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0eb409204932c1c/Lightning Bank Case Study/"/>
    </mc:Choice>
  </mc:AlternateContent>
  <xr:revisionPtr revIDLastSave="10055" documentId="13_ncr:1_{AE93A452-22DF-478B-8AAE-1A3A6016AB56}" xr6:coauthVersionLast="47" xr6:coauthVersionMax="47" xr10:uidLastSave="{5A8C60BD-9311-46E3-BA07-0A14FE0F3873}"/>
  <bookViews>
    <workbookView xWindow="-98" yWindow="-98" windowWidth="28996" windowHeight="15675" xr2:uid="{10396A79-A4B2-467C-A467-ECE59C587EB2}"/>
  </bookViews>
  <sheets>
    <sheet name="Yield Calculator" sheetId="36" r:id="rId1"/>
    <sheet name="Burndown" sheetId="13" r:id="rId2"/>
    <sheet name="Mortgage" sheetId="19" r:id="rId3"/>
    <sheet name="Summary" sheetId="21" r:id="rId4"/>
    <sheet name="2X20" sheetId="18" r:id="rId5"/>
    <sheet name="2X40" sheetId="22" r:id="rId6"/>
    <sheet name="2.5X20" sheetId="23" r:id="rId7"/>
    <sheet name="2.5X40" sheetId="24" r:id="rId8"/>
    <sheet name="3X20" sheetId="25" r:id="rId9"/>
    <sheet name="3X40" sheetId="26" r:id="rId10"/>
    <sheet name="3.5X20" sheetId="27" r:id="rId11"/>
    <sheet name="3.5X40" sheetId="28" r:id="rId12"/>
    <sheet name="4X20" sheetId="29" r:id="rId13"/>
    <sheet name="4X40" sheetId="30" r:id="rId14"/>
    <sheet name="4.5X20" sheetId="31" r:id="rId15"/>
    <sheet name="4.5X40" sheetId="33" r:id="rId16"/>
    <sheet name="5X20" sheetId="34" r:id="rId17"/>
    <sheet name="5X40" sheetId="35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21" l="1"/>
  <c r="L15" i="21"/>
  <c r="K15" i="21"/>
  <c r="J15" i="21"/>
  <c r="I15" i="21"/>
  <c r="H15" i="21"/>
  <c r="G15" i="21"/>
  <c r="N129" i="36"/>
  <c r="M129" i="36"/>
  <c r="L129" i="36"/>
  <c r="K129" i="36"/>
  <c r="J129" i="36"/>
  <c r="I129" i="36"/>
  <c r="H129" i="36"/>
  <c r="G129" i="36"/>
  <c r="F129" i="36"/>
  <c r="E129" i="36"/>
  <c r="D95" i="36"/>
  <c r="D94" i="36"/>
  <c r="D49" i="36"/>
  <c r="D48" i="36"/>
  <c r="D33" i="36"/>
  <c r="D32" i="36"/>
  <c r="E39" i="36" s="1"/>
  <c r="E34" i="36" s="1"/>
  <c r="E37" i="36" s="1"/>
  <c r="E40" i="36" s="1"/>
  <c r="E41" i="36" s="1"/>
  <c r="N29" i="36"/>
  <c r="M29" i="36"/>
  <c r="L29" i="36"/>
  <c r="K29" i="36"/>
  <c r="J29" i="36"/>
  <c r="I29" i="36"/>
  <c r="H29" i="36"/>
  <c r="G29" i="36"/>
  <c r="F29" i="36"/>
  <c r="E29" i="36"/>
  <c r="E30" i="36" s="1"/>
  <c r="F30" i="36" s="1"/>
  <c r="G30" i="36" s="1"/>
  <c r="H30" i="36" s="1"/>
  <c r="I30" i="36" s="1"/>
  <c r="J30" i="36" s="1"/>
  <c r="K30" i="36" s="1"/>
  <c r="L30" i="36" s="1"/>
  <c r="M30" i="36" s="1"/>
  <c r="N30" i="36" s="1"/>
  <c r="E16" i="36"/>
  <c r="E124" i="36" s="1"/>
  <c r="K11" i="36"/>
  <c r="K10" i="36"/>
  <c r="E10" i="36"/>
  <c r="K9" i="36"/>
  <c r="K8" i="36"/>
  <c r="K7" i="36"/>
  <c r="K6" i="36"/>
  <c r="K5" i="36"/>
  <c r="K4" i="36"/>
  <c r="R94" i="25"/>
  <c r="AF94" i="25"/>
  <c r="AT94" i="25"/>
  <c r="BH94" i="25"/>
  <c r="R95" i="25"/>
  <c r="AF95" i="25"/>
  <c r="AT95" i="25"/>
  <c r="BH95" i="25"/>
  <c r="S129" i="25"/>
  <c r="T129" i="25"/>
  <c r="U129" i="25"/>
  <c r="V129" i="25"/>
  <c r="W129" i="25"/>
  <c r="X129" i="25"/>
  <c r="Y129" i="25"/>
  <c r="Z129" i="25"/>
  <c r="AA129" i="25"/>
  <c r="AB129" i="25"/>
  <c r="AG129" i="25"/>
  <c r="AH129" i="25"/>
  <c r="AI129" i="25"/>
  <c r="AJ129" i="25"/>
  <c r="AK129" i="25"/>
  <c r="AL129" i="25"/>
  <c r="AM129" i="25"/>
  <c r="AN129" i="25"/>
  <c r="AO129" i="25"/>
  <c r="AP129" i="25"/>
  <c r="AU129" i="25"/>
  <c r="AV129" i="25"/>
  <c r="AW129" i="25"/>
  <c r="AX129" i="25"/>
  <c r="AY129" i="25"/>
  <c r="AZ129" i="25"/>
  <c r="BA129" i="25"/>
  <c r="BB129" i="25"/>
  <c r="BC129" i="25"/>
  <c r="BD129" i="25"/>
  <c r="BI129" i="25"/>
  <c r="BJ129" i="25"/>
  <c r="BK129" i="25"/>
  <c r="BL129" i="25"/>
  <c r="BM129" i="25"/>
  <c r="BN129" i="25"/>
  <c r="BO129" i="25"/>
  <c r="BP129" i="25"/>
  <c r="BQ129" i="25"/>
  <c r="BR129" i="25"/>
  <c r="BJ160" i="22"/>
  <c r="BK160" i="22"/>
  <c r="BL160" i="22"/>
  <c r="BM160" i="22"/>
  <c r="BN160" i="22"/>
  <c r="BO160" i="22"/>
  <c r="BP160" i="22"/>
  <c r="BQ160" i="22"/>
  <c r="BR160" i="22"/>
  <c r="AV160" i="22"/>
  <c r="AW160" i="22"/>
  <c r="AX160" i="22"/>
  <c r="AY160" i="22"/>
  <c r="AZ160" i="22"/>
  <c r="BA160" i="22"/>
  <c r="BB160" i="22"/>
  <c r="BC160" i="22"/>
  <c r="BD160" i="22"/>
  <c r="AH160" i="22"/>
  <c r="AI160" i="22"/>
  <c r="AJ160" i="22"/>
  <c r="AK160" i="22"/>
  <c r="AL160" i="22"/>
  <c r="AM160" i="22"/>
  <c r="AN160" i="22"/>
  <c r="AO160" i="22"/>
  <c r="AP160" i="22"/>
  <c r="T160" i="22"/>
  <c r="U160" i="22"/>
  <c r="V160" i="22"/>
  <c r="W160" i="22"/>
  <c r="X160" i="22"/>
  <c r="Y160" i="22"/>
  <c r="Z160" i="22"/>
  <c r="AA160" i="22"/>
  <c r="AB160" i="22"/>
  <c r="BJ160" i="18"/>
  <c r="BK160" i="18"/>
  <c r="BL160" i="18"/>
  <c r="BM160" i="18"/>
  <c r="BN160" i="18"/>
  <c r="BO160" i="18"/>
  <c r="BP160" i="18"/>
  <c r="BQ160" i="18"/>
  <c r="BR160" i="18"/>
  <c r="AV160" i="18"/>
  <c r="AW160" i="18"/>
  <c r="AX160" i="18"/>
  <c r="AY160" i="18"/>
  <c r="AZ160" i="18"/>
  <c r="BA160" i="18"/>
  <c r="BB160" i="18"/>
  <c r="BC160" i="18"/>
  <c r="BD160" i="18"/>
  <c r="AH160" i="18"/>
  <c r="AI160" i="18"/>
  <c r="AJ160" i="18"/>
  <c r="AK160" i="18"/>
  <c r="AL160" i="18"/>
  <c r="AM160" i="18"/>
  <c r="AN160" i="18"/>
  <c r="AO160" i="18"/>
  <c r="AP160" i="18"/>
  <c r="T160" i="18"/>
  <c r="U160" i="18"/>
  <c r="V160" i="18"/>
  <c r="W160" i="18"/>
  <c r="X160" i="18"/>
  <c r="Y160" i="18"/>
  <c r="Z160" i="18"/>
  <c r="AA160" i="18"/>
  <c r="AB160" i="18"/>
  <c r="M13" i="21"/>
  <c r="L13" i="21"/>
  <c r="K13" i="21"/>
  <c r="J13" i="21"/>
  <c r="I13" i="21"/>
  <c r="H13" i="21"/>
  <c r="G13" i="21"/>
  <c r="G12" i="21"/>
  <c r="F160" i="18"/>
  <c r="G160" i="18"/>
  <c r="H160" i="18"/>
  <c r="I160" i="18"/>
  <c r="J160" i="18"/>
  <c r="K160" i="18"/>
  <c r="L160" i="18"/>
  <c r="M160" i="18"/>
  <c r="N160" i="18"/>
  <c r="F160" i="22"/>
  <c r="G160" i="22"/>
  <c r="H160" i="22"/>
  <c r="I160" i="22"/>
  <c r="J160" i="22"/>
  <c r="K160" i="22"/>
  <c r="L160" i="22"/>
  <c r="M160" i="22"/>
  <c r="N160" i="22"/>
  <c r="BR129" i="35"/>
  <c r="BQ129" i="35"/>
  <c r="BP129" i="35"/>
  <c r="BO129" i="35"/>
  <c r="BN129" i="35"/>
  <c r="BM129" i="35"/>
  <c r="BL129" i="35"/>
  <c r="BK129" i="35"/>
  <c r="BJ129" i="35"/>
  <c r="BI129" i="35"/>
  <c r="BD129" i="35"/>
  <c r="BC129" i="35"/>
  <c r="BB129" i="35"/>
  <c r="BA129" i="35"/>
  <c r="AZ129" i="35"/>
  <c r="AY129" i="35"/>
  <c r="AX129" i="35"/>
  <c r="AW129" i="35"/>
  <c r="AV129" i="35"/>
  <c r="AU129" i="35"/>
  <c r="AP129" i="35"/>
  <c r="AO129" i="35"/>
  <c r="AN129" i="35"/>
  <c r="AM129" i="35"/>
  <c r="AL129" i="35"/>
  <c r="AK129" i="35"/>
  <c r="AJ129" i="35"/>
  <c r="AI129" i="35"/>
  <c r="AH129" i="35"/>
  <c r="AG129" i="35"/>
  <c r="AB129" i="35"/>
  <c r="AA129" i="35"/>
  <c r="Z129" i="35"/>
  <c r="Y129" i="35"/>
  <c r="X129" i="35"/>
  <c r="W129" i="35"/>
  <c r="V129" i="35"/>
  <c r="U129" i="35"/>
  <c r="T129" i="35"/>
  <c r="S129" i="35"/>
  <c r="N129" i="35"/>
  <c r="M129" i="35"/>
  <c r="L129" i="35"/>
  <c r="K129" i="35"/>
  <c r="J129" i="35"/>
  <c r="I129" i="35"/>
  <c r="H129" i="35"/>
  <c r="G129" i="35"/>
  <c r="F129" i="35"/>
  <c r="E129" i="35"/>
  <c r="BH95" i="35"/>
  <c r="AT95" i="35"/>
  <c r="AF95" i="35"/>
  <c r="R95" i="35"/>
  <c r="D95" i="35"/>
  <c r="BH94" i="35"/>
  <c r="AT94" i="35"/>
  <c r="AF94" i="35"/>
  <c r="R94" i="35"/>
  <c r="D94" i="35"/>
  <c r="BH49" i="35"/>
  <c r="AT49" i="35"/>
  <c r="AF49" i="35"/>
  <c r="R49" i="35"/>
  <c r="D49" i="35"/>
  <c r="BH48" i="35"/>
  <c r="AT48" i="35"/>
  <c r="AF48" i="35"/>
  <c r="R48" i="35"/>
  <c r="D48" i="35"/>
  <c r="BR39" i="35"/>
  <c r="BP39" i="35"/>
  <c r="BO39" i="35"/>
  <c r="BN39" i="35"/>
  <c r="BL39" i="35"/>
  <c r="BK39" i="35"/>
  <c r="BJ39" i="35"/>
  <c r="AZ39" i="35"/>
  <c r="AY39" i="35"/>
  <c r="AN39" i="35"/>
  <c r="AM39" i="35"/>
  <c r="AJ39" i="35"/>
  <c r="AA39" i="35"/>
  <c r="S39" i="35"/>
  <c r="N39" i="35"/>
  <c r="L39" i="35"/>
  <c r="K39" i="35"/>
  <c r="J39" i="35"/>
  <c r="H39" i="35"/>
  <c r="G39" i="35"/>
  <c r="F39" i="35"/>
  <c r="BH33" i="35"/>
  <c r="AT33" i="35"/>
  <c r="AF33" i="35"/>
  <c r="R33" i="35"/>
  <c r="D33" i="35"/>
  <c r="BH32" i="35"/>
  <c r="BQ39" i="35" s="1"/>
  <c r="AT32" i="35"/>
  <c r="BC39" i="35" s="1"/>
  <c r="AF32" i="35"/>
  <c r="R32" i="35"/>
  <c r="W39" i="35" s="1"/>
  <c r="D32" i="35"/>
  <c r="M39" i="35" s="1"/>
  <c r="BI30" i="35"/>
  <c r="BJ30" i="35" s="1"/>
  <c r="BK30" i="35" s="1"/>
  <c r="BL30" i="35" s="1"/>
  <c r="BM30" i="35" s="1"/>
  <c r="BN30" i="35" s="1"/>
  <c r="BO30" i="35" s="1"/>
  <c r="BP30" i="35" s="1"/>
  <c r="BQ30" i="35" s="1"/>
  <c r="BR30" i="35" s="1"/>
  <c r="AV30" i="35"/>
  <c r="AW30" i="35" s="1"/>
  <c r="AX30" i="35" s="1"/>
  <c r="AY30" i="35" s="1"/>
  <c r="AZ30" i="35" s="1"/>
  <c r="BA30" i="35" s="1"/>
  <c r="BB30" i="35" s="1"/>
  <c r="BC30" i="35" s="1"/>
  <c r="BD30" i="35" s="1"/>
  <c r="AG30" i="35"/>
  <c r="AH30" i="35" s="1"/>
  <c r="AI30" i="35" s="1"/>
  <c r="AJ30" i="35" s="1"/>
  <c r="AK30" i="35" s="1"/>
  <c r="AL30" i="35" s="1"/>
  <c r="AM30" i="35" s="1"/>
  <c r="AN30" i="35" s="1"/>
  <c r="AO30" i="35" s="1"/>
  <c r="AP30" i="35" s="1"/>
  <c r="E30" i="35"/>
  <c r="BR29" i="35"/>
  <c r="BQ29" i="35"/>
  <c r="BP29" i="35"/>
  <c r="BO29" i="35"/>
  <c r="BN29" i="35"/>
  <c r="BM29" i="35"/>
  <c r="BL29" i="35"/>
  <c r="BK29" i="35"/>
  <c r="BJ29" i="35"/>
  <c r="BI29" i="35"/>
  <c r="BD29" i="35"/>
  <c r="BC29" i="35"/>
  <c r="BB29" i="35"/>
  <c r="BA29" i="35"/>
  <c r="AZ29" i="35"/>
  <c r="AY29" i="35"/>
  <c r="AX29" i="35"/>
  <c r="AW29" i="35"/>
  <c r="AV29" i="35"/>
  <c r="AU29" i="35"/>
  <c r="AU30" i="35" s="1"/>
  <c r="AP29" i="35"/>
  <c r="AO29" i="35"/>
  <c r="AN29" i="35"/>
  <c r="AM29" i="35"/>
  <c r="AL29" i="35"/>
  <c r="AK29" i="35"/>
  <c r="AJ29" i="35"/>
  <c r="AI29" i="35"/>
  <c r="AH29" i="35"/>
  <c r="AG29" i="35"/>
  <c r="AB29" i="35"/>
  <c r="AA29" i="35"/>
  <c r="Z29" i="35"/>
  <c r="Y29" i="35"/>
  <c r="X29" i="35"/>
  <c r="W29" i="35"/>
  <c r="V29" i="35"/>
  <c r="U29" i="35"/>
  <c r="T29" i="35"/>
  <c r="S29" i="35"/>
  <c r="S30" i="35" s="1"/>
  <c r="T30" i="35" s="1"/>
  <c r="U30" i="35" s="1"/>
  <c r="V30" i="35" s="1"/>
  <c r="W30" i="35" s="1"/>
  <c r="X30" i="35" s="1"/>
  <c r="Y30" i="35" s="1"/>
  <c r="Z30" i="35" s="1"/>
  <c r="AA30" i="35" s="1"/>
  <c r="AB30" i="35" s="1"/>
  <c r="N29" i="35"/>
  <c r="M29" i="35"/>
  <c r="L29" i="35"/>
  <c r="K29" i="35"/>
  <c r="J29" i="35"/>
  <c r="I29" i="35"/>
  <c r="H29" i="35"/>
  <c r="G29" i="35"/>
  <c r="F29" i="35"/>
  <c r="F30" i="35" s="1"/>
  <c r="G30" i="35" s="1"/>
  <c r="H30" i="35" s="1"/>
  <c r="I30" i="35" s="1"/>
  <c r="J30" i="35" s="1"/>
  <c r="K30" i="35" s="1"/>
  <c r="L30" i="35" s="1"/>
  <c r="M30" i="35" s="1"/>
  <c r="N30" i="35" s="1"/>
  <c r="E29" i="35"/>
  <c r="S17" i="35"/>
  <c r="BI16" i="35"/>
  <c r="BI124" i="35" s="1"/>
  <c r="AU16" i="35"/>
  <c r="AU18" i="35" s="1"/>
  <c r="AG16" i="35"/>
  <c r="AG17" i="35" s="1"/>
  <c r="T16" i="35"/>
  <c r="T17" i="35" s="1"/>
  <c r="S16" i="35"/>
  <c r="S18" i="35" s="1"/>
  <c r="E16" i="35"/>
  <c r="E124" i="35" s="1"/>
  <c r="BO11" i="35"/>
  <c r="BA11" i="35"/>
  <c r="AM11" i="35"/>
  <c r="Y11" i="35"/>
  <c r="K11" i="35"/>
  <c r="BO10" i="35"/>
  <c r="BI10" i="35"/>
  <c r="BA10" i="35"/>
  <c r="AU10" i="35"/>
  <c r="AM10" i="35"/>
  <c r="AG10" i="35"/>
  <c r="Y10" i="35"/>
  <c r="S10" i="35"/>
  <c r="K10" i="35"/>
  <c r="E10" i="35"/>
  <c r="BO9" i="35"/>
  <c r="BA9" i="35"/>
  <c r="AM9" i="35"/>
  <c r="Y9" i="35"/>
  <c r="K9" i="35"/>
  <c r="BO8" i="35"/>
  <c r="BA8" i="35"/>
  <c r="AM8" i="35"/>
  <c r="Y8" i="35"/>
  <c r="K8" i="35"/>
  <c r="BO7" i="35"/>
  <c r="BA7" i="35"/>
  <c r="AM7" i="35"/>
  <c r="Y7" i="35"/>
  <c r="K7" i="35"/>
  <c r="BO6" i="35"/>
  <c r="BA6" i="35"/>
  <c r="AM6" i="35"/>
  <c r="Y6" i="35"/>
  <c r="K6" i="35"/>
  <c r="BO5" i="35"/>
  <c r="BA5" i="35"/>
  <c r="AM5" i="35"/>
  <c r="Y5" i="35"/>
  <c r="K5" i="35"/>
  <c r="BO4" i="35"/>
  <c r="BA4" i="35"/>
  <c r="AM4" i="35"/>
  <c r="Y4" i="35"/>
  <c r="K4" i="35"/>
  <c r="BR129" i="34"/>
  <c r="BQ129" i="34"/>
  <c r="BP129" i="34"/>
  <c r="BO129" i="34"/>
  <c r="BN129" i="34"/>
  <c r="BM129" i="34"/>
  <c r="BL129" i="34"/>
  <c r="BK129" i="34"/>
  <c r="BJ129" i="34"/>
  <c r="BI129" i="34"/>
  <c r="BD129" i="34"/>
  <c r="BC129" i="34"/>
  <c r="BB129" i="34"/>
  <c r="BA129" i="34"/>
  <c r="AZ129" i="34"/>
  <c r="AY129" i="34"/>
  <c r="AX129" i="34"/>
  <c r="AW129" i="34"/>
  <c r="AV129" i="34"/>
  <c r="AU129" i="34"/>
  <c r="AP129" i="34"/>
  <c r="AO129" i="34"/>
  <c r="AN129" i="34"/>
  <c r="AM129" i="34"/>
  <c r="AL129" i="34"/>
  <c r="AK129" i="34"/>
  <c r="AJ129" i="34"/>
  <c r="AI129" i="34"/>
  <c r="AH129" i="34"/>
  <c r="AG129" i="34"/>
  <c r="AB129" i="34"/>
  <c r="AA129" i="34"/>
  <c r="Z129" i="34"/>
  <c r="Y129" i="34"/>
  <c r="X129" i="34"/>
  <c r="W129" i="34"/>
  <c r="V129" i="34"/>
  <c r="U129" i="34"/>
  <c r="T129" i="34"/>
  <c r="S129" i="34"/>
  <c r="N129" i="34"/>
  <c r="M129" i="34"/>
  <c r="L129" i="34"/>
  <c r="K129" i="34"/>
  <c r="J129" i="34"/>
  <c r="I129" i="34"/>
  <c r="H129" i="34"/>
  <c r="G129" i="34"/>
  <c r="F129" i="34"/>
  <c r="E129" i="34"/>
  <c r="BH95" i="34"/>
  <c r="AT95" i="34"/>
  <c r="AF95" i="34"/>
  <c r="R95" i="34"/>
  <c r="D95" i="34"/>
  <c r="BH94" i="34"/>
  <c r="AT94" i="34"/>
  <c r="AF94" i="34"/>
  <c r="R94" i="34"/>
  <c r="D94" i="34"/>
  <c r="BH49" i="34"/>
  <c r="AT49" i="34"/>
  <c r="AF49" i="34"/>
  <c r="R49" i="34"/>
  <c r="D49" i="34"/>
  <c r="BH48" i="34"/>
  <c r="AT48" i="34"/>
  <c r="AF48" i="34"/>
  <c r="R48" i="34"/>
  <c r="D48" i="34"/>
  <c r="BP39" i="34"/>
  <c r="BL39" i="34"/>
  <c r="BD39" i="34"/>
  <c r="AZ39" i="34"/>
  <c r="AO39" i="34"/>
  <c r="AN39" i="34"/>
  <c r="AK39" i="34"/>
  <c r="AJ39" i="34"/>
  <c r="AG39" i="34"/>
  <c r="AG34" i="34" s="1"/>
  <c r="AB39" i="34"/>
  <c r="Y39" i="34"/>
  <c r="X39" i="34"/>
  <c r="U39" i="34"/>
  <c r="T39" i="34"/>
  <c r="L39" i="34"/>
  <c r="H39" i="34"/>
  <c r="BH33" i="34"/>
  <c r="AT33" i="34"/>
  <c r="AF33" i="34"/>
  <c r="R33" i="34"/>
  <c r="D33" i="34"/>
  <c r="BH32" i="34"/>
  <c r="BO39" i="34" s="1"/>
  <c r="AT32" i="34"/>
  <c r="AF32" i="34"/>
  <c r="AM39" i="34" s="1"/>
  <c r="R32" i="34"/>
  <c r="AA39" i="34" s="1"/>
  <c r="D32" i="34"/>
  <c r="K39" i="34" s="1"/>
  <c r="AU30" i="34"/>
  <c r="BR29" i="34"/>
  <c r="BQ29" i="34"/>
  <c r="BP29" i="34"/>
  <c r="BO29" i="34"/>
  <c r="BN29" i="34"/>
  <c r="BM29" i="34"/>
  <c r="BL29" i="34"/>
  <c r="BK29" i="34"/>
  <c r="BJ29" i="34"/>
  <c r="BI29" i="34"/>
  <c r="BI30" i="34" s="1"/>
  <c r="BJ30" i="34" s="1"/>
  <c r="BK30" i="34" s="1"/>
  <c r="BL30" i="34" s="1"/>
  <c r="BM30" i="34" s="1"/>
  <c r="BN30" i="34" s="1"/>
  <c r="BO30" i="34" s="1"/>
  <c r="BP30" i="34" s="1"/>
  <c r="BQ30" i="34" s="1"/>
  <c r="BR30" i="34" s="1"/>
  <c r="BD29" i="34"/>
  <c r="BC29" i="34"/>
  <c r="BB29" i="34"/>
  <c r="BA29" i="34"/>
  <c r="AZ29" i="34"/>
  <c r="AY29" i="34"/>
  <c r="AX29" i="34"/>
  <c r="AW29" i="34"/>
  <c r="AV29" i="34"/>
  <c r="AU29" i="34"/>
  <c r="AP29" i="34"/>
  <c r="AO29" i="34"/>
  <c r="AN29" i="34"/>
  <c r="AM29" i="34"/>
  <c r="AL29" i="34"/>
  <c r="AK29" i="34"/>
  <c r="AJ29" i="34"/>
  <c r="AI29" i="34"/>
  <c r="AH29" i="34"/>
  <c r="AG29" i="34"/>
  <c r="AG30" i="34" s="1"/>
  <c r="AH30" i="34" s="1"/>
  <c r="AI30" i="34" s="1"/>
  <c r="AJ30" i="34" s="1"/>
  <c r="AK30" i="34" s="1"/>
  <c r="AL30" i="34" s="1"/>
  <c r="AM30" i="34" s="1"/>
  <c r="AN30" i="34" s="1"/>
  <c r="AO30" i="34" s="1"/>
  <c r="AP30" i="34" s="1"/>
  <c r="AB29" i="34"/>
  <c r="AA29" i="34"/>
  <c r="Z29" i="34"/>
  <c r="Y29" i="34"/>
  <c r="X29" i="34"/>
  <c r="W29" i="34"/>
  <c r="V29" i="34"/>
  <c r="U29" i="34"/>
  <c r="T29" i="34"/>
  <c r="S29" i="34"/>
  <c r="S30" i="34" s="1"/>
  <c r="T30" i="34" s="1"/>
  <c r="U30" i="34" s="1"/>
  <c r="V30" i="34" s="1"/>
  <c r="W30" i="34" s="1"/>
  <c r="X30" i="34" s="1"/>
  <c r="Y30" i="34" s="1"/>
  <c r="Z30" i="34" s="1"/>
  <c r="AA30" i="34" s="1"/>
  <c r="AB30" i="34" s="1"/>
  <c r="N29" i="34"/>
  <c r="M29" i="34"/>
  <c r="L29" i="34"/>
  <c r="K29" i="34"/>
  <c r="J29" i="34"/>
  <c r="I29" i="34"/>
  <c r="H29" i="34"/>
  <c r="G29" i="34"/>
  <c r="F29" i="34"/>
  <c r="E29" i="34"/>
  <c r="E30" i="34" s="1"/>
  <c r="F30" i="34" s="1"/>
  <c r="G30" i="34" s="1"/>
  <c r="H30" i="34" s="1"/>
  <c r="I30" i="34" s="1"/>
  <c r="J30" i="34" s="1"/>
  <c r="K30" i="34" s="1"/>
  <c r="L30" i="34" s="1"/>
  <c r="M30" i="34" s="1"/>
  <c r="N30" i="34" s="1"/>
  <c r="BI17" i="34"/>
  <c r="AG17" i="34"/>
  <c r="E17" i="34"/>
  <c r="BJ16" i="34"/>
  <c r="BI16" i="34"/>
  <c r="AU16" i="34"/>
  <c r="AU17" i="34" s="1"/>
  <c r="AH16" i="34"/>
  <c r="AG16" i="34"/>
  <c r="AG124" i="34" s="1"/>
  <c r="AG127" i="34" s="1"/>
  <c r="S16" i="34"/>
  <c r="S17" i="34" s="1"/>
  <c r="F16" i="34"/>
  <c r="E16" i="34"/>
  <c r="E124" i="34" s="1"/>
  <c r="BO11" i="34"/>
  <c r="BA11" i="34"/>
  <c r="AM11" i="34"/>
  <c r="Y11" i="34"/>
  <c r="K11" i="34"/>
  <c r="BO10" i="34"/>
  <c r="BI10" i="34"/>
  <c r="BA10" i="34"/>
  <c r="AU10" i="34"/>
  <c r="AM10" i="34"/>
  <c r="AG10" i="34"/>
  <c r="Y10" i="34"/>
  <c r="S10" i="34"/>
  <c r="K10" i="34"/>
  <c r="E10" i="34"/>
  <c r="BO9" i="34"/>
  <c r="BA9" i="34"/>
  <c r="AM9" i="34"/>
  <c r="Y9" i="34"/>
  <c r="K9" i="34"/>
  <c r="BO8" i="34"/>
  <c r="BA8" i="34"/>
  <c r="AM8" i="34"/>
  <c r="Y8" i="34"/>
  <c r="K8" i="34"/>
  <c r="BO7" i="34"/>
  <c r="BA7" i="34"/>
  <c r="AM7" i="34"/>
  <c r="Y7" i="34"/>
  <c r="K7" i="34"/>
  <c r="BO6" i="34"/>
  <c r="BA6" i="34"/>
  <c r="AM6" i="34"/>
  <c r="Y6" i="34"/>
  <c r="K6" i="34"/>
  <c r="BO5" i="34"/>
  <c r="BA5" i="34"/>
  <c r="AM5" i="34"/>
  <c r="Y5" i="34"/>
  <c r="K5" i="34"/>
  <c r="BO4" i="34"/>
  <c r="BA4" i="34"/>
  <c r="AM4" i="34"/>
  <c r="Y4" i="34"/>
  <c r="K4" i="34"/>
  <c r="BR129" i="33"/>
  <c r="BQ129" i="33"/>
  <c r="BP129" i="33"/>
  <c r="BO129" i="33"/>
  <c r="BN129" i="33"/>
  <c r="BM129" i="33"/>
  <c r="BL129" i="33"/>
  <c r="BK129" i="33"/>
  <c r="BJ129" i="33"/>
  <c r="BI129" i="33"/>
  <c r="BD129" i="33"/>
  <c r="BC129" i="33"/>
  <c r="BB129" i="33"/>
  <c r="BA129" i="33"/>
  <c r="AZ129" i="33"/>
  <c r="AY129" i="33"/>
  <c r="AX129" i="33"/>
  <c r="AW129" i="33"/>
  <c r="AV129" i="33"/>
  <c r="AU129" i="33"/>
  <c r="AP129" i="33"/>
  <c r="AO129" i="33"/>
  <c r="AN129" i="33"/>
  <c r="AM129" i="33"/>
  <c r="AL129" i="33"/>
  <c r="AK129" i="33"/>
  <c r="AJ129" i="33"/>
  <c r="AI129" i="33"/>
  <c r="AH129" i="33"/>
  <c r="AG129" i="33"/>
  <c r="AB129" i="33"/>
  <c r="AA129" i="33"/>
  <c r="Z129" i="33"/>
  <c r="Y129" i="33"/>
  <c r="X129" i="33"/>
  <c r="W129" i="33"/>
  <c r="V129" i="33"/>
  <c r="U129" i="33"/>
  <c r="T129" i="33"/>
  <c r="S129" i="33"/>
  <c r="N129" i="33"/>
  <c r="M129" i="33"/>
  <c r="L129" i="33"/>
  <c r="K129" i="33"/>
  <c r="J129" i="33"/>
  <c r="I129" i="33"/>
  <c r="H129" i="33"/>
  <c r="G129" i="33"/>
  <c r="F129" i="33"/>
  <c r="E129" i="33"/>
  <c r="E124" i="33"/>
  <c r="BH95" i="33"/>
  <c r="AT95" i="33"/>
  <c r="AF95" i="33"/>
  <c r="R95" i="33"/>
  <c r="D95" i="33"/>
  <c r="BH94" i="33"/>
  <c r="AT94" i="33"/>
  <c r="AF94" i="33"/>
  <c r="R94" i="33"/>
  <c r="D94" i="33"/>
  <c r="BH49" i="33"/>
  <c r="AT49" i="33"/>
  <c r="AF49" i="33"/>
  <c r="R49" i="33"/>
  <c r="D49" i="33"/>
  <c r="BH48" i="33"/>
  <c r="AT48" i="33"/>
  <c r="AF48" i="33"/>
  <c r="R48" i="33"/>
  <c r="D48" i="33"/>
  <c r="BA39" i="33"/>
  <c r="AZ39" i="33"/>
  <c r="AO39" i="33"/>
  <c r="AN39" i="33"/>
  <c r="AK39" i="33"/>
  <c r="AJ39" i="33"/>
  <c r="AG39" i="33"/>
  <c r="AB39" i="33"/>
  <c r="Y39" i="33"/>
  <c r="X39" i="33"/>
  <c r="U39" i="33"/>
  <c r="T39" i="33"/>
  <c r="BH33" i="33"/>
  <c r="AT33" i="33"/>
  <c r="AF33" i="33"/>
  <c r="R33" i="33"/>
  <c r="D33" i="33"/>
  <c r="BH32" i="33"/>
  <c r="AT32" i="33"/>
  <c r="BD39" i="33" s="1"/>
  <c r="AF32" i="33"/>
  <c r="AM39" i="33" s="1"/>
  <c r="R32" i="33"/>
  <c r="AA39" i="33" s="1"/>
  <c r="D32" i="33"/>
  <c r="AU30" i="33"/>
  <c r="S30" i="33"/>
  <c r="BR29" i="33"/>
  <c r="BQ29" i="33"/>
  <c r="BP29" i="33"/>
  <c r="BO29" i="33"/>
  <c r="BN29" i="33"/>
  <c r="BM29" i="33"/>
  <c r="BL29" i="33"/>
  <c r="BK29" i="33"/>
  <c r="BJ29" i="33"/>
  <c r="BI29" i="33"/>
  <c r="BI30" i="33" s="1"/>
  <c r="BJ30" i="33" s="1"/>
  <c r="BK30" i="33" s="1"/>
  <c r="BL30" i="33" s="1"/>
  <c r="BM30" i="33" s="1"/>
  <c r="BN30" i="33" s="1"/>
  <c r="BO30" i="33" s="1"/>
  <c r="BP30" i="33" s="1"/>
  <c r="BQ30" i="33" s="1"/>
  <c r="BR30" i="33" s="1"/>
  <c r="BD29" i="33"/>
  <c r="BC29" i="33"/>
  <c r="BB29" i="33"/>
  <c r="BA29" i="33"/>
  <c r="AZ29" i="33"/>
  <c r="AY29" i="33"/>
  <c r="AX29" i="33"/>
  <c r="AW29" i="33"/>
  <c r="AV29" i="33"/>
  <c r="AU29" i="33"/>
  <c r="AP29" i="33"/>
  <c r="AO29" i="33"/>
  <c r="AN29" i="33"/>
  <c r="AM29" i="33"/>
  <c r="AL29" i="33"/>
  <c r="AK29" i="33"/>
  <c r="AJ29" i="33"/>
  <c r="AI29" i="33"/>
  <c r="AH29" i="33"/>
  <c r="AG29" i="33"/>
  <c r="AG30" i="33" s="1"/>
  <c r="AH30" i="33" s="1"/>
  <c r="AI30" i="33" s="1"/>
  <c r="AJ30" i="33" s="1"/>
  <c r="AK30" i="33" s="1"/>
  <c r="AL30" i="33" s="1"/>
  <c r="AM30" i="33" s="1"/>
  <c r="AN30" i="33" s="1"/>
  <c r="AO30" i="33" s="1"/>
  <c r="AP30" i="33" s="1"/>
  <c r="AB29" i="33"/>
  <c r="AA29" i="33"/>
  <c r="Z29" i="33"/>
  <c r="Y29" i="33"/>
  <c r="X29" i="33"/>
  <c r="W29" i="33"/>
  <c r="V29" i="33"/>
  <c r="U29" i="33"/>
  <c r="T29" i="33"/>
  <c r="S29" i="33"/>
  <c r="N29" i="33"/>
  <c r="M29" i="33"/>
  <c r="L29" i="33"/>
  <c r="K29" i="33"/>
  <c r="J29" i="33"/>
  <c r="I29" i="33"/>
  <c r="H29" i="33"/>
  <c r="G29" i="33"/>
  <c r="F29" i="33"/>
  <c r="E29" i="33"/>
  <c r="E30" i="33" s="1"/>
  <c r="F30" i="33" s="1"/>
  <c r="G30" i="33" s="1"/>
  <c r="H30" i="33" s="1"/>
  <c r="I30" i="33" s="1"/>
  <c r="J30" i="33" s="1"/>
  <c r="K30" i="33" s="1"/>
  <c r="L30" i="33" s="1"/>
  <c r="M30" i="33" s="1"/>
  <c r="N30" i="33" s="1"/>
  <c r="S17" i="33"/>
  <c r="BI16" i="33"/>
  <c r="BI124" i="33" s="1"/>
  <c r="AU16" i="33"/>
  <c r="AU18" i="33" s="1"/>
  <c r="AG16" i="33"/>
  <c r="AG124" i="33" s="1"/>
  <c r="S16" i="33"/>
  <c r="S18" i="33" s="1"/>
  <c r="E16" i="33"/>
  <c r="E17" i="33" s="1"/>
  <c r="BO11" i="33"/>
  <c r="BA11" i="33"/>
  <c r="AM11" i="33"/>
  <c r="Y11" i="33"/>
  <c r="K11" i="33"/>
  <c r="BO10" i="33"/>
  <c r="BI10" i="33"/>
  <c r="BA10" i="33"/>
  <c r="AU10" i="33"/>
  <c r="AM10" i="33"/>
  <c r="AG10" i="33"/>
  <c r="Y10" i="33"/>
  <c r="S10" i="33"/>
  <c r="K10" i="33"/>
  <c r="E10" i="33"/>
  <c r="BO9" i="33"/>
  <c r="BA9" i="33"/>
  <c r="AM9" i="33"/>
  <c r="Y9" i="33"/>
  <c r="K9" i="33"/>
  <c r="BO8" i="33"/>
  <c r="BA8" i="33"/>
  <c r="AM8" i="33"/>
  <c r="Y8" i="33"/>
  <c r="K8" i="33"/>
  <c r="BO7" i="33"/>
  <c r="BA7" i="33"/>
  <c r="AM7" i="33"/>
  <c r="Y7" i="33"/>
  <c r="K7" i="33"/>
  <c r="BO6" i="33"/>
  <c r="BA6" i="33"/>
  <c r="AM6" i="33"/>
  <c r="Y6" i="33"/>
  <c r="K6" i="33"/>
  <c r="BO5" i="33"/>
  <c r="BA5" i="33"/>
  <c r="AM5" i="33"/>
  <c r="Y5" i="33"/>
  <c r="K5" i="33"/>
  <c r="BO4" i="33"/>
  <c r="BA4" i="33"/>
  <c r="AM4" i="33"/>
  <c r="Y4" i="33"/>
  <c r="K4" i="33"/>
  <c r="BR129" i="31"/>
  <c r="BQ129" i="31"/>
  <c r="BP129" i="31"/>
  <c r="BO129" i="31"/>
  <c r="BN129" i="31"/>
  <c r="BM129" i="31"/>
  <c r="BL129" i="31"/>
  <c r="BK129" i="31"/>
  <c r="BJ129" i="31"/>
  <c r="BI129" i="31"/>
  <c r="BD129" i="31"/>
  <c r="BC129" i="31"/>
  <c r="BB129" i="31"/>
  <c r="BA129" i="31"/>
  <c r="AZ129" i="31"/>
  <c r="AY129" i="31"/>
  <c r="AX129" i="31"/>
  <c r="AW129" i="31"/>
  <c r="AV129" i="31"/>
  <c r="AU129" i="31"/>
  <c r="AP129" i="31"/>
  <c r="AO129" i="31"/>
  <c r="AN129" i="31"/>
  <c r="AM129" i="31"/>
  <c r="AL129" i="31"/>
  <c r="AK129" i="31"/>
  <c r="AJ129" i="31"/>
  <c r="AI129" i="31"/>
  <c r="AH129" i="31"/>
  <c r="AG129" i="31"/>
  <c r="AB129" i="31"/>
  <c r="AA129" i="31"/>
  <c r="Z129" i="31"/>
  <c r="Y129" i="31"/>
  <c r="X129" i="31"/>
  <c r="W129" i="31"/>
  <c r="V129" i="31"/>
  <c r="U129" i="31"/>
  <c r="T129" i="31"/>
  <c r="S129" i="31"/>
  <c r="N129" i="31"/>
  <c r="M129" i="31"/>
  <c r="L129" i="31"/>
  <c r="K129" i="31"/>
  <c r="J129" i="31"/>
  <c r="I129" i="31"/>
  <c r="H129" i="31"/>
  <c r="G129" i="31"/>
  <c r="F129" i="31"/>
  <c r="E129" i="31"/>
  <c r="AU124" i="31"/>
  <c r="BH95" i="31"/>
  <c r="AT95" i="31"/>
  <c r="AF95" i="31"/>
  <c r="R95" i="31"/>
  <c r="D95" i="31"/>
  <c r="BH94" i="31"/>
  <c r="AT94" i="31"/>
  <c r="AF94" i="31"/>
  <c r="R94" i="31"/>
  <c r="D94" i="31"/>
  <c r="BH49" i="31"/>
  <c r="AT49" i="31"/>
  <c r="AF49" i="31"/>
  <c r="R49" i="31"/>
  <c r="D49" i="31"/>
  <c r="BH48" i="31"/>
  <c r="AT48" i="31"/>
  <c r="AF48" i="31"/>
  <c r="R48" i="31"/>
  <c r="D48" i="31"/>
  <c r="BP39" i="31"/>
  <c r="BO39" i="31"/>
  <c r="BL39" i="31"/>
  <c r="BK39" i="31"/>
  <c r="BC39" i="31"/>
  <c r="AU39" i="31"/>
  <c r="AU34" i="31" s="1"/>
  <c r="AB39" i="31"/>
  <c r="AA39" i="31"/>
  <c r="X39" i="31"/>
  <c r="W39" i="31"/>
  <c r="T39" i="31"/>
  <c r="S39" i="31"/>
  <c r="L39" i="31"/>
  <c r="K39" i="31"/>
  <c r="H39" i="31"/>
  <c r="G39" i="31"/>
  <c r="BH33" i="31"/>
  <c r="AT33" i="31"/>
  <c r="AF33" i="31"/>
  <c r="R33" i="31"/>
  <c r="D33" i="31"/>
  <c r="BH32" i="31"/>
  <c r="BR39" i="31" s="1"/>
  <c r="AT32" i="31"/>
  <c r="AF32" i="31"/>
  <c r="AM39" i="31" s="1"/>
  <c r="R32" i="31"/>
  <c r="Z39" i="31" s="1"/>
  <c r="D32" i="31"/>
  <c r="N39" i="31" s="1"/>
  <c r="BR29" i="31"/>
  <c r="BQ29" i="31"/>
  <c r="BP29" i="31"/>
  <c r="BO29" i="31"/>
  <c r="BN29" i="31"/>
  <c r="BM29" i="31"/>
  <c r="BL29" i="31"/>
  <c r="BK29" i="31"/>
  <c r="BJ29" i="31"/>
  <c r="BI29" i="31"/>
  <c r="BI30" i="31" s="1"/>
  <c r="BJ30" i="31" s="1"/>
  <c r="BK30" i="31" s="1"/>
  <c r="BL30" i="31" s="1"/>
  <c r="BM30" i="31" s="1"/>
  <c r="BN30" i="31" s="1"/>
  <c r="BO30" i="31" s="1"/>
  <c r="BP30" i="31" s="1"/>
  <c r="BQ30" i="31" s="1"/>
  <c r="BR30" i="31" s="1"/>
  <c r="BD29" i="31"/>
  <c r="BC29" i="31"/>
  <c r="BB29" i="31"/>
  <c r="BA29" i="31"/>
  <c r="AZ29" i="31"/>
  <c r="AY29" i="31"/>
  <c r="AX29" i="31"/>
  <c r="AW29" i="31"/>
  <c r="AV29" i="31"/>
  <c r="AU29" i="31"/>
  <c r="AU30" i="31" s="1"/>
  <c r="AV30" i="31" s="1"/>
  <c r="AP29" i="31"/>
  <c r="AO29" i="31"/>
  <c r="AN29" i="31"/>
  <c r="AM29" i="31"/>
  <c r="AL29" i="31"/>
  <c r="AK29" i="31"/>
  <c r="AJ29" i="31"/>
  <c r="AI29" i="31"/>
  <c r="AH29" i="31"/>
  <c r="AG29" i="31"/>
  <c r="AG30" i="31" s="1"/>
  <c r="AH30" i="31" s="1"/>
  <c r="AB29" i="31"/>
  <c r="AA29" i="31"/>
  <c r="Z29" i="31"/>
  <c r="Y29" i="31"/>
  <c r="X29" i="31"/>
  <c r="W29" i="31"/>
  <c r="V29" i="31"/>
  <c r="U29" i="31"/>
  <c r="T29" i="31"/>
  <c r="S29" i="31"/>
  <c r="S30" i="31" s="1"/>
  <c r="T30" i="31" s="1"/>
  <c r="N29" i="31"/>
  <c r="M29" i="31"/>
  <c r="L29" i="31"/>
  <c r="K29" i="31"/>
  <c r="J29" i="31"/>
  <c r="I29" i="31"/>
  <c r="H29" i="31"/>
  <c r="G29" i="31"/>
  <c r="F29" i="31"/>
  <c r="E29" i="31"/>
  <c r="E30" i="31" s="1"/>
  <c r="F30" i="31" s="1"/>
  <c r="G30" i="31" s="1"/>
  <c r="H30" i="31" s="1"/>
  <c r="I30" i="31" s="1"/>
  <c r="J30" i="31" s="1"/>
  <c r="K30" i="31" s="1"/>
  <c r="L30" i="31" s="1"/>
  <c r="M30" i="31" s="1"/>
  <c r="N30" i="31" s="1"/>
  <c r="AV17" i="31"/>
  <c r="AU17" i="31"/>
  <c r="T17" i="31"/>
  <c r="S17" i="31"/>
  <c r="BI16" i="31"/>
  <c r="BI17" i="31" s="1"/>
  <c r="AW16" i="31"/>
  <c r="AW18" i="31" s="1"/>
  <c r="AV16" i="31"/>
  <c r="AV18" i="31" s="1"/>
  <c r="AU16" i="31"/>
  <c r="AU18" i="31" s="1"/>
  <c r="AG16" i="31"/>
  <c r="AH16" i="31" s="1"/>
  <c r="U16" i="31"/>
  <c r="V16" i="31" s="1"/>
  <c r="T16" i="31"/>
  <c r="T18" i="31" s="1"/>
  <c r="S16" i="31"/>
  <c r="S124" i="31" s="1"/>
  <c r="E16" i="31"/>
  <c r="E17" i="31" s="1"/>
  <c r="BO11" i="31"/>
  <c r="BA11" i="31"/>
  <c r="AM11" i="31"/>
  <c r="Y11" i="31"/>
  <c r="K11" i="31"/>
  <c r="BO10" i="31"/>
  <c r="BI10" i="31"/>
  <c r="BA10" i="31"/>
  <c r="AU10" i="31"/>
  <c r="AM10" i="31"/>
  <c r="AG10" i="31"/>
  <c r="Y10" i="31"/>
  <c r="S10" i="31"/>
  <c r="K10" i="31"/>
  <c r="E10" i="31"/>
  <c r="BO9" i="31"/>
  <c r="BA9" i="31"/>
  <c r="AM9" i="31"/>
  <c r="Y9" i="31"/>
  <c r="K9" i="31"/>
  <c r="BO8" i="31"/>
  <c r="BA8" i="31"/>
  <c r="AM8" i="31"/>
  <c r="Y8" i="31"/>
  <c r="K8" i="31"/>
  <c r="BO7" i="31"/>
  <c r="BA7" i="31"/>
  <c r="AM7" i="31"/>
  <c r="Y7" i="31"/>
  <c r="K7" i="31"/>
  <c r="BO6" i="31"/>
  <c r="BA6" i="31"/>
  <c r="AM6" i="31"/>
  <c r="Y6" i="31"/>
  <c r="K6" i="31"/>
  <c r="BO5" i="31"/>
  <c r="BA5" i="31"/>
  <c r="AM5" i="31"/>
  <c r="Y5" i="31"/>
  <c r="K5" i="31"/>
  <c r="BO4" i="31"/>
  <c r="BA4" i="31"/>
  <c r="AM4" i="31"/>
  <c r="Y4" i="31"/>
  <c r="K4" i="31"/>
  <c r="BR129" i="30"/>
  <c r="BQ129" i="30"/>
  <c r="BP129" i="30"/>
  <c r="BO129" i="30"/>
  <c r="BN129" i="30"/>
  <c r="BM129" i="30"/>
  <c r="BL129" i="30"/>
  <c r="BK129" i="30"/>
  <c r="BJ129" i="30"/>
  <c r="BI129" i="30"/>
  <c r="BD129" i="30"/>
  <c r="BC129" i="30"/>
  <c r="BB129" i="30"/>
  <c r="BA129" i="30"/>
  <c r="AZ129" i="30"/>
  <c r="AY129" i="30"/>
  <c r="AX129" i="30"/>
  <c r="AW129" i="30"/>
  <c r="AV129" i="30"/>
  <c r="AU129" i="30"/>
  <c r="AP129" i="30"/>
  <c r="AO129" i="30"/>
  <c r="AN129" i="30"/>
  <c r="AM129" i="30"/>
  <c r="AL129" i="30"/>
  <c r="AK129" i="30"/>
  <c r="AJ129" i="30"/>
  <c r="AI129" i="30"/>
  <c r="AH129" i="30"/>
  <c r="AG129" i="30"/>
  <c r="AB129" i="30"/>
  <c r="AA129" i="30"/>
  <c r="Z129" i="30"/>
  <c r="Y129" i="30"/>
  <c r="X129" i="30"/>
  <c r="W129" i="30"/>
  <c r="V129" i="30"/>
  <c r="U129" i="30"/>
  <c r="T129" i="30"/>
  <c r="S129" i="30"/>
  <c r="N129" i="30"/>
  <c r="M129" i="30"/>
  <c r="L129" i="30"/>
  <c r="K129" i="30"/>
  <c r="J129" i="30"/>
  <c r="I129" i="30"/>
  <c r="H129" i="30"/>
  <c r="G129" i="30"/>
  <c r="F129" i="30"/>
  <c r="E129" i="30"/>
  <c r="BH95" i="30"/>
  <c r="AT95" i="30"/>
  <c r="AF95" i="30"/>
  <c r="R95" i="30"/>
  <c r="D95" i="30"/>
  <c r="BH94" i="30"/>
  <c r="AT94" i="30"/>
  <c r="AF94" i="30"/>
  <c r="R94" i="30"/>
  <c r="D94" i="30"/>
  <c r="BH49" i="30"/>
  <c r="AT49" i="30"/>
  <c r="AF49" i="30"/>
  <c r="R49" i="30"/>
  <c r="D49" i="30"/>
  <c r="BH48" i="30"/>
  <c r="AT48" i="30"/>
  <c r="AF48" i="30"/>
  <c r="R48" i="30"/>
  <c r="D48" i="30"/>
  <c r="BO39" i="30"/>
  <c r="BN39" i="30"/>
  <c r="BJ39" i="30"/>
  <c r="BI39" i="30"/>
  <c r="BC39" i="30"/>
  <c r="BB39" i="30"/>
  <c r="BA39" i="30"/>
  <c r="AY39" i="30"/>
  <c r="AX39" i="30"/>
  <c r="AW39" i="30"/>
  <c r="AU39" i="30"/>
  <c r="AP39" i="30"/>
  <c r="AK39" i="30"/>
  <c r="N39" i="30"/>
  <c r="M39" i="30"/>
  <c r="I39" i="30"/>
  <c r="G39" i="30"/>
  <c r="BH33" i="30"/>
  <c r="AT33" i="30"/>
  <c r="AF33" i="30"/>
  <c r="R33" i="30"/>
  <c r="D33" i="30"/>
  <c r="BH32" i="30"/>
  <c r="BQ39" i="30" s="1"/>
  <c r="AT32" i="30"/>
  <c r="BD39" i="30" s="1"/>
  <c r="AF32" i="30"/>
  <c r="AM39" i="30" s="1"/>
  <c r="R32" i="30"/>
  <c r="D32" i="30"/>
  <c r="J39" i="30" s="1"/>
  <c r="AU30" i="30"/>
  <c r="AV30" i="30" s="1"/>
  <c r="AW30" i="30" s="1"/>
  <c r="AX30" i="30" s="1"/>
  <c r="AY30" i="30" s="1"/>
  <c r="AZ30" i="30" s="1"/>
  <c r="BA30" i="30" s="1"/>
  <c r="BB30" i="30" s="1"/>
  <c r="BC30" i="30" s="1"/>
  <c r="BD30" i="30" s="1"/>
  <c r="S30" i="30"/>
  <c r="T30" i="30" s="1"/>
  <c r="U30" i="30" s="1"/>
  <c r="V30" i="30" s="1"/>
  <c r="W30" i="30" s="1"/>
  <c r="X30" i="30" s="1"/>
  <c r="Y30" i="30" s="1"/>
  <c r="Z30" i="30" s="1"/>
  <c r="AA30" i="30" s="1"/>
  <c r="AB30" i="30" s="1"/>
  <c r="BR29" i="30"/>
  <c r="BQ29" i="30"/>
  <c r="BP29" i="30"/>
  <c r="BO29" i="30"/>
  <c r="BN29" i="30"/>
  <c r="BM29" i="30"/>
  <c r="BL29" i="30"/>
  <c r="BK29" i="30"/>
  <c r="BJ29" i="30"/>
  <c r="BI29" i="30"/>
  <c r="BI30" i="30" s="1"/>
  <c r="BJ30" i="30" s="1"/>
  <c r="BK30" i="30" s="1"/>
  <c r="BL30" i="30" s="1"/>
  <c r="BM30" i="30" s="1"/>
  <c r="BN30" i="30" s="1"/>
  <c r="BO30" i="30" s="1"/>
  <c r="BP30" i="30" s="1"/>
  <c r="BQ30" i="30" s="1"/>
  <c r="BR30" i="30" s="1"/>
  <c r="BD29" i="30"/>
  <c r="BC29" i="30"/>
  <c r="BB29" i="30"/>
  <c r="BA29" i="30"/>
  <c r="AZ29" i="30"/>
  <c r="AY29" i="30"/>
  <c r="AX29" i="30"/>
  <c r="AW29" i="30"/>
  <c r="AV29" i="30"/>
  <c r="AU29" i="30"/>
  <c r="AP29" i="30"/>
  <c r="AO29" i="30"/>
  <c r="AN29" i="30"/>
  <c r="AM29" i="30"/>
  <c r="AL29" i="30"/>
  <c r="AK29" i="30"/>
  <c r="AJ29" i="30"/>
  <c r="AI29" i="30"/>
  <c r="AH29" i="30"/>
  <c r="AG29" i="30"/>
  <c r="AG30" i="30" s="1"/>
  <c r="AH30" i="30" s="1"/>
  <c r="AI30" i="30" s="1"/>
  <c r="AJ30" i="30" s="1"/>
  <c r="AK30" i="30" s="1"/>
  <c r="AL30" i="30" s="1"/>
  <c r="AM30" i="30" s="1"/>
  <c r="AN30" i="30" s="1"/>
  <c r="AO30" i="30" s="1"/>
  <c r="AP30" i="30" s="1"/>
  <c r="AB29" i="30"/>
  <c r="AA29" i="30"/>
  <c r="Z29" i="30"/>
  <c r="Y29" i="30"/>
  <c r="X29" i="30"/>
  <c r="W29" i="30"/>
  <c r="V29" i="30"/>
  <c r="U29" i="30"/>
  <c r="T29" i="30"/>
  <c r="S29" i="30"/>
  <c r="N29" i="30"/>
  <c r="M29" i="30"/>
  <c r="L29" i="30"/>
  <c r="K29" i="30"/>
  <c r="J29" i="30"/>
  <c r="I29" i="30"/>
  <c r="H29" i="30"/>
  <c r="G29" i="30"/>
  <c r="F29" i="30"/>
  <c r="E29" i="30"/>
  <c r="E30" i="30" s="1"/>
  <c r="F30" i="30" s="1"/>
  <c r="G30" i="30" s="1"/>
  <c r="H30" i="30" s="1"/>
  <c r="I30" i="30" s="1"/>
  <c r="J30" i="30" s="1"/>
  <c r="K30" i="30" s="1"/>
  <c r="L30" i="30" s="1"/>
  <c r="M30" i="30" s="1"/>
  <c r="N30" i="30" s="1"/>
  <c r="AG17" i="30"/>
  <c r="BI16" i="30"/>
  <c r="BI124" i="30" s="1"/>
  <c r="AU16" i="30"/>
  <c r="AU17" i="30" s="1"/>
  <c r="AG16" i="30"/>
  <c r="AG124" i="30" s="1"/>
  <c r="S16" i="30"/>
  <c r="S17" i="30" s="1"/>
  <c r="F16" i="30"/>
  <c r="F17" i="30" s="1"/>
  <c r="E16" i="30"/>
  <c r="E124" i="30" s="1"/>
  <c r="BO11" i="30"/>
  <c r="BA11" i="30"/>
  <c r="AM11" i="30"/>
  <c r="Y11" i="30"/>
  <c r="K11" i="30"/>
  <c r="BO10" i="30"/>
  <c r="BI10" i="30"/>
  <c r="BA10" i="30"/>
  <c r="AU10" i="30"/>
  <c r="AM10" i="30"/>
  <c r="AG10" i="30"/>
  <c r="Y10" i="30"/>
  <c r="S10" i="30"/>
  <c r="K10" i="30"/>
  <c r="E10" i="30"/>
  <c r="BO9" i="30"/>
  <c r="BA9" i="30"/>
  <c r="AM9" i="30"/>
  <c r="Y9" i="30"/>
  <c r="K9" i="30"/>
  <c r="BO8" i="30"/>
  <c r="BA8" i="30"/>
  <c r="AM8" i="30"/>
  <c r="Y8" i="30"/>
  <c r="K8" i="30"/>
  <c r="BO7" i="30"/>
  <c r="BA7" i="30"/>
  <c r="AM7" i="30"/>
  <c r="Y7" i="30"/>
  <c r="K7" i="30"/>
  <c r="BO6" i="30"/>
  <c r="BA6" i="30"/>
  <c r="AM6" i="30"/>
  <c r="Y6" i="30"/>
  <c r="K6" i="30"/>
  <c r="BO5" i="30"/>
  <c r="BA5" i="30"/>
  <c r="AM5" i="30"/>
  <c r="Y5" i="30"/>
  <c r="K5" i="30"/>
  <c r="BO4" i="30"/>
  <c r="BA4" i="30"/>
  <c r="AM4" i="30"/>
  <c r="Y4" i="30"/>
  <c r="K4" i="30"/>
  <c r="BR129" i="29"/>
  <c r="BQ129" i="29"/>
  <c r="BP129" i="29"/>
  <c r="BO129" i="29"/>
  <c r="BN129" i="29"/>
  <c r="BM129" i="29"/>
  <c r="BL129" i="29"/>
  <c r="BK129" i="29"/>
  <c r="BJ129" i="29"/>
  <c r="BI129" i="29"/>
  <c r="BD129" i="29"/>
  <c r="BC129" i="29"/>
  <c r="BB129" i="29"/>
  <c r="BA129" i="29"/>
  <c r="AZ129" i="29"/>
  <c r="AY129" i="29"/>
  <c r="AX129" i="29"/>
  <c r="AW129" i="29"/>
  <c r="AV129" i="29"/>
  <c r="AU129" i="29"/>
  <c r="AP129" i="29"/>
  <c r="AO129" i="29"/>
  <c r="AN129" i="29"/>
  <c r="AM129" i="29"/>
  <c r="AL129" i="29"/>
  <c r="AK129" i="29"/>
  <c r="AJ129" i="29"/>
  <c r="AI129" i="29"/>
  <c r="AH129" i="29"/>
  <c r="AG129" i="29"/>
  <c r="AB129" i="29"/>
  <c r="AA129" i="29"/>
  <c r="Z129" i="29"/>
  <c r="Y129" i="29"/>
  <c r="X129" i="29"/>
  <c r="W129" i="29"/>
  <c r="V129" i="29"/>
  <c r="U129" i="29"/>
  <c r="T129" i="29"/>
  <c r="S129" i="29"/>
  <c r="N129" i="29"/>
  <c r="M129" i="29"/>
  <c r="L129" i="29"/>
  <c r="K129" i="29"/>
  <c r="J129" i="29"/>
  <c r="I129" i="29"/>
  <c r="H129" i="29"/>
  <c r="G129" i="29"/>
  <c r="F129" i="29"/>
  <c r="E129" i="29"/>
  <c r="BH95" i="29"/>
  <c r="AT95" i="29"/>
  <c r="AF95" i="29"/>
  <c r="R95" i="29"/>
  <c r="D95" i="29"/>
  <c r="BH94" i="29"/>
  <c r="AT94" i="29"/>
  <c r="AF94" i="29"/>
  <c r="R94" i="29"/>
  <c r="D94" i="29"/>
  <c r="BH49" i="29"/>
  <c r="AT49" i="29"/>
  <c r="AF49" i="29"/>
  <c r="R49" i="29"/>
  <c r="D49" i="29"/>
  <c r="BH48" i="29"/>
  <c r="AT48" i="29"/>
  <c r="AF48" i="29"/>
  <c r="R48" i="29"/>
  <c r="D48" i="29"/>
  <c r="BQ39" i="29"/>
  <c r="BP39" i="29"/>
  <c r="BN39" i="29"/>
  <c r="BL39" i="29"/>
  <c r="BJ39" i="29"/>
  <c r="BI39" i="29"/>
  <c r="BI34" i="29" s="1"/>
  <c r="BA39" i="29"/>
  <c r="AZ39" i="29"/>
  <c r="AV39" i="29"/>
  <c r="AP39" i="29"/>
  <c r="AO39" i="29"/>
  <c r="AN39" i="29"/>
  <c r="AL39" i="29"/>
  <c r="AK39" i="29"/>
  <c r="AJ39" i="29"/>
  <c r="AH39" i="29"/>
  <c r="AG39" i="29"/>
  <c r="AG34" i="29" s="1"/>
  <c r="N39" i="29"/>
  <c r="M39" i="29"/>
  <c r="J39" i="29"/>
  <c r="I39" i="29"/>
  <c r="H39" i="29"/>
  <c r="E39" i="29"/>
  <c r="AV34" i="29"/>
  <c r="AV37" i="29" s="1"/>
  <c r="AV40" i="29" s="1"/>
  <c r="BH33" i="29"/>
  <c r="AT33" i="29"/>
  <c r="AF33" i="29"/>
  <c r="R33" i="29"/>
  <c r="D33" i="29"/>
  <c r="BH32" i="29"/>
  <c r="AT32" i="29"/>
  <c r="AF32" i="29"/>
  <c r="AM39" i="29" s="1"/>
  <c r="R32" i="29"/>
  <c r="D32" i="29"/>
  <c r="BR29" i="29"/>
  <c r="BQ29" i="29"/>
  <c r="BP29" i="29"/>
  <c r="BO29" i="29"/>
  <c r="BN29" i="29"/>
  <c r="BM29" i="29"/>
  <c r="BL29" i="29"/>
  <c r="BK29" i="29"/>
  <c r="BJ29" i="29"/>
  <c r="BI29" i="29"/>
  <c r="BI30" i="29" s="1"/>
  <c r="BJ30" i="29" s="1"/>
  <c r="BD29" i="29"/>
  <c r="BC29" i="29"/>
  <c r="BB29" i="29"/>
  <c r="BA29" i="29"/>
  <c r="AZ29" i="29"/>
  <c r="AY29" i="29"/>
  <c r="AX29" i="29"/>
  <c r="AW29" i="29"/>
  <c r="AV29" i="29"/>
  <c r="AU29" i="29"/>
  <c r="AU30" i="29" s="1"/>
  <c r="AV30" i="29" s="1"/>
  <c r="AW30" i="29" s="1"/>
  <c r="AP29" i="29"/>
  <c r="AO29" i="29"/>
  <c r="AN29" i="29"/>
  <c r="AM29" i="29"/>
  <c r="AL29" i="29"/>
  <c r="AK29" i="29"/>
  <c r="AJ29" i="29"/>
  <c r="AI29" i="29"/>
  <c r="AH29" i="29"/>
  <c r="AG29" i="29"/>
  <c r="AG30" i="29" s="1"/>
  <c r="AB29" i="29"/>
  <c r="AA29" i="29"/>
  <c r="Z29" i="29"/>
  <c r="Y29" i="29"/>
  <c r="X29" i="29"/>
  <c r="W29" i="29"/>
  <c r="V29" i="29"/>
  <c r="U29" i="29"/>
  <c r="T29" i="29"/>
  <c r="S29" i="29"/>
  <c r="S30" i="29" s="1"/>
  <c r="T30" i="29" s="1"/>
  <c r="U30" i="29" s="1"/>
  <c r="N29" i="29"/>
  <c r="M29" i="29"/>
  <c r="L29" i="29"/>
  <c r="K29" i="29"/>
  <c r="J29" i="29"/>
  <c r="I29" i="29"/>
  <c r="H29" i="29"/>
  <c r="G29" i="29"/>
  <c r="F29" i="29"/>
  <c r="E29" i="29"/>
  <c r="E30" i="29" s="1"/>
  <c r="BI18" i="29"/>
  <c r="AG18" i="29"/>
  <c r="T18" i="29"/>
  <c r="AU17" i="29"/>
  <c r="S17" i="29"/>
  <c r="BI16" i="29"/>
  <c r="AV16" i="29"/>
  <c r="AU16" i="29"/>
  <c r="AU124" i="29" s="1"/>
  <c r="AG16" i="29"/>
  <c r="T16" i="29"/>
  <c r="S16" i="29"/>
  <c r="S124" i="29" s="1"/>
  <c r="E16" i="29"/>
  <c r="BO11" i="29"/>
  <c r="BA11" i="29"/>
  <c r="AM11" i="29"/>
  <c r="Y11" i="29"/>
  <c r="K11" i="29"/>
  <c r="BO10" i="29"/>
  <c r="BI10" i="29"/>
  <c r="BA10" i="29"/>
  <c r="AU10" i="29"/>
  <c r="AM10" i="29"/>
  <c r="AG10" i="29"/>
  <c r="Y10" i="29"/>
  <c r="S10" i="29"/>
  <c r="K10" i="29"/>
  <c r="E10" i="29"/>
  <c r="BO9" i="29"/>
  <c r="BA9" i="29"/>
  <c r="AM9" i="29"/>
  <c r="Y9" i="29"/>
  <c r="K9" i="29"/>
  <c r="BO8" i="29"/>
  <c r="BA8" i="29"/>
  <c r="AM8" i="29"/>
  <c r="Y8" i="29"/>
  <c r="K8" i="29"/>
  <c r="BO7" i="29"/>
  <c r="BA7" i="29"/>
  <c r="AM7" i="29"/>
  <c r="Y7" i="29"/>
  <c r="K7" i="29"/>
  <c r="BO6" i="29"/>
  <c r="BA6" i="29"/>
  <c r="AM6" i="29"/>
  <c r="Y6" i="29"/>
  <c r="K6" i="29"/>
  <c r="BO5" i="29"/>
  <c r="BA5" i="29"/>
  <c r="AM5" i="29"/>
  <c r="Y5" i="29"/>
  <c r="K5" i="29"/>
  <c r="BO4" i="29"/>
  <c r="BA4" i="29"/>
  <c r="AM4" i="29"/>
  <c r="Y4" i="29"/>
  <c r="K4" i="29"/>
  <c r="BR129" i="28"/>
  <c r="BQ129" i="28"/>
  <c r="BP129" i="28"/>
  <c r="BO129" i="28"/>
  <c r="BN129" i="28"/>
  <c r="BM129" i="28"/>
  <c r="BL129" i="28"/>
  <c r="BK129" i="28"/>
  <c r="BJ129" i="28"/>
  <c r="BI129" i="28"/>
  <c r="BD129" i="28"/>
  <c r="BC129" i="28"/>
  <c r="BB129" i="28"/>
  <c r="BA129" i="28"/>
  <c r="AZ129" i="28"/>
  <c r="AY129" i="28"/>
  <c r="AX129" i="28"/>
  <c r="AW129" i="28"/>
  <c r="AV129" i="28"/>
  <c r="AU129" i="28"/>
  <c r="AP129" i="28"/>
  <c r="AO129" i="28"/>
  <c r="AN129" i="28"/>
  <c r="AM129" i="28"/>
  <c r="AL129" i="28"/>
  <c r="AK129" i="28"/>
  <c r="AJ129" i="28"/>
  <c r="AI129" i="28"/>
  <c r="AH129" i="28"/>
  <c r="AG129" i="28"/>
  <c r="AB129" i="28"/>
  <c r="AA129" i="28"/>
  <c r="Z129" i="28"/>
  <c r="Y129" i="28"/>
  <c r="X129" i="28"/>
  <c r="W129" i="28"/>
  <c r="V129" i="28"/>
  <c r="U129" i="28"/>
  <c r="T129" i="28"/>
  <c r="S129" i="28"/>
  <c r="N129" i="28"/>
  <c r="M129" i="28"/>
  <c r="L129" i="28"/>
  <c r="K129" i="28"/>
  <c r="J129" i="28"/>
  <c r="I129" i="28"/>
  <c r="H129" i="28"/>
  <c r="G129" i="28"/>
  <c r="F129" i="28"/>
  <c r="E129" i="28"/>
  <c r="BH95" i="28"/>
  <c r="AT95" i="28"/>
  <c r="AF95" i="28"/>
  <c r="R95" i="28"/>
  <c r="D95" i="28"/>
  <c r="BH94" i="28"/>
  <c r="AT94" i="28"/>
  <c r="AF94" i="28"/>
  <c r="R94" i="28"/>
  <c r="D94" i="28"/>
  <c r="BH49" i="28"/>
  <c r="AT49" i="28"/>
  <c r="AF49" i="28"/>
  <c r="R49" i="28"/>
  <c r="D49" i="28"/>
  <c r="BH48" i="28"/>
  <c r="AT48" i="28"/>
  <c r="AF48" i="28"/>
  <c r="R48" i="28"/>
  <c r="D48" i="28"/>
  <c r="BP39" i="28"/>
  <c r="BO39" i="28"/>
  <c r="BL39" i="28"/>
  <c r="BK39" i="28"/>
  <c r="BC39" i="28"/>
  <c r="AU39" i="28"/>
  <c r="AB39" i="28"/>
  <c r="AA39" i="28"/>
  <c r="X39" i="28"/>
  <c r="W39" i="28"/>
  <c r="T39" i="28"/>
  <c r="S39" i="28"/>
  <c r="L39" i="28"/>
  <c r="K39" i="28"/>
  <c r="H39" i="28"/>
  <c r="G39" i="28"/>
  <c r="BH33" i="28"/>
  <c r="AT33" i="28"/>
  <c r="AF33" i="28"/>
  <c r="R33" i="28"/>
  <c r="D33" i="28"/>
  <c r="BH32" i="28"/>
  <c r="BR39" i="28" s="1"/>
  <c r="AT32" i="28"/>
  <c r="AF32" i="28"/>
  <c r="AM39" i="28" s="1"/>
  <c r="R32" i="28"/>
  <c r="Z39" i="28" s="1"/>
  <c r="D32" i="28"/>
  <c r="N39" i="28" s="1"/>
  <c r="BI30" i="28"/>
  <c r="BJ30" i="28" s="1"/>
  <c r="BK30" i="28" s="1"/>
  <c r="BL30" i="28" s="1"/>
  <c r="BM30" i="28" s="1"/>
  <c r="BN30" i="28" s="1"/>
  <c r="BO30" i="28" s="1"/>
  <c r="BP30" i="28" s="1"/>
  <c r="BQ30" i="28" s="1"/>
  <c r="BR30" i="28" s="1"/>
  <c r="AH30" i="28"/>
  <c r="AG30" i="28"/>
  <c r="E30" i="28"/>
  <c r="F30" i="28" s="1"/>
  <c r="G30" i="28" s="1"/>
  <c r="H30" i="28" s="1"/>
  <c r="I30" i="28" s="1"/>
  <c r="J30" i="28" s="1"/>
  <c r="K30" i="28" s="1"/>
  <c r="L30" i="28" s="1"/>
  <c r="M30" i="28" s="1"/>
  <c r="N30" i="28" s="1"/>
  <c r="BR29" i="28"/>
  <c r="BQ29" i="28"/>
  <c r="BP29" i="28"/>
  <c r="BO29" i="28"/>
  <c r="BN29" i="28"/>
  <c r="BM29" i="28"/>
  <c r="BL29" i="28"/>
  <c r="BK29" i="28"/>
  <c r="BJ29" i="28"/>
  <c r="BI29" i="28"/>
  <c r="BD29" i="28"/>
  <c r="BC29" i="28"/>
  <c r="BB29" i="28"/>
  <c r="BA29" i="28"/>
  <c r="AZ29" i="28"/>
  <c r="AY29" i="28"/>
  <c r="AX29" i="28"/>
  <c r="AW29" i="28"/>
  <c r="AV29" i="28"/>
  <c r="AU29" i="28"/>
  <c r="AU30" i="28" s="1"/>
  <c r="AV30" i="28" s="1"/>
  <c r="AW30" i="28" s="1"/>
  <c r="AX30" i="28" s="1"/>
  <c r="AY30" i="28" s="1"/>
  <c r="AZ30" i="28" s="1"/>
  <c r="BA30" i="28" s="1"/>
  <c r="BB30" i="28" s="1"/>
  <c r="BC30" i="28" s="1"/>
  <c r="BD30" i="28" s="1"/>
  <c r="AP29" i="28"/>
  <c r="AO29" i="28"/>
  <c r="AN29" i="28"/>
  <c r="AM29" i="28"/>
  <c r="AL29" i="28"/>
  <c r="AK29" i="28"/>
  <c r="AJ29" i="28"/>
  <c r="AI29" i="28"/>
  <c r="AH29" i="28"/>
  <c r="AG29" i="28"/>
  <c r="AB29" i="28"/>
  <c r="AA29" i="28"/>
  <c r="Z29" i="28"/>
  <c r="Y29" i="28"/>
  <c r="X29" i="28"/>
  <c r="W29" i="28"/>
  <c r="V29" i="28"/>
  <c r="U29" i="28"/>
  <c r="T29" i="28"/>
  <c r="S29" i="28"/>
  <c r="S30" i="28" s="1"/>
  <c r="T30" i="28" s="1"/>
  <c r="U30" i="28" s="1"/>
  <c r="V30" i="28" s="1"/>
  <c r="W30" i="28" s="1"/>
  <c r="X30" i="28" s="1"/>
  <c r="Y30" i="28" s="1"/>
  <c r="Z30" i="28" s="1"/>
  <c r="AA30" i="28" s="1"/>
  <c r="AB30" i="28" s="1"/>
  <c r="N29" i="28"/>
  <c r="M29" i="28"/>
  <c r="L29" i="28"/>
  <c r="K29" i="28"/>
  <c r="J29" i="28"/>
  <c r="I29" i="28"/>
  <c r="H29" i="28"/>
  <c r="G29" i="28"/>
  <c r="F29" i="28"/>
  <c r="E29" i="28"/>
  <c r="AU17" i="28"/>
  <c r="BI16" i="28"/>
  <c r="AU16" i="28"/>
  <c r="AU124" i="28" s="1"/>
  <c r="AG16" i="28"/>
  <c r="AH16" i="28" s="1"/>
  <c r="S16" i="28"/>
  <c r="T16" i="28" s="1"/>
  <c r="U16" i="28" s="1"/>
  <c r="E16" i="28"/>
  <c r="F16" i="28" s="1"/>
  <c r="BO11" i="28"/>
  <c r="BA11" i="28"/>
  <c r="AM11" i="28"/>
  <c r="Y11" i="28"/>
  <c r="K11" i="28"/>
  <c r="BO10" i="28"/>
  <c r="BI10" i="28"/>
  <c r="BA10" i="28"/>
  <c r="AU10" i="28"/>
  <c r="AM10" i="28"/>
  <c r="AG10" i="28"/>
  <c r="Y10" i="28"/>
  <c r="S10" i="28"/>
  <c r="K10" i="28"/>
  <c r="E10" i="28"/>
  <c r="BO9" i="28"/>
  <c r="BA9" i="28"/>
  <c r="AM9" i="28"/>
  <c r="Y9" i="28"/>
  <c r="K9" i="28"/>
  <c r="BO8" i="28"/>
  <c r="BA8" i="28"/>
  <c r="AM8" i="28"/>
  <c r="Y8" i="28"/>
  <c r="K8" i="28"/>
  <c r="BO7" i="28"/>
  <c r="BA7" i="28"/>
  <c r="AM7" i="28"/>
  <c r="Y7" i="28"/>
  <c r="K7" i="28"/>
  <c r="BO6" i="28"/>
  <c r="BA6" i="28"/>
  <c r="AM6" i="28"/>
  <c r="Y6" i="28"/>
  <c r="K6" i="28"/>
  <c r="BO5" i="28"/>
  <c r="BA5" i="28"/>
  <c r="AM5" i="28"/>
  <c r="Y5" i="28"/>
  <c r="K5" i="28"/>
  <c r="BO4" i="28"/>
  <c r="BA4" i="28"/>
  <c r="AM4" i="28"/>
  <c r="Y4" i="28"/>
  <c r="K4" i="28"/>
  <c r="BR129" i="27"/>
  <c r="BQ129" i="27"/>
  <c r="BP129" i="27"/>
  <c r="BO129" i="27"/>
  <c r="BN129" i="27"/>
  <c r="BM129" i="27"/>
  <c r="BL129" i="27"/>
  <c r="BK129" i="27"/>
  <c r="BJ129" i="27"/>
  <c r="BI129" i="27"/>
  <c r="BD129" i="27"/>
  <c r="BC129" i="27"/>
  <c r="BB129" i="27"/>
  <c r="BA129" i="27"/>
  <c r="AZ129" i="27"/>
  <c r="AY129" i="27"/>
  <c r="AX129" i="27"/>
  <c r="AW129" i="27"/>
  <c r="AV129" i="27"/>
  <c r="AU129" i="27"/>
  <c r="AP129" i="27"/>
  <c r="AO129" i="27"/>
  <c r="AN129" i="27"/>
  <c r="AM129" i="27"/>
  <c r="AL129" i="27"/>
  <c r="AK129" i="27"/>
  <c r="AJ129" i="27"/>
  <c r="AI129" i="27"/>
  <c r="AH129" i="27"/>
  <c r="AG129" i="27"/>
  <c r="AB129" i="27"/>
  <c r="AA129" i="27"/>
  <c r="Z129" i="27"/>
  <c r="Y129" i="27"/>
  <c r="X129" i="27"/>
  <c r="W129" i="27"/>
  <c r="V129" i="27"/>
  <c r="U129" i="27"/>
  <c r="T129" i="27"/>
  <c r="S129" i="27"/>
  <c r="N129" i="27"/>
  <c r="M129" i="27"/>
  <c r="L129" i="27"/>
  <c r="K129" i="27"/>
  <c r="J129" i="27"/>
  <c r="I129" i="27"/>
  <c r="H129" i="27"/>
  <c r="G129" i="27"/>
  <c r="F129" i="27"/>
  <c r="E129" i="27"/>
  <c r="BH95" i="27"/>
  <c r="AT95" i="27"/>
  <c r="AF95" i="27"/>
  <c r="R95" i="27"/>
  <c r="D95" i="27"/>
  <c r="BH94" i="27"/>
  <c r="AT94" i="27"/>
  <c r="AF94" i="27"/>
  <c r="R94" i="27"/>
  <c r="D94" i="27"/>
  <c r="BH49" i="27"/>
  <c r="AT49" i="27"/>
  <c r="AF49" i="27"/>
  <c r="R49" i="27"/>
  <c r="D49" i="27"/>
  <c r="BH48" i="27"/>
  <c r="AT48" i="27"/>
  <c r="AF48" i="27"/>
  <c r="R48" i="27"/>
  <c r="D48" i="27"/>
  <c r="BD39" i="27"/>
  <c r="AZ39" i="27"/>
  <c r="AX39" i="27"/>
  <c r="AP39" i="27"/>
  <c r="AO39" i="27"/>
  <c r="AN39" i="27"/>
  <c r="AL39" i="27"/>
  <c r="AK39" i="27"/>
  <c r="AJ39" i="27"/>
  <c r="AH39" i="27"/>
  <c r="AG39" i="27"/>
  <c r="Z39" i="27"/>
  <c r="U39" i="27"/>
  <c r="BH33" i="27"/>
  <c r="AT33" i="27"/>
  <c r="AF33" i="27"/>
  <c r="R33" i="27"/>
  <c r="D33" i="27"/>
  <c r="BH32" i="27"/>
  <c r="AT32" i="27"/>
  <c r="BA39" i="27" s="1"/>
  <c r="AF32" i="27"/>
  <c r="AM39" i="27" s="1"/>
  <c r="R32" i="27"/>
  <c r="X39" i="27" s="1"/>
  <c r="D32" i="27"/>
  <c r="BR29" i="27"/>
  <c r="BQ29" i="27"/>
  <c r="BP29" i="27"/>
  <c r="BO29" i="27"/>
  <c r="BN29" i="27"/>
  <c r="BM29" i="27"/>
  <c r="BL29" i="27"/>
  <c r="BK29" i="27"/>
  <c r="BJ29" i="27"/>
  <c r="BI29" i="27"/>
  <c r="BI30" i="27" s="1"/>
  <c r="BJ30" i="27" s="1"/>
  <c r="BD29" i="27"/>
  <c r="BC29" i="27"/>
  <c r="BB29" i="27"/>
  <c r="BA29" i="27"/>
  <c r="AZ29" i="27"/>
  <c r="AY29" i="27"/>
  <c r="AX29" i="27"/>
  <c r="AW29" i="27"/>
  <c r="AV29" i="27"/>
  <c r="AU29" i="27"/>
  <c r="AU30" i="27" s="1"/>
  <c r="AV30" i="27" s="1"/>
  <c r="AW30" i="27" s="1"/>
  <c r="AX30" i="27" s="1"/>
  <c r="AY30" i="27" s="1"/>
  <c r="AZ30" i="27" s="1"/>
  <c r="BA30" i="27" s="1"/>
  <c r="BB30" i="27" s="1"/>
  <c r="BC30" i="27" s="1"/>
  <c r="BD30" i="27" s="1"/>
  <c r="AP29" i="27"/>
  <c r="AO29" i="27"/>
  <c r="AN29" i="27"/>
  <c r="AM29" i="27"/>
  <c r="AL29" i="27"/>
  <c r="AK29" i="27"/>
  <c r="AJ29" i="27"/>
  <c r="AI29" i="27"/>
  <c r="AH29" i="27"/>
  <c r="AG29" i="27"/>
  <c r="AG30" i="27" s="1"/>
  <c r="AH30" i="27" s="1"/>
  <c r="AB29" i="27"/>
  <c r="AA29" i="27"/>
  <c r="Z29" i="27"/>
  <c r="Y29" i="27"/>
  <c r="X29" i="27"/>
  <c r="W29" i="27"/>
  <c r="V29" i="27"/>
  <c r="U29" i="27"/>
  <c r="T29" i="27"/>
  <c r="S29" i="27"/>
  <c r="S30" i="27" s="1"/>
  <c r="N29" i="27"/>
  <c r="M29" i="27"/>
  <c r="L29" i="27"/>
  <c r="K29" i="27"/>
  <c r="J29" i="27"/>
  <c r="I29" i="27"/>
  <c r="H29" i="27"/>
  <c r="G29" i="27"/>
  <c r="F29" i="27"/>
  <c r="E29" i="27"/>
  <c r="E30" i="27" s="1"/>
  <c r="F30" i="27" s="1"/>
  <c r="AU17" i="27"/>
  <c r="S17" i="27"/>
  <c r="BI16" i="27"/>
  <c r="AV16" i="27"/>
  <c r="AU16" i="27"/>
  <c r="AU18" i="27" s="1"/>
  <c r="AG16" i="27"/>
  <c r="AG17" i="27" s="1"/>
  <c r="T16" i="27"/>
  <c r="S16" i="27"/>
  <c r="S18" i="27" s="1"/>
  <c r="E16" i="27"/>
  <c r="E124" i="27" s="1"/>
  <c r="BO11" i="27"/>
  <c r="BA11" i="27"/>
  <c r="AM11" i="27"/>
  <c r="Y11" i="27"/>
  <c r="K11" i="27"/>
  <c r="BO10" i="27"/>
  <c r="BI10" i="27"/>
  <c r="BA10" i="27"/>
  <c r="AU10" i="27"/>
  <c r="AM10" i="27"/>
  <c r="AG10" i="27"/>
  <c r="Y10" i="27"/>
  <c r="S10" i="27"/>
  <c r="K10" i="27"/>
  <c r="E10" i="27"/>
  <c r="BO9" i="27"/>
  <c r="BA9" i="27"/>
  <c r="AM9" i="27"/>
  <c r="Y9" i="27"/>
  <c r="K9" i="27"/>
  <c r="BO8" i="27"/>
  <c r="BA8" i="27"/>
  <c r="AM8" i="27"/>
  <c r="Y8" i="27"/>
  <c r="K8" i="27"/>
  <c r="BO7" i="27"/>
  <c r="BA7" i="27"/>
  <c r="AM7" i="27"/>
  <c r="Y7" i="27"/>
  <c r="K7" i="27"/>
  <c r="BO6" i="27"/>
  <c r="BA6" i="27"/>
  <c r="AM6" i="27"/>
  <c r="Y6" i="27"/>
  <c r="K6" i="27"/>
  <c r="BO5" i="27"/>
  <c r="BA5" i="27"/>
  <c r="AM5" i="27"/>
  <c r="Y5" i="27"/>
  <c r="K5" i="27"/>
  <c r="BO4" i="27"/>
  <c r="BA4" i="27"/>
  <c r="AM4" i="27"/>
  <c r="Y4" i="27"/>
  <c r="K4" i="27"/>
  <c r="BR129" i="26"/>
  <c r="BQ129" i="26"/>
  <c r="BP129" i="26"/>
  <c r="BO129" i="26"/>
  <c r="BN129" i="26"/>
  <c r="BM129" i="26"/>
  <c r="BL129" i="26"/>
  <c r="BK129" i="26"/>
  <c r="BJ129" i="26"/>
  <c r="BI129" i="26"/>
  <c r="BD129" i="26"/>
  <c r="BC129" i="26"/>
  <c r="BB129" i="26"/>
  <c r="BA129" i="26"/>
  <c r="AZ129" i="26"/>
  <c r="AY129" i="26"/>
  <c r="AX129" i="26"/>
  <c r="AW129" i="26"/>
  <c r="AV129" i="26"/>
  <c r="AU129" i="26"/>
  <c r="AP129" i="26"/>
  <c r="AO129" i="26"/>
  <c r="AN129" i="26"/>
  <c r="AM129" i="26"/>
  <c r="AL129" i="26"/>
  <c r="AK129" i="26"/>
  <c r="AJ129" i="26"/>
  <c r="AI129" i="26"/>
  <c r="AH129" i="26"/>
  <c r="AG129" i="26"/>
  <c r="AB129" i="26"/>
  <c r="AA129" i="26"/>
  <c r="Z129" i="26"/>
  <c r="Y129" i="26"/>
  <c r="X129" i="26"/>
  <c r="W129" i="26"/>
  <c r="V129" i="26"/>
  <c r="U129" i="26"/>
  <c r="T129" i="26"/>
  <c r="S129" i="26"/>
  <c r="N129" i="26"/>
  <c r="M129" i="26"/>
  <c r="L129" i="26"/>
  <c r="K129" i="26"/>
  <c r="J129" i="26"/>
  <c r="I129" i="26"/>
  <c r="H129" i="26"/>
  <c r="G129" i="26"/>
  <c r="F129" i="26"/>
  <c r="E129" i="26"/>
  <c r="BH95" i="26"/>
  <c r="AT95" i="26"/>
  <c r="AF95" i="26"/>
  <c r="R95" i="26"/>
  <c r="D95" i="26"/>
  <c r="BH94" i="26"/>
  <c r="AT94" i="26"/>
  <c r="AF94" i="26"/>
  <c r="R94" i="26"/>
  <c r="D94" i="26"/>
  <c r="BH49" i="26"/>
  <c r="AT49" i="26"/>
  <c r="AF49" i="26"/>
  <c r="R49" i="26"/>
  <c r="D49" i="26"/>
  <c r="BH48" i="26"/>
  <c r="AT48" i="26"/>
  <c r="AF48" i="26"/>
  <c r="R48" i="26"/>
  <c r="D48" i="26"/>
  <c r="BR39" i="26"/>
  <c r="BO39" i="26"/>
  <c r="BN39" i="26"/>
  <c r="BK39" i="26"/>
  <c r="BJ39" i="26"/>
  <c r="BC39" i="26"/>
  <c r="BB39" i="26"/>
  <c r="AY39" i="26"/>
  <c r="AX39" i="26"/>
  <c r="AU39" i="26"/>
  <c r="AP39" i="26"/>
  <c r="AM39" i="26"/>
  <c r="AH39" i="26"/>
  <c r="N39" i="26"/>
  <c r="K39" i="26"/>
  <c r="J39" i="26"/>
  <c r="G39" i="26"/>
  <c r="F39" i="26"/>
  <c r="BH33" i="26"/>
  <c r="AT33" i="26"/>
  <c r="AF33" i="26"/>
  <c r="R33" i="26"/>
  <c r="D33" i="26"/>
  <c r="BH32" i="26"/>
  <c r="BQ39" i="26" s="1"/>
  <c r="AT32" i="26"/>
  <c r="BA39" i="26" s="1"/>
  <c r="AF32" i="26"/>
  <c r="R32" i="26"/>
  <c r="D32" i="26"/>
  <c r="M39" i="26" s="1"/>
  <c r="BI30" i="26"/>
  <c r="AV30" i="26"/>
  <c r="AW30" i="26" s="1"/>
  <c r="AX30" i="26" s="1"/>
  <c r="AY30" i="26" s="1"/>
  <c r="AZ30" i="26" s="1"/>
  <c r="BA30" i="26" s="1"/>
  <c r="BB30" i="26" s="1"/>
  <c r="BC30" i="26" s="1"/>
  <c r="BD30" i="26" s="1"/>
  <c r="AG30" i="26"/>
  <c r="AH30" i="26" s="1"/>
  <c r="AI30" i="26" s="1"/>
  <c r="AJ30" i="26" s="1"/>
  <c r="AK30" i="26" s="1"/>
  <c r="AL30" i="26" s="1"/>
  <c r="AM30" i="26" s="1"/>
  <c r="AN30" i="26" s="1"/>
  <c r="AO30" i="26" s="1"/>
  <c r="AP30" i="26" s="1"/>
  <c r="U30" i="26"/>
  <c r="V30" i="26" s="1"/>
  <c r="W30" i="26" s="1"/>
  <c r="X30" i="26" s="1"/>
  <c r="Y30" i="26" s="1"/>
  <c r="Z30" i="26" s="1"/>
  <c r="AA30" i="26" s="1"/>
  <c r="AB30" i="26" s="1"/>
  <c r="T30" i="26"/>
  <c r="E30" i="26"/>
  <c r="BR29" i="26"/>
  <c r="BQ29" i="26"/>
  <c r="BP29" i="26"/>
  <c r="BO29" i="26"/>
  <c r="BN29" i="26"/>
  <c r="BM29" i="26"/>
  <c r="BL29" i="26"/>
  <c r="BK29" i="26"/>
  <c r="BJ29" i="26"/>
  <c r="BI29" i="26"/>
  <c r="BD29" i="26"/>
  <c r="BC29" i="26"/>
  <c r="BB29" i="26"/>
  <c r="BA29" i="26"/>
  <c r="AZ29" i="26"/>
  <c r="AY29" i="26"/>
  <c r="AX29" i="26"/>
  <c r="AW29" i="26"/>
  <c r="AV29" i="26"/>
  <c r="AU29" i="26"/>
  <c r="AU30" i="26" s="1"/>
  <c r="AP29" i="26"/>
  <c r="AO29" i="26"/>
  <c r="AN29" i="26"/>
  <c r="AM29" i="26"/>
  <c r="AL29" i="26"/>
  <c r="AK29" i="26"/>
  <c r="AJ29" i="26"/>
  <c r="AI29" i="26"/>
  <c r="AH29" i="26"/>
  <c r="AG29" i="26"/>
  <c r="AB29" i="26"/>
  <c r="AA29" i="26"/>
  <c r="Z29" i="26"/>
  <c r="Y29" i="26"/>
  <c r="X29" i="26"/>
  <c r="W29" i="26"/>
  <c r="V29" i="26"/>
  <c r="U29" i="26"/>
  <c r="T29" i="26"/>
  <c r="S29" i="26"/>
  <c r="S30" i="26" s="1"/>
  <c r="N29" i="26"/>
  <c r="M29" i="26"/>
  <c r="L29" i="26"/>
  <c r="K29" i="26"/>
  <c r="J29" i="26"/>
  <c r="I29" i="26"/>
  <c r="H29" i="26"/>
  <c r="G29" i="26"/>
  <c r="F29" i="26"/>
  <c r="E29" i="26"/>
  <c r="BI16" i="26"/>
  <c r="BI18" i="26" s="1"/>
  <c r="AU16" i="26"/>
  <c r="AU18" i="26" s="1"/>
  <c r="AG16" i="26"/>
  <c r="S16" i="26"/>
  <c r="S18" i="26" s="1"/>
  <c r="S19" i="26" s="1"/>
  <c r="S26" i="26" s="1"/>
  <c r="E16" i="26"/>
  <c r="BO11" i="26"/>
  <c r="BA11" i="26"/>
  <c r="AM11" i="26"/>
  <c r="Y11" i="26"/>
  <c r="K11" i="26"/>
  <c r="BO10" i="26"/>
  <c r="BI10" i="26"/>
  <c r="BA10" i="26"/>
  <c r="AU10" i="26"/>
  <c r="AM10" i="26"/>
  <c r="AG10" i="26"/>
  <c r="Y10" i="26"/>
  <c r="S10" i="26"/>
  <c r="K10" i="26"/>
  <c r="E10" i="26"/>
  <c r="BO9" i="26"/>
  <c r="BA9" i="26"/>
  <c r="AM9" i="26"/>
  <c r="Y9" i="26"/>
  <c r="K9" i="26"/>
  <c r="BO8" i="26"/>
  <c r="BA8" i="26"/>
  <c r="AM8" i="26"/>
  <c r="Y8" i="26"/>
  <c r="K8" i="26"/>
  <c r="BO7" i="26"/>
  <c r="BA7" i="26"/>
  <c r="AM7" i="26"/>
  <c r="Y7" i="26"/>
  <c r="K7" i="26"/>
  <c r="BO6" i="26"/>
  <c r="BA6" i="26"/>
  <c r="AM6" i="26"/>
  <c r="Y6" i="26"/>
  <c r="K6" i="26"/>
  <c r="BO5" i="26"/>
  <c r="BA5" i="26"/>
  <c r="AM5" i="26"/>
  <c r="Y5" i="26"/>
  <c r="K5" i="26"/>
  <c r="BO4" i="26"/>
  <c r="BA4" i="26"/>
  <c r="AM4" i="26"/>
  <c r="Y4" i="26"/>
  <c r="K4" i="26"/>
  <c r="N129" i="25"/>
  <c r="M129" i="25"/>
  <c r="L129" i="25"/>
  <c r="K129" i="25"/>
  <c r="J129" i="25"/>
  <c r="I129" i="25"/>
  <c r="H129" i="25"/>
  <c r="G129" i="25"/>
  <c r="F129" i="25"/>
  <c r="E129" i="25"/>
  <c r="D95" i="25"/>
  <c r="D94" i="25"/>
  <c r="BH49" i="25"/>
  <c r="AT49" i="25"/>
  <c r="AF49" i="25"/>
  <c r="R49" i="25"/>
  <c r="D49" i="25"/>
  <c r="BH48" i="25"/>
  <c r="AT48" i="25"/>
  <c r="AF48" i="25"/>
  <c r="R48" i="25"/>
  <c r="D48" i="25"/>
  <c r="BH33" i="25"/>
  <c r="AT33" i="25"/>
  <c r="AF33" i="25"/>
  <c r="R33" i="25"/>
  <c r="D33" i="25"/>
  <c r="BH32" i="25"/>
  <c r="BQ39" i="25" s="1"/>
  <c r="AT32" i="25"/>
  <c r="BA39" i="25" s="1"/>
  <c r="AF32" i="25"/>
  <c r="AO39" i="25" s="1"/>
  <c r="R32" i="25"/>
  <c r="Y39" i="25" s="1"/>
  <c r="D32" i="25"/>
  <c r="M39" i="25" s="1"/>
  <c r="BR29" i="25"/>
  <c r="BQ29" i="25"/>
  <c r="BP29" i="25"/>
  <c r="BO29" i="25"/>
  <c r="BN29" i="25"/>
  <c r="BM29" i="25"/>
  <c r="BL29" i="25"/>
  <c r="BK29" i="25"/>
  <c r="BJ29" i="25"/>
  <c r="BI29" i="25"/>
  <c r="BI30" i="25" s="1"/>
  <c r="BD29" i="25"/>
  <c r="BC29" i="25"/>
  <c r="BB29" i="25"/>
  <c r="BA29" i="25"/>
  <c r="AZ29" i="25"/>
  <c r="AY29" i="25"/>
  <c r="AX29" i="25"/>
  <c r="AW29" i="25"/>
  <c r="AV29" i="25"/>
  <c r="AU29" i="25"/>
  <c r="AU30" i="25" s="1"/>
  <c r="AP29" i="25"/>
  <c r="AO29" i="25"/>
  <c r="AN29" i="25"/>
  <c r="AM29" i="25"/>
  <c r="AL29" i="25"/>
  <c r="AK29" i="25"/>
  <c r="AJ29" i="25"/>
  <c r="AI29" i="25"/>
  <c r="AH29" i="25"/>
  <c r="AG29" i="25"/>
  <c r="AG30" i="25" s="1"/>
  <c r="AB29" i="25"/>
  <c r="AA29" i="25"/>
  <c r="Z29" i="25"/>
  <c r="Y29" i="25"/>
  <c r="X29" i="25"/>
  <c r="W29" i="25"/>
  <c r="V29" i="25"/>
  <c r="U29" i="25"/>
  <c r="T29" i="25"/>
  <c r="S29" i="25"/>
  <c r="S30" i="25" s="1"/>
  <c r="N29" i="25"/>
  <c r="M29" i="25"/>
  <c r="L29" i="25"/>
  <c r="K29" i="25"/>
  <c r="J29" i="25"/>
  <c r="I29" i="25"/>
  <c r="H29" i="25"/>
  <c r="G29" i="25"/>
  <c r="F29" i="25"/>
  <c r="E29" i="25"/>
  <c r="E30" i="25" s="1"/>
  <c r="F30" i="25" s="1"/>
  <c r="BI16" i="25"/>
  <c r="BI124" i="25" s="1"/>
  <c r="AU16" i="25"/>
  <c r="AU18" i="25" s="1"/>
  <c r="AG16" i="25"/>
  <c r="T16" i="25"/>
  <c r="S16" i="25"/>
  <c r="S18" i="25" s="1"/>
  <c r="E16" i="25"/>
  <c r="BO11" i="25"/>
  <c r="BA11" i="25"/>
  <c r="AM11" i="25"/>
  <c r="Y11" i="25"/>
  <c r="K11" i="25"/>
  <c r="BO10" i="25"/>
  <c r="BI10" i="25"/>
  <c r="BA10" i="25"/>
  <c r="AU10" i="25"/>
  <c r="AM10" i="25"/>
  <c r="AG10" i="25"/>
  <c r="Y10" i="25"/>
  <c r="S10" i="25"/>
  <c r="K10" i="25"/>
  <c r="E10" i="25"/>
  <c r="BO9" i="25"/>
  <c r="BA9" i="25"/>
  <c r="AM9" i="25"/>
  <c r="Y9" i="25"/>
  <c r="K9" i="25"/>
  <c r="BO8" i="25"/>
  <c r="BA8" i="25"/>
  <c r="AM8" i="25"/>
  <c r="Y8" i="25"/>
  <c r="K8" i="25"/>
  <c r="BO7" i="25"/>
  <c r="BA7" i="25"/>
  <c r="AM7" i="25"/>
  <c r="Y7" i="25"/>
  <c r="K7" i="25"/>
  <c r="BO6" i="25"/>
  <c r="BA6" i="25"/>
  <c r="AM6" i="25"/>
  <c r="Y6" i="25"/>
  <c r="K6" i="25"/>
  <c r="BO5" i="25"/>
  <c r="BA5" i="25"/>
  <c r="AM5" i="25"/>
  <c r="Y5" i="25"/>
  <c r="K5" i="25"/>
  <c r="BO4" i="25"/>
  <c r="BA4" i="25"/>
  <c r="AM4" i="25"/>
  <c r="Y4" i="25"/>
  <c r="K4" i="25"/>
  <c r="G21" i="21"/>
  <c r="G20" i="21"/>
  <c r="G18" i="21"/>
  <c r="G17" i="21"/>
  <c r="G16" i="21"/>
  <c r="G14" i="21"/>
  <c r="G11" i="21"/>
  <c r="G10" i="21"/>
  <c r="G9" i="21"/>
  <c r="G8" i="21"/>
  <c r="BR129" i="24"/>
  <c r="BQ129" i="24"/>
  <c r="BP129" i="24"/>
  <c r="BO129" i="24"/>
  <c r="BN129" i="24"/>
  <c r="BM129" i="24"/>
  <c r="BL129" i="24"/>
  <c r="BK129" i="24"/>
  <c r="BJ129" i="24"/>
  <c r="BI129" i="24"/>
  <c r="BD129" i="24"/>
  <c r="BC129" i="24"/>
  <c r="BB129" i="24"/>
  <c r="BA129" i="24"/>
  <c r="AZ129" i="24"/>
  <c r="AY129" i="24"/>
  <c r="AX129" i="24"/>
  <c r="AW129" i="24"/>
  <c r="AV129" i="24"/>
  <c r="AU129" i="24"/>
  <c r="AP129" i="24"/>
  <c r="AO129" i="24"/>
  <c r="AN129" i="24"/>
  <c r="AM129" i="24"/>
  <c r="AL129" i="24"/>
  <c r="AK129" i="24"/>
  <c r="AJ129" i="24"/>
  <c r="AI129" i="24"/>
  <c r="AH129" i="24"/>
  <c r="AG129" i="24"/>
  <c r="AB129" i="24"/>
  <c r="AA129" i="24"/>
  <c r="Z129" i="24"/>
  <c r="Y129" i="24"/>
  <c r="X129" i="24"/>
  <c r="W129" i="24"/>
  <c r="V129" i="24"/>
  <c r="U129" i="24"/>
  <c r="T129" i="24"/>
  <c r="S129" i="24"/>
  <c r="N129" i="24"/>
  <c r="M129" i="24"/>
  <c r="L129" i="24"/>
  <c r="K129" i="24"/>
  <c r="J129" i="24"/>
  <c r="I129" i="24"/>
  <c r="H129" i="24"/>
  <c r="G129" i="24"/>
  <c r="F129" i="24"/>
  <c r="E129" i="24"/>
  <c r="BI124" i="24"/>
  <c r="BH95" i="24"/>
  <c r="AT95" i="24"/>
  <c r="AF95" i="24"/>
  <c r="R95" i="24"/>
  <c r="D95" i="24"/>
  <c r="BH94" i="24"/>
  <c r="AT94" i="24"/>
  <c r="AF94" i="24"/>
  <c r="R94" i="24"/>
  <c r="D94" i="24"/>
  <c r="BH49" i="24"/>
  <c r="AT49" i="24"/>
  <c r="AF49" i="24"/>
  <c r="R49" i="24"/>
  <c r="D49" i="24"/>
  <c r="BH48" i="24"/>
  <c r="AT48" i="24"/>
  <c r="AF48" i="24"/>
  <c r="R48" i="24"/>
  <c r="D48" i="24"/>
  <c r="BQ39" i="24"/>
  <c r="BP39" i="24"/>
  <c r="BN39" i="24"/>
  <c r="BL39" i="24"/>
  <c r="BJ39" i="24"/>
  <c r="BI39" i="24"/>
  <c r="BA39" i="24"/>
  <c r="AZ39" i="24"/>
  <c r="AV39" i="24"/>
  <c r="AP39" i="24"/>
  <c r="AO39" i="24"/>
  <c r="AN39" i="24"/>
  <c r="AL39" i="24"/>
  <c r="AK39" i="24"/>
  <c r="AJ39" i="24"/>
  <c r="AH39" i="24"/>
  <c r="AG39" i="24"/>
  <c r="X39" i="24"/>
  <c r="V39" i="24"/>
  <c r="N39" i="24"/>
  <c r="M39" i="24"/>
  <c r="J39" i="24"/>
  <c r="I39" i="24"/>
  <c r="H39" i="24"/>
  <c r="E39" i="24"/>
  <c r="BH33" i="24"/>
  <c r="AT33" i="24"/>
  <c r="AF33" i="24"/>
  <c r="R33" i="24"/>
  <c r="D33" i="24"/>
  <c r="BH32" i="24"/>
  <c r="AT32" i="24"/>
  <c r="AF32" i="24"/>
  <c r="AM39" i="24" s="1"/>
  <c r="R32" i="24"/>
  <c r="D32" i="24"/>
  <c r="AV30" i="24"/>
  <c r="AW30" i="24" s="1"/>
  <c r="AU30" i="24"/>
  <c r="S30" i="24"/>
  <c r="T30" i="24" s="1"/>
  <c r="U30" i="24" s="1"/>
  <c r="V30" i="24" s="1"/>
  <c r="W30" i="24" s="1"/>
  <c r="X30" i="24" s="1"/>
  <c r="Y30" i="24" s="1"/>
  <c r="Z30" i="24" s="1"/>
  <c r="AA30" i="24" s="1"/>
  <c r="AB30" i="24" s="1"/>
  <c r="BR29" i="24"/>
  <c r="BQ29" i="24"/>
  <c r="BP29" i="24"/>
  <c r="BO29" i="24"/>
  <c r="BN29" i="24"/>
  <c r="BM29" i="24"/>
  <c r="BL29" i="24"/>
  <c r="BK29" i="24"/>
  <c r="BJ29" i="24"/>
  <c r="BI29" i="24"/>
  <c r="BI30" i="24" s="1"/>
  <c r="BD29" i="24"/>
  <c r="BC29" i="24"/>
  <c r="BB29" i="24"/>
  <c r="BA29" i="24"/>
  <c r="AZ29" i="24"/>
  <c r="AY29" i="24"/>
  <c r="AX29" i="24"/>
  <c r="AW29" i="24"/>
  <c r="AV29" i="24"/>
  <c r="AU29" i="24"/>
  <c r="AP29" i="24"/>
  <c r="AO29" i="24"/>
  <c r="AN29" i="24"/>
  <c r="AM29" i="24"/>
  <c r="AL29" i="24"/>
  <c r="AK29" i="24"/>
  <c r="AJ29" i="24"/>
  <c r="AI29" i="24"/>
  <c r="AH29" i="24"/>
  <c r="AG29" i="24"/>
  <c r="AG30" i="24" s="1"/>
  <c r="AB29" i="24"/>
  <c r="AA29" i="24"/>
  <c r="Z29" i="24"/>
  <c r="Y29" i="24"/>
  <c r="X29" i="24"/>
  <c r="W29" i="24"/>
  <c r="V29" i="24"/>
  <c r="U29" i="24"/>
  <c r="T29" i="24"/>
  <c r="S29" i="24"/>
  <c r="N29" i="24"/>
  <c r="M29" i="24"/>
  <c r="L29" i="24"/>
  <c r="K29" i="24"/>
  <c r="J29" i="24"/>
  <c r="I29" i="24"/>
  <c r="H29" i="24"/>
  <c r="G29" i="24"/>
  <c r="F29" i="24"/>
  <c r="E29" i="24"/>
  <c r="E30" i="24" s="1"/>
  <c r="E17" i="24"/>
  <c r="BI16" i="24"/>
  <c r="BJ16" i="24" s="1"/>
  <c r="BJ17" i="24" s="1"/>
  <c r="AU16" i="24"/>
  <c r="AU17" i="24" s="1"/>
  <c r="AG16" i="24"/>
  <c r="AG124" i="24" s="1"/>
  <c r="S16" i="24"/>
  <c r="S17" i="24" s="1"/>
  <c r="E16" i="24"/>
  <c r="E124" i="24" s="1"/>
  <c r="BO11" i="24"/>
  <c r="BA11" i="24"/>
  <c r="AM11" i="24"/>
  <c r="Y11" i="24"/>
  <c r="K11" i="24"/>
  <c r="BO10" i="24"/>
  <c r="BI10" i="24"/>
  <c r="BA10" i="24"/>
  <c r="AU10" i="24"/>
  <c r="AM10" i="24"/>
  <c r="AG10" i="24"/>
  <c r="Y10" i="24"/>
  <c r="S10" i="24"/>
  <c r="K10" i="24"/>
  <c r="E10" i="24"/>
  <c r="BO9" i="24"/>
  <c r="BA9" i="24"/>
  <c r="AM9" i="24"/>
  <c r="Y9" i="24"/>
  <c r="K9" i="24"/>
  <c r="BO8" i="24"/>
  <c r="BA8" i="24"/>
  <c r="AM8" i="24"/>
  <c r="Y8" i="24"/>
  <c r="K8" i="24"/>
  <c r="BO7" i="24"/>
  <c r="BA7" i="24"/>
  <c r="AM7" i="24"/>
  <c r="Y7" i="24"/>
  <c r="K7" i="24"/>
  <c r="BO6" i="24"/>
  <c r="BA6" i="24"/>
  <c r="AM6" i="24"/>
  <c r="Y6" i="24"/>
  <c r="K6" i="24"/>
  <c r="BO5" i="24"/>
  <c r="BA5" i="24"/>
  <c r="AM5" i="24"/>
  <c r="Y5" i="24"/>
  <c r="K5" i="24"/>
  <c r="BO4" i="24"/>
  <c r="BA4" i="24"/>
  <c r="AM4" i="24"/>
  <c r="Y4" i="24"/>
  <c r="K4" i="24"/>
  <c r="BR129" i="23"/>
  <c r="BQ129" i="23"/>
  <c r="BP129" i="23"/>
  <c r="BO129" i="23"/>
  <c r="BN129" i="23"/>
  <c r="BM129" i="23"/>
  <c r="BL129" i="23"/>
  <c r="BK129" i="23"/>
  <c r="BJ129" i="23"/>
  <c r="BI129" i="23"/>
  <c r="BD129" i="23"/>
  <c r="BC129" i="23"/>
  <c r="BB129" i="23"/>
  <c r="BA129" i="23"/>
  <c r="AZ129" i="23"/>
  <c r="AY129" i="23"/>
  <c r="AX129" i="23"/>
  <c r="AW129" i="23"/>
  <c r="AV129" i="23"/>
  <c r="AU129" i="23"/>
  <c r="AP129" i="23"/>
  <c r="AO129" i="23"/>
  <c r="AN129" i="23"/>
  <c r="AM129" i="23"/>
  <c r="AL129" i="23"/>
  <c r="AK129" i="23"/>
  <c r="AJ129" i="23"/>
  <c r="AI129" i="23"/>
  <c r="AH129" i="23"/>
  <c r="AG129" i="23"/>
  <c r="AB129" i="23"/>
  <c r="AA129" i="23"/>
  <c r="Z129" i="23"/>
  <c r="Y129" i="23"/>
  <c r="X129" i="23"/>
  <c r="W129" i="23"/>
  <c r="V129" i="23"/>
  <c r="U129" i="23"/>
  <c r="T129" i="23"/>
  <c r="S129" i="23"/>
  <c r="N129" i="23"/>
  <c r="M129" i="23"/>
  <c r="L129" i="23"/>
  <c r="K129" i="23"/>
  <c r="J129" i="23"/>
  <c r="I129" i="23"/>
  <c r="H129" i="23"/>
  <c r="G129" i="23"/>
  <c r="F129" i="23"/>
  <c r="E129" i="23"/>
  <c r="AG124" i="23"/>
  <c r="BH95" i="23"/>
  <c r="AT95" i="23"/>
  <c r="AF95" i="23"/>
  <c r="R95" i="23"/>
  <c r="D95" i="23"/>
  <c r="BH94" i="23"/>
  <c r="AT94" i="23"/>
  <c r="AF94" i="23"/>
  <c r="R94" i="23"/>
  <c r="D94" i="23"/>
  <c r="BH49" i="23"/>
  <c r="AT49" i="23"/>
  <c r="AF49" i="23"/>
  <c r="R49" i="23"/>
  <c r="D49" i="23"/>
  <c r="BH48" i="23"/>
  <c r="AT48" i="23"/>
  <c r="AF48" i="23"/>
  <c r="R48" i="23"/>
  <c r="D48" i="23"/>
  <c r="BB39" i="23"/>
  <c r="BA39" i="23"/>
  <c r="AX39" i="23"/>
  <c r="AW39" i="23"/>
  <c r="AP39" i="23"/>
  <c r="AO39" i="23"/>
  <c r="AL39" i="23"/>
  <c r="AK39" i="23"/>
  <c r="AH39" i="23"/>
  <c r="AH34" i="23" s="1"/>
  <c r="AH37" i="23" s="1"/>
  <c r="AH40" i="23" s="1"/>
  <c r="AG39" i="23"/>
  <c r="AG34" i="23" s="1"/>
  <c r="AG37" i="23" s="1"/>
  <c r="AG40" i="23" s="1"/>
  <c r="AG41" i="23" s="1"/>
  <c r="U39" i="23"/>
  <c r="BH33" i="23"/>
  <c r="AT33" i="23"/>
  <c r="AF33" i="23"/>
  <c r="R33" i="23"/>
  <c r="D33" i="23"/>
  <c r="BH32" i="23"/>
  <c r="BQ39" i="23" s="1"/>
  <c r="AT32" i="23"/>
  <c r="BD39" i="23" s="1"/>
  <c r="AF32" i="23"/>
  <c r="AN39" i="23" s="1"/>
  <c r="R32" i="23"/>
  <c r="D32" i="23"/>
  <c r="M39" i="23" s="1"/>
  <c r="BR29" i="23"/>
  <c r="BQ29" i="23"/>
  <c r="BP29" i="23"/>
  <c r="BO29" i="23"/>
  <c r="BN29" i="23"/>
  <c r="BM29" i="23"/>
  <c r="BL29" i="23"/>
  <c r="BK29" i="23"/>
  <c r="BJ29" i="23"/>
  <c r="BI29" i="23"/>
  <c r="BI30" i="23" s="1"/>
  <c r="BD29" i="23"/>
  <c r="BC29" i="23"/>
  <c r="BB29" i="23"/>
  <c r="BA29" i="23"/>
  <c r="AZ29" i="23"/>
  <c r="AY29" i="23"/>
  <c r="AX29" i="23"/>
  <c r="AW29" i="23"/>
  <c r="AV29" i="23"/>
  <c r="AU29" i="23"/>
  <c r="AU30" i="23" s="1"/>
  <c r="AV30" i="23" s="1"/>
  <c r="AW30" i="23" s="1"/>
  <c r="AP29" i="23"/>
  <c r="AO29" i="23"/>
  <c r="AN29" i="23"/>
  <c r="AM29" i="23"/>
  <c r="AL29" i="23"/>
  <c r="AK29" i="23"/>
  <c r="AJ29" i="23"/>
  <c r="AI29" i="23"/>
  <c r="AH29" i="23"/>
  <c r="AG29" i="23"/>
  <c r="AG30" i="23" s="1"/>
  <c r="AB29" i="23"/>
  <c r="AA29" i="23"/>
  <c r="Z29" i="23"/>
  <c r="Y29" i="23"/>
  <c r="X29" i="23"/>
  <c r="W29" i="23"/>
  <c r="V29" i="23"/>
  <c r="U29" i="23"/>
  <c r="T29" i="23"/>
  <c r="S29" i="23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N29" i="23"/>
  <c r="M29" i="23"/>
  <c r="L29" i="23"/>
  <c r="K29" i="23"/>
  <c r="J29" i="23"/>
  <c r="I29" i="23"/>
  <c r="H29" i="23"/>
  <c r="G29" i="23"/>
  <c r="F29" i="23"/>
  <c r="E29" i="23"/>
  <c r="E30" i="23" s="1"/>
  <c r="BI17" i="23"/>
  <c r="AH17" i="23"/>
  <c r="AG17" i="23"/>
  <c r="E17" i="23"/>
  <c r="BI16" i="23"/>
  <c r="BI124" i="23" s="1"/>
  <c r="AV16" i="23"/>
  <c r="AU16" i="23"/>
  <c r="AU17" i="23" s="1"/>
  <c r="AJ16" i="23"/>
  <c r="AI16" i="23"/>
  <c r="AI17" i="23" s="1"/>
  <c r="AG16" i="23"/>
  <c r="AH16" i="23" s="1"/>
  <c r="S16" i="23"/>
  <c r="S17" i="23" s="1"/>
  <c r="E16" i="23"/>
  <c r="BO11" i="23"/>
  <c r="BA11" i="23"/>
  <c r="AM11" i="23"/>
  <c r="Y11" i="23"/>
  <c r="K11" i="23"/>
  <c r="BO10" i="23"/>
  <c r="BI10" i="23"/>
  <c r="BA10" i="23"/>
  <c r="AU10" i="23"/>
  <c r="AM10" i="23"/>
  <c r="AG10" i="23"/>
  <c r="Y10" i="23"/>
  <c r="S10" i="23"/>
  <c r="K10" i="23"/>
  <c r="E10" i="23"/>
  <c r="BO9" i="23"/>
  <c r="BA9" i="23"/>
  <c r="AM9" i="23"/>
  <c r="Y9" i="23"/>
  <c r="K9" i="23"/>
  <c r="BO8" i="23"/>
  <c r="BA8" i="23"/>
  <c r="AM8" i="23"/>
  <c r="Y8" i="23"/>
  <c r="K8" i="23"/>
  <c r="BO7" i="23"/>
  <c r="BA7" i="23"/>
  <c r="AM7" i="23"/>
  <c r="Y7" i="23"/>
  <c r="K7" i="23"/>
  <c r="BO6" i="23"/>
  <c r="BA6" i="23"/>
  <c r="AM6" i="23"/>
  <c r="Y6" i="23"/>
  <c r="K6" i="23"/>
  <c r="BO5" i="23"/>
  <c r="BA5" i="23"/>
  <c r="AM5" i="23"/>
  <c r="Y5" i="23"/>
  <c r="K5" i="23"/>
  <c r="BO4" i="23"/>
  <c r="BA4" i="23"/>
  <c r="AM4" i="23"/>
  <c r="Y4" i="23"/>
  <c r="K4" i="23"/>
  <c r="E12" i="21"/>
  <c r="E11" i="21"/>
  <c r="E10" i="21"/>
  <c r="E9" i="21"/>
  <c r="E8" i="21"/>
  <c r="BR129" i="22"/>
  <c r="BQ129" i="22"/>
  <c r="BP129" i="22"/>
  <c r="BO129" i="22"/>
  <c r="BN129" i="22"/>
  <c r="BM129" i="22"/>
  <c r="BL129" i="22"/>
  <c r="BK129" i="22"/>
  <c r="BJ129" i="22"/>
  <c r="BI129" i="22"/>
  <c r="BD129" i="22"/>
  <c r="BC129" i="22"/>
  <c r="BB129" i="22"/>
  <c r="BA129" i="22"/>
  <c r="AZ129" i="22"/>
  <c r="AY129" i="22"/>
  <c r="AX129" i="22"/>
  <c r="AW129" i="22"/>
  <c r="AV129" i="22"/>
  <c r="AU129" i="22"/>
  <c r="AP129" i="22"/>
  <c r="AO129" i="22"/>
  <c r="AN129" i="22"/>
  <c r="AM129" i="22"/>
  <c r="AL129" i="22"/>
  <c r="AK129" i="22"/>
  <c r="AJ129" i="22"/>
  <c r="AI129" i="22"/>
  <c r="AH129" i="22"/>
  <c r="AG129" i="22"/>
  <c r="AB129" i="22"/>
  <c r="AA129" i="22"/>
  <c r="Z129" i="22"/>
  <c r="Y129" i="22"/>
  <c r="X129" i="22"/>
  <c r="W129" i="22"/>
  <c r="V129" i="22"/>
  <c r="U129" i="22"/>
  <c r="T129" i="22"/>
  <c r="S129" i="22"/>
  <c r="N129" i="22"/>
  <c r="M129" i="22"/>
  <c r="L129" i="22"/>
  <c r="K129" i="22"/>
  <c r="J129" i="22"/>
  <c r="I129" i="22"/>
  <c r="H129" i="22"/>
  <c r="G129" i="22"/>
  <c r="F129" i="22"/>
  <c r="E129" i="22"/>
  <c r="BH95" i="22"/>
  <c r="AT95" i="22"/>
  <c r="AF95" i="22"/>
  <c r="R95" i="22"/>
  <c r="D95" i="22"/>
  <c r="BH94" i="22"/>
  <c r="AT94" i="22"/>
  <c r="AF94" i="22"/>
  <c r="R94" i="22"/>
  <c r="D94" i="22"/>
  <c r="BH49" i="22"/>
  <c r="AT49" i="22"/>
  <c r="AF49" i="22"/>
  <c r="R49" i="22"/>
  <c r="D49" i="22"/>
  <c r="BH48" i="22"/>
  <c r="AT48" i="22"/>
  <c r="AF48" i="22"/>
  <c r="R48" i="22"/>
  <c r="D48" i="22"/>
  <c r="BO39" i="22"/>
  <c r="BK39" i="22"/>
  <c r="BC39" i="22"/>
  <c r="AY39" i="22"/>
  <c r="AU39" i="22"/>
  <c r="AA39" i="22"/>
  <c r="W39" i="22"/>
  <c r="S39" i="22"/>
  <c r="S34" i="22" s="1"/>
  <c r="K39" i="22"/>
  <c r="G39" i="22"/>
  <c r="BH33" i="22"/>
  <c r="AT33" i="22"/>
  <c r="AF33" i="22"/>
  <c r="R33" i="22"/>
  <c r="D33" i="22"/>
  <c r="BH32" i="22"/>
  <c r="BR39" i="22" s="1"/>
  <c r="AT32" i="22"/>
  <c r="BB39" i="22" s="1"/>
  <c r="AF32" i="22"/>
  <c r="AP39" i="22" s="1"/>
  <c r="R32" i="22"/>
  <c r="Z39" i="22" s="1"/>
  <c r="D32" i="22"/>
  <c r="N39" i="22" s="1"/>
  <c r="BI30" i="22"/>
  <c r="BJ30" i="22" s="1"/>
  <c r="BK30" i="22" s="1"/>
  <c r="BL30" i="22" s="1"/>
  <c r="BM30" i="22" s="1"/>
  <c r="BN30" i="22" s="1"/>
  <c r="BO30" i="22" s="1"/>
  <c r="BP30" i="22" s="1"/>
  <c r="BQ30" i="22" s="1"/>
  <c r="BR30" i="22" s="1"/>
  <c r="AG30" i="22"/>
  <c r="AH30" i="22" s="1"/>
  <c r="AI30" i="22" s="1"/>
  <c r="AJ30" i="22" s="1"/>
  <c r="AK30" i="22" s="1"/>
  <c r="AL30" i="22" s="1"/>
  <c r="AM30" i="22" s="1"/>
  <c r="AN30" i="22" s="1"/>
  <c r="AO30" i="22" s="1"/>
  <c r="AP30" i="22" s="1"/>
  <c r="E30" i="22"/>
  <c r="F30" i="22" s="1"/>
  <c r="G30" i="22" s="1"/>
  <c r="H30" i="22" s="1"/>
  <c r="I30" i="22" s="1"/>
  <c r="J30" i="22" s="1"/>
  <c r="K30" i="22" s="1"/>
  <c r="L30" i="22" s="1"/>
  <c r="M30" i="22" s="1"/>
  <c r="N30" i="22" s="1"/>
  <c r="BR29" i="22"/>
  <c r="BQ29" i="22"/>
  <c r="BP29" i="22"/>
  <c r="BO29" i="22"/>
  <c r="BN29" i="22"/>
  <c r="BM29" i="22"/>
  <c r="BL29" i="22"/>
  <c r="BK29" i="22"/>
  <c r="BJ29" i="22"/>
  <c r="BI29" i="22"/>
  <c r="BD29" i="22"/>
  <c r="BC29" i="22"/>
  <c r="BB29" i="22"/>
  <c r="BA29" i="22"/>
  <c r="AZ29" i="22"/>
  <c r="AY29" i="22"/>
  <c r="AX29" i="22"/>
  <c r="AW29" i="22"/>
  <c r="AV29" i="22"/>
  <c r="AU29" i="22"/>
  <c r="AU30" i="22" s="1"/>
  <c r="AV30" i="22" s="1"/>
  <c r="AW30" i="22" s="1"/>
  <c r="AX30" i="22" s="1"/>
  <c r="AY30" i="22" s="1"/>
  <c r="AZ30" i="22" s="1"/>
  <c r="BA30" i="22" s="1"/>
  <c r="BB30" i="22" s="1"/>
  <c r="BC30" i="22" s="1"/>
  <c r="BD30" i="22" s="1"/>
  <c r="AP29" i="22"/>
  <c r="AO29" i="22"/>
  <c r="AN29" i="22"/>
  <c r="AM29" i="22"/>
  <c r="AL29" i="22"/>
  <c r="AK29" i="22"/>
  <c r="AJ29" i="22"/>
  <c r="AI29" i="22"/>
  <c r="AH29" i="22"/>
  <c r="AG29" i="22"/>
  <c r="AB29" i="22"/>
  <c r="AA29" i="22"/>
  <c r="Z29" i="22"/>
  <c r="Y29" i="22"/>
  <c r="X29" i="22"/>
  <c r="W29" i="22"/>
  <c r="V29" i="22"/>
  <c r="U29" i="22"/>
  <c r="T29" i="22"/>
  <c r="S29" i="22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N29" i="22"/>
  <c r="M29" i="22"/>
  <c r="L29" i="22"/>
  <c r="K29" i="22"/>
  <c r="J29" i="22"/>
  <c r="I29" i="22"/>
  <c r="H29" i="22"/>
  <c r="G29" i="22"/>
  <c r="F29" i="22"/>
  <c r="E29" i="22"/>
  <c r="BI16" i="22"/>
  <c r="BI18" i="22" s="1"/>
  <c r="AU16" i="22"/>
  <c r="AU124" i="22" s="1"/>
  <c r="AG16" i="22"/>
  <c r="AG17" i="22" s="1"/>
  <c r="S16" i="22"/>
  <c r="S124" i="22" s="1"/>
  <c r="E16" i="22"/>
  <c r="E18" i="22" s="1"/>
  <c r="BO11" i="22"/>
  <c r="BA11" i="22"/>
  <c r="AM11" i="22"/>
  <c r="Y11" i="22"/>
  <c r="K11" i="22"/>
  <c r="BO10" i="22"/>
  <c r="BI10" i="22"/>
  <c r="BA10" i="22"/>
  <c r="AU10" i="22"/>
  <c r="AM10" i="22"/>
  <c r="AG10" i="22"/>
  <c r="Y10" i="22"/>
  <c r="S10" i="22"/>
  <c r="K10" i="22"/>
  <c r="E10" i="22"/>
  <c r="BO9" i="22"/>
  <c r="BA9" i="22"/>
  <c r="AM9" i="22"/>
  <c r="Y9" i="22"/>
  <c r="K9" i="22"/>
  <c r="BO8" i="22"/>
  <c r="BA8" i="22"/>
  <c r="AM8" i="22"/>
  <c r="Y8" i="22"/>
  <c r="K8" i="22"/>
  <c r="BO7" i="22"/>
  <c r="BA7" i="22"/>
  <c r="AM7" i="22"/>
  <c r="Y7" i="22"/>
  <c r="K7" i="22"/>
  <c r="BO6" i="22"/>
  <c r="BA6" i="22"/>
  <c r="AM6" i="22"/>
  <c r="Y6" i="22"/>
  <c r="K6" i="22"/>
  <c r="BO5" i="22"/>
  <c r="BA5" i="22"/>
  <c r="AM5" i="22"/>
  <c r="Y5" i="22"/>
  <c r="K5" i="22"/>
  <c r="BO4" i="22"/>
  <c r="BA4" i="22"/>
  <c r="AM4" i="22"/>
  <c r="Y4" i="22"/>
  <c r="K4" i="22"/>
  <c r="C12" i="21"/>
  <c r="C11" i="21"/>
  <c r="BM39" i="18"/>
  <c r="BO39" i="18"/>
  <c r="BI39" i="18"/>
  <c r="BI34" i="18" s="1"/>
  <c r="AV39" i="18"/>
  <c r="AW39" i="18"/>
  <c r="AX39" i="18"/>
  <c r="AY39" i="18"/>
  <c r="AZ39" i="18"/>
  <c r="BA39" i="18"/>
  <c r="BB39" i="18"/>
  <c r="BC39" i="18"/>
  <c r="BD39" i="18"/>
  <c r="AU39" i="18"/>
  <c r="BO4" i="18"/>
  <c r="BO5" i="18"/>
  <c r="BO6" i="18"/>
  <c r="BO7" i="18"/>
  <c r="BO8" i="18"/>
  <c r="BO9" i="18"/>
  <c r="BI10" i="18"/>
  <c r="BO10" i="18"/>
  <c r="BO11" i="18"/>
  <c r="BI16" i="18"/>
  <c r="BJ16" i="18"/>
  <c r="BI17" i="18"/>
  <c r="BI18" i="18"/>
  <c r="BI19" i="18"/>
  <c r="BI26" i="18" s="1"/>
  <c r="BI20" i="18"/>
  <c r="BI22" i="18"/>
  <c r="BI24" i="18"/>
  <c r="BI29" i="18"/>
  <c r="BI30" i="18" s="1"/>
  <c r="BJ29" i="18"/>
  <c r="BK29" i="18"/>
  <c r="BL29" i="18"/>
  <c r="BM29" i="18"/>
  <c r="BN29" i="18"/>
  <c r="BO29" i="18"/>
  <c r="BP29" i="18"/>
  <c r="BQ29" i="18"/>
  <c r="BR29" i="18"/>
  <c r="BJ30" i="18"/>
  <c r="BK30" i="18" s="1"/>
  <c r="BL30" i="18" s="1"/>
  <c r="BM30" i="18" s="1"/>
  <c r="BN30" i="18" s="1"/>
  <c r="BO30" i="18" s="1"/>
  <c r="BP30" i="18" s="1"/>
  <c r="BQ30" i="18" s="1"/>
  <c r="BR30" i="18" s="1"/>
  <c r="BH32" i="18"/>
  <c r="BJ39" i="18" s="1"/>
  <c r="BJ34" i="18" s="1"/>
  <c r="BJ37" i="18" s="1"/>
  <c r="BJ40" i="18" s="1"/>
  <c r="BH33" i="18"/>
  <c r="BH48" i="18"/>
  <c r="BH49" i="18"/>
  <c r="BH94" i="18"/>
  <c r="BH95" i="18"/>
  <c r="BI96" i="18"/>
  <c r="BI98" i="18"/>
  <c r="BI100" i="18" s="1"/>
  <c r="BI104" i="18"/>
  <c r="BI109" i="18"/>
  <c r="BI112" i="18"/>
  <c r="BI114" i="18"/>
  <c r="BI116" i="18"/>
  <c r="BI124" i="18"/>
  <c r="BJ127" i="18"/>
  <c r="BJ130" i="18" s="1"/>
  <c r="BI129" i="18"/>
  <c r="BJ129" i="18"/>
  <c r="BJ124" i="18" s="1"/>
  <c r="BK129" i="18"/>
  <c r="BL129" i="18"/>
  <c r="BM129" i="18"/>
  <c r="BN129" i="18"/>
  <c r="BO129" i="18"/>
  <c r="BP129" i="18"/>
  <c r="BQ129" i="18"/>
  <c r="BR129" i="18"/>
  <c r="BI160" i="18"/>
  <c r="BI166" i="18"/>
  <c r="BI167" i="18"/>
  <c r="BI170" i="18"/>
  <c r="BI173" i="18"/>
  <c r="BI176" i="18"/>
  <c r="BJ179" i="18"/>
  <c r="BJ182" i="18"/>
  <c r="BJ185" i="18"/>
  <c r="BJ188" i="18"/>
  <c r="BA4" i="18"/>
  <c r="BA5" i="18"/>
  <c r="BA6" i="18"/>
  <c r="BA7" i="18"/>
  <c r="BA8" i="18"/>
  <c r="BA9" i="18"/>
  <c r="AU10" i="18"/>
  <c r="BA10" i="18"/>
  <c r="BA11" i="18"/>
  <c r="AU16" i="18"/>
  <c r="AV16" i="18"/>
  <c r="AU17" i="18"/>
  <c r="AU18" i="18"/>
  <c r="AU19" i="18" s="1"/>
  <c r="AU26" i="18" s="1"/>
  <c r="AU20" i="18"/>
  <c r="AU22" i="18"/>
  <c r="AU24" i="18"/>
  <c r="AU29" i="18"/>
  <c r="AV29" i="18"/>
  <c r="AW29" i="18"/>
  <c r="AX29" i="18"/>
  <c r="AY29" i="18"/>
  <c r="AZ29" i="18"/>
  <c r="BA29" i="18"/>
  <c r="BB29" i="18"/>
  <c r="BC29" i="18"/>
  <c r="BD29" i="18"/>
  <c r="AU30" i="18"/>
  <c r="AV30" i="18"/>
  <c r="AW30" i="18" s="1"/>
  <c r="AX30" i="18" s="1"/>
  <c r="AY30" i="18" s="1"/>
  <c r="AZ30" i="18" s="1"/>
  <c r="BA30" i="18" s="1"/>
  <c r="BB30" i="18" s="1"/>
  <c r="BC30" i="18" s="1"/>
  <c r="BD30" i="18" s="1"/>
  <c r="AT32" i="18"/>
  <c r="AT33" i="18"/>
  <c r="AU34" i="18"/>
  <c r="AT48" i="18"/>
  <c r="AT49" i="18"/>
  <c r="AT94" i="18"/>
  <c r="AT95" i="18"/>
  <c r="AU96" i="18"/>
  <c r="AU98" i="18"/>
  <c r="AU99" i="18"/>
  <c r="AU102" i="18" s="1"/>
  <c r="AU103" i="18" s="1"/>
  <c r="AU100" i="18"/>
  <c r="AU101" i="18"/>
  <c r="AU104" i="18"/>
  <c r="AU108" i="18"/>
  <c r="AU106" i="18" s="1"/>
  <c r="AU109" i="18"/>
  <c r="AV127" i="18"/>
  <c r="AU129" i="18"/>
  <c r="AU124" i="18" s="1"/>
  <c r="AV129" i="18"/>
  <c r="AV124" i="18" s="1"/>
  <c r="AW129" i="18"/>
  <c r="AX129" i="18"/>
  <c r="AY129" i="18"/>
  <c r="AZ129" i="18"/>
  <c r="BA129" i="18"/>
  <c r="BB129" i="18"/>
  <c r="BC129" i="18"/>
  <c r="BD129" i="18"/>
  <c r="AU155" i="18"/>
  <c r="AU157" i="18"/>
  <c r="AU158" i="18"/>
  <c r="AU160" i="18"/>
  <c r="AU161" i="18"/>
  <c r="AU163" i="18"/>
  <c r="AU164" i="18"/>
  <c r="AU166" i="18"/>
  <c r="AV182" i="18"/>
  <c r="AV188" i="18"/>
  <c r="C10" i="21"/>
  <c r="AM4" i="18"/>
  <c r="AM5" i="18"/>
  <c r="AM6" i="18"/>
  <c r="AM7" i="18"/>
  <c r="AM8" i="18"/>
  <c r="AM9" i="18"/>
  <c r="AG10" i="18"/>
  <c r="AM10" i="18"/>
  <c r="AM11" i="18"/>
  <c r="AG16" i="18"/>
  <c r="AH16" i="18" s="1"/>
  <c r="AH18" i="18" s="1"/>
  <c r="AI16" i="18"/>
  <c r="AI17" i="18" s="1"/>
  <c r="AG17" i="18"/>
  <c r="AG18" i="18"/>
  <c r="AG19" i="18"/>
  <c r="AG26" i="18" s="1"/>
  <c r="AG28" i="18" s="1"/>
  <c r="AH19" i="18"/>
  <c r="AH26" i="18" s="1"/>
  <c r="AG20" i="18"/>
  <c r="AG22" i="18"/>
  <c r="AG24" i="18"/>
  <c r="AG29" i="18"/>
  <c r="AG30" i="18" s="1"/>
  <c r="AH30" i="18" s="1"/>
  <c r="AH29" i="18"/>
  <c r="AI29" i="18"/>
  <c r="AJ29" i="18"/>
  <c r="AK29" i="18"/>
  <c r="AL29" i="18"/>
  <c r="AM29" i="18"/>
  <c r="AN29" i="18"/>
  <c r="AO29" i="18"/>
  <c r="AP29" i="18"/>
  <c r="AI30" i="18"/>
  <c r="AJ30" i="18" s="1"/>
  <c r="AK30" i="18" s="1"/>
  <c r="AL30" i="18" s="1"/>
  <c r="AM30" i="18" s="1"/>
  <c r="AN30" i="18" s="1"/>
  <c r="AO30" i="18" s="1"/>
  <c r="AP30" i="18" s="1"/>
  <c r="AF32" i="18"/>
  <c r="AH39" i="18" s="1"/>
  <c r="AH34" i="18" s="1"/>
  <c r="AH37" i="18" s="1"/>
  <c r="AH40" i="18" s="1"/>
  <c r="AF33" i="18"/>
  <c r="AF48" i="18"/>
  <c r="AF49" i="18"/>
  <c r="AG63" i="18"/>
  <c r="AH63" i="18"/>
  <c r="AG65" i="18"/>
  <c r="AH66" i="18"/>
  <c r="AG67" i="18"/>
  <c r="AG77" i="18" s="1"/>
  <c r="AG75" i="18" s="1"/>
  <c r="AH68" i="18"/>
  <c r="AH70" i="18"/>
  <c r="AG73" i="18"/>
  <c r="AF94" i="18"/>
  <c r="AF95" i="18"/>
  <c r="AG96" i="18"/>
  <c r="AG98" i="18"/>
  <c r="AG99" i="18"/>
  <c r="AG102" i="18" s="1"/>
  <c r="AG100" i="18"/>
  <c r="AG101" i="18"/>
  <c r="AG103" i="18"/>
  <c r="AG104" i="18"/>
  <c r="AG108" i="18"/>
  <c r="AG106" i="18" s="1"/>
  <c r="AG109" i="18"/>
  <c r="AH109" i="18"/>
  <c r="AH112" i="18" s="1"/>
  <c r="AH116" i="18" s="1"/>
  <c r="AG111" i="18"/>
  <c r="AG113" i="18" s="1"/>
  <c r="AG119" i="18"/>
  <c r="AI124" i="18"/>
  <c r="AI127" i="18" s="1"/>
  <c r="AG127" i="18"/>
  <c r="AG130" i="18" s="1"/>
  <c r="AG131" i="18" s="1"/>
  <c r="AG129" i="18"/>
  <c r="AG124" i="18" s="1"/>
  <c r="AH129" i="18"/>
  <c r="AH124" i="18" s="1"/>
  <c r="AI129" i="18"/>
  <c r="AJ129" i="18"/>
  <c r="AK129" i="18"/>
  <c r="AL129" i="18"/>
  <c r="AM129" i="18"/>
  <c r="AN129" i="18"/>
  <c r="AO129" i="18"/>
  <c r="AP129" i="18"/>
  <c r="AI130" i="18"/>
  <c r="AG155" i="18"/>
  <c r="AG157" i="18"/>
  <c r="AG158" i="18"/>
  <c r="AG160" i="18"/>
  <c r="AG161" i="18"/>
  <c r="AG163" i="18"/>
  <c r="AG164" i="18"/>
  <c r="AG166" i="18"/>
  <c r="AH167" i="18"/>
  <c r="AH170" i="18"/>
  <c r="AH173" i="18"/>
  <c r="AH176" i="18"/>
  <c r="AG179" i="18"/>
  <c r="AI179" i="18"/>
  <c r="AG182" i="18"/>
  <c r="AI182" i="18"/>
  <c r="AG185" i="18"/>
  <c r="AI185" i="18"/>
  <c r="AG188" i="18"/>
  <c r="AI188" i="18"/>
  <c r="C9" i="21"/>
  <c r="F39" i="18"/>
  <c r="G39" i="18"/>
  <c r="H39" i="18"/>
  <c r="I39" i="18"/>
  <c r="J39" i="18"/>
  <c r="K39" i="18"/>
  <c r="L39" i="18"/>
  <c r="M39" i="18"/>
  <c r="N39" i="18"/>
  <c r="E39" i="18"/>
  <c r="T39" i="18"/>
  <c r="U39" i="18"/>
  <c r="V39" i="18"/>
  <c r="W39" i="18"/>
  <c r="X39" i="18"/>
  <c r="Y39" i="18"/>
  <c r="Z39" i="18"/>
  <c r="AA39" i="18"/>
  <c r="AB39" i="18"/>
  <c r="S39" i="18"/>
  <c r="S34" i="18"/>
  <c r="S50" i="18" s="1"/>
  <c r="S36" i="18"/>
  <c r="N4" i="18"/>
  <c r="E18" i="18"/>
  <c r="AB129" i="18"/>
  <c r="AA129" i="18"/>
  <c r="Z129" i="18"/>
  <c r="Y129" i="18"/>
  <c r="X129" i="18"/>
  <c r="W129" i="18"/>
  <c r="V129" i="18"/>
  <c r="U129" i="18"/>
  <c r="T129" i="18"/>
  <c r="S129" i="18"/>
  <c r="R95" i="18"/>
  <c r="R94" i="18"/>
  <c r="R49" i="18"/>
  <c r="R48" i="18"/>
  <c r="R33" i="18"/>
  <c r="R32" i="18"/>
  <c r="AB29" i="18"/>
  <c r="AA29" i="18"/>
  <c r="Z29" i="18"/>
  <c r="Y29" i="18"/>
  <c r="X29" i="18"/>
  <c r="W29" i="18"/>
  <c r="V29" i="18"/>
  <c r="U29" i="18"/>
  <c r="T29" i="18"/>
  <c r="S29" i="18"/>
  <c r="S30" i="18" s="1"/>
  <c r="S16" i="18"/>
  <c r="S17" i="18" s="1"/>
  <c r="Y11" i="18"/>
  <c r="Y10" i="18"/>
  <c r="S10" i="18"/>
  <c r="Y9" i="18"/>
  <c r="Y8" i="18"/>
  <c r="Y7" i="18"/>
  <c r="Y6" i="18"/>
  <c r="Y5" i="18"/>
  <c r="Y4" i="18"/>
  <c r="C8" i="21"/>
  <c r="I8" i="13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12" i="19"/>
  <c r="B6" i="19"/>
  <c r="B7" i="19"/>
  <c r="B8" i="19"/>
  <c r="B9" i="19"/>
  <c r="B10" i="19"/>
  <c r="B11" i="19"/>
  <c r="B5" i="19"/>
  <c r="E129" i="18"/>
  <c r="F29" i="18"/>
  <c r="G29" i="18"/>
  <c r="H29" i="18"/>
  <c r="I29" i="18"/>
  <c r="J29" i="18"/>
  <c r="K29" i="18"/>
  <c r="L29" i="18"/>
  <c r="M29" i="18"/>
  <c r="N29" i="18"/>
  <c r="E29" i="18"/>
  <c r="E30" i="18" s="1"/>
  <c r="L7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10" i="19"/>
  <c r="G5" i="19"/>
  <c r="K5" i="19" s="1"/>
  <c r="G6" i="19"/>
  <c r="G7" i="19"/>
  <c r="H7" i="19" s="1"/>
  <c r="G8" i="19"/>
  <c r="K8" i="19" s="1"/>
  <c r="G9" i="19"/>
  <c r="I5" i="19"/>
  <c r="J5" i="19" s="1"/>
  <c r="I11" i="19"/>
  <c r="J11" i="19" s="1"/>
  <c r="I12" i="19"/>
  <c r="J12" i="19" s="1"/>
  <c r="I13" i="19"/>
  <c r="J13" i="19" s="1"/>
  <c r="I14" i="19"/>
  <c r="J14" i="19" s="1"/>
  <c r="I15" i="19"/>
  <c r="J15" i="19" s="1"/>
  <c r="I16" i="19"/>
  <c r="J16" i="19" s="1"/>
  <c r="I17" i="19"/>
  <c r="J17" i="19" s="1"/>
  <c r="I18" i="19"/>
  <c r="J18" i="19" s="1"/>
  <c r="I19" i="19"/>
  <c r="J19" i="19" s="1"/>
  <c r="I20" i="19"/>
  <c r="J20" i="19" s="1"/>
  <c r="I21" i="19"/>
  <c r="J21" i="19" s="1"/>
  <c r="I22" i="19"/>
  <c r="J22" i="19" s="1"/>
  <c r="I23" i="19"/>
  <c r="J23" i="19" s="1"/>
  <c r="I24" i="19"/>
  <c r="J24" i="19" s="1"/>
  <c r="I25" i="19"/>
  <c r="J25" i="19" s="1"/>
  <c r="I26" i="19"/>
  <c r="J26" i="19" s="1"/>
  <c r="I27" i="19"/>
  <c r="J27" i="19" s="1"/>
  <c r="I28" i="19"/>
  <c r="J28" i="19" s="1"/>
  <c r="I29" i="19"/>
  <c r="J29" i="19" s="1"/>
  <c r="I30" i="19"/>
  <c r="J30" i="19" s="1"/>
  <c r="I31" i="19"/>
  <c r="J31" i="19" s="1"/>
  <c r="I32" i="19"/>
  <c r="J32" i="19" s="1"/>
  <c r="I33" i="19"/>
  <c r="J33" i="19" s="1"/>
  <c r="I34" i="19"/>
  <c r="J34" i="19" s="1"/>
  <c r="I35" i="19"/>
  <c r="J35" i="19" s="1"/>
  <c r="I36" i="19"/>
  <c r="J36" i="19" s="1"/>
  <c r="I37" i="19"/>
  <c r="J37" i="19" s="1"/>
  <c r="I38" i="19"/>
  <c r="J38" i="19" s="1"/>
  <c r="I39" i="19"/>
  <c r="J39" i="19" s="1"/>
  <c r="I40" i="19"/>
  <c r="J40" i="19" s="1"/>
  <c r="I41" i="19"/>
  <c r="J41" i="19" s="1"/>
  <c r="I10" i="19"/>
  <c r="J10" i="19" s="1"/>
  <c r="I6" i="19"/>
  <c r="J6" i="19" s="1"/>
  <c r="I7" i="19"/>
  <c r="J7" i="19" s="1"/>
  <c r="I8" i="19"/>
  <c r="J8" i="19" s="1"/>
  <c r="I9" i="19"/>
  <c r="J9" i="19" s="1"/>
  <c r="N129" i="18"/>
  <c r="M129" i="18"/>
  <c r="L129" i="18"/>
  <c r="K129" i="18"/>
  <c r="J129" i="18"/>
  <c r="I129" i="18"/>
  <c r="H129" i="18"/>
  <c r="G129" i="18"/>
  <c r="F129" i="18"/>
  <c r="D95" i="18"/>
  <c r="D94" i="18"/>
  <c r="D49" i="18"/>
  <c r="D48" i="18"/>
  <c r="D33" i="18"/>
  <c r="D32" i="18"/>
  <c r="E16" i="18"/>
  <c r="K11" i="18"/>
  <c r="K10" i="18"/>
  <c r="E10" i="18"/>
  <c r="K9" i="18"/>
  <c r="K8" i="18"/>
  <c r="K7" i="18"/>
  <c r="K6" i="18"/>
  <c r="K5" i="18"/>
  <c r="K4" i="18"/>
  <c r="D36" i="13"/>
  <c r="E36" i="13" s="1"/>
  <c r="D30" i="13"/>
  <c r="D32" i="13" s="1"/>
  <c r="D24" i="13"/>
  <c r="E24" i="13" s="1"/>
  <c r="F24" i="13" s="1"/>
  <c r="G24" i="13" s="1"/>
  <c r="H24" i="13" s="1"/>
  <c r="I24" i="13" s="1"/>
  <c r="J24" i="13" s="1"/>
  <c r="K24" i="13" s="1"/>
  <c r="L24" i="13" s="1"/>
  <c r="M24" i="13" s="1"/>
  <c r="M26" i="13" s="1"/>
  <c r="D18" i="13"/>
  <c r="D20" i="13" s="1"/>
  <c r="D12" i="13"/>
  <c r="D14" i="13" s="1"/>
  <c r="E30" i="13"/>
  <c r="F30" i="13" s="1"/>
  <c r="G30" i="13" s="1"/>
  <c r="H30" i="13" s="1"/>
  <c r="I30" i="13" s="1"/>
  <c r="J30" i="13" s="1"/>
  <c r="K30" i="13" s="1"/>
  <c r="L30" i="13" s="1"/>
  <c r="M30" i="13" s="1"/>
  <c r="M32" i="13" s="1"/>
  <c r="L39" i="36" l="1"/>
  <c r="F16" i="36"/>
  <c r="J39" i="36"/>
  <c r="E17" i="36"/>
  <c r="E127" i="36"/>
  <c r="G16" i="36"/>
  <c r="K39" i="36"/>
  <c r="G39" i="36"/>
  <c r="G34" i="36" s="1"/>
  <c r="G37" i="36" s="1"/>
  <c r="G40" i="36" s="1"/>
  <c r="N39" i="36"/>
  <c r="I39" i="36"/>
  <c r="F39" i="36"/>
  <c r="F34" i="36" s="1"/>
  <c r="M39" i="36"/>
  <c r="F17" i="36"/>
  <c r="H39" i="36"/>
  <c r="E18" i="36"/>
  <c r="G124" i="36"/>
  <c r="G127" i="36" s="1"/>
  <c r="AV16" i="25"/>
  <c r="BB39" i="25"/>
  <c r="BI127" i="25"/>
  <c r="BJ39" i="25"/>
  <c r="AH30" i="25"/>
  <c r="BJ30" i="25"/>
  <c r="BK30" i="25" s="1"/>
  <c r="BL30" i="25" s="1"/>
  <c r="BM30" i="25" s="1"/>
  <c r="BN30" i="25" s="1"/>
  <c r="BO30" i="25" s="1"/>
  <c r="BP30" i="25" s="1"/>
  <c r="BQ30" i="25" s="1"/>
  <c r="BR30" i="25" s="1"/>
  <c r="F39" i="25"/>
  <c r="AH39" i="25"/>
  <c r="AU124" i="25"/>
  <c r="S124" i="25"/>
  <c r="AH124" i="25"/>
  <c r="AH127" i="25" s="1"/>
  <c r="AG124" i="25"/>
  <c r="AV124" i="25"/>
  <c r="AV127" i="25" s="1"/>
  <c r="T124" i="25"/>
  <c r="T127" i="25" s="1"/>
  <c r="T30" i="25"/>
  <c r="U30" i="25" s="1"/>
  <c r="V30" i="25" s="1"/>
  <c r="W30" i="25" s="1"/>
  <c r="X30" i="25" s="1"/>
  <c r="Y30" i="25" s="1"/>
  <c r="Z30" i="25" s="1"/>
  <c r="AA30" i="25" s="1"/>
  <c r="AB30" i="25" s="1"/>
  <c r="AV30" i="25"/>
  <c r="AW30" i="25" s="1"/>
  <c r="AX30" i="25" s="1"/>
  <c r="AY30" i="25" s="1"/>
  <c r="AZ30" i="25" s="1"/>
  <c r="BA30" i="25" s="1"/>
  <c r="BB30" i="25" s="1"/>
  <c r="BC30" i="25" s="1"/>
  <c r="BD30" i="25" s="1"/>
  <c r="N39" i="25"/>
  <c r="AX39" i="25"/>
  <c r="BR39" i="25"/>
  <c r="AL39" i="25"/>
  <c r="J39" i="25"/>
  <c r="AP39" i="25"/>
  <c r="BN39" i="25"/>
  <c r="AU17" i="35"/>
  <c r="AV16" i="35"/>
  <c r="AV18" i="35" s="1"/>
  <c r="AV19" i="35" s="1"/>
  <c r="AV26" i="35" s="1"/>
  <c r="S34" i="35"/>
  <c r="S37" i="35" s="1"/>
  <c r="S40" i="35" s="1"/>
  <c r="S41" i="35" s="1"/>
  <c r="T41" i="35" s="1"/>
  <c r="AU126" i="35"/>
  <c r="AU20" i="35"/>
  <c r="AU19" i="35"/>
  <c r="AU26" i="35" s="1"/>
  <c r="S20" i="35"/>
  <c r="S19" i="35"/>
  <c r="S26" i="35" s="1"/>
  <c r="AV20" i="35"/>
  <c r="T18" i="35"/>
  <c r="U16" i="35"/>
  <c r="AW16" i="35"/>
  <c r="E18" i="35"/>
  <c r="BI18" i="35"/>
  <c r="T39" i="35"/>
  <c r="T34" i="35" s="1"/>
  <c r="T37" i="35" s="1"/>
  <c r="T40" i="35" s="1"/>
  <c r="AB39" i="35"/>
  <c r="AG124" i="35"/>
  <c r="F16" i="35"/>
  <c r="AH16" i="35"/>
  <c r="BJ16" i="35"/>
  <c r="AV17" i="35"/>
  <c r="AP39" i="35"/>
  <c r="AL39" i="35"/>
  <c r="AH39" i="35"/>
  <c r="AH34" i="35" s="1"/>
  <c r="AH37" i="35" s="1"/>
  <c r="AH40" i="35" s="1"/>
  <c r="AO39" i="35"/>
  <c r="AK39" i="35"/>
  <c r="AG39" i="35"/>
  <c r="AG34" i="35" s="1"/>
  <c r="AI39" i="35"/>
  <c r="AU39" i="35"/>
  <c r="AU34" i="35" s="1"/>
  <c r="T124" i="35"/>
  <c r="T127" i="35" s="1"/>
  <c r="E127" i="35"/>
  <c r="BI127" i="35"/>
  <c r="AG18" i="35"/>
  <c r="Z39" i="35"/>
  <c r="V39" i="35"/>
  <c r="Y39" i="35"/>
  <c r="U39" i="35"/>
  <c r="U34" i="35" s="1"/>
  <c r="U37" i="35" s="1"/>
  <c r="U40" i="35" s="1"/>
  <c r="E17" i="35"/>
  <c r="BI17" i="35"/>
  <c r="BB39" i="35"/>
  <c r="AX39" i="35"/>
  <c r="BA39" i="35"/>
  <c r="AW39" i="35"/>
  <c r="X39" i="35"/>
  <c r="AV39" i="35"/>
  <c r="AV34" i="35" s="1"/>
  <c r="AV37" i="35" s="1"/>
  <c r="AV40" i="35" s="1"/>
  <c r="BD39" i="35"/>
  <c r="E39" i="35"/>
  <c r="E34" i="35" s="1"/>
  <c r="I39" i="35"/>
  <c r="BI39" i="35"/>
  <c r="BI34" i="35" s="1"/>
  <c r="BM39" i="35"/>
  <c r="S124" i="35"/>
  <c r="AU124" i="35"/>
  <c r="BI124" i="34"/>
  <c r="AH17" i="34"/>
  <c r="AH124" i="34"/>
  <c r="AH127" i="34" s="1"/>
  <c r="AI16" i="34"/>
  <c r="F124" i="34"/>
  <c r="F17" i="34"/>
  <c r="G16" i="34"/>
  <c r="F18" i="34"/>
  <c r="T34" i="34"/>
  <c r="T37" i="34" s="1"/>
  <c r="T40" i="34" s="1"/>
  <c r="AH18" i="34"/>
  <c r="AV30" i="34"/>
  <c r="AW30" i="34" s="1"/>
  <c r="AX30" i="34" s="1"/>
  <c r="AY30" i="34" s="1"/>
  <c r="AZ30" i="34" s="1"/>
  <c r="BA30" i="34" s="1"/>
  <c r="BB30" i="34" s="1"/>
  <c r="BC30" i="34" s="1"/>
  <c r="BD30" i="34" s="1"/>
  <c r="AG37" i="34"/>
  <c r="AG40" i="34" s="1"/>
  <c r="AG41" i="34" s="1"/>
  <c r="BJ124" i="34"/>
  <c r="BJ127" i="34" s="1"/>
  <c r="BJ17" i="34"/>
  <c r="BK16" i="34"/>
  <c r="BJ18" i="34"/>
  <c r="BC39" i="34"/>
  <c r="AY39" i="34"/>
  <c r="AU39" i="34"/>
  <c r="AU34" i="34" s="1"/>
  <c r="BB39" i="34"/>
  <c r="AX39" i="34"/>
  <c r="BA39" i="34"/>
  <c r="AW39" i="34"/>
  <c r="AV39" i="34"/>
  <c r="AG188" i="34"/>
  <c r="AG182" i="34"/>
  <c r="AG179" i="34"/>
  <c r="AG185" i="34"/>
  <c r="AG130" i="34"/>
  <c r="AG131" i="34" s="1"/>
  <c r="S18" i="34"/>
  <c r="AU18" i="34"/>
  <c r="E39" i="34"/>
  <c r="E34" i="34" s="1"/>
  <c r="I39" i="34"/>
  <c r="M39" i="34"/>
  <c r="BI39" i="34"/>
  <c r="BI34" i="34" s="1"/>
  <c r="BM39" i="34"/>
  <c r="BQ39" i="34"/>
  <c r="T16" i="34"/>
  <c r="AV16" i="34"/>
  <c r="AV124" i="34" s="1"/>
  <c r="AV127" i="34" s="1"/>
  <c r="F39" i="34"/>
  <c r="F34" i="34" s="1"/>
  <c r="F37" i="34" s="1"/>
  <c r="F40" i="34" s="1"/>
  <c r="J39" i="34"/>
  <c r="N39" i="34"/>
  <c r="V39" i="34"/>
  <c r="Z39" i="34"/>
  <c r="AH39" i="34"/>
  <c r="AH34" i="34" s="1"/>
  <c r="AH37" i="34" s="1"/>
  <c r="AH40" i="34" s="1"/>
  <c r="AL39" i="34"/>
  <c r="AP39" i="34"/>
  <c r="BJ39" i="34"/>
  <c r="BJ34" i="34" s="1"/>
  <c r="BJ37" i="34" s="1"/>
  <c r="BJ40" i="34" s="1"/>
  <c r="BN39" i="34"/>
  <c r="BR39" i="34"/>
  <c r="AU124" i="34"/>
  <c r="S124" i="34"/>
  <c r="AI124" i="34"/>
  <c r="AI127" i="34" s="1"/>
  <c r="BK124" i="34"/>
  <c r="BK127" i="34" s="1"/>
  <c r="E127" i="34"/>
  <c r="BI127" i="34"/>
  <c r="E18" i="34"/>
  <c r="AG18" i="34"/>
  <c r="BI18" i="34"/>
  <c r="G39" i="34"/>
  <c r="S39" i="34"/>
  <c r="S34" i="34" s="1"/>
  <c r="W39" i="34"/>
  <c r="AI39" i="34"/>
  <c r="BK39" i="34"/>
  <c r="BK34" i="34" s="1"/>
  <c r="BK37" i="34" s="1"/>
  <c r="BK40" i="34" s="1"/>
  <c r="T124" i="34"/>
  <c r="T127" i="34" s="1"/>
  <c r="AV16" i="33"/>
  <c r="AV124" i="33" s="1"/>
  <c r="AV127" i="33" s="1"/>
  <c r="AU17" i="33"/>
  <c r="T16" i="33"/>
  <c r="T124" i="33" s="1"/>
  <c r="T127" i="33" s="1"/>
  <c r="T182" i="33" s="1"/>
  <c r="AU20" i="33"/>
  <c r="AU19" i="33"/>
  <c r="AU26" i="33" s="1"/>
  <c r="S20" i="33"/>
  <c r="S19" i="33"/>
  <c r="S26" i="33" s="1"/>
  <c r="T188" i="33"/>
  <c r="T179" i="33"/>
  <c r="T130" i="33"/>
  <c r="AV188" i="33"/>
  <c r="AV182" i="33"/>
  <c r="AV185" i="33"/>
  <c r="AV179" i="33"/>
  <c r="AV130" i="33"/>
  <c r="AV18" i="33"/>
  <c r="T30" i="33"/>
  <c r="U30" i="33" s="1"/>
  <c r="V30" i="33" s="1"/>
  <c r="W30" i="33" s="1"/>
  <c r="X30" i="33" s="1"/>
  <c r="Y30" i="33" s="1"/>
  <c r="Z30" i="33" s="1"/>
  <c r="AA30" i="33" s="1"/>
  <c r="AB30" i="33" s="1"/>
  <c r="K39" i="33"/>
  <c r="G39" i="33"/>
  <c r="N39" i="33"/>
  <c r="J39" i="33"/>
  <c r="F39" i="33"/>
  <c r="BO39" i="33"/>
  <c r="BK39" i="33"/>
  <c r="BR39" i="33"/>
  <c r="BN39" i="33"/>
  <c r="BJ39" i="33"/>
  <c r="H39" i="33"/>
  <c r="AG127" i="33"/>
  <c r="AW16" i="33"/>
  <c r="E18" i="33"/>
  <c r="AG18" i="33"/>
  <c r="BI18" i="33"/>
  <c r="I39" i="33"/>
  <c r="AG34" i="33"/>
  <c r="BM39" i="33"/>
  <c r="F16" i="33"/>
  <c r="AH16" i="33"/>
  <c r="BJ16" i="33"/>
  <c r="BJ124" i="33" s="1"/>
  <c r="BJ127" i="33" s="1"/>
  <c r="T17" i="33"/>
  <c r="AV17" i="33"/>
  <c r="AV30" i="33"/>
  <c r="AW30" i="33" s="1"/>
  <c r="AX30" i="33" s="1"/>
  <c r="AY30" i="33" s="1"/>
  <c r="AZ30" i="33" s="1"/>
  <c r="BA30" i="33" s="1"/>
  <c r="BB30" i="33" s="1"/>
  <c r="BC30" i="33" s="1"/>
  <c r="BD30" i="33" s="1"/>
  <c r="L39" i="33"/>
  <c r="AV39" i="33"/>
  <c r="AV34" i="33" s="1"/>
  <c r="AV37" i="33" s="1"/>
  <c r="AV40" i="33" s="1"/>
  <c r="BP39" i="33"/>
  <c r="BL39" i="33"/>
  <c r="E127" i="33"/>
  <c r="U16" i="33"/>
  <c r="U34" i="33" s="1"/>
  <c r="U37" i="33" s="1"/>
  <c r="U40" i="33" s="1"/>
  <c r="BI127" i="33"/>
  <c r="AG17" i="33"/>
  <c r="BI17" i="33"/>
  <c r="BC39" i="33"/>
  <c r="AY39" i="33"/>
  <c r="AU39" i="33"/>
  <c r="AU34" i="33" s="1"/>
  <c r="BB39" i="33"/>
  <c r="AX39" i="33"/>
  <c r="E39" i="33"/>
  <c r="E34" i="33" s="1"/>
  <c r="M39" i="33"/>
  <c r="AW39" i="33"/>
  <c r="BI39" i="33"/>
  <c r="BI34" i="33" s="1"/>
  <c r="BQ39" i="33"/>
  <c r="V39" i="33"/>
  <c r="Z39" i="33"/>
  <c r="AH39" i="33"/>
  <c r="AL39" i="33"/>
  <c r="AP39" i="33"/>
  <c r="S39" i="33"/>
  <c r="S34" i="33" s="1"/>
  <c r="W39" i="33"/>
  <c r="AI39" i="33"/>
  <c r="S124" i="33"/>
  <c r="AU124" i="33"/>
  <c r="U30" i="31"/>
  <c r="V30" i="31" s="1"/>
  <c r="W30" i="31" s="1"/>
  <c r="X30" i="31" s="1"/>
  <c r="Y30" i="31" s="1"/>
  <c r="Z30" i="31" s="1"/>
  <c r="AA30" i="31" s="1"/>
  <c r="AB30" i="31" s="1"/>
  <c r="AW30" i="31"/>
  <c r="AX30" i="31" s="1"/>
  <c r="AY30" i="31" s="1"/>
  <c r="AZ30" i="31" s="1"/>
  <c r="BA30" i="31" s="1"/>
  <c r="BB30" i="31" s="1"/>
  <c r="BC30" i="31" s="1"/>
  <c r="BD30" i="31" s="1"/>
  <c r="AU36" i="31"/>
  <c r="AU20" i="31"/>
  <c r="AU19" i="31"/>
  <c r="AU26" i="31" s="1"/>
  <c r="T20" i="31"/>
  <c r="T19" i="31"/>
  <c r="T26" i="31" s="1"/>
  <c r="AV20" i="31"/>
  <c r="AV19" i="31"/>
  <c r="AV26" i="31" s="1"/>
  <c r="V17" i="31"/>
  <c r="V124" i="31"/>
  <c r="V127" i="31" s="1"/>
  <c r="V18" i="31"/>
  <c r="W16" i="31"/>
  <c r="AW20" i="31"/>
  <c r="AW19" i="31"/>
  <c r="AW26" i="31" s="1"/>
  <c r="AH124" i="31"/>
  <c r="AH127" i="31" s="1"/>
  <c r="AH17" i="31"/>
  <c r="AI16" i="31"/>
  <c r="AH18" i="31"/>
  <c r="E18" i="31"/>
  <c r="AG18" i="31"/>
  <c r="BI18" i="31"/>
  <c r="W34" i="31"/>
  <c r="W37" i="31" s="1"/>
  <c r="W40" i="31" s="1"/>
  <c r="AI39" i="31"/>
  <c r="AI34" i="31" s="1"/>
  <c r="AI37" i="31" s="1"/>
  <c r="AI40" i="31" s="1"/>
  <c r="AU127" i="31"/>
  <c r="F16" i="31"/>
  <c r="AX16" i="31"/>
  <c r="BJ16" i="31"/>
  <c r="BB39" i="31"/>
  <c r="AX39" i="31"/>
  <c r="AX34" i="31" s="1"/>
  <c r="AX37" i="31" s="1"/>
  <c r="AX40" i="31" s="1"/>
  <c r="BA39" i="31"/>
  <c r="AW39" i="31"/>
  <c r="AW34" i="31" s="1"/>
  <c r="AW37" i="31" s="1"/>
  <c r="AW40" i="31" s="1"/>
  <c r="S127" i="31"/>
  <c r="U17" i="31"/>
  <c r="AG17" i="31"/>
  <c r="AW17" i="31"/>
  <c r="S18" i="31"/>
  <c r="AU37" i="31"/>
  <c r="AU40" i="31" s="1"/>
  <c r="AU41" i="31" s="1"/>
  <c r="S34" i="31"/>
  <c r="AY39" i="31"/>
  <c r="U18" i="31"/>
  <c r="AP39" i="31"/>
  <c r="AL39" i="31"/>
  <c r="AH39" i="31"/>
  <c r="AH34" i="31" s="1"/>
  <c r="AH37" i="31" s="1"/>
  <c r="AH40" i="31" s="1"/>
  <c r="AO39" i="31"/>
  <c r="AK39" i="31"/>
  <c r="AG39" i="31"/>
  <c r="AG34" i="31" s="1"/>
  <c r="AJ39" i="31"/>
  <c r="AV39" i="31"/>
  <c r="AV34" i="31" s="1"/>
  <c r="BD39" i="31"/>
  <c r="AI30" i="31"/>
  <c r="AJ30" i="31" s="1"/>
  <c r="AK30" i="31" s="1"/>
  <c r="AL30" i="31" s="1"/>
  <c r="AM30" i="31" s="1"/>
  <c r="AN30" i="31" s="1"/>
  <c r="AO30" i="31" s="1"/>
  <c r="AP30" i="31" s="1"/>
  <c r="T34" i="31"/>
  <c r="T37" i="31" s="1"/>
  <c r="T40" i="31" s="1"/>
  <c r="AN39" i="31"/>
  <c r="AZ39" i="31"/>
  <c r="E39" i="31"/>
  <c r="E34" i="31" s="1"/>
  <c r="I39" i="31"/>
  <c r="M39" i="31"/>
  <c r="U39" i="31"/>
  <c r="U34" i="31" s="1"/>
  <c r="U37" i="31" s="1"/>
  <c r="U40" i="31" s="1"/>
  <c r="Y39" i="31"/>
  <c r="BI39" i="31"/>
  <c r="BI34" i="31" s="1"/>
  <c r="BM39" i="31"/>
  <c r="BQ39" i="31"/>
  <c r="F39" i="31"/>
  <c r="J39" i="31"/>
  <c r="V39" i="31"/>
  <c r="V34" i="31" s="1"/>
  <c r="V37" i="31" s="1"/>
  <c r="V40" i="31" s="1"/>
  <c r="BJ39" i="31"/>
  <c r="BJ34" i="31" s="1"/>
  <c r="BJ37" i="31" s="1"/>
  <c r="BJ40" i="31" s="1"/>
  <c r="BN39" i="31"/>
  <c r="T124" i="31"/>
  <c r="T127" i="31" s="1"/>
  <c r="AV124" i="31"/>
  <c r="AV127" i="31" s="1"/>
  <c r="E124" i="31"/>
  <c r="U124" i="31"/>
  <c r="U127" i="31" s="1"/>
  <c r="AG124" i="31"/>
  <c r="AW124" i="31"/>
  <c r="AW127" i="31" s="1"/>
  <c r="BI124" i="31"/>
  <c r="BI34" i="30"/>
  <c r="BJ16" i="30"/>
  <c r="BJ124" i="30" s="1"/>
  <c r="BJ127" i="30" s="1"/>
  <c r="AU34" i="30"/>
  <c r="BI17" i="30"/>
  <c r="AH16" i="30"/>
  <c r="AH124" i="30" s="1"/>
  <c r="AH127" i="30" s="1"/>
  <c r="E17" i="30"/>
  <c r="BI37" i="30"/>
  <c r="BI40" i="30" s="1"/>
  <c r="BI41" i="30" s="1"/>
  <c r="BJ41" i="30" s="1"/>
  <c r="AU37" i="30"/>
  <c r="AU40" i="30" s="1"/>
  <c r="AU41" i="30" s="1"/>
  <c r="AH185" i="30"/>
  <c r="AH179" i="30"/>
  <c r="AH188" i="30"/>
  <c r="AH182" i="30"/>
  <c r="F18" i="30"/>
  <c r="BJ18" i="30"/>
  <c r="AB39" i="30"/>
  <c r="X39" i="30"/>
  <c r="T39" i="30"/>
  <c r="V39" i="30"/>
  <c r="AA39" i="30"/>
  <c r="G16" i="30"/>
  <c r="AI16" i="30"/>
  <c r="AU18" i="30"/>
  <c r="W39" i="30"/>
  <c r="AL39" i="30"/>
  <c r="BJ34" i="30"/>
  <c r="BJ37" i="30" s="1"/>
  <c r="BJ40" i="30" s="1"/>
  <c r="T16" i="30"/>
  <c r="AV16" i="30"/>
  <c r="AH17" i="30"/>
  <c r="BJ17" i="30"/>
  <c r="E39" i="30"/>
  <c r="E34" i="30" s="1"/>
  <c r="S39" i="30"/>
  <c r="S34" i="30" s="1"/>
  <c r="Y39" i="30"/>
  <c r="AH39" i="30"/>
  <c r="AH34" i="30" s="1"/>
  <c r="AH37" i="30" s="1"/>
  <c r="AH40" i="30" s="1"/>
  <c r="BK39" i="30"/>
  <c r="BJ185" i="30"/>
  <c r="BJ179" i="30"/>
  <c r="BJ182" i="30"/>
  <c r="BJ188" i="30"/>
  <c r="BJ130" i="30"/>
  <c r="AH18" i="30"/>
  <c r="BK16" i="30"/>
  <c r="S18" i="30"/>
  <c r="AN39" i="30"/>
  <c r="AJ39" i="30"/>
  <c r="AG39" i="30"/>
  <c r="AG34" i="30" s="1"/>
  <c r="E127" i="30"/>
  <c r="AG127" i="30"/>
  <c r="BI127" i="30"/>
  <c r="E18" i="30"/>
  <c r="AG18" i="30"/>
  <c r="BI18" i="30"/>
  <c r="L39" i="30"/>
  <c r="H39" i="30"/>
  <c r="BP39" i="30"/>
  <c r="BL39" i="30"/>
  <c r="F39" i="30"/>
  <c r="F34" i="30" s="1"/>
  <c r="F37" i="30" s="1"/>
  <c r="F40" i="30" s="1"/>
  <c r="K39" i="30"/>
  <c r="U39" i="30"/>
  <c r="Z39" i="30"/>
  <c r="AI39" i="30"/>
  <c r="AI34" i="30" s="1"/>
  <c r="AI37" i="30" s="1"/>
  <c r="AI40" i="30" s="1"/>
  <c r="AO39" i="30"/>
  <c r="BM39" i="30"/>
  <c r="BR39" i="30"/>
  <c r="G124" i="30"/>
  <c r="G127" i="30" s="1"/>
  <c r="S124" i="30"/>
  <c r="AU124" i="30"/>
  <c r="BK124" i="30"/>
  <c r="BK127" i="30" s="1"/>
  <c r="AH130" i="30"/>
  <c r="AV39" i="30"/>
  <c r="AZ39" i="30"/>
  <c r="F124" i="30"/>
  <c r="F127" i="30" s="1"/>
  <c r="BK30" i="29"/>
  <c r="BL30" i="29" s="1"/>
  <c r="BM30" i="29" s="1"/>
  <c r="BN30" i="29" s="1"/>
  <c r="BO30" i="29" s="1"/>
  <c r="BP30" i="29" s="1"/>
  <c r="BQ30" i="29" s="1"/>
  <c r="BR30" i="29" s="1"/>
  <c r="AH30" i="29"/>
  <c r="AI30" i="29" s="1"/>
  <c r="AJ30" i="29" s="1"/>
  <c r="AK30" i="29" s="1"/>
  <c r="AL30" i="29" s="1"/>
  <c r="AM30" i="29" s="1"/>
  <c r="AN30" i="29" s="1"/>
  <c r="AO30" i="29" s="1"/>
  <c r="AP30" i="29" s="1"/>
  <c r="E17" i="29"/>
  <c r="F16" i="29"/>
  <c r="E18" i="29"/>
  <c r="BI20" i="29"/>
  <c r="BI19" i="29"/>
  <c r="BI26" i="29" s="1"/>
  <c r="V30" i="29"/>
  <c r="W30" i="29" s="1"/>
  <c r="X30" i="29" s="1"/>
  <c r="Y30" i="29" s="1"/>
  <c r="Z30" i="29" s="1"/>
  <c r="AA30" i="29" s="1"/>
  <c r="AB30" i="29" s="1"/>
  <c r="AX30" i="29"/>
  <c r="AY30" i="29" s="1"/>
  <c r="AZ30" i="29" s="1"/>
  <c r="BA30" i="29" s="1"/>
  <c r="BB30" i="29" s="1"/>
  <c r="BC30" i="29" s="1"/>
  <c r="BD30" i="29" s="1"/>
  <c r="AA39" i="29"/>
  <c r="W39" i="29"/>
  <c r="S39" i="29"/>
  <c r="S34" i="29" s="1"/>
  <c r="Z39" i="29"/>
  <c r="U39" i="29"/>
  <c r="Y39" i="29"/>
  <c r="T39" i="29"/>
  <c r="T34" i="29" s="1"/>
  <c r="T37" i="29" s="1"/>
  <c r="T40" i="29" s="1"/>
  <c r="AB39" i="29"/>
  <c r="AV124" i="29"/>
  <c r="AV127" i="29" s="1"/>
  <c r="AV17" i="29"/>
  <c r="T19" i="29"/>
  <c r="T26" i="29" s="1"/>
  <c r="BI37" i="29"/>
  <c r="BI40" i="29" s="1"/>
  <c r="BI41" i="29" s="1"/>
  <c r="AG37" i="29"/>
  <c r="AG40" i="29" s="1"/>
  <c r="AG41" i="29" s="1"/>
  <c r="BJ34" i="29"/>
  <c r="BJ37" i="29" s="1"/>
  <c r="BJ40" i="29" s="1"/>
  <c r="T124" i="29"/>
  <c r="T127" i="29" s="1"/>
  <c r="T17" i="29"/>
  <c r="AW16" i="29"/>
  <c r="BI17" i="29"/>
  <c r="BJ16" i="29"/>
  <c r="AG36" i="29"/>
  <c r="AG20" i="29"/>
  <c r="AG19" i="29"/>
  <c r="AG26" i="29" s="1"/>
  <c r="V39" i="29"/>
  <c r="U16" i="29"/>
  <c r="AG17" i="29"/>
  <c r="AH16" i="29"/>
  <c r="AV18" i="29"/>
  <c r="F30" i="29"/>
  <c r="G30" i="29" s="1"/>
  <c r="H30" i="29" s="1"/>
  <c r="I30" i="29" s="1"/>
  <c r="J30" i="29" s="1"/>
  <c r="K30" i="29" s="1"/>
  <c r="L30" i="29" s="1"/>
  <c r="M30" i="29" s="1"/>
  <c r="N30" i="29" s="1"/>
  <c r="X39" i="29"/>
  <c r="AG124" i="29"/>
  <c r="E124" i="29"/>
  <c r="U124" i="29"/>
  <c r="U127" i="29" s="1"/>
  <c r="AW124" i="29"/>
  <c r="AW127" i="29" s="1"/>
  <c r="BI124" i="29"/>
  <c r="BI126" i="29" s="1"/>
  <c r="BC39" i="29"/>
  <c r="AY39" i="29"/>
  <c r="AU39" i="29"/>
  <c r="AU34" i="29" s="1"/>
  <c r="E34" i="29"/>
  <c r="AW39" i="29"/>
  <c r="BB39" i="29"/>
  <c r="S127" i="29"/>
  <c r="AU127" i="29"/>
  <c r="S18" i="29"/>
  <c r="AU18" i="29"/>
  <c r="K39" i="29"/>
  <c r="G39" i="29"/>
  <c r="BO39" i="29"/>
  <c r="BK39" i="29"/>
  <c r="F39" i="29"/>
  <c r="F34" i="29" s="1"/>
  <c r="F37" i="29" s="1"/>
  <c r="F40" i="29" s="1"/>
  <c r="L39" i="29"/>
  <c r="AX39" i="29"/>
  <c r="BD39" i="29"/>
  <c r="BM39" i="29"/>
  <c r="BR39" i="29"/>
  <c r="AI39" i="29"/>
  <c r="F124" i="29"/>
  <c r="F127" i="29" s="1"/>
  <c r="BJ124" i="29"/>
  <c r="BJ127" i="29" s="1"/>
  <c r="AG18" i="28"/>
  <c r="AU34" i="28"/>
  <c r="AU37" i="28" s="1"/>
  <c r="AU40" i="28" s="1"/>
  <c r="AU41" i="28" s="1"/>
  <c r="S17" i="28"/>
  <c r="S34" i="28"/>
  <c r="S37" i="28" s="1"/>
  <c r="S40" i="28" s="1"/>
  <c r="S41" i="28" s="1"/>
  <c r="S124" i="28"/>
  <c r="S127" i="28" s="1"/>
  <c r="AH124" i="28"/>
  <c r="AH127" i="28" s="1"/>
  <c r="AH17" i="28"/>
  <c r="AI16" i="28"/>
  <c r="AH18" i="28"/>
  <c r="U124" i="28"/>
  <c r="U127" i="28" s="1"/>
  <c r="U17" i="28"/>
  <c r="U18" i="28"/>
  <c r="V16" i="28"/>
  <c r="BI124" i="28"/>
  <c r="BI17" i="28"/>
  <c r="AG19" i="28"/>
  <c r="AG26" i="28" s="1"/>
  <c r="AI39" i="28"/>
  <c r="BJ16" i="28"/>
  <c r="BB39" i="28"/>
  <c r="AX39" i="28"/>
  <c r="BA39" i="28"/>
  <c r="AW39" i="28"/>
  <c r="BD39" i="28"/>
  <c r="E124" i="28"/>
  <c r="E17" i="28"/>
  <c r="E18" i="28"/>
  <c r="BI18" i="28"/>
  <c r="AG20" i="28"/>
  <c r="AY39" i="28"/>
  <c r="S188" i="28"/>
  <c r="S182" i="28"/>
  <c r="S179" i="28"/>
  <c r="S130" i="28"/>
  <c r="S131" i="28" s="1"/>
  <c r="S185" i="28"/>
  <c r="T18" i="28"/>
  <c r="T124" i="28"/>
  <c r="T127" i="28" s="1"/>
  <c r="AP39" i="28"/>
  <c r="AL39" i="28"/>
  <c r="AH39" i="28"/>
  <c r="AH34" i="28" s="1"/>
  <c r="AH37" i="28" s="1"/>
  <c r="AH40" i="28" s="1"/>
  <c r="AO39" i="28"/>
  <c r="AK39" i="28"/>
  <c r="AG39" i="28"/>
  <c r="AG34" i="28" s="1"/>
  <c r="AG36" i="28" s="1"/>
  <c r="AG124" i="28"/>
  <c r="AG17" i="28"/>
  <c r="AJ39" i="28"/>
  <c r="AV39" i="28"/>
  <c r="F124" i="28"/>
  <c r="F127" i="28" s="1"/>
  <c r="F17" i="28"/>
  <c r="G16" i="28"/>
  <c r="G34" i="28" s="1"/>
  <c r="G37" i="28" s="1"/>
  <c r="G40" i="28" s="1"/>
  <c r="T17" i="28"/>
  <c r="F18" i="28"/>
  <c r="AI30" i="28"/>
  <c r="AJ30" i="28" s="1"/>
  <c r="AK30" i="28" s="1"/>
  <c r="AL30" i="28" s="1"/>
  <c r="AM30" i="28" s="1"/>
  <c r="AN30" i="28" s="1"/>
  <c r="AO30" i="28" s="1"/>
  <c r="AP30" i="28" s="1"/>
  <c r="T34" i="28"/>
  <c r="AN39" i="28"/>
  <c r="AZ39" i="28"/>
  <c r="AU127" i="28"/>
  <c r="S18" i="28"/>
  <c r="AU18" i="28"/>
  <c r="E39" i="28"/>
  <c r="E34" i="28" s="1"/>
  <c r="I39" i="28"/>
  <c r="M39" i="28"/>
  <c r="U39" i="28"/>
  <c r="U34" i="28" s="1"/>
  <c r="U37" i="28" s="1"/>
  <c r="U40" i="28" s="1"/>
  <c r="Y39" i="28"/>
  <c r="BI39" i="28"/>
  <c r="BI34" i="28" s="1"/>
  <c r="BM39" i="28"/>
  <c r="BQ39" i="28"/>
  <c r="AV16" i="28"/>
  <c r="F39" i="28"/>
  <c r="F34" i="28" s="1"/>
  <c r="F37" i="28" s="1"/>
  <c r="F40" i="28" s="1"/>
  <c r="J39" i="28"/>
  <c r="V39" i="28"/>
  <c r="BJ39" i="28"/>
  <c r="BJ34" i="28" s="1"/>
  <c r="BJ37" i="28" s="1"/>
  <c r="BJ40" i="28" s="1"/>
  <c r="BN39" i="28"/>
  <c r="G30" i="27"/>
  <c r="H30" i="27" s="1"/>
  <c r="I30" i="27" s="1"/>
  <c r="J30" i="27" s="1"/>
  <c r="K30" i="27" s="1"/>
  <c r="L30" i="27" s="1"/>
  <c r="M30" i="27" s="1"/>
  <c r="N30" i="27" s="1"/>
  <c r="T30" i="27"/>
  <c r="U30" i="27" s="1"/>
  <c r="V30" i="27" s="1"/>
  <c r="W30" i="27" s="1"/>
  <c r="X30" i="27" s="1"/>
  <c r="Y30" i="27" s="1"/>
  <c r="Z30" i="27" s="1"/>
  <c r="AA30" i="27" s="1"/>
  <c r="AB30" i="27" s="1"/>
  <c r="AI30" i="27"/>
  <c r="AJ30" i="27" s="1"/>
  <c r="AK30" i="27" s="1"/>
  <c r="AL30" i="27" s="1"/>
  <c r="AM30" i="27" s="1"/>
  <c r="AN30" i="27" s="1"/>
  <c r="AO30" i="27" s="1"/>
  <c r="AP30" i="27" s="1"/>
  <c r="BK30" i="27"/>
  <c r="BL30" i="27" s="1"/>
  <c r="BM30" i="27" s="1"/>
  <c r="BN30" i="27" s="1"/>
  <c r="BO30" i="27" s="1"/>
  <c r="BP30" i="27" s="1"/>
  <c r="BQ30" i="27" s="1"/>
  <c r="BR30" i="27" s="1"/>
  <c r="T124" i="27"/>
  <c r="T127" i="27" s="1"/>
  <c r="U16" i="27"/>
  <c r="T17" i="27"/>
  <c r="AU19" i="27"/>
  <c r="AU26" i="27" s="1"/>
  <c r="AU20" i="27"/>
  <c r="T18" i="27"/>
  <c r="S19" i="27"/>
  <c r="S26" i="27" s="1"/>
  <c r="S20" i="27"/>
  <c r="AV124" i="27"/>
  <c r="AV127" i="27" s="1"/>
  <c r="AW16" i="27"/>
  <c r="AV17" i="27"/>
  <c r="AV18" i="27"/>
  <c r="K39" i="27"/>
  <c r="G39" i="27"/>
  <c r="BO39" i="27"/>
  <c r="BK39" i="27"/>
  <c r="F39" i="27"/>
  <c r="F34" i="27" s="1"/>
  <c r="F37" i="27" s="1"/>
  <c r="F40" i="27" s="1"/>
  <c r="L39" i="27"/>
  <c r="U34" i="27"/>
  <c r="U37" i="27" s="1"/>
  <c r="U40" i="27" s="1"/>
  <c r="BM39" i="27"/>
  <c r="BR39" i="27"/>
  <c r="BI124" i="27"/>
  <c r="BI18" i="27"/>
  <c r="E18" i="27"/>
  <c r="H39" i="27"/>
  <c r="V39" i="27"/>
  <c r="AB39" i="27"/>
  <c r="BI39" i="27"/>
  <c r="BI34" i="27" s="1"/>
  <c r="F16" i="27"/>
  <c r="AH16" i="27"/>
  <c r="BJ16" i="27"/>
  <c r="I39" i="27"/>
  <c r="N39" i="27"/>
  <c r="AG34" i="27"/>
  <c r="AV39" i="27"/>
  <c r="AV34" i="27" s="1"/>
  <c r="AV37" i="27" s="1"/>
  <c r="AV40" i="27" s="1"/>
  <c r="BJ39" i="27"/>
  <c r="BJ34" i="27" s="1"/>
  <c r="BJ37" i="27" s="1"/>
  <c r="BJ40" i="27" s="1"/>
  <c r="BP39" i="27"/>
  <c r="S124" i="27"/>
  <c r="AU124" i="27"/>
  <c r="AU126" i="27" s="1"/>
  <c r="E127" i="27"/>
  <c r="AG18" i="27"/>
  <c r="AA39" i="27"/>
  <c r="W39" i="27"/>
  <c r="S39" i="27"/>
  <c r="S34" i="27" s="1"/>
  <c r="S36" i="27" s="1"/>
  <c r="M39" i="27"/>
  <c r="BN39" i="27"/>
  <c r="AG124" i="27"/>
  <c r="E17" i="27"/>
  <c r="BI17" i="27"/>
  <c r="BC39" i="27"/>
  <c r="AY39" i="27"/>
  <c r="AU39" i="27"/>
  <c r="AU34" i="27" s="1"/>
  <c r="AU36" i="27" s="1"/>
  <c r="E39" i="27"/>
  <c r="E34" i="27" s="1"/>
  <c r="J39" i="27"/>
  <c r="T39" i="27"/>
  <c r="T34" i="27" s="1"/>
  <c r="T37" i="27" s="1"/>
  <c r="T40" i="27" s="1"/>
  <c r="Y39" i="27"/>
  <c r="AW39" i="27"/>
  <c r="BB39" i="27"/>
  <c r="BL39" i="27"/>
  <c r="BQ39" i="27"/>
  <c r="AI39" i="27"/>
  <c r="S17" i="26"/>
  <c r="T16" i="26"/>
  <c r="AV16" i="26"/>
  <c r="AU17" i="26"/>
  <c r="AU34" i="26"/>
  <c r="AU37" i="26" s="1"/>
  <c r="AU40" i="26" s="1"/>
  <c r="AU41" i="26" s="1"/>
  <c r="BI19" i="26"/>
  <c r="BI26" i="26" s="1"/>
  <c r="BI20" i="26"/>
  <c r="Y39" i="26"/>
  <c r="U39" i="26"/>
  <c r="AB39" i="26"/>
  <c r="X39" i="26"/>
  <c r="T39" i="26"/>
  <c r="T34" i="26" s="1"/>
  <c r="T37" i="26" s="1"/>
  <c r="T40" i="26" s="1"/>
  <c r="AH34" i="26"/>
  <c r="AH37" i="26" s="1"/>
  <c r="AH40" i="26" s="1"/>
  <c r="E124" i="26"/>
  <c r="E17" i="26"/>
  <c r="F16" i="26"/>
  <c r="F34" i="26" s="1"/>
  <c r="F37" i="26" s="1"/>
  <c r="F40" i="26" s="1"/>
  <c r="AU20" i="26"/>
  <c r="E18" i="26"/>
  <c r="AU19" i="26"/>
  <c r="AU26" i="26" s="1"/>
  <c r="AO39" i="26"/>
  <c r="AK39" i="26"/>
  <c r="AG39" i="26"/>
  <c r="AG34" i="26" s="1"/>
  <c r="AN39" i="26"/>
  <c r="AJ39" i="26"/>
  <c r="W39" i="26"/>
  <c r="AI39" i="26"/>
  <c r="S20" i="26"/>
  <c r="S126" i="26" s="1"/>
  <c r="AV124" i="26"/>
  <c r="AV127" i="26" s="1"/>
  <c r="F30" i="26"/>
  <c r="G30" i="26" s="1"/>
  <c r="H30" i="26" s="1"/>
  <c r="I30" i="26" s="1"/>
  <c r="J30" i="26" s="1"/>
  <c r="K30" i="26" s="1"/>
  <c r="L30" i="26" s="1"/>
  <c r="M30" i="26" s="1"/>
  <c r="N30" i="26" s="1"/>
  <c r="BJ30" i="26"/>
  <c r="BK30" i="26" s="1"/>
  <c r="BL30" i="26" s="1"/>
  <c r="BM30" i="26" s="1"/>
  <c r="BN30" i="26" s="1"/>
  <c r="BO30" i="26" s="1"/>
  <c r="BP30" i="26" s="1"/>
  <c r="BQ30" i="26" s="1"/>
  <c r="BR30" i="26" s="1"/>
  <c r="Z39" i="26"/>
  <c r="AL39" i="26"/>
  <c r="AG124" i="26"/>
  <c r="AG17" i="26"/>
  <c r="AH16" i="26"/>
  <c r="AH124" i="26" s="1"/>
  <c r="AH127" i="26" s="1"/>
  <c r="V39" i="26"/>
  <c r="T124" i="26"/>
  <c r="T127" i="26" s="1"/>
  <c r="T17" i="26"/>
  <c r="BI17" i="26"/>
  <c r="BI124" i="26"/>
  <c r="BI126" i="26" s="1"/>
  <c r="BJ16" i="26"/>
  <c r="BJ124" i="26" s="1"/>
  <c r="BJ127" i="26" s="1"/>
  <c r="AG18" i="26"/>
  <c r="S109" i="26"/>
  <c r="S63" i="26"/>
  <c r="S28" i="26"/>
  <c r="S39" i="26"/>
  <c r="S34" i="26" s="1"/>
  <c r="AA39" i="26"/>
  <c r="H39" i="26"/>
  <c r="L39" i="26"/>
  <c r="AV39" i="26"/>
  <c r="AV34" i="26" s="1"/>
  <c r="AZ39" i="26"/>
  <c r="BD39" i="26"/>
  <c r="BL39" i="26"/>
  <c r="BP39" i="26"/>
  <c r="E39" i="26"/>
  <c r="E34" i="26" s="1"/>
  <c r="I39" i="26"/>
  <c r="AW39" i="26"/>
  <c r="BI39" i="26"/>
  <c r="BI34" i="26" s="1"/>
  <c r="BI36" i="26" s="1"/>
  <c r="BM39" i="26"/>
  <c r="S124" i="26"/>
  <c r="AU124" i="26"/>
  <c r="G30" i="25"/>
  <c r="H30" i="25" s="1"/>
  <c r="I30" i="25" s="1"/>
  <c r="J30" i="25" s="1"/>
  <c r="K30" i="25" s="1"/>
  <c r="L30" i="25" s="1"/>
  <c r="M30" i="25" s="1"/>
  <c r="N30" i="25" s="1"/>
  <c r="AI30" i="25"/>
  <c r="AJ30" i="25" s="1"/>
  <c r="AK30" i="25" s="1"/>
  <c r="AL30" i="25" s="1"/>
  <c r="AM30" i="25" s="1"/>
  <c r="AN30" i="25" s="1"/>
  <c r="AO30" i="25" s="1"/>
  <c r="AP30" i="25" s="1"/>
  <c r="E124" i="25"/>
  <c r="S20" i="25"/>
  <c r="S19" i="25"/>
  <c r="S26" i="25" s="1"/>
  <c r="S109" i="25" s="1"/>
  <c r="AU20" i="25"/>
  <c r="AU19" i="25"/>
  <c r="AU26" i="25" s="1"/>
  <c r="AU109" i="25" s="1"/>
  <c r="AV18" i="25"/>
  <c r="Z39" i="25"/>
  <c r="E127" i="25"/>
  <c r="U16" i="25"/>
  <c r="U124" i="25" s="1"/>
  <c r="U127" i="25" s="1"/>
  <c r="AW16" i="25"/>
  <c r="AW124" i="25" s="1"/>
  <c r="AW127" i="25" s="1"/>
  <c r="S17" i="25"/>
  <c r="AU17" i="25"/>
  <c r="E18" i="25"/>
  <c r="AG18" i="25"/>
  <c r="BI18" i="25"/>
  <c r="G39" i="25"/>
  <c r="K39" i="25"/>
  <c r="S39" i="25"/>
  <c r="S34" i="25" s="1"/>
  <c r="W39" i="25"/>
  <c r="AA39" i="25"/>
  <c r="AI39" i="25"/>
  <c r="AM39" i="25"/>
  <c r="AU39" i="25"/>
  <c r="AU34" i="25" s="1"/>
  <c r="AY39" i="25"/>
  <c r="BC39" i="25"/>
  <c r="BK39" i="25"/>
  <c r="BO39" i="25"/>
  <c r="T18" i="25"/>
  <c r="V39" i="25"/>
  <c r="F16" i="25"/>
  <c r="F34" i="25" s="1"/>
  <c r="F37" i="25" s="1"/>
  <c r="F40" i="25" s="1"/>
  <c r="AH16" i="25"/>
  <c r="BJ16" i="25"/>
  <c r="BJ34" i="25" s="1"/>
  <c r="BJ37" i="25" s="1"/>
  <c r="BJ40" i="25" s="1"/>
  <c r="T17" i="25"/>
  <c r="AV17" i="25"/>
  <c r="H39" i="25"/>
  <c r="L39" i="25"/>
  <c r="T39" i="25"/>
  <c r="T34" i="25" s="1"/>
  <c r="T37" i="25" s="1"/>
  <c r="T40" i="25" s="1"/>
  <c r="X39" i="25"/>
  <c r="AB39" i="25"/>
  <c r="AJ39" i="25"/>
  <c r="AN39" i="25"/>
  <c r="AV39" i="25"/>
  <c r="AV34" i="25" s="1"/>
  <c r="AV37" i="25" s="1"/>
  <c r="AV40" i="25" s="1"/>
  <c r="AZ39" i="25"/>
  <c r="BD39" i="25"/>
  <c r="BL39" i="25"/>
  <c r="BP39" i="25"/>
  <c r="E17" i="25"/>
  <c r="AG17" i="25"/>
  <c r="BI17" i="25"/>
  <c r="E39" i="25"/>
  <c r="E34" i="25" s="1"/>
  <c r="I39" i="25"/>
  <c r="U39" i="25"/>
  <c r="AG39" i="25"/>
  <c r="AG34" i="25" s="1"/>
  <c r="AK39" i="25"/>
  <c r="AW39" i="25"/>
  <c r="BI39" i="25"/>
  <c r="BI34" i="25" s="1"/>
  <c r="BM39" i="25"/>
  <c r="F124" i="25"/>
  <c r="F127" i="25" s="1"/>
  <c r="BI17" i="24"/>
  <c r="BI34" i="24"/>
  <c r="BI37" i="24" s="1"/>
  <c r="BI40" i="24" s="1"/>
  <c r="BI41" i="24" s="1"/>
  <c r="AG17" i="24"/>
  <c r="AG34" i="24"/>
  <c r="AG37" i="24" s="1"/>
  <c r="AG40" i="24" s="1"/>
  <c r="AG41" i="24" s="1"/>
  <c r="E127" i="24"/>
  <c r="AX30" i="24"/>
  <c r="AY30" i="24" s="1"/>
  <c r="AZ30" i="24" s="1"/>
  <c r="BA30" i="24" s="1"/>
  <c r="BB30" i="24" s="1"/>
  <c r="BC30" i="24" s="1"/>
  <c r="BD30" i="24" s="1"/>
  <c r="AV16" i="24"/>
  <c r="S18" i="24"/>
  <c r="T16" i="24"/>
  <c r="BJ18" i="24"/>
  <c r="BJ124" i="24"/>
  <c r="BJ127" i="24" s="1"/>
  <c r="AA39" i="24"/>
  <c r="W39" i="24"/>
  <c r="S39" i="24"/>
  <c r="S34" i="24" s="1"/>
  <c r="Z39" i="24"/>
  <c r="U39" i="24"/>
  <c r="Y39" i="24"/>
  <c r="T39" i="24"/>
  <c r="T34" i="24" s="1"/>
  <c r="T37" i="24" s="1"/>
  <c r="T40" i="24" s="1"/>
  <c r="AB39" i="24"/>
  <c r="BK16" i="24"/>
  <c r="BK124" i="24" s="1"/>
  <c r="BK127" i="24" s="1"/>
  <c r="AU18" i="24"/>
  <c r="F30" i="24"/>
  <c r="G30" i="24" s="1"/>
  <c r="H30" i="24" s="1"/>
  <c r="I30" i="24" s="1"/>
  <c r="J30" i="24" s="1"/>
  <c r="K30" i="24" s="1"/>
  <c r="L30" i="24" s="1"/>
  <c r="M30" i="24" s="1"/>
  <c r="N30" i="24" s="1"/>
  <c r="AH30" i="24"/>
  <c r="AI30" i="24" s="1"/>
  <c r="AJ30" i="24" s="1"/>
  <c r="AK30" i="24" s="1"/>
  <c r="AL30" i="24" s="1"/>
  <c r="AM30" i="24" s="1"/>
  <c r="AN30" i="24" s="1"/>
  <c r="AO30" i="24" s="1"/>
  <c r="AP30" i="24" s="1"/>
  <c r="BJ30" i="24"/>
  <c r="BK30" i="24" s="1"/>
  <c r="BL30" i="24" s="1"/>
  <c r="BM30" i="24" s="1"/>
  <c r="BN30" i="24" s="1"/>
  <c r="BO30" i="24" s="1"/>
  <c r="BP30" i="24" s="1"/>
  <c r="BQ30" i="24" s="1"/>
  <c r="BR30" i="24" s="1"/>
  <c r="BJ34" i="24"/>
  <c r="BI127" i="24"/>
  <c r="S124" i="24"/>
  <c r="AU124" i="24"/>
  <c r="AG127" i="24"/>
  <c r="E18" i="24"/>
  <c r="AG18" i="24"/>
  <c r="BI18" i="24"/>
  <c r="BC39" i="24"/>
  <c r="AY39" i="24"/>
  <c r="AU39" i="24"/>
  <c r="AU34" i="24" s="1"/>
  <c r="E34" i="24"/>
  <c r="AW39" i="24"/>
  <c r="BB39" i="24"/>
  <c r="F16" i="24"/>
  <c r="AH16" i="24"/>
  <c r="K39" i="24"/>
  <c r="G39" i="24"/>
  <c r="BO39" i="24"/>
  <c r="BK39" i="24"/>
  <c r="F39" i="24"/>
  <c r="F34" i="24" s="1"/>
  <c r="F37" i="24" s="1"/>
  <c r="F40" i="24" s="1"/>
  <c r="L39" i="24"/>
  <c r="AX39" i="24"/>
  <c r="BD39" i="24"/>
  <c r="BM39" i="24"/>
  <c r="BR39" i="24"/>
  <c r="AI39" i="24"/>
  <c r="E124" i="23"/>
  <c r="AH41" i="23"/>
  <c r="AJ17" i="23"/>
  <c r="AK16" i="23"/>
  <c r="AV17" i="23"/>
  <c r="AW16" i="23"/>
  <c r="S18" i="23"/>
  <c r="I39" i="23"/>
  <c r="BM39" i="23"/>
  <c r="AJ124" i="23"/>
  <c r="AJ127" i="23" s="1"/>
  <c r="AV124" i="23"/>
  <c r="AV127" i="23" s="1"/>
  <c r="AB39" i="23"/>
  <c r="X39" i="23"/>
  <c r="T39" i="23"/>
  <c r="AA39" i="23"/>
  <c r="W39" i="23"/>
  <c r="S39" i="23"/>
  <c r="S34" i="23" s="1"/>
  <c r="J39" i="23"/>
  <c r="V39" i="23"/>
  <c r="BN39" i="23"/>
  <c r="AG127" i="23"/>
  <c r="AH124" i="23"/>
  <c r="AH127" i="23" s="1"/>
  <c r="AH18" i="23"/>
  <c r="AI18" i="23"/>
  <c r="AU18" i="23"/>
  <c r="F30" i="23"/>
  <c r="G30" i="23" s="1"/>
  <c r="H30" i="23" s="1"/>
  <c r="I30" i="23" s="1"/>
  <c r="J30" i="23" s="1"/>
  <c r="K30" i="23" s="1"/>
  <c r="L30" i="23" s="1"/>
  <c r="M30" i="23" s="1"/>
  <c r="N30" i="23" s="1"/>
  <c r="AH30" i="23"/>
  <c r="AI30" i="23" s="1"/>
  <c r="AJ30" i="23" s="1"/>
  <c r="AK30" i="23" s="1"/>
  <c r="AL30" i="23" s="1"/>
  <c r="AM30" i="23" s="1"/>
  <c r="AN30" i="23" s="1"/>
  <c r="AO30" i="23" s="1"/>
  <c r="AP30" i="23" s="1"/>
  <c r="BJ30" i="23"/>
  <c r="BK30" i="23" s="1"/>
  <c r="BL30" i="23" s="1"/>
  <c r="BM30" i="23" s="1"/>
  <c r="BN30" i="23" s="1"/>
  <c r="BO30" i="23" s="1"/>
  <c r="BP30" i="23" s="1"/>
  <c r="BQ30" i="23" s="1"/>
  <c r="BR30" i="23" s="1"/>
  <c r="E39" i="23"/>
  <c r="E34" i="23" s="1"/>
  <c r="Y39" i="23"/>
  <c r="AK34" i="23"/>
  <c r="AK37" i="23" s="1"/>
  <c r="AK40" i="23" s="1"/>
  <c r="BI39" i="23"/>
  <c r="BI34" i="23" s="1"/>
  <c r="L39" i="23"/>
  <c r="H39" i="23"/>
  <c r="K39" i="23"/>
  <c r="G39" i="23"/>
  <c r="BP39" i="23"/>
  <c r="BL39" i="23"/>
  <c r="BO39" i="23"/>
  <c r="BK39" i="23"/>
  <c r="T16" i="23"/>
  <c r="T124" i="23" s="1"/>
  <c r="T127" i="23" s="1"/>
  <c r="AJ18" i="23"/>
  <c r="AV18" i="23"/>
  <c r="AX30" i="23"/>
  <c r="AY30" i="23" s="1"/>
  <c r="AZ30" i="23" s="1"/>
  <c r="BA30" i="23" s="1"/>
  <c r="BB30" i="23" s="1"/>
  <c r="BC30" i="23" s="1"/>
  <c r="BD30" i="23" s="1"/>
  <c r="F39" i="23"/>
  <c r="F34" i="23" s="1"/>
  <c r="F37" i="23" s="1"/>
  <c r="F40" i="23" s="1"/>
  <c r="N39" i="23"/>
  <c r="Z39" i="23"/>
  <c r="BJ39" i="23"/>
  <c r="BR39" i="23"/>
  <c r="E127" i="23"/>
  <c r="BI127" i="23"/>
  <c r="E18" i="23"/>
  <c r="AG18" i="23"/>
  <c r="BI18" i="23"/>
  <c r="AI39" i="23"/>
  <c r="AI34" i="23" s="1"/>
  <c r="AM39" i="23"/>
  <c r="AU39" i="23"/>
  <c r="AU34" i="23" s="1"/>
  <c r="AY39" i="23"/>
  <c r="BC39" i="23"/>
  <c r="F16" i="23"/>
  <c r="BJ16" i="23"/>
  <c r="AJ39" i="23"/>
  <c r="AJ34" i="23" s="1"/>
  <c r="AJ37" i="23" s="1"/>
  <c r="AJ40" i="23" s="1"/>
  <c r="AV39" i="23"/>
  <c r="AV34" i="23" s="1"/>
  <c r="AV37" i="23" s="1"/>
  <c r="AV40" i="23" s="1"/>
  <c r="AZ39" i="23"/>
  <c r="S124" i="23"/>
  <c r="AI124" i="23"/>
  <c r="AI127" i="23" s="1"/>
  <c r="AU124" i="23"/>
  <c r="S17" i="22"/>
  <c r="AU34" i="22"/>
  <c r="AU17" i="22"/>
  <c r="AU37" i="22"/>
  <c r="AU40" i="22" s="1"/>
  <c r="AU41" i="22" s="1"/>
  <c r="E20" i="22"/>
  <c r="E19" i="22"/>
  <c r="E26" i="22" s="1"/>
  <c r="BI19" i="22"/>
  <c r="BI26" i="22" s="1"/>
  <c r="BI20" i="22"/>
  <c r="S37" i="22"/>
  <c r="S40" i="22" s="1"/>
  <c r="S41" i="22" s="1"/>
  <c r="AG18" i="22"/>
  <c r="AM39" i="22"/>
  <c r="F16" i="22"/>
  <c r="AH16" i="22"/>
  <c r="BJ16" i="22"/>
  <c r="H39" i="22"/>
  <c r="L39" i="22"/>
  <c r="T39" i="22"/>
  <c r="X39" i="22"/>
  <c r="AB39" i="22"/>
  <c r="AJ39" i="22"/>
  <c r="AN39" i="22"/>
  <c r="AV39" i="22"/>
  <c r="AZ39" i="22"/>
  <c r="BD39" i="22"/>
  <c r="BL39" i="22"/>
  <c r="BP39" i="22"/>
  <c r="AI39" i="22"/>
  <c r="S127" i="22"/>
  <c r="AU127" i="22"/>
  <c r="E17" i="22"/>
  <c r="BI17" i="22"/>
  <c r="S18" i="22"/>
  <c r="AU18" i="22"/>
  <c r="E39" i="22"/>
  <c r="E34" i="22" s="1"/>
  <c r="E36" i="22" s="1"/>
  <c r="I39" i="22"/>
  <c r="M39" i="22"/>
  <c r="U39" i="22"/>
  <c r="Y39" i="22"/>
  <c r="AG39" i="22"/>
  <c r="AG34" i="22" s="1"/>
  <c r="AK39" i="22"/>
  <c r="AO39" i="22"/>
  <c r="AW39" i="22"/>
  <c r="BA39" i="22"/>
  <c r="BI39" i="22"/>
  <c r="BI34" i="22" s="1"/>
  <c r="BM39" i="22"/>
  <c r="BQ39" i="22"/>
  <c r="T16" i="22"/>
  <c r="AV16" i="22"/>
  <c r="F39" i="22"/>
  <c r="J39" i="22"/>
  <c r="V39" i="22"/>
  <c r="AH39" i="22"/>
  <c r="AL39" i="22"/>
  <c r="AX39" i="22"/>
  <c r="BJ39" i="22"/>
  <c r="BN39" i="22"/>
  <c r="E124" i="22"/>
  <c r="AG124" i="22"/>
  <c r="BI124" i="22"/>
  <c r="BQ39" i="18"/>
  <c r="BL39" i="18"/>
  <c r="BP39" i="18"/>
  <c r="BK39" i="18"/>
  <c r="BR39" i="18"/>
  <c r="BN39" i="18"/>
  <c r="BI108" i="18"/>
  <c r="BI106" i="18" s="1"/>
  <c r="BI157" i="18"/>
  <c r="BI163" i="18"/>
  <c r="BI137" i="18"/>
  <c r="BI126" i="18"/>
  <c r="BI127" i="18"/>
  <c r="BI118" i="18"/>
  <c r="BI99" i="18"/>
  <c r="BI101" i="18"/>
  <c r="BI142" i="18" s="1"/>
  <c r="BK16" i="18"/>
  <c r="BK34" i="18" s="1"/>
  <c r="BJ17" i="18"/>
  <c r="BI37" i="18"/>
  <c r="BI40" i="18" s="1"/>
  <c r="BI41" i="18" s="1"/>
  <c r="BJ41" i="18" s="1"/>
  <c r="BI36" i="18"/>
  <c r="BI50" i="18"/>
  <c r="BJ18" i="18"/>
  <c r="BI63" i="18"/>
  <c r="BI28" i="18"/>
  <c r="AU126" i="18"/>
  <c r="AU127" i="18"/>
  <c r="AU137" i="18"/>
  <c r="AV130" i="18"/>
  <c r="AV179" i="18"/>
  <c r="AV185" i="18"/>
  <c r="AU112" i="18"/>
  <c r="AU114" i="18"/>
  <c r="AW16" i="18"/>
  <c r="AW34" i="18" s="1"/>
  <c r="AW37" i="18" s="1"/>
  <c r="AW40" i="18" s="1"/>
  <c r="AV17" i="18"/>
  <c r="AV18" i="18"/>
  <c r="AV34" i="18"/>
  <c r="AV37" i="18" s="1"/>
  <c r="AV40" i="18" s="1"/>
  <c r="AU37" i="18"/>
  <c r="AU40" i="18" s="1"/>
  <c r="AU41" i="18" s="1"/>
  <c r="AV41" i="18" s="1"/>
  <c r="AU36" i="18"/>
  <c r="AU50" i="18"/>
  <c r="AU63" i="18"/>
  <c r="AU28" i="18"/>
  <c r="AN39" i="18"/>
  <c r="AJ39" i="18"/>
  <c r="AK39" i="18"/>
  <c r="AG39" i="18"/>
  <c r="AG34" i="18" s="1"/>
  <c r="AG37" i="18" s="1"/>
  <c r="AG40" i="18" s="1"/>
  <c r="AG41" i="18" s="1"/>
  <c r="AH41" i="18" s="1"/>
  <c r="AI41" i="18" s="1"/>
  <c r="AM39" i="18"/>
  <c r="AI39" i="18"/>
  <c r="AI34" i="18" s="1"/>
  <c r="AI37" i="18" s="1"/>
  <c r="AI40" i="18" s="1"/>
  <c r="AO39" i="18"/>
  <c r="AP39" i="18"/>
  <c r="AL39" i="18"/>
  <c r="AG169" i="18"/>
  <c r="AG175" i="18"/>
  <c r="AG123" i="18"/>
  <c r="AG121" i="18" s="1"/>
  <c r="AG172" i="18"/>
  <c r="AG178" i="18"/>
  <c r="AG126" i="18"/>
  <c r="AH127" i="18"/>
  <c r="AH126" i="18"/>
  <c r="AG112" i="18"/>
  <c r="AG114" i="18"/>
  <c r="AG139" i="18"/>
  <c r="AG141" i="18" s="1"/>
  <c r="AG151" i="18" s="1"/>
  <c r="AG149" i="18" s="1"/>
  <c r="AG137" i="18"/>
  <c r="AH114" i="18"/>
  <c r="AG66" i="18"/>
  <c r="AG70" i="18" s="1"/>
  <c r="AG68" i="18"/>
  <c r="AH17" i="18"/>
  <c r="AJ16" i="18"/>
  <c r="AG50" i="18"/>
  <c r="AH28" i="18"/>
  <c r="AI18" i="18"/>
  <c r="AH20" i="18"/>
  <c r="AH36" i="18"/>
  <c r="S18" i="18"/>
  <c r="T30" i="18"/>
  <c r="U30" i="18" s="1"/>
  <c r="V30" i="18" s="1"/>
  <c r="W30" i="18" s="1"/>
  <c r="X30" i="18" s="1"/>
  <c r="Y30" i="18" s="1"/>
  <c r="Z30" i="18" s="1"/>
  <c r="AA30" i="18" s="1"/>
  <c r="AB30" i="18" s="1"/>
  <c r="S37" i="18"/>
  <c r="S40" i="18" s="1"/>
  <c r="S41" i="18" s="1"/>
  <c r="T34" i="18"/>
  <c r="T37" i="18" s="1"/>
  <c r="T40" i="18" s="1"/>
  <c r="T16" i="18"/>
  <c r="T18" i="18" s="1"/>
  <c r="S124" i="18"/>
  <c r="T124" i="18"/>
  <c r="T127" i="18" s="1"/>
  <c r="E124" i="18"/>
  <c r="F30" i="18"/>
  <c r="G30" i="18" s="1"/>
  <c r="H30" i="18" s="1"/>
  <c r="I30" i="18" s="1"/>
  <c r="J30" i="18" s="1"/>
  <c r="K30" i="18" s="1"/>
  <c r="L30" i="18" s="1"/>
  <c r="M30" i="18" s="1"/>
  <c r="N30" i="18" s="1"/>
  <c r="M8" i="19"/>
  <c r="H5" i="19"/>
  <c r="L5" i="19" s="1"/>
  <c r="M5" i="19" s="1"/>
  <c r="K7" i="19"/>
  <c r="M7" i="19" s="1"/>
  <c r="K10" i="19"/>
  <c r="K6" i="19"/>
  <c r="H6" i="19"/>
  <c r="L6" i="19" s="1"/>
  <c r="H9" i="19"/>
  <c r="L9" i="19" s="1"/>
  <c r="H10" i="19"/>
  <c r="L10" i="19" s="1"/>
  <c r="H8" i="19"/>
  <c r="L8" i="19" s="1"/>
  <c r="E34" i="18"/>
  <c r="E19" i="18"/>
  <c r="E26" i="18" s="1"/>
  <c r="E20" i="18"/>
  <c r="E22" i="18" s="1"/>
  <c r="E17" i="18"/>
  <c r="F16" i="18"/>
  <c r="J32" i="13"/>
  <c r="K32" i="13"/>
  <c r="I26" i="13"/>
  <c r="E18" i="13"/>
  <c r="F18" i="13" s="1"/>
  <c r="G18" i="13" s="1"/>
  <c r="J26" i="13"/>
  <c r="E26" i="13"/>
  <c r="I32" i="13"/>
  <c r="I33" i="13" s="1"/>
  <c r="F26" i="13"/>
  <c r="H32" i="13"/>
  <c r="H33" i="13" s="1"/>
  <c r="F36" i="13"/>
  <c r="E38" i="13"/>
  <c r="D38" i="13"/>
  <c r="G26" i="13"/>
  <c r="K26" i="13"/>
  <c r="E32" i="13"/>
  <c r="L32" i="13"/>
  <c r="G32" i="13"/>
  <c r="G33" i="13" s="1"/>
  <c r="D26" i="13"/>
  <c r="H26" i="13"/>
  <c r="L26" i="13"/>
  <c r="F32" i="13"/>
  <c r="D13" i="13"/>
  <c r="E12" i="13"/>
  <c r="F124" i="36" l="1"/>
  <c r="F127" i="36" s="1"/>
  <c r="F18" i="36"/>
  <c r="F19" i="36" s="1"/>
  <c r="F26" i="36" s="1"/>
  <c r="F37" i="36"/>
  <c r="F40" i="36" s="1"/>
  <c r="F41" i="36" s="1"/>
  <c r="G41" i="36" s="1"/>
  <c r="F109" i="36"/>
  <c r="F63" i="36"/>
  <c r="G188" i="36"/>
  <c r="G182" i="36"/>
  <c r="G185" i="36"/>
  <c r="G179" i="36"/>
  <c r="G130" i="36"/>
  <c r="G17" i="36"/>
  <c r="G18" i="36"/>
  <c r="H16" i="36"/>
  <c r="H34" i="36" s="1"/>
  <c r="H37" i="36" s="1"/>
  <c r="H40" i="36" s="1"/>
  <c r="E20" i="36"/>
  <c r="E126" i="36" s="1"/>
  <c r="E19" i="36"/>
  <c r="E26" i="36" s="1"/>
  <c r="E185" i="36"/>
  <c r="E182" i="36"/>
  <c r="E188" i="36"/>
  <c r="E179" i="36"/>
  <c r="E130" i="36"/>
  <c r="E131" i="36" s="1"/>
  <c r="U130" i="25"/>
  <c r="U179" i="25"/>
  <c r="U182" i="25"/>
  <c r="U185" i="25"/>
  <c r="U188" i="25"/>
  <c r="S112" i="25"/>
  <c r="S114" i="25"/>
  <c r="AW34" i="25"/>
  <c r="AW37" i="25" s="1"/>
  <c r="AW40" i="25" s="1"/>
  <c r="T130" i="25"/>
  <c r="T188" i="25"/>
  <c r="T179" i="25"/>
  <c r="T185" i="25"/>
  <c r="T182" i="25"/>
  <c r="AG127" i="25"/>
  <c r="AH130" i="25"/>
  <c r="AH179" i="25"/>
  <c r="AH182" i="25"/>
  <c r="AH185" i="25"/>
  <c r="AH188" i="25"/>
  <c r="S127" i="25"/>
  <c r="AU127" i="25"/>
  <c r="BI130" i="25"/>
  <c r="BI131" i="25" s="1"/>
  <c r="BI179" i="25"/>
  <c r="BI182" i="25"/>
  <c r="BI185" i="25"/>
  <c r="BI188" i="25"/>
  <c r="S126" i="25"/>
  <c r="AW130" i="25"/>
  <c r="AW179" i="25"/>
  <c r="AW182" i="25"/>
  <c r="AW185" i="25"/>
  <c r="AW188" i="25"/>
  <c r="AU112" i="25"/>
  <c r="AU114" i="25"/>
  <c r="S36" i="25"/>
  <c r="AV130" i="25"/>
  <c r="AV182" i="25"/>
  <c r="AV188" i="25"/>
  <c r="AV179" i="25"/>
  <c r="AV185" i="25"/>
  <c r="BJ124" i="25"/>
  <c r="AU126" i="25"/>
  <c r="U34" i="25"/>
  <c r="U37" i="25" s="1"/>
  <c r="U40" i="25" s="1"/>
  <c r="AV124" i="35"/>
  <c r="AV127" i="35" s="1"/>
  <c r="S127" i="35"/>
  <c r="BI37" i="35"/>
  <c r="BI40" i="35" s="1"/>
  <c r="BI41" i="35" s="1"/>
  <c r="AG127" i="35"/>
  <c r="AW124" i="35"/>
  <c r="AW127" i="35" s="1"/>
  <c r="AW17" i="35"/>
  <c r="AX16" i="35"/>
  <c r="AW18" i="35"/>
  <c r="S63" i="35"/>
  <c r="S28" i="35"/>
  <c r="S109" i="35"/>
  <c r="AU128" i="35"/>
  <c r="AU132" i="35"/>
  <c r="E185" i="35"/>
  <c r="E179" i="35"/>
  <c r="E182" i="35"/>
  <c r="E188" i="35"/>
  <c r="E130" i="35"/>
  <c r="E131" i="35" s="1"/>
  <c r="BK16" i="35"/>
  <c r="BJ17" i="35"/>
  <c r="BJ124" i="35"/>
  <c r="BJ18" i="35"/>
  <c r="BJ34" i="35"/>
  <c r="BJ37" i="35" s="1"/>
  <c r="BJ40" i="35" s="1"/>
  <c r="U124" i="35"/>
  <c r="U127" i="35" s="1"/>
  <c r="U17" i="35"/>
  <c r="U18" i="35"/>
  <c r="V16" i="35"/>
  <c r="S22" i="35"/>
  <c r="S126" i="35"/>
  <c r="E37" i="35"/>
  <c r="E40" i="35" s="1"/>
  <c r="E41" i="35" s="1"/>
  <c r="AW34" i="35"/>
  <c r="AW37" i="35" s="1"/>
  <c r="AW40" i="35" s="1"/>
  <c r="V34" i="35"/>
  <c r="V37" i="35" s="1"/>
  <c r="V40" i="35" s="1"/>
  <c r="BI188" i="35"/>
  <c r="BI185" i="35"/>
  <c r="BI179" i="35"/>
  <c r="BI182" i="35"/>
  <c r="BI130" i="35"/>
  <c r="BI131" i="35" s="1"/>
  <c r="AG37" i="35"/>
  <c r="AG40" i="35" s="1"/>
  <c r="AG41" i="35" s="1"/>
  <c r="AH41" i="35" s="1"/>
  <c r="AH124" i="35"/>
  <c r="AH127" i="35" s="1"/>
  <c r="AI16" i="35"/>
  <c r="AH18" i="35"/>
  <c r="AH17" i="35"/>
  <c r="BI19" i="35"/>
  <c r="BI26" i="35" s="1"/>
  <c r="BI20" i="35"/>
  <c r="BI36" i="35" s="1"/>
  <c r="T20" i="35"/>
  <c r="T36" i="35" s="1"/>
  <c r="T19" i="35"/>
  <c r="T26" i="35" s="1"/>
  <c r="AV22" i="35"/>
  <c r="AV24" i="35" s="1"/>
  <c r="S36" i="35"/>
  <c r="AX34" i="35"/>
  <c r="AX37" i="35" s="1"/>
  <c r="AX40" i="35" s="1"/>
  <c r="AG19" i="35"/>
  <c r="AG26" i="35" s="1"/>
  <c r="AG20" i="35"/>
  <c r="AG126" i="35" s="1"/>
  <c r="AV188" i="35"/>
  <c r="AV182" i="35"/>
  <c r="AV185" i="35"/>
  <c r="AV179" i="35"/>
  <c r="AV130" i="35"/>
  <c r="AV36" i="35"/>
  <c r="AU22" i="35"/>
  <c r="U41" i="35"/>
  <c r="AU36" i="35"/>
  <c r="AU127" i="35"/>
  <c r="T188" i="35"/>
  <c r="T185" i="35"/>
  <c r="T179" i="35"/>
  <c r="T130" i="35"/>
  <c r="T182" i="35"/>
  <c r="AU37" i="35"/>
  <c r="AU40" i="35" s="1"/>
  <c r="AU41" i="35" s="1"/>
  <c r="AV41" i="35" s="1"/>
  <c r="F34" i="35"/>
  <c r="F37" i="35" s="1"/>
  <c r="F40" i="35" s="1"/>
  <c r="G16" i="35"/>
  <c r="F124" i="35"/>
  <c r="F17" i="35"/>
  <c r="F18" i="35"/>
  <c r="E19" i="35"/>
  <c r="E26" i="35" s="1"/>
  <c r="E20" i="35"/>
  <c r="E126" i="35" s="1"/>
  <c r="AV109" i="35"/>
  <c r="AV63" i="35"/>
  <c r="AV126" i="35"/>
  <c r="AU109" i="35"/>
  <c r="AU28" i="35"/>
  <c r="AU63" i="35"/>
  <c r="AV130" i="34"/>
  <c r="AV188" i="34"/>
  <c r="AV179" i="34"/>
  <c r="AV182" i="34"/>
  <c r="AV185" i="34"/>
  <c r="AV34" i="34"/>
  <c r="AV37" i="34" s="1"/>
  <c r="AV40" i="34" s="1"/>
  <c r="BK17" i="34"/>
  <c r="BL16" i="34"/>
  <c r="BK18" i="34"/>
  <c r="AI17" i="34"/>
  <c r="AJ16" i="34"/>
  <c r="AI18" i="34"/>
  <c r="AI34" i="34"/>
  <c r="BI36" i="34"/>
  <c r="BI20" i="34"/>
  <c r="BI19" i="34"/>
  <c r="BI26" i="34" s="1"/>
  <c r="U16" i="34"/>
  <c r="T18" i="34"/>
  <c r="T17" i="34"/>
  <c r="S126" i="34"/>
  <c r="S19" i="34"/>
  <c r="S26" i="34" s="1"/>
  <c r="S36" i="34"/>
  <c r="S20" i="34"/>
  <c r="F127" i="34"/>
  <c r="AH185" i="34"/>
  <c r="AH188" i="34"/>
  <c r="AH179" i="34"/>
  <c r="AH130" i="34"/>
  <c r="AH131" i="34" s="1"/>
  <c r="AI131" i="34" s="1"/>
  <c r="AH182" i="34"/>
  <c r="S37" i="34"/>
  <c r="S40" i="34" s="1"/>
  <c r="S41" i="34" s="1"/>
  <c r="T41" i="34" s="1"/>
  <c r="E36" i="34"/>
  <c r="E20" i="34"/>
  <c r="E19" i="34"/>
  <c r="E26" i="34" s="1"/>
  <c r="BK185" i="34"/>
  <c r="BK179" i="34"/>
  <c r="BK188" i="34"/>
  <c r="BK182" i="34"/>
  <c r="BK130" i="34"/>
  <c r="AI185" i="34"/>
  <c r="AI188" i="34"/>
  <c r="AI179" i="34"/>
  <c r="AI130" i="34"/>
  <c r="AI182" i="34"/>
  <c r="E37" i="34"/>
  <c r="E40" i="34" s="1"/>
  <c r="E41" i="34" s="1"/>
  <c r="F41" i="34" s="1"/>
  <c r="G41" i="34" s="1"/>
  <c r="BJ19" i="34"/>
  <c r="BJ26" i="34" s="1"/>
  <c r="BJ36" i="34"/>
  <c r="BJ20" i="34"/>
  <c r="AH126" i="34"/>
  <c r="AH19" i="34"/>
  <c r="AH26" i="34" s="1"/>
  <c r="AH20" i="34"/>
  <c r="AH36" i="34"/>
  <c r="G17" i="34"/>
  <c r="G124" i="34"/>
  <c r="H16" i="34"/>
  <c r="G18" i="34"/>
  <c r="G34" i="34"/>
  <c r="G37" i="34" s="1"/>
  <c r="G40" i="34" s="1"/>
  <c r="BI188" i="34"/>
  <c r="BI182" i="34"/>
  <c r="BI179" i="34"/>
  <c r="BI185" i="34"/>
  <c r="BI130" i="34"/>
  <c r="BI131" i="34" s="1"/>
  <c r="E188" i="34"/>
  <c r="E182" i="34"/>
  <c r="E185" i="34"/>
  <c r="E179" i="34"/>
  <c r="E130" i="34"/>
  <c r="E131" i="34" s="1"/>
  <c r="AU127" i="34"/>
  <c r="AW16" i="34"/>
  <c r="AV18" i="34"/>
  <c r="AV17" i="34"/>
  <c r="BI37" i="34"/>
  <c r="BI40" i="34" s="1"/>
  <c r="BI41" i="34" s="1"/>
  <c r="BJ41" i="34" s="1"/>
  <c r="BK41" i="34" s="1"/>
  <c r="AU19" i="34"/>
  <c r="AU26" i="34" s="1"/>
  <c r="AU20" i="34"/>
  <c r="AU37" i="34"/>
  <c r="AU40" i="34" s="1"/>
  <c r="AU41" i="34" s="1"/>
  <c r="T185" i="34"/>
  <c r="T188" i="34"/>
  <c r="T182" i="34"/>
  <c r="T130" i="34"/>
  <c r="T179" i="34"/>
  <c r="AG126" i="34"/>
  <c r="AG36" i="34"/>
  <c r="AG20" i="34"/>
  <c r="AG19" i="34"/>
  <c r="AG26" i="34" s="1"/>
  <c r="S127" i="34"/>
  <c r="BJ182" i="34"/>
  <c r="BJ188" i="34"/>
  <c r="BJ130" i="34"/>
  <c r="BJ185" i="34"/>
  <c r="BJ179" i="34"/>
  <c r="AH41" i="34"/>
  <c r="F126" i="34"/>
  <c r="F19" i="34"/>
  <c r="F26" i="34" s="1"/>
  <c r="F20" i="34"/>
  <c r="F36" i="34"/>
  <c r="T18" i="33"/>
  <c r="T185" i="33"/>
  <c r="T34" i="33"/>
  <c r="T37" i="33" s="1"/>
  <c r="T40" i="33" s="1"/>
  <c r="F34" i="33"/>
  <c r="F37" i="33" s="1"/>
  <c r="F40" i="33" s="1"/>
  <c r="U124" i="33"/>
  <c r="U127" i="33" s="1"/>
  <c r="U17" i="33"/>
  <c r="U18" i="33"/>
  <c r="V16" i="33"/>
  <c r="V34" i="33" s="1"/>
  <c r="AI16" i="33"/>
  <c r="AH18" i="33"/>
  <c r="AH17" i="33"/>
  <c r="E126" i="33"/>
  <c r="E19" i="33"/>
  <c r="E26" i="33" s="1"/>
  <c r="E20" i="33"/>
  <c r="E36" i="33" s="1"/>
  <c r="AU24" i="33"/>
  <c r="AU22" i="33"/>
  <c r="BJ185" i="33"/>
  <c r="BJ179" i="33"/>
  <c r="BJ188" i="33"/>
  <c r="BJ182" i="33"/>
  <c r="BJ130" i="33"/>
  <c r="S127" i="33"/>
  <c r="AH34" i="33"/>
  <c r="AH37" i="33" s="1"/>
  <c r="AH40" i="33" s="1"/>
  <c r="S63" i="33"/>
  <c r="S109" i="33"/>
  <c r="S28" i="33"/>
  <c r="AU36" i="33"/>
  <c r="AH124" i="33"/>
  <c r="S37" i="33"/>
  <c r="S40" i="33" s="1"/>
  <c r="S41" i="33" s="1"/>
  <c r="BI37" i="33"/>
  <c r="BI40" i="33" s="1"/>
  <c r="BI41" i="33" s="1"/>
  <c r="AU37" i="33"/>
  <c r="AU40" i="33" s="1"/>
  <c r="AU41" i="33" s="1"/>
  <c r="AV41" i="33" s="1"/>
  <c r="AW41" i="33" s="1"/>
  <c r="BI19" i="33"/>
  <c r="BI26" i="33" s="1"/>
  <c r="BI20" i="33"/>
  <c r="BI36" i="33" s="1"/>
  <c r="AV19" i="33"/>
  <c r="AV26" i="33" s="1"/>
  <c r="AV20" i="33"/>
  <c r="S36" i="33"/>
  <c r="AU109" i="33"/>
  <c r="AU63" i="33"/>
  <c r="AU28" i="33"/>
  <c r="AU127" i="33"/>
  <c r="AG37" i="33"/>
  <c r="AG40" i="33" s="1"/>
  <c r="AG41" i="33" s="1"/>
  <c r="G16" i="33"/>
  <c r="F18" i="33"/>
  <c r="F17" i="33"/>
  <c r="AW17" i="33"/>
  <c r="AW18" i="33"/>
  <c r="AX16" i="33"/>
  <c r="AX34" i="33" s="1"/>
  <c r="AX37" i="33" s="1"/>
  <c r="AX40" i="33" s="1"/>
  <c r="AW124" i="33"/>
  <c r="AW127" i="33" s="1"/>
  <c r="S126" i="33"/>
  <c r="F124" i="33"/>
  <c r="AW34" i="33"/>
  <c r="AW37" i="33" s="1"/>
  <c r="AW40" i="33" s="1"/>
  <c r="E37" i="33"/>
  <c r="E40" i="33" s="1"/>
  <c r="E41" i="33" s="1"/>
  <c r="BI185" i="33"/>
  <c r="BI179" i="33"/>
  <c r="BI188" i="33"/>
  <c r="BI182" i="33"/>
  <c r="BI130" i="33"/>
  <c r="BI131" i="33" s="1"/>
  <c r="BJ131" i="33" s="1"/>
  <c r="E185" i="33"/>
  <c r="E179" i="33"/>
  <c r="E182" i="33"/>
  <c r="E188" i="33"/>
  <c r="E130" i="33"/>
  <c r="E131" i="33" s="1"/>
  <c r="BK16" i="33"/>
  <c r="BJ18" i="33"/>
  <c r="BJ17" i="33"/>
  <c r="AG19" i="33"/>
  <c r="AG26" i="33" s="1"/>
  <c r="AG20" i="33"/>
  <c r="AG185" i="33"/>
  <c r="AG179" i="33"/>
  <c r="AG182" i="33"/>
  <c r="AG188" i="33"/>
  <c r="AG130" i="33"/>
  <c r="AG131" i="33" s="1"/>
  <c r="BJ34" i="33"/>
  <c r="BJ37" i="33" s="1"/>
  <c r="BJ40" i="33" s="1"/>
  <c r="G34" i="33"/>
  <c r="G37" i="33" s="1"/>
  <c r="G40" i="33" s="1"/>
  <c r="T20" i="33"/>
  <c r="T126" i="33" s="1"/>
  <c r="T19" i="33"/>
  <c r="T26" i="33" s="1"/>
  <c r="S22" i="33"/>
  <c r="AU126" i="33"/>
  <c r="AW126" i="31"/>
  <c r="AG127" i="31"/>
  <c r="AV37" i="31"/>
  <c r="AV40" i="31" s="1"/>
  <c r="S188" i="31"/>
  <c r="S182" i="31"/>
  <c r="S179" i="31"/>
  <c r="S185" i="31"/>
  <c r="S130" i="31"/>
  <c r="S131" i="31" s="1"/>
  <c r="AG19" i="31"/>
  <c r="AG26" i="31" s="1"/>
  <c r="AG20" i="31"/>
  <c r="AW109" i="31"/>
  <c r="AW63" i="31"/>
  <c r="AW128" i="31"/>
  <c r="AV36" i="31"/>
  <c r="T22" i="31"/>
  <c r="T24" i="31" s="1"/>
  <c r="T126" i="31"/>
  <c r="AU42" i="31"/>
  <c r="AU38" i="31"/>
  <c r="AU46" i="31" s="1"/>
  <c r="AU44" i="31" s="1"/>
  <c r="AW185" i="31"/>
  <c r="AW179" i="31"/>
  <c r="AW188" i="31"/>
  <c r="AW182" i="31"/>
  <c r="AW130" i="31"/>
  <c r="E127" i="31"/>
  <c r="BI37" i="31"/>
  <c r="BI40" i="31" s="1"/>
  <c r="BI41" i="31" s="1"/>
  <c r="BJ41" i="31" s="1"/>
  <c r="AG37" i="31"/>
  <c r="AG40" i="31" s="1"/>
  <c r="AG41" i="31" s="1"/>
  <c r="AH41" i="31" s="1"/>
  <c r="AI41" i="31" s="1"/>
  <c r="AV41" i="31"/>
  <c r="AW41" i="31" s="1"/>
  <c r="AX41" i="31" s="1"/>
  <c r="BJ124" i="31"/>
  <c r="BJ127" i="31" s="1"/>
  <c r="BJ17" i="31"/>
  <c r="BK16" i="31"/>
  <c r="BJ18" i="31"/>
  <c r="E20" i="31"/>
  <c r="E36" i="31"/>
  <c r="E19" i="31"/>
  <c r="E26" i="31" s="1"/>
  <c r="AH185" i="31"/>
  <c r="AH188" i="31"/>
  <c r="AH182" i="31"/>
  <c r="AH179" i="31"/>
  <c r="AH130" i="31"/>
  <c r="AW36" i="31"/>
  <c r="X16" i="31"/>
  <c r="W17" i="31"/>
  <c r="W124" i="31"/>
  <c r="W127" i="31" s="1"/>
  <c r="W18" i="31"/>
  <c r="AV109" i="31"/>
  <c r="AV63" i="31"/>
  <c r="U185" i="31"/>
  <c r="U179" i="31"/>
  <c r="U182" i="31"/>
  <c r="U188" i="31"/>
  <c r="U130" i="31"/>
  <c r="AV188" i="31"/>
  <c r="AV182" i="31"/>
  <c r="AV130" i="31"/>
  <c r="AV185" i="31"/>
  <c r="AV179" i="31"/>
  <c r="F34" i="31"/>
  <c r="F37" i="31" s="1"/>
  <c r="F40" i="31" s="1"/>
  <c r="E37" i="31"/>
  <c r="E40" i="31" s="1"/>
  <c r="E41" i="31" s="1"/>
  <c r="S36" i="31"/>
  <c r="S19" i="31"/>
  <c r="S26" i="31" s="1"/>
  <c r="S20" i="31"/>
  <c r="AX124" i="31"/>
  <c r="AX17" i="31"/>
  <c r="AY16" i="31"/>
  <c r="AX18" i="31"/>
  <c r="AU188" i="31"/>
  <c r="AU182" i="31"/>
  <c r="AU185" i="31"/>
  <c r="AU179" i="31"/>
  <c r="AU130" i="31"/>
  <c r="AU131" i="31" s="1"/>
  <c r="AH19" i="31"/>
  <c r="AH26" i="31" s="1"/>
  <c r="AH20" i="31"/>
  <c r="V19" i="31"/>
  <c r="V26" i="31" s="1"/>
  <c r="V36" i="31"/>
  <c r="V20" i="31"/>
  <c r="AV22" i="31"/>
  <c r="AV24" i="31" s="1"/>
  <c r="AV126" i="31"/>
  <c r="T36" i="31"/>
  <c r="AU109" i="31"/>
  <c r="AU28" i="31"/>
  <c r="AU63" i="31"/>
  <c r="BI127" i="31"/>
  <c r="T188" i="31"/>
  <c r="T182" i="31"/>
  <c r="T185" i="31"/>
  <c r="T179" i="31"/>
  <c r="T130" i="31"/>
  <c r="U19" i="31"/>
  <c r="U26" i="31" s="1"/>
  <c r="U20" i="31"/>
  <c r="W35" i="31"/>
  <c r="S37" i="31"/>
  <c r="S40" i="31" s="1"/>
  <c r="S41" i="31" s="1"/>
  <c r="T41" i="31" s="1"/>
  <c r="U41" i="31" s="1"/>
  <c r="V41" i="31" s="1"/>
  <c r="W41" i="31" s="1"/>
  <c r="W125" i="31"/>
  <c r="F124" i="31"/>
  <c r="F127" i="31" s="1"/>
  <c r="F17" i="31"/>
  <c r="G16" i="31"/>
  <c r="F18" i="31"/>
  <c r="BI20" i="31"/>
  <c r="BI19" i="31"/>
  <c r="BI26" i="31" s="1"/>
  <c r="AI124" i="31"/>
  <c r="AI127" i="31" s="1"/>
  <c r="AJ16" i="31"/>
  <c r="AI17" i="31"/>
  <c r="AI18" i="31"/>
  <c r="AW22" i="31"/>
  <c r="AW24" i="31"/>
  <c r="V185" i="31"/>
  <c r="V188" i="31"/>
  <c r="V179" i="31"/>
  <c r="V182" i="31"/>
  <c r="V130" i="31"/>
  <c r="T109" i="31"/>
  <c r="T63" i="31"/>
  <c r="AU24" i="31"/>
  <c r="AU22" i="31"/>
  <c r="AU126" i="31"/>
  <c r="AV34" i="30"/>
  <c r="AV37" i="30" s="1"/>
  <c r="AV40" i="30" s="1"/>
  <c r="AV41" i="30" s="1"/>
  <c r="AU127" i="30"/>
  <c r="AG185" i="30"/>
  <c r="AG179" i="30"/>
  <c r="AG182" i="30"/>
  <c r="AG188" i="30"/>
  <c r="AG130" i="30"/>
  <c r="AG131" i="30" s="1"/>
  <c r="AH131" i="30" s="1"/>
  <c r="S19" i="30"/>
  <c r="S26" i="30" s="1"/>
  <c r="S20" i="30"/>
  <c r="T124" i="30"/>
  <c r="T127" i="30" s="1"/>
  <c r="U16" i="30"/>
  <c r="U34" i="30" s="1"/>
  <c r="U37" i="30" s="1"/>
  <c r="U40" i="30" s="1"/>
  <c r="T18" i="30"/>
  <c r="T17" i="30"/>
  <c r="T34" i="30"/>
  <c r="T37" i="30" s="1"/>
  <c r="T40" i="30" s="1"/>
  <c r="BK188" i="30"/>
  <c r="BK182" i="30"/>
  <c r="BK179" i="30"/>
  <c r="BK130" i="30"/>
  <c r="BK185" i="30"/>
  <c r="BI185" i="30"/>
  <c r="BI179" i="30"/>
  <c r="BI188" i="30"/>
  <c r="BI182" i="30"/>
  <c r="BI130" i="30"/>
  <c r="BI131" i="30" s="1"/>
  <c r="BJ131" i="30" s="1"/>
  <c r="BK17" i="30"/>
  <c r="BK18" i="30"/>
  <c r="BL16" i="30"/>
  <c r="AI17" i="30"/>
  <c r="AJ16" i="30"/>
  <c r="AJ34" i="30" s="1"/>
  <c r="AJ37" i="30" s="1"/>
  <c r="AJ40" i="30" s="1"/>
  <c r="AI18" i="30"/>
  <c r="AI124" i="30"/>
  <c r="AG20" i="30"/>
  <c r="AG36" i="30"/>
  <c r="AG19" i="30"/>
  <c r="AG26" i="30" s="1"/>
  <c r="G17" i="30"/>
  <c r="H16" i="30"/>
  <c r="G18" i="30"/>
  <c r="F185" i="30"/>
  <c r="F179" i="30"/>
  <c r="F182" i="30"/>
  <c r="F188" i="30"/>
  <c r="F130" i="30"/>
  <c r="AG37" i="30"/>
  <c r="AG40" i="30" s="1"/>
  <c r="AG41" i="30" s="1"/>
  <c r="AH41" i="30" s="1"/>
  <c r="AI41" i="30" s="1"/>
  <c r="E37" i="30"/>
  <c r="E40" i="30" s="1"/>
  <c r="E41" i="30" s="1"/>
  <c r="F41" i="30" s="1"/>
  <c r="AU19" i="30"/>
  <c r="AU26" i="30" s="1"/>
  <c r="AU20" i="30"/>
  <c r="F20" i="30"/>
  <c r="F19" i="30"/>
  <c r="F26" i="30" s="1"/>
  <c r="S127" i="30"/>
  <c r="BI20" i="30"/>
  <c r="BI19" i="30"/>
  <c r="BI26" i="30" s="1"/>
  <c r="AH36" i="30"/>
  <c r="AH19" i="30"/>
  <c r="AH26" i="30" s="1"/>
  <c r="AH20" i="30"/>
  <c r="G188" i="30"/>
  <c r="G182" i="30"/>
  <c r="G179" i="30"/>
  <c r="G185" i="30"/>
  <c r="G130" i="30"/>
  <c r="E20" i="30"/>
  <c r="E126" i="30" s="1"/>
  <c r="E19" i="30"/>
  <c r="E26" i="30" s="1"/>
  <c r="E185" i="30"/>
  <c r="E179" i="30"/>
  <c r="E188" i="30"/>
  <c r="E182" i="30"/>
  <c r="E130" i="30"/>
  <c r="E131" i="30" s="1"/>
  <c r="F131" i="30" s="1"/>
  <c r="BK34" i="30"/>
  <c r="BK37" i="30" s="1"/>
  <c r="BK40" i="30" s="1"/>
  <c r="BK41" i="30" s="1"/>
  <c r="S37" i="30"/>
  <c r="S40" i="30" s="1"/>
  <c r="S41" i="30" s="1"/>
  <c r="T41" i="30" s="1"/>
  <c r="AV124" i="30"/>
  <c r="AV127" i="30" s="1"/>
  <c r="AW16" i="30"/>
  <c r="AV17" i="30"/>
  <c r="AV18" i="30"/>
  <c r="BJ20" i="30"/>
  <c r="BJ36" i="30" s="1"/>
  <c r="BJ19" i="30"/>
  <c r="BJ26" i="30" s="1"/>
  <c r="G34" i="30"/>
  <c r="G37" i="30" s="1"/>
  <c r="G40" i="30" s="1"/>
  <c r="F185" i="29"/>
  <c r="F179" i="29"/>
  <c r="F182" i="29"/>
  <c r="F130" i="29"/>
  <c r="F188" i="29"/>
  <c r="AU188" i="29"/>
  <c r="AU182" i="29"/>
  <c r="AU185" i="29"/>
  <c r="AU179" i="29"/>
  <c r="AU130" i="29"/>
  <c r="AU131" i="29" s="1"/>
  <c r="E37" i="29"/>
  <c r="E40" i="29" s="1"/>
  <c r="E41" i="29" s="1"/>
  <c r="F41" i="29" s="1"/>
  <c r="AW185" i="29"/>
  <c r="AW179" i="29"/>
  <c r="AW188" i="29"/>
  <c r="AW182" i="29"/>
  <c r="AW130" i="29"/>
  <c r="U185" i="29"/>
  <c r="U179" i="29"/>
  <c r="U182" i="29"/>
  <c r="U188" i="29"/>
  <c r="U130" i="29"/>
  <c r="AG127" i="29"/>
  <c r="U17" i="29"/>
  <c r="V16" i="29"/>
  <c r="U18" i="29"/>
  <c r="AG42" i="29"/>
  <c r="AG38" i="29"/>
  <c r="AG46" i="29" s="1"/>
  <c r="AG44" i="29" s="1"/>
  <c r="T109" i="29"/>
  <c r="T63" i="29"/>
  <c r="AI34" i="29"/>
  <c r="AI37" i="29" s="1"/>
  <c r="AI40" i="29" s="1"/>
  <c r="AX34" i="29"/>
  <c r="AX37" i="29" s="1"/>
  <c r="AX40" i="29" s="1"/>
  <c r="AU126" i="29"/>
  <c r="AU20" i="29"/>
  <c r="AU19" i="29"/>
  <c r="AU26" i="29" s="1"/>
  <c r="AU37" i="29"/>
  <c r="AU40" i="29" s="1"/>
  <c r="AU41" i="29" s="1"/>
  <c r="AV41" i="29" s="1"/>
  <c r="AV20" i="29"/>
  <c r="AV19" i="29"/>
  <c r="AV26" i="29" s="1"/>
  <c r="AV36" i="29"/>
  <c r="AW17" i="29"/>
  <c r="AX16" i="29"/>
  <c r="AW18" i="29"/>
  <c r="U34" i="29"/>
  <c r="U37" i="29" s="1"/>
  <c r="U40" i="29" s="1"/>
  <c r="BI109" i="29"/>
  <c r="BI63" i="29"/>
  <c r="BI28" i="29"/>
  <c r="BI132" i="29"/>
  <c r="BI128" i="29"/>
  <c r="BJ185" i="29"/>
  <c r="BJ179" i="29"/>
  <c r="BJ182" i="29"/>
  <c r="BJ188" i="29"/>
  <c r="BJ130" i="29"/>
  <c r="S20" i="29"/>
  <c r="S19" i="29"/>
  <c r="S26" i="29" s="1"/>
  <c r="BI127" i="29"/>
  <c r="AI16" i="29"/>
  <c r="AH18" i="29"/>
  <c r="AH17" i="29"/>
  <c r="AH34" i="29"/>
  <c r="V34" i="29"/>
  <c r="V37" i="29" s="1"/>
  <c r="V40" i="29" s="1"/>
  <c r="AG109" i="29"/>
  <c r="AG63" i="29"/>
  <c r="AG28" i="29"/>
  <c r="AG126" i="29"/>
  <c r="T20" i="29"/>
  <c r="AV188" i="29"/>
  <c r="AV182" i="29"/>
  <c r="AV179" i="29"/>
  <c r="AV185" i="29"/>
  <c r="AV130" i="29"/>
  <c r="BI22" i="29"/>
  <c r="BI24" i="29" s="1"/>
  <c r="E126" i="29"/>
  <c r="E36" i="29"/>
  <c r="E19" i="29"/>
  <c r="E26" i="29" s="1"/>
  <c r="E20" i="29"/>
  <c r="AH124" i="29"/>
  <c r="AH127" i="29" s="1"/>
  <c r="G34" i="29"/>
  <c r="G37" i="29" s="1"/>
  <c r="G40" i="29" s="1"/>
  <c r="S188" i="29"/>
  <c r="S182" i="29"/>
  <c r="S179" i="29"/>
  <c r="S130" i="29"/>
  <c r="S131" i="29" s="1"/>
  <c r="S185" i="29"/>
  <c r="AW34" i="29"/>
  <c r="AW37" i="29" s="1"/>
  <c r="AW40" i="29" s="1"/>
  <c r="E127" i="29"/>
  <c r="AG22" i="29"/>
  <c r="BK16" i="29"/>
  <c r="BJ18" i="29"/>
  <c r="BJ17" i="29"/>
  <c r="T188" i="29"/>
  <c r="T182" i="29"/>
  <c r="T185" i="29"/>
  <c r="T179" i="29"/>
  <c r="T130" i="29"/>
  <c r="BJ41" i="29"/>
  <c r="T126" i="29"/>
  <c r="S37" i="29"/>
  <c r="S40" i="29" s="1"/>
  <c r="S41" i="29" s="1"/>
  <c r="T41" i="29" s="1"/>
  <c r="BI36" i="29"/>
  <c r="G16" i="29"/>
  <c r="F18" i="29"/>
  <c r="F17" i="29"/>
  <c r="AI34" i="28"/>
  <c r="AI37" i="28" s="1"/>
  <c r="AI40" i="28" s="1"/>
  <c r="AU188" i="28"/>
  <c r="AU182" i="28"/>
  <c r="AU179" i="28"/>
  <c r="AU185" i="28"/>
  <c r="AU130" i="28"/>
  <c r="AU131" i="28" s="1"/>
  <c r="F185" i="28"/>
  <c r="F179" i="28"/>
  <c r="F188" i="28"/>
  <c r="F182" i="28"/>
  <c r="F130" i="28"/>
  <c r="T126" i="28"/>
  <c r="T20" i="28"/>
  <c r="T19" i="28"/>
  <c r="T26" i="28" s="1"/>
  <c r="BI19" i="28"/>
  <c r="BI26" i="28" s="1"/>
  <c r="BI20" i="28"/>
  <c r="BI36" i="28" s="1"/>
  <c r="AG63" i="28"/>
  <c r="AG109" i="28"/>
  <c r="AG28" i="28"/>
  <c r="AH19" i="28"/>
  <c r="AH26" i="28" s="1"/>
  <c r="AH20" i="28"/>
  <c r="AV124" i="28"/>
  <c r="AV18" i="28"/>
  <c r="AV17" i="28"/>
  <c r="AW16" i="28"/>
  <c r="T37" i="28"/>
  <c r="T40" i="28" s="1"/>
  <c r="T41" i="28" s="1"/>
  <c r="U41" i="28" s="1"/>
  <c r="AG37" i="28"/>
  <c r="AG40" i="28" s="1"/>
  <c r="AG41" i="28" s="1"/>
  <c r="AH41" i="28" s="1"/>
  <c r="AI41" i="28" s="1"/>
  <c r="E19" i="28"/>
  <c r="E26" i="28" s="1"/>
  <c r="E20" i="28"/>
  <c r="AI124" i="28"/>
  <c r="AI127" i="28" s="1"/>
  <c r="AJ16" i="28"/>
  <c r="AJ34" i="28" s="1"/>
  <c r="AJ37" i="28" s="1"/>
  <c r="AJ40" i="28" s="1"/>
  <c r="AI18" i="28"/>
  <c r="AI17" i="28"/>
  <c r="V34" i="28"/>
  <c r="V37" i="28" s="1"/>
  <c r="V40" i="28" s="1"/>
  <c r="BI37" i="28"/>
  <c r="BI40" i="28" s="1"/>
  <c r="BI41" i="28" s="1"/>
  <c r="BJ41" i="28" s="1"/>
  <c r="G124" i="28"/>
  <c r="G127" i="28" s="1"/>
  <c r="H16" i="28"/>
  <c r="G18" i="28"/>
  <c r="G17" i="28"/>
  <c r="AV34" i="28"/>
  <c r="AG127" i="28"/>
  <c r="AW34" i="28"/>
  <c r="AW37" i="28" s="1"/>
  <c r="AW40" i="28" s="1"/>
  <c r="BJ124" i="28"/>
  <c r="BJ127" i="28" s="1"/>
  <c r="BJ17" i="28"/>
  <c r="BK16" i="28"/>
  <c r="BJ18" i="28"/>
  <c r="AG126" i="28"/>
  <c r="U19" i="28"/>
  <c r="U26" i="28" s="1"/>
  <c r="U20" i="28"/>
  <c r="U36" i="28" s="1"/>
  <c r="AU126" i="28"/>
  <c r="AU36" i="28"/>
  <c r="AU20" i="28"/>
  <c r="AU19" i="28"/>
  <c r="AU26" i="28" s="1"/>
  <c r="F19" i="28"/>
  <c r="F26" i="28" s="1"/>
  <c r="F20" i="28"/>
  <c r="AG42" i="28"/>
  <c r="AG38" i="28"/>
  <c r="AG46" i="28" s="1"/>
  <c r="AG44" i="28" s="1"/>
  <c r="BI127" i="28"/>
  <c r="U185" i="28"/>
  <c r="U179" i="28"/>
  <c r="U182" i="28"/>
  <c r="U130" i="28"/>
  <c r="U188" i="28"/>
  <c r="S20" i="28"/>
  <c r="S126" i="28" s="1"/>
  <c r="S19" i="28"/>
  <c r="S26" i="28" s="1"/>
  <c r="V124" i="28"/>
  <c r="V127" i="28" s="1"/>
  <c r="V17" i="28"/>
  <c r="W16" i="28"/>
  <c r="V18" i="28"/>
  <c r="E37" i="28"/>
  <c r="E40" i="28" s="1"/>
  <c r="E41" i="28" s="1"/>
  <c r="F41" i="28" s="1"/>
  <c r="G41" i="28" s="1"/>
  <c r="T188" i="28"/>
  <c r="T182" i="28"/>
  <c r="T185" i="28"/>
  <c r="T179" i="28"/>
  <c r="T130" i="28"/>
  <c r="T131" i="28" s="1"/>
  <c r="AG22" i="28"/>
  <c r="AG24" i="28" s="1"/>
  <c r="E127" i="28"/>
  <c r="AH185" i="28"/>
  <c r="AH179" i="28"/>
  <c r="AH188" i="28"/>
  <c r="AH182" i="28"/>
  <c r="AH130" i="28"/>
  <c r="S42" i="27"/>
  <c r="S38" i="27"/>
  <c r="S46" i="27" s="1"/>
  <c r="S44" i="27" s="1"/>
  <c r="AU128" i="27"/>
  <c r="AU132" i="27"/>
  <c r="AU42" i="27"/>
  <c r="AU38" i="27"/>
  <c r="AU46" i="27" s="1"/>
  <c r="AU44" i="27" s="1"/>
  <c r="AG127" i="27"/>
  <c r="S127" i="27"/>
  <c r="BI37" i="27"/>
  <c r="BI40" i="27" s="1"/>
  <c r="BI41" i="27" s="1"/>
  <c r="BJ41" i="27" s="1"/>
  <c r="E20" i="27"/>
  <c r="E36" i="27" s="1"/>
  <c r="E126" i="27"/>
  <c r="E19" i="27"/>
  <c r="E26" i="27" s="1"/>
  <c r="AW124" i="27"/>
  <c r="AW127" i="27" s="1"/>
  <c r="AW18" i="27"/>
  <c r="AW17" i="27"/>
  <c r="AX16" i="27"/>
  <c r="T19" i="27"/>
  <c r="T26" i="27" s="1"/>
  <c r="T20" i="27"/>
  <c r="BI20" i="27"/>
  <c r="BI19" i="27"/>
  <c r="BI26" i="27" s="1"/>
  <c r="AV188" i="27"/>
  <c r="AV182" i="27"/>
  <c r="AV185" i="27"/>
  <c r="AV130" i="27"/>
  <c r="AV179" i="27"/>
  <c r="AU109" i="27"/>
  <c r="AU63" i="27"/>
  <c r="AU28" i="27"/>
  <c r="AW34" i="27"/>
  <c r="AW37" i="27" s="1"/>
  <c r="AW40" i="27" s="1"/>
  <c r="E37" i="27"/>
  <c r="E40" i="27" s="1"/>
  <c r="E41" i="27" s="1"/>
  <c r="F41" i="27" s="1"/>
  <c r="E185" i="27"/>
  <c r="E179" i="27"/>
  <c r="E182" i="27"/>
  <c r="E188" i="27"/>
  <c r="E130" i="27"/>
  <c r="E131" i="27" s="1"/>
  <c r="AG37" i="27"/>
  <c r="AG40" i="27" s="1"/>
  <c r="AG41" i="27" s="1"/>
  <c r="AH41" i="27" s="1"/>
  <c r="AH124" i="27"/>
  <c r="AH127" i="27" s="1"/>
  <c r="AI16" i="27"/>
  <c r="AH34" i="27"/>
  <c r="AH37" i="27" s="1"/>
  <c r="AH40" i="27" s="1"/>
  <c r="AH18" i="27"/>
  <c r="AH17" i="27"/>
  <c r="V34" i="27"/>
  <c r="V37" i="27" s="1"/>
  <c r="V40" i="27" s="1"/>
  <c r="BI127" i="27"/>
  <c r="AV20" i="27"/>
  <c r="AV36" i="27" s="1"/>
  <c r="AV19" i="27"/>
  <c r="AV26" i="27" s="1"/>
  <c r="U17" i="27"/>
  <c r="U18" i="27"/>
  <c r="V16" i="27"/>
  <c r="U124" i="27"/>
  <c r="U127" i="27" s="1"/>
  <c r="S37" i="27"/>
  <c r="S40" i="27" s="1"/>
  <c r="S41" i="27" s="1"/>
  <c r="T41" i="27" s="1"/>
  <c r="U41" i="27" s="1"/>
  <c r="S22" i="27"/>
  <c r="S24" i="27" s="1"/>
  <c r="BJ124" i="27"/>
  <c r="BJ127" i="27" s="1"/>
  <c r="BJ18" i="27"/>
  <c r="BK16" i="27"/>
  <c r="BJ17" i="27"/>
  <c r="BK34" i="27"/>
  <c r="BK37" i="27" s="1"/>
  <c r="BK40" i="27" s="1"/>
  <c r="S109" i="27"/>
  <c r="S63" i="27"/>
  <c r="S28" i="27"/>
  <c r="AU37" i="27"/>
  <c r="AU40" i="27" s="1"/>
  <c r="AU41" i="27" s="1"/>
  <c r="AV41" i="27" s="1"/>
  <c r="AW41" i="27" s="1"/>
  <c r="AG20" i="27"/>
  <c r="AG36" i="27" s="1"/>
  <c r="AG19" i="27"/>
  <c r="AG26" i="27" s="1"/>
  <c r="AU127" i="27"/>
  <c r="F124" i="27"/>
  <c r="G16" i="27"/>
  <c r="F18" i="27"/>
  <c r="F17" i="27"/>
  <c r="S126" i="27"/>
  <c r="AU22" i="27"/>
  <c r="AU24" i="27"/>
  <c r="T188" i="27"/>
  <c r="T182" i="27"/>
  <c r="T179" i="27"/>
  <c r="T130" i="27"/>
  <c r="T185" i="27"/>
  <c r="AV18" i="26"/>
  <c r="AW16" i="26"/>
  <c r="AW34" i="26"/>
  <c r="AW37" i="26" s="1"/>
  <c r="AW40" i="26" s="1"/>
  <c r="T18" i="26"/>
  <c r="U16" i="26"/>
  <c r="AV17" i="26"/>
  <c r="BI132" i="26"/>
  <c r="BI128" i="26"/>
  <c r="BJ185" i="26"/>
  <c r="BJ179" i="26"/>
  <c r="BJ182" i="26"/>
  <c r="BJ188" i="26"/>
  <c r="BJ130" i="26"/>
  <c r="BK16" i="26"/>
  <c r="BJ18" i="26"/>
  <c r="BJ17" i="26"/>
  <c r="S22" i="26"/>
  <c r="AU22" i="26"/>
  <c r="AU127" i="26"/>
  <c r="AH185" i="26"/>
  <c r="AH188" i="26"/>
  <c r="AH179" i="26"/>
  <c r="AH182" i="26"/>
  <c r="AH130" i="26"/>
  <c r="S114" i="26"/>
  <c r="S112" i="26"/>
  <c r="AI16" i="26"/>
  <c r="AI34" i="26" s="1"/>
  <c r="AI37" i="26" s="1"/>
  <c r="AI40" i="26" s="1"/>
  <c r="AH18" i="26"/>
  <c r="AH17" i="26"/>
  <c r="S36" i="26"/>
  <c r="BI28" i="26"/>
  <c r="BI109" i="26"/>
  <c r="BI63" i="26"/>
  <c r="BI37" i="26"/>
  <c r="BI40" i="26" s="1"/>
  <c r="BI41" i="26" s="1"/>
  <c r="F124" i="26"/>
  <c r="F127" i="26" s="1"/>
  <c r="AG19" i="26"/>
  <c r="AG26" i="26" s="1"/>
  <c r="AG20" i="26"/>
  <c r="T188" i="26"/>
  <c r="T182" i="26"/>
  <c r="T185" i="26"/>
  <c r="T179" i="26"/>
  <c r="T130" i="26"/>
  <c r="AU63" i="26"/>
  <c r="AU28" i="26"/>
  <c r="AU109" i="26"/>
  <c r="E127" i="26"/>
  <c r="S68" i="26"/>
  <c r="S66" i="26"/>
  <c r="S70" i="26" s="1"/>
  <c r="S132" i="26"/>
  <c r="S128" i="26"/>
  <c r="G16" i="26"/>
  <c r="F18" i="26"/>
  <c r="F17" i="26"/>
  <c r="BI42" i="26"/>
  <c r="BI38" i="26"/>
  <c r="BI46" i="26" s="1"/>
  <c r="BI44" i="26" s="1"/>
  <c r="E37" i="26"/>
  <c r="E40" i="26" s="1"/>
  <c r="E41" i="26" s="1"/>
  <c r="F41" i="26" s="1"/>
  <c r="BI127" i="26"/>
  <c r="BJ34" i="26"/>
  <c r="BJ37" i="26" s="1"/>
  <c r="BJ40" i="26" s="1"/>
  <c r="AU36" i="26"/>
  <c r="S127" i="26"/>
  <c r="AV37" i="26"/>
  <c r="AV40" i="26" s="1"/>
  <c r="AV41" i="26" s="1"/>
  <c r="AW41" i="26" s="1"/>
  <c r="S37" i="26"/>
  <c r="S40" i="26" s="1"/>
  <c r="S41" i="26" s="1"/>
  <c r="T41" i="26" s="1"/>
  <c r="S65" i="26"/>
  <c r="S111" i="26"/>
  <c r="AG127" i="26"/>
  <c r="AV188" i="26"/>
  <c r="AV182" i="26"/>
  <c r="AV179" i="26"/>
  <c r="AV185" i="26"/>
  <c r="AV130" i="26"/>
  <c r="AG37" i="26"/>
  <c r="AG40" i="26" s="1"/>
  <c r="AG41" i="26" s="1"/>
  <c r="AH41" i="26" s="1"/>
  <c r="E19" i="26"/>
  <c r="E26" i="26" s="1"/>
  <c r="E20" i="26"/>
  <c r="AU126" i="26"/>
  <c r="BI22" i="26"/>
  <c r="BI24" i="26" s="1"/>
  <c r="S42" i="25"/>
  <c r="S38" i="25"/>
  <c r="S46" i="25" s="1"/>
  <c r="S44" i="25" s="1"/>
  <c r="F188" i="25"/>
  <c r="F182" i="25"/>
  <c r="F185" i="25"/>
  <c r="F179" i="25"/>
  <c r="F130" i="25"/>
  <c r="E37" i="25"/>
  <c r="E40" i="25" s="1"/>
  <c r="E41" i="25" s="1"/>
  <c r="F41" i="25" s="1"/>
  <c r="G16" i="25"/>
  <c r="F18" i="25"/>
  <c r="F17" i="25"/>
  <c r="AU37" i="25"/>
  <c r="AU40" i="25" s="1"/>
  <c r="AU41" i="25" s="1"/>
  <c r="AV41" i="25" s="1"/>
  <c r="AW41" i="25" s="1"/>
  <c r="BI19" i="25"/>
  <c r="BI26" i="25" s="1"/>
  <c r="BI109" i="25" s="1"/>
  <c r="BI36" i="25"/>
  <c r="BI20" i="25"/>
  <c r="BI126" i="25" s="1"/>
  <c r="AW17" i="25"/>
  <c r="AX16" i="25"/>
  <c r="AX124" i="25" s="1"/>
  <c r="AX127" i="25" s="1"/>
  <c r="AW18" i="25"/>
  <c r="U17" i="25"/>
  <c r="V16" i="25"/>
  <c r="V124" i="25" s="1"/>
  <c r="V127" i="25" s="1"/>
  <c r="U18" i="25"/>
  <c r="AU22" i="25"/>
  <c r="AU24" i="25" s="1"/>
  <c r="AU96" i="25" s="1"/>
  <c r="AU63" i="25"/>
  <c r="AU28" i="25"/>
  <c r="AU111" i="25" s="1"/>
  <c r="AG37" i="25"/>
  <c r="AG40" i="25" s="1"/>
  <c r="AG41" i="25" s="1"/>
  <c r="S37" i="25"/>
  <c r="S40" i="25" s="1"/>
  <c r="S41" i="25" s="1"/>
  <c r="T41" i="25" s="1"/>
  <c r="U41" i="25" s="1"/>
  <c r="AG19" i="25"/>
  <c r="AG26" i="25" s="1"/>
  <c r="AG109" i="25" s="1"/>
  <c r="AG20" i="25"/>
  <c r="AG126" i="25" s="1"/>
  <c r="AV19" i="25"/>
  <c r="AV26" i="25" s="1"/>
  <c r="AV109" i="25" s="1"/>
  <c r="AV20" i="25"/>
  <c r="AV126" i="25" s="1"/>
  <c r="AU36" i="25"/>
  <c r="S63" i="25"/>
  <c r="S28" i="25"/>
  <c r="S111" i="25" s="1"/>
  <c r="AI16" i="25"/>
  <c r="AH18" i="25"/>
  <c r="AH17" i="25"/>
  <c r="BI37" i="25"/>
  <c r="BI40" i="25" s="1"/>
  <c r="BI41" i="25" s="1"/>
  <c r="BJ41" i="25" s="1"/>
  <c r="BK16" i="25"/>
  <c r="BK124" i="25" s="1"/>
  <c r="BK127" i="25" s="1"/>
  <c r="BJ17" i="25"/>
  <c r="BJ18" i="25"/>
  <c r="T20" i="25"/>
  <c r="T126" i="25" s="1"/>
  <c r="T19" i="25"/>
  <c r="T26" i="25" s="1"/>
  <c r="T109" i="25" s="1"/>
  <c r="E19" i="25"/>
  <c r="E26" i="25" s="1"/>
  <c r="E20" i="25"/>
  <c r="E126" i="25" s="1"/>
  <c r="E185" i="25"/>
  <c r="E182" i="25"/>
  <c r="E188" i="25"/>
  <c r="E179" i="25"/>
  <c r="E130" i="25"/>
  <c r="E131" i="25" s="1"/>
  <c r="F131" i="25" s="1"/>
  <c r="AH34" i="25"/>
  <c r="AH37" i="25" s="1"/>
  <c r="AH40" i="25" s="1"/>
  <c r="S22" i="25"/>
  <c r="S24" i="25" s="1"/>
  <c r="S96" i="25" s="1"/>
  <c r="BK34" i="24"/>
  <c r="BK37" i="24" s="1"/>
  <c r="BK40" i="24" s="1"/>
  <c r="E20" i="24"/>
  <c r="E36" i="24" s="1"/>
  <c r="E19" i="24"/>
  <c r="E26" i="24" s="1"/>
  <c r="AU127" i="24"/>
  <c r="AU19" i="24"/>
  <c r="AU26" i="24" s="1"/>
  <c r="AU20" i="24"/>
  <c r="AU36" i="24" s="1"/>
  <c r="AH124" i="24"/>
  <c r="AH18" i="24"/>
  <c r="AH34" i="24"/>
  <c r="AH17" i="24"/>
  <c r="AI16" i="24"/>
  <c r="AI34" i="24" s="1"/>
  <c r="AI37" i="24" s="1"/>
  <c r="AI40" i="24" s="1"/>
  <c r="BK185" i="24"/>
  <c r="BK182" i="24"/>
  <c r="BK188" i="24"/>
  <c r="BK179" i="24"/>
  <c r="BK130" i="24"/>
  <c r="S127" i="24"/>
  <c r="BI188" i="24"/>
  <c r="BI179" i="24"/>
  <c r="BI185" i="24"/>
  <c r="BI182" i="24"/>
  <c r="BI130" i="24"/>
  <c r="BI131" i="24" s="1"/>
  <c r="BK17" i="24"/>
  <c r="BK18" i="24"/>
  <c r="BL16" i="24"/>
  <c r="BJ185" i="24"/>
  <c r="BJ179" i="24"/>
  <c r="BJ182" i="24"/>
  <c r="BJ188" i="24"/>
  <c r="BJ130" i="24"/>
  <c r="E188" i="24"/>
  <c r="E182" i="24"/>
  <c r="E185" i="24"/>
  <c r="E179" i="24"/>
  <c r="E130" i="24"/>
  <c r="E131" i="24" s="1"/>
  <c r="F18" i="24"/>
  <c r="F124" i="24"/>
  <c r="G16" i="24"/>
  <c r="F17" i="24"/>
  <c r="E37" i="24"/>
  <c r="E40" i="24" s="1"/>
  <c r="E41" i="24" s="1"/>
  <c r="F41" i="24" s="1"/>
  <c r="BI20" i="24"/>
  <c r="BI19" i="24"/>
  <c r="BI26" i="24" s="1"/>
  <c r="AG188" i="24"/>
  <c r="AG182" i="24"/>
  <c r="AG130" i="24"/>
  <c r="AG131" i="24" s="1"/>
  <c r="AG179" i="24"/>
  <c r="AG185" i="24"/>
  <c r="S37" i="24"/>
  <c r="S40" i="24" s="1"/>
  <c r="S41" i="24" s="1"/>
  <c r="T41" i="24" s="1"/>
  <c r="BJ20" i="24"/>
  <c r="BJ126" i="24" s="1"/>
  <c r="BJ19" i="24"/>
  <c r="BJ26" i="24" s="1"/>
  <c r="S126" i="24"/>
  <c r="S19" i="24"/>
  <c r="S26" i="24" s="1"/>
  <c r="S20" i="24"/>
  <c r="S36" i="24"/>
  <c r="AU37" i="24"/>
  <c r="AU40" i="24" s="1"/>
  <c r="AU41" i="24" s="1"/>
  <c r="AG20" i="24"/>
  <c r="AG36" i="24" s="1"/>
  <c r="AG19" i="24"/>
  <c r="AG26" i="24" s="1"/>
  <c r="BJ37" i="24"/>
  <c r="BJ40" i="24" s="1"/>
  <c r="BJ41" i="24" s="1"/>
  <c r="BK41" i="24" s="1"/>
  <c r="T124" i="24"/>
  <c r="T127" i="24" s="1"/>
  <c r="T17" i="24"/>
  <c r="U16" i="24"/>
  <c r="T18" i="24"/>
  <c r="AV124" i="24"/>
  <c r="AV127" i="24" s="1"/>
  <c r="AV17" i="24"/>
  <c r="AW16" i="24"/>
  <c r="AV34" i="24"/>
  <c r="AV37" i="24" s="1"/>
  <c r="AV40" i="24" s="1"/>
  <c r="AV18" i="24"/>
  <c r="T185" i="23"/>
  <c r="T188" i="23"/>
  <c r="T179" i="23"/>
  <c r="T130" i="23"/>
  <c r="T182" i="23"/>
  <c r="BI188" i="23"/>
  <c r="BI185" i="23"/>
  <c r="BI182" i="23"/>
  <c r="BI179" i="23"/>
  <c r="BI130" i="23"/>
  <c r="BI131" i="23" s="1"/>
  <c r="S19" i="23"/>
  <c r="S26" i="23" s="1"/>
  <c r="S36" i="23"/>
  <c r="S20" i="23"/>
  <c r="AU37" i="23"/>
  <c r="AU40" i="23" s="1"/>
  <c r="AU41" i="23" s="1"/>
  <c r="AV41" i="23" s="1"/>
  <c r="T34" i="23"/>
  <c r="T37" i="23" s="1"/>
  <c r="T40" i="23" s="1"/>
  <c r="AU127" i="23"/>
  <c r="F18" i="23"/>
  <c r="F17" i="23"/>
  <c r="F124" i="23"/>
  <c r="G16" i="23"/>
  <c r="G34" i="23" s="1"/>
  <c r="E126" i="23"/>
  <c r="E20" i="23"/>
  <c r="E19" i="23"/>
  <c r="E26" i="23" s="1"/>
  <c r="BJ34" i="23"/>
  <c r="BJ37" i="23" s="1"/>
  <c r="BJ40" i="23" s="1"/>
  <c r="AJ19" i="23"/>
  <c r="AJ26" i="23" s="1"/>
  <c r="AJ20" i="23"/>
  <c r="BI37" i="23"/>
  <c r="BI40" i="23" s="1"/>
  <c r="BI41" i="23" s="1"/>
  <c r="BJ41" i="23" s="1"/>
  <c r="E37" i="23"/>
  <c r="E40" i="23" s="1"/>
  <c r="E41" i="23" s="1"/>
  <c r="F41" i="23" s="1"/>
  <c r="AU126" i="23"/>
  <c r="AU19" i="23"/>
  <c r="AU26" i="23" s="1"/>
  <c r="AU36" i="23"/>
  <c r="AU20" i="23"/>
  <c r="S37" i="23"/>
  <c r="S40" i="23" s="1"/>
  <c r="S41" i="23" s="1"/>
  <c r="T41" i="23" s="1"/>
  <c r="AV185" i="23"/>
  <c r="AV179" i="23"/>
  <c r="AV188" i="23"/>
  <c r="AV182" i="23"/>
  <c r="AV130" i="23"/>
  <c r="AI188" i="23"/>
  <c r="AI185" i="23"/>
  <c r="AI179" i="23"/>
  <c r="AI130" i="23"/>
  <c r="AI182" i="23"/>
  <c r="BI36" i="23"/>
  <c r="BI20" i="23"/>
  <c r="BI126" i="23" s="1"/>
  <c r="BI19" i="23"/>
  <c r="BI26" i="23" s="1"/>
  <c r="T17" i="23"/>
  <c r="U16" i="23"/>
  <c r="T18" i="23"/>
  <c r="AH20" i="23"/>
  <c r="AH19" i="23"/>
  <c r="AH26" i="23" s="1"/>
  <c r="BJ18" i="23"/>
  <c r="BJ124" i="23"/>
  <c r="BJ17" i="23"/>
  <c r="BK16" i="23"/>
  <c r="AG20" i="23"/>
  <c r="AG19" i="23"/>
  <c r="AG26" i="23" s="1"/>
  <c r="AV19" i="23"/>
  <c r="AV26" i="23" s="1"/>
  <c r="AV20" i="23"/>
  <c r="AH188" i="23"/>
  <c r="AH182" i="23"/>
  <c r="AH179" i="23"/>
  <c r="AH130" i="23"/>
  <c r="AH185" i="23"/>
  <c r="AW124" i="23"/>
  <c r="AW127" i="23" s="1"/>
  <c r="AX16" i="23"/>
  <c r="AW18" i="23"/>
  <c r="AW17" i="23"/>
  <c r="S127" i="23"/>
  <c r="AI37" i="23"/>
  <c r="AI40" i="23" s="1"/>
  <c r="AK35" i="23"/>
  <c r="E185" i="23"/>
  <c r="E188" i="23"/>
  <c r="E182" i="23"/>
  <c r="E179" i="23"/>
  <c r="E130" i="23"/>
  <c r="E131" i="23" s="1"/>
  <c r="AW34" i="23"/>
  <c r="AW37" i="23" s="1"/>
  <c r="AW40" i="23" s="1"/>
  <c r="AI126" i="23"/>
  <c r="AI19" i="23"/>
  <c r="AI26" i="23" s="1"/>
  <c r="AI36" i="23"/>
  <c r="AI20" i="23"/>
  <c r="AG185" i="23"/>
  <c r="AG182" i="23"/>
  <c r="AG188" i="23"/>
  <c r="AG179" i="23"/>
  <c r="AG130" i="23"/>
  <c r="AG131" i="23" s="1"/>
  <c r="AJ185" i="23"/>
  <c r="AJ179" i="23"/>
  <c r="AJ182" i="23"/>
  <c r="AJ188" i="23"/>
  <c r="AJ130" i="23"/>
  <c r="AK124" i="23"/>
  <c r="AK127" i="23" s="1"/>
  <c r="AL16" i="23"/>
  <c r="AK18" i="23"/>
  <c r="AK17" i="23"/>
  <c r="AI41" i="23"/>
  <c r="AJ41" i="23" s="1"/>
  <c r="AK41" i="23" s="1"/>
  <c r="AV34" i="22"/>
  <c r="AV37" i="22" s="1"/>
  <c r="AV40" i="22" s="1"/>
  <c r="F34" i="22"/>
  <c r="F37" i="22" s="1"/>
  <c r="F40" i="22" s="1"/>
  <c r="T34" i="22"/>
  <c r="T37" i="22" s="1"/>
  <c r="T40" i="22" s="1"/>
  <c r="E42" i="22"/>
  <c r="E38" i="22"/>
  <c r="E46" i="22" s="1"/>
  <c r="E44" i="22" s="1"/>
  <c r="BJ124" i="22"/>
  <c r="BJ127" i="22" s="1"/>
  <c r="BJ17" i="22"/>
  <c r="BK16" i="22"/>
  <c r="BJ18" i="22"/>
  <c r="BI109" i="22"/>
  <c r="BI63" i="22"/>
  <c r="BI28" i="22"/>
  <c r="S188" i="22"/>
  <c r="S182" i="22"/>
  <c r="S179" i="22"/>
  <c r="S185" i="22"/>
  <c r="S130" i="22"/>
  <c r="S131" i="22" s="1"/>
  <c r="AV41" i="22"/>
  <c r="AH34" i="22"/>
  <c r="AH37" i="22" s="1"/>
  <c r="AH40" i="22" s="1"/>
  <c r="AV124" i="22"/>
  <c r="AV18" i="22"/>
  <c r="AW16" i="22"/>
  <c r="AW34" i="22" s="1"/>
  <c r="AW37" i="22" s="1"/>
  <c r="AW40" i="22" s="1"/>
  <c r="AV17" i="22"/>
  <c r="BI37" i="22"/>
  <c r="BI40" i="22" s="1"/>
  <c r="BI41" i="22" s="1"/>
  <c r="S20" i="22"/>
  <c r="S126" i="22" s="1"/>
  <c r="S19" i="22"/>
  <c r="S26" i="22" s="1"/>
  <c r="AU188" i="22"/>
  <c r="AU182" i="22"/>
  <c r="AU179" i="22"/>
  <c r="AU185" i="22"/>
  <c r="AU130" i="22"/>
  <c r="AU131" i="22" s="1"/>
  <c r="F124" i="22"/>
  <c r="F127" i="22" s="1"/>
  <c r="F17" i="22"/>
  <c r="G16" i="22"/>
  <c r="F18" i="22"/>
  <c r="BI22" i="22"/>
  <c r="BI24" i="22" s="1"/>
  <c r="E109" i="22"/>
  <c r="E63" i="22"/>
  <c r="E28" i="22"/>
  <c r="AG127" i="22"/>
  <c r="E37" i="22"/>
  <c r="E40" i="22" s="1"/>
  <c r="E41" i="22" s="1"/>
  <c r="F41" i="22" s="1"/>
  <c r="AG36" i="22"/>
  <c r="AG19" i="22"/>
  <c r="AG26" i="22" s="1"/>
  <c r="AG20" i="22"/>
  <c r="AG126" i="22" s="1"/>
  <c r="E127" i="22"/>
  <c r="AU20" i="22"/>
  <c r="AU36" i="22" s="1"/>
  <c r="AU19" i="22"/>
  <c r="AU26" i="22" s="1"/>
  <c r="AH124" i="22"/>
  <c r="AH127" i="22" s="1"/>
  <c r="AH17" i="22"/>
  <c r="AI16" i="22"/>
  <c r="AI34" i="22" s="1"/>
  <c r="AI37" i="22" s="1"/>
  <c r="AI40" i="22" s="1"/>
  <c r="AH18" i="22"/>
  <c r="E126" i="22"/>
  <c r="BI127" i="22"/>
  <c r="BJ34" i="22"/>
  <c r="BJ37" i="22" s="1"/>
  <c r="BJ40" i="22" s="1"/>
  <c r="T124" i="22"/>
  <c r="T18" i="22"/>
  <c r="U16" i="22"/>
  <c r="U34" i="22" s="1"/>
  <c r="U37" i="22" s="1"/>
  <c r="U40" i="22" s="1"/>
  <c r="T17" i="22"/>
  <c r="AG37" i="22"/>
  <c r="AG40" i="22" s="1"/>
  <c r="AG41" i="22" s="1"/>
  <c r="T41" i="22"/>
  <c r="BI36" i="22"/>
  <c r="BI126" i="22"/>
  <c r="E22" i="22"/>
  <c r="BK37" i="18"/>
  <c r="BK40" i="18" s="1"/>
  <c r="BK41" i="18" s="1"/>
  <c r="BI53" i="18"/>
  <c r="BI56" i="18" s="1"/>
  <c r="BI57" i="18" s="1"/>
  <c r="BI55" i="18"/>
  <c r="BI83" i="18" s="1"/>
  <c r="BI52" i="18"/>
  <c r="BI78" i="18"/>
  <c r="BI128" i="18"/>
  <c r="BI132" i="18"/>
  <c r="BI65" i="18"/>
  <c r="BI111" i="18"/>
  <c r="BJ19" i="18"/>
  <c r="BJ26" i="18" s="1"/>
  <c r="BJ20" i="18"/>
  <c r="BJ36" i="18"/>
  <c r="BJ126" i="18"/>
  <c r="BI140" i="18"/>
  <c r="BI144" i="18" s="1"/>
  <c r="BI66" i="18"/>
  <c r="BI70" i="18" s="1"/>
  <c r="BI68" i="18"/>
  <c r="BI155" i="18"/>
  <c r="BI161" i="18"/>
  <c r="BI102" i="18"/>
  <c r="BI103" i="18" s="1"/>
  <c r="BI164" i="18"/>
  <c r="BI158" i="18"/>
  <c r="BI179" i="18"/>
  <c r="BI185" i="18"/>
  <c r="BI130" i="18"/>
  <c r="BI131" i="18" s="1"/>
  <c r="BJ131" i="18" s="1"/>
  <c r="BI182" i="18"/>
  <c r="BI188" i="18"/>
  <c r="BI38" i="18"/>
  <c r="BI46" i="18" s="1"/>
  <c r="BI44" i="18" s="1"/>
  <c r="BI42" i="18"/>
  <c r="BK18" i="18"/>
  <c r="BL16" i="18"/>
  <c r="BK17" i="18"/>
  <c r="BK124" i="18"/>
  <c r="AU142" i="18"/>
  <c r="AU140" i="18"/>
  <c r="AU144" i="18" s="1"/>
  <c r="AU65" i="18"/>
  <c r="AU111" i="18"/>
  <c r="AU116" i="18"/>
  <c r="AU167" i="18"/>
  <c r="AU173" i="18"/>
  <c r="AU170" i="18"/>
  <c r="AU176" i="18"/>
  <c r="AU130" i="18"/>
  <c r="AU131" i="18" s="1"/>
  <c r="AV131" i="18" s="1"/>
  <c r="AU179" i="18"/>
  <c r="AU185" i="18"/>
  <c r="AU182" i="18"/>
  <c r="AU188" i="18"/>
  <c r="AW18" i="18"/>
  <c r="AX16" i="18"/>
  <c r="AW17" i="18"/>
  <c r="AU53" i="18"/>
  <c r="AU56" i="18" s="1"/>
  <c r="AU57" i="18" s="1"/>
  <c r="AU55" i="18"/>
  <c r="AU52" i="18"/>
  <c r="AU78" i="18"/>
  <c r="AV19" i="18"/>
  <c r="AV26" i="18" s="1"/>
  <c r="AV36" i="18"/>
  <c r="AV20" i="18"/>
  <c r="AV126" i="18"/>
  <c r="AW124" i="18"/>
  <c r="AW41" i="18"/>
  <c r="AU66" i="18"/>
  <c r="AU70" i="18" s="1"/>
  <c r="AU68" i="18"/>
  <c r="AU38" i="18"/>
  <c r="AU46" i="18" s="1"/>
  <c r="AU44" i="18" s="1"/>
  <c r="AU42" i="18"/>
  <c r="AU128" i="18"/>
  <c r="AU132" i="18"/>
  <c r="AG36" i="18"/>
  <c r="AI19" i="18"/>
  <c r="AI26" i="18" s="1"/>
  <c r="AI28" i="18" s="1"/>
  <c r="AI20" i="18"/>
  <c r="AI126" i="18" s="1"/>
  <c r="AH128" i="18"/>
  <c r="AH65" i="18"/>
  <c r="AH111" i="18"/>
  <c r="AG140" i="18"/>
  <c r="AG144" i="18" s="1"/>
  <c r="AG142" i="18"/>
  <c r="AH130" i="18"/>
  <c r="AH131" i="18" s="1"/>
  <c r="AI131" i="18" s="1"/>
  <c r="AH179" i="18"/>
  <c r="AH185" i="18"/>
  <c r="AH182" i="18"/>
  <c r="AH188" i="18"/>
  <c r="AH38" i="18"/>
  <c r="AH46" i="18" s="1"/>
  <c r="AG72" i="18"/>
  <c r="AH72" i="18" s="1"/>
  <c r="AG116" i="18"/>
  <c r="AG167" i="18"/>
  <c r="AG173" i="18"/>
  <c r="AG170" i="18"/>
  <c r="AG176" i="18"/>
  <c r="AG38" i="18"/>
  <c r="AG46" i="18" s="1"/>
  <c r="AG44" i="18" s="1"/>
  <c r="AG42" i="18"/>
  <c r="AH42" i="18" s="1"/>
  <c r="AG128" i="18"/>
  <c r="AG132" i="18"/>
  <c r="AH22" i="18"/>
  <c r="AG52" i="18"/>
  <c r="AG53" i="18"/>
  <c r="AG56" i="18" s="1"/>
  <c r="AG57" i="18" s="1"/>
  <c r="AG78" i="18"/>
  <c r="AG55" i="18"/>
  <c r="AG83" i="18" s="1"/>
  <c r="AK16" i="18"/>
  <c r="AJ17" i="18"/>
  <c r="AJ18" i="18"/>
  <c r="AJ34" i="18"/>
  <c r="AJ124" i="18"/>
  <c r="F34" i="18"/>
  <c r="F18" i="18"/>
  <c r="S127" i="18"/>
  <c r="T188" i="18"/>
  <c r="T182" i="18"/>
  <c r="T185" i="18"/>
  <c r="T130" i="18"/>
  <c r="T179" i="18"/>
  <c r="S19" i="18"/>
  <c r="S26" i="18" s="1"/>
  <c r="S20" i="18"/>
  <c r="T41" i="18"/>
  <c r="U16" i="18"/>
  <c r="U18" i="18" s="1"/>
  <c r="T17" i="18"/>
  <c r="E28" i="18"/>
  <c r="E111" i="18" s="1"/>
  <c r="M6" i="19"/>
  <c r="M10" i="19"/>
  <c r="E36" i="18"/>
  <c r="K13" i="19"/>
  <c r="K9" i="19"/>
  <c r="M9" i="19" s="1"/>
  <c r="K14" i="19"/>
  <c r="M14" i="19" s="1"/>
  <c r="K12" i="19"/>
  <c r="M12" i="19" s="1"/>
  <c r="H12" i="19"/>
  <c r="L12" i="19" s="1"/>
  <c r="H14" i="19"/>
  <c r="L14" i="19" s="1"/>
  <c r="H13" i="19"/>
  <c r="L13" i="19" s="1"/>
  <c r="H11" i="19"/>
  <c r="L11" i="19" s="1"/>
  <c r="K11" i="19"/>
  <c r="E24" i="18"/>
  <c r="E96" i="18" s="1"/>
  <c r="E126" i="18"/>
  <c r="E127" i="18"/>
  <c r="F17" i="18"/>
  <c r="G16" i="18"/>
  <c r="G18" i="18" s="1"/>
  <c r="F124" i="18"/>
  <c r="E20" i="13"/>
  <c r="F20" i="13"/>
  <c r="H18" i="13"/>
  <c r="G20" i="13"/>
  <c r="G36" i="13"/>
  <c r="F38" i="13"/>
  <c r="F39" i="13" s="1"/>
  <c r="F12" i="13"/>
  <c r="E14" i="13"/>
  <c r="F20" i="36" l="1"/>
  <c r="F36" i="36" s="1"/>
  <c r="F38" i="36" s="1"/>
  <c r="F46" i="36" s="1"/>
  <c r="H41" i="36"/>
  <c r="F185" i="36"/>
  <c r="F179" i="36"/>
  <c r="F130" i="36"/>
  <c r="F131" i="36" s="1"/>
  <c r="G131" i="36" s="1"/>
  <c r="F182" i="36"/>
  <c r="F188" i="36"/>
  <c r="E128" i="36"/>
  <c r="E132" i="36"/>
  <c r="F66" i="36"/>
  <c r="F70" i="36" s="1"/>
  <c r="F68" i="36"/>
  <c r="E109" i="36"/>
  <c r="E28" i="36"/>
  <c r="E63" i="36"/>
  <c r="F112" i="36"/>
  <c r="F114" i="36"/>
  <c r="F22" i="36"/>
  <c r="F24" i="36" s="1"/>
  <c r="F126" i="36"/>
  <c r="E22" i="36"/>
  <c r="I16" i="36"/>
  <c r="H124" i="36"/>
  <c r="H18" i="36"/>
  <c r="H17" i="36"/>
  <c r="E36" i="36"/>
  <c r="G19" i="36"/>
  <c r="G26" i="36" s="1"/>
  <c r="G20" i="36"/>
  <c r="G36" i="36" s="1"/>
  <c r="AV128" i="25"/>
  <c r="AV132" i="25"/>
  <c r="AG128" i="25"/>
  <c r="AG132" i="25"/>
  <c r="BI128" i="25"/>
  <c r="BI132" i="25"/>
  <c r="T128" i="25"/>
  <c r="T112" i="25"/>
  <c r="T114" i="25"/>
  <c r="BK130" i="25"/>
  <c r="BK179" i="25"/>
  <c r="BK182" i="25"/>
  <c r="BK185" i="25"/>
  <c r="BK188" i="25"/>
  <c r="AI34" i="25"/>
  <c r="AI37" i="25" s="1"/>
  <c r="AI40" i="25" s="1"/>
  <c r="AI124" i="25"/>
  <c r="AU99" i="25"/>
  <c r="AU101" i="25"/>
  <c r="AU142" i="25" s="1"/>
  <c r="AU137" i="25"/>
  <c r="AU98" i="25"/>
  <c r="AU132" i="25"/>
  <c r="AU128" i="25"/>
  <c r="S99" i="25"/>
  <c r="S101" i="25"/>
  <c r="S142" i="25" s="1"/>
  <c r="S137" i="25"/>
  <c r="S98" i="25"/>
  <c r="E36" i="25"/>
  <c r="S113" i="25"/>
  <c r="S119" i="25"/>
  <c r="AV112" i="25"/>
  <c r="AV114" i="25"/>
  <c r="AX130" i="25"/>
  <c r="AX179" i="25"/>
  <c r="AX182" i="25"/>
  <c r="AX185" i="25"/>
  <c r="AX188" i="25"/>
  <c r="BI114" i="25"/>
  <c r="BI112" i="25"/>
  <c r="BJ127" i="25"/>
  <c r="S132" i="25"/>
  <c r="T132" i="25" s="1"/>
  <c r="S128" i="25"/>
  <c r="S116" i="25"/>
  <c r="S167" i="25"/>
  <c r="S170" i="25"/>
  <c r="S173" i="25"/>
  <c r="S176" i="25"/>
  <c r="AU113" i="25"/>
  <c r="AU119" i="25"/>
  <c r="V130" i="25"/>
  <c r="V179" i="25"/>
  <c r="V182" i="25"/>
  <c r="V185" i="25"/>
  <c r="V188" i="25"/>
  <c r="AU116" i="25"/>
  <c r="AU167" i="25"/>
  <c r="AU170" i="25"/>
  <c r="AU173" i="25"/>
  <c r="AU176" i="25"/>
  <c r="S130" i="25"/>
  <c r="S131" i="25" s="1"/>
  <c r="T131" i="25" s="1"/>
  <c r="U131" i="25" s="1"/>
  <c r="S179" i="25"/>
  <c r="S182" i="25"/>
  <c r="S185" i="25"/>
  <c r="S188" i="25"/>
  <c r="AG130" i="25"/>
  <c r="AG131" i="25" s="1"/>
  <c r="AH131" i="25" s="1"/>
  <c r="AG179" i="25"/>
  <c r="AG182" i="25"/>
  <c r="AG185" i="25"/>
  <c r="AG188" i="25"/>
  <c r="AG112" i="25"/>
  <c r="AG114" i="25"/>
  <c r="AU130" i="25"/>
  <c r="AU131" i="25" s="1"/>
  <c r="AV131" i="25" s="1"/>
  <c r="AW131" i="25" s="1"/>
  <c r="AX131" i="25" s="1"/>
  <c r="AU179" i="25"/>
  <c r="AU182" i="25"/>
  <c r="AU185" i="25"/>
  <c r="AU188" i="25"/>
  <c r="AH41" i="25"/>
  <c r="AI41" i="25" s="1"/>
  <c r="BJ41" i="35"/>
  <c r="F41" i="35"/>
  <c r="E132" i="35"/>
  <c r="E128" i="35"/>
  <c r="AV96" i="35"/>
  <c r="AV50" i="35"/>
  <c r="AG132" i="35"/>
  <c r="AG128" i="35"/>
  <c r="AU114" i="35"/>
  <c r="AU112" i="35"/>
  <c r="BJ127" i="35"/>
  <c r="AU68" i="35"/>
  <c r="AU66" i="35"/>
  <c r="AU70" i="35" s="1"/>
  <c r="V41" i="35"/>
  <c r="AG36" i="35"/>
  <c r="BI22" i="35"/>
  <c r="AI18" i="35"/>
  <c r="AJ16" i="35"/>
  <c r="AI17" i="35"/>
  <c r="AI124" i="35"/>
  <c r="S132" i="35"/>
  <c r="S128" i="35"/>
  <c r="S24" i="35"/>
  <c r="U185" i="35"/>
  <c r="U179" i="35"/>
  <c r="U188" i="35"/>
  <c r="U182" i="35"/>
  <c r="U130" i="35"/>
  <c r="S114" i="35"/>
  <c r="S112" i="35"/>
  <c r="AW185" i="35"/>
  <c r="AW179" i="35"/>
  <c r="AW188" i="35"/>
  <c r="AW182" i="35"/>
  <c r="AW130" i="35"/>
  <c r="BI38" i="35"/>
  <c r="BI46" i="35" s="1"/>
  <c r="BI44" i="35" s="1"/>
  <c r="BI42" i="35"/>
  <c r="AH185" i="35"/>
  <c r="AH188" i="35"/>
  <c r="AH179" i="35"/>
  <c r="AH182" i="35"/>
  <c r="AH130" i="35"/>
  <c r="V124" i="35"/>
  <c r="V127" i="35" s="1"/>
  <c r="W16" i="35"/>
  <c r="V18" i="35"/>
  <c r="V17" i="35"/>
  <c r="BK18" i="35"/>
  <c r="BL16" i="35"/>
  <c r="BK17" i="35"/>
  <c r="BK34" i="35"/>
  <c r="BK37" i="35" s="1"/>
  <c r="BK40" i="35" s="1"/>
  <c r="BK41" i="35" s="1"/>
  <c r="BK124" i="35"/>
  <c r="BK127" i="35" s="1"/>
  <c r="AW36" i="35"/>
  <c r="AW19" i="35"/>
  <c r="AW26" i="35" s="1"/>
  <c r="AW20" i="35"/>
  <c r="F127" i="35"/>
  <c r="AU42" i="35"/>
  <c r="AV42" i="35" s="1"/>
  <c r="AU38" i="35"/>
  <c r="AU46" i="35" s="1"/>
  <c r="AU44" i="35" s="1"/>
  <c r="AV38" i="35"/>
  <c r="AV46" i="35" s="1"/>
  <c r="AV44" i="35" s="1"/>
  <c r="AG22" i="35"/>
  <c r="AG24" i="35" s="1"/>
  <c r="T38" i="35"/>
  <c r="T46" i="35" s="1"/>
  <c r="AH19" i="35"/>
  <c r="AH26" i="35" s="1"/>
  <c r="AH20" i="35"/>
  <c r="AU184" i="35"/>
  <c r="AU190" i="35"/>
  <c r="AU187" i="35"/>
  <c r="AU181" i="35"/>
  <c r="AU136" i="35"/>
  <c r="AU134" i="35" s="1"/>
  <c r="S111" i="35"/>
  <c r="S65" i="35"/>
  <c r="T28" i="35"/>
  <c r="AV132" i="35"/>
  <c r="AV128" i="35"/>
  <c r="E22" i="35"/>
  <c r="E24" i="35" s="1"/>
  <c r="G18" i="35"/>
  <c r="H16" i="35"/>
  <c r="G17" i="35"/>
  <c r="G124" i="35"/>
  <c r="G127" i="35" s="1"/>
  <c r="G34" i="35"/>
  <c r="G37" i="35" s="1"/>
  <c r="G40" i="35" s="1"/>
  <c r="S68" i="35"/>
  <c r="S66" i="35"/>
  <c r="S70" i="35" s="1"/>
  <c r="AV68" i="35"/>
  <c r="AV66" i="35"/>
  <c r="AV70" i="35" s="1"/>
  <c r="E109" i="35"/>
  <c r="E63" i="35"/>
  <c r="E28" i="35"/>
  <c r="F20" i="35"/>
  <c r="F126" i="35" s="1"/>
  <c r="F36" i="35"/>
  <c r="F19" i="35"/>
  <c r="F26" i="35" s="1"/>
  <c r="AU182" i="35"/>
  <c r="AU185" i="35"/>
  <c r="AU188" i="35"/>
  <c r="AU179" i="35"/>
  <c r="AU130" i="35"/>
  <c r="AU131" i="35" s="1"/>
  <c r="AV131" i="35" s="1"/>
  <c r="T109" i="35"/>
  <c r="T63" i="35"/>
  <c r="BI126" i="35"/>
  <c r="AU65" i="35"/>
  <c r="AU111" i="35"/>
  <c r="AV28" i="35"/>
  <c r="AV114" i="35"/>
  <c r="AV112" i="35"/>
  <c r="E36" i="35"/>
  <c r="AW41" i="35"/>
  <c r="AX41" i="35" s="1"/>
  <c r="AU24" i="35"/>
  <c r="AI34" i="35"/>
  <c r="AG109" i="35"/>
  <c r="AG63" i="35"/>
  <c r="AG28" i="35"/>
  <c r="S42" i="35"/>
  <c r="T42" i="35" s="1"/>
  <c r="S38" i="35"/>
  <c r="S46" i="35" s="1"/>
  <c r="S44" i="35" s="1"/>
  <c r="T22" i="35"/>
  <c r="T126" i="35"/>
  <c r="BI109" i="35"/>
  <c r="BI63" i="35"/>
  <c r="BI28" i="35"/>
  <c r="U126" i="35"/>
  <c r="U19" i="35"/>
  <c r="U26" i="35" s="1"/>
  <c r="U20" i="35"/>
  <c r="U36" i="35" s="1"/>
  <c r="BJ126" i="35"/>
  <c r="BJ20" i="35"/>
  <c r="BJ36" i="35" s="1"/>
  <c r="BJ19" i="35"/>
  <c r="BJ26" i="35" s="1"/>
  <c r="AY16" i="35"/>
  <c r="AX124" i="35"/>
  <c r="AX17" i="35"/>
  <c r="AX18" i="35"/>
  <c r="AG185" i="35"/>
  <c r="AG179" i="35"/>
  <c r="AG188" i="35"/>
  <c r="AG182" i="35"/>
  <c r="AG130" i="35"/>
  <c r="AG131" i="35" s="1"/>
  <c r="AH131" i="35" s="1"/>
  <c r="S182" i="35"/>
  <c r="S188" i="35"/>
  <c r="S185" i="35"/>
  <c r="S179" i="35"/>
  <c r="S130" i="35"/>
  <c r="S131" i="35" s="1"/>
  <c r="T131" i="35" s="1"/>
  <c r="F109" i="34"/>
  <c r="F63" i="34"/>
  <c r="AG22" i="34"/>
  <c r="AG24" i="34" s="1"/>
  <c r="AV36" i="34"/>
  <c r="AV20" i="34"/>
  <c r="AV19" i="34"/>
  <c r="AV26" i="34" s="1"/>
  <c r="BJ131" i="34"/>
  <c r="BK131" i="34" s="1"/>
  <c r="G127" i="34"/>
  <c r="AH22" i="34"/>
  <c r="AH24" i="34" s="1"/>
  <c r="BJ22" i="34"/>
  <c r="BJ24" i="34" s="1"/>
  <c r="BJ126" i="34"/>
  <c r="E109" i="34"/>
  <c r="E28" i="34"/>
  <c r="E63" i="34"/>
  <c r="BI24" i="34"/>
  <c r="BI22" i="34"/>
  <c r="BI126" i="34"/>
  <c r="AU22" i="34"/>
  <c r="AU185" i="34"/>
  <c r="AU179" i="34"/>
  <c r="AU182" i="34"/>
  <c r="AU188" i="34"/>
  <c r="AU130" i="34"/>
  <c r="AU131" i="34" s="1"/>
  <c r="AV131" i="34" s="1"/>
  <c r="G19" i="34"/>
  <c r="G26" i="34" s="1"/>
  <c r="G20" i="34"/>
  <c r="AH38" i="34"/>
  <c r="AH46" i="34" s="1"/>
  <c r="BJ38" i="34"/>
  <c r="BJ46" i="34" s="1"/>
  <c r="E42" i="34"/>
  <c r="E38" i="34"/>
  <c r="E46" i="34" s="1"/>
  <c r="E44" i="34" s="1"/>
  <c r="S42" i="34"/>
  <c r="S38" i="34"/>
  <c r="S46" i="34" s="1"/>
  <c r="S44" i="34" s="1"/>
  <c r="S132" i="34"/>
  <c r="S128" i="34"/>
  <c r="U18" i="34"/>
  <c r="U17" i="34"/>
  <c r="V16" i="34"/>
  <c r="U124" i="34"/>
  <c r="U34" i="34"/>
  <c r="AI19" i="34"/>
  <c r="AI26" i="34" s="1"/>
  <c r="AI20" i="34"/>
  <c r="BK19" i="34"/>
  <c r="BK26" i="34" s="1"/>
  <c r="BK20" i="34"/>
  <c r="F38" i="34"/>
  <c r="F46" i="34" s="1"/>
  <c r="F44" i="34" s="1"/>
  <c r="F42" i="34"/>
  <c r="F128" i="34"/>
  <c r="AG109" i="34"/>
  <c r="AG28" i="34"/>
  <c r="AG63" i="34"/>
  <c r="AG132" i="34"/>
  <c r="AH132" i="34" s="1"/>
  <c r="AG128" i="34"/>
  <c r="AU36" i="34"/>
  <c r="AU126" i="34"/>
  <c r="I16" i="34"/>
  <c r="H18" i="34"/>
  <c r="H17" i="34"/>
  <c r="H124" i="34"/>
  <c r="H34" i="34"/>
  <c r="AH128" i="34"/>
  <c r="F185" i="34"/>
  <c r="F179" i="34"/>
  <c r="F130" i="34"/>
  <c r="F131" i="34" s="1"/>
  <c r="F188" i="34"/>
  <c r="F182" i="34"/>
  <c r="BI28" i="34"/>
  <c r="BI109" i="34"/>
  <c r="BI63" i="34"/>
  <c r="AK16" i="34"/>
  <c r="AJ18" i="34"/>
  <c r="AJ17" i="34"/>
  <c r="AJ124" i="34"/>
  <c r="AJ34" i="34"/>
  <c r="BM16" i="34"/>
  <c r="BL18" i="34"/>
  <c r="BL17" i="34"/>
  <c r="BL124" i="34"/>
  <c r="BL34" i="34"/>
  <c r="F22" i="34"/>
  <c r="F24" i="34" s="1"/>
  <c r="S185" i="34"/>
  <c r="S188" i="34"/>
  <c r="S182" i="34"/>
  <c r="S130" i="34"/>
  <c r="S131" i="34" s="1"/>
  <c r="T131" i="34" s="1"/>
  <c r="S179" i="34"/>
  <c r="AG42" i="34"/>
  <c r="AG38" i="34"/>
  <c r="AG46" i="34" s="1"/>
  <c r="AG44" i="34" s="1"/>
  <c r="AV41" i="34"/>
  <c r="AU63" i="34"/>
  <c r="AU109" i="34"/>
  <c r="AU28" i="34"/>
  <c r="AW124" i="34"/>
  <c r="AW18" i="34"/>
  <c r="AW17" i="34"/>
  <c r="AX16" i="34"/>
  <c r="AH109" i="34"/>
  <c r="AH63" i="34"/>
  <c r="BJ109" i="34"/>
  <c r="BJ63" i="34"/>
  <c r="E22" i="34"/>
  <c r="E24" i="34" s="1"/>
  <c r="E126" i="34"/>
  <c r="S24" i="34"/>
  <c r="S22" i="34"/>
  <c r="S63" i="34"/>
  <c r="S109" i="34"/>
  <c r="S28" i="34"/>
  <c r="T20" i="34"/>
  <c r="T19" i="34"/>
  <c r="T26" i="34" s="1"/>
  <c r="BI42" i="34"/>
  <c r="BI38" i="34"/>
  <c r="BI46" i="34" s="1"/>
  <c r="BI44" i="34" s="1"/>
  <c r="AI37" i="34"/>
  <c r="AI40" i="34" s="1"/>
  <c r="AI41" i="34" s="1"/>
  <c r="AW34" i="34"/>
  <c r="AW37" i="34" s="1"/>
  <c r="AW40" i="34" s="1"/>
  <c r="T41" i="33"/>
  <c r="U41" i="33" s="1"/>
  <c r="F41" i="33"/>
  <c r="V37" i="33"/>
  <c r="V40" i="33" s="1"/>
  <c r="T132" i="33"/>
  <c r="T128" i="33"/>
  <c r="BK18" i="33"/>
  <c r="BK17" i="33"/>
  <c r="BL16" i="33"/>
  <c r="BK124" i="33"/>
  <c r="F127" i="33"/>
  <c r="S42" i="33"/>
  <c r="S38" i="33"/>
  <c r="S46" i="33" s="1"/>
  <c r="S44" i="33" s="1"/>
  <c r="BI42" i="33"/>
  <c r="BI38" i="33"/>
  <c r="BI46" i="33" s="1"/>
  <c r="BI44" i="33" s="1"/>
  <c r="V41" i="33"/>
  <c r="E109" i="33"/>
  <c r="E28" i="33"/>
  <c r="E63" i="33"/>
  <c r="E132" i="33"/>
  <c r="E128" i="33"/>
  <c r="S132" i="33"/>
  <c r="S128" i="33"/>
  <c r="AH41" i="33"/>
  <c r="AV126" i="33"/>
  <c r="E42" i="33"/>
  <c r="E38" i="33"/>
  <c r="E46" i="33" s="1"/>
  <c r="E44" i="33" s="1"/>
  <c r="S24" i="33"/>
  <c r="AG109" i="33"/>
  <c r="AG28" i="33"/>
  <c r="AG63" i="33"/>
  <c r="G41" i="33"/>
  <c r="AW36" i="33"/>
  <c r="AW19" i="33"/>
  <c r="AW26" i="33" s="1"/>
  <c r="AW20" i="33"/>
  <c r="G18" i="33"/>
  <c r="G17" i="33"/>
  <c r="H16" i="33"/>
  <c r="G124" i="33"/>
  <c r="G127" i="33" s="1"/>
  <c r="AU66" i="33"/>
  <c r="AU70" i="33" s="1"/>
  <c r="AU68" i="33"/>
  <c r="AV109" i="33"/>
  <c r="AV63" i="33"/>
  <c r="BI22" i="33"/>
  <c r="BJ41" i="33"/>
  <c r="AU38" i="33"/>
  <c r="AU46" i="33" s="1"/>
  <c r="AU44" i="33" s="1"/>
  <c r="AU42" i="33"/>
  <c r="S114" i="33"/>
  <c r="S112" i="33"/>
  <c r="AH20" i="33"/>
  <c r="AH126" i="33" s="1"/>
  <c r="AH19" i="33"/>
  <c r="AH26" i="33" s="1"/>
  <c r="U126" i="33"/>
  <c r="U19" i="33"/>
  <c r="U26" i="33" s="1"/>
  <c r="U20" i="33"/>
  <c r="T22" i="33"/>
  <c r="T24" i="33" s="1"/>
  <c r="AG22" i="33"/>
  <c r="AG24" i="33" s="1"/>
  <c r="AW185" i="33"/>
  <c r="AW179" i="33"/>
  <c r="AW182" i="33"/>
  <c r="AW188" i="33"/>
  <c r="AW130" i="33"/>
  <c r="AU65" i="33"/>
  <c r="AV28" i="33"/>
  <c r="AU111" i="33"/>
  <c r="BK34" i="33"/>
  <c r="AX41" i="33"/>
  <c r="S65" i="33"/>
  <c r="S111" i="33"/>
  <c r="T28" i="33"/>
  <c r="AU96" i="33"/>
  <c r="AU50" i="33"/>
  <c r="U185" i="33"/>
  <c r="U179" i="33"/>
  <c r="U188" i="33"/>
  <c r="U182" i="33"/>
  <c r="U130" i="33"/>
  <c r="AU132" i="33"/>
  <c r="AU128" i="33"/>
  <c r="T36" i="33"/>
  <c r="AG126" i="33"/>
  <c r="AY16" i="33"/>
  <c r="AX18" i="33"/>
  <c r="AX17" i="33"/>
  <c r="AX124" i="33"/>
  <c r="AX127" i="33" s="1"/>
  <c r="F126" i="33"/>
  <c r="F36" i="33"/>
  <c r="F20" i="33"/>
  <c r="F19" i="33"/>
  <c r="F26" i="33" s="1"/>
  <c r="AU188" i="33"/>
  <c r="AU182" i="33"/>
  <c r="AU179" i="33"/>
  <c r="AU185" i="33"/>
  <c r="AU130" i="33"/>
  <c r="AU131" i="33" s="1"/>
  <c r="AV131" i="33" s="1"/>
  <c r="AW131" i="33" s="1"/>
  <c r="AV22" i="33"/>
  <c r="AV24" i="33" s="1"/>
  <c r="AH127" i="33"/>
  <c r="S188" i="33"/>
  <c r="S182" i="33"/>
  <c r="S179" i="33"/>
  <c r="S130" i="33"/>
  <c r="S131" i="33" s="1"/>
  <c r="T131" i="33" s="1"/>
  <c r="S185" i="33"/>
  <c r="W16" i="33"/>
  <c r="V18" i="33"/>
  <c r="V17" i="33"/>
  <c r="V124" i="33"/>
  <c r="V127" i="33" s="1"/>
  <c r="T63" i="33"/>
  <c r="T109" i="33"/>
  <c r="AG36" i="33"/>
  <c r="BJ20" i="33"/>
  <c r="BJ126" i="33" s="1"/>
  <c r="BJ36" i="33"/>
  <c r="BJ19" i="33"/>
  <c r="BJ26" i="33" s="1"/>
  <c r="AU114" i="33"/>
  <c r="AU112" i="33"/>
  <c r="AV36" i="33"/>
  <c r="BI109" i="33"/>
  <c r="BI28" i="33"/>
  <c r="BI63" i="33"/>
  <c r="BI126" i="33"/>
  <c r="S68" i="33"/>
  <c r="S66" i="33"/>
  <c r="S70" i="33" s="1"/>
  <c r="E22" i="33"/>
  <c r="AI18" i="33"/>
  <c r="AI17" i="33"/>
  <c r="AJ16" i="33"/>
  <c r="AI124" i="33"/>
  <c r="AI127" i="33" s="1"/>
  <c r="AI34" i="33"/>
  <c r="AV50" i="31"/>
  <c r="AV96" i="31"/>
  <c r="T50" i="31"/>
  <c r="T96" i="31"/>
  <c r="AU132" i="31"/>
  <c r="AU128" i="31"/>
  <c r="AU96" i="31"/>
  <c r="AU50" i="31"/>
  <c r="AW96" i="31"/>
  <c r="AW50" i="31"/>
  <c r="AJ18" i="31"/>
  <c r="AK16" i="31"/>
  <c r="AJ17" i="31"/>
  <c r="AJ124" i="31"/>
  <c r="AJ127" i="31" s="1"/>
  <c r="F36" i="31"/>
  <c r="F19" i="31"/>
  <c r="F26" i="31" s="1"/>
  <c r="F20" i="31"/>
  <c r="W11" i="31"/>
  <c r="W7" i="31"/>
  <c r="U22" i="31"/>
  <c r="U24" i="31" s="1"/>
  <c r="AU65" i="31"/>
  <c r="AV28" i="31"/>
  <c r="AU111" i="31"/>
  <c r="V38" i="31"/>
  <c r="V46" i="31" s="1"/>
  <c r="AH63" i="31"/>
  <c r="AH109" i="31"/>
  <c r="AX36" i="31"/>
  <c r="AX19" i="31"/>
  <c r="AX26" i="31" s="1"/>
  <c r="AX20" i="31"/>
  <c r="S42" i="31"/>
  <c r="S38" i="31"/>
  <c r="S46" i="31" s="1"/>
  <c r="S44" i="31" s="1"/>
  <c r="W20" i="31"/>
  <c r="W19" i="31"/>
  <c r="W26" i="31" s="1"/>
  <c r="AW38" i="31"/>
  <c r="AW46" i="31" s="1"/>
  <c r="E42" i="31"/>
  <c r="E38" i="31"/>
  <c r="E46" i="31" s="1"/>
  <c r="E44" i="31" s="1"/>
  <c r="BJ185" i="31"/>
  <c r="BJ179" i="31"/>
  <c r="BJ182" i="31"/>
  <c r="BJ188" i="31"/>
  <c r="BJ130" i="31"/>
  <c r="T128" i="31"/>
  <c r="AW187" i="31"/>
  <c r="AW181" i="31"/>
  <c r="AW184" i="31"/>
  <c r="AW136" i="31"/>
  <c r="AW190" i="31"/>
  <c r="AG22" i="31"/>
  <c r="AG24" i="31" s="1"/>
  <c r="T66" i="31"/>
  <c r="T70" i="31" s="1"/>
  <c r="T68" i="31"/>
  <c r="AI188" i="31"/>
  <c r="AI182" i="31"/>
  <c r="AI185" i="31"/>
  <c r="AI179" i="31"/>
  <c r="AI130" i="31"/>
  <c r="G124" i="31"/>
  <c r="H16" i="31"/>
  <c r="G17" i="31"/>
  <c r="G18" i="31"/>
  <c r="G34" i="31"/>
  <c r="U109" i="31"/>
  <c r="U63" i="31"/>
  <c r="U126" i="31"/>
  <c r="AU114" i="31"/>
  <c r="AU112" i="31"/>
  <c r="V63" i="31"/>
  <c r="V109" i="31"/>
  <c r="AH22" i="31"/>
  <c r="AH24" i="31" s="1"/>
  <c r="AY124" i="31"/>
  <c r="AZ16" i="31"/>
  <c r="AY18" i="31"/>
  <c r="AY17" i="31"/>
  <c r="W188" i="31"/>
  <c r="W189" i="31" s="1"/>
  <c r="W182" i="31"/>
  <c r="W183" i="31" s="1"/>
  <c r="W185" i="31"/>
  <c r="W179" i="31"/>
  <c r="W130" i="31"/>
  <c r="BJ19" i="31"/>
  <c r="BJ26" i="31" s="1"/>
  <c r="BJ20" i="31"/>
  <c r="AG36" i="31"/>
  <c r="AG126" i="31"/>
  <c r="W180" i="31"/>
  <c r="T114" i="31"/>
  <c r="T112" i="31"/>
  <c r="AI20" i="31"/>
  <c r="AI19" i="31"/>
  <c r="AI26" i="31" s="1"/>
  <c r="BI109" i="31"/>
  <c r="BI63" i="31"/>
  <c r="BI28" i="31"/>
  <c r="BI22" i="31"/>
  <c r="BI24" i="31"/>
  <c r="U36" i="31"/>
  <c r="BI185" i="31"/>
  <c r="BI179" i="31"/>
  <c r="BI188" i="31"/>
  <c r="BI182" i="31"/>
  <c r="BI130" i="31"/>
  <c r="BI131" i="31" s="1"/>
  <c r="BJ131" i="31" s="1"/>
  <c r="AU68" i="31"/>
  <c r="AU66" i="31"/>
  <c r="AU70" i="31" s="1"/>
  <c r="T42" i="31"/>
  <c r="T38" i="31"/>
  <c r="T46" i="31" s="1"/>
  <c r="T44" i="31" s="1"/>
  <c r="V22" i="31"/>
  <c r="V24" i="31"/>
  <c r="AH36" i="31"/>
  <c r="AH126" i="31"/>
  <c r="S22" i="31"/>
  <c r="S126" i="31"/>
  <c r="AV66" i="31"/>
  <c r="AV70" i="31" s="1"/>
  <c r="AV68" i="31"/>
  <c r="E22" i="31"/>
  <c r="E24" i="31" s="1"/>
  <c r="BK124" i="31"/>
  <c r="BL16" i="31"/>
  <c r="BK18" i="31"/>
  <c r="BK17" i="31"/>
  <c r="BK34" i="31"/>
  <c r="AY34" i="31"/>
  <c r="E185" i="31"/>
  <c r="E179" i="31"/>
  <c r="E188" i="31"/>
  <c r="E182" i="31"/>
  <c r="E130" i="31"/>
  <c r="E131" i="31" s="1"/>
  <c r="AW66" i="31"/>
  <c r="AW70" i="31" s="1"/>
  <c r="AW68" i="31"/>
  <c r="AG185" i="31"/>
  <c r="AG179" i="31"/>
  <c r="AG182" i="31"/>
  <c r="AG188" i="31"/>
  <c r="AG130" i="31"/>
  <c r="AG131" i="31" s="1"/>
  <c r="AH131" i="31" s="1"/>
  <c r="BI36" i="31"/>
  <c r="BI126" i="31"/>
  <c r="F185" i="31"/>
  <c r="F182" i="31"/>
  <c r="F179" i="31"/>
  <c r="F188" i="31"/>
  <c r="F130" i="31"/>
  <c r="AV132" i="31"/>
  <c r="AW132" i="31" s="1"/>
  <c r="AV128" i="31"/>
  <c r="V126" i="31"/>
  <c r="AV131" i="31"/>
  <c r="AW131" i="31" s="1"/>
  <c r="AX127" i="31"/>
  <c r="S28" i="31"/>
  <c r="S109" i="31"/>
  <c r="W27" i="31"/>
  <c r="S63" i="31"/>
  <c r="F41" i="31"/>
  <c r="AV112" i="31"/>
  <c r="AV114" i="31"/>
  <c r="X18" i="31"/>
  <c r="X17" i="31"/>
  <c r="Y16" i="31"/>
  <c r="X34" i="31"/>
  <c r="X124" i="31"/>
  <c r="E109" i="31"/>
  <c r="E63" i="31"/>
  <c r="E28" i="31"/>
  <c r="E126" i="31"/>
  <c r="AJ34" i="31"/>
  <c r="AV42" i="31"/>
  <c r="AV38" i="31"/>
  <c r="AV46" i="31" s="1"/>
  <c r="AV44" i="31" s="1"/>
  <c r="AW112" i="31"/>
  <c r="AW114" i="31"/>
  <c r="AG109" i="31"/>
  <c r="AG63" i="31"/>
  <c r="AG28" i="31"/>
  <c r="T131" i="31"/>
  <c r="U131" i="31" s="1"/>
  <c r="V131" i="31" s="1"/>
  <c r="W131" i="31" s="1"/>
  <c r="G41" i="30"/>
  <c r="AJ41" i="30"/>
  <c r="BK131" i="30"/>
  <c r="BJ38" i="30"/>
  <c r="BJ46" i="30" s="1"/>
  <c r="AV188" i="30"/>
  <c r="AV182" i="30"/>
  <c r="AV179" i="30"/>
  <c r="AV130" i="30"/>
  <c r="AV185" i="30"/>
  <c r="E109" i="30"/>
  <c r="E28" i="30"/>
  <c r="E63" i="30"/>
  <c r="E128" i="30"/>
  <c r="E132" i="30"/>
  <c r="BI22" i="30"/>
  <c r="F109" i="30"/>
  <c r="F63" i="30"/>
  <c r="AU22" i="30"/>
  <c r="I16" i="30"/>
  <c r="H18" i="30"/>
  <c r="H17" i="30"/>
  <c r="H124" i="30"/>
  <c r="AG42" i="30"/>
  <c r="AG38" i="30"/>
  <c r="AG46" i="30" s="1"/>
  <c r="AG44" i="30" s="1"/>
  <c r="AJ124" i="30"/>
  <c r="AJ127" i="30" s="1"/>
  <c r="AK16" i="30"/>
  <c r="AJ18" i="30"/>
  <c r="AJ17" i="30"/>
  <c r="S22" i="30"/>
  <c r="BJ109" i="30"/>
  <c r="BJ63" i="30"/>
  <c r="AV20" i="30"/>
  <c r="AV19" i="30"/>
  <c r="AV26" i="30" s="1"/>
  <c r="E22" i="30"/>
  <c r="H34" i="30"/>
  <c r="AH42" i="30"/>
  <c r="AH38" i="30"/>
  <c r="AH46" i="30" s="1"/>
  <c r="BI126" i="30"/>
  <c r="S188" i="30"/>
  <c r="S182" i="30"/>
  <c r="S179" i="30"/>
  <c r="S130" i="30"/>
  <c r="S131" i="30" s="1"/>
  <c r="S185" i="30"/>
  <c r="F22" i="30"/>
  <c r="F24" i="30" s="1"/>
  <c r="F126" i="30"/>
  <c r="AU109" i="30"/>
  <c r="AU63" i="30"/>
  <c r="AU28" i="30"/>
  <c r="AG22" i="30"/>
  <c r="T19" i="30"/>
  <c r="T26" i="30" s="1"/>
  <c r="T20" i="30"/>
  <c r="S126" i="30"/>
  <c r="BJ22" i="30"/>
  <c r="BJ24" i="30" s="1"/>
  <c r="U41" i="30"/>
  <c r="G131" i="30"/>
  <c r="AH22" i="30"/>
  <c r="AH24" i="30" s="1"/>
  <c r="BI36" i="30"/>
  <c r="F36" i="30"/>
  <c r="AU36" i="30"/>
  <c r="AG126" i="30"/>
  <c r="AI127" i="30"/>
  <c r="BL124" i="30"/>
  <c r="BM16" i="30"/>
  <c r="BL18" i="30"/>
  <c r="BL17" i="30"/>
  <c r="BL34" i="30"/>
  <c r="U124" i="30"/>
  <c r="U18" i="30"/>
  <c r="V16" i="30"/>
  <c r="U17" i="30"/>
  <c r="S36" i="30"/>
  <c r="AU188" i="30"/>
  <c r="AU182" i="30"/>
  <c r="AU185" i="30"/>
  <c r="AU179" i="30"/>
  <c r="AU130" i="30"/>
  <c r="AU131" i="30" s="1"/>
  <c r="BJ126" i="30"/>
  <c r="AW124" i="30"/>
  <c r="AW127" i="30" s="1"/>
  <c r="AW18" i="30"/>
  <c r="AW17" i="30"/>
  <c r="AW34" i="30"/>
  <c r="AX16" i="30"/>
  <c r="E36" i="30"/>
  <c r="AH109" i="30"/>
  <c r="AH63" i="30"/>
  <c r="AH126" i="30"/>
  <c r="BI109" i="30"/>
  <c r="BI28" i="30"/>
  <c r="BI63" i="30"/>
  <c r="AU126" i="30"/>
  <c r="G36" i="30"/>
  <c r="G19" i="30"/>
  <c r="G26" i="30" s="1"/>
  <c r="G20" i="30"/>
  <c r="AG109" i="30"/>
  <c r="AG28" i="30"/>
  <c r="AG63" i="30"/>
  <c r="AI19" i="30"/>
  <c r="AI26" i="30" s="1"/>
  <c r="AI20" i="30"/>
  <c r="AI36" i="30" s="1"/>
  <c r="BK19" i="30"/>
  <c r="BK26" i="30" s="1"/>
  <c r="BK20" i="30"/>
  <c r="T188" i="30"/>
  <c r="T182" i="30"/>
  <c r="T185" i="30"/>
  <c r="T179" i="30"/>
  <c r="T130" i="30"/>
  <c r="S63" i="30"/>
  <c r="S109" i="30"/>
  <c r="S28" i="30"/>
  <c r="T131" i="29"/>
  <c r="U131" i="29" s="1"/>
  <c r="AV131" i="29"/>
  <c r="BI42" i="29"/>
  <c r="BI38" i="29"/>
  <c r="BI46" i="29" s="1"/>
  <c r="BI44" i="29" s="1"/>
  <c r="T128" i="29"/>
  <c r="BJ36" i="29"/>
  <c r="BJ20" i="29"/>
  <c r="BJ19" i="29"/>
  <c r="BJ26" i="29" s="1"/>
  <c r="E109" i="29"/>
  <c r="E63" i="29"/>
  <c r="E28" i="29"/>
  <c r="E132" i="29"/>
  <c r="E128" i="29"/>
  <c r="BI50" i="29"/>
  <c r="BI96" i="29"/>
  <c r="AG132" i="29"/>
  <c r="AG128" i="29"/>
  <c r="AG68" i="29"/>
  <c r="AG66" i="29"/>
  <c r="AG70" i="29" s="1"/>
  <c r="S22" i="29"/>
  <c r="BI112" i="29"/>
  <c r="BI114" i="29"/>
  <c r="AW126" i="29"/>
  <c r="AW36" i="29"/>
  <c r="AW20" i="29"/>
  <c r="AW19" i="29"/>
  <c r="AW26" i="29" s="1"/>
  <c r="AV38" i="29"/>
  <c r="AV46" i="29" s="1"/>
  <c r="T68" i="29"/>
  <c r="T66" i="29"/>
  <c r="T70" i="29" s="1"/>
  <c r="AW131" i="29"/>
  <c r="BK124" i="29"/>
  <c r="BK18" i="29"/>
  <c r="BL16" i="29"/>
  <c r="BK17" i="29"/>
  <c r="AG24" i="29"/>
  <c r="E185" i="29"/>
  <c r="E179" i="29"/>
  <c r="E188" i="29"/>
  <c r="E182" i="29"/>
  <c r="E130" i="29"/>
  <c r="E131" i="29" s="1"/>
  <c r="F131" i="29" s="1"/>
  <c r="AH185" i="29"/>
  <c r="AH179" i="29"/>
  <c r="AH188" i="29"/>
  <c r="AH182" i="29"/>
  <c r="AH130" i="29"/>
  <c r="AG114" i="29"/>
  <c r="AG112" i="29"/>
  <c r="AH20" i="29"/>
  <c r="AH19" i="29"/>
  <c r="AH26" i="29" s="1"/>
  <c r="BI185" i="29"/>
  <c r="BI179" i="29"/>
  <c r="BI188" i="29"/>
  <c r="BI182" i="29"/>
  <c r="BI130" i="29"/>
  <c r="BI131" i="29" s="1"/>
  <c r="BJ131" i="29" s="1"/>
  <c r="AY16" i="29"/>
  <c r="AX18" i="29"/>
  <c r="AX17" i="29"/>
  <c r="AX124" i="29"/>
  <c r="AV63" i="29"/>
  <c r="AV109" i="29"/>
  <c r="AU109" i="29"/>
  <c r="AU63" i="29"/>
  <c r="AU28" i="29"/>
  <c r="AU132" i="29"/>
  <c r="AU128" i="29"/>
  <c r="T114" i="29"/>
  <c r="T112" i="29"/>
  <c r="U20" i="29"/>
  <c r="U19" i="29"/>
  <c r="U26" i="29" s="1"/>
  <c r="AG185" i="29"/>
  <c r="AG179" i="29"/>
  <c r="AG182" i="29"/>
  <c r="AG188" i="29"/>
  <c r="AG130" i="29"/>
  <c r="AG131" i="29" s="1"/>
  <c r="AH131" i="29" s="1"/>
  <c r="F126" i="29"/>
  <c r="F36" i="29"/>
  <c r="F20" i="29"/>
  <c r="F19" i="29"/>
  <c r="F26" i="29" s="1"/>
  <c r="E42" i="29"/>
  <c r="E38" i="29"/>
  <c r="E46" i="29" s="1"/>
  <c r="E44" i="29" s="1"/>
  <c r="AI124" i="29"/>
  <c r="AI18" i="29"/>
  <c r="AI17" i="29"/>
  <c r="AJ16" i="29"/>
  <c r="S109" i="29"/>
  <c r="S28" i="29"/>
  <c r="S63" i="29"/>
  <c r="S126" i="29"/>
  <c r="BI187" i="29"/>
  <c r="BI181" i="29"/>
  <c r="BI184" i="29"/>
  <c r="BI190" i="29"/>
  <c r="BI136" i="29"/>
  <c r="BI134" i="29" s="1"/>
  <c r="BI111" i="29"/>
  <c r="BI65" i="29"/>
  <c r="BJ28" i="29"/>
  <c r="AV22" i="29"/>
  <c r="AV24" i="29" s="1"/>
  <c r="AU22" i="29"/>
  <c r="AU24" i="29" s="1"/>
  <c r="W16" i="29"/>
  <c r="V18" i="29"/>
  <c r="V17" i="29"/>
  <c r="V124" i="29"/>
  <c r="G18" i="29"/>
  <c r="G124" i="29"/>
  <c r="H16" i="29"/>
  <c r="G17" i="29"/>
  <c r="U41" i="29"/>
  <c r="V41" i="29" s="1"/>
  <c r="E22" i="29"/>
  <c r="E24" i="29" s="1"/>
  <c r="T22" i="29"/>
  <c r="T24" i="29"/>
  <c r="T36" i="29"/>
  <c r="AG111" i="29"/>
  <c r="AG65" i="29"/>
  <c r="AH28" i="29"/>
  <c r="AH37" i="29"/>
  <c r="AH40" i="29" s="1"/>
  <c r="AH41" i="29" s="1"/>
  <c r="AI41" i="29" s="1"/>
  <c r="S36" i="29"/>
  <c r="BI68" i="29"/>
  <c r="BI66" i="29"/>
  <c r="BI70" i="29" s="1"/>
  <c r="AV126" i="29"/>
  <c r="AW41" i="29"/>
  <c r="AX41" i="29" s="1"/>
  <c r="AU36" i="29"/>
  <c r="BK34" i="29"/>
  <c r="G41" i="29"/>
  <c r="AJ41" i="28"/>
  <c r="U131" i="28"/>
  <c r="S132" i="28"/>
  <c r="T132" i="28" s="1"/>
  <c r="S128" i="28"/>
  <c r="F22" i="28"/>
  <c r="F24" i="28" s="1"/>
  <c r="AU42" i="28"/>
  <c r="AU38" i="28"/>
  <c r="AU46" i="28" s="1"/>
  <c r="AU44" i="28" s="1"/>
  <c r="BJ185" i="28"/>
  <c r="BJ179" i="28"/>
  <c r="BJ188" i="28"/>
  <c r="BJ182" i="28"/>
  <c r="BJ130" i="28"/>
  <c r="H18" i="28"/>
  <c r="H17" i="28"/>
  <c r="H124" i="28"/>
  <c r="H127" i="28" s="1"/>
  <c r="I16" i="28"/>
  <c r="H34" i="28"/>
  <c r="E63" i="28"/>
  <c r="E28" i="28"/>
  <c r="E109" i="28"/>
  <c r="AH22" i="28"/>
  <c r="AH24" i="28" s="1"/>
  <c r="AH126" i="28"/>
  <c r="BI63" i="28"/>
  <c r="BI109" i="28"/>
  <c r="BI28" i="28"/>
  <c r="AU132" i="28"/>
  <c r="AU128" i="28"/>
  <c r="U63" i="28"/>
  <c r="U109" i="28"/>
  <c r="BJ126" i="28"/>
  <c r="BJ19" i="28"/>
  <c r="BJ26" i="28" s="1"/>
  <c r="BJ36" i="28"/>
  <c r="BJ20" i="28"/>
  <c r="AV37" i="28"/>
  <c r="AV40" i="28" s="1"/>
  <c r="AV41" i="28" s="1"/>
  <c r="AW41" i="28" s="1"/>
  <c r="AG66" i="28"/>
  <c r="AG70" i="28" s="1"/>
  <c r="AG68" i="28"/>
  <c r="T128" i="28"/>
  <c r="V19" i="28"/>
  <c r="V26" i="28" s="1"/>
  <c r="V20" i="28"/>
  <c r="V36" i="28"/>
  <c r="S22" i="28"/>
  <c r="F109" i="28"/>
  <c r="F63" i="28"/>
  <c r="AU109" i="28"/>
  <c r="AU28" i="28"/>
  <c r="AU63" i="28"/>
  <c r="U22" i="28"/>
  <c r="U24" i="28" s="1"/>
  <c r="BL16" i="28"/>
  <c r="BK124" i="28"/>
  <c r="BK18" i="28"/>
  <c r="BK17" i="28"/>
  <c r="BK34" i="28"/>
  <c r="AI20" i="28"/>
  <c r="AI126" i="28" s="1"/>
  <c r="AI19" i="28"/>
  <c r="AI26" i="28" s="1"/>
  <c r="E22" i="28"/>
  <c r="E24" i="28" s="1"/>
  <c r="AV127" i="28"/>
  <c r="AH109" i="28"/>
  <c r="AH63" i="28"/>
  <c r="BI42" i="28"/>
  <c r="BI38" i="28"/>
  <c r="BI46" i="28" s="1"/>
  <c r="BI44" i="28" s="1"/>
  <c r="T22" i="28"/>
  <c r="T24" i="28" s="1"/>
  <c r="E185" i="28"/>
  <c r="E179" i="28"/>
  <c r="E182" i="28"/>
  <c r="E188" i="28"/>
  <c r="E130" i="28"/>
  <c r="E131" i="28" s="1"/>
  <c r="F131" i="28" s="1"/>
  <c r="S109" i="28"/>
  <c r="S63" i="28"/>
  <c r="S28" i="28"/>
  <c r="U38" i="28"/>
  <c r="U46" i="28" s="1"/>
  <c r="AG128" i="28"/>
  <c r="AG132" i="28"/>
  <c r="AG185" i="28"/>
  <c r="AG179" i="28"/>
  <c r="AG182" i="28"/>
  <c r="AG188" i="28"/>
  <c r="AG130" i="28"/>
  <c r="AG131" i="28" s="1"/>
  <c r="AH131" i="28" s="1"/>
  <c r="AI188" i="28"/>
  <c r="AI182" i="28"/>
  <c r="AI185" i="28"/>
  <c r="AI179" i="28"/>
  <c r="AI130" i="28"/>
  <c r="AG114" i="28"/>
  <c r="AG112" i="28"/>
  <c r="T109" i="28"/>
  <c r="T63" i="28"/>
  <c r="AG96" i="28"/>
  <c r="AG50" i="28"/>
  <c r="V185" i="28"/>
  <c r="V179" i="28"/>
  <c r="V188" i="28"/>
  <c r="V182" i="28"/>
  <c r="V130" i="28"/>
  <c r="V131" i="28" s="1"/>
  <c r="BI185" i="28"/>
  <c r="BI179" i="28"/>
  <c r="BI188" i="28"/>
  <c r="BI182" i="28"/>
  <c r="BI130" i="28"/>
  <c r="BI131" i="28" s="1"/>
  <c r="F36" i="28"/>
  <c r="F126" i="28"/>
  <c r="G188" i="28"/>
  <c r="G182" i="28"/>
  <c r="G179" i="28"/>
  <c r="G185" i="28"/>
  <c r="G130" i="28"/>
  <c r="AV20" i="28"/>
  <c r="AV36" i="28" s="1"/>
  <c r="AV126" i="28"/>
  <c r="AV19" i="28"/>
  <c r="AV26" i="28" s="1"/>
  <c r="AG65" i="28"/>
  <c r="AH28" i="28"/>
  <c r="AG111" i="28"/>
  <c r="W124" i="28"/>
  <c r="W125" i="28" s="1"/>
  <c r="X16" i="28"/>
  <c r="W18" i="28"/>
  <c r="W17" i="28"/>
  <c r="W34" i="28"/>
  <c r="W37" i="28" s="1"/>
  <c r="W40" i="28" s="1"/>
  <c r="S36" i="28"/>
  <c r="AU22" i="28"/>
  <c r="AU24" i="28" s="1"/>
  <c r="U126" i="28"/>
  <c r="G20" i="28"/>
  <c r="G19" i="28"/>
  <c r="G26" i="28" s="1"/>
  <c r="AJ124" i="28"/>
  <c r="AJ127" i="28" s="1"/>
  <c r="AJ18" i="28"/>
  <c r="AK16" i="28"/>
  <c r="AJ17" i="28"/>
  <c r="E36" i="28"/>
  <c r="E126" i="28"/>
  <c r="V41" i="28"/>
  <c r="AW124" i="28"/>
  <c r="AW127" i="28" s="1"/>
  <c r="AW17" i="28"/>
  <c r="AX16" i="28"/>
  <c r="AW18" i="28"/>
  <c r="AH36" i="28"/>
  <c r="BI22" i="28"/>
  <c r="BI24" i="28"/>
  <c r="BI126" i="28"/>
  <c r="T36" i="28"/>
  <c r="AV42" i="27"/>
  <c r="AV38" i="27"/>
  <c r="AV46" i="27" s="1"/>
  <c r="AV44" i="27" s="1"/>
  <c r="AG42" i="27"/>
  <c r="AG38" i="27"/>
  <c r="AG46" i="27" s="1"/>
  <c r="AG44" i="27" s="1"/>
  <c r="E42" i="27"/>
  <c r="E38" i="27"/>
  <c r="E46" i="27" s="1"/>
  <c r="E44" i="27" s="1"/>
  <c r="G18" i="27"/>
  <c r="G17" i="27"/>
  <c r="H16" i="27"/>
  <c r="G124" i="27"/>
  <c r="G127" i="27" s="1"/>
  <c r="S65" i="27"/>
  <c r="S111" i="27"/>
  <c r="T28" i="27"/>
  <c r="BJ19" i="27"/>
  <c r="BJ26" i="27" s="1"/>
  <c r="BJ20" i="27"/>
  <c r="AI41" i="27"/>
  <c r="AU111" i="27"/>
  <c r="AU65" i="27"/>
  <c r="AV28" i="27"/>
  <c r="BI22" i="27"/>
  <c r="T126" i="27"/>
  <c r="AW36" i="27"/>
  <c r="AW20" i="27"/>
  <c r="AW126" i="27"/>
  <c r="AW19" i="27"/>
  <c r="AW26" i="27" s="1"/>
  <c r="S128" i="27"/>
  <c r="S132" i="27"/>
  <c r="F127" i="27"/>
  <c r="AH185" i="27"/>
  <c r="AH179" i="27"/>
  <c r="AH182" i="27"/>
  <c r="AH188" i="27"/>
  <c r="AH130" i="27"/>
  <c r="BI36" i="27"/>
  <c r="AW185" i="27"/>
  <c r="AW179" i="27"/>
  <c r="AW182" i="27"/>
  <c r="AW188" i="27"/>
  <c r="AW130" i="27"/>
  <c r="AU190" i="27"/>
  <c r="AU184" i="27"/>
  <c r="AU187" i="27"/>
  <c r="AU181" i="27"/>
  <c r="AU136" i="27"/>
  <c r="AU134" i="27" s="1"/>
  <c r="G34" i="27"/>
  <c r="S66" i="27"/>
  <c r="S70" i="27" s="1"/>
  <c r="S68" i="27"/>
  <c r="U185" i="27"/>
  <c r="U179" i="27"/>
  <c r="U188" i="27"/>
  <c r="U182" i="27"/>
  <c r="U130" i="27"/>
  <c r="AH126" i="27"/>
  <c r="AH20" i="27"/>
  <c r="AH36" i="27"/>
  <c r="AH19" i="27"/>
  <c r="AH26" i="27" s="1"/>
  <c r="BI28" i="27"/>
  <c r="BI109" i="27"/>
  <c r="BI63" i="27"/>
  <c r="AX124" i="27"/>
  <c r="AY16" i="27"/>
  <c r="AX18" i="27"/>
  <c r="AX17" i="27"/>
  <c r="AX34" i="27"/>
  <c r="BK41" i="27"/>
  <c r="AU188" i="27"/>
  <c r="AU182" i="27"/>
  <c r="AU179" i="27"/>
  <c r="AU185" i="27"/>
  <c r="AU130" i="27"/>
  <c r="AU131" i="27" s="1"/>
  <c r="AV131" i="27" s="1"/>
  <c r="AG22" i="27"/>
  <c r="S96" i="27"/>
  <c r="S50" i="27"/>
  <c r="U126" i="27"/>
  <c r="U20" i="27"/>
  <c r="U19" i="27"/>
  <c r="U26" i="27" s="1"/>
  <c r="AI18" i="27"/>
  <c r="AI17" i="27"/>
  <c r="AJ16" i="27"/>
  <c r="AI124" i="27"/>
  <c r="AU114" i="27"/>
  <c r="AU112" i="27"/>
  <c r="T22" i="27"/>
  <c r="T24" i="27" s="1"/>
  <c r="E132" i="27"/>
  <c r="E128" i="27"/>
  <c r="AU96" i="27"/>
  <c r="AU50" i="27"/>
  <c r="BJ185" i="27"/>
  <c r="BJ179" i="27"/>
  <c r="BJ188" i="27"/>
  <c r="BJ182" i="27"/>
  <c r="BJ130" i="27"/>
  <c r="AV22" i="27"/>
  <c r="AV24" i="27" s="1"/>
  <c r="T63" i="27"/>
  <c r="T109" i="27"/>
  <c r="E22" i="27"/>
  <c r="S188" i="27"/>
  <c r="S182" i="27"/>
  <c r="S185" i="27"/>
  <c r="S179" i="27"/>
  <c r="S130" i="27"/>
  <c r="S131" i="27" s="1"/>
  <c r="T131" i="27" s="1"/>
  <c r="AG185" i="27"/>
  <c r="AG179" i="27"/>
  <c r="AG188" i="27"/>
  <c r="AG182" i="27"/>
  <c r="AG130" i="27"/>
  <c r="AG131" i="27" s="1"/>
  <c r="AH131" i="27" s="1"/>
  <c r="F19" i="27"/>
  <c r="F26" i="27" s="1"/>
  <c r="F20" i="27"/>
  <c r="AG109" i="27"/>
  <c r="AG28" i="27"/>
  <c r="AG63" i="27"/>
  <c r="AG126" i="27"/>
  <c r="S114" i="27"/>
  <c r="S112" i="27"/>
  <c r="BK17" i="27"/>
  <c r="BL16" i="27"/>
  <c r="BK18" i="27"/>
  <c r="BK124" i="27"/>
  <c r="BK127" i="27" s="1"/>
  <c r="V41" i="27"/>
  <c r="V124" i="27"/>
  <c r="W16" i="27"/>
  <c r="V18" i="27"/>
  <c r="V17" i="27"/>
  <c r="AV63" i="27"/>
  <c r="AV109" i="27"/>
  <c r="AV126" i="27"/>
  <c r="BI185" i="27"/>
  <c r="BI179" i="27"/>
  <c r="BI182" i="27"/>
  <c r="BI188" i="27"/>
  <c r="BI130" i="27"/>
  <c r="BI131" i="27" s="1"/>
  <c r="AI34" i="27"/>
  <c r="AI37" i="27" s="1"/>
  <c r="AI40" i="27" s="1"/>
  <c r="AU66" i="27"/>
  <c r="AU70" i="27" s="1"/>
  <c r="AU68" i="27"/>
  <c r="BI126" i="27"/>
  <c r="T36" i="27"/>
  <c r="E28" i="27"/>
  <c r="E63" i="27"/>
  <c r="E109" i="27"/>
  <c r="AW18" i="26"/>
  <c r="AX16" i="26"/>
  <c r="AW17" i="26"/>
  <c r="AW124" i="26"/>
  <c r="AW127" i="26" s="1"/>
  <c r="U17" i="26"/>
  <c r="U18" i="26"/>
  <c r="V16" i="26"/>
  <c r="U124" i="26"/>
  <c r="U127" i="26" s="1"/>
  <c r="AV20" i="26"/>
  <c r="AV126" i="26"/>
  <c r="AV128" i="26" s="1"/>
  <c r="AV184" i="26" s="1"/>
  <c r="AV19" i="26"/>
  <c r="AV26" i="26" s="1"/>
  <c r="T36" i="26"/>
  <c r="T38" i="26" s="1"/>
  <c r="T46" i="26" s="1"/>
  <c r="T126" i="26"/>
  <c r="T128" i="26" s="1"/>
  <c r="T187" i="26" s="1"/>
  <c r="T19" i="26"/>
  <c r="T26" i="26" s="1"/>
  <c r="T20" i="26"/>
  <c r="T22" i="26" s="1"/>
  <c r="T24" i="26" s="1"/>
  <c r="U34" i="26"/>
  <c r="U37" i="26" s="1"/>
  <c r="U40" i="26" s="1"/>
  <c r="U41" i="26" s="1"/>
  <c r="BI96" i="26"/>
  <c r="BI50" i="26"/>
  <c r="T96" i="26"/>
  <c r="T50" i="26"/>
  <c r="S185" i="26"/>
  <c r="S179" i="26"/>
  <c r="S188" i="26"/>
  <c r="S182" i="26"/>
  <c r="S130" i="26"/>
  <c r="S131" i="26" s="1"/>
  <c r="T131" i="26" s="1"/>
  <c r="BI188" i="26"/>
  <c r="BI182" i="26"/>
  <c r="BI185" i="26"/>
  <c r="BI179" i="26"/>
  <c r="BI130" i="26"/>
  <c r="BI131" i="26" s="1"/>
  <c r="BJ131" i="26" s="1"/>
  <c r="G18" i="26"/>
  <c r="H16" i="26"/>
  <c r="G124" i="26"/>
  <c r="G17" i="26"/>
  <c r="G34" i="26"/>
  <c r="AV190" i="26"/>
  <c r="AV181" i="26"/>
  <c r="AV136" i="26"/>
  <c r="AG22" i="26"/>
  <c r="AG24" i="26"/>
  <c r="E22" i="26"/>
  <c r="E126" i="26"/>
  <c r="S187" i="26"/>
  <c r="S181" i="26"/>
  <c r="S184" i="26"/>
  <c r="S136" i="26"/>
  <c r="S134" i="26" s="1"/>
  <c r="S190" i="26"/>
  <c r="E188" i="26"/>
  <c r="E182" i="26"/>
  <c r="E185" i="26"/>
  <c r="E179" i="26"/>
  <c r="E130" i="26"/>
  <c r="E131" i="26" s="1"/>
  <c r="AG36" i="26"/>
  <c r="BK18" i="26"/>
  <c r="BK17" i="26"/>
  <c r="BL16" i="26"/>
  <c r="BK34" i="26"/>
  <c r="BK124" i="26"/>
  <c r="E36" i="26"/>
  <c r="S113" i="26"/>
  <c r="S119" i="26"/>
  <c r="S72" i="26"/>
  <c r="AU66" i="26"/>
  <c r="AU70" i="26" s="1"/>
  <c r="AU68" i="26"/>
  <c r="AG109" i="26"/>
  <c r="AG63" i="26"/>
  <c r="AG28" i="26"/>
  <c r="BI68" i="26"/>
  <c r="BI66" i="26"/>
  <c r="BI70" i="26" s="1"/>
  <c r="AH20" i="26"/>
  <c r="AH126" i="26" s="1"/>
  <c r="AH19" i="26"/>
  <c r="AH26" i="26" s="1"/>
  <c r="S24" i="26"/>
  <c r="BI190" i="26"/>
  <c r="BI184" i="26"/>
  <c r="BI181" i="26"/>
  <c r="BI187" i="26"/>
  <c r="BI136" i="26"/>
  <c r="BI134" i="26" s="1"/>
  <c r="AU132" i="26"/>
  <c r="AU128" i="26"/>
  <c r="AU114" i="26"/>
  <c r="AU112" i="26"/>
  <c r="S42" i="26"/>
  <c r="S38" i="26"/>
  <c r="S46" i="26" s="1"/>
  <c r="S44" i="26" s="1"/>
  <c r="BJ20" i="26"/>
  <c r="BJ19" i="26"/>
  <c r="BJ26" i="26" s="1"/>
  <c r="BJ28" i="26" s="1"/>
  <c r="AI41" i="26"/>
  <c r="AU42" i="26"/>
  <c r="AU38" i="26"/>
  <c r="AU46" i="26" s="1"/>
  <c r="AU44" i="26" s="1"/>
  <c r="AU111" i="26"/>
  <c r="AU65" i="26"/>
  <c r="AG126" i="26"/>
  <c r="F185" i="26"/>
  <c r="F182" i="26"/>
  <c r="F179" i="26"/>
  <c r="F188" i="26"/>
  <c r="F130" i="26"/>
  <c r="BJ41" i="26"/>
  <c r="BI111" i="26"/>
  <c r="BI65" i="26"/>
  <c r="S173" i="26"/>
  <c r="S170" i="26"/>
  <c r="S167" i="26"/>
  <c r="S176" i="26"/>
  <c r="S116" i="26"/>
  <c r="AU185" i="26"/>
  <c r="AU179" i="26"/>
  <c r="AU182" i="26"/>
  <c r="AU188" i="26"/>
  <c r="AU130" i="26"/>
  <c r="AU131" i="26" s="1"/>
  <c r="AV131" i="26" s="1"/>
  <c r="AU24" i="26"/>
  <c r="E109" i="26"/>
  <c r="E63" i="26"/>
  <c r="E28" i="26"/>
  <c r="AG188" i="26"/>
  <c r="AG182" i="26"/>
  <c r="AG179" i="26"/>
  <c r="AG130" i="26"/>
  <c r="AG131" i="26" s="1"/>
  <c r="AH131" i="26" s="1"/>
  <c r="AG185" i="26"/>
  <c r="S73" i="26"/>
  <c r="S67" i="26"/>
  <c r="S77" i="26" s="1"/>
  <c r="S75" i="26" s="1"/>
  <c r="F20" i="26"/>
  <c r="F19" i="26"/>
  <c r="F26" i="26" s="1"/>
  <c r="T184" i="26"/>
  <c r="T181" i="26"/>
  <c r="BI114" i="26"/>
  <c r="BI112" i="26"/>
  <c r="AI18" i="26"/>
  <c r="AI124" i="26"/>
  <c r="AI17" i="26"/>
  <c r="AJ16" i="26"/>
  <c r="AU50" i="25"/>
  <c r="AU78" i="25" s="1"/>
  <c r="E132" i="25"/>
  <c r="E128" i="25"/>
  <c r="BK18" i="25"/>
  <c r="BK17" i="25"/>
  <c r="BL16" i="25"/>
  <c r="BL124" i="25" s="1"/>
  <c r="BL127" i="25" s="1"/>
  <c r="AU66" i="25"/>
  <c r="AU70" i="25" s="1"/>
  <c r="AU68" i="25"/>
  <c r="AY16" i="25"/>
  <c r="AY124" i="25" s="1"/>
  <c r="AY127" i="25" s="1"/>
  <c r="AX18" i="25"/>
  <c r="AX17" i="25"/>
  <c r="AX34" i="25"/>
  <c r="G18" i="25"/>
  <c r="H16" i="25"/>
  <c r="G17" i="25"/>
  <c r="G124" i="25"/>
  <c r="T36" i="25"/>
  <c r="S68" i="25"/>
  <c r="S66" i="25"/>
  <c r="S70" i="25" s="1"/>
  <c r="AV36" i="25"/>
  <c r="AG36" i="25"/>
  <c r="AV22" i="25"/>
  <c r="AV24" i="25" s="1"/>
  <c r="AV96" i="25" s="1"/>
  <c r="AG22" i="25"/>
  <c r="AG24" i="25" s="1"/>
  <c r="AG96" i="25" s="1"/>
  <c r="S50" i="25"/>
  <c r="T63" i="25"/>
  <c r="BJ19" i="25"/>
  <c r="BJ26" i="25" s="1"/>
  <c r="BJ109" i="25" s="1"/>
  <c r="BJ20" i="25"/>
  <c r="BJ126" i="25" s="1"/>
  <c r="AH19" i="25"/>
  <c r="AH26" i="25" s="1"/>
  <c r="AH109" i="25" s="1"/>
  <c r="AH20" i="25"/>
  <c r="AH36" i="25" s="1"/>
  <c r="AV63" i="25"/>
  <c r="BK34" i="25"/>
  <c r="BI63" i="25"/>
  <c r="BI28" i="25"/>
  <c r="BI111" i="25" s="1"/>
  <c r="E42" i="25"/>
  <c r="E38" i="25"/>
  <c r="E46" i="25" s="1"/>
  <c r="E44" i="25" s="1"/>
  <c r="S65" i="25"/>
  <c r="T28" i="25"/>
  <c r="T111" i="25" s="1"/>
  <c r="W16" i="25"/>
  <c r="W124" i="25" s="1"/>
  <c r="W127" i="25" s="1"/>
  <c r="V18" i="25"/>
  <c r="V17" i="25"/>
  <c r="BI42" i="25"/>
  <c r="BI38" i="25"/>
  <c r="BI46" i="25" s="1"/>
  <c r="BI44" i="25" s="1"/>
  <c r="E22" i="25"/>
  <c r="E24" i="25" s="1"/>
  <c r="E109" i="25"/>
  <c r="E63" i="25"/>
  <c r="E28" i="25"/>
  <c r="T22" i="25"/>
  <c r="T24" i="25" s="1"/>
  <c r="T96" i="25" s="1"/>
  <c r="AI18" i="25"/>
  <c r="AJ16" i="25"/>
  <c r="AJ124" i="25" s="1"/>
  <c r="AJ127" i="25" s="1"/>
  <c r="AI17" i="25"/>
  <c r="AU42" i="25"/>
  <c r="AU38" i="25"/>
  <c r="AU46" i="25" s="1"/>
  <c r="AU44" i="25" s="1"/>
  <c r="AG63" i="25"/>
  <c r="AG28" i="25"/>
  <c r="AG111" i="25" s="1"/>
  <c r="V34" i="25"/>
  <c r="AU65" i="25"/>
  <c r="AV28" i="25"/>
  <c r="AV111" i="25" s="1"/>
  <c r="G34" i="25"/>
  <c r="U19" i="25"/>
  <c r="U26" i="25" s="1"/>
  <c r="U109" i="25" s="1"/>
  <c r="U20" i="25"/>
  <c r="U126" i="25" s="1"/>
  <c r="AW19" i="25"/>
  <c r="AW26" i="25" s="1"/>
  <c r="AW109" i="25" s="1"/>
  <c r="AW20" i="25"/>
  <c r="AW36" i="25" s="1"/>
  <c r="BI22" i="25"/>
  <c r="F20" i="25"/>
  <c r="F19" i="25"/>
  <c r="F26" i="25" s="1"/>
  <c r="E126" i="24"/>
  <c r="AG126" i="24"/>
  <c r="BJ131" i="24"/>
  <c r="BK131" i="24" s="1"/>
  <c r="T19" i="24"/>
  <c r="T26" i="24" s="1"/>
  <c r="T20" i="24"/>
  <c r="T36" i="24" s="1"/>
  <c r="AG128" i="24"/>
  <c r="AG132" i="24"/>
  <c r="S63" i="24"/>
  <c r="S109" i="24"/>
  <c r="S28" i="24"/>
  <c r="BJ109" i="24"/>
  <c r="BJ63" i="24"/>
  <c r="BJ128" i="24"/>
  <c r="BI22" i="24"/>
  <c r="AW124" i="24"/>
  <c r="AX16" i="24"/>
  <c r="AW18" i="24"/>
  <c r="AW17" i="24"/>
  <c r="U124" i="24"/>
  <c r="V16" i="24"/>
  <c r="U18" i="24"/>
  <c r="U17" i="24"/>
  <c r="AG109" i="24"/>
  <c r="AG28" i="24"/>
  <c r="AG63" i="24"/>
  <c r="AG42" i="24"/>
  <c r="AG38" i="24"/>
  <c r="AG46" i="24" s="1"/>
  <c r="AG44" i="24" s="1"/>
  <c r="AV41" i="24"/>
  <c r="S42" i="24"/>
  <c r="S38" i="24"/>
  <c r="S46" i="24" s="1"/>
  <c r="S44" i="24" s="1"/>
  <c r="BJ24" i="24"/>
  <c r="BJ22" i="24"/>
  <c r="G17" i="24"/>
  <c r="H16" i="24"/>
  <c r="G18" i="24"/>
  <c r="G124" i="24"/>
  <c r="G127" i="24" s="1"/>
  <c r="BL124" i="24"/>
  <c r="BL17" i="24"/>
  <c r="BM16" i="24"/>
  <c r="BL34" i="24"/>
  <c r="BL18" i="24"/>
  <c r="S185" i="24"/>
  <c r="S182" i="24"/>
  <c r="S179" i="24"/>
  <c r="S188" i="24"/>
  <c r="S130" i="24"/>
  <c r="S131" i="24" s="1"/>
  <c r="AH37" i="24"/>
  <c r="AH40" i="24" s="1"/>
  <c r="AH41" i="24" s="1"/>
  <c r="AI41" i="24" s="1"/>
  <c r="AU38" i="24"/>
  <c r="AU46" i="24" s="1"/>
  <c r="AU44" i="24" s="1"/>
  <c r="AU42" i="24"/>
  <c r="AU185" i="24"/>
  <c r="AU179" i="24"/>
  <c r="AU182" i="24"/>
  <c r="AU188" i="24"/>
  <c r="AU130" i="24"/>
  <c r="AU131" i="24" s="1"/>
  <c r="E132" i="24"/>
  <c r="E128" i="24"/>
  <c r="G34" i="24"/>
  <c r="S132" i="24"/>
  <c r="S128" i="24"/>
  <c r="BI126" i="24"/>
  <c r="F127" i="24"/>
  <c r="BK126" i="24"/>
  <c r="BK19" i="24"/>
  <c r="BK26" i="24" s="1"/>
  <c r="BK20" i="24"/>
  <c r="AW34" i="24"/>
  <c r="AW37" i="24" s="1"/>
  <c r="AW40" i="24" s="1"/>
  <c r="AH20" i="24"/>
  <c r="AH36" i="24" s="1"/>
  <c r="AH126" i="24"/>
  <c r="AH19" i="24"/>
  <c r="AH26" i="24" s="1"/>
  <c r="AU22" i="24"/>
  <c r="AU24" i="24"/>
  <c r="AU126" i="24"/>
  <c r="E109" i="24"/>
  <c r="E28" i="24"/>
  <c r="E63" i="24"/>
  <c r="E42" i="24"/>
  <c r="E38" i="24"/>
  <c r="E46" i="24" s="1"/>
  <c r="E44" i="24" s="1"/>
  <c r="AV19" i="24"/>
  <c r="AV26" i="24" s="1"/>
  <c r="AV20" i="24"/>
  <c r="AV36" i="24" s="1"/>
  <c r="AV188" i="24"/>
  <c r="AV182" i="24"/>
  <c r="AV130" i="24"/>
  <c r="AV179" i="24"/>
  <c r="AV185" i="24"/>
  <c r="T188" i="24"/>
  <c r="T182" i="24"/>
  <c r="T185" i="24"/>
  <c r="T179" i="24"/>
  <c r="T130" i="24"/>
  <c r="AG22" i="24"/>
  <c r="S22" i="24"/>
  <c r="BJ36" i="24"/>
  <c r="BI109" i="24"/>
  <c r="BI63" i="24"/>
  <c r="BI28" i="24"/>
  <c r="BI36" i="24"/>
  <c r="F20" i="24"/>
  <c r="F36" i="24" s="1"/>
  <c r="F19" i="24"/>
  <c r="F26" i="24" s="1"/>
  <c r="AI17" i="24"/>
  <c r="AI18" i="24"/>
  <c r="AJ16" i="24"/>
  <c r="AI124" i="24"/>
  <c r="AI127" i="24" s="1"/>
  <c r="AH127" i="24"/>
  <c r="U34" i="24"/>
  <c r="AU63" i="24"/>
  <c r="AU109" i="24"/>
  <c r="AU28" i="24"/>
  <c r="E24" i="24"/>
  <c r="E22" i="24"/>
  <c r="BI132" i="23"/>
  <c r="BI128" i="23"/>
  <c r="G37" i="23"/>
  <c r="G40" i="23" s="1"/>
  <c r="G41" i="23" s="1"/>
  <c r="AK189" i="23"/>
  <c r="AI128" i="23"/>
  <c r="AG22" i="23"/>
  <c r="AG24" i="23" s="1"/>
  <c r="AK21" i="23"/>
  <c r="BJ126" i="23"/>
  <c r="BJ20" i="23"/>
  <c r="BJ19" i="23"/>
  <c r="BJ26" i="23" s="1"/>
  <c r="AJ22" i="23"/>
  <c r="AJ24" i="23" s="1"/>
  <c r="E109" i="23"/>
  <c r="E63" i="23"/>
  <c r="E28" i="23"/>
  <c r="F127" i="23"/>
  <c r="AK36" i="23"/>
  <c r="AK20" i="23"/>
  <c r="AK126" i="23"/>
  <c r="AK19" i="23"/>
  <c r="AK26" i="23" s="1"/>
  <c r="AI38" i="23"/>
  <c r="AI46" i="23" s="1"/>
  <c r="AX18" i="23"/>
  <c r="AX17" i="23"/>
  <c r="AY16" i="23"/>
  <c r="AX124" i="23"/>
  <c r="AX34" i="23"/>
  <c r="AV22" i="23"/>
  <c r="AV24" i="23" s="1"/>
  <c r="AV126" i="23"/>
  <c r="AG36" i="23"/>
  <c r="BK17" i="23"/>
  <c r="BL16" i="23"/>
  <c r="BK18" i="23"/>
  <c r="BK124" i="23"/>
  <c r="BK127" i="23" s="1"/>
  <c r="AH22" i="23"/>
  <c r="AH24" i="23" s="1"/>
  <c r="BI109" i="23"/>
  <c r="BI63" i="23"/>
  <c r="BI28" i="23"/>
  <c r="AK125" i="23"/>
  <c r="AU109" i="23"/>
  <c r="AU63" i="23"/>
  <c r="AU28" i="23"/>
  <c r="AJ126" i="23"/>
  <c r="E22" i="23"/>
  <c r="E24" i="23" s="1"/>
  <c r="AU188" i="23"/>
  <c r="AU185" i="23"/>
  <c r="AU179" i="23"/>
  <c r="AU182" i="23"/>
  <c r="AU130" i="23"/>
  <c r="AU131" i="23" s="1"/>
  <c r="AV131" i="23" s="1"/>
  <c r="S109" i="23"/>
  <c r="S63" i="23"/>
  <c r="S28" i="23"/>
  <c r="AL18" i="23"/>
  <c r="AL124" i="23"/>
  <c r="AL17" i="23"/>
  <c r="AM16" i="23"/>
  <c r="AL34" i="23"/>
  <c r="AH131" i="23"/>
  <c r="AI131" i="23" s="1"/>
  <c r="AJ131" i="23" s="1"/>
  <c r="AI109" i="23"/>
  <c r="AI63" i="23"/>
  <c r="S188" i="23"/>
  <c r="S179" i="23"/>
  <c r="S182" i="23"/>
  <c r="S185" i="23"/>
  <c r="S130" i="23"/>
  <c r="S131" i="23" s="1"/>
  <c r="T131" i="23" s="1"/>
  <c r="AW185" i="23"/>
  <c r="AW188" i="23"/>
  <c r="AW182" i="23"/>
  <c r="AW179" i="23"/>
  <c r="AW130" i="23"/>
  <c r="AV36" i="23"/>
  <c r="AH126" i="23"/>
  <c r="AH36" i="23"/>
  <c r="T19" i="23"/>
  <c r="T26" i="23" s="1"/>
  <c r="T20" i="23"/>
  <c r="AU22" i="23"/>
  <c r="AU24" i="23" s="1"/>
  <c r="AJ36" i="23"/>
  <c r="E36" i="23"/>
  <c r="F20" i="23"/>
  <c r="F36" i="23" s="1"/>
  <c r="F19" i="23"/>
  <c r="F26" i="23" s="1"/>
  <c r="S22" i="23"/>
  <c r="S24" i="23"/>
  <c r="S126" i="23"/>
  <c r="AW36" i="23"/>
  <c r="AW20" i="23"/>
  <c r="AW126" i="23" s="1"/>
  <c r="AW19" i="23"/>
  <c r="AW26" i="23" s="1"/>
  <c r="AG126" i="23"/>
  <c r="BI42" i="23"/>
  <c r="BI38" i="23"/>
  <c r="BI46" i="23" s="1"/>
  <c r="BI44" i="23" s="1"/>
  <c r="E132" i="23"/>
  <c r="E128" i="23"/>
  <c r="S42" i="23"/>
  <c r="S38" i="23"/>
  <c r="S46" i="23" s="1"/>
  <c r="S44" i="23" s="1"/>
  <c r="AK185" i="23"/>
  <c r="AK188" i="23"/>
  <c r="AK182" i="23"/>
  <c r="AK179" i="23"/>
  <c r="AK130" i="23"/>
  <c r="AI22" i="23"/>
  <c r="AI24" i="23" s="1"/>
  <c r="AV109" i="23"/>
  <c r="AV63" i="23"/>
  <c r="AG28" i="23"/>
  <c r="AG63" i="23"/>
  <c r="AK27" i="23"/>
  <c r="AG109" i="23"/>
  <c r="BJ127" i="23"/>
  <c r="AH109" i="23"/>
  <c r="AH63" i="23"/>
  <c r="U124" i="23"/>
  <c r="V16" i="23"/>
  <c r="U18" i="23"/>
  <c r="U17" i="23"/>
  <c r="U34" i="23"/>
  <c r="BI24" i="23"/>
  <c r="BI22" i="23"/>
  <c r="AU42" i="23"/>
  <c r="AU38" i="23"/>
  <c r="AU46" i="23" s="1"/>
  <c r="AU44" i="23" s="1"/>
  <c r="AU132" i="23"/>
  <c r="AU128" i="23"/>
  <c r="BK34" i="23"/>
  <c r="AJ109" i="23"/>
  <c r="AJ63" i="23"/>
  <c r="G17" i="23"/>
  <c r="H16" i="23"/>
  <c r="G18" i="23"/>
  <c r="G124" i="23"/>
  <c r="G127" i="23" s="1"/>
  <c r="AW41" i="23"/>
  <c r="S36" i="22"/>
  <c r="AG132" i="22"/>
  <c r="AG128" i="22"/>
  <c r="AH126" i="22"/>
  <c r="AH19" i="22"/>
  <c r="AH26" i="22" s="1"/>
  <c r="AH20" i="22"/>
  <c r="AH36" i="22" s="1"/>
  <c r="AU42" i="22"/>
  <c r="AU38" i="22"/>
  <c r="AU46" i="22" s="1"/>
  <c r="AU44" i="22" s="1"/>
  <c r="AG42" i="22"/>
  <c r="AG38" i="22"/>
  <c r="AG46" i="22" s="1"/>
  <c r="AG44" i="22" s="1"/>
  <c r="E68" i="22"/>
  <c r="E66" i="22"/>
  <c r="E70" i="22" s="1"/>
  <c r="BI96" i="22"/>
  <c r="BI50" i="22"/>
  <c r="F185" i="22"/>
  <c r="F179" i="22"/>
  <c r="F188" i="22"/>
  <c r="F182" i="22"/>
  <c r="F130" i="22"/>
  <c r="BJ185" i="22"/>
  <c r="BJ179" i="22"/>
  <c r="BJ188" i="22"/>
  <c r="BJ182" i="22"/>
  <c r="BJ130" i="22"/>
  <c r="AI124" i="22"/>
  <c r="AJ16" i="22"/>
  <c r="AI17" i="22"/>
  <c r="AI18" i="22"/>
  <c r="E24" i="22"/>
  <c r="BI42" i="22"/>
  <c r="BI38" i="22"/>
  <c r="BI46" i="22" s="1"/>
  <c r="BI44" i="22" s="1"/>
  <c r="AU109" i="22"/>
  <c r="AU63" i="22"/>
  <c r="AU28" i="22"/>
  <c r="E185" i="22"/>
  <c r="E179" i="22"/>
  <c r="E182" i="22"/>
  <c r="E188" i="22"/>
  <c r="E130" i="22"/>
  <c r="E131" i="22" s="1"/>
  <c r="F131" i="22" s="1"/>
  <c r="G124" i="22"/>
  <c r="H16" i="22"/>
  <c r="G17" i="22"/>
  <c r="G18" i="22"/>
  <c r="G34" i="22"/>
  <c r="S109" i="22"/>
  <c r="S63" i="22"/>
  <c r="S28" i="22"/>
  <c r="BJ41" i="22"/>
  <c r="AV20" i="22"/>
  <c r="AV19" i="22"/>
  <c r="AV26" i="22" s="1"/>
  <c r="AW41" i="22"/>
  <c r="BI68" i="22"/>
  <c r="BI66" i="22"/>
  <c r="BI70" i="22" s="1"/>
  <c r="BK124" i="22"/>
  <c r="BK127" i="22" s="1"/>
  <c r="BL16" i="22"/>
  <c r="BK18" i="22"/>
  <c r="BK17" i="22"/>
  <c r="BK34" i="22"/>
  <c r="T20" i="22"/>
  <c r="T19" i="22"/>
  <c r="T26" i="22" s="1"/>
  <c r="BI185" i="22"/>
  <c r="BI179" i="22"/>
  <c r="BI188" i="22"/>
  <c r="BI182" i="22"/>
  <c r="BI130" i="22"/>
  <c r="BI131" i="22" s="1"/>
  <c r="S42" i="22"/>
  <c r="S38" i="22"/>
  <c r="S46" i="22" s="1"/>
  <c r="S44" i="22" s="1"/>
  <c r="BI111" i="22"/>
  <c r="BI65" i="22"/>
  <c r="BI114" i="22"/>
  <c r="BI112" i="22"/>
  <c r="BI132" i="22"/>
  <c r="BI128" i="22"/>
  <c r="T127" i="22"/>
  <c r="AG22" i="22"/>
  <c r="AG185" i="22"/>
  <c r="AG179" i="22"/>
  <c r="AG182" i="22"/>
  <c r="AG188" i="22"/>
  <c r="AG130" i="22"/>
  <c r="AG131" i="22" s="1"/>
  <c r="F19" i="22"/>
  <c r="F26" i="22" s="1"/>
  <c r="F20" i="22"/>
  <c r="S128" i="22"/>
  <c r="S132" i="22"/>
  <c r="AW17" i="22"/>
  <c r="AW18" i="22"/>
  <c r="AX16" i="22"/>
  <c r="AW124" i="22"/>
  <c r="AW127" i="22" s="1"/>
  <c r="BJ19" i="22"/>
  <c r="BJ26" i="22" s="1"/>
  <c r="BJ20" i="22"/>
  <c r="BJ36" i="22" s="1"/>
  <c r="U41" i="22"/>
  <c r="AH41" i="22"/>
  <c r="AI41" i="22" s="1"/>
  <c r="U17" i="22"/>
  <c r="U18" i="22"/>
  <c r="V16" i="22"/>
  <c r="U124" i="22"/>
  <c r="U127" i="22" s="1"/>
  <c r="E132" i="22"/>
  <c r="E128" i="22"/>
  <c r="AH185" i="22"/>
  <c r="AH179" i="22"/>
  <c r="AH188" i="22"/>
  <c r="AH182" i="22"/>
  <c r="AH130" i="22"/>
  <c r="AU22" i="22"/>
  <c r="AU126" i="22"/>
  <c r="AG109" i="22"/>
  <c r="AG63" i="22"/>
  <c r="AG28" i="22"/>
  <c r="E111" i="22"/>
  <c r="E65" i="22"/>
  <c r="F28" i="22"/>
  <c r="E114" i="22"/>
  <c r="E112" i="22"/>
  <c r="S22" i="22"/>
  <c r="AV127" i="22"/>
  <c r="BK127" i="18"/>
  <c r="BI197" i="18"/>
  <c r="BI194" i="18"/>
  <c r="BI191" i="18"/>
  <c r="BI113" i="18"/>
  <c r="BI139" i="18"/>
  <c r="BI141" i="18" s="1"/>
  <c r="BI151" i="18" s="1"/>
  <c r="BI149" i="18" s="1"/>
  <c r="BI119" i="18"/>
  <c r="BI181" i="18"/>
  <c r="BI187" i="18"/>
  <c r="BI136" i="18"/>
  <c r="BI134" i="18" s="1"/>
  <c r="BI184" i="18"/>
  <c r="BI190" i="18"/>
  <c r="BI54" i="18"/>
  <c r="BI62" i="18" s="1"/>
  <c r="BI60" i="18" s="1"/>
  <c r="BI58" i="18"/>
  <c r="BI80" i="18"/>
  <c r="BI82" i="18" s="1"/>
  <c r="BI92" i="18" s="1"/>
  <c r="BI90" i="18" s="1"/>
  <c r="BJ63" i="18"/>
  <c r="BJ109" i="18"/>
  <c r="BI81" i="18"/>
  <c r="BI85" i="18" s="1"/>
  <c r="BL18" i="18"/>
  <c r="BM16" i="18"/>
  <c r="BL17" i="18"/>
  <c r="BL124" i="18"/>
  <c r="BL127" i="18" s="1"/>
  <c r="BL34" i="18"/>
  <c r="BI200" i="18"/>
  <c r="BJ38" i="18"/>
  <c r="BJ46" i="18" s="1"/>
  <c r="BJ44" i="18" s="1"/>
  <c r="BJ42" i="18"/>
  <c r="BJ28" i="18"/>
  <c r="BI72" i="18"/>
  <c r="BK20" i="18"/>
  <c r="BK36" i="18"/>
  <c r="BK19" i="18"/>
  <c r="BK26" i="18" s="1"/>
  <c r="BK126" i="18"/>
  <c r="BI146" i="18"/>
  <c r="BJ128" i="18"/>
  <c r="BJ132" i="18"/>
  <c r="BJ22" i="18"/>
  <c r="BJ24" i="18"/>
  <c r="BI67" i="18"/>
  <c r="BI77" i="18" s="1"/>
  <c r="BI75" i="18" s="1"/>
  <c r="BI73" i="18"/>
  <c r="AV128" i="18"/>
  <c r="AV132" i="18"/>
  <c r="AV63" i="18"/>
  <c r="AV109" i="18"/>
  <c r="AU83" i="18"/>
  <c r="AX18" i="18"/>
  <c r="AY16" i="18"/>
  <c r="AX17" i="18"/>
  <c r="AX124" i="18"/>
  <c r="AX127" i="18" s="1"/>
  <c r="AX34" i="18"/>
  <c r="AU194" i="18"/>
  <c r="AV28" i="18"/>
  <c r="AU72" i="18"/>
  <c r="AV38" i="18"/>
  <c r="AV46" i="18" s="1"/>
  <c r="AV44" i="18" s="1"/>
  <c r="AV42" i="18"/>
  <c r="AU73" i="18"/>
  <c r="AU67" i="18"/>
  <c r="AU77" i="18" s="1"/>
  <c r="AU75" i="18" s="1"/>
  <c r="AW20" i="18"/>
  <c r="AW19" i="18"/>
  <c r="AW26" i="18" s="1"/>
  <c r="AU197" i="18"/>
  <c r="AU54" i="18"/>
  <c r="AU62" i="18" s="1"/>
  <c r="AU60" i="18" s="1"/>
  <c r="AU58" i="18"/>
  <c r="AU80" i="18"/>
  <c r="AU82" i="18" s="1"/>
  <c r="AU92" i="18" s="1"/>
  <c r="AU90" i="18" s="1"/>
  <c r="AU200" i="18"/>
  <c r="AU118" i="18"/>
  <c r="AU136" i="18"/>
  <c r="AU134" i="18" s="1"/>
  <c r="AU181" i="18"/>
  <c r="AU187" i="18"/>
  <c r="AU184" i="18"/>
  <c r="AU190" i="18"/>
  <c r="AW127" i="18"/>
  <c r="AV22" i="18"/>
  <c r="AV24" i="18"/>
  <c r="AU81" i="18"/>
  <c r="AU85" i="18" s="1"/>
  <c r="AU191" i="18"/>
  <c r="AU113" i="18"/>
  <c r="AU119" i="18"/>
  <c r="AU139" i="18"/>
  <c r="AU141" i="18" s="1"/>
  <c r="AU151" i="18" s="1"/>
  <c r="AU149" i="18" s="1"/>
  <c r="AU146" i="18"/>
  <c r="AI128" i="18"/>
  <c r="AI65" i="18"/>
  <c r="AI111" i="18"/>
  <c r="AG147" i="18"/>
  <c r="AH44" i="18"/>
  <c r="AH113" i="18"/>
  <c r="AH119" i="18"/>
  <c r="AH132" i="18"/>
  <c r="AI132" i="18" s="1"/>
  <c r="AJ127" i="18"/>
  <c r="AK125" i="18"/>
  <c r="AK18" i="18"/>
  <c r="AL16" i="18"/>
  <c r="AK17" i="18"/>
  <c r="AK124" i="18"/>
  <c r="AK127" i="18" s="1"/>
  <c r="AK34" i="18"/>
  <c r="AK37" i="18" s="1"/>
  <c r="AK40" i="18" s="1"/>
  <c r="AG81" i="18"/>
  <c r="AG85" i="18" s="1"/>
  <c r="AG136" i="18"/>
  <c r="AG134" i="18" s="1"/>
  <c r="AG181" i="18"/>
  <c r="AG193" i="18" s="1"/>
  <c r="AG187" i="18"/>
  <c r="AG199" i="18" s="1"/>
  <c r="AG184" i="18"/>
  <c r="AG196" i="18" s="1"/>
  <c r="AG190" i="18"/>
  <c r="AG202" i="18" s="1"/>
  <c r="AG200" i="18"/>
  <c r="AG118" i="18"/>
  <c r="AH118" i="18" s="1"/>
  <c r="AH67" i="18"/>
  <c r="AH77" i="18" s="1"/>
  <c r="AH75" i="18" s="1"/>
  <c r="AH73" i="18"/>
  <c r="AH136" i="18"/>
  <c r="AH134" i="18" s="1"/>
  <c r="AH181" i="18"/>
  <c r="AH187" i="18"/>
  <c r="AH184" i="18"/>
  <c r="AH190" i="18"/>
  <c r="AI36" i="18"/>
  <c r="AJ19" i="18"/>
  <c r="AJ26" i="18" s="1"/>
  <c r="AJ28" i="18" s="1"/>
  <c r="AJ20" i="18"/>
  <c r="AJ36" i="18"/>
  <c r="AJ126" i="18"/>
  <c r="AG191" i="18"/>
  <c r="AJ37" i="18"/>
  <c r="AJ40" i="18" s="1"/>
  <c r="AJ41" i="18" s="1"/>
  <c r="AH24" i="18"/>
  <c r="AG194" i="18"/>
  <c r="AG54" i="18"/>
  <c r="AG62" i="18" s="1"/>
  <c r="AG60" i="18" s="1"/>
  <c r="AG58" i="18"/>
  <c r="AG80" i="18"/>
  <c r="AG82" i="18" s="1"/>
  <c r="AG92" i="18" s="1"/>
  <c r="AG90" i="18" s="1"/>
  <c r="AG197" i="18"/>
  <c r="AG146" i="18"/>
  <c r="AI24" i="18"/>
  <c r="AI22" i="18"/>
  <c r="AI63" i="18"/>
  <c r="AI109" i="18"/>
  <c r="U124" i="18"/>
  <c r="U34" i="18"/>
  <c r="U17" i="18"/>
  <c r="V16" i="18"/>
  <c r="V18" i="18" s="1"/>
  <c r="S109" i="18"/>
  <c r="S28" i="18"/>
  <c r="S63" i="18"/>
  <c r="S188" i="18"/>
  <c r="S182" i="18"/>
  <c r="S185" i="18"/>
  <c r="S130" i="18"/>
  <c r="S131" i="18" s="1"/>
  <c r="T131" i="18" s="1"/>
  <c r="S179" i="18"/>
  <c r="S22" i="18"/>
  <c r="S24" i="18" s="1"/>
  <c r="T20" i="18"/>
  <c r="T36" i="18" s="1"/>
  <c r="T19" i="18"/>
  <c r="T26" i="18" s="1"/>
  <c r="S126" i="18"/>
  <c r="E188" i="18"/>
  <c r="E185" i="18"/>
  <c r="E182" i="18"/>
  <c r="E179" i="18"/>
  <c r="E65" i="18"/>
  <c r="E67" i="18" s="1"/>
  <c r="E77" i="18" s="1"/>
  <c r="E75" i="18" s="1"/>
  <c r="E109" i="18"/>
  <c r="E114" i="18" s="1"/>
  <c r="E50" i="18"/>
  <c r="E52" i="18" s="1"/>
  <c r="E63" i="18"/>
  <c r="M11" i="19"/>
  <c r="M13" i="19"/>
  <c r="H17" i="19"/>
  <c r="L17" i="19" s="1"/>
  <c r="K17" i="19"/>
  <c r="M17" i="19" s="1"/>
  <c r="H18" i="19"/>
  <c r="L18" i="19" s="1"/>
  <c r="K18" i="19"/>
  <c r="H15" i="19"/>
  <c r="L15" i="19" s="1"/>
  <c r="K15" i="19"/>
  <c r="M15" i="19" s="1"/>
  <c r="H16" i="19"/>
  <c r="L16" i="19" s="1"/>
  <c r="K16" i="19"/>
  <c r="E130" i="18"/>
  <c r="E131" i="18" s="1"/>
  <c r="G34" i="18"/>
  <c r="E128" i="18"/>
  <c r="E132" i="18"/>
  <c r="F19" i="18"/>
  <c r="F26" i="18" s="1"/>
  <c r="F20" i="18"/>
  <c r="E119" i="18"/>
  <c r="E113" i="18"/>
  <c r="F37" i="18"/>
  <c r="F40" i="18" s="1"/>
  <c r="F127" i="18"/>
  <c r="H16" i="18"/>
  <c r="G124" i="18"/>
  <c r="G17" i="18"/>
  <c r="I18" i="13"/>
  <c r="H20" i="13"/>
  <c r="H36" i="13"/>
  <c r="G38" i="13"/>
  <c r="G39" i="13" s="1"/>
  <c r="G12" i="13"/>
  <c r="F14" i="13"/>
  <c r="F50" i="36" l="1"/>
  <c r="F96" i="36"/>
  <c r="G38" i="36"/>
  <c r="G46" i="36" s="1"/>
  <c r="G44" i="36" s="1"/>
  <c r="H20" i="36"/>
  <c r="H36" i="36" s="1"/>
  <c r="H19" i="36"/>
  <c r="H26" i="36" s="1"/>
  <c r="F132" i="36"/>
  <c r="F128" i="36"/>
  <c r="E68" i="36"/>
  <c r="E66" i="36"/>
  <c r="E70" i="36" s="1"/>
  <c r="G63" i="36"/>
  <c r="G109" i="36"/>
  <c r="H127" i="36"/>
  <c r="E111" i="36"/>
  <c r="F28" i="36"/>
  <c r="E65" i="36"/>
  <c r="I18" i="36"/>
  <c r="I124" i="36"/>
  <c r="I127" i="36" s="1"/>
  <c r="I17" i="36"/>
  <c r="J16" i="36"/>
  <c r="I34" i="36"/>
  <c r="E24" i="36"/>
  <c r="E114" i="36"/>
  <c r="E112" i="36"/>
  <c r="G22" i="36"/>
  <c r="G126" i="36"/>
  <c r="E42" i="36"/>
  <c r="E38" i="36"/>
  <c r="E46" i="36" s="1"/>
  <c r="E44" i="36" s="1"/>
  <c r="F167" i="36"/>
  <c r="F173" i="36"/>
  <c r="F176" i="36"/>
  <c r="F116" i="36"/>
  <c r="F170" i="36"/>
  <c r="E187" i="36"/>
  <c r="E181" i="36"/>
  <c r="E190" i="36"/>
  <c r="E184" i="36"/>
  <c r="E136" i="36"/>
  <c r="E134" i="36" s="1"/>
  <c r="U128" i="25"/>
  <c r="U132" i="25"/>
  <c r="BJ128" i="25"/>
  <c r="BJ132" i="25"/>
  <c r="AG119" i="25"/>
  <c r="AG113" i="25"/>
  <c r="W130" i="25"/>
  <c r="W179" i="25"/>
  <c r="W180" i="25" s="1"/>
  <c r="W182" i="25"/>
  <c r="W185" i="25"/>
  <c r="W186" i="25" s="1"/>
  <c r="W188" i="25"/>
  <c r="BJ112" i="25"/>
  <c r="BJ114" i="25"/>
  <c r="AV99" i="25"/>
  <c r="AV101" i="25"/>
  <c r="AV142" i="25" s="1"/>
  <c r="AV137" i="25"/>
  <c r="AV140" i="25" s="1"/>
  <c r="AV144" i="25" s="1"/>
  <c r="AV98" i="25"/>
  <c r="BL130" i="25"/>
  <c r="BL188" i="25"/>
  <c r="BL179" i="25"/>
  <c r="BL185" i="25"/>
  <c r="BL182" i="25"/>
  <c r="AV116" i="25"/>
  <c r="AV170" i="25"/>
  <c r="AV176" i="25"/>
  <c r="AV167" i="25"/>
  <c r="AV173" i="25"/>
  <c r="S100" i="25"/>
  <c r="S104" i="25"/>
  <c r="S139" i="25"/>
  <c r="S141" i="25" s="1"/>
  <c r="S151" i="25" s="1"/>
  <c r="S149" i="25" s="1"/>
  <c r="S102" i="25"/>
  <c r="S103" i="25" s="1"/>
  <c r="S155" i="25"/>
  <c r="S158" i="25"/>
  <c r="S161" i="25"/>
  <c r="S164" i="25"/>
  <c r="AU136" i="25"/>
  <c r="AU134" i="25" s="1"/>
  <c r="AU181" i="25"/>
  <c r="AU184" i="25"/>
  <c r="AU187" i="25"/>
  <c r="AU190" i="25"/>
  <c r="AU100" i="25"/>
  <c r="AU104" i="25"/>
  <c r="AU139" i="25"/>
  <c r="AU141" i="25" s="1"/>
  <c r="AU151" i="25" s="1"/>
  <c r="AU149" i="25" s="1"/>
  <c r="AU102" i="25"/>
  <c r="AU103" i="25" s="1"/>
  <c r="AU155" i="25"/>
  <c r="AU158" i="25"/>
  <c r="AU161" i="25"/>
  <c r="AU164" i="25"/>
  <c r="AW112" i="25"/>
  <c r="AW114" i="25"/>
  <c r="AV113" i="25"/>
  <c r="AV119" i="25"/>
  <c r="AJ130" i="25"/>
  <c r="AJ179" i="25"/>
  <c r="AJ185" i="25"/>
  <c r="AJ188" i="25"/>
  <c r="AJ182" i="25"/>
  <c r="T113" i="25"/>
  <c r="T119" i="25"/>
  <c r="BI119" i="25"/>
  <c r="BI113" i="25"/>
  <c r="AY130" i="25"/>
  <c r="AY179" i="25"/>
  <c r="AY182" i="25"/>
  <c r="AY185" i="25"/>
  <c r="AY186" i="25" s="1"/>
  <c r="AY188" i="25"/>
  <c r="AY183" i="25"/>
  <c r="AG116" i="25"/>
  <c r="AG167" i="25"/>
  <c r="AG170" i="25"/>
  <c r="AG173" i="25"/>
  <c r="AG176" i="25"/>
  <c r="W183" i="25"/>
  <c r="S118" i="25"/>
  <c r="S136" i="25"/>
  <c r="S134" i="25" s="1"/>
  <c r="S181" i="25"/>
  <c r="S184" i="25"/>
  <c r="S187" i="25"/>
  <c r="S190" i="25"/>
  <c r="BI116" i="25"/>
  <c r="BI167" i="25"/>
  <c r="BI170" i="25"/>
  <c r="BI173" i="25"/>
  <c r="BI176" i="25"/>
  <c r="S140" i="25"/>
  <c r="S144" i="25" s="1"/>
  <c r="AY125" i="25"/>
  <c r="AU140" i="25"/>
  <c r="AU144" i="25" s="1"/>
  <c r="T136" i="25"/>
  <c r="T134" i="25" s="1"/>
  <c r="T190" i="25"/>
  <c r="T181" i="25"/>
  <c r="T187" i="25"/>
  <c r="T184" i="25"/>
  <c r="AG136" i="25"/>
  <c r="AG134" i="25" s="1"/>
  <c r="AG181" i="25"/>
  <c r="AG184" i="25"/>
  <c r="AG187" i="25"/>
  <c r="AG190" i="25"/>
  <c r="AH112" i="25"/>
  <c r="AH114" i="25"/>
  <c r="W125" i="25"/>
  <c r="AY180" i="25"/>
  <c r="AU123" i="25"/>
  <c r="AU121" i="25" s="1"/>
  <c r="AU169" i="25"/>
  <c r="AU172" i="25"/>
  <c r="AU175" i="25"/>
  <c r="AU178" i="25"/>
  <c r="S123" i="25"/>
  <c r="S121" i="25" s="1"/>
  <c r="S169" i="25"/>
  <c r="S172" i="25"/>
  <c r="S175" i="25"/>
  <c r="S178" i="25"/>
  <c r="AW126" i="25"/>
  <c r="AI127" i="25"/>
  <c r="T116" i="25"/>
  <c r="T167" i="25"/>
  <c r="T173" i="25"/>
  <c r="T170" i="25"/>
  <c r="T176" i="25"/>
  <c r="U112" i="25"/>
  <c r="U114" i="25"/>
  <c r="T99" i="25"/>
  <c r="T101" i="25"/>
  <c r="T142" i="25" s="1"/>
  <c r="T137" i="25"/>
  <c r="T140" i="25" s="1"/>
  <c r="T144" i="25" s="1"/>
  <c r="T98" i="25"/>
  <c r="AG99" i="25"/>
  <c r="AG101" i="25"/>
  <c r="AG142" i="25" s="1"/>
  <c r="AG137" i="25"/>
  <c r="AG98" i="25"/>
  <c r="AY131" i="25"/>
  <c r="AH126" i="25"/>
  <c r="W189" i="25"/>
  <c r="V131" i="25"/>
  <c r="W131" i="25" s="1"/>
  <c r="AU118" i="25"/>
  <c r="BJ130" i="25"/>
  <c r="BJ131" i="25" s="1"/>
  <c r="BK131" i="25" s="1"/>
  <c r="BJ179" i="25"/>
  <c r="BJ182" i="25"/>
  <c r="BJ185" i="25"/>
  <c r="BJ188" i="25"/>
  <c r="BI136" i="25"/>
  <c r="BI134" i="25" s="1"/>
  <c r="BI181" i="25"/>
  <c r="BI184" i="25"/>
  <c r="BI190" i="25"/>
  <c r="BI187" i="25"/>
  <c r="AV136" i="25"/>
  <c r="AV184" i="25"/>
  <c r="AV187" i="25"/>
  <c r="AV190" i="25"/>
  <c r="AV181" i="25"/>
  <c r="U131" i="35"/>
  <c r="G41" i="35"/>
  <c r="U128" i="35"/>
  <c r="AG111" i="35"/>
  <c r="AG65" i="35"/>
  <c r="AH28" i="35"/>
  <c r="AV111" i="35"/>
  <c r="AW28" i="35"/>
  <c r="AV65" i="35"/>
  <c r="AW38" i="35"/>
  <c r="AW46" i="35" s="1"/>
  <c r="AW44" i="35" s="1"/>
  <c r="AW42" i="35"/>
  <c r="W18" i="35"/>
  <c r="W17" i="35"/>
  <c r="X16" i="35"/>
  <c r="W124" i="35"/>
  <c r="W34" i="35"/>
  <c r="AV99" i="35"/>
  <c r="AV137" i="35"/>
  <c r="AV140" i="35" s="1"/>
  <c r="AV144" i="35" s="1"/>
  <c r="AV101" i="35"/>
  <c r="AV142" i="35" s="1"/>
  <c r="AV98" i="35"/>
  <c r="AX127" i="35"/>
  <c r="BJ109" i="35"/>
  <c r="BJ63" i="35"/>
  <c r="U42" i="35"/>
  <c r="U38" i="35"/>
  <c r="U46" i="35" s="1"/>
  <c r="U44" i="35" s="1"/>
  <c r="BI68" i="35"/>
  <c r="BI66" i="35"/>
  <c r="BI70" i="35" s="1"/>
  <c r="T24" i="35"/>
  <c r="AI37" i="35"/>
  <c r="AI40" i="35" s="1"/>
  <c r="AI41" i="35" s="1"/>
  <c r="E38" i="35"/>
  <c r="E46" i="35" s="1"/>
  <c r="E44" i="35" s="1"/>
  <c r="E42" i="35"/>
  <c r="AU113" i="35"/>
  <c r="AU119" i="35"/>
  <c r="T114" i="35"/>
  <c r="T112" i="35"/>
  <c r="AW131" i="35"/>
  <c r="F22" i="35"/>
  <c r="F24" i="35" s="1"/>
  <c r="E112" i="35"/>
  <c r="E114" i="35"/>
  <c r="S72" i="35"/>
  <c r="G188" i="35"/>
  <c r="G182" i="35"/>
  <c r="G179" i="35"/>
  <c r="G185" i="35"/>
  <c r="G130" i="35"/>
  <c r="AV190" i="35"/>
  <c r="AV187" i="35"/>
  <c r="AV181" i="35"/>
  <c r="AV184" i="35"/>
  <c r="AV136" i="35"/>
  <c r="AV134" i="35" s="1"/>
  <c r="S119" i="35"/>
  <c r="S113" i="35"/>
  <c r="T44" i="35"/>
  <c r="F185" i="35"/>
  <c r="F179" i="35"/>
  <c r="F182" i="35"/>
  <c r="F188" i="35"/>
  <c r="F130" i="35"/>
  <c r="F131" i="35" s="1"/>
  <c r="BK182" i="35"/>
  <c r="BK185" i="35"/>
  <c r="BK179" i="35"/>
  <c r="BK130" i="35"/>
  <c r="BK188" i="35"/>
  <c r="BK20" i="35"/>
  <c r="BK36" i="35" s="1"/>
  <c r="BK19" i="35"/>
  <c r="BK26" i="35" s="1"/>
  <c r="V188" i="35"/>
  <c r="V179" i="35"/>
  <c r="V182" i="35"/>
  <c r="V185" i="35"/>
  <c r="V130" i="35"/>
  <c r="V131" i="35" s="1"/>
  <c r="S187" i="35"/>
  <c r="S184" i="35"/>
  <c r="S181" i="35"/>
  <c r="S190" i="35"/>
  <c r="S136" i="35"/>
  <c r="S134" i="35" s="1"/>
  <c r="AI127" i="35"/>
  <c r="AG42" i="35"/>
  <c r="AG38" i="35"/>
  <c r="AG46" i="35" s="1"/>
  <c r="AG44" i="35" s="1"/>
  <c r="AU72" i="35"/>
  <c r="AV72" i="35" s="1"/>
  <c r="AG187" i="35"/>
  <c r="AG181" i="35"/>
  <c r="AG190" i="35"/>
  <c r="AG136" i="35"/>
  <c r="AG134" i="35" s="1"/>
  <c r="AG184" i="35"/>
  <c r="AG114" i="35"/>
  <c r="AG112" i="35"/>
  <c r="T68" i="35"/>
  <c r="T66" i="35"/>
  <c r="T70" i="35" s="1"/>
  <c r="F38" i="35"/>
  <c r="F46" i="35" s="1"/>
  <c r="F44" i="35" s="1"/>
  <c r="F42" i="35"/>
  <c r="E68" i="35"/>
  <c r="E66" i="35"/>
  <c r="E70" i="35" s="1"/>
  <c r="S67" i="35"/>
  <c r="S77" i="35" s="1"/>
  <c r="S75" i="35" s="1"/>
  <c r="S73" i="35"/>
  <c r="AH36" i="35"/>
  <c r="BL34" i="35"/>
  <c r="BL17" i="35"/>
  <c r="BM16" i="35"/>
  <c r="BL18" i="35"/>
  <c r="BL124" i="35"/>
  <c r="S96" i="35"/>
  <c r="S50" i="35"/>
  <c r="AY18" i="35"/>
  <c r="AZ16" i="35"/>
  <c r="AY17" i="35"/>
  <c r="AY124" i="35"/>
  <c r="AY127" i="35" s="1"/>
  <c r="AY34" i="35"/>
  <c r="BJ128" i="35"/>
  <c r="U109" i="35"/>
  <c r="U63" i="35"/>
  <c r="BI112" i="35"/>
  <c r="BI114" i="35"/>
  <c r="AU96" i="35"/>
  <c r="AU50" i="35"/>
  <c r="AV176" i="35"/>
  <c r="AV173" i="35"/>
  <c r="AV170" i="35"/>
  <c r="AV167" i="35"/>
  <c r="AV116" i="35"/>
  <c r="AU73" i="35"/>
  <c r="AU67" i="35"/>
  <c r="AU77" i="35" s="1"/>
  <c r="AU75" i="35" s="1"/>
  <c r="E111" i="35"/>
  <c r="E65" i="35"/>
  <c r="F28" i="35"/>
  <c r="E96" i="35"/>
  <c r="E50" i="35"/>
  <c r="AW22" i="35"/>
  <c r="AW24" i="35" s="1"/>
  <c r="AW126" i="35"/>
  <c r="S176" i="35"/>
  <c r="S173" i="35"/>
  <c r="S167" i="35"/>
  <c r="S170" i="35"/>
  <c r="S116" i="35"/>
  <c r="BJ188" i="35"/>
  <c r="BJ182" i="35"/>
  <c r="BJ185" i="35"/>
  <c r="BJ179" i="35"/>
  <c r="BJ130" i="35"/>
  <c r="BJ131" i="35" s="1"/>
  <c r="AU176" i="35"/>
  <c r="AU173" i="35"/>
  <c r="AU167" i="35"/>
  <c r="AU170" i="35"/>
  <c r="AU116" i="35"/>
  <c r="E187" i="35"/>
  <c r="E181" i="35"/>
  <c r="E190" i="35"/>
  <c r="E184" i="35"/>
  <c r="E136" i="35"/>
  <c r="E134" i="35" s="1"/>
  <c r="BJ38" i="35"/>
  <c r="BJ46" i="35" s="1"/>
  <c r="BJ44" i="35" s="1"/>
  <c r="BJ42" i="35"/>
  <c r="F132" i="35"/>
  <c r="F128" i="35"/>
  <c r="G36" i="35"/>
  <c r="G20" i="35"/>
  <c r="G19" i="35"/>
  <c r="G26" i="35" s="1"/>
  <c r="AH22" i="35"/>
  <c r="AG96" i="35"/>
  <c r="AG50" i="35"/>
  <c r="AI20" i="35"/>
  <c r="AI36" i="35" s="1"/>
  <c r="AI19" i="35"/>
  <c r="AI26" i="35" s="1"/>
  <c r="AX20" i="35"/>
  <c r="AX19" i="35"/>
  <c r="AX26" i="35" s="1"/>
  <c r="BJ22" i="35"/>
  <c r="U22" i="35"/>
  <c r="U24" i="35" s="1"/>
  <c r="BI111" i="35"/>
  <c r="BI65" i="35"/>
  <c r="BJ28" i="35"/>
  <c r="T132" i="35"/>
  <c r="T128" i="35"/>
  <c r="AG66" i="35"/>
  <c r="AG70" i="35" s="1"/>
  <c r="AG68" i="35"/>
  <c r="BI132" i="35"/>
  <c r="BI128" i="35"/>
  <c r="F109" i="35"/>
  <c r="F63" i="35"/>
  <c r="H17" i="35"/>
  <c r="I16" i="35"/>
  <c r="H34" i="35"/>
  <c r="H37" i="35" s="1"/>
  <c r="H40" i="35" s="1"/>
  <c r="H41" i="35" s="1"/>
  <c r="H18" i="35"/>
  <c r="H124" i="35"/>
  <c r="T65" i="35"/>
  <c r="U28" i="35"/>
  <c r="T111" i="35"/>
  <c r="AH126" i="35"/>
  <c r="AH109" i="35"/>
  <c r="AH63" i="35"/>
  <c r="AW109" i="35"/>
  <c r="AW63" i="35"/>
  <c r="V19" i="35"/>
  <c r="V26" i="35" s="1"/>
  <c r="V20" i="35"/>
  <c r="V126" i="35" s="1"/>
  <c r="W125" i="35"/>
  <c r="AJ34" i="35"/>
  <c r="AJ37" i="35" s="1"/>
  <c r="AJ40" i="35" s="1"/>
  <c r="AJ18" i="35"/>
  <c r="AJ17" i="35"/>
  <c r="AK16" i="35"/>
  <c r="AJ124" i="35"/>
  <c r="BI24" i="35"/>
  <c r="AV78" i="35"/>
  <c r="AV81" i="35" s="1"/>
  <c r="AV85" i="35" s="1"/>
  <c r="AV53" i="35"/>
  <c r="AV56" i="35" s="1"/>
  <c r="AV55" i="35"/>
  <c r="AV83" i="35" s="1"/>
  <c r="AV52" i="35"/>
  <c r="BJ96" i="34"/>
  <c r="BJ50" i="34"/>
  <c r="AH96" i="34"/>
  <c r="AH50" i="34"/>
  <c r="AJ41" i="34"/>
  <c r="T126" i="34"/>
  <c r="BJ68" i="34"/>
  <c r="BJ66" i="34"/>
  <c r="BJ70" i="34" s="1"/>
  <c r="BM18" i="34"/>
  <c r="BM17" i="34"/>
  <c r="BN16" i="34"/>
  <c r="BM124" i="34"/>
  <c r="BM127" i="34" s="1"/>
  <c r="BM34" i="34"/>
  <c r="BM37" i="34" s="1"/>
  <c r="BM40" i="34" s="1"/>
  <c r="AU128" i="34"/>
  <c r="AU132" i="34"/>
  <c r="AG111" i="34"/>
  <c r="AG65" i="34"/>
  <c r="AH28" i="34"/>
  <c r="AI22" i="34"/>
  <c r="AI24" i="34" s="1"/>
  <c r="AV38" i="34"/>
  <c r="AV46" i="34" s="1"/>
  <c r="AV44" i="34" s="1"/>
  <c r="T36" i="34"/>
  <c r="S66" i="34"/>
  <c r="S70" i="34" s="1"/>
  <c r="S68" i="34"/>
  <c r="BJ114" i="34"/>
  <c r="BJ112" i="34"/>
  <c r="AU68" i="34"/>
  <c r="AU66" i="34"/>
  <c r="AU70" i="34" s="1"/>
  <c r="BL127" i="34"/>
  <c r="AJ37" i="34"/>
  <c r="AJ40" i="34" s="1"/>
  <c r="AK35" i="34"/>
  <c r="AK124" i="34"/>
  <c r="AK127" i="34" s="1"/>
  <c r="AK18" i="34"/>
  <c r="AK17" i="34"/>
  <c r="AL16" i="34"/>
  <c r="AK34" i="34"/>
  <c r="BI112" i="34"/>
  <c r="BI114" i="34"/>
  <c r="AH181" i="34"/>
  <c r="AH184" i="34"/>
  <c r="AH136" i="34"/>
  <c r="AH190" i="34"/>
  <c r="AH187" i="34"/>
  <c r="H36" i="34"/>
  <c r="H20" i="34"/>
  <c r="H19" i="34"/>
  <c r="H26" i="34" s="1"/>
  <c r="AU42" i="34"/>
  <c r="AV42" i="34" s="1"/>
  <c r="AU38" i="34"/>
  <c r="AU46" i="34" s="1"/>
  <c r="AU44" i="34" s="1"/>
  <c r="AG68" i="34"/>
  <c r="AG66" i="34"/>
  <c r="AG70" i="34" s="1"/>
  <c r="AG114" i="34"/>
  <c r="AG112" i="34"/>
  <c r="AI36" i="34"/>
  <c r="AI126" i="34"/>
  <c r="AH44" i="34"/>
  <c r="T22" i="34"/>
  <c r="T24" i="34" s="1"/>
  <c r="S96" i="34"/>
  <c r="S50" i="34"/>
  <c r="AX124" i="34"/>
  <c r="AX127" i="34" s="1"/>
  <c r="AX17" i="34"/>
  <c r="AY16" i="34"/>
  <c r="AX18" i="34"/>
  <c r="AX34" i="34"/>
  <c r="BL37" i="34"/>
  <c r="BL40" i="34" s="1"/>
  <c r="BL41" i="34" s="1"/>
  <c r="BM41" i="34" s="1"/>
  <c r="BM35" i="34"/>
  <c r="E114" i="34"/>
  <c r="E112" i="34"/>
  <c r="G185" i="34"/>
  <c r="G188" i="34"/>
  <c r="G179" i="34"/>
  <c r="G182" i="34"/>
  <c r="G130" i="34"/>
  <c r="AG96" i="34"/>
  <c r="AG50" i="34"/>
  <c r="S111" i="34"/>
  <c r="S65" i="34"/>
  <c r="T28" i="34"/>
  <c r="E128" i="34"/>
  <c r="E132" i="34"/>
  <c r="E96" i="34"/>
  <c r="E50" i="34"/>
  <c r="AH66" i="34"/>
  <c r="AH70" i="34" s="1"/>
  <c r="AH68" i="34"/>
  <c r="AW20" i="34"/>
  <c r="AW36" i="34" s="1"/>
  <c r="AW19" i="34"/>
  <c r="AW26" i="34" s="1"/>
  <c r="AU65" i="34"/>
  <c r="AU111" i="34"/>
  <c r="AV28" i="34"/>
  <c r="AW41" i="34"/>
  <c r="F96" i="34"/>
  <c r="F50" i="34"/>
  <c r="AJ127" i="34"/>
  <c r="BI111" i="34"/>
  <c r="BI65" i="34"/>
  <c r="BJ28" i="34"/>
  <c r="H37" i="34"/>
  <c r="H40" i="34" s="1"/>
  <c r="H41" i="34" s="1"/>
  <c r="I124" i="34"/>
  <c r="I127" i="34" s="1"/>
  <c r="I18" i="34"/>
  <c r="I17" i="34"/>
  <c r="J16" i="34"/>
  <c r="I34" i="34"/>
  <c r="BK22" i="34"/>
  <c r="BK63" i="34"/>
  <c r="BK109" i="34"/>
  <c r="U37" i="34"/>
  <c r="U40" i="34" s="1"/>
  <c r="U41" i="34" s="1"/>
  <c r="U20" i="34"/>
  <c r="U19" i="34"/>
  <c r="U26" i="34" s="1"/>
  <c r="BJ44" i="34"/>
  <c r="G22" i="34"/>
  <c r="G63" i="34"/>
  <c r="G109" i="34"/>
  <c r="BI132" i="34"/>
  <c r="BJ132" i="34" s="1"/>
  <c r="BI128" i="34"/>
  <c r="BI96" i="34"/>
  <c r="BI50" i="34"/>
  <c r="E68" i="34"/>
  <c r="E66" i="34"/>
  <c r="E70" i="34" s="1"/>
  <c r="BJ128" i="34"/>
  <c r="AV109" i="34"/>
  <c r="AV63" i="34"/>
  <c r="F68" i="34"/>
  <c r="F66" i="34"/>
  <c r="F70" i="34" s="1"/>
  <c r="S112" i="34"/>
  <c r="S114" i="34"/>
  <c r="AJ20" i="34"/>
  <c r="AJ19" i="34"/>
  <c r="AJ26" i="34" s="1"/>
  <c r="BI68" i="34"/>
  <c r="BI66" i="34"/>
  <c r="BI70" i="34" s="1"/>
  <c r="V124" i="34"/>
  <c r="V127" i="34" s="1"/>
  <c r="V17" i="34"/>
  <c r="W16" i="34"/>
  <c r="V18" i="34"/>
  <c r="V34" i="34"/>
  <c r="V37" i="34" s="1"/>
  <c r="V40" i="34" s="1"/>
  <c r="AH42" i="34"/>
  <c r="T109" i="34"/>
  <c r="T63" i="34"/>
  <c r="AH114" i="34"/>
  <c r="AH112" i="34"/>
  <c r="AW127" i="34"/>
  <c r="AU114" i="34"/>
  <c r="AU112" i="34"/>
  <c r="BL36" i="34"/>
  <c r="BL20" i="34"/>
  <c r="BL19" i="34"/>
  <c r="BL26" i="34" s="1"/>
  <c r="H127" i="34"/>
  <c r="I125" i="34"/>
  <c r="G131" i="34"/>
  <c r="AG190" i="34"/>
  <c r="AG184" i="34"/>
  <c r="AG187" i="34"/>
  <c r="AG136" i="34"/>
  <c r="AG134" i="34" s="1"/>
  <c r="AG181" i="34"/>
  <c r="F190" i="34"/>
  <c r="F184" i="34"/>
  <c r="F136" i="34"/>
  <c r="F181" i="34"/>
  <c r="F187" i="34"/>
  <c r="BK36" i="34"/>
  <c r="BK126" i="34"/>
  <c r="AI109" i="34"/>
  <c r="AI63" i="34"/>
  <c r="U127" i="34"/>
  <c r="S187" i="34"/>
  <c r="S181" i="34"/>
  <c r="S190" i="34"/>
  <c r="S136" i="34"/>
  <c r="S134" i="34" s="1"/>
  <c r="S184" i="34"/>
  <c r="BJ42" i="34"/>
  <c r="G36" i="34"/>
  <c r="G126" i="34"/>
  <c r="AU24" i="34"/>
  <c r="E111" i="34"/>
  <c r="F28" i="34"/>
  <c r="E65" i="34"/>
  <c r="AV24" i="34"/>
  <c r="AV22" i="34"/>
  <c r="AV126" i="34"/>
  <c r="F112" i="34"/>
  <c r="F114" i="34"/>
  <c r="AV96" i="33"/>
  <c r="AV50" i="33"/>
  <c r="AI188" i="33"/>
  <c r="AI182" i="33"/>
  <c r="AI185" i="33"/>
  <c r="AI179" i="33"/>
  <c r="AI130" i="33"/>
  <c r="BJ42" i="33"/>
  <c r="BJ38" i="33"/>
  <c r="BJ46" i="33" s="1"/>
  <c r="BJ44" i="33" s="1"/>
  <c r="BJ128" i="33"/>
  <c r="V185" i="33"/>
  <c r="V179" i="33"/>
  <c r="V188" i="33"/>
  <c r="V182" i="33"/>
  <c r="V130" i="33"/>
  <c r="AX131" i="33"/>
  <c r="F42" i="33"/>
  <c r="F38" i="33"/>
  <c r="F46" i="33" s="1"/>
  <c r="F44" i="33" s="1"/>
  <c r="S73" i="33"/>
  <c r="S67" i="33"/>
  <c r="S77" i="33" s="1"/>
  <c r="S75" i="33" s="1"/>
  <c r="AW28" i="33"/>
  <c r="AV111" i="33"/>
  <c r="AV65" i="33"/>
  <c r="AG96" i="33"/>
  <c r="AG50" i="33"/>
  <c r="T96" i="33"/>
  <c r="T50" i="33"/>
  <c r="U132" i="33"/>
  <c r="U128" i="33"/>
  <c r="AH128" i="33"/>
  <c r="S176" i="33"/>
  <c r="S170" i="33"/>
  <c r="S167" i="33"/>
  <c r="S116" i="33"/>
  <c r="S173" i="33"/>
  <c r="AW38" i="33"/>
  <c r="AW46" i="33" s="1"/>
  <c r="AG111" i="33"/>
  <c r="AG65" i="33"/>
  <c r="AH28" i="33"/>
  <c r="S96" i="33"/>
  <c r="S50" i="33"/>
  <c r="AI41" i="33"/>
  <c r="E187" i="33"/>
  <c r="E181" i="33"/>
  <c r="E184" i="33"/>
  <c r="E190" i="33"/>
  <c r="E136" i="33"/>
  <c r="E134" i="33" s="1"/>
  <c r="E68" i="33"/>
  <c r="E66" i="33"/>
  <c r="E70" i="33" s="1"/>
  <c r="BK127" i="33"/>
  <c r="AJ124" i="33"/>
  <c r="AJ127" i="33" s="1"/>
  <c r="AJ17" i="33"/>
  <c r="AK16" i="33"/>
  <c r="AJ18" i="33"/>
  <c r="AJ34" i="33"/>
  <c r="BI132" i="33"/>
  <c r="BI128" i="33"/>
  <c r="BI111" i="33"/>
  <c r="BI65" i="33"/>
  <c r="BJ28" i="33"/>
  <c r="BJ22" i="33"/>
  <c r="BJ24" i="33" s="1"/>
  <c r="AG42" i="33"/>
  <c r="AG38" i="33"/>
  <c r="AG46" i="33" s="1"/>
  <c r="AG44" i="33" s="1"/>
  <c r="T112" i="33"/>
  <c r="T114" i="33"/>
  <c r="AH185" i="33"/>
  <c r="AH179" i="33"/>
  <c r="AH188" i="33"/>
  <c r="AH182" i="33"/>
  <c r="AH130" i="33"/>
  <c r="AH131" i="33" s="1"/>
  <c r="AI131" i="33" s="1"/>
  <c r="F63" i="33"/>
  <c r="F109" i="33"/>
  <c r="AX20" i="33"/>
  <c r="AX36" i="33" s="1"/>
  <c r="AX19" i="33"/>
  <c r="AX26" i="33" s="1"/>
  <c r="AG132" i="33"/>
  <c r="AH132" i="33" s="1"/>
  <c r="AG128" i="33"/>
  <c r="AU101" i="33"/>
  <c r="AU142" i="33" s="1"/>
  <c r="AU137" i="33"/>
  <c r="AU99" i="33"/>
  <c r="AU98" i="33"/>
  <c r="AU73" i="33"/>
  <c r="AU67" i="33"/>
  <c r="AU77" i="33" s="1"/>
  <c r="AU75" i="33" s="1"/>
  <c r="U22" i="33"/>
  <c r="U36" i="33"/>
  <c r="AH22" i="33"/>
  <c r="AH24" i="33" s="1"/>
  <c r="BI24" i="33"/>
  <c r="G20" i="33"/>
  <c r="G36" i="33" s="1"/>
  <c r="G19" i="33"/>
  <c r="G26" i="33" s="1"/>
  <c r="AG68" i="33"/>
  <c r="AG66" i="33"/>
  <c r="AG70" i="33" s="1"/>
  <c r="AG112" i="33"/>
  <c r="AG114" i="33"/>
  <c r="S190" i="33"/>
  <c r="S184" i="33"/>
  <c r="S187" i="33"/>
  <c r="S136" i="33"/>
  <c r="S134" i="33" s="1"/>
  <c r="S181" i="33"/>
  <c r="E111" i="33"/>
  <c r="E65" i="33"/>
  <c r="F28" i="33"/>
  <c r="BL124" i="33"/>
  <c r="BL127" i="33" s="1"/>
  <c r="BL17" i="33"/>
  <c r="BM16" i="33"/>
  <c r="BL18" i="33"/>
  <c r="BL34" i="33"/>
  <c r="BL37" i="33" s="1"/>
  <c r="BL40" i="33" s="1"/>
  <c r="BI68" i="33"/>
  <c r="BI66" i="33"/>
  <c r="BI70" i="33" s="1"/>
  <c r="BI114" i="33"/>
  <c r="BI112" i="33"/>
  <c r="AU176" i="33"/>
  <c r="AU170" i="33"/>
  <c r="AU173" i="33"/>
  <c r="AU167" i="33"/>
  <c r="AU116" i="33"/>
  <c r="T68" i="33"/>
  <c r="T66" i="33"/>
  <c r="T70" i="33" s="1"/>
  <c r="V20" i="33"/>
  <c r="V19" i="33"/>
  <c r="V26" i="33" s="1"/>
  <c r="F132" i="33"/>
  <c r="F128" i="33"/>
  <c r="AY18" i="33"/>
  <c r="AY17" i="33"/>
  <c r="AZ16" i="33"/>
  <c r="AY124" i="33"/>
  <c r="AY34" i="33"/>
  <c r="T42" i="33"/>
  <c r="T38" i="33"/>
  <c r="T46" i="33" s="1"/>
  <c r="T44" i="33" s="1"/>
  <c r="T111" i="33"/>
  <c r="T65" i="33"/>
  <c r="U28" i="33"/>
  <c r="BK37" i="33"/>
  <c r="BK40" i="33" s="1"/>
  <c r="BK41" i="33" s="1"/>
  <c r="AH36" i="33"/>
  <c r="AV68" i="33"/>
  <c r="AV66" i="33"/>
  <c r="AV70" i="33" s="1"/>
  <c r="G188" i="33"/>
  <c r="G182" i="33"/>
  <c r="G179" i="33"/>
  <c r="G185" i="33"/>
  <c r="G130" i="33"/>
  <c r="AW22" i="33"/>
  <c r="AW24" i="33" s="1"/>
  <c r="E112" i="33"/>
  <c r="E114" i="33"/>
  <c r="AI37" i="33"/>
  <c r="AI40" i="33" s="1"/>
  <c r="AI20" i="33"/>
  <c r="AI19" i="33"/>
  <c r="AI26" i="33" s="1"/>
  <c r="E24" i="33"/>
  <c r="S72" i="33"/>
  <c r="AV42" i="33"/>
  <c r="AV38" i="33"/>
  <c r="AV46" i="33" s="1"/>
  <c r="AV44" i="33" s="1"/>
  <c r="BJ109" i="33"/>
  <c r="BJ63" i="33"/>
  <c r="W18" i="33"/>
  <c r="W17" i="33"/>
  <c r="X16" i="33"/>
  <c r="W124" i="33"/>
  <c r="W127" i="33" s="1"/>
  <c r="W34" i="33"/>
  <c r="U131" i="33"/>
  <c r="V131" i="33" s="1"/>
  <c r="F22" i="33"/>
  <c r="F24" i="33" s="1"/>
  <c r="AX185" i="33"/>
  <c r="AX179" i="33"/>
  <c r="AX188" i="33"/>
  <c r="AX182" i="33"/>
  <c r="AX130" i="33"/>
  <c r="AU190" i="33"/>
  <c r="AU184" i="33"/>
  <c r="AU187" i="33"/>
  <c r="AU136" i="33"/>
  <c r="AU134" i="33" s="1"/>
  <c r="AU181" i="33"/>
  <c r="AU55" i="33"/>
  <c r="AU83" i="33" s="1"/>
  <c r="AU53" i="33"/>
  <c r="AU56" i="33" s="1"/>
  <c r="AU57" i="33" s="1"/>
  <c r="AU78" i="33"/>
  <c r="AU52" i="33"/>
  <c r="S113" i="33"/>
  <c r="S119" i="33"/>
  <c r="AU119" i="33"/>
  <c r="AU113" i="33"/>
  <c r="U109" i="33"/>
  <c r="U63" i="33"/>
  <c r="AH109" i="33"/>
  <c r="AH63" i="33"/>
  <c r="AV112" i="33"/>
  <c r="AV114" i="33"/>
  <c r="AU72" i="33"/>
  <c r="H124" i="33"/>
  <c r="I16" i="33"/>
  <c r="H17" i="33"/>
  <c r="H18" i="33"/>
  <c r="H34" i="33"/>
  <c r="AW109" i="33"/>
  <c r="AW63" i="33"/>
  <c r="AW126" i="33"/>
  <c r="AV132" i="33"/>
  <c r="AV128" i="33"/>
  <c r="F185" i="33"/>
  <c r="F179" i="33"/>
  <c r="F188" i="33"/>
  <c r="F182" i="33"/>
  <c r="F130" i="33"/>
  <c r="F131" i="33" s="1"/>
  <c r="G131" i="33" s="1"/>
  <c r="BK20" i="33"/>
  <c r="BK126" i="33" s="1"/>
  <c r="BK36" i="33"/>
  <c r="BK19" i="33"/>
  <c r="BK26" i="33" s="1"/>
  <c r="T190" i="33"/>
  <c r="T184" i="33"/>
  <c r="T187" i="33"/>
  <c r="T181" i="33"/>
  <c r="T136" i="33"/>
  <c r="T134" i="33" s="1"/>
  <c r="AI131" i="31"/>
  <c r="U96" i="31"/>
  <c r="U50" i="31"/>
  <c r="AH96" i="31"/>
  <c r="AH50" i="31"/>
  <c r="AG68" i="31"/>
  <c r="AG66" i="31"/>
  <c r="AG70" i="31" s="1"/>
  <c r="AW173" i="31"/>
  <c r="AW170" i="31"/>
  <c r="AW167" i="31"/>
  <c r="AW176" i="31"/>
  <c r="AW116" i="31"/>
  <c r="E132" i="31"/>
  <c r="E128" i="31"/>
  <c r="Y17" i="31"/>
  <c r="Z16" i="31"/>
  <c r="Y18" i="31"/>
  <c r="Y124" i="31"/>
  <c r="Y127" i="31" s="1"/>
  <c r="Y34" i="31"/>
  <c r="Y37" i="31" s="1"/>
  <c r="Y40" i="31" s="1"/>
  <c r="AV176" i="31"/>
  <c r="AV170" i="31"/>
  <c r="AV173" i="31"/>
  <c r="AV167" i="31"/>
  <c r="AV116" i="31"/>
  <c r="AX185" i="31"/>
  <c r="AX182" i="31"/>
  <c r="AX179" i="31"/>
  <c r="AX188" i="31"/>
  <c r="AX130" i="31"/>
  <c r="V128" i="31"/>
  <c r="F131" i="31"/>
  <c r="BK36" i="31"/>
  <c r="BK19" i="31"/>
  <c r="BK26" i="31" s="1"/>
  <c r="BK20" i="31"/>
  <c r="AH128" i="31"/>
  <c r="BI111" i="31"/>
  <c r="BI65" i="31"/>
  <c r="BJ28" i="31"/>
  <c r="BI112" i="31"/>
  <c r="BI114" i="31"/>
  <c r="AG132" i="31"/>
  <c r="AG128" i="31"/>
  <c r="BJ22" i="31"/>
  <c r="BJ24" i="31" s="1"/>
  <c r="BJ126" i="31"/>
  <c r="AY126" i="31"/>
  <c r="AY19" i="31"/>
  <c r="AY26" i="31" s="1"/>
  <c r="AY27" i="31" s="1"/>
  <c r="AY20" i="31"/>
  <c r="AY36" i="31" s="1"/>
  <c r="V68" i="31"/>
  <c r="V66" i="31"/>
  <c r="V70" i="31" s="1"/>
  <c r="H18" i="31"/>
  <c r="H17" i="31"/>
  <c r="I16" i="31"/>
  <c r="H124" i="31"/>
  <c r="H34" i="31"/>
  <c r="H37" i="31" s="1"/>
  <c r="H40" i="31" s="1"/>
  <c r="AG96" i="31"/>
  <c r="AG50" i="31"/>
  <c r="T190" i="31"/>
  <c r="T184" i="31"/>
  <c r="T181" i="31"/>
  <c r="T187" i="31"/>
  <c r="T136" i="31"/>
  <c r="W22" i="31"/>
  <c r="W23" i="31" s="1"/>
  <c r="W126" i="31"/>
  <c r="AX63" i="31"/>
  <c r="AX109" i="31"/>
  <c r="AH68" i="31"/>
  <c r="AH66" i="31"/>
  <c r="AH70" i="31" s="1"/>
  <c r="AV111" i="31"/>
  <c r="AV65" i="31"/>
  <c r="AW28" i="31"/>
  <c r="F42" i="31"/>
  <c r="F38" i="31"/>
  <c r="F46" i="31" s="1"/>
  <c r="F44" i="31" s="1"/>
  <c r="AJ188" i="31"/>
  <c r="AJ182" i="31"/>
  <c r="AJ179" i="31"/>
  <c r="AJ185" i="31"/>
  <c r="AJ130" i="31"/>
  <c r="AW78" i="31"/>
  <c r="AW81" i="31" s="1"/>
  <c r="AW85" i="31" s="1"/>
  <c r="AW55" i="31"/>
  <c r="AW83" i="31" s="1"/>
  <c r="AW53" i="31"/>
  <c r="AW56" i="31" s="1"/>
  <c r="AW52" i="31"/>
  <c r="AU78" i="31"/>
  <c r="AU53" i="31"/>
  <c r="AU56" i="31" s="1"/>
  <c r="AU57" i="31" s="1"/>
  <c r="AU55" i="31"/>
  <c r="AU83" i="31" s="1"/>
  <c r="AU52" i="31"/>
  <c r="T101" i="31"/>
  <c r="T142" i="31" s="1"/>
  <c r="T99" i="31"/>
  <c r="T137" i="31"/>
  <c r="T140" i="31" s="1"/>
  <c r="T144" i="31" s="1"/>
  <c r="T98" i="31"/>
  <c r="E111" i="31"/>
  <c r="E65" i="31"/>
  <c r="F28" i="31"/>
  <c r="E112" i="31"/>
  <c r="E114" i="31"/>
  <c r="S114" i="31"/>
  <c r="S112" i="31"/>
  <c r="AV190" i="31"/>
  <c r="AV184" i="31"/>
  <c r="AV187" i="31"/>
  <c r="AV136" i="31"/>
  <c r="AW134" i="31" s="1"/>
  <c r="AV181" i="31"/>
  <c r="BI132" i="31"/>
  <c r="BI128" i="31"/>
  <c r="AJ131" i="31"/>
  <c r="AY37" i="31"/>
  <c r="AY40" i="31" s="1"/>
  <c r="AY41" i="31" s="1"/>
  <c r="AY35" i="31"/>
  <c r="BL18" i="31"/>
  <c r="BM16" i="31"/>
  <c r="BL17" i="31"/>
  <c r="BL34" i="31"/>
  <c r="BL37" i="31" s="1"/>
  <c r="BL40" i="31" s="1"/>
  <c r="BL124" i="31"/>
  <c r="BL127" i="31" s="1"/>
  <c r="E96" i="31"/>
  <c r="E50" i="31"/>
  <c r="S128" i="31"/>
  <c r="S132" i="31"/>
  <c r="S24" i="31"/>
  <c r="AH42" i="31"/>
  <c r="AH38" i="31"/>
  <c r="AH46" i="31" s="1"/>
  <c r="BI96" i="31"/>
  <c r="BI50" i="31"/>
  <c r="AI109" i="31"/>
  <c r="AI63" i="31"/>
  <c r="AG42" i="31"/>
  <c r="AG38" i="31"/>
  <c r="AG46" i="31" s="1"/>
  <c r="AG44" i="31" s="1"/>
  <c r="BJ63" i="31"/>
  <c r="BJ109" i="31"/>
  <c r="AZ18" i="31"/>
  <c r="BA16" i="31"/>
  <c r="AZ17" i="31"/>
  <c r="AZ124" i="31"/>
  <c r="AZ127" i="31" s="1"/>
  <c r="AZ34" i="31"/>
  <c r="AZ37" i="31" s="1"/>
  <c r="AZ40" i="31" s="1"/>
  <c r="U128" i="31"/>
  <c r="G37" i="31"/>
  <c r="G40" i="31" s="1"/>
  <c r="G41" i="31" s="1"/>
  <c r="H41" i="31" s="1"/>
  <c r="G127" i="31"/>
  <c r="W186" i="31"/>
  <c r="AW44" i="31"/>
  <c r="W36" i="31"/>
  <c r="AX38" i="31"/>
  <c r="AX46" i="31" s="1"/>
  <c r="AX44" i="31" s="1"/>
  <c r="AU67" i="31"/>
  <c r="AU77" i="31" s="1"/>
  <c r="AU75" i="31" s="1"/>
  <c r="AU73" i="31"/>
  <c r="AW101" i="31"/>
  <c r="AW142" i="31" s="1"/>
  <c r="AW99" i="31"/>
  <c r="AW137" i="31"/>
  <c r="AW140" i="31" s="1"/>
  <c r="AW144" i="31" s="1"/>
  <c r="AW98" i="31"/>
  <c r="AU137" i="31"/>
  <c r="AU101" i="31"/>
  <c r="AU142" i="31" s="1"/>
  <c r="AU99" i="31"/>
  <c r="AU98" i="31"/>
  <c r="T78" i="31"/>
  <c r="T81" i="31" s="1"/>
  <c r="T85" i="31" s="1"/>
  <c r="T55" i="31"/>
  <c r="T83" i="31" s="1"/>
  <c r="T53" i="31"/>
  <c r="T56" i="31" s="1"/>
  <c r="T52" i="31"/>
  <c r="AG111" i="31"/>
  <c r="AG65" i="31"/>
  <c r="AH28" i="31"/>
  <c r="AG114" i="31"/>
  <c r="AG112" i="31"/>
  <c r="X127" i="31"/>
  <c r="X36" i="31"/>
  <c r="X20" i="31"/>
  <c r="X19" i="31"/>
  <c r="X26" i="31" s="1"/>
  <c r="S111" i="31"/>
  <c r="T28" i="31"/>
  <c r="S65" i="31"/>
  <c r="BI42" i="31"/>
  <c r="BI38" i="31"/>
  <c r="BI46" i="31" s="1"/>
  <c r="BI44" i="31" s="1"/>
  <c r="BK37" i="31"/>
  <c r="BK40" i="31" s="1"/>
  <c r="BK41" i="31" s="1"/>
  <c r="BK127" i="31"/>
  <c r="V96" i="31"/>
  <c r="V50" i="31"/>
  <c r="AU72" i="31"/>
  <c r="AV72" i="31" s="1"/>
  <c r="AW72" i="31" s="1"/>
  <c r="BI68" i="31"/>
  <c r="BI66" i="31"/>
  <c r="BI70" i="31" s="1"/>
  <c r="AI22" i="31"/>
  <c r="AI126" i="31"/>
  <c r="BJ36" i="31"/>
  <c r="AY127" i="31"/>
  <c r="AY125" i="31"/>
  <c r="U66" i="31"/>
  <c r="U70" i="31" s="1"/>
  <c r="U68" i="31"/>
  <c r="G36" i="31"/>
  <c r="G19" i="31"/>
  <c r="G26" i="31" s="1"/>
  <c r="G20" i="31"/>
  <c r="G126" i="31"/>
  <c r="AW42" i="31"/>
  <c r="F22" i="31"/>
  <c r="F24" i="31" s="1"/>
  <c r="F126" i="31"/>
  <c r="AK18" i="31"/>
  <c r="AK17" i="31"/>
  <c r="AL16" i="31"/>
  <c r="AK124" i="31"/>
  <c r="AK127" i="31" s="1"/>
  <c r="AK34" i="31"/>
  <c r="AK37" i="31" s="1"/>
  <c r="AK40" i="31" s="1"/>
  <c r="AU190" i="31"/>
  <c r="AU184" i="31"/>
  <c r="AU181" i="31"/>
  <c r="AU187" i="31"/>
  <c r="AU136" i="31"/>
  <c r="AU134" i="31" s="1"/>
  <c r="AV137" i="31"/>
  <c r="AV140" i="31" s="1"/>
  <c r="AV144" i="31" s="1"/>
  <c r="AV101" i="31"/>
  <c r="AV142" i="31" s="1"/>
  <c r="AV99" i="31"/>
  <c r="AV98" i="31"/>
  <c r="AJ37" i="31"/>
  <c r="AJ40" i="31" s="1"/>
  <c r="AJ41" i="31" s="1"/>
  <c r="E66" i="31"/>
  <c r="E70" i="31" s="1"/>
  <c r="E68" i="31"/>
  <c r="X37" i="31"/>
  <c r="X40" i="31" s="1"/>
  <c r="X41" i="31" s="1"/>
  <c r="Y41" i="31" s="1"/>
  <c r="W64" i="31"/>
  <c r="W6" i="31" s="1"/>
  <c r="S66" i="31"/>
  <c r="S70" i="31" s="1"/>
  <c r="S68" i="31"/>
  <c r="AX131" i="31"/>
  <c r="W21" i="31"/>
  <c r="U42" i="31"/>
  <c r="V42" i="31" s="1"/>
  <c r="U38" i="31"/>
  <c r="U46" i="31" s="1"/>
  <c r="U44" i="31" s="1"/>
  <c r="AI36" i="31"/>
  <c r="T176" i="31"/>
  <c r="T170" i="31"/>
  <c r="T167" i="31"/>
  <c r="T173" i="31"/>
  <c r="T116" i="31"/>
  <c r="V114" i="31"/>
  <c r="V112" i="31"/>
  <c r="AU176" i="31"/>
  <c r="AU170" i="31"/>
  <c r="AU173" i="31"/>
  <c r="AU167" i="31"/>
  <c r="AU116" i="31"/>
  <c r="U114" i="31"/>
  <c r="U112" i="31"/>
  <c r="W109" i="31"/>
  <c r="W110" i="31" s="1"/>
  <c r="W10" i="31" s="1"/>
  <c r="W63" i="31"/>
  <c r="AX22" i="31"/>
  <c r="AY21" i="31"/>
  <c r="AX126" i="31"/>
  <c r="AH114" i="31"/>
  <c r="AH112" i="31"/>
  <c r="AU119" i="31"/>
  <c r="AU113" i="31"/>
  <c r="F63" i="31"/>
  <c r="F109" i="31"/>
  <c r="AJ36" i="31"/>
  <c r="AJ20" i="31"/>
  <c r="AJ19" i="31"/>
  <c r="AJ26" i="31" s="1"/>
  <c r="AV53" i="31"/>
  <c r="AV56" i="31" s="1"/>
  <c r="AV78" i="31"/>
  <c r="AV81" i="31" s="1"/>
  <c r="AV85" i="31" s="1"/>
  <c r="AV55" i="31"/>
  <c r="AV83" i="31" s="1"/>
  <c r="AV52" i="31"/>
  <c r="AI126" i="30"/>
  <c r="T131" i="30"/>
  <c r="AV131" i="30"/>
  <c r="AH44" i="30"/>
  <c r="AH96" i="30"/>
  <c r="AH50" i="30"/>
  <c r="F50" i="30"/>
  <c r="F96" i="30"/>
  <c r="S114" i="30"/>
  <c r="S112" i="30"/>
  <c r="BK109" i="30"/>
  <c r="BK63" i="30"/>
  <c r="AI38" i="30"/>
  <c r="AI46" i="30" s="1"/>
  <c r="AI44" i="30" s="1"/>
  <c r="AI42" i="30"/>
  <c r="AI128" i="30"/>
  <c r="AG111" i="30"/>
  <c r="AG65" i="30"/>
  <c r="AH28" i="30"/>
  <c r="G63" i="30"/>
  <c r="G109" i="30"/>
  <c r="BI68" i="30"/>
  <c r="BI66" i="30"/>
  <c r="BI70" i="30" s="1"/>
  <c r="AH128" i="30"/>
  <c r="AW37" i="30"/>
  <c r="AW40" i="30" s="1"/>
  <c r="AW41" i="30" s="1"/>
  <c r="BJ128" i="30"/>
  <c r="U20" i="30"/>
  <c r="U36" i="30" s="1"/>
  <c r="U19" i="30"/>
  <c r="U26" i="30" s="1"/>
  <c r="BL127" i="30"/>
  <c r="AG132" i="30"/>
  <c r="AG128" i="30"/>
  <c r="BI42" i="30"/>
  <c r="BI38" i="30"/>
  <c r="BI46" i="30" s="1"/>
  <c r="BI44" i="30" s="1"/>
  <c r="BJ50" i="30"/>
  <c r="BJ96" i="30"/>
  <c r="S132" i="30"/>
  <c r="S128" i="30"/>
  <c r="AU65" i="30"/>
  <c r="AU111" i="30"/>
  <c r="AV28" i="30"/>
  <c r="F128" i="30"/>
  <c r="F132" i="30"/>
  <c r="BI128" i="30"/>
  <c r="BI132" i="30"/>
  <c r="AV24" i="30"/>
  <c r="AV22" i="30"/>
  <c r="BJ68" i="30"/>
  <c r="BJ66" i="30"/>
  <c r="BJ70" i="30" s="1"/>
  <c r="AK124" i="30"/>
  <c r="AK18" i="30"/>
  <c r="AK17" i="30"/>
  <c r="AL16" i="30"/>
  <c r="AK34" i="30"/>
  <c r="H127" i="30"/>
  <c r="E187" i="30"/>
  <c r="E181" i="30"/>
  <c r="E184" i="30"/>
  <c r="E190" i="30"/>
  <c r="E136" i="30"/>
  <c r="E134" i="30" s="1"/>
  <c r="E111" i="30"/>
  <c r="E65" i="30"/>
  <c r="F28" i="30"/>
  <c r="S68" i="30"/>
  <c r="S66" i="30"/>
  <c r="S70" i="30" s="1"/>
  <c r="BK22" i="30"/>
  <c r="BK24" i="30" s="1"/>
  <c r="AI22" i="30"/>
  <c r="AI24" i="30" s="1"/>
  <c r="AG114" i="30"/>
  <c r="AG112" i="30"/>
  <c r="G38" i="30"/>
  <c r="G46" i="30" s="1"/>
  <c r="AH68" i="30"/>
  <c r="AH66" i="30"/>
  <c r="AH70" i="30" s="1"/>
  <c r="S42" i="30"/>
  <c r="S38" i="30"/>
  <c r="S46" i="30" s="1"/>
  <c r="S44" i="30" s="1"/>
  <c r="U127" i="30"/>
  <c r="T22" i="30"/>
  <c r="T24" i="30" s="1"/>
  <c r="AG24" i="30"/>
  <c r="AV126" i="30"/>
  <c r="BJ114" i="30"/>
  <c r="BJ112" i="30"/>
  <c r="AJ188" i="30"/>
  <c r="AJ182" i="30"/>
  <c r="AJ179" i="30"/>
  <c r="AJ185" i="30"/>
  <c r="AJ130" i="30"/>
  <c r="F68" i="30"/>
  <c r="F66" i="30"/>
  <c r="F70" i="30" s="1"/>
  <c r="E68" i="30"/>
  <c r="E66" i="30"/>
  <c r="E70" i="30" s="1"/>
  <c r="E112" i="30"/>
  <c r="E114" i="30"/>
  <c r="S111" i="30"/>
  <c r="S65" i="30"/>
  <c r="T28" i="30"/>
  <c r="BK36" i="30"/>
  <c r="BK126" i="30"/>
  <c r="AI109" i="30"/>
  <c r="AI63" i="30"/>
  <c r="AG68" i="30"/>
  <c r="AG66" i="30"/>
  <c r="AG70" i="30" s="1"/>
  <c r="G22" i="30"/>
  <c r="AU132" i="30"/>
  <c r="AU128" i="30"/>
  <c r="BI111" i="30"/>
  <c r="BI65" i="30"/>
  <c r="BJ28" i="30"/>
  <c r="AH112" i="30"/>
  <c r="AH114" i="30"/>
  <c r="AW20" i="30"/>
  <c r="AW126" i="30" s="1"/>
  <c r="AW19" i="30"/>
  <c r="AW26" i="30" s="1"/>
  <c r="AW36" i="30"/>
  <c r="BL37" i="30"/>
  <c r="BL40" i="30" s="1"/>
  <c r="BL41" i="30" s="1"/>
  <c r="BL19" i="30"/>
  <c r="BL26" i="30" s="1"/>
  <c r="BL20" i="30"/>
  <c r="BL126" i="30" s="1"/>
  <c r="AK125" i="30"/>
  <c r="AU38" i="30"/>
  <c r="AU46" i="30" s="1"/>
  <c r="AU44" i="30" s="1"/>
  <c r="AU42" i="30"/>
  <c r="T36" i="30"/>
  <c r="T126" i="30"/>
  <c r="AU68" i="30"/>
  <c r="AU66" i="30"/>
  <c r="AU70" i="30" s="1"/>
  <c r="AV63" i="30"/>
  <c r="AV109" i="30"/>
  <c r="S24" i="30"/>
  <c r="H19" i="30"/>
  <c r="H26" i="30" s="1"/>
  <c r="H20" i="30"/>
  <c r="H36" i="30" s="1"/>
  <c r="F114" i="30"/>
  <c r="F112" i="30"/>
  <c r="BI24" i="30"/>
  <c r="G126" i="30"/>
  <c r="BI112" i="30"/>
  <c r="BI114" i="30"/>
  <c r="E42" i="30"/>
  <c r="F42" i="30" s="1"/>
  <c r="G42" i="30" s="1"/>
  <c r="E38" i="30"/>
  <c r="E46" i="30" s="1"/>
  <c r="E44" i="30" s="1"/>
  <c r="AY16" i="30"/>
  <c r="AX17" i="30"/>
  <c r="AX18" i="30"/>
  <c r="AX34" i="30"/>
  <c r="AX37" i="30" s="1"/>
  <c r="AX40" i="30" s="1"/>
  <c r="AX124" i="30"/>
  <c r="AW185" i="30"/>
  <c r="AW179" i="30"/>
  <c r="AW188" i="30"/>
  <c r="AW182" i="30"/>
  <c r="AW130" i="30"/>
  <c r="V18" i="30"/>
  <c r="V17" i="30"/>
  <c r="W16" i="30"/>
  <c r="V124" i="30"/>
  <c r="V127" i="30" s="1"/>
  <c r="V34" i="30"/>
  <c r="BM124" i="30"/>
  <c r="BM127" i="30" s="1"/>
  <c r="BM18" i="30"/>
  <c r="BM17" i="30"/>
  <c r="BN16" i="30"/>
  <c r="BM34" i="30"/>
  <c r="AI188" i="30"/>
  <c r="AI182" i="30"/>
  <c r="AI185" i="30"/>
  <c r="AI130" i="30"/>
  <c r="AI131" i="30" s="1"/>
  <c r="AI179" i="30"/>
  <c r="F38" i="30"/>
  <c r="F46" i="30" s="1"/>
  <c r="T63" i="30"/>
  <c r="T109" i="30"/>
  <c r="AU114" i="30"/>
  <c r="AU112" i="30"/>
  <c r="H37" i="30"/>
  <c r="H40" i="30" s="1"/>
  <c r="H41" i="30" s="1"/>
  <c r="E24" i="30"/>
  <c r="AV36" i="30"/>
  <c r="AJ20" i="30"/>
  <c r="AJ126" i="30" s="1"/>
  <c r="AJ19" i="30"/>
  <c r="AJ26" i="30" s="1"/>
  <c r="I18" i="30"/>
  <c r="I124" i="30"/>
  <c r="I127" i="30" s="1"/>
  <c r="I34" i="30"/>
  <c r="I37" i="30" s="1"/>
  <c r="I40" i="30" s="1"/>
  <c r="J16" i="30"/>
  <c r="I17" i="30"/>
  <c r="AU24" i="30"/>
  <c r="AU96" i="29"/>
  <c r="AU50" i="29"/>
  <c r="AU38" i="29"/>
  <c r="AU46" i="29" s="1"/>
  <c r="AU44" i="29" s="1"/>
  <c r="AU42" i="29"/>
  <c r="T42" i="29"/>
  <c r="T38" i="29"/>
  <c r="T46" i="29" s="1"/>
  <c r="E50" i="29"/>
  <c r="E96" i="29"/>
  <c r="BI73" i="29"/>
  <c r="BI67" i="29"/>
  <c r="BI77" i="29" s="1"/>
  <c r="BI75" i="29" s="1"/>
  <c r="AI127" i="29"/>
  <c r="F42" i="29"/>
  <c r="F38" i="29"/>
  <c r="F46" i="29" s="1"/>
  <c r="F44" i="29" s="1"/>
  <c r="U22" i="29"/>
  <c r="U24" i="29" s="1"/>
  <c r="T176" i="29"/>
  <c r="T170" i="29"/>
  <c r="T167" i="29"/>
  <c r="T173" i="29"/>
  <c r="T116" i="29"/>
  <c r="AU65" i="29"/>
  <c r="AV28" i="29"/>
  <c r="AU111" i="29"/>
  <c r="AH22" i="29"/>
  <c r="AH24" i="29" s="1"/>
  <c r="BL124" i="29"/>
  <c r="BL127" i="29" s="1"/>
  <c r="BL17" i="29"/>
  <c r="BL34" i="29"/>
  <c r="BL37" i="29" s="1"/>
  <c r="BL40" i="29" s="1"/>
  <c r="BL18" i="29"/>
  <c r="BM16" i="29"/>
  <c r="AG72" i="29"/>
  <c r="BJ38" i="29"/>
  <c r="BJ46" i="29" s="1"/>
  <c r="BJ44" i="29" s="1"/>
  <c r="BJ42" i="29"/>
  <c r="AH111" i="29"/>
  <c r="AH65" i="29"/>
  <c r="H124" i="29"/>
  <c r="H127" i="29" s="1"/>
  <c r="H17" i="29"/>
  <c r="I16" i="29"/>
  <c r="H18" i="29"/>
  <c r="H34" i="29"/>
  <c r="AV96" i="29"/>
  <c r="AV50" i="29"/>
  <c r="BK126" i="29"/>
  <c r="BK20" i="29"/>
  <c r="BK36" i="29"/>
  <c r="BK19" i="29"/>
  <c r="BK26" i="29" s="1"/>
  <c r="AW109" i="29"/>
  <c r="AW63" i="29"/>
  <c r="BI173" i="29"/>
  <c r="BI167" i="29"/>
  <c r="BI170" i="29"/>
  <c r="BI176" i="29"/>
  <c r="BI116" i="29"/>
  <c r="AV132" i="29"/>
  <c r="AW132" i="29" s="1"/>
  <c r="AV128" i="29"/>
  <c r="AG73" i="29"/>
  <c r="AG67" i="29"/>
  <c r="AG77" i="29" s="1"/>
  <c r="AG75" i="29" s="1"/>
  <c r="G127" i="29"/>
  <c r="V36" i="29"/>
  <c r="V20" i="29"/>
  <c r="V126" i="29" s="1"/>
  <c r="V19" i="29"/>
  <c r="V26" i="29" s="1"/>
  <c r="S65" i="29"/>
  <c r="T28" i="29"/>
  <c r="S111" i="29"/>
  <c r="F132" i="29"/>
  <c r="F128" i="29"/>
  <c r="U109" i="29"/>
  <c r="U63" i="29"/>
  <c r="AU190" i="29"/>
  <c r="AU184" i="29"/>
  <c r="AU181" i="29"/>
  <c r="AU187" i="29"/>
  <c r="AU136" i="29"/>
  <c r="AU134" i="29" s="1"/>
  <c r="AV114" i="29"/>
  <c r="AV112" i="29"/>
  <c r="AX20" i="29"/>
  <c r="AX36" i="29"/>
  <c r="AX19" i="29"/>
  <c r="AX26" i="29" s="1"/>
  <c r="AH109" i="29"/>
  <c r="AH63" i="29"/>
  <c r="AH126" i="29"/>
  <c r="AG50" i="29"/>
  <c r="AG96" i="29"/>
  <c r="BK127" i="29"/>
  <c r="AW128" i="29"/>
  <c r="E68" i="29"/>
  <c r="E66" i="29"/>
  <c r="E70" i="29" s="1"/>
  <c r="BJ109" i="29"/>
  <c r="BJ63" i="29"/>
  <c r="V127" i="29"/>
  <c r="S68" i="29"/>
  <c r="S66" i="29"/>
  <c r="S70" i="29" s="1"/>
  <c r="AX127" i="29"/>
  <c r="AG173" i="29"/>
  <c r="AG176" i="29"/>
  <c r="AG170" i="29"/>
  <c r="AG167" i="29"/>
  <c r="AG116" i="29"/>
  <c r="AW38" i="29"/>
  <c r="AW46" i="29" s="1"/>
  <c r="AW44" i="29" s="1"/>
  <c r="BI55" i="29"/>
  <c r="BI83" i="29" s="1"/>
  <c r="BI78" i="29"/>
  <c r="BI53" i="29"/>
  <c r="BI56" i="29" s="1"/>
  <c r="BI57" i="29" s="1"/>
  <c r="BI52" i="29"/>
  <c r="T190" i="29"/>
  <c r="T184" i="29"/>
  <c r="T181" i="29"/>
  <c r="T187" i="29"/>
  <c r="T136" i="29"/>
  <c r="S42" i="29"/>
  <c r="S38" i="29"/>
  <c r="S46" i="29" s="1"/>
  <c r="S44" i="29" s="1"/>
  <c r="T96" i="29"/>
  <c r="T50" i="29"/>
  <c r="BI119" i="29"/>
  <c r="BI113" i="29"/>
  <c r="AJ124" i="29"/>
  <c r="AJ127" i="29" s="1"/>
  <c r="AJ34" i="29"/>
  <c r="AJ17" i="29"/>
  <c r="AJ18" i="29"/>
  <c r="AK16" i="29"/>
  <c r="F109" i="29"/>
  <c r="F63" i="29"/>
  <c r="U36" i="29"/>
  <c r="AU68" i="29"/>
  <c r="AU66" i="29"/>
  <c r="AU70" i="29" s="1"/>
  <c r="E187" i="29"/>
  <c r="E181" i="29"/>
  <c r="E184" i="29"/>
  <c r="E136" i="29"/>
  <c r="E134" i="29" s="1"/>
  <c r="E190" i="29"/>
  <c r="E111" i="29"/>
  <c r="E65" i="29"/>
  <c r="F28" i="29"/>
  <c r="BK37" i="29"/>
  <c r="BK40" i="29" s="1"/>
  <c r="BK41" i="29" s="1"/>
  <c r="BL41" i="29" s="1"/>
  <c r="BI72" i="29"/>
  <c r="AG113" i="29"/>
  <c r="AG119" i="29"/>
  <c r="G36" i="29"/>
  <c r="G20" i="29"/>
  <c r="G126" i="29" s="1"/>
  <c r="G19" i="29"/>
  <c r="G26" i="29" s="1"/>
  <c r="W124" i="29"/>
  <c r="W127" i="29" s="1"/>
  <c r="W18" i="29"/>
  <c r="W17" i="29"/>
  <c r="X16" i="29"/>
  <c r="W34" i="29"/>
  <c r="BJ111" i="29"/>
  <c r="BJ65" i="29"/>
  <c r="BK28" i="29"/>
  <c r="S128" i="29"/>
  <c r="S132" i="29"/>
  <c r="S114" i="29"/>
  <c r="S112" i="29"/>
  <c r="AI20" i="29"/>
  <c r="AI19" i="29"/>
  <c r="AI26" i="29" s="1"/>
  <c r="F22" i="29"/>
  <c r="F24" i="29" s="1"/>
  <c r="U126" i="29"/>
  <c r="AU114" i="29"/>
  <c r="AU112" i="29"/>
  <c r="AV68" i="29"/>
  <c r="AV66" i="29"/>
  <c r="AV70" i="29" s="1"/>
  <c r="AY18" i="29"/>
  <c r="AY124" i="29"/>
  <c r="AY127" i="29" s="1"/>
  <c r="AZ16" i="29"/>
  <c r="AY17" i="29"/>
  <c r="AY34" i="29"/>
  <c r="AH36" i="29"/>
  <c r="AV44" i="29"/>
  <c r="AW24" i="29"/>
  <c r="AW22" i="29"/>
  <c r="S24" i="29"/>
  <c r="AG187" i="29"/>
  <c r="AG181" i="29"/>
  <c r="AG190" i="29"/>
  <c r="AG184" i="29"/>
  <c r="AG136" i="29"/>
  <c r="AG134" i="29" s="1"/>
  <c r="BI137" i="29"/>
  <c r="BI101" i="29"/>
  <c r="BI142" i="29" s="1"/>
  <c r="BI99" i="29"/>
  <c r="BI98" i="29"/>
  <c r="E114" i="29"/>
  <c r="E112" i="29"/>
  <c r="BJ22" i="29"/>
  <c r="BJ24" i="29" s="1"/>
  <c r="BJ126" i="29"/>
  <c r="W35" i="28"/>
  <c r="W41" i="28"/>
  <c r="AI131" i="28"/>
  <c r="AV42" i="28"/>
  <c r="AV38" i="28"/>
  <c r="AV46" i="28" s="1"/>
  <c r="AV44" i="28" s="1"/>
  <c r="E96" i="28"/>
  <c r="E50" i="28"/>
  <c r="T96" i="28"/>
  <c r="T50" i="28"/>
  <c r="U96" i="28"/>
  <c r="U50" i="28"/>
  <c r="F50" i="28"/>
  <c r="F96" i="28"/>
  <c r="AU96" i="28"/>
  <c r="AU50" i="28"/>
  <c r="BI96" i="28"/>
  <c r="BI50" i="28"/>
  <c r="E132" i="28"/>
  <c r="E128" i="28"/>
  <c r="G22" i="28"/>
  <c r="G24" i="28" s="1"/>
  <c r="AV132" i="28"/>
  <c r="AV128" i="28"/>
  <c r="S111" i="28"/>
  <c r="T28" i="28"/>
  <c r="S65" i="28"/>
  <c r="AH114" i="28"/>
  <c r="AH112" i="28"/>
  <c r="BK37" i="28"/>
  <c r="BK40" i="28" s="1"/>
  <c r="BK41" i="28" s="1"/>
  <c r="AU68" i="28"/>
  <c r="AU66" i="28"/>
  <c r="AU70" i="28" s="1"/>
  <c r="BJ42" i="28"/>
  <c r="BJ38" i="28"/>
  <c r="BJ46" i="28" s="1"/>
  <c r="BJ44" i="28" s="1"/>
  <c r="BJ128" i="28"/>
  <c r="BI65" i="28"/>
  <c r="BI111" i="28"/>
  <c r="BJ28" i="28"/>
  <c r="I124" i="28"/>
  <c r="I17" i="28"/>
  <c r="I18" i="28"/>
  <c r="J16" i="28"/>
  <c r="I34" i="28"/>
  <c r="I37" i="28" s="1"/>
  <c r="I40" i="28" s="1"/>
  <c r="AH42" i="28"/>
  <c r="AH38" i="28"/>
  <c r="AH46" i="28" s="1"/>
  <c r="AH44" i="28" s="1"/>
  <c r="AJ188" i="28"/>
  <c r="AJ182" i="28"/>
  <c r="AJ185" i="28"/>
  <c r="AJ179" i="28"/>
  <c r="AJ130" i="28"/>
  <c r="T114" i="28"/>
  <c r="T112" i="28"/>
  <c r="S68" i="28"/>
  <c r="S66" i="28"/>
  <c r="S70" i="28" s="1"/>
  <c r="AI109" i="28"/>
  <c r="AI63" i="28"/>
  <c r="F114" i="28"/>
  <c r="F112" i="28"/>
  <c r="V38" i="28"/>
  <c r="V46" i="28" s="1"/>
  <c r="V44" i="28" s="1"/>
  <c r="T190" i="28"/>
  <c r="T184" i="28"/>
  <c r="T187" i="28"/>
  <c r="T181" i="28"/>
  <c r="T136" i="28"/>
  <c r="BJ63" i="28"/>
  <c r="BJ109" i="28"/>
  <c r="AH132" i="28"/>
  <c r="AH128" i="28"/>
  <c r="S190" i="28"/>
  <c r="S184" i="28"/>
  <c r="S187" i="28"/>
  <c r="S136" i="28"/>
  <c r="S134" i="28" s="1"/>
  <c r="S181" i="28"/>
  <c r="T38" i="28"/>
  <c r="T46" i="28" s="1"/>
  <c r="U44" i="28" s="1"/>
  <c r="AW19" i="28"/>
  <c r="AW26" i="28" s="1"/>
  <c r="AW20" i="28"/>
  <c r="AW126" i="28" s="1"/>
  <c r="W11" i="28"/>
  <c r="W7" i="28"/>
  <c r="G126" i="28"/>
  <c r="U128" i="28"/>
  <c r="U132" i="28"/>
  <c r="S42" i="28"/>
  <c r="T42" i="28" s="1"/>
  <c r="U42" i="28" s="1"/>
  <c r="V42" i="28" s="1"/>
  <c r="S38" i="28"/>
  <c r="S46" i="28" s="1"/>
  <c r="S44" i="28" s="1"/>
  <c r="X124" i="28"/>
  <c r="X127" i="28" s="1"/>
  <c r="X18" i="28"/>
  <c r="Y16" i="28"/>
  <c r="X17" i="28"/>
  <c r="X34" i="28"/>
  <c r="AG113" i="28"/>
  <c r="AG119" i="28"/>
  <c r="AV109" i="28"/>
  <c r="AV63" i="28"/>
  <c r="BJ131" i="28"/>
  <c r="AG55" i="28"/>
  <c r="AG83" i="28" s="1"/>
  <c r="AG53" i="28"/>
  <c r="AG56" i="28" s="1"/>
  <c r="AG57" i="28" s="1"/>
  <c r="AG78" i="28"/>
  <c r="AG52" i="28"/>
  <c r="AG187" i="28"/>
  <c r="AG181" i="28"/>
  <c r="AG184" i="28"/>
  <c r="AG190" i="28"/>
  <c r="AG136" i="28"/>
  <c r="AG134" i="28" s="1"/>
  <c r="S114" i="28"/>
  <c r="S112" i="28"/>
  <c r="AI22" i="28"/>
  <c r="AI24" i="28" s="1"/>
  <c r="BK20" i="28"/>
  <c r="BK19" i="28"/>
  <c r="BK26" i="28" s="1"/>
  <c r="AU111" i="28"/>
  <c r="AU65" i="28"/>
  <c r="AV28" i="28"/>
  <c r="V22" i="28"/>
  <c r="V24" i="28" s="1"/>
  <c r="V126" i="28"/>
  <c r="U66" i="28"/>
  <c r="U70" i="28" s="1"/>
  <c r="U68" i="28"/>
  <c r="E114" i="28"/>
  <c r="E112" i="28"/>
  <c r="E68" i="28"/>
  <c r="E66" i="28"/>
  <c r="E70" i="28" s="1"/>
  <c r="AJ20" i="28"/>
  <c r="AJ19" i="28"/>
  <c r="AJ26" i="28" s="1"/>
  <c r="AG73" i="28"/>
  <c r="AG67" i="28"/>
  <c r="AG77" i="28" s="1"/>
  <c r="AG75" i="28" s="1"/>
  <c r="F128" i="28"/>
  <c r="T66" i="28"/>
  <c r="T70" i="28" s="1"/>
  <c r="T68" i="28"/>
  <c r="AI132" i="28"/>
  <c r="AI128" i="28"/>
  <c r="BL18" i="28"/>
  <c r="BL124" i="28"/>
  <c r="BL17" i="28"/>
  <c r="BM16" i="28"/>
  <c r="BL34" i="28"/>
  <c r="BL37" i="28" s="1"/>
  <c r="BL40" i="28" s="1"/>
  <c r="F68" i="28"/>
  <c r="F66" i="28"/>
  <c r="F70" i="28" s="1"/>
  <c r="BI68" i="28"/>
  <c r="BI66" i="28"/>
  <c r="BI70" i="28" s="1"/>
  <c r="AW185" i="28"/>
  <c r="AW179" i="28"/>
  <c r="AW182" i="28"/>
  <c r="AW188" i="28"/>
  <c r="AW130" i="28"/>
  <c r="E42" i="28"/>
  <c r="E38" i="28"/>
  <c r="E46" i="28" s="1"/>
  <c r="E44" i="28" s="1"/>
  <c r="G36" i="28"/>
  <c r="W20" i="28"/>
  <c r="W126" i="28" s="1"/>
  <c r="W19" i="28"/>
  <c r="W26" i="28" s="1"/>
  <c r="AV22" i="28"/>
  <c r="F38" i="28"/>
  <c r="F46" i="28" s="1"/>
  <c r="AG72" i="28"/>
  <c r="U114" i="28"/>
  <c r="U112" i="28"/>
  <c r="H188" i="28"/>
  <c r="H182" i="28"/>
  <c r="H185" i="28"/>
  <c r="H179" i="28"/>
  <c r="H130" i="28"/>
  <c r="BI132" i="28"/>
  <c r="BJ132" i="28" s="1"/>
  <c r="BI128" i="28"/>
  <c r="AX124" i="28"/>
  <c r="AX127" i="28" s="1"/>
  <c r="AX17" i="28"/>
  <c r="AY16" i="28"/>
  <c r="AX18" i="28"/>
  <c r="AX34" i="28"/>
  <c r="AK124" i="28"/>
  <c r="AK127" i="28" s="1"/>
  <c r="AK17" i="28"/>
  <c r="AL16" i="28"/>
  <c r="AK18" i="28"/>
  <c r="AK34" i="28"/>
  <c r="G109" i="28"/>
  <c r="G63" i="28"/>
  <c r="W127" i="28"/>
  <c r="AH111" i="28"/>
  <c r="AH65" i="28"/>
  <c r="AI28" i="28"/>
  <c r="AG137" i="28"/>
  <c r="AG99" i="28"/>
  <c r="AG101" i="28"/>
  <c r="AG142" i="28" s="1"/>
  <c r="AG98" i="28"/>
  <c r="AG173" i="28"/>
  <c r="AG176" i="28"/>
  <c r="AG170" i="28"/>
  <c r="AG167" i="28"/>
  <c r="AG116" i="28"/>
  <c r="G131" i="28"/>
  <c r="AH68" i="28"/>
  <c r="AH66" i="28"/>
  <c r="AH70" i="28" s="1"/>
  <c r="AV188" i="28"/>
  <c r="AV182" i="28"/>
  <c r="AV185" i="28"/>
  <c r="AV179" i="28"/>
  <c r="AV130" i="28"/>
  <c r="AV131" i="28" s="1"/>
  <c r="AI36" i="28"/>
  <c r="AK125" i="28"/>
  <c r="BK127" i="28"/>
  <c r="AU112" i="28"/>
  <c r="AU114" i="28"/>
  <c r="S24" i="28"/>
  <c r="V109" i="28"/>
  <c r="V63" i="28"/>
  <c r="BJ22" i="28"/>
  <c r="AU190" i="28"/>
  <c r="AU184" i="28"/>
  <c r="AU181" i="28"/>
  <c r="AU187" i="28"/>
  <c r="AU136" i="28"/>
  <c r="AU134" i="28" s="1"/>
  <c r="BI114" i="28"/>
  <c r="BI112" i="28"/>
  <c r="AH50" i="28"/>
  <c r="AH96" i="28"/>
  <c r="E65" i="28"/>
  <c r="E111" i="28"/>
  <c r="F28" i="28"/>
  <c r="H37" i="28"/>
  <c r="H40" i="28" s="1"/>
  <c r="H41" i="28" s="1"/>
  <c r="I41" i="28" s="1"/>
  <c r="H126" i="28"/>
  <c r="H20" i="28"/>
  <c r="H36" i="28" s="1"/>
  <c r="H19" i="28"/>
  <c r="H26" i="28" s="1"/>
  <c r="U131" i="27"/>
  <c r="T96" i="27"/>
  <c r="T50" i="27"/>
  <c r="AV96" i="27"/>
  <c r="AV50" i="27"/>
  <c r="E111" i="27"/>
  <c r="E65" i="27"/>
  <c r="F28" i="27"/>
  <c r="AV132" i="27"/>
  <c r="AV128" i="27"/>
  <c r="V20" i="27"/>
  <c r="V19" i="27"/>
  <c r="V26" i="27" s="1"/>
  <c r="BL124" i="27"/>
  <c r="BM16" i="27"/>
  <c r="BL17" i="27"/>
  <c r="BL18" i="27"/>
  <c r="BL34" i="27"/>
  <c r="S173" i="27"/>
  <c r="S167" i="27"/>
  <c r="S176" i="27"/>
  <c r="S170" i="27"/>
  <c r="S116" i="27"/>
  <c r="AG114" i="27"/>
  <c r="AG112" i="27"/>
  <c r="F109" i="27"/>
  <c r="F63" i="27"/>
  <c r="T68" i="27"/>
  <c r="T66" i="27"/>
  <c r="T70" i="27" s="1"/>
  <c r="E187" i="27"/>
  <c r="E181" i="27"/>
  <c r="E190" i="27"/>
  <c r="E184" i="27"/>
  <c r="E136" i="27"/>
  <c r="E134" i="27" s="1"/>
  <c r="AI19" i="27"/>
  <c r="AI26" i="27" s="1"/>
  <c r="AI36" i="27"/>
  <c r="AI20" i="27"/>
  <c r="S101" i="27"/>
  <c r="S142" i="27" s="1"/>
  <c r="S99" i="27"/>
  <c r="S137" i="27"/>
  <c r="S98" i="27"/>
  <c r="AX126" i="27"/>
  <c r="AX19" i="27"/>
  <c r="AX26" i="27" s="1"/>
  <c r="AX20" i="27"/>
  <c r="AH42" i="27"/>
  <c r="AH38" i="27"/>
  <c r="AH46" i="27" s="1"/>
  <c r="AH44" i="27" s="1"/>
  <c r="AH128" i="27"/>
  <c r="S190" i="27"/>
  <c r="S184" i="27"/>
  <c r="S181" i="27"/>
  <c r="S187" i="27"/>
  <c r="S136" i="27"/>
  <c r="S134" i="27" s="1"/>
  <c r="AW42" i="27"/>
  <c r="AW38" i="27"/>
  <c r="AW46" i="27" s="1"/>
  <c r="AW44" i="27" s="1"/>
  <c r="AW28" i="27"/>
  <c r="AV111" i="27"/>
  <c r="AV65" i="27"/>
  <c r="BJ22" i="27"/>
  <c r="BJ24" i="27"/>
  <c r="T111" i="27"/>
  <c r="T65" i="27"/>
  <c r="U28" i="27"/>
  <c r="G188" i="27"/>
  <c r="G182" i="27"/>
  <c r="G185" i="27"/>
  <c r="G179" i="27"/>
  <c r="G130" i="27"/>
  <c r="E112" i="27"/>
  <c r="E114" i="27"/>
  <c r="T38" i="27"/>
  <c r="T46" i="27" s="1"/>
  <c r="T44" i="27" s="1"/>
  <c r="T42" i="27"/>
  <c r="AU72" i="27"/>
  <c r="AV114" i="27"/>
  <c r="AV112" i="27"/>
  <c r="W18" i="27"/>
  <c r="W17" i="27"/>
  <c r="X16" i="27"/>
  <c r="W124" i="27"/>
  <c r="W34" i="27"/>
  <c r="AG68" i="27"/>
  <c r="AG66" i="27"/>
  <c r="AG70" i="27" s="1"/>
  <c r="F22" i="27"/>
  <c r="F24" i="27" s="1"/>
  <c r="F36" i="27"/>
  <c r="AU137" i="27"/>
  <c r="AU101" i="27"/>
  <c r="AU142" i="27" s="1"/>
  <c r="AU99" i="27"/>
  <c r="AU98" i="27"/>
  <c r="AI127" i="27"/>
  <c r="U109" i="27"/>
  <c r="U63" i="27"/>
  <c r="U128" i="27"/>
  <c r="AY18" i="27"/>
  <c r="AY17" i="27"/>
  <c r="AZ16" i="27"/>
  <c r="AY124" i="27"/>
  <c r="AY34" i="27"/>
  <c r="AY37" i="27" s="1"/>
  <c r="AY40" i="27" s="1"/>
  <c r="G37" i="27"/>
  <c r="G40" i="27" s="1"/>
  <c r="G41" i="27" s="1"/>
  <c r="H41" i="27" s="1"/>
  <c r="AW63" i="27"/>
  <c r="AW109" i="27"/>
  <c r="AU73" i="27"/>
  <c r="AU67" i="27"/>
  <c r="AU77" i="27" s="1"/>
  <c r="AU75" i="27" s="1"/>
  <c r="BJ109" i="27"/>
  <c r="BJ63" i="27"/>
  <c r="S113" i="27"/>
  <c r="S119" i="27"/>
  <c r="H124" i="27"/>
  <c r="H17" i="27"/>
  <c r="I16" i="27"/>
  <c r="H18" i="27"/>
  <c r="H34" i="27"/>
  <c r="H37" i="27" s="1"/>
  <c r="H40" i="27" s="1"/>
  <c r="BI132" i="27"/>
  <c r="BI128" i="27"/>
  <c r="AV68" i="27"/>
  <c r="AV66" i="27"/>
  <c r="AV70" i="27" s="1"/>
  <c r="V127" i="27"/>
  <c r="W125" i="27"/>
  <c r="BK188" i="27"/>
  <c r="BK182" i="27"/>
  <c r="BK185" i="27"/>
  <c r="BK179" i="27"/>
  <c r="BK130" i="27"/>
  <c r="F126" i="27"/>
  <c r="E24" i="27"/>
  <c r="AU173" i="27"/>
  <c r="AU167" i="27"/>
  <c r="AU176" i="27"/>
  <c r="AU116" i="27"/>
  <c r="AU170" i="27"/>
  <c r="AK16" i="27"/>
  <c r="AJ124" i="27"/>
  <c r="AJ127" i="27" s="1"/>
  <c r="AJ17" i="27"/>
  <c r="AJ18" i="27"/>
  <c r="AJ34" i="27"/>
  <c r="U22" i="27"/>
  <c r="U24" i="27" s="1"/>
  <c r="AG24" i="27"/>
  <c r="AX37" i="27"/>
  <c r="AX40" i="27" s="1"/>
  <c r="AX41" i="27" s="1"/>
  <c r="AX127" i="27"/>
  <c r="BI114" i="27"/>
  <c r="BI112" i="27"/>
  <c r="AH22" i="27"/>
  <c r="AH24" i="27" s="1"/>
  <c r="S72" i="27"/>
  <c r="BI42" i="27"/>
  <c r="BI38" i="27"/>
  <c r="BI46" i="27" s="1"/>
  <c r="BI44" i="27" s="1"/>
  <c r="F185" i="27"/>
  <c r="F179" i="27"/>
  <c r="F188" i="27"/>
  <c r="F182" i="27"/>
  <c r="F130" i="27"/>
  <c r="F131" i="27" s="1"/>
  <c r="G131" i="27" s="1"/>
  <c r="AW128" i="27"/>
  <c r="AW132" i="27"/>
  <c r="AU113" i="27"/>
  <c r="AU119" i="27"/>
  <c r="S73" i="27"/>
  <c r="S67" i="27"/>
  <c r="S77" i="27" s="1"/>
  <c r="S75" i="27" s="1"/>
  <c r="E68" i="27"/>
  <c r="E66" i="27"/>
  <c r="E70" i="27" s="1"/>
  <c r="BJ131" i="27"/>
  <c r="BK126" i="27"/>
  <c r="BK19" i="27"/>
  <c r="BK26" i="27" s="1"/>
  <c r="BK20" i="27"/>
  <c r="BK36" i="27"/>
  <c r="AG132" i="27"/>
  <c r="AG128" i="27"/>
  <c r="AG111" i="27"/>
  <c r="AH28" i="27"/>
  <c r="AG65" i="27"/>
  <c r="T112" i="27"/>
  <c r="T114" i="27"/>
  <c r="AU55" i="27"/>
  <c r="AU83" i="27" s="1"/>
  <c r="AU53" i="27"/>
  <c r="AU56" i="27" s="1"/>
  <c r="AU57" i="27" s="1"/>
  <c r="AU78" i="27"/>
  <c r="AU52" i="27"/>
  <c r="U36" i="27"/>
  <c r="S55" i="27"/>
  <c r="S83" i="27" s="1"/>
  <c r="S53" i="27"/>
  <c r="S56" i="27" s="1"/>
  <c r="S57" i="27" s="1"/>
  <c r="S78" i="27"/>
  <c r="S52" i="27"/>
  <c r="AW131" i="27"/>
  <c r="BI68" i="27"/>
  <c r="BI66" i="27"/>
  <c r="BI70" i="27" s="1"/>
  <c r="BI111" i="27"/>
  <c r="BJ28" i="27"/>
  <c r="BI65" i="27"/>
  <c r="AH109" i="27"/>
  <c r="AH63" i="27"/>
  <c r="AW22" i="27"/>
  <c r="T132" i="27"/>
  <c r="U132" i="27" s="1"/>
  <c r="T128" i="27"/>
  <c r="BI24" i="27"/>
  <c r="BJ36" i="27"/>
  <c r="BJ126" i="27"/>
  <c r="G19" i="27"/>
  <c r="G26" i="27" s="1"/>
  <c r="G20" i="27"/>
  <c r="G36" i="27"/>
  <c r="V124" i="26"/>
  <c r="V127" i="26" s="1"/>
  <c r="W16" i="26"/>
  <c r="V18" i="26"/>
  <c r="V34" i="26"/>
  <c r="V37" i="26" s="1"/>
  <c r="V40" i="26" s="1"/>
  <c r="V41" i="26" s="1"/>
  <c r="V17" i="26"/>
  <c r="T136" i="26"/>
  <c r="T134" i="26" s="1"/>
  <c r="T190" i="26"/>
  <c r="T132" i="26"/>
  <c r="AV187" i="26"/>
  <c r="AV36" i="26"/>
  <c r="AV38" i="26" s="1"/>
  <c r="AV46" i="26" s="1"/>
  <c r="AV24" i="26"/>
  <c r="AV22" i="26"/>
  <c r="AW19" i="26"/>
  <c r="AW26" i="26" s="1"/>
  <c r="AW20" i="26"/>
  <c r="AW22" i="26" s="1"/>
  <c r="AW24" i="26" s="1"/>
  <c r="T109" i="26"/>
  <c r="T28" i="26"/>
  <c r="T63" i="26"/>
  <c r="T78" i="26" s="1"/>
  <c r="T81" i="26" s="1"/>
  <c r="T85" i="26" s="1"/>
  <c r="AV63" i="26"/>
  <c r="AV109" i="26"/>
  <c r="U19" i="26"/>
  <c r="U26" i="26" s="1"/>
  <c r="U20" i="26"/>
  <c r="AX124" i="26"/>
  <c r="AX127" i="26" s="1"/>
  <c r="AX34" i="26"/>
  <c r="AX37" i="26" s="1"/>
  <c r="AX40" i="26" s="1"/>
  <c r="AX41" i="26" s="1"/>
  <c r="AX18" i="26"/>
  <c r="AX17" i="26"/>
  <c r="AY16" i="26"/>
  <c r="U126" i="26"/>
  <c r="U128" i="26" s="1"/>
  <c r="AV28" i="26"/>
  <c r="U182" i="26"/>
  <c r="U185" i="26"/>
  <c r="U179" i="26"/>
  <c r="U188" i="26"/>
  <c r="U130" i="26"/>
  <c r="U131" i="26" s="1"/>
  <c r="AW182" i="26"/>
  <c r="AW185" i="26"/>
  <c r="AW179" i="26"/>
  <c r="AW188" i="26"/>
  <c r="AW130" i="26"/>
  <c r="AW131" i="26" s="1"/>
  <c r="AH22" i="26"/>
  <c r="AG68" i="26"/>
  <c r="AG66" i="26"/>
  <c r="AG70" i="26" s="1"/>
  <c r="BK37" i="26"/>
  <c r="BK40" i="26" s="1"/>
  <c r="G127" i="26"/>
  <c r="T55" i="26"/>
  <c r="T53" i="26"/>
  <c r="T56" i="26" s="1"/>
  <c r="T52" i="26"/>
  <c r="BI78" i="26"/>
  <c r="BI53" i="26"/>
  <c r="BI56" i="26" s="1"/>
  <c r="BI57" i="26" s="1"/>
  <c r="BI55" i="26"/>
  <c r="BI83" i="26" s="1"/>
  <c r="BI52" i="26"/>
  <c r="F22" i="26"/>
  <c r="F126" i="26"/>
  <c r="E68" i="26"/>
  <c r="E66" i="26"/>
  <c r="E70" i="26" s="1"/>
  <c r="BJ111" i="26"/>
  <c r="BJ65" i="26"/>
  <c r="AV111" i="26"/>
  <c r="AV65" i="26"/>
  <c r="AW28" i="26"/>
  <c r="BJ109" i="26"/>
  <c r="BJ63" i="26"/>
  <c r="AU187" i="26"/>
  <c r="AU181" i="26"/>
  <c r="AU190" i="26"/>
  <c r="AU184" i="26"/>
  <c r="AU136" i="26"/>
  <c r="AU134" i="26" s="1"/>
  <c r="AH109" i="26"/>
  <c r="AH63" i="26"/>
  <c r="BI72" i="26"/>
  <c r="AG111" i="26"/>
  <c r="AH28" i="26"/>
  <c r="AG65" i="26"/>
  <c r="AU72" i="26"/>
  <c r="E42" i="26"/>
  <c r="E38" i="26"/>
  <c r="E46" i="26" s="1"/>
  <c r="E44" i="26" s="1"/>
  <c r="AG42" i="26"/>
  <c r="AG38" i="26"/>
  <c r="AG46" i="26" s="1"/>
  <c r="AG44" i="26" s="1"/>
  <c r="E132" i="26"/>
  <c r="E128" i="26"/>
  <c r="G37" i="26"/>
  <c r="G40" i="26" s="1"/>
  <c r="G41" i="26" s="1"/>
  <c r="G20" i="26"/>
  <c r="G19" i="26"/>
  <c r="G26" i="26" s="1"/>
  <c r="AI127" i="26"/>
  <c r="F36" i="26"/>
  <c r="AU50" i="26"/>
  <c r="AU96" i="26"/>
  <c r="BI73" i="26"/>
  <c r="BI67" i="26"/>
  <c r="BI77" i="26" s="1"/>
  <c r="BI75" i="26" s="1"/>
  <c r="BK41" i="26"/>
  <c r="AU73" i="26"/>
  <c r="AU67" i="26"/>
  <c r="AU77" i="26" s="1"/>
  <c r="AU75" i="26" s="1"/>
  <c r="AV42" i="26"/>
  <c r="BJ22" i="26"/>
  <c r="BJ126" i="26"/>
  <c r="AU173" i="26"/>
  <c r="AU176" i="26"/>
  <c r="AU170" i="26"/>
  <c r="AU116" i="26"/>
  <c r="AU167" i="26"/>
  <c r="AV132" i="26"/>
  <c r="S96" i="26"/>
  <c r="S50" i="26"/>
  <c r="AH128" i="26"/>
  <c r="S175" i="26"/>
  <c r="S178" i="26"/>
  <c r="S172" i="26"/>
  <c r="S123" i="26"/>
  <c r="S121" i="26" s="1"/>
  <c r="S169" i="26"/>
  <c r="BK127" i="26"/>
  <c r="BK20" i="26"/>
  <c r="BK19" i="26"/>
  <c r="BK26" i="26" s="1"/>
  <c r="AG50" i="26"/>
  <c r="AG96" i="26"/>
  <c r="AI20" i="26"/>
  <c r="AI19" i="26"/>
  <c r="AI26" i="26" s="1"/>
  <c r="E112" i="26"/>
  <c r="E114" i="26"/>
  <c r="BI119" i="26"/>
  <c r="BI113" i="26"/>
  <c r="AU119" i="26"/>
  <c r="AU113" i="26"/>
  <c r="BJ36" i="26"/>
  <c r="T42" i="26"/>
  <c r="AJ124" i="26"/>
  <c r="AJ127" i="26" s="1"/>
  <c r="AJ17" i="26"/>
  <c r="AK16" i="26"/>
  <c r="AJ18" i="26"/>
  <c r="AJ34" i="26"/>
  <c r="BI176" i="26"/>
  <c r="BI170" i="26"/>
  <c r="BI167" i="26"/>
  <c r="BI173" i="26"/>
  <c r="BI116" i="26"/>
  <c r="F109" i="26"/>
  <c r="F63" i="26"/>
  <c r="E65" i="26"/>
  <c r="E111" i="26"/>
  <c r="F28" i="26"/>
  <c r="S118" i="26"/>
  <c r="AG132" i="26"/>
  <c r="AG128" i="26"/>
  <c r="AV44" i="26"/>
  <c r="AH36" i="26"/>
  <c r="AG114" i="26"/>
  <c r="AG112" i="26"/>
  <c r="T44" i="26"/>
  <c r="BL124" i="26"/>
  <c r="BL127" i="26" s="1"/>
  <c r="BL17" i="26"/>
  <c r="BL18" i="26"/>
  <c r="BM16" i="26"/>
  <c r="BL34" i="26"/>
  <c r="F131" i="26"/>
  <c r="E24" i="26"/>
  <c r="H124" i="26"/>
  <c r="H17" i="26"/>
  <c r="I16" i="26"/>
  <c r="H18" i="26"/>
  <c r="H34" i="26"/>
  <c r="H37" i="26" s="1"/>
  <c r="H40" i="26" s="1"/>
  <c r="T137" i="26"/>
  <c r="T140" i="26" s="1"/>
  <c r="T144" i="26" s="1"/>
  <c r="T101" i="26"/>
  <c r="T99" i="26"/>
  <c r="T98" i="26"/>
  <c r="BI137" i="26"/>
  <c r="BI101" i="26"/>
  <c r="BI142" i="26" s="1"/>
  <c r="BI99" i="26"/>
  <c r="BI98" i="26"/>
  <c r="T50" i="25"/>
  <c r="T42" i="25"/>
  <c r="T38" i="25"/>
  <c r="T46" i="25" s="1"/>
  <c r="T44" i="25" s="1"/>
  <c r="G127" i="25"/>
  <c r="BK20" i="25"/>
  <c r="BK126" i="25" s="1"/>
  <c r="BK19" i="25"/>
  <c r="BK26" i="25" s="1"/>
  <c r="BK109" i="25" s="1"/>
  <c r="F36" i="25"/>
  <c r="U36" i="25"/>
  <c r="AU73" i="25"/>
  <c r="AU67" i="25"/>
  <c r="AU77" i="25" s="1"/>
  <c r="AU75" i="25" s="1"/>
  <c r="V37" i="25"/>
  <c r="V40" i="25" s="1"/>
  <c r="V41" i="25" s="1"/>
  <c r="AJ17" i="25"/>
  <c r="AJ18" i="25"/>
  <c r="AK16" i="25"/>
  <c r="AK124" i="25" s="1"/>
  <c r="AK127" i="25" s="1"/>
  <c r="AJ34" i="25"/>
  <c r="E111" i="25"/>
  <c r="E65" i="25"/>
  <c r="F28" i="25"/>
  <c r="E112" i="25"/>
  <c r="E114" i="25"/>
  <c r="W18" i="25"/>
  <c r="X16" i="25"/>
  <c r="X124" i="25" s="1"/>
  <c r="X127" i="25" s="1"/>
  <c r="W17" i="25"/>
  <c r="W34" i="25"/>
  <c r="W37" i="25" s="1"/>
  <c r="W40" i="25" s="1"/>
  <c r="S73" i="25"/>
  <c r="S67" i="25"/>
  <c r="S77" i="25" s="1"/>
  <c r="S75" i="25" s="1"/>
  <c r="BK37" i="25"/>
  <c r="BK40" i="25" s="1"/>
  <c r="BK41" i="25" s="1"/>
  <c r="AH22" i="25"/>
  <c r="AH24" i="25" s="1"/>
  <c r="AH96" i="25" s="1"/>
  <c r="BJ36" i="25"/>
  <c r="S55" i="25"/>
  <c r="S83" i="25" s="1"/>
  <c r="S78" i="25"/>
  <c r="S53" i="25"/>
  <c r="S56" i="25" s="1"/>
  <c r="S57" i="25" s="1"/>
  <c r="S52" i="25"/>
  <c r="S72" i="25"/>
  <c r="AX37" i="25"/>
  <c r="AX40" i="25" s="1"/>
  <c r="AX41" i="25" s="1"/>
  <c r="E187" i="25"/>
  <c r="E181" i="25"/>
  <c r="E184" i="25"/>
  <c r="E190" i="25"/>
  <c r="E136" i="25"/>
  <c r="E134" i="25" s="1"/>
  <c r="AU55" i="25"/>
  <c r="AU83" i="25" s="1"/>
  <c r="AU53" i="25"/>
  <c r="AU56" i="25" s="1"/>
  <c r="AU57" i="25" s="1"/>
  <c r="AU52" i="25"/>
  <c r="F126" i="25"/>
  <c r="U22" i="25"/>
  <c r="U24" i="25" s="1"/>
  <c r="U96" i="25" s="1"/>
  <c r="AG68" i="25"/>
  <c r="AG66" i="25"/>
  <c r="AG70" i="25" s="1"/>
  <c r="E96" i="25"/>
  <c r="E50" i="25"/>
  <c r="V20" i="25"/>
  <c r="V126" i="25" s="1"/>
  <c r="V19" i="25"/>
  <c r="V26" i="25" s="1"/>
  <c r="V109" i="25" s="1"/>
  <c r="BI68" i="25"/>
  <c r="BI66" i="25"/>
  <c r="BI70" i="25" s="1"/>
  <c r="BJ22" i="25"/>
  <c r="BJ24" i="25" s="1"/>
  <c r="BJ96" i="25" s="1"/>
  <c r="AW63" i="25"/>
  <c r="AI20" i="25"/>
  <c r="AI36" i="25" s="1"/>
  <c r="AI19" i="25"/>
  <c r="AI26" i="25" s="1"/>
  <c r="AI109" i="25" s="1"/>
  <c r="AV68" i="25"/>
  <c r="AV66" i="25"/>
  <c r="AV70" i="25" s="1"/>
  <c r="AH38" i="25"/>
  <c r="AH46" i="25" s="1"/>
  <c r="AG50" i="25"/>
  <c r="AV50" i="25"/>
  <c r="AG42" i="25"/>
  <c r="AG38" i="25"/>
  <c r="AG46" i="25" s="1"/>
  <c r="AG44" i="25" s="1"/>
  <c r="H124" i="25"/>
  <c r="H127" i="25" s="1"/>
  <c r="H18" i="25"/>
  <c r="H17" i="25"/>
  <c r="I16" i="25"/>
  <c r="H34" i="25"/>
  <c r="H37" i="25" s="1"/>
  <c r="H40" i="25" s="1"/>
  <c r="BL17" i="25"/>
  <c r="BM16" i="25"/>
  <c r="BM124" i="25" s="1"/>
  <c r="BM127" i="25" s="1"/>
  <c r="BL18" i="25"/>
  <c r="BL34" i="25"/>
  <c r="BL37" i="25" s="1"/>
  <c r="BL40" i="25" s="1"/>
  <c r="F22" i="25"/>
  <c r="F24" i="25" s="1"/>
  <c r="AW38" i="25"/>
  <c r="AW46" i="25" s="1"/>
  <c r="AV65" i="25"/>
  <c r="AW28" i="25"/>
  <c r="AW111" i="25" s="1"/>
  <c r="AH63" i="25"/>
  <c r="AY18" i="25"/>
  <c r="AZ16" i="25"/>
  <c r="AZ124" i="25" s="1"/>
  <c r="AZ127" i="25" s="1"/>
  <c r="AY17" i="25"/>
  <c r="AY34" i="25"/>
  <c r="AY37" i="25" s="1"/>
  <c r="AY40" i="25" s="1"/>
  <c r="F63" i="25"/>
  <c r="F109" i="25"/>
  <c r="BI24" i="25"/>
  <c r="BI96" i="25" s="1"/>
  <c r="AW22" i="25"/>
  <c r="U63" i="25"/>
  <c r="G37" i="25"/>
  <c r="G40" i="25" s="1"/>
  <c r="G41" i="25" s="1"/>
  <c r="AG65" i="25"/>
  <c r="AH28" i="25"/>
  <c r="AH111" i="25" s="1"/>
  <c r="E68" i="25"/>
  <c r="E66" i="25"/>
  <c r="E70" i="25" s="1"/>
  <c r="T65" i="25"/>
  <c r="U28" i="25"/>
  <c r="U111" i="25" s="1"/>
  <c r="BJ28" i="25"/>
  <c r="BJ111" i="25" s="1"/>
  <c r="BI65" i="25"/>
  <c r="BJ63" i="25"/>
  <c r="T68" i="25"/>
  <c r="T66" i="25"/>
  <c r="T70" i="25" s="1"/>
  <c r="AV42" i="25"/>
  <c r="AV38" i="25"/>
  <c r="AV46" i="25" s="1"/>
  <c r="AV44" i="25" s="1"/>
  <c r="G20" i="25"/>
  <c r="G19" i="25"/>
  <c r="G26" i="25" s="1"/>
  <c r="AX20" i="25"/>
  <c r="AX36" i="25" s="1"/>
  <c r="AX19" i="25"/>
  <c r="AX26" i="25" s="1"/>
  <c r="AX109" i="25" s="1"/>
  <c r="AU72" i="25"/>
  <c r="F126" i="24"/>
  <c r="E50" i="24"/>
  <c r="E96" i="24"/>
  <c r="AJ124" i="24"/>
  <c r="AJ17" i="24"/>
  <c r="AJ34" i="24"/>
  <c r="AK16" i="24"/>
  <c r="AJ18" i="24"/>
  <c r="F109" i="24"/>
  <c r="F63" i="24"/>
  <c r="BI114" i="24"/>
  <c r="BI112" i="24"/>
  <c r="BJ38" i="24"/>
  <c r="BJ46" i="24" s="1"/>
  <c r="AV42" i="24"/>
  <c r="AV38" i="24"/>
  <c r="AV46" i="24" s="1"/>
  <c r="AV44" i="24" s="1"/>
  <c r="E114" i="24"/>
  <c r="E112" i="24"/>
  <c r="AH132" i="24"/>
  <c r="AH128" i="24"/>
  <c r="BK128" i="24"/>
  <c r="S187" i="24"/>
  <c r="S181" i="24"/>
  <c r="S136" i="24"/>
  <c r="S134" i="24" s="1"/>
  <c r="S190" i="24"/>
  <c r="S184" i="24"/>
  <c r="BM124" i="24"/>
  <c r="BM127" i="24" s="1"/>
  <c r="BN16" i="24"/>
  <c r="BM18" i="24"/>
  <c r="BM17" i="24"/>
  <c r="BM34" i="24"/>
  <c r="BM37" i="24" s="1"/>
  <c r="BM40" i="24" s="1"/>
  <c r="BJ50" i="24"/>
  <c r="BJ96" i="24"/>
  <c r="U20" i="24"/>
  <c r="U36" i="24" s="1"/>
  <c r="U126" i="24"/>
  <c r="U19" i="24"/>
  <c r="U26" i="24" s="1"/>
  <c r="AW20" i="24"/>
  <c r="AW36" i="24" s="1"/>
  <c r="AW19" i="24"/>
  <c r="AW26" i="24" s="1"/>
  <c r="BJ114" i="24"/>
  <c r="BJ112" i="24"/>
  <c r="S114" i="24"/>
  <c r="S112" i="24"/>
  <c r="AG190" i="24"/>
  <c r="AG184" i="24"/>
  <c r="AG187" i="24"/>
  <c r="AG136" i="24"/>
  <c r="AG134" i="24" s="1"/>
  <c r="AG181" i="24"/>
  <c r="T42" i="24"/>
  <c r="T38" i="24"/>
  <c r="T46" i="24" s="1"/>
  <c r="T44" i="24" s="1"/>
  <c r="AI126" i="24"/>
  <c r="AI19" i="24"/>
  <c r="AI26" i="24" s="1"/>
  <c r="AI20" i="24"/>
  <c r="AI36" i="24" s="1"/>
  <c r="F132" i="24"/>
  <c r="F128" i="24"/>
  <c r="AG24" i="24"/>
  <c r="AV22" i="24"/>
  <c r="AV24" i="24" s="1"/>
  <c r="AV126" i="24"/>
  <c r="AU132" i="24"/>
  <c r="AU128" i="24"/>
  <c r="BK22" i="24"/>
  <c r="AV131" i="24"/>
  <c r="G185" i="24"/>
  <c r="G179" i="24"/>
  <c r="G188" i="24"/>
  <c r="G182" i="24"/>
  <c r="G130" i="24"/>
  <c r="AG111" i="24"/>
  <c r="AH28" i="24"/>
  <c r="AG65" i="24"/>
  <c r="V124" i="24"/>
  <c r="V127" i="24" s="1"/>
  <c r="V18" i="24"/>
  <c r="W16" i="24"/>
  <c r="V17" i="24"/>
  <c r="V34" i="24"/>
  <c r="V37" i="24" s="1"/>
  <c r="V40" i="24" s="1"/>
  <c r="AX18" i="24"/>
  <c r="AY16" i="24"/>
  <c r="AX124" i="24"/>
  <c r="AX17" i="24"/>
  <c r="AX34" i="24"/>
  <c r="AX37" i="24" s="1"/>
  <c r="AX40" i="24" s="1"/>
  <c r="S65" i="24"/>
  <c r="S111" i="24"/>
  <c r="T28" i="24"/>
  <c r="S66" i="24"/>
  <c r="S70" i="24" s="1"/>
  <c r="S68" i="24"/>
  <c r="T109" i="24"/>
  <c r="T63" i="24"/>
  <c r="AU65" i="24"/>
  <c r="AU111" i="24"/>
  <c r="AV28" i="24"/>
  <c r="AU66" i="24"/>
  <c r="AU70" i="24" s="1"/>
  <c r="AU68" i="24"/>
  <c r="AH185" i="24"/>
  <c r="AH188" i="24"/>
  <c r="AH182" i="24"/>
  <c r="AH179" i="24"/>
  <c r="AH130" i="24"/>
  <c r="AH131" i="24" s="1"/>
  <c r="AI131" i="24" s="1"/>
  <c r="F42" i="24"/>
  <c r="F38" i="24"/>
  <c r="F46" i="24" s="1"/>
  <c r="F44" i="24" s="1"/>
  <c r="BI111" i="24"/>
  <c r="BJ28" i="24"/>
  <c r="BI65" i="24"/>
  <c r="S24" i="24"/>
  <c r="E68" i="24"/>
  <c r="E66" i="24"/>
  <c r="E70" i="24" s="1"/>
  <c r="AU96" i="24"/>
  <c r="AU50" i="24"/>
  <c r="AH109" i="24"/>
  <c r="AH63" i="24"/>
  <c r="BK63" i="24"/>
  <c r="BK109" i="24"/>
  <c r="F185" i="24"/>
  <c r="F179" i="24"/>
  <c r="F182" i="24"/>
  <c r="F188" i="24"/>
  <c r="F130" i="24"/>
  <c r="F131" i="24" s="1"/>
  <c r="G131" i="24" s="1"/>
  <c r="G37" i="24"/>
  <c r="G40" i="24" s="1"/>
  <c r="G41" i="24" s="1"/>
  <c r="BL19" i="24"/>
  <c r="BL26" i="24" s="1"/>
  <c r="BL20" i="24"/>
  <c r="BL127" i="24"/>
  <c r="BM125" i="24"/>
  <c r="G19" i="24"/>
  <c r="G26" i="24" s="1"/>
  <c r="G20" i="24"/>
  <c r="G126" i="24" s="1"/>
  <c r="AG112" i="24"/>
  <c r="AG114" i="24"/>
  <c r="U127" i="24"/>
  <c r="AW127" i="24"/>
  <c r="BJ187" i="24"/>
  <c r="BJ181" i="24"/>
  <c r="BJ190" i="24"/>
  <c r="BJ184" i="24"/>
  <c r="BJ136" i="24"/>
  <c r="T22" i="24"/>
  <c r="T24" i="24"/>
  <c r="AU114" i="24"/>
  <c r="AU112" i="24"/>
  <c r="U37" i="24"/>
  <c r="U40" i="24" s="1"/>
  <c r="U41" i="24" s="1"/>
  <c r="AI185" i="24"/>
  <c r="AI179" i="24"/>
  <c r="AI182" i="24"/>
  <c r="AI188" i="24"/>
  <c r="AI130" i="24"/>
  <c r="F22" i="24"/>
  <c r="BI42" i="24"/>
  <c r="BI38" i="24"/>
  <c r="BI46" i="24" s="1"/>
  <c r="BI44" i="24" s="1"/>
  <c r="BI68" i="24"/>
  <c r="BI66" i="24"/>
  <c r="BI70" i="24" s="1"/>
  <c r="AV109" i="24"/>
  <c r="AV63" i="24"/>
  <c r="E111" i="24"/>
  <c r="F28" i="24"/>
  <c r="E65" i="24"/>
  <c r="AH42" i="24"/>
  <c r="AH38" i="24"/>
  <c r="AH46" i="24" s="1"/>
  <c r="AH44" i="24" s="1"/>
  <c r="AH22" i="24"/>
  <c r="BK36" i="24"/>
  <c r="BI132" i="24"/>
  <c r="BI128" i="24"/>
  <c r="E190" i="24"/>
  <c r="E181" i="24"/>
  <c r="E187" i="24"/>
  <c r="E184" i="24"/>
  <c r="E136" i="24"/>
  <c r="E134" i="24" s="1"/>
  <c r="T131" i="24"/>
  <c r="BL37" i="24"/>
  <c r="BL40" i="24" s="1"/>
  <c r="BL41" i="24" s="1"/>
  <c r="BM41" i="24" s="1"/>
  <c r="BM35" i="24"/>
  <c r="H124" i="24"/>
  <c r="H17" i="24"/>
  <c r="I16" i="24"/>
  <c r="H18" i="24"/>
  <c r="H34" i="24"/>
  <c r="H37" i="24" s="1"/>
  <c r="H40" i="24" s="1"/>
  <c r="AW41" i="24"/>
  <c r="AG68" i="24"/>
  <c r="AG66" i="24"/>
  <c r="AG70" i="24" s="1"/>
  <c r="BI24" i="24"/>
  <c r="BJ66" i="24"/>
  <c r="BJ70" i="24" s="1"/>
  <c r="BJ68" i="24"/>
  <c r="T126" i="24"/>
  <c r="AI96" i="23"/>
  <c r="AI50" i="23"/>
  <c r="F38" i="23"/>
  <c r="F46" i="23" s="1"/>
  <c r="E96" i="23"/>
  <c r="E50" i="23"/>
  <c r="AV96" i="23"/>
  <c r="AV50" i="23"/>
  <c r="AW128" i="23"/>
  <c r="AU184" i="23"/>
  <c r="AU190" i="23"/>
  <c r="AU181" i="23"/>
  <c r="AU187" i="23"/>
  <c r="AU136" i="23"/>
  <c r="AU134" i="23" s="1"/>
  <c r="V124" i="23"/>
  <c r="V127" i="23" s="1"/>
  <c r="V18" i="23"/>
  <c r="W16" i="23"/>
  <c r="V17" i="23"/>
  <c r="V34" i="23"/>
  <c r="V37" i="23" s="1"/>
  <c r="V40" i="23" s="1"/>
  <c r="E190" i="23"/>
  <c r="E187" i="23"/>
  <c r="E184" i="23"/>
  <c r="E181" i="23"/>
  <c r="E136" i="23"/>
  <c r="E134" i="23" s="1"/>
  <c r="AW38" i="23"/>
  <c r="AW46" i="23" s="1"/>
  <c r="AW44" i="23" s="1"/>
  <c r="S96" i="23"/>
  <c r="S50" i="23"/>
  <c r="E42" i="23"/>
  <c r="F42" i="23" s="1"/>
  <c r="E38" i="23"/>
  <c r="E46" i="23" s="1"/>
  <c r="E44" i="23" s="1"/>
  <c r="T22" i="23"/>
  <c r="T24" i="23" s="1"/>
  <c r="T126" i="23"/>
  <c r="AK131" i="23"/>
  <c r="S66" i="23"/>
  <c r="S70" i="23" s="1"/>
  <c r="S68" i="23"/>
  <c r="BJ28" i="23"/>
  <c r="BI111" i="23"/>
  <c r="BI65" i="23"/>
  <c r="AK109" i="23"/>
  <c r="AK110" i="23" s="1"/>
  <c r="AK10" i="23" s="1"/>
  <c r="AK63" i="23"/>
  <c r="AJ96" i="23"/>
  <c r="AJ50" i="23"/>
  <c r="BJ132" i="23"/>
  <c r="BJ128" i="23"/>
  <c r="U37" i="23"/>
  <c r="U40" i="23" s="1"/>
  <c r="U41" i="23" s="1"/>
  <c r="AV114" i="23"/>
  <c r="AV112" i="23"/>
  <c r="AH38" i="23"/>
  <c r="AH46" i="23" s="1"/>
  <c r="AL37" i="23"/>
  <c r="AL40" i="23" s="1"/>
  <c r="AL41" i="23" s="1"/>
  <c r="AM41" i="23" s="1"/>
  <c r="AL126" i="23"/>
  <c r="AL36" i="23"/>
  <c r="AL20" i="23"/>
  <c r="AL19" i="23"/>
  <c r="AL26" i="23" s="1"/>
  <c r="S111" i="23"/>
  <c r="S65" i="23"/>
  <c r="T28" i="23"/>
  <c r="AK11" i="23"/>
  <c r="AK7" i="23"/>
  <c r="BK188" i="23"/>
  <c r="BK179" i="23"/>
  <c r="BK182" i="23"/>
  <c r="BK130" i="23"/>
  <c r="BK185" i="23"/>
  <c r="BJ22" i="23"/>
  <c r="BJ24" i="23" s="1"/>
  <c r="G19" i="23"/>
  <c r="G26" i="23" s="1"/>
  <c r="G20" i="23"/>
  <c r="G36" i="23"/>
  <c r="AJ114" i="23"/>
  <c r="AJ112" i="23"/>
  <c r="AH66" i="23"/>
  <c r="AH70" i="23" s="1"/>
  <c r="AH68" i="23"/>
  <c r="BJ185" i="23"/>
  <c r="BJ182" i="23"/>
  <c r="BJ188" i="23"/>
  <c r="BJ130" i="23"/>
  <c r="BJ131" i="23" s="1"/>
  <c r="BJ179" i="23"/>
  <c r="AK180" i="23"/>
  <c r="AW109" i="23"/>
  <c r="AW63" i="23"/>
  <c r="T63" i="23"/>
  <c r="T109" i="23"/>
  <c r="AH128" i="23"/>
  <c r="AK186" i="23"/>
  <c r="AM17" i="23"/>
  <c r="AN16" i="23"/>
  <c r="AM18" i="23"/>
  <c r="AM124" i="23"/>
  <c r="AM127" i="23" s="1"/>
  <c r="AM34" i="23"/>
  <c r="AM37" i="23" s="1"/>
  <c r="AM40" i="23" s="1"/>
  <c r="AW131" i="23"/>
  <c r="BI112" i="23"/>
  <c r="BI114" i="23"/>
  <c r="BK126" i="23"/>
  <c r="BK19" i="23"/>
  <c r="BK26" i="23" s="1"/>
  <c r="BK36" i="23"/>
  <c r="BK20" i="23"/>
  <c r="AV128" i="23"/>
  <c r="AV132" i="23"/>
  <c r="AW132" i="23" s="1"/>
  <c r="AX127" i="23"/>
  <c r="AK183" i="23"/>
  <c r="AK22" i="23"/>
  <c r="AK23" i="23" s="1"/>
  <c r="F188" i="23"/>
  <c r="F185" i="23"/>
  <c r="F182" i="23"/>
  <c r="F179" i="23"/>
  <c r="F130" i="23"/>
  <c r="F131" i="23" s="1"/>
  <c r="E68" i="23"/>
  <c r="E66" i="23"/>
  <c r="E70" i="23" s="1"/>
  <c r="BJ36" i="23"/>
  <c r="BI190" i="23"/>
  <c r="BI187" i="23"/>
  <c r="BI184" i="23"/>
  <c r="BI136" i="23"/>
  <c r="BI134" i="23" s="1"/>
  <c r="BI181" i="23"/>
  <c r="BI96" i="23"/>
  <c r="BI50" i="23"/>
  <c r="AV68" i="23"/>
  <c r="AV66" i="23"/>
  <c r="AV70" i="23" s="1"/>
  <c r="F22" i="23"/>
  <c r="F24" i="23" s="1"/>
  <c r="AI68" i="23"/>
  <c r="AI66" i="23"/>
  <c r="AI70" i="23" s="1"/>
  <c r="AL127" i="23"/>
  <c r="AU111" i="23"/>
  <c r="AU65" i="23"/>
  <c r="AV28" i="23"/>
  <c r="AU112" i="23"/>
  <c r="AU114" i="23"/>
  <c r="AH50" i="23"/>
  <c r="AH96" i="23"/>
  <c r="AI44" i="23"/>
  <c r="AG96" i="23"/>
  <c r="AG50" i="23"/>
  <c r="G188" i="23"/>
  <c r="G179" i="23"/>
  <c r="G185" i="23"/>
  <c r="G182" i="23"/>
  <c r="G130" i="23"/>
  <c r="AJ68" i="23"/>
  <c r="AJ66" i="23"/>
  <c r="AJ70" i="23" s="1"/>
  <c r="U127" i="23"/>
  <c r="AG68" i="23"/>
  <c r="AG66" i="23"/>
  <c r="AG70" i="23" s="1"/>
  <c r="AK64" i="23"/>
  <c r="AK6" i="23" s="1"/>
  <c r="AG132" i="23"/>
  <c r="AG128" i="23"/>
  <c r="AJ38" i="23"/>
  <c r="AJ46" i="23" s="1"/>
  <c r="AJ44" i="23" s="1"/>
  <c r="AI114" i="23"/>
  <c r="AI112" i="23"/>
  <c r="S112" i="23"/>
  <c r="S114" i="23"/>
  <c r="BI68" i="23"/>
  <c r="BI66" i="23"/>
  <c r="BI70" i="23" s="1"/>
  <c r="AG42" i="23"/>
  <c r="AG38" i="23"/>
  <c r="AG46" i="23" s="1"/>
  <c r="AG44" i="23" s="1"/>
  <c r="AX37" i="23"/>
  <c r="AX40" i="23" s="1"/>
  <c r="AX41" i="23" s="1"/>
  <c r="AX20" i="23"/>
  <c r="AX19" i="23"/>
  <c r="AX26" i="23" s="1"/>
  <c r="AK128" i="23"/>
  <c r="F28" i="23"/>
  <c r="E111" i="23"/>
  <c r="E65" i="23"/>
  <c r="H17" i="23"/>
  <c r="I16" i="23"/>
  <c r="H18" i="23"/>
  <c r="H124" i="23"/>
  <c r="H34" i="23"/>
  <c r="BK37" i="23"/>
  <c r="BK40" i="23" s="1"/>
  <c r="BK41" i="23" s="1"/>
  <c r="U36" i="23"/>
  <c r="U20" i="23"/>
  <c r="U19" i="23"/>
  <c r="U26" i="23" s="1"/>
  <c r="AH112" i="23"/>
  <c r="AH114" i="23"/>
  <c r="AG112" i="23"/>
  <c r="AG114" i="23"/>
  <c r="AG111" i="23"/>
  <c r="AH28" i="23"/>
  <c r="AG65" i="23"/>
  <c r="AW22" i="23"/>
  <c r="AW24" i="23" s="1"/>
  <c r="S128" i="23"/>
  <c r="S132" i="23"/>
  <c r="F109" i="23"/>
  <c r="F63" i="23"/>
  <c r="F126" i="23"/>
  <c r="AU96" i="23"/>
  <c r="AU50" i="23"/>
  <c r="T36" i="23"/>
  <c r="AV38" i="23"/>
  <c r="AV46" i="23" s="1"/>
  <c r="AV44" i="23" s="1"/>
  <c r="AV42" i="23"/>
  <c r="AW42" i="23" s="1"/>
  <c r="AJ128" i="23"/>
  <c r="AU68" i="23"/>
  <c r="AU66" i="23"/>
  <c r="AU70" i="23" s="1"/>
  <c r="BL17" i="23"/>
  <c r="BM16" i="23"/>
  <c r="BL18" i="23"/>
  <c r="BL124" i="23"/>
  <c r="BL34" i="23"/>
  <c r="BL37" i="23" s="1"/>
  <c r="BL40" i="23" s="1"/>
  <c r="AY17" i="23"/>
  <c r="AZ16" i="23"/>
  <c r="AY18" i="23"/>
  <c r="AY124" i="23"/>
  <c r="AY34" i="23"/>
  <c r="AK38" i="23"/>
  <c r="AK46" i="23" s="1"/>
  <c r="E112" i="23"/>
  <c r="E114" i="23"/>
  <c r="BJ109" i="23"/>
  <c r="BJ63" i="23"/>
  <c r="AI190" i="23"/>
  <c r="AI184" i="23"/>
  <c r="AI181" i="23"/>
  <c r="AI187" i="23"/>
  <c r="AI136" i="23"/>
  <c r="AH131" i="22"/>
  <c r="BJ42" i="22"/>
  <c r="BJ38" i="22"/>
  <c r="BJ46" i="22" s="1"/>
  <c r="BJ44" i="22" s="1"/>
  <c r="AW19" i="22"/>
  <c r="AW26" i="22" s="1"/>
  <c r="AW20" i="22"/>
  <c r="AW126" i="22" s="1"/>
  <c r="T22" i="22"/>
  <c r="T24" i="22" s="1"/>
  <c r="AV22" i="22"/>
  <c r="AV126" i="22"/>
  <c r="S111" i="22"/>
  <c r="S65" i="22"/>
  <c r="T28" i="22"/>
  <c r="H124" i="22"/>
  <c r="H18" i="22"/>
  <c r="I16" i="22"/>
  <c r="H17" i="22"/>
  <c r="H34" i="22"/>
  <c r="H37" i="22" s="1"/>
  <c r="H40" i="22" s="1"/>
  <c r="E72" i="22"/>
  <c r="AH132" i="22"/>
  <c r="AH128" i="22"/>
  <c r="AV188" i="22"/>
  <c r="AV182" i="22"/>
  <c r="AV185" i="22"/>
  <c r="AV179" i="22"/>
  <c r="AV130" i="22"/>
  <c r="AV131" i="22" s="1"/>
  <c r="F111" i="22"/>
  <c r="F65" i="22"/>
  <c r="AG68" i="22"/>
  <c r="AG66" i="22"/>
  <c r="AG70" i="22" s="1"/>
  <c r="BI187" i="22"/>
  <c r="BI181" i="22"/>
  <c r="BI184" i="22"/>
  <c r="BI190" i="22"/>
  <c r="BI136" i="22"/>
  <c r="BI134" i="22" s="1"/>
  <c r="BI176" i="22"/>
  <c r="BI170" i="22"/>
  <c r="BI167" i="22"/>
  <c r="BI173" i="22"/>
  <c r="BI116" i="22"/>
  <c r="T36" i="22"/>
  <c r="BK19" i="22"/>
  <c r="BK26" i="22" s="1"/>
  <c r="BK20" i="22"/>
  <c r="BK36" i="22" s="1"/>
  <c r="AV36" i="22"/>
  <c r="S68" i="22"/>
  <c r="S66" i="22"/>
  <c r="S70" i="22" s="1"/>
  <c r="G37" i="22"/>
  <c r="G40" i="22" s="1"/>
  <c r="G41" i="22" s="1"/>
  <c r="G127" i="22"/>
  <c r="AU128" i="22"/>
  <c r="AU132" i="22"/>
  <c r="U185" i="22"/>
  <c r="U179" i="22"/>
  <c r="U182" i="22"/>
  <c r="U188" i="22"/>
  <c r="U130" i="22"/>
  <c r="F22" i="22"/>
  <c r="F24" i="22" s="1"/>
  <c r="AG111" i="22"/>
  <c r="AG65" i="22"/>
  <c r="AH28" i="22"/>
  <c r="AG114" i="22"/>
  <c r="AG112" i="22"/>
  <c r="E187" i="22"/>
  <c r="E181" i="22"/>
  <c r="E184" i="22"/>
  <c r="E190" i="22"/>
  <c r="E136" i="22"/>
  <c r="E134" i="22" s="1"/>
  <c r="U20" i="22"/>
  <c r="U126" i="22" s="1"/>
  <c r="U19" i="22"/>
  <c r="U26" i="22" s="1"/>
  <c r="BJ22" i="22"/>
  <c r="BJ24" i="22" s="1"/>
  <c r="T188" i="22"/>
  <c r="T182" i="22"/>
  <c r="T185" i="22"/>
  <c r="T179" i="22"/>
  <c r="T130" i="22"/>
  <c r="T131" i="22" s="1"/>
  <c r="U131" i="22" s="1"/>
  <c r="BI67" i="22"/>
  <c r="BI77" i="22" s="1"/>
  <c r="BI75" i="22" s="1"/>
  <c r="BI73" i="22"/>
  <c r="T126" i="22"/>
  <c r="AJ124" i="22"/>
  <c r="AJ18" i="22"/>
  <c r="AK16" i="22"/>
  <c r="AJ17" i="22"/>
  <c r="AJ34" i="22"/>
  <c r="AH42" i="22"/>
  <c r="AH38" i="22"/>
  <c r="AH46" i="22" s="1"/>
  <c r="AH44" i="22" s="1"/>
  <c r="BJ126" i="22"/>
  <c r="F109" i="22"/>
  <c r="F63" i="22"/>
  <c r="BI119" i="22"/>
  <c r="BI113" i="22"/>
  <c r="BI72" i="22"/>
  <c r="AU66" i="22"/>
  <c r="AU70" i="22" s="1"/>
  <c r="AU68" i="22"/>
  <c r="AI127" i="22"/>
  <c r="S24" i="22"/>
  <c r="E73" i="22"/>
  <c r="E67" i="22"/>
  <c r="E77" i="22" s="1"/>
  <c r="E75" i="22" s="1"/>
  <c r="AU24" i="22"/>
  <c r="AW185" i="22"/>
  <c r="AW179" i="22"/>
  <c r="AW182" i="22"/>
  <c r="AW188" i="22"/>
  <c r="AW130" i="22"/>
  <c r="BJ131" i="22"/>
  <c r="BL124" i="22"/>
  <c r="BL18" i="22"/>
  <c r="BM16" i="22"/>
  <c r="BL17" i="22"/>
  <c r="BL34" i="22"/>
  <c r="S114" i="22"/>
  <c r="S112" i="22"/>
  <c r="G19" i="22"/>
  <c r="G26" i="22" s="1"/>
  <c r="G28" i="22" s="1"/>
  <c r="G20" i="22"/>
  <c r="AU112" i="22"/>
  <c r="AU114" i="22"/>
  <c r="AI19" i="22"/>
  <c r="AI26" i="22" s="1"/>
  <c r="AI20" i="22"/>
  <c r="AI126" i="22" s="1"/>
  <c r="BI137" i="22"/>
  <c r="BI101" i="22"/>
  <c r="BI142" i="22" s="1"/>
  <c r="BI99" i="22"/>
  <c r="BI98" i="22"/>
  <c r="AG187" i="22"/>
  <c r="AG181" i="22"/>
  <c r="AG184" i="22"/>
  <c r="AG190" i="22"/>
  <c r="AG136" i="22"/>
  <c r="AG134" i="22" s="1"/>
  <c r="E176" i="22"/>
  <c r="E170" i="22"/>
  <c r="E173" i="22"/>
  <c r="E116" i="22"/>
  <c r="E167" i="22"/>
  <c r="E113" i="22"/>
  <c r="E119" i="22"/>
  <c r="V124" i="22"/>
  <c r="V127" i="22" s="1"/>
  <c r="V17" i="22"/>
  <c r="W16" i="22"/>
  <c r="V18" i="22"/>
  <c r="V34" i="22"/>
  <c r="BJ109" i="22"/>
  <c r="BJ63" i="22"/>
  <c r="AX124" i="22"/>
  <c r="AX17" i="22"/>
  <c r="AY16" i="22"/>
  <c r="AX18" i="22"/>
  <c r="AX34" i="22"/>
  <c r="S190" i="22"/>
  <c r="S184" i="22"/>
  <c r="S187" i="22"/>
  <c r="S181" i="22"/>
  <c r="S136" i="22"/>
  <c r="S134" i="22" s="1"/>
  <c r="F36" i="22"/>
  <c r="F126" i="22"/>
  <c r="AG24" i="22"/>
  <c r="BJ28" i="22"/>
  <c r="T109" i="22"/>
  <c r="T63" i="22"/>
  <c r="BK37" i="22"/>
  <c r="BK40" i="22" s="1"/>
  <c r="BK41" i="22" s="1"/>
  <c r="BK188" i="22"/>
  <c r="BK182" i="22"/>
  <c r="BK179" i="22"/>
  <c r="BK185" i="22"/>
  <c r="BK130" i="22"/>
  <c r="AV63" i="22"/>
  <c r="AV109" i="22"/>
  <c r="AU111" i="22"/>
  <c r="AU65" i="22"/>
  <c r="AV28" i="22"/>
  <c r="E96" i="22"/>
  <c r="E50" i="22"/>
  <c r="BI78" i="22"/>
  <c r="BI55" i="22"/>
  <c r="BI83" i="22" s="1"/>
  <c r="BI53" i="22"/>
  <c r="BI56" i="22" s="1"/>
  <c r="BI57" i="22" s="1"/>
  <c r="BI52" i="22"/>
  <c r="AH22" i="22"/>
  <c r="AH109" i="22"/>
  <c r="AH63" i="22"/>
  <c r="BM17" i="18"/>
  <c r="BM18" i="18"/>
  <c r="BN16" i="18"/>
  <c r="BM34" i="18"/>
  <c r="BM37" i="18" s="1"/>
  <c r="BM40" i="18" s="1"/>
  <c r="BM124" i="18"/>
  <c r="BM127" i="18" s="1"/>
  <c r="BI88" i="18"/>
  <c r="BJ136" i="18"/>
  <c r="BJ134" i="18" s="1"/>
  <c r="BJ184" i="18"/>
  <c r="BJ190" i="18"/>
  <c r="BJ181" i="18"/>
  <c r="BJ187" i="18"/>
  <c r="BK22" i="18"/>
  <c r="BL37" i="18"/>
  <c r="BL40" i="18" s="1"/>
  <c r="BL41" i="18" s="1"/>
  <c r="BL20" i="18"/>
  <c r="BL19" i="18"/>
  <c r="BL26" i="18" s="1"/>
  <c r="BL126" i="18"/>
  <c r="BL36" i="18"/>
  <c r="BI169" i="18"/>
  <c r="BI193" i="18" s="1"/>
  <c r="BI175" i="18"/>
  <c r="BI199" i="18" s="1"/>
  <c r="BI123" i="18"/>
  <c r="BI121" i="18" s="1"/>
  <c r="BI178" i="18"/>
  <c r="BI202" i="18" s="1"/>
  <c r="BI172" i="18"/>
  <c r="BI196" i="18" s="1"/>
  <c r="BJ50" i="18"/>
  <c r="BJ96" i="18"/>
  <c r="BK128" i="18"/>
  <c r="BK132" i="18"/>
  <c r="BJ66" i="18"/>
  <c r="BJ70" i="18" s="1"/>
  <c r="BJ72" i="18" s="1"/>
  <c r="BJ68" i="18"/>
  <c r="BK63" i="18"/>
  <c r="BK109" i="18"/>
  <c r="BL130" i="18"/>
  <c r="BL179" i="18"/>
  <c r="BL185" i="18"/>
  <c r="BL182" i="18"/>
  <c r="BL188" i="18"/>
  <c r="BK38" i="18"/>
  <c r="BK46" i="18" s="1"/>
  <c r="BK44" i="18" s="1"/>
  <c r="BK42" i="18"/>
  <c r="BK28" i="18"/>
  <c r="BJ65" i="18"/>
  <c r="BJ111" i="18"/>
  <c r="BI87" i="18"/>
  <c r="BJ112" i="18"/>
  <c r="BJ114" i="18"/>
  <c r="BI147" i="18"/>
  <c r="BK182" i="18"/>
  <c r="BK188" i="18"/>
  <c r="BK130" i="18"/>
  <c r="BK131" i="18" s="1"/>
  <c r="BK185" i="18"/>
  <c r="BK179" i="18"/>
  <c r="AW22" i="18"/>
  <c r="AW24" i="18"/>
  <c r="AX37" i="18"/>
  <c r="AX40" i="18" s="1"/>
  <c r="AX41" i="18" s="1"/>
  <c r="AY41" i="18" s="1"/>
  <c r="AX20" i="18"/>
  <c r="AX36" i="18" s="1"/>
  <c r="AX19" i="18"/>
  <c r="AX26" i="18" s="1"/>
  <c r="AX126" i="18"/>
  <c r="AV112" i="18"/>
  <c r="AV114" i="18"/>
  <c r="AV50" i="18"/>
  <c r="AV96" i="18"/>
  <c r="AW63" i="18"/>
  <c r="AW109" i="18"/>
  <c r="AX182" i="18"/>
  <c r="AX188" i="18"/>
  <c r="AX130" i="18"/>
  <c r="AX185" i="18"/>
  <c r="AX179" i="18"/>
  <c r="AV136" i="18"/>
  <c r="AV134" i="18" s="1"/>
  <c r="AV181" i="18"/>
  <c r="AV187" i="18"/>
  <c r="AV190" i="18"/>
  <c r="AV184" i="18"/>
  <c r="AU147" i="18"/>
  <c r="AU88" i="18"/>
  <c r="AW28" i="18"/>
  <c r="AV65" i="18"/>
  <c r="AV111" i="18"/>
  <c r="AV66" i="18"/>
  <c r="AV70" i="18" s="1"/>
  <c r="AV68" i="18"/>
  <c r="AU169" i="18"/>
  <c r="AU193" i="18" s="1"/>
  <c r="AU175" i="18"/>
  <c r="AU199" i="18" s="1"/>
  <c r="AU123" i="18"/>
  <c r="AU121" i="18" s="1"/>
  <c r="AU172" i="18"/>
  <c r="AU196" i="18" s="1"/>
  <c r="AU178" i="18"/>
  <c r="AU202" i="18" s="1"/>
  <c r="AU87" i="18"/>
  <c r="AW182" i="18"/>
  <c r="AW188" i="18"/>
  <c r="AW130" i="18"/>
  <c r="AW131" i="18" s="1"/>
  <c r="AX131" i="18" s="1"/>
  <c r="AW179" i="18"/>
  <c r="AW185" i="18"/>
  <c r="AW126" i="18"/>
  <c r="AW36" i="18"/>
  <c r="AY17" i="18"/>
  <c r="AY18" i="18"/>
  <c r="AZ16" i="18"/>
  <c r="AY34" i="18"/>
  <c r="AY37" i="18" s="1"/>
  <c r="AY40" i="18" s="1"/>
  <c r="AY124" i="18"/>
  <c r="AK41" i="18"/>
  <c r="AJ65" i="18"/>
  <c r="AJ111" i="18"/>
  <c r="AJ38" i="18"/>
  <c r="AJ46" i="18" s="1"/>
  <c r="AK11" i="18"/>
  <c r="AK7" i="18"/>
  <c r="AH123" i="18"/>
  <c r="AH121" i="18" s="1"/>
  <c r="AH172" i="18"/>
  <c r="AH169" i="18"/>
  <c r="AH175" i="18"/>
  <c r="AH178" i="18"/>
  <c r="AI114" i="18"/>
  <c r="AI112" i="18"/>
  <c r="AG88" i="18"/>
  <c r="AK35" i="18"/>
  <c r="AJ22" i="18"/>
  <c r="AL18" i="18"/>
  <c r="AL17" i="18"/>
  <c r="AM16" i="18"/>
  <c r="AL124" i="18"/>
  <c r="AL127" i="18" s="1"/>
  <c r="AL34" i="18"/>
  <c r="AJ130" i="18"/>
  <c r="AJ131" i="18" s="1"/>
  <c r="AJ182" i="18"/>
  <c r="AJ188" i="18"/>
  <c r="AJ179" i="18"/>
  <c r="AJ185" i="18"/>
  <c r="AI67" i="18"/>
  <c r="AI77" i="18" s="1"/>
  <c r="AI75" i="18" s="1"/>
  <c r="AI73" i="18"/>
  <c r="AI96" i="18"/>
  <c r="AI50" i="18"/>
  <c r="AJ128" i="18"/>
  <c r="AJ132" i="18"/>
  <c r="AJ63" i="18"/>
  <c r="AJ109" i="18"/>
  <c r="AK20" i="18"/>
  <c r="AK36" i="18"/>
  <c r="AK19" i="18"/>
  <c r="AK26" i="18" s="1"/>
  <c r="AK126" i="18"/>
  <c r="AI68" i="18"/>
  <c r="AI66" i="18"/>
  <c r="AI70" i="18" s="1"/>
  <c r="AH50" i="18"/>
  <c r="AH96" i="18"/>
  <c r="AI38" i="18"/>
  <c r="AI46" i="18" s="1"/>
  <c r="AI44" i="18" s="1"/>
  <c r="AI42" i="18"/>
  <c r="AG87" i="18"/>
  <c r="AK130" i="18"/>
  <c r="AK179" i="18"/>
  <c r="AK185" i="18"/>
  <c r="AK182" i="18"/>
  <c r="AK188" i="18"/>
  <c r="AI113" i="18"/>
  <c r="AI119" i="18"/>
  <c r="AI184" i="18"/>
  <c r="AI190" i="18"/>
  <c r="AI136" i="18"/>
  <c r="AI134" i="18" s="1"/>
  <c r="AI181" i="18"/>
  <c r="AI187" i="18"/>
  <c r="H34" i="18"/>
  <c r="H18" i="18"/>
  <c r="S132" i="18"/>
  <c r="S128" i="18"/>
  <c r="T38" i="18"/>
  <c r="T46" i="18" s="1"/>
  <c r="S65" i="18"/>
  <c r="T28" i="18"/>
  <c r="S111" i="18"/>
  <c r="S42" i="18"/>
  <c r="S38" i="18"/>
  <c r="S46" i="18" s="1"/>
  <c r="S44" i="18" s="1"/>
  <c r="S96" i="18"/>
  <c r="U20" i="18"/>
  <c r="U19" i="18"/>
  <c r="U26" i="18" s="1"/>
  <c r="T109" i="18"/>
  <c r="T63" i="18"/>
  <c r="S114" i="18"/>
  <c r="S112" i="18"/>
  <c r="U37" i="18"/>
  <c r="U40" i="18" s="1"/>
  <c r="U41" i="18" s="1"/>
  <c r="T22" i="18"/>
  <c r="T126" i="18"/>
  <c r="S68" i="18"/>
  <c r="S66" i="18"/>
  <c r="S70" i="18" s="1"/>
  <c r="V124" i="18"/>
  <c r="V127" i="18" s="1"/>
  <c r="W16" i="18"/>
  <c r="W18" i="18" s="1"/>
  <c r="V17" i="18"/>
  <c r="V34" i="18"/>
  <c r="V37" i="18" s="1"/>
  <c r="V40" i="18" s="1"/>
  <c r="U127" i="18"/>
  <c r="F185" i="18"/>
  <c r="F188" i="18"/>
  <c r="F182" i="18"/>
  <c r="F179" i="18"/>
  <c r="E190" i="18"/>
  <c r="E184" i="18"/>
  <c r="E181" i="18"/>
  <c r="E187" i="18"/>
  <c r="E178" i="18"/>
  <c r="E175" i="18"/>
  <c r="E172" i="18"/>
  <c r="E169" i="18"/>
  <c r="E73" i="18"/>
  <c r="E112" i="18"/>
  <c r="E68" i="18"/>
  <c r="E66" i="18"/>
  <c r="E70" i="18" s="1"/>
  <c r="E72" i="18" s="1"/>
  <c r="E78" i="18"/>
  <c r="F109" i="18"/>
  <c r="F28" i="18"/>
  <c r="F63" i="18"/>
  <c r="E101" i="18"/>
  <c r="E142" i="18" s="1"/>
  <c r="E137" i="18"/>
  <c r="E140" i="18" s="1"/>
  <c r="E144" i="18" s="1"/>
  <c r="M16" i="19"/>
  <c r="M18" i="19"/>
  <c r="F22" i="18"/>
  <c r="F24" i="18" s="1"/>
  <c r="F36" i="18"/>
  <c r="H21" i="19"/>
  <c r="L21" i="19" s="1"/>
  <c r="K21" i="19"/>
  <c r="M21" i="19" s="1"/>
  <c r="K20" i="19"/>
  <c r="H20" i="19"/>
  <c r="L20" i="19" s="1"/>
  <c r="H19" i="19"/>
  <c r="L19" i="19" s="1"/>
  <c r="K19" i="19"/>
  <c r="M19" i="19" s="1"/>
  <c r="K22" i="19"/>
  <c r="H22" i="19"/>
  <c r="L22" i="19" s="1"/>
  <c r="E99" i="18"/>
  <c r="E98" i="18"/>
  <c r="E123" i="18"/>
  <c r="E121" i="18" s="1"/>
  <c r="F130" i="18"/>
  <c r="F131" i="18" s="1"/>
  <c r="E136" i="18"/>
  <c r="E134" i="18" s="1"/>
  <c r="G37" i="18"/>
  <c r="G40" i="18" s="1"/>
  <c r="F126" i="18"/>
  <c r="H17" i="18"/>
  <c r="I16" i="18"/>
  <c r="H124" i="18"/>
  <c r="G127" i="18"/>
  <c r="G20" i="18"/>
  <c r="G19" i="18"/>
  <c r="J18" i="13"/>
  <c r="I20" i="13"/>
  <c r="I36" i="13"/>
  <c r="H38" i="13"/>
  <c r="H39" i="13" s="1"/>
  <c r="H12" i="13"/>
  <c r="G14" i="13"/>
  <c r="D31" i="13"/>
  <c r="E37" i="13"/>
  <c r="D37" i="13"/>
  <c r="E25" i="13"/>
  <c r="D25" i="13"/>
  <c r="E19" i="13"/>
  <c r="D19" i="13"/>
  <c r="D16" i="13"/>
  <c r="T72" i="33" l="1"/>
  <c r="T118" i="25"/>
  <c r="I125" i="36"/>
  <c r="H38" i="36"/>
  <c r="H46" i="36" s="1"/>
  <c r="H44" i="36" s="1"/>
  <c r="I37" i="36"/>
  <c r="I40" i="36" s="1"/>
  <c r="I41" i="36" s="1"/>
  <c r="I35" i="36"/>
  <c r="I20" i="36"/>
  <c r="I19" i="36"/>
  <c r="I26" i="36" s="1"/>
  <c r="H109" i="36"/>
  <c r="H63" i="36"/>
  <c r="F53" i="36"/>
  <c r="F56" i="36" s="1"/>
  <c r="F78" i="36"/>
  <c r="F81" i="36" s="1"/>
  <c r="F85" i="36" s="1"/>
  <c r="F55" i="36"/>
  <c r="F83" i="36" s="1"/>
  <c r="F52" i="36"/>
  <c r="E50" i="36"/>
  <c r="E96" i="36"/>
  <c r="G114" i="36"/>
  <c r="G112" i="36"/>
  <c r="H126" i="36"/>
  <c r="G132" i="36"/>
  <c r="G128" i="36"/>
  <c r="F111" i="36"/>
  <c r="F65" i="36"/>
  <c r="G28" i="36"/>
  <c r="H185" i="36"/>
  <c r="H179" i="36"/>
  <c r="H188" i="36"/>
  <c r="H182" i="36"/>
  <c r="H130" i="36"/>
  <c r="H131" i="36" s="1"/>
  <c r="G66" i="36"/>
  <c r="G70" i="36" s="1"/>
  <c r="G68" i="36"/>
  <c r="F187" i="36"/>
  <c r="F190" i="36"/>
  <c r="F181" i="36"/>
  <c r="F184" i="36"/>
  <c r="F136" i="36"/>
  <c r="F134" i="36" s="1"/>
  <c r="I11" i="36"/>
  <c r="I7" i="36"/>
  <c r="H22" i="36"/>
  <c r="H24" i="36" s="1"/>
  <c r="F42" i="36"/>
  <c r="G42" i="36" s="1"/>
  <c r="H42" i="36" s="1"/>
  <c r="I27" i="36"/>
  <c r="J18" i="36"/>
  <c r="J17" i="36"/>
  <c r="K16" i="36"/>
  <c r="J34" i="36"/>
  <c r="J37" i="36" s="1"/>
  <c r="J40" i="36" s="1"/>
  <c r="J124" i="36"/>
  <c r="E67" i="36"/>
  <c r="E77" i="36" s="1"/>
  <c r="E75" i="36" s="1"/>
  <c r="E73" i="36"/>
  <c r="E72" i="36"/>
  <c r="F72" i="36" s="1"/>
  <c r="F44" i="36"/>
  <c r="G24" i="36"/>
  <c r="E176" i="36"/>
  <c r="E170" i="36"/>
  <c r="E173" i="36"/>
  <c r="E167" i="36"/>
  <c r="E116" i="36"/>
  <c r="I185" i="36"/>
  <c r="I188" i="36"/>
  <c r="I179" i="36"/>
  <c r="I182" i="36"/>
  <c r="I130" i="36"/>
  <c r="E119" i="36"/>
  <c r="E113" i="36"/>
  <c r="F101" i="36"/>
  <c r="F142" i="36" s="1"/>
  <c r="F137" i="36"/>
  <c r="F140" i="36" s="1"/>
  <c r="F144" i="36" s="1"/>
  <c r="F99" i="36"/>
  <c r="F98" i="36"/>
  <c r="V128" i="25"/>
  <c r="V132" i="25"/>
  <c r="BK132" i="25"/>
  <c r="BK128" i="25"/>
  <c r="AG100" i="25"/>
  <c r="AG104" i="25"/>
  <c r="AG139" i="25"/>
  <c r="AG141" i="25" s="1"/>
  <c r="AG151" i="25" s="1"/>
  <c r="AG149" i="25" s="1"/>
  <c r="AG102" i="25"/>
  <c r="AG103" i="25" s="1"/>
  <c r="AG155" i="25"/>
  <c r="AG158" i="25"/>
  <c r="AG161" i="25"/>
  <c r="AG164" i="25"/>
  <c r="T100" i="25"/>
  <c r="T104" i="25"/>
  <c r="T147" i="25" s="1"/>
  <c r="T139" i="25"/>
  <c r="T141" i="25" s="1"/>
  <c r="T151" i="25" s="1"/>
  <c r="T149" i="25" s="1"/>
  <c r="AI126" i="25"/>
  <c r="S146" i="25"/>
  <c r="T146" i="25" s="1"/>
  <c r="AV123" i="25"/>
  <c r="AV121" i="25" s="1"/>
  <c r="AV172" i="25"/>
  <c r="AV178" i="25"/>
  <c r="AV169" i="25"/>
  <c r="AV175" i="25"/>
  <c r="AU191" i="25"/>
  <c r="AU108" i="25"/>
  <c r="AU106" i="25" s="1"/>
  <c r="AU157" i="25"/>
  <c r="AU193" i="25" s="1"/>
  <c r="AU160" i="25"/>
  <c r="AU196" i="25" s="1"/>
  <c r="AU163" i="25"/>
  <c r="AU199" i="25" s="1"/>
  <c r="AU166" i="25"/>
  <c r="AU202" i="25" s="1"/>
  <c r="S197" i="25"/>
  <c r="AV100" i="25"/>
  <c r="AV104" i="25"/>
  <c r="AV147" i="25" s="1"/>
  <c r="AV139" i="25"/>
  <c r="AV141" i="25" s="1"/>
  <c r="AV151" i="25" s="1"/>
  <c r="AV149" i="25" s="1"/>
  <c r="BJ113" i="25"/>
  <c r="BJ119" i="25"/>
  <c r="BM130" i="25"/>
  <c r="BM179" i="25"/>
  <c r="BM182" i="25"/>
  <c r="BM183" i="25" s="1"/>
  <c r="BM185" i="25"/>
  <c r="BM188" i="25"/>
  <c r="V112" i="25"/>
  <c r="V114" i="25"/>
  <c r="AH99" i="25"/>
  <c r="AH101" i="25"/>
  <c r="AH142" i="25" s="1"/>
  <c r="AH137" i="25"/>
  <c r="AH140" i="25" s="1"/>
  <c r="AH144" i="25" s="1"/>
  <c r="AH98" i="25"/>
  <c r="AZ131" i="25"/>
  <c r="AG140" i="25"/>
  <c r="AG144" i="25" s="1"/>
  <c r="U116" i="25"/>
  <c r="U167" i="25"/>
  <c r="U170" i="25"/>
  <c r="U173" i="25"/>
  <c r="U176" i="25"/>
  <c r="BI118" i="25"/>
  <c r="T123" i="25"/>
  <c r="T121" i="25" s="1"/>
  <c r="T169" i="25"/>
  <c r="T175" i="25"/>
  <c r="T172" i="25"/>
  <c r="T178" i="25"/>
  <c r="AU200" i="25"/>
  <c r="S194" i="25"/>
  <c r="BJ116" i="25"/>
  <c r="BJ167" i="25"/>
  <c r="BJ170" i="25"/>
  <c r="BJ173" i="25"/>
  <c r="BJ176" i="25"/>
  <c r="AV72" i="25"/>
  <c r="U113" i="25"/>
  <c r="U119" i="25"/>
  <c r="AH113" i="25"/>
  <c r="AH119" i="25"/>
  <c r="BJ99" i="25"/>
  <c r="BJ101" i="25"/>
  <c r="BJ142" i="25" s="1"/>
  <c r="BJ137" i="25"/>
  <c r="BJ140" i="25" s="1"/>
  <c r="BJ144" i="25" s="1"/>
  <c r="BJ98" i="25"/>
  <c r="AV134" i="25"/>
  <c r="BM189" i="25"/>
  <c r="BL131" i="25"/>
  <c r="BM131" i="25" s="1"/>
  <c r="AV118" i="25"/>
  <c r="AW118" i="25" s="1"/>
  <c r="AY189" i="25"/>
  <c r="AK125" i="25"/>
  <c r="BM125" i="25"/>
  <c r="BI123" i="25"/>
  <c r="BI121" i="25" s="1"/>
  <c r="BI169" i="25"/>
  <c r="BI172" i="25"/>
  <c r="BI175" i="25"/>
  <c r="BI178" i="25"/>
  <c r="AW116" i="25"/>
  <c r="AW167" i="25"/>
  <c r="AW170" i="25"/>
  <c r="AW173" i="25"/>
  <c r="AW176" i="25"/>
  <c r="AU197" i="25"/>
  <c r="S191" i="25"/>
  <c r="S108" i="25"/>
  <c r="S106" i="25" s="1"/>
  <c r="S157" i="25"/>
  <c r="S193" i="25" s="1"/>
  <c r="S160" i="25"/>
  <c r="S196" i="25" s="1"/>
  <c r="S163" i="25"/>
  <c r="S199" i="25" s="1"/>
  <c r="S166" i="25"/>
  <c r="S202" i="25" s="1"/>
  <c r="AX126" i="25"/>
  <c r="AZ130" i="25"/>
  <c r="AZ188" i="25"/>
  <c r="AZ182" i="25"/>
  <c r="AZ179" i="25"/>
  <c r="AZ185" i="25"/>
  <c r="AW128" i="25"/>
  <c r="AW132" i="25"/>
  <c r="AU146" i="25"/>
  <c r="AV146" i="25" s="1"/>
  <c r="U118" i="25"/>
  <c r="AG118" i="25"/>
  <c r="S147" i="25"/>
  <c r="AX112" i="25"/>
  <c r="AX114" i="25"/>
  <c r="BI99" i="25"/>
  <c r="BI101" i="25"/>
  <c r="BI142" i="25" s="1"/>
  <c r="BI137" i="25"/>
  <c r="BI98" i="25"/>
  <c r="AW113" i="25"/>
  <c r="AW119" i="25"/>
  <c r="AI112" i="25"/>
  <c r="AI114" i="25"/>
  <c r="U99" i="25"/>
  <c r="U101" i="25"/>
  <c r="U142" i="25" s="1"/>
  <c r="U137" i="25"/>
  <c r="U140" i="25" s="1"/>
  <c r="U144" i="25" s="1"/>
  <c r="U98" i="25"/>
  <c r="X130" i="25"/>
  <c r="X131" i="25" s="1"/>
  <c r="X182" i="25"/>
  <c r="X188" i="25"/>
  <c r="X179" i="25"/>
  <c r="X185" i="25"/>
  <c r="AK130" i="25"/>
  <c r="AK179" i="25"/>
  <c r="AK182" i="25"/>
  <c r="AK185" i="25"/>
  <c r="AK188" i="25"/>
  <c r="BK112" i="25"/>
  <c r="BK114" i="25"/>
  <c r="BM186" i="25"/>
  <c r="AH128" i="25"/>
  <c r="AH132" i="25"/>
  <c r="T102" i="25"/>
  <c r="T103" i="25" s="1"/>
  <c r="T155" i="25"/>
  <c r="T191" i="25" s="1"/>
  <c r="T158" i="25"/>
  <c r="T194" i="25" s="1"/>
  <c r="T161" i="25"/>
  <c r="T197" i="25" s="1"/>
  <c r="T164" i="25"/>
  <c r="T200" i="25" s="1"/>
  <c r="AI130" i="25"/>
  <c r="AI131" i="25" s="1"/>
  <c r="AJ131" i="25" s="1"/>
  <c r="AK131" i="25" s="1"/>
  <c r="AI179" i="25"/>
  <c r="AI182" i="25"/>
  <c r="AI185" i="25"/>
  <c r="AI188" i="25"/>
  <c r="AH116" i="25"/>
  <c r="AH167" i="25"/>
  <c r="AH170" i="25"/>
  <c r="AH173" i="25"/>
  <c r="AH176" i="25"/>
  <c r="AU194" i="25"/>
  <c r="AU147" i="25"/>
  <c r="S200" i="25"/>
  <c r="AV102" i="25"/>
  <c r="AV103" i="25" s="1"/>
  <c r="AV155" i="25"/>
  <c r="AV191" i="25" s="1"/>
  <c r="AV158" i="25"/>
  <c r="AV194" i="25" s="1"/>
  <c r="AV161" i="25"/>
  <c r="AV197" i="25" s="1"/>
  <c r="AV164" i="25"/>
  <c r="AV200" i="25" s="1"/>
  <c r="AG123" i="25"/>
  <c r="AG121" i="25" s="1"/>
  <c r="AG169" i="25"/>
  <c r="AG172" i="25"/>
  <c r="AG175" i="25"/>
  <c r="AG178" i="25"/>
  <c r="BJ136" i="25"/>
  <c r="BJ134" i="25" s="1"/>
  <c r="BJ181" i="25"/>
  <c r="BJ184" i="25"/>
  <c r="BJ187" i="25"/>
  <c r="BJ190" i="25"/>
  <c r="U136" i="25"/>
  <c r="U134" i="25" s="1"/>
  <c r="U181" i="25"/>
  <c r="U184" i="25"/>
  <c r="U187" i="25"/>
  <c r="U190" i="25"/>
  <c r="H41" i="25"/>
  <c r="BK131" i="35"/>
  <c r="BK42" i="35"/>
  <c r="BK38" i="35"/>
  <c r="BK46" i="35" s="1"/>
  <c r="BK44" i="35" s="1"/>
  <c r="U50" i="35"/>
  <c r="U96" i="35"/>
  <c r="BI181" i="35"/>
  <c r="BI187" i="35"/>
  <c r="BI184" i="35"/>
  <c r="BI136" i="35"/>
  <c r="BI134" i="35" s="1"/>
  <c r="BI190" i="35"/>
  <c r="BI73" i="35"/>
  <c r="BI67" i="35"/>
  <c r="BI77" i="35" s="1"/>
  <c r="BI75" i="35" s="1"/>
  <c r="AX126" i="35"/>
  <c r="S118" i="35"/>
  <c r="AW96" i="35"/>
  <c r="AW50" i="35"/>
  <c r="E137" i="35"/>
  <c r="E101" i="35"/>
  <c r="E142" i="35" s="1"/>
  <c r="E99" i="35"/>
  <c r="E161" i="35" s="1"/>
  <c r="E98" i="35"/>
  <c r="BI170" i="35"/>
  <c r="BI176" i="35"/>
  <c r="BI167" i="35"/>
  <c r="BI116" i="35"/>
  <c r="BI173" i="35"/>
  <c r="BK126" i="35"/>
  <c r="S178" i="35"/>
  <c r="S175" i="35"/>
  <c r="S169" i="35"/>
  <c r="S123" i="35"/>
  <c r="S121" i="35" s="1"/>
  <c r="S172" i="35"/>
  <c r="Y16" i="35"/>
  <c r="X18" i="35"/>
  <c r="X17" i="35"/>
  <c r="X124" i="35"/>
  <c r="X127" i="35" s="1"/>
  <c r="X34" i="35"/>
  <c r="X37" i="35" s="1"/>
  <c r="X40" i="35" s="1"/>
  <c r="BI96" i="35"/>
  <c r="BI50" i="35"/>
  <c r="AJ19" i="35"/>
  <c r="AJ26" i="35" s="1"/>
  <c r="AJ20" i="35"/>
  <c r="W7" i="35"/>
  <c r="W11" i="35"/>
  <c r="V128" i="35"/>
  <c r="T113" i="35"/>
  <c r="T119" i="35"/>
  <c r="H127" i="35"/>
  <c r="F114" i="35"/>
  <c r="F112" i="35"/>
  <c r="T190" i="35"/>
  <c r="T181" i="35"/>
  <c r="T187" i="35"/>
  <c r="T184" i="35"/>
  <c r="T136" i="35"/>
  <c r="T134" i="35" s="1"/>
  <c r="BI119" i="35"/>
  <c r="BI113" i="35"/>
  <c r="AX36" i="35"/>
  <c r="AH24" i="35"/>
  <c r="E119" i="35"/>
  <c r="E113" i="35"/>
  <c r="AU78" i="35"/>
  <c r="AU53" i="35"/>
  <c r="AU56" i="35" s="1"/>
  <c r="AU57" i="35" s="1"/>
  <c r="AV57" i="35" s="1"/>
  <c r="AU55" i="35"/>
  <c r="AU83" i="35" s="1"/>
  <c r="AU52" i="35"/>
  <c r="BJ187" i="35"/>
  <c r="BJ181" i="35"/>
  <c r="BJ190" i="35"/>
  <c r="BJ184" i="35"/>
  <c r="BJ136" i="35"/>
  <c r="BJ134" i="35" s="1"/>
  <c r="BL127" i="35"/>
  <c r="BL37" i="35"/>
  <c r="BL40" i="35" s="1"/>
  <c r="BL41" i="35" s="1"/>
  <c r="AI182" i="35"/>
  <c r="AI185" i="35"/>
  <c r="AI179" i="35"/>
  <c r="AI188" i="35"/>
  <c r="AI130" i="35"/>
  <c r="AI131" i="35" s="1"/>
  <c r="AU178" i="35"/>
  <c r="AU169" i="35"/>
  <c r="AU172" i="35"/>
  <c r="AU175" i="35"/>
  <c r="AU123" i="35"/>
  <c r="AU121" i="35" s="1"/>
  <c r="BI72" i="35"/>
  <c r="AX188" i="35"/>
  <c r="AX185" i="35"/>
  <c r="AX179" i="35"/>
  <c r="AX182" i="35"/>
  <c r="AX130" i="35"/>
  <c r="AX131" i="35" s="1"/>
  <c r="AV164" i="35"/>
  <c r="AV200" i="35" s="1"/>
  <c r="AV158" i="35"/>
  <c r="AV194" i="35" s="1"/>
  <c r="AV102" i="35"/>
  <c r="AV155" i="35"/>
  <c r="AV191" i="35" s="1"/>
  <c r="AV161" i="35"/>
  <c r="AV197" i="35" s="1"/>
  <c r="AV119" i="35"/>
  <c r="AV113" i="35"/>
  <c r="U190" i="35"/>
  <c r="U181" i="35"/>
  <c r="U187" i="35"/>
  <c r="U184" i="35"/>
  <c r="U136" i="35"/>
  <c r="U134" i="35" s="1"/>
  <c r="AH132" i="35"/>
  <c r="AH128" i="35"/>
  <c r="F68" i="35"/>
  <c r="F66" i="35"/>
  <c r="F70" i="35" s="1"/>
  <c r="AX22" i="35"/>
  <c r="AX24" i="35" s="1"/>
  <c r="G42" i="35"/>
  <c r="G38" i="35"/>
  <c r="G46" i="35" s="1"/>
  <c r="G44" i="35" s="1"/>
  <c r="F190" i="35"/>
  <c r="F181" i="35"/>
  <c r="F184" i="35"/>
  <c r="F187" i="35"/>
  <c r="F136" i="35"/>
  <c r="F134" i="35" s="1"/>
  <c r="AW132" i="35"/>
  <c r="AW128" i="35"/>
  <c r="E73" i="35"/>
  <c r="E67" i="35"/>
  <c r="E77" i="35" s="1"/>
  <c r="E75" i="35" s="1"/>
  <c r="AY188" i="35"/>
  <c r="AY182" i="35"/>
  <c r="AY179" i="35"/>
  <c r="AY185" i="35"/>
  <c r="AY130" i="35"/>
  <c r="S137" i="35"/>
  <c r="S99" i="35"/>
  <c r="S101" i="35"/>
  <c r="S142" i="35" s="1"/>
  <c r="S98" i="35"/>
  <c r="BK24" i="35"/>
  <c r="BK22" i="35"/>
  <c r="T72" i="35"/>
  <c r="AV80" i="35"/>
  <c r="AV82" i="35" s="1"/>
  <c r="AV92" i="35" s="1"/>
  <c r="AV54" i="35"/>
  <c r="AV62" i="35" s="1"/>
  <c r="AJ127" i="35"/>
  <c r="V109" i="35"/>
  <c r="V63" i="35"/>
  <c r="AW68" i="35"/>
  <c r="AW66" i="35"/>
  <c r="AW70" i="35" s="1"/>
  <c r="AW72" i="35" s="1"/>
  <c r="AH66" i="35"/>
  <c r="AH70" i="35" s="1"/>
  <c r="AH68" i="35"/>
  <c r="U111" i="35"/>
  <c r="U65" i="35"/>
  <c r="V28" i="35"/>
  <c r="H126" i="35"/>
  <c r="H20" i="35"/>
  <c r="H19" i="35"/>
  <c r="H26" i="35" s="1"/>
  <c r="H36" i="35"/>
  <c r="AY125" i="35"/>
  <c r="AG72" i="35"/>
  <c r="BJ24" i="35"/>
  <c r="AI109" i="35"/>
  <c r="AI63" i="35"/>
  <c r="AG78" i="35"/>
  <c r="AG55" i="35"/>
  <c r="AG83" i="35" s="1"/>
  <c r="AG53" i="35"/>
  <c r="AG56" i="35" s="1"/>
  <c r="AG57" i="35" s="1"/>
  <c r="AG52" i="35"/>
  <c r="G109" i="35"/>
  <c r="G63" i="35"/>
  <c r="AU118" i="35"/>
  <c r="AV118" i="35" s="1"/>
  <c r="E55" i="35"/>
  <c r="E83" i="35" s="1"/>
  <c r="E53" i="35"/>
  <c r="E56" i="35" s="1"/>
  <c r="E57" i="35" s="1"/>
  <c r="E78" i="35"/>
  <c r="E52" i="35"/>
  <c r="AU137" i="35"/>
  <c r="AU101" i="35"/>
  <c r="AU142" i="35" s="1"/>
  <c r="AU99" i="35"/>
  <c r="AU98" i="35"/>
  <c r="BJ132" i="35"/>
  <c r="AZ17" i="35"/>
  <c r="BA16" i="35"/>
  <c r="AZ34" i="35"/>
  <c r="AZ18" i="35"/>
  <c r="AZ124" i="35"/>
  <c r="AZ127" i="35" s="1"/>
  <c r="BL20" i="35"/>
  <c r="BL19" i="35"/>
  <c r="BL26" i="35" s="1"/>
  <c r="AH38" i="35"/>
  <c r="AH46" i="35" s="1"/>
  <c r="AH44" i="35" s="1"/>
  <c r="AH42" i="35"/>
  <c r="G131" i="35"/>
  <c r="F96" i="35"/>
  <c r="F50" i="35"/>
  <c r="T176" i="35"/>
  <c r="T167" i="35"/>
  <c r="T170" i="35"/>
  <c r="T173" i="35"/>
  <c r="T116" i="35"/>
  <c r="AJ41" i="35"/>
  <c r="BJ66" i="35"/>
  <c r="BJ70" i="35" s="1"/>
  <c r="BJ68" i="35"/>
  <c r="AV139" i="35"/>
  <c r="AV141" i="35" s="1"/>
  <c r="AV151" i="35" s="1"/>
  <c r="AV100" i="35"/>
  <c r="AV160" i="35" s="1"/>
  <c r="W37" i="35"/>
  <c r="W40" i="35" s="1"/>
  <c r="W41" i="35" s="1"/>
  <c r="W35" i="35"/>
  <c r="W20" i="35"/>
  <c r="W19" i="35"/>
  <c r="W26" i="35" s="1"/>
  <c r="W27" i="35" s="1"/>
  <c r="AH111" i="35"/>
  <c r="AH65" i="35"/>
  <c r="AI28" i="35"/>
  <c r="U132" i="35"/>
  <c r="V132" i="35" s="1"/>
  <c r="I17" i="35"/>
  <c r="I124" i="35"/>
  <c r="I18" i="35"/>
  <c r="J16" i="35"/>
  <c r="I34" i="35"/>
  <c r="I37" i="35" s="1"/>
  <c r="I40" i="35" s="1"/>
  <c r="I41" i="35" s="1"/>
  <c r="AI42" i="35"/>
  <c r="AI38" i="35"/>
  <c r="AI46" i="35" s="1"/>
  <c r="AI44" i="35" s="1"/>
  <c r="U114" i="35"/>
  <c r="U112" i="35"/>
  <c r="E176" i="35"/>
  <c r="E170" i="35"/>
  <c r="E167" i="35"/>
  <c r="E173" i="35"/>
  <c r="E116" i="35"/>
  <c r="AW111" i="35"/>
  <c r="AW65" i="35"/>
  <c r="AX28" i="35"/>
  <c r="AG119" i="35"/>
  <c r="AG113" i="35"/>
  <c r="AK124" i="35"/>
  <c r="AK17" i="35"/>
  <c r="AL16" i="35"/>
  <c r="AK18" i="35"/>
  <c r="AK34" i="35"/>
  <c r="V22" i="35"/>
  <c r="V36" i="35"/>
  <c r="AW112" i="35"/>
  <c r="AW114" i="35"/>
  <c r="AH112" i="35"/>
  <c r="AH114" i="35"/>
  <c r="T73" i="35"/>
  <c r="T67" i="35"/>
  <c r="T77" i="35" s="1"/>
  <c r="T75" i="35" s="1"/>
  <c r="BJ111" i="35"/>
  <c r="BJ65" i="35"/>
  <c r="BK28" i="35"/>
  <c r="AX109" i="35"/>
  <c r="AX63" i="35"/>
  <c r="AI22" i="35"/>
  <c r="AI24" i="35" s="1"/>
  <c r="AI126" i="35"/>
  <c r="AG101" i="35"/>
  <c r="AG142" i="35" s="1"/>
  <c r="AG99" i="35"/>
  <c r="AG137" i="35"/>
  <c r="AG98" i="35"/>
  <c r="G22" i="35"/>
  <c r="G126" i="35"/>
  <c r="F111" i="35"/>
  <c r="F65" i="35"/>
  <c r="G28" i="35"/>
  <c r="U66" i="35"/>
  <c r="U70" i="35" s="1"/>
  <c r="U68" i="35"/>
  <c r="AY37" i="35"/>
  <c r="AY40" i="35" s="1"/>
  <c r="AY41" i="35" s="1"/>
  <c r="AY35" i="35"/>
  <c r="AY20" i="35"/>
  <c r="AY19" i="35"/>
  <c r="AY26" i="35" s="1"/>
  <c r="S78" i="35"/>
  <c r="S55" i="35"/>
  <c r="S83" i="35" s="1"/>
  <c r="S53" i="35"/>
  <c r="S56" i="35" s="1"/>
  <c r="S57" i="35" s="1"/>
  <c r="S52" i="35"/>
  <c r="BM124" i="35"/>
  <c r="BM17" i="35"/>
  <c r="BM18" i="35"/>
  <c r="BN16" i="35"/>
  <c r="BM34" i="35"/>
  <c r="BM37" i="35" s="1"/>
  <c r="BM40" i="35" s="1"/>
  <c r="E72" i="35"/>
  <c r="AG170" i="35"/>
  <c r="AG176" i="35"/>
  <c r="AG173" i="35"/>
  <c r="AG167" i="35"/>
  <c r="AG116" i="35"/>
  <c r="BK63" i="35"/>
  <c r="BK109" i="35"/>
  <c r="T96" i="35"/>
  <c r="T50" i="35"/>
  <c r="BJ114" i="35"/>
  <c r="BJ112" i="35"/>
  <c r="W127" i="35"/>
  <c r="AV73" i="35"/>
  <c r="AV67" i="35"/>
  <c r="AV77" i="35" s="1"/>
  <c r="AV75" i="35" s="1"/>
  <c r="AG73" i="35"/>
  <c r="AG67" i="35"/>
  <c r="AG77" i="35" s="1"/>
  <c r="AG75" i="35" s="1"/>
  <c r="AH134" i="34"/>
  <c r="AK125" i="34"/>
  <c r="AW42" i="34"/>
  <c r="AW38" i="34"/>
  <c r="AW46" i="34" s="1"/>
  <c r="AW44" i="34" s="1"/>
  <c r="AI96" i="34"/>
  <c r="AI50" i="34"/>
  <c r="F111" i="34"/>
  <c r="F65" i="34"/>
  <c r="G28" i="34"/>
  <c r="AW188" i="34"/>
  <c r="AW182" i="34"/>
  <c r="AW185" i="34"/>
  <c r="AW179" i="34"/>
  <c r="AW130" i="34"/>
  <c r="AW131" i="34" s="1"/>
  <c r="AX131" i="34" s="1"/>
  <c r="V19" i="34"/>
  <c r="V26" i="34" s="1"/>
  <c r="V20" i="34"/>
  <c r="V126" i="34" s="1"/>
  <c r="F55" i="34"/>
  <c r="F83" i="34" s="1"/>
  <c r="F78" i="34"/>
  <c r="F81" i="34" s="1"/>
  <c r="F85" i="34" s="1"/>
  <c r="F53" i="34"/>
  <c r="F56" i="34" s="1"/>
  <c r="F52" i="34"/>
  <c r="AW126" i="34"/>
  <c r="S101" i="34"/>
  <c r="S142" i="34" s="1"/>
  <c r="S99" i="34"/>
  <c r="S137" i="34"/>
  <c r="S98" i="34"/>
  <c r="AI42" i="34"/>
  <c r="AI38" i="34"/>
  <c r="AI46" i="34" s="1"/>
  <c r="AI44" i="34" s="1"/>
  <c r="BL185" i="34"/>
  <c r="BL179" i="34"/>
  <c r="BL130" i="34"/>
  <c r="BL131" i="34" s="1"/>
  <c r="BL182" i="34"/>
  <c r="BL188" i="34"/>
  <c r="AG119" i="34"/>
  <c r="AG113" i="34"/>
  <c r="E113" i="34"/>
  <c r="E119" i="34"/>
  <c r="BK128" i="34"/>
  <c r="BK132" i="34"/>
  <c r="H131" i="34"/>
  <c r="I131" i="34" s="1"/>
  <c r="BL22" i="34"/>
  <c r="BL126" i="34"/>
  <c r="AH176" i="34"/>
  <c r="AH167" i="34"/>
  <c r="AH173" i="34"/>
  <c r="AH170" i="34"/>
  <c r="AH116" i="34"/>
  <c r="W17" i="34"/>
  <c r="X16" i="34"/>
  <c r="W18" i="34"/>
  <c r="W124" i="34"/>
  <c r="W34" i="34"/>
  <c r="AJ22" i="34"/>
  <c r="AJ24" i="34" s="1"/>
  <c r="AJ126" i="34"/>
  <c r="S176" i="34"/>
  <c r="S170" i="34"/>
  <c r="S167" i="34"/>
  <c r="S173" i="34"/>
  <c r="S116" i="34"/>
  <c r="BJ187" i="34"/>
  <c r="BJ184" i="34"/>
  <c r="BJ190" i="34"/>
  <c r="BJ136" i="34"/>
  <c r="BJ181" i="34"/>
  <c r="E72" i="34"/>
  <c r="F72" i="34" s="1"/>
  <c r="BI78" i="34"/>
  <c r="BI55" i="34"/>
  <c r="BI83" i="34" s="1"/>
  <c r="BI53" i="34"/>
  <c r="BI56" i="34" s="1"/>
  <c r="BI57" i="34" s="1"/>
  <c r="BI52" i="34"/>
  <c r="G24" i="34"/>
  <c r="U109" i="34"/>
  <c r="U63" i="34"/>
  <c r="V41" i="34"/>
  <c r="BK24" i="34"/>
  <c r="I41" i="34"/>
  <c r="AK11" i="34"/>
  <c r="AK7" i="34"/>
  <c r="F137" i="34"/>
  <c r="F140" i="34" s="1"/>
  <c r="F144" i="34" s="1"/>
  <c r="F101" i="34"/>
  <c r="F142" i="34" s="1"/>
  <c r="F99" i="34"/>
  <c r="F98" i="34"/>
  <c r="AU119" i="34"/>
  <c r="AU113" i="34"/>
  <c r="E78" i="34"/>
  <c r="E55" i="34"/>
  <c r="E83" i="34" s="1"/>
  <c r="E53" i="34"/>
  <c r="E56" i="34" s="1"/>
  <c r="E57" i="34" s="1"/>
  <c r="E52" i="34"/>
  <c r="AG78" i="34"/>
  <c r="AG53" i="34"/>
  <c r="AG56" i="34" s="1"/>
  <c r="AG57" i="34" s="1"/>
  <c r="AG55" i="34"/>
  <c r="AG83" i="34" s="1"/>
  <c r="AG52" i="34"/>
  <c r="E173" i="34"/>
  <c r="E167" i="34"/>
  <c r="E176" i="34"/>
  <c r="E170" i="34"/>
  <c r="E116" i="34"/>
  <c r="AX126" i="34"/>
  <c r="AX19" i="34"/>
  <c r="AX26" i="34" s="1"/>
  <c r="AX20" i="34"/>
  <c r="AX36" i="34"/>
  <c r="H22" i="34"/>
  <c r="H126" i="34"/>
  <c r="AU72" i="34"/>
  <c r="BJ173" i="34"/>
  <c r="BJ167" i="34"/>
  <c r="BJ176" i="34"/>
  <c r="BJ116" i="34"/>
  <c r="BJ170" i="34"/>
  <c r="T42" i="34"/>
  <c r="T38" i="34"/>
  <c r="T46" i="34" s="1"/>
  <c r="T44" i="34" s="1"/>
  <c r="BN17" i="34"/>
  <c r="BO16" i="34"/>
  <c r="BN124" i="34"/>
  <c r="BN127" i="34" s="1"/>
  <c r="BN18" i="34"/>
  <c r="BN34" i="34"/>
  <c r="AH55" i="34"/>
  <c r="AH83" i="34" s="1"/>
  <c r="AH78" i="34"/>
  <c r="AH81" i="34" s="1"/>
  <c r="AH85" i="34" s="1"/>
  <c r="AH53" i="34"/>
  <c r="AH56" i="34" s="1"/>
  <c r="AH52" i="34"/>
  <c r="BJ55" i="34"/>
  <c r="BJ83" i="34" s="1"/>
  <c r="BJ53" i="34"/>
  <c r="BJ56" i="34" s="1"/>
  <c r="BJ78" i="34"/>
  <c r="BJ81" i="34" s="1"/>
  <c r="BJ85" i="34" s="1"/>
  <c r="BJ52" i="34"/>
  <c r="AV96" i="34"/>
  <c r="AV50" i="34"/>
  <c r="BL109" i="34"/>
  <c r="BL63" i="34"/>
  <c r="AV114" i="34"/>
  <c r="AV112" i="34"/>
  <c r="BI119" i="34"/>
  <c r="BI113" i="34"/>
  <c r="AW22" i="34"/>
  <c r="S119" i="34"/>
  <c r="S113" i="34"/>
  <c r="AX179" i="34"/>
  <c r="AX188" i="34"/>
  <c r="AX182" i="34"/>
  <c r="AX130" i="34"/>
  <c r="AX185" i="34"/>
  <c r="AV132" i="34"/>
  <c r="AV128" i="34"/>
  <c r="G128" i="34"/>
  <c r="U188" i="34"/>
  <c r="U182" i="34"/>
  <c r="U179" i="34"/>
  <c r="U130" i="34"/>
  <c r="U131" i="34" s="1"/>
  <c r="U185" i="34"/>
  <c r="BK42" i="34"/>
  <c r="BL42" i="34" s="1"/>
  <c r="BK38" i="34"/>
  <c r="BK46" i="34" s="1"/>
  <c r="BK44" i="34" s="1"/>
  <c r="I11" i="34"/>
  <c r="I7" i="34"/>
  <c r="BL38" i="34"/>
  <c r="BL46" i="34" s="1"/>
  <c r="BL44" i="34" s="1"/>
  <c r="T68" i="34"/>
  <c r="T66" i="34"/>
  <c r="T70" i="34" s="1"/>
  <c r="BI72" i="34"/>
  <c r="BJ72" i="34" s="1"/>
  <c r="AJ36" i="34"/>
  <c r="BI137" i="34"/>
  <c r="BI101" i="34"/>
  <c r="BI142" i="34" s="1"/>
  <c r="BI99" i="34"/>
  <c r="BI98" i="34"/>
  <c r="G112" i="34"/>
  <c r="G114" i="34"/>
  <c r="U22" i="34"/>
  <c r="U126" i="34"/>
  <c r="BK114" i="34"/>
  <c r="BK112" i="34"/>
  <c r="I20" i="34"/>
  <c r="I126" i="34" s="1"/>
  <c r="I19" i="34"/>
  <c r="I26" i="34" s="1"/>
  <c r="I27" i="34" s="1"/>
  <c r="BJ111" i="34"/>
  <c r="BJ65" i="34"/>
  <c r="BK28" i="34"/>
  <c r="AU73" i="34"/>
  <c r="AU67" i="34"/>
  <c r="AU77" i="34" s="1"/>
  <c r="AU75" i="34" s="1"/>
  <c r="E101" i="34"/>
  <c r="E142" i="34" s="1"/>
  <c r="E99" i="34"/>
  <c r="E137" i="34"/>
  <c r="E98" i="34"/>
  <c r="U28" i="34"/>
  <c r="T65" i="34"/>
  <c r="T111" i="34"/>
  <c r="AG137" i="34"/>
  <c r="AG99" i="34"/>
  <c r="AG101" i="34"/>
  <c r="AG142" i="34" s="1"/>
  <c r="AG98" i="34"/>
  <c r="AY17" i="34"/>
  <c r="AZ16" i="34"/>
  <c r="AY18" i="34"/>
  <c r="AY124" i="34"/>
  <c r="AY127" i="34" s="1"/>
  <c r="AY34" i="34"/>
  <c r="AY37" i="34" s="1"/>
  <c r="AY40" i="34" s="1"/>
  <c r="S55" i="34"/>
  <c r="S83" i="34" s="1"/>
  <c r="S53" i="34"/>
  <c r="S56" i="34" s="1"/>
  <c r="S57" i="34" s="1"/>
  <c r="S78" i="34"/>
  <c r="S52" i="34"/>
  <c r="T96" i="34"/>
  <c r="T50" i="34"/>
  <c r="H38" i="34"/>
  <c r="H46" i="34" s="1"/>
  <c r="BI173" i="34"/>
  <c r="BI167" i="34"/>
  <c r="BI176" i="34"/>
  <c r="BI170" i="34"/>
  <c r="BI116" i="34"/>
  <c r="AK36" i="34"/>
  <c r="AK20" i="34"/>
  <c r="AK19" i="34"/>
  <c r="AK26" i="34" s="1"/>
  <c r="AH111" i="34"/>
  <c r="AH65" i="34"/>
  <c r="AI28" i="34"/>
  <c r="AU187" i="34"/>
  <c r="AU181" i="34"/>
  <c r="AU190" i="34"/>
  <c r="AU184" i="34"/>
  <c r="AU136" i="34"/>
  <c r="AU134" i="34" s="1"/>
  <c r="AH137" i="34"/>
  <c r="AH140" i="34" s="1"/>
  <c r="AH144" i="34" s="1"/>
  <c r="AH101" i="34"/>
  <c r="AH142" i="34" s="1"/>
  <c r="AH99" i="34"/>
  <c r="AH98" i="34"/>
  <c r="BJ137" i="34"/>
  <c r="BJ140" i="34" s="1"/>
  <c r="BJ144" i="34" s="1"/>
  <c r="BJ101" i="34"/>
  <c r="BJ142" i="34" s="1"/>
  <c r="BJ99" i="34"/>
  <c r="BJ98" i="34"/>
  <c r="AI112" i="34"/>
  <c r="AI114" i="34"/>
  <c r="AJ109" i="34"/>
  <c r="AJ63" i="34"/>
  <c r="AK27" i="34"/>
  <c r="J124" i="34"/>
  <c r="J17" i="34"/>
  <c r="K16" i="34"/>
  <c r="J18" i="34"/>
  <c r="J34" i="34"/>
  <c r="AV111" i="34"/>
  <c r="AV65" i="34"/>
  <c r="AW28" i="34"/>
  <c r="E190" i="34"/>
  <c r="E184" i="34"/>
  <c r="E181" i="34"/>
  <c r="E136" i="34"/>
  <c r="E134" i="34" s="1"/>
  <c r="E187" i="34"/>
  <c r="AX37" i="34"/>
  <c r="AX40" i="34" s="1"/>
  <c r="AY35" i="34"/>
  <c r="H109" i="34"/>
  <c r="H63" i="34"/>
  <c r="AL124" i="34"/>
  <c r="AL17" i="34"/>
  <c r="AM16" i="34"/>
  <c r="AL18" i="34"/>
  <c r="AL34" i="34"/>
  <c r="AL37" i="34" s="1"/>
  <c r="AL40" i="34" s="1"/>
  <c r="BM188" i="34"/>
  <c r="BM182" i="34"/>
  <c r="BM179" i="34"/>
  <c r="BM185" i="34"/>
  <c r="BM130" i="34"/>
  <c r="T132" i="34"/>
  <c r="T128" i="34"/>
  <c r="F170" i="34"/>
  <c r="F173" i="34"/>
  <c r="F167" i="34"/>
  <c r="F116" i="34"/>
  <c r="F176" i="34"/>
  <c r="E67" i="34"/>
  <c r="E77" i="34" s="1"/>
  <c r="E75" i="34" s="1"/>
  <c r="E73" i="34"/>
  <c r="AU96" i="34"/>
  <c r="AU50" i="34"/>
  <c r="G42" i="34"/>
  <c r="G38" i="34"/>
  <c r="G46" i="34" s="1"/>
  <c r="G44" i="34" s="1"/>
  <c r="AI68" i="34"/>
  <c r="AI66" i="34"/>
  <c r="AI70" i="34" s="1"/>
  <c r="H182" i="34"/>
  <c r="H130" i="34"/>
  <c r="H188" i="34"/>
  <c r="H185" i="34"/>
  <c r="H179" i="34"/>
  <c r="AU176" i="34"/>
  <c r="AU170" i="34"/>
  <c r="AU173" i="34"/>
  <c r="AU167" i="34"/>
  <c r="AU116" i="34"/>
  <c r="T114" i="34"/>
  <c r="T112" i="34"/>
  <c r="V188" i="34"/>
  <c r="V179" i="34"/>
  <c r="V182" i="34"/>
  <c r="V130" i="34"/>
  <c r="V185" i="34"/>
  <c r="AV68" i="34"/>
  <c r="AV66" i="34"/>
  <c r="AV70" i="34" s="1"/>
  <c r="BI190" i="34"/>
  <c r="BI184" i="34"/>
  <c r="BI187" i="34"/>
  <c r="BI181" i="34"/>
  <c r="BI136" i="34"/>
  <c r="BI134" i="34" s="1"/>
  <c r="G66" i="34"/>
  <c r="G70" i="34" s="1"/>
  <c r="G68" i="34"/>
  <c r="U36" i="34"/>
  <c r="BK66" i="34"/>
  <c r="BK70" i="34" s="1"/>
  <c r="BK68" i="34"/>
  <c r="I37" i="34"/>
  <c r="I40" i="34" s="1"/>
  <c r="I35" i="34"/>
  <c r="I188" i="34"/>
  <c r="I189" i="34" s="1"/>
  <c r="I182" i="34"/>
  <c r="I179" i="34"/>
  <c r="I130" i="34"/>
  <c r="I185" i="34"/>
  <c r="I186" i="34" s="1"/>
  <c r="BI67" i="34"/>
  <c r="BI77" i="34" s="1"/>
  <c r="BI75" i="34" s="1"/>
  <c r="BI73" i="34"/>
  <c r="AJ188" i="34"/>
  <c r="AJ185" i="34"/>
  <c r="AJ179" i="34"/>
  <c r="AJ130" i="34"/>
  <c r="AJ131" i="34" s="1"/>
  <c r="AJ182" i="34"/>
  <c r="AX41" i="34"/>
  <c r="AY41" i="34" s="1"/>
  <c r="AW109" i="34"/>
  <c r="AW63" i="34"/>
  <c r="F132" i="34"/>
  <c r="G132" i="34" s="1"/>
  <c r="S73" i="34"/>
  <c r="S67" i="34"/>
  <c r="S77" i="34" s="1"/>
  <c r="S75" i="34" s="1"/>
  <c r="AK21" i="34"/>
  <c r="AI128" i="34"/>
  <c r="AI132" i="34"/>
  <c r="AG173" i="34"/>
  <c r="AG167" i="34"/>
  <c r="AG170" i="34"/>
  <c r="AG116" i="34"/>
  <c r="AG176" i="34"/>
  <c r="AG72" i="34"/>
  <c r="AH72" i="34" s="1"/>
  <c r="AK37" i="34"/>
  <c r="AK40" i="34" s="1"/>
  <c r="AK41" i="34" s="1"/>
  <c r="AL41" i="34" s="1"/>
  <c r="AK188" i="34"/>
  <c r="AK182" i="34"/>
  <c r="AK179" i="34"/>
  <c r="AK130" i="34"/>
  <c r="AK185" i="34"/>
  <c r="BM125" i="34"/>
  <c r="S72" i="34"/>
  <c r="AG73" i="34"/>
  <c r="AG67" i="34"/>
  <c r="AG77" i="34" s="1"/>
  <c r="AG75" i="34" s="1"/>
  <c r="BM36" i="34"/>
  <c r="BM20" i="34"/>
  <c r="BM19" i="34"/>
  <c r="BM26" i="34" s="1"/>
  <c r="G126" i="33"/>
  <c r="BL41" i="33"/>
  <c r="W125" i="33"/>
  <c r="AW44" i="33"/>
  <c r="F96" i="33"/>
  <c r="F50" i="33"/>
  <c r="AH96" i="33"/>
  <c r="AH50" i="33"/>
  <c r="BK63" i="33"/>
  <c r="BK109" i="33"/>
  <c r="BK128" i="33"/>
  <c r="AW68" i="33"/>
  <c r="AW66" i="33"/>
  <c r="AW70" i="33" s="1"/>
  <c r="AH68" i="33"/>
  <c r="AH66" i="33"/>
  <c r="AH70" i="33" s="1"/>
  <c r="U114" i="33"/>
  <c r="U112" i="33"/>
  <c r="AU81" i="33"/>
  <c r="AU85" i="33" s="1"/>
  <c r="AI24" i="33"/>
  <c r="AI22" i="33"/>
  <c r="AW96" i="33"/>
  <c r="AW50" i="33"/>
  <c r="AY127" i="33"/>
  <c r="AY125" i="33"/>
  <c r="V109" i="33"/>
  <c r="V63" i="33"/>
  <c r="AU118" i="33"/>
  <c r="F111" i="33"/>
  <c r="F65" i="33"/>
  <c r="G28" i="33"/>
  <c r="G42" i="33"/>
  <c r="G38" i="33"/>
  <c r="G46" i="33" s="1"/>
  <c r="G44" i="33" s="1"/>
  <c r="U42" i="33"/>
  <c r="U38" i="33"/>
  <c r="U46" i="33" s="1"/>
  <c r="U44" i="33" s="1"/>
  <c r="AG187" i="33"/>
  <c r="AG181" i="33"/>
  <c r="AG184" i="33"/>
  <c r="AG136" i="33"/>
  <c r="AG134" i="33" s="1"/>
  <c r="AG190" i="33"/>
  <c r="F114" i="33"/>
  <c r="F112" i="33"/>
  <c r="T173" i="33"/>
  <c r="T167" i="33"/>
  <c r="T176" i="33"/>
  <c r="T170" i="33"/>
  <c r="T116" i="33"/>
  <c r="BJ96" i="33"/>
  <c r="BJ50" i="33"/>
  <c r="BI187" i="33"/>
  <c r="BI181" i="33"/>
  <c r="BI184" i="33"/>
  <c r="BI190" i="33"/>
  <c r="BI136" i="33"/>
  <c r="BI134" i="33" s="1"/>
  <c r="BK188" i="33"/>
  <c r="BK182" i="33"/>
  <c r="BK179" i="33"/>
  <c r="BK130" i="33"/>
  <c r="BK131" i="33" s="1"/>
  <c r="BK185" i="33"/>
  <c r="S137" i="33"/>
  <c r="S101" i="33"/>
  <c r="S142" i="33" s="1"/>
  <c r="S99" i="33"/>
  <c r="S98" i="33"/>
  <c r="T137" i="33"/>
  <c r="T140" i="33" s="1"/>
  <c r="T144" i="33" s="1"/>
  <c r="T99" i="33"/>
  <c r="T101" i="33"/>
  <c r="T142" i="33" s="1"/>
  <c r="T98" i="33"/>
  <c r="AG137" i="33"/>
  <c r="AG101" i="33"/>
  <c r="AG142" i="33" s="1"/>
  <c r="AG99" i="33"/>
  <c r="AG98" i="33"/>
  <c r="BK42" i="33"/>
  <c r="BK38" i="33"/>
  <c r="BK46" i="33" s="1"/>
  <c r="BK44" i="33" s="1"/>
  <c r="I124" i="33"/>
  <c r="I127" i="33" s="1"/>
  <c r="I17" i="33"/>
  <c r="I18" i="33"/>
  <c r="J16" i="33"/>
  <c r="I34" i="33"/>
  <c r="I37" i="33" s="1"/>
  <c r="I40" i="33" s="1"/>
  <c r="AH112" i="33"/>
  <c r="AH114" i="33"/>
  <c r="W20" i="33"/>
  <c r="W36" i="33" s="1"/>
  <c r="W19" i="33"/>
  <c r="W26" i="33" s="1"/>
  <c r="W27" i="33" s="1"/>
  <c r="E96" i="33"/>
  <c r="E50" i="33"/>
  <c r="AI36" i="33"/>
  <c r="E73" i="33"/>
  <c r="E67" i="33"/>
  <c r="E77" i="33" s="1"/>
  <c r="E75" i="33" s="1"/>
  <c r="W7" i="33"/>
  <c r="W11" i="33"/>
  <c r="AX42" i="33"/>
  <c r="AX38" i="33"/>
  <c r="AX46" i="33" s="1"/>
  <c r="AX44" i="33" s="1"/>
  <c r="F68" i="33"/>
  <c r="F66" i="33"/>
  <c r="F70" i="33" s="1"/>
  <c r="BJ65" i="33"/>
  <c r="BJ111" i="33"/>
  <c r="BK28" i="33"/>
  <c r="AJ37" i="33"/>
  <c r="AJ40" i="33" s="1"/>
  <c r="AJ41" i="33" s="1"/>
  <c r="E72" i="33"/>
  <c r="F72" i="33" s="1"/>
  <c r="U187" i="33"/>
  <c r="U181" i="33"/>
  <c r="U190" i="33"/>
  <c r="U184" i="33"/>
  <c r="U136" i="33"/>
  <c r="U134" i="33" s="1"/>
  <c r="AV73" i="33"/>
  <c r="AV67" i="33"/>
  <c r="AV77" i="33" s="1"/>
  <c r="AV75" i="33" s="1"/>
  <c r="BJ187" i="33"/>
  <c r="BJ181" i="33"/>
  <c r="BJ190" i="33"/>
  <c r="BJ184" i="33"/>
  <c r="BJ136" i="33"/>
  <c r="BJ134" i="33" s="1"/>
  <c r="BK22" i="33"/>
  <c r="H37" i="33"/>
  <c r="H40" i="33" s="1"/>
  <c r="H41" i="33" s="1"/>
  <c r="BJ114" i="33"/>
  <c r="BJ112" i="33"/>
  <c r="T119" i="33"/>
  <c r="T113" i="33"/>
  <c r="F187" i="33"/>
  <c r="F181" i="33"/>
  <c r="F190" i="33"/>
  <c r="F184" i="33"/>
  <c r="F136" i="33"/>
  <c r="F134" i="33" s="1"/>
  <c r="AW112" i="33"/>
  <c r="AW114" i="33"/>
  <c r="W37" i="33"/>
  <c r="W40" i="33" s="1"/>
  <c r="W41" i="33" s="1"/>
  <c r="W35" i="33"/>
  <c r="E173" i="33"/>
  <c r="E167" i="33"/>
  <c r="E176" i="33"/>
  <c r="E170" i="33"/>
  <c r="E116" i="33"/>
  <c r="AZ124" i="33"/>
  <c r="AZ127" i="33" s="1"/>
  <c r="AZ17" i="33"/>
  <c r="BA16" i="33"/>
  <c r="AZ18" i="33"/>
  <c r="AZ34" i="33"/>
  <c r="AZ37" i="33" s="1"/>
  <c r="AZ40" i="33" s="1"/>
  <c r="V22" i="33"/>
  <c r="V24" i="33"/>
  <c r="V126" i="33"/>
  <c r="BI173" i="33"/>
  <c r="BI167" i="33"/>
  <c r="BI176" i="33"/>
  <c r="BI170" i="33"/>
  <c r="BI116" i="33"/>
  <c r="BL188" i="33"/>
  <c r="BL182" i="33"/>
  <c r="BL185" i="33"/>
  <c r="BL179" i="33"/>
  <c r="BL130" i="33"/>
  <c r="G132" i="33"/>
  <c r="G128" i="33"/>
  <c r="AJ188" i="33"/>
  <c r="AJ182" i="33"/>
  <c r="AJ185" i="33"/>
  <c r="AJ179" i="33"/>
  <c r="AJ130" i="33"/>
  <c r="AJ131" i="33" s="1"/>
  <c r="AH65" i="33"/>
  <c r="AH111" i="33"/>
  <c r="AI28" i="33"/>
  <c r="AW132" i="33"/>
  <c r="AW128" i="33"/>
  <c r="H127" i="33"/>
  <c r="S178" i="33"/>
  <c r="S172" i="33"/>
  <c r="S175" i="33"/>
  <c r="S169" i="33"/>
  <c r="S123" i="33"/>
  <c r="S121" i="33" s="1"/>
  <c r="W188" i="33"/>
  <c r="W182" i="33"/>
  <c r="W183" i="33" s="1"/>
  <c r="W179" i="33"/>
  <c r="W185" i="33"/>
  <c r="W186" i="33" s="1"/>
  <c r="W130" i="33"/>
  <c r="W131" i="33" s="1"/>
  <c r="AI63" i="33"/>
  <c r="AI109" i="33"/>
  <c r="AH42" i="33"/>
  <c r="AH38" i="33"/>
  <c r="AH46" i="33" s="1"/>
  <c r="AH44" i="33" s="1"/>
  <c r="U111" i="33"/>
  <c r="V28" i="33"/>
  <c r="U65" i="33"/>
  <c r="V36" i="33"/>
  <c r="BL36" i="33"/>
  <c r="BL126" i="33"/>
  <c r="BL20" i="33"/>
  <c r="BL19" i="33"/>
  <c r="BL26" i="33" s="1"/>
  <c r="E119" i="33"/>
  <c r="E113" i="33"/>
  <c r="AG72" i="33"/>
  <c r="G63" i="33"/>
  <c r="G109" i="33"/>
  <c r="BI50" i="33"/>
  <c r="BI96" i="33"/>
  <c r="U24" i="33"/>
  <c r="AU104" i="33"/>
  <c r="AU100" i="33"/>
  <c r="AU139" i="33"/>
  <c r="AU141" i="33" s="1"/>
  <c r="AU151" i="33" s="1"/>
  <c r="AU149" i="33" s="1"/>
  <c r="AU140" i="33"/>
  <c r="AU144" i="33" s="1"/>
  <c r="AX63" i="33"/>
  <c r="AX109" i="33"/>
  <c r="BI67" i="33"/>
  <c r="BI77" i="33" s="1"/>
  <c r="BI75" i="33" s="1"/>
  <c r="BI73" i="33"/>
  <c r="AJ126" i="33"/>
  <c r="AJ36" i="33"/>
  <c r="AJ19" i="33"/>
  <c r="AJ26" i="33" s="1"/>
  <c r="AJ20" i="33"/>
  <c r="S55" i="33"/>
  <c r="S83" i="33" s="1"/>
  <c r="S53" i="33"/>
  <c r="S56" i="33" s="1"/>
  <c r="S57" i="33" s="1"/>
  <c r="S78" i="33"/>
  <c r="S52" i="33"/>
  <c r="AG73" i="33"/>
  <c r="AG67" i="33"/>
  <c r="AG77" i="33" s="1"/>
  <c r="AG75" i="33" s="1"/>
  <c r="AW42" i="33"/>
  <c r="AV119" i="33"/>
  <c r="AV113" i="33"/>
  <c r="BJ132" i="33"/>
  <c r="BK132" i="33" s="1"/>
  <c r="AV78" i="33"/>
  <c r="AV81" i="33" s="1"/>
  <c r="AV85" i="33" s="1"/>
  <c r="AV53" i="33"/>
  <c r="AV56" i="33" s="1"/>
  <c r="AV55" i="33"/>
  <c r="AV83" i="33" s="1"/>
  <c r="AV52" i="33"/>
  <c r="AV190" i="33"/>
  <c r="AV184" i="33"/>
  <c r="AV187" i="33"/>
  <c r="AV181" i="33"/>
  <c r="AV136" i="33"/>
  <c r="AV134" i="33" s="1"/>
  <c r="H20" i="33"/>
  <c r="H126" i="33" s="1"/>
  <c r="H19" i="33"/>
  <c r="H26" i="33" s="1"/>
  <c r="AV72" i="33"/>
  <c r="AV173" i="33"/>
  <c r="AV167" i="33"/>
  <c r="AV170" i="33"/>
  <c r="AV176" i="33"/>
  <c r="AV116" i="33"/>
  <c r="U68" i="33"/>
  <c r="U66" i="33"/>
  <c r="U70" i="33" s="1"/>
  <c r="U72" i="33" s="1"/>
  <c r="AU178" i="33"/>
  <c r="AU172" i="33"/>
  <c r="AU169" i="33"/>
  <c r="AU123" i="33"/>
  <c r="AU121" i="33" s="1"/>
  <c r="AU175" i="33"/>
  <c r="AU80" i="33"/>
  <c r="AU82" i="33" s="1"/>
  <c r="AU92" i="33" s="1"/>
  <c r="AU90" i="33" s="1"/>
  <c r="AU54" i="33"/>
  <c r="AU62" i="33" s="1"/>
  <c r="AU60" i="33" s="1"/>
  <c r="AU58" i="33"/>
  <c r="AV57" i="33"/>
  <c r="X124" i="33"/>
  <c r="Y16" i="33"/>
  <c r="X17" i="33"/>
  <c r="X18" i="33"/>
  <c r="X34" i="33"/>
  <c r="X37" i="33" s="1"/>
  <c r="X40" i="33" s="1"/>
  <c r="BJ66" i="33"/>
  <c r="BJ70" i="33" s="1"/>
  <c r="BJ68" i="33"/>
  <c r="AI126" i="33"/>
  <c r="T73" i="33"/>
  <c r="T67" i="33"/>
  <c r="T77" i="33" s="1"/>
  <c r="T75" i="33" s="1"/>
  <c r="AY37" i="33"/>
  <c r="AY40" i="33" s="1"/>
  <c r="AY41" i="33" s="1"/>
  <c r="AZ41" i="33" s="1"/>
  <c r="AY35" i="33"/>
  <c r="AY20" i="33"/>
  <c r="AY36" i="33" s="1"/>
  <c r="AY19" i="33"/>
  <c r="AY26" i="33" s="1"/>
  <c r="AY27" i="33" s="1"/>
  <c r="BI72" i="33"/>
  <c r="BM124" i="33"/>
  <c r="BM127" i="33" s="1"/>
  <c r="BM17" i="33"/>
  <c r="BM18" i="33"/>
  <c r="BN16" i="33"/>
  <c r="BM34" i="33"/>
  <c r="AG173" i="33"/>
  <c r="AG167" i="33"/>
  <c r="AG170" i="33"/>
  <c r="AG176" i="33"/>
  <c r="AG116" i="33"/>
  <c r="G22" i="33"/>
  <c r="G24" i="33"/>
  <c r="AU164" i="33"/>
  <c r="AU161" i="33"/>
  <c r="AU155" i="33"/>
  <c r="AU102" i="33"/>
  <c r="AU103" i="33" s="1"/>
  <c r="AU158" i="33"/>
  <c r="AX22" i="33"/>
  <c r="AX24" i="33" s="1"/>
  <c r="AX126" i="33"/>
  <c r="BI119" i="33"/>
  <c r="BI113" i="33"/>
  <c r="AK124" i="33"/>
  <c r="AK127" i="33" s="1"/>
  <c r="AK17" i="33"/>
  <c r="AK18" i="33"/>
  <c r="AL16" i="33"/>
  <c r="AK34" i="33"/>
  <c r="AG119" i="33"/>
  <c r="AG113" i="33"/>
  <c r="S118" i="33"/>
  <c r="T118" i="33" s="1"/>
  <c r="AH187" i="33"/>
  <c r="AH181" i="33"/>
  <c r="AH190" i="33"/>
  <c r="AH184" i="33"/>
  <c r="AH136" i="33"/>
  <c r="T78" i="33"/>
  <c r="T81" i="33" s="1"/>
  <c r="T85" i="33" s="1"/>
  <c r="T55" i="33"/>
  <c r="T83" i="33" s="1"/>
  <c r="T53" i="33"/>
  <c r="T56" i="33" s="1"/>
  <c r="T52" i="33"/>
  <c r="AG78" i="33"/>
  <c r="AG55" i="33"/>
  <c r="AG83" i="33" s="1"/>
  <c r="AG53" i="33"/>
  <c r="AG56" i="33" s="1"/>
  <c r="AG57" i="33" s="1"/>
  <c r="AG52" i="33"/>
  <c r="AW111" i="33"/>
  <c r="AW65" i="33"/>
  <c r="AX28" i="33"/>
  <c r="AV137" i="33"/>
  <c r="AV140" i="33" s="1"/>
  <c r="AV144" i="33" s="1"/>
  <c r="AV101" i="33"/>
  <c r="AV142" i="33" s="1"/>
  <c r="AV99" i="33"/>
  <c r="AV98" i="33"/>
  <c r="W24" i="31"/>
  <c r="AV57" i="31"/>
  <c r="AW57" i="31" s="1"/>
  <c r="AY38" i="31"/>
  <c r="AY46" i="31" s="1"/>
  <c r="AY44" i="31" s="1"/>
  <c r="AY45" i="31" s="1"/>
  <c r="BJ96" i="31"/>
  <c r="BJ50" i="31"/>
  <c r="AX132" i="31"/>
  <c r="AX128" i="31"/>
  <c r="G128" i="31"/>
  <c r="X38" i="31"/>
  <c r="X46" i="31" s="1"/>
  <c r="U187" i="31"/>
  <c r="U181" i="31"/>
  <c r="U190" i="31"/>
  <c r="U184" i="31"/>
  <c r="U136" i="31"/>
  <c r="U134" i="31" s="1"/>
  <c r="BJ68" i="31"/>
  <c r="BJ66" i="31"/>
  <c r="BJ70" i="31" s="1"/>
  <c r="T100" i="31"/>
  <c r="T160" i="31" s="1"/>
  <c r="W96" i="31"/>
  <c r="W50" i="31"/>
  <c r="Z124" i="31"/>
  <c r="Z17" i="31"/>
  <c r="Z34" i="31"/>
  <c r="AA16" i="31"/>
  <c r="Z18" i="31"/>
  <c r="U55" i="31"/>
  <c r="U83" i="31" s="1"/>
  <c r="U53" i="31"/>
  <c r="U56" i="31" s="1"/>
  <c r="U78" i="31"/>
  <c r="U81" i="31" s="1"/>
  <c r="U85" i="31" s="1"/>
  <c r="U52" i="31"/>
  <c r="AJ126" i="31"/>
  <c r="W68" i="31"/>
  <c r="W69" i="31" s="1"/>
  <c r="W66" i="31"/>
  <c r="W70" i="31" s="1"/>
  <c r="W71" i="31" s="1"/>
  <c r="V173" i="31"/>
  <c r="V170" i="31"/>
  <c r="V116" i="31"/>
  <c r="V176" i="31"/>
  <c r="V167" i="31"/>
  <c r="AK41" i="31"/>
  <c r="AK185" i="31"/>
  <c r="AK186" i="31" s="1"/>
  <c r="AK179" i="31"/>
  <c r="AK180" i="31" s="1"/>
  <c r="AK188" i="31"/>
  <c r="AK130" i="31"/>
  <c r="AK131" i="31" s="1"/>
  <c r="AK182" i="31"/>
  <c r="F132" i="31"/>
  <c r="G132" i="31" s="1"/>
  <c r="F128" i="31"/>
  <c r="G22" i="31"/>
  <c r="AY188" i="31"/>
  <c r="AY182" i="31"/>
  <c r="AY179" i="31"/>
  <c r="AY185" i="31"/>
  <c r="AY130" i="31"/>
  <c r="AY131" i="31" s="1"/>
  <c r="AI24" i="31"/>
  <c r="BL41" i="31"/>
  <c r="X109" i="31"/>
  <c r="X63" i="31"/>
  <c r="AG173" i="31"/>
  <c r="AG176" i="31"/>
  <c r="AG167" i="31"/>
  <c r="AG170" i="31"/>
  <c r="AG116" i="31"/>
  <c r="AH65" i="31"/>
  <c r="AI28" i="31"/>
  <c r="AH111" i="31"/>
  <c r="T54" i="31"/>
  <c r="T62" i="31" s="1"/>
  <c r="AU104" i="31"/>
  <c r="AV104" i="31" s="1"/>
  <c r="AU100" i="31"/>
  <c r="AU139" i="31"/>
  <c r="AU141" i="31" s="1"/>
  <c r="AU151" i="31" s="1"/>
  <c r="AU149" i="31" s="1"/>
  <c r="AW161" i="31"/>
  <c r="AW197" i="31" s="1"/>
  <c r="AW155" i="31"/>
  <c r="AW191" i="31" s="1"/>
  <c r="AW158" i="31"/>
  <c r="AW194" i="31" s="1"/>
  <c r="AW164" i="31"/>
  <c r="AW200" i="31" s="1"/>
  <c r="AW102" i="31"/>
  <c r="V44" i="31"/>
  <c r="W45" i="31" s="1"/>
  <c r="BB16" i="31"/>
  <c r="BA18" i="31"/>
  <c r="BA17" i="31"/>
  <c r="BA124" i="31"/>
  <c r="BA34" i="31"/>
  <c r="AI114" i="31"/>
  <c r="AI112" i="31"/>
  <c r="BI137" i="31"/>
  <c r="BI101" i="31"/>
  <c r="BI142" i="31" s="1"/>
  <c r="BI99" i="31"/>
  <c r="BI98" i="31"/>
  <c r="T132" i="31"/>
  <c r="U132" i="31" s="1"/>
  <c r="V132" i="31" s="1"/>
  <c r="S176" i="31"/>
  <c r="S170" i="31"/>
  <c r="S173" i="31"/>
  <c r="S167" i="31"/>
  <c r="S116" i="31"/>
  <c r="E73" i="31"/>
  <c r="E67" i="31"/>
  <c r="E77" i="31" s="1"/>
  <c r="E75" i="31" s="1"/>
  <c r="AU81" i="31"/>
  <c r="AU85" i="31" s="1"/>
  <c r="AW111" i="31"/>
  <c r="AW65" i="31"/>
  <c r="AX28" i="31"/>
  <c r="AX68" i="31"/>
  <c r="AX66" i="31"/>
  <c r="AX70" i="31" s="1"/>
  <c r="AX72" i="31" s="1"/>
  <c r="AG55" i="31"/>
  <c r="AG83" i="31" s="1"/>
  <c r="AG53" i="31"/>
  <c r="AG56" i="31" s="1"/>
  <c r="AG57" i="31" s="1"/>
  <c r="AG78" i="31"/>
  <c r="AG52" i="31"/>
  <c r="H20" i="31"/>
  <c r="H19" i="31"/>
  <c r="H26" i="31" s="1"/>
  <c r="BJ65" i="31"/>
  <c r="BJ111" i="31"/>
  <c r="BK28" i="31"/>
  <c r="V187" i="31"/>
  <c r="V181" i="31"/>
  <c r="V184" i="31"/>
  <c r="V190" i="31"/>
  <c r="V136" i="31"/>
  <c r="V134" i="31" s="1"/>
  <c r="AY180" i="31"/>
  <c r="AH78" i="31"/>
  <c r="AH81" i="31" s="1"/>
  <c r="AH85" i="31" s="1"/>
  <c r="AH55" i="31"/>
  <c r="AH83" i="31" s="1"/>
  <c r="AH53" i="31"/>
  <c r="AH56" i="31" s="1"/>
  <c r="AH52" i="31"/>
  <c r="U101" i="31"/>
  <c r="U142" i="31" s="1"/>
  <c r="U99" i="31"/>
  <c r="U137" i="31"/>
  <c r="U140" i="31" s="1"/>
  <c r="U144" i="31" s="1"/>
  <c r="U98" i="31"/>
  <c r="AU178" i="31"/>
  <c r="AU172" i="31"/>
  <c r="AU175" i="31"/>
  <c r="AU123" i="31"/>
  <c r="AU121" i="31" s="1"/>
  <c r="AU169" i="31"/>
  <c r="AI42" i="31"/>
  <c r="AI38" i="31"/>
  <c r="AI46" i="31" s="1"/>
  <c r="AI44" i="31" s="1"/>
  <c r="AV161" i="31"/>
  <c r="AV197" i="31" s="1"/>
  <c r="AV155" i="31"/>
  <c r="AV191" i="31" s="1"/>
  <c r="AV164" i="31"/>
  <c r="AV200" i="31" s="1"/>
  <c r="AV158" i="31"/>
  <c r="AV194" i="31" s="1"/>
  <c r="AV102" i="31"/>
  <c r="AY11" i="31"/>
  <c r="AY7" i="31"/>
  <c r="S119" i="31"/>
  <c r="S113" i="31"/>
  <c r="X188" i="31"/>
  <c r="X182" i="31"/>
  <c r="X179" i="31"/>
  <c r="X185" i="31"/>
  <c r="X130" i="31"/>
  <c r="X131" i="31" s="1"/>
  <c r="S96" i="31"/>
  <c r="S50" i="31"/>
  <c r="W25" i="31"/>
  <c r="BI187" i="31"/>
  <c r="BI181" i="31"/>
  <c r="BI184" i="31"/>
  <c r="BI190" i="31"/>
  <c r="BI136" i="31"/>
  <c r="BI134" i="31" s="1"/>
  <c r="BJ132" i="31"/>
  <c r="BJ128" i="31"/>
  <c r="AV80" i="31"/>
  <c r="AV82" i="31" s="1"/>
  <c r="AV92" i="31" s="1"/>
  <c r="AV54" i="31"/>
  <c r="AV62" i="31" s="1"/>
  <c r="AJ22" i="31"/>
  <c r="AJ24" i="31" s="1"/>
  <c r="F114" i="31"/>
  <c r="F112" i="31"/>
  <c r="AH173" i="31"/>
  <c r="AH170" i="31"/>
  <c r="AH176" i="31"/>
  <c r="AH167" i="31"/>
  <c r="AH116" i="31"/>
  <c r="W114" i="31"/>
  <c r="W115" i="31" s="1"/>
  <c r="W112" i="31"/>
  <c r="U173" i="31"/>
  <c r="U176" i="31"/>
  <c r="U167" i="31"/>
  <c r="U170" i="31"/>
  <c r="U116" i="31"/>
  <c r="S72" i="31"/>
  <c r="T72" i="31" s="1"/>
  <c r="U72" i="31" s="1"/>
  <c r="V72" i="31" s="1"/>
  <c r="E72" i="31"/>
  <c r="AL124" i="31"/>
  <c r="AL17" i="31"/>
  <c r="AM16" i="31"/>
  <c r="AL18" i="31"/>
  <c r="AL34" i="31"/>
  <c r="G109" i="31"/>
  <c r="G63" i="31"/>
  <c r="BJ42" i="31"/>
  <c r="BJ38" i="31"/>
  <c r="BJ46" i="31" s="1"/>
  <c r="BJ44" i="31" s="1"/>
  <c r="BI72" i="31"/>
  <c r="BJ72" i="31" s="1"/>
  <c r="V78" i="31"/>
  <c r="V81" i="31" s="1"/>
  <c r="V85" i="31" s="1"/>
  <c r="V55" i="31"/>
  <c r="V83" i="31" s="1"/>
  <c r="V53" i="31"/>
  <c r="V56" i="31" s="1"/>
  <c r="V52" i="31"/>
  <c r="BK188" i="31"/>
  <c r="BK182" i="31"/>
  <c r="BK179" i="31"/>
  <c r="BK130" i="31"/>
  <c r="BK131" i="31" s="1"/>
  <c r="BK185" i="31"/>
  <c r="S67" i="31"/>
  <c r="S77" i="31" s="1"/>
  <c r="S75" i="31" s="1"/>
  <c r="S73" i="31"/>
  <c r="X22" i="31"/>
  <c r="X24" i="31" s="1"/>
  <c r="X126" i="31"/>
  <c r="AG73" i="31"/>
  <c r="AG67" i="31"/>
  <c r="AG77" i="31" s="1"/>
  <c r="AG75" i="31" s="1"/>
  <c r="AU164" i="31"/>
  <c r="AU158" i="31"/>
  <c r="AU155" i="31"/>
  <c r="AU102" i="31"/>
  <c r="AU103" i="31" s="1"/>
  <c r="AV103" i="31" s="1"/>
  <c r="AW103" i="31" s="1"/>
  <c r="AU161" i="31"/>
  <c r="AU140" i="31"/>
  <c r="AU144" i="31" s="1"/>
  <c r="W42" i="31"/>
  <c r="X42" i="31" s="1"/>
  <c r="W38" i="31"/>
  <c r="W46" i="31" s="1"/>
  <c r="W44" i="31" s="1"/>
  <c r="AZ36" i="31"/>
  <c r="AZ20" i="31"/>
  <c r="AZ19" i="31"/>
  <c r="AZ26" i="31" s="1"/>
  <c r="BI78" i="31"/>
  <c r="BI55" i="31"/>
  <c r="BI83" i="31" s="1"/>
  <c r="BI53" i="31"/>
  <c r="BI56" i="31" s="1"/>
  <c r="BI57" i="31" s="1"/>
  <c r="BI52" i="31"/>
  <c r="AH44" i="31"/>
  <c r="S190" i="31"/>
  <c r="S184" i="31"/>
  <c r="S187" i="31"/>
  <c r="S181" i="31"/>
  <c r="S136" i="31"/>
  <c r="S134" i="31" s="1"/>
  <c r="E101" i="31"/>
  <c r="E142" i="31" s="1"/>
  <c r="E99" i="31"/>
  <c r="E137" i="31"/>
  <c r="E98" i="31"/>
  <c r="BN16" i="31"/>
  <c r="BM18" i="31"/>
  <c r="BM17" i="31"/>
  <c r="BM124" i="31"/>
  <c r="BM34" i="31"/>
  <c r="AZ41" i="31"/>
  <c r="E173" i="31"/>
  <c r="E170" i="31"/>
  <c r="E167" i="31"/>
  <c r="E176" i="31"/>
  <c r="E116" i="31"/>
  <c r="E113" i="31"/>
  <c r="E119" i="31"/>
  <c r="T161" i="31"/>
  <c r="T197" i="31" s="1"/>
  <c r="T155" i="31"/>
  <c r="T191" i="31" s="1"/>
  <c r="T158" i="31"/>
  <c r="T194" i="31" s="1"/>
  <c r="T164" i="31"/>
  <c r="T200" i="31" s="1"/>
  <c r="T102" i="31"/>
  <c r="AW54" i="31"/>
  <c r="AW62" i="31" s="1"/>
  <c r="AV73" i="31"/>
  <c r="AV67" i="31"/>
  <c r="AV77" i="31" s="1"/>
  <c r="AV75" i="31" s="1"/>
  <c r="W132" i="31"/>
  <c r="W133" i="31" s="1"/>
  <c r="W128" i="31"/>
  <c r="AG101" i="31"/>
  <c r="AG142" i="31" s="1"/>
  <c r="AG99" i="31"/>
  <c r="AG137" i="31"/>
  <c r="AG98" i="31"/>
  <c r="H127" i="31"/>
  <c r="AY22" i="31"/>
  <c r="AY24" i="31" s="1"/>
  <c r="BI73" i="31"/>
  <c r="BI67" i="31"/>
  <c r="BI77" i="31" s="1"/>
  <c r="BI75" i="31" s="1"/>
  <c r="AH187" i="31"/>
  <c r="AH181" i="31"/>
  <c r="AH184" i="31"/>
  <c r="AH190" i="31"/>
  <c r="AH136" i="31"/>
  <c r="BK22" i="31"/>
  <c r="BK24" i="31" s="1"/>
  <c r="BK126" i="31"/>
  <c r="AY183" i="31"/>
  <c r="Y185" i="31"/>
  <c r="Y179" i="31"/>
  <c r="Y188" i="31"/>
  <c r="Y182" i="31"/>
  <c r="Y130" i="31"/>
  <c r="E187" i="31"/>
  <c r="E181" i="31"/>
  <c r="E184" i="31"/>
  <c r="E136" i="31"/>
  <c r="E134" i="31" s="1"/>
  <c r="E190" i="31"/>
  <c r="AH137" i="31"/>
  <c r="AH140" i="31" s="1"/>
  <c r="AH144" i="31" s="1"/>
  <c r="AH101" i="31"/>
  <c r="AH142" i="31" s="1"/>
  <c r="AH99" i="31"/>
  <c r="AH98" i="31"/>
  <c r="AJ109" i="31"/>
  <c r="AJ63" i="31"/>
  <c r="AU118" i="31"/>
  <c r="AV118" i="31" s="1"/>
  <c r="AW118" i="31" s="1"/>
  <c r="AK20" i="31"/>
  <c r="AK19" i="31"/>
  <c r="AK26" i="31" s="1"/>
  <c r="G188" i="31"/>
  <c r="G182" i="31"/>
  <c r="G179" i="31"/>
  <c r="G185" i="31"/>
  <c r="G130" i="31"/>
  <c r="G131" i="31" s="1"/>
  <c r="AI66" i="31"/>
  <c r="AI70" i="31" s="1"/>
  <c r="AI68" i="31"/>
  <c r="F65" i="31"/>
  <c r="F111" i="31"/>
  <c r="G28" i="31"/>
  <c r="AU80" i="31"/>
  <c r="AU82" i="31" s="1"/>
  <c r="AU92" i="31" s="1"/>
  <c r="AU90" i="31" s="1"/>
  <c r="AU58" i="31"/>
  <c r="AU54" i="31"/>
  <c r="AU62" i="31" s="1"/>
  <c r="AU60" i="31" s="1"/>
  <c r="AX114" i="31"/>
  <c r="AX112" i="31"/>
  <c r="AY128" i="31"/>
  <c r="AY132" i="31"/>
  <c r="BK42" i="31"/>
  <c r="BK38" i="31"/>
  <c r="BK46" i="31" s="1"/>
  <c r="AY189" i="31"/>
  <c r="AJ42" i="31"/>
  <c r="AJ38" i="31"/>
  <c r="AJ46" i="31" s="1"/>
  <c r="F68" i="31"/>
  <c r="F66" i="31"/>
  <c r="F70" i="31" s="1"/>
  <c r="AX24" i="31"/>
  <c r="AK35" i="31"/>
  <c r="AV139" i="31"/>
  <c r="AV141" i="31" s="1"/>
  <c r="AV151" i="31" s="1"/>
  <c r="AV149" i="31" s="1"/>
  <c r="AV100" i="31"/>
  <c r="AV160" i="31" s="1"/>
  <c r="F96" i="31"/>
  <c r="F50" i="31"/>
  <c r="G42" i="31"/>
  <c r="G38" i="31"/>
  <c r="G46" i="31" s="1"/>
  <c r="G44" i="31" s="1"/>
  <c r="AI128" i="31"/>
  <c r="V137" i="31"/>
  <c r="V140" i="31" s="1"/>
  <c r="V144" i="31" s="1"/>
  <c r="V101" i="31"/>
  <c r="V142" i="31" s="1"/>
  <c r="V99" i="31"/>
  <c r="V98" i="31"/>
  <c r="T111" i="31"/>
  <c r="U28" i="31"/>
  <c r="T65" i="31"/>
  <c r="T80" i="31" s="1"/>
  <c r="T82" i="31" s="1"/>
  <c r="T92" i="31" s="1"/>
  <c r="AG119" i="31"/>
  <c r="AG113" i="31"/>
  <c r="AW139" i="31"/>
  <c r="AW141" i="31" s="1"/>
  <c r="AW151" i="31" s="1"/>
  <c r="AW100" i="31"/>
  <c r="AW160" i="31" s="1"/>
  <c r="AX42" i="31"/>
  <c r="AY42" i="31" s="1"/>
  <c r="AZ188" i="31"/>
  <c r="AZ182" i="31"/>
  <c r="AZ179" i="31"/>
  <c r="AZ185" i="31"/>
  <c r="AZ130" i="31"/>
  <c r="BJ114" i="31"/>
  <c r="BJ112" i="31"/>
  <c r="AK125" i="31"/>
  <c r="E78" i="31"/>
  <c r="E55" i="31"/>
  <c r="E83" i="31" s="1"/>
  <c r="E53" i="31"/>
  <c r="E56" i="31" s="1"/>
  <c r="E57" i="31" s="1"/>
  <c r="E52" i="31"/>
  <c r="BL188" i="31"/>
  <c r="BL182" i="31"/>
  <c r="BL185" i="31"/>
  <c r="BL179" i="31"/>
  <c r="BL130" i="31"/>
  <c r="BL20" i="31"/>
  <c r="BL19" i="31"/>
  <c r="BL26" i="31" s="1"/>
  <c r="AV134" i="31"/>
  <c r="AV119" i="31"/>
  <c r="AV113" i="31"/>
  <c r="T134" i="31"/>
  <c r="J16" i="31"/>
  <c r="I18" i="31"/>
  <c r="I17" i="31"/>
  <c r="I124" i="31"/>
  <c r="I34" i="31"/>
  <c r="AY109" i="31"/>
  <c r="AY110" i="31" s="1"/>
  <c r="AY10" i="31" s="1"/>
  <c r="AY63" i="31"/>
  <c r="AY64" i="31" s="1"/>
  <c r="AY6" i="31" s="1"/>
  <c r="AG187" i="31"/>
  <c r="AG181" i="31"/>
  <c r="AG190" i="31"/>
  <c r="AG184" i="31"/>
  <c r="AG136" i="31"/>
  <c r="AG134" i="31" s="1"/>
  <c r="BI173" i="31"/>
  <c r="BI170" i="31"/>
  <c r="BI167" i="31"/>
  <c r="BI176" i="31"/>
  <c r="BI116" i="31"/>
  <c r="BI113" i="31"/>
  <c r="BI119" i="31"/>
  <c r="AH132" i="31"/>
  <c r="BK63" i="31"/>
  <c r="BK109" i="31"/>
  <c r="AY186" i="31"/>
  <c r="Y20" i="31"/>
  <c r="Y19" i="31"/>
  <c r="Y26" i="31" s="1"/>
  <c r="AG72" i="31"/>
  <c r="AH72" i="31" s="1"/>
  <c r="BJ44" i="30"/>
  <c r="I35" i="30"/>
  <c r="AJ131" i="30"/>
  <c r="AW131" i="30"/>
  <c r="H38" i="30"/>
  <c r="H46" i="30" s="1"/>
  <c r="H44" i="30" s="1"/>
  <c r="H42" i="30"/>
  <c r="BL128" i="30"/>
  <c r="T96" i="30"/>
  <c r="T50" i="30"/>
  <c r="AI96" i="30"/>
  <c r="AI50" i="30"/>
  <c r="U38" i="30"/>
  <c r="U46" i="30" s="1"/>
  <c r="T112" i="30"/>
  <c r="T114" i="30"/>
  <c r="AL17" i="30"/>
  <c r="AL124" i="30"/>
  <c r="AL127" i="30" s="1"/>
  <c r="AM16" i="30"/>
  <c r="AL18" i="30"/>
  <c r="AL34" i="30"/>
  <c r="AL37" i="30" s="1"/>
  <c r="AL40" i="30" s="1"/>
  <c r="F187" i="30"/>
  <c r="F181" i="30"/>
  <c r="F190" i="30"/>
  <c r="F136" i="30"/>
  <c r="F134" i="30" s="1"/>
  <c r="F184" i="30"/>
  <c r="BJ137" i="30"/>
  <c r="BJ140" i="30" s="1"/>
  <c r="BJ144" i="30" s="1"/>
  <c r="BJ101" i="30"/>
  <c r="BJ142" i="30" s="1"/>
  <c r="BJ99" i="30"/>
  <c r="BJ98" i="30"/>
  <c r="AG187" i="30"/>
  <c r="AG181" i="30"/>
  <c r="AG190" i="30"/>
  <c r="AG136" i="30"/>
  <c r="AG134" i="30" s="1"/>
  <c r="AG184" i="30"/>
  <c r="BL188" i="30"/>
  <c r="BL182" i="30"/>
  <c r="BL185" i="30"/>
  <c r="BL130" i="30"/>
  <c r="BL131" i="30" s="1"/>
  <c r="BL179" i="30"/>
  <c r="G114" i="30"/>
  <c r="G112" i="30"/>
  <c r="AG119" i="30"/>
  <c r="AG113" i="30"/>
  <c r="F78" i="30"/>
  <c r="F81" i="30" s="1"/>
  <c r="F85" i="30" s="1"/>
  <c r="F53" i="30"/>
  <c r="F56" i="30" s="1"/>
  <c r="F55" i="30"/>
  <c r="F83" i="30" s="1"/>
  <c r="F52" i="30"/>
  <c r="AJ36" i="30"/>
  <c r="AV42" i="30"/>
  <c r="AW42" i="30" s="1"/>
  <c r="AV38" i="30"/>
  <c r="AV46" i="30" s="1"/>
  <c r="AV44" i="30" s="1"/>
  <c r="I41" i="30"/>
  <c r="T68" i="30"/>
  <c r="T66" i="30"/>
  <c r="T70" i="30" s="1"/>
  <c r="BM37" i="30"/>
  <c r="BM40" i="30" s="1"/>
  <c r="BM35" i="30"/>
  <c r="BM185" i="30"/>
  <c r="BM179" i="30"/>
  <c r="BM182" i="30"/>
  <c r="BM188" i="30"/>
  <c r="BM130" i="30"/>
  <c r="BI96" i="30"/>
  <c r="BI50" i="30"/>
  <c r="BL36" i="30"/>
  <c r="AW22" i="30"/>
  <c r="AH173" i="30"/>
  <c r="AH170" i="30"/>
  <c r="AH116" i="30"/>
  <c r="AH176" i="30"/>
  <c r="AH167" i="30"/>
  <c r="AU190" i="30"/>
  <c r="AU184" i="30"/>
  <c r="AU181" i="30"/>
  <c r="AU187" i="30"/>
  <c r="AU136" i="30"/>
  <c r="AU134" i="30" s="1"/>
  <c r="AI66" i="30"/>
  <c r="AI70" i="30" s="1"/>
  <c r="AI68" i="30"/>
  <c r="T111" i="30"/>
  <c r="T65" i="30"/>
  <c r="U28" i="30"/>
  <c r="BJ173" i="30"/>
  <c r="BJ170" i="30"/>
  <c r="BJ176" i="30"/>
  <c r="BJ116" i="30"/>
  <c r="BJ167" i="30"/>
  <c r="BK96" i="30"/>
  <c r="BK50" i="30"/>
  <c r="E119" i="30"/>
  <c r="E113" i="30"/>
  <c r="I125" i="30"/>
  <c r="BI187" i="30"/>
  <c r="BI181" i="30"/>
  <c r="BI184" i="30"/>
  <c r="BI190" i="30"/>
  <c r="BI136" i="30"/>
  <c r="BI134" i="30" s="1"/>
  <c r="AV65" i="30"/>
  <c r="AV111" i="30"/>
  <c r="AW28" i="30"/>
  <c r="BJ78" i="30"/>
  <c r="BJ81" i="30" s="1"/>
  <c r="BJ85" i="30" s="1"/>
  <c r="BJ53" i="30"/>
  <c r="BJ56" i="30" s="1"/>
  <c r="BJ55" i="30"/>
  <c r="BJ83" i="30" s="1"/>
  <c r="BJ52" i="30"/>
  <c r="U109" i="30"/>
  <c r="U63" i="30"/>
  <c r="BJ187" i="30"/>
  <c r="BJ181" i="30"/>
  <c r="BJ190" i="30"/>
  <c r="BJ184" i="30"/>
  <c r="BJ136" i="30"/>
  <c r="AX41" i="30"/>
  <c r="AY41" i="30" s="1"/>
  <c r="BI72" i="30"/>
  <c r="BJ72" i="30" s="1"/>
  <c r="G68" i="30"/>
  <c r="G66" i="30"/>
  <c r="G70" i="30" s="1"/>
  <c r="AI190" i="30"/>
  <c r="AI184" i="30"/>
  <c r="AI181" i="30"/>
  <c r="AI136" i="30"/>
  <c r="AI187" i="30"/>
  <c r="BK68" i="30"/>
  <c r="BK66" i="30"/>
  <c r="BK70" i="30" s="1"/>
  <c r="S176" i="30"/>
  <c r="S170" i="30"/>
  <c r="S173" i="30"/>
  <c r="S116" i="30"/>
  <c r="S167" i="30"/>
  <c r="AH78" i="30"/>
  <c r="AH81" i="30" s="1"/>
  <c r="AH85" i="30" s="1"/>
  <c r="AH55" i="30"/>
  <c r="AH83" i="30" s="1"/>
  <c r="AH53" i="30"/>
  <c r="AH56" i="30" s="1"/>
  <c r="AH52" i="30"/>
  <c r="I126" i="30"/>
  <c r="I20" i="30"/>
  <c r="I36" i="30"/>
  <c r="I19" i="30"/>
  <c r="I26" i="30" s="1"/>
  <c r="I27" i="30" s="1"/>
  <c r="AJ128" i="30"/>
  <c r="V185" i="30"/>
  <c r="V179" i="30"/>
  <c r="V188" i="30"/>
  <c r="V182" i="30"/>
  <c r="V130" i="30"/>
  <c r="H22" i="30"/>
  <c r="I21" i="30"/>
  <c r="H126" i="30"/>
  <c r="AV114" i="30"/>
  <c r="AV112" i="30"/>
  <c r="AU72" i="30"/>
  <c r="T42" i="30"/>
  <c r="U42" i="30" s="1"/>
  <c r="T38" i="30"/>
  <c r="T46" i="30" s="1"/>
  <c r="T44" i="30" s="1"/>
  <c r="AK11" i="30"/>
  <c r="AK7" i="30"/>
  <c r="BM41" i="30"/>
  <c r="AW38" i="30"/>
  <c r="AW46" i="30" s="1"/>
  <c r="AW128" i="30"/>
  <c r="BI73" i="30"/>
  <c r="BI67" i="30"/>
  <c r="BI77" i="30" s="1"/>
  <c r="BI75" i="30" s="1"/>
  <c r="BK128" i="30"/>
  <c r="S119" i="30"/>
  <c r="S113" i="30"/>
  <c r="AV132" i="30"/>
  <c r="AW132" i="30" s="1"/>
  <c r="AV128" i="30"/>
  <c r="S72" i="30"/>
  <c r="F65" i="30"/>
  <c r="G28" i="30"/>
  <c r="F111" i="30"/>
  <c r="AK37" i="30"/>
  <c r="AK40" i="30" s="1"/>
  <c r="AK41" i="30" s="1"/>
  <c r="AL41" i="30" s="1"/>
  <c r="AK35" i="30"/>
  <c r="AK127" i="30"/>
  <c r="AV96" i="30"/>
  <c r="AV50" i="30"/>
  <c r="AU73" i="30"/>
  <c r="AU67" i="30"/>
  <c r="AU77" i="30" s="1"/>
  <c r="AU75" i="30" s="1"/>
  <c r="BJ42" i="30"/>
  <c r="U22" i="30"/>
  <c r="AH187" i="30"/>
  <c r="AH181" i="30"/>
  <c r="AH184" i="30"/>
  <c r="AH190" i="30"/>
  <c r="AH136" i="30"/>
  <c r="AH134" i="30" s="1"/>
  <c r="AG73" i="30"/>
  <c r="AG67" i="30"/>
  <c r="AG77" i="30" s="1"/>
  <c r="AG75" i="30" s="1"/>
  <c r="F137" i="30"/>
  <c r="F140" i="30" s="1"/>
  <c r="F144" i="30" s="1"/>
  <c r="F101" i="30"/>
  <c r="F142" i="30" s="1"/>
  <c r="F99" i="30"/>
  <c r="F98" i="30"/>
  <c r="J18" i="30"/>
  <c r="J124" i="30"/>
  <c r="J17" i="30"/>
  <c r="K16" i="30"/>
  <c r="J34" i="30"/>
  <c r="AJ22" i="30"/>
  <c r="AU176" i="30"/>
  <c r="AU170" i="30"/>
  <c r="AU167" i="30"/>
  <c r="AU116" i="30"/>
  <c r="AU173" i="30"/>
  <c r="BM20" i="30"/>
  <c r="BM19" i="30"/>
  <c r="BM26" i="30" s="1"/>
  <c r="W17" i="30"/>
  <c r="X16" i="30"/>
  <c r="W18" i="30"/>
  <c r="W124" i="30"/>
  <c r="W127" i="30" s="1"/>
  <c r="W34" i="30"/>
  <c r="W37" i="30" s="1"/>
  <c r="W40" i="30" s="1"/>
  <c r="AX20" i="30"/>
  <c r="AX126" i="30" s="1"/>
  <c r="AX19" i="30"/>
  <c r="AX26" i="30" s="1"/>
  <c r="BI173" i="30"/>
  <c r="BI167" i="30"/>
  <c r="BI170" i="30"/>
  <c r="BI176" i="30"/>
  <c r="BI116" i="30"/>
  <c r="H109" i="30"/>
  <c r="H63" i="30"/>
  <c r="AV66" i="30"/>
  <c r="AV70" i="30" s="1"/>
  <c r="AV68" i="30"/>
  <c r="BL24" i="30"/>
  <c r="BL22" i="30"/>
  <c r="AW109" i="30"/>
  <c r="AW63" i="30"/>
  <c r="BI119" i="30"/>
  <c r="BI113" i="30"/>
  <c r="G24" i="30"/>
  <c r="BK42" i="30"/>
  <c r="BK38" i="30"/>
  <c r="BK46" i="30" s="1"/>
  <c r="BK44" i="30" s="1"/>
  <c r="E173" i="30"/>
  <c r="E167" i="30"/>
  <c r="E170" i="30"/>
  <c r="E176" i="30"/>
  <c r="E116" i="30"/>
  <c r="U185" i="30"/>
  <c r="U179" i="30"/>
  <c r="U182" i="30"/>
  <c r="U188" i="30"/>
  <c r="U130" i="30"/>
  <c r="U131" i="30" s="1"/>
  <c r="AG173" i="30"/>
  <c r="AG167" i="30"/>
  <c r="AG176" i="30"/>
  <c r="AG170" i="30"/>
  <c r="AG116" i="30"/>
  <c r="E67" i="30"/>
  <c r="E77" i="30" s="1"/>
  <c r="E75" i="30" s="1"/>
  <c r="E73" i="30"/>
  <c r="AU96" i="30"/>
  <c r="AU50" i="30"/>
  <c r="I185" i="30"/>
  <c r="I179" i="30"/>
  <c r="I182" i="30"/>
  <c r="I188" i="30"/>
  <c r="I130" i="30"/>
  <c r="AJ63" i="30"/>
  <c r="AJ109" i="30"/>
  <c r="E96" i="30"/>
  <c r="E50" i="30"/>
  <c r="F44" i="30"/>
  <c r="BN18" i="30"/>
  <c r="BN17" i="30"/>
  <c r="BO16" i="30"/>
  <c r="BN124" i="30"/>
  <c r="BN34" i="30"/>
  <c r="BN37" i="30" s="1"/>
  <c r="BN40" i="30" s="1"/>
  <c r="V37" i="30"/>
  <c r="V40" i="30" s="1"/>
  <c r="V41" i="30" s="1"/>
  <c r="W41" i="30" s="1"/>
  <c r="V19" i="30"/>
  <c r="V26" i="30" s="1"/>
  <c r="V20" i="30"/>
  <c r="V126" i="30" s="1"/>
  <c r="AX127" i="30"/>
  <c r="AY17" i="30"/>
  <c r="AY18" i="30"/>
  <c r="AZ16" i="30"/>
  <c r="AY124" i="30"/>
  <c r="AY127" i="30" s="1"/>
  <c r="AY34" i="30"/>
  <c r="AY37" i="30" s="1"/>
  <c r="AY40" i="30" s="1"/>
  <c r="G132" i="30"/>
  <c r="G128" i="30"/>
  <c r="F173" i="30"/>
  <c r="F176" i="30"/>
  <c r="F167" i="30"/>
  <c r="F116" i="30"/>
  <c r="F170" i="30"/>
  <c r="S96" i="30"/>
  <c r="S50" i="30"/>
  <c r="T128" i="30"/>
  <c r="T132" i="30"/>
  <c r="BL109" i="30"/>
  <c r="BL63" i="30"/>
  <c r="BJ111" i="30"/>
  <c r="BJ65" i="30"/>
  <c r="BK28" i="30"/>
  <c r="AG72" i="30"/>
  <c r="AH72" i="30" s="1"/>
  <c r="AI72" i="30" s="1"/>
  <c r="AI114" i="30"/>
  <c r="AI112" i="30"/>
  <c r="S73" i="30"/>
  <c r="S67" i="30"/>
  <c r="S77" i="30" s="1"/>
  <c r="S75" i="30" s="1"/>
  <c r="E72" i="30"/>
  <c r="F72" i="30" s="1"/>
  <c r="G72" i="30" s="1"/>
  <c r="AG50" i="30"/>
  <c r="AG96" i="30"/>
  <c r="G44" i="30"/>
  <c r="H188" i="30"/>
  <c r="H182" i="30"/>
  <c r="H185" i="30"/>
  <c r="H179" i="30"/>
  <c r="H130" i="30"/>
  <c r="H131" i="30" s="1"/>
  <c r="AK20" i="30"/>
  <c r="AK126" i="30" s="1"/>
  <c r="AK19" i="30"/>
  <c r="AK26" i="30" s="1"/>
  <c r="AK36" i="30"/>
  <c r="AU113" i="30"/>
  <c r="AU119" i="30"/>
  <c r="S190" i="30"/>
  <c r="S184" i="30"/>
  <c r="S187" i="30"/>
  <c r="S136" i="30"/>
  <c r="S134" i="30" s="1"/>
  <c r="S181" i="30"/>
  <c r="BM125" i="30"/>
  <c r="U126" i="30"/>
  <c r="BJ132" i="30"/>
  <c r="AH132" i="30"/>
  <c r="AI132" i="30" s="1"/>
  <c r="AJ132" i="30" s="1"/>
  <c r="AH111" i="30"/>
  <c r="AH65" i="30"/>
  <c r="AI28" i="30"/>
  <c r="BK114" i="30"/>
  <c r="BK112" i="30"/>
  <c r="AH137" i="30"/>
  <c r="AH140" i="30" s="1"/>
  <c r="AH144" i="30" s="1"/>
  <c r="AH101" i="30"/>
  <c r="AH142" i="30" s="1"/>
  <c r="AH99" i="30"/>
  <c r="AH98" i="30"/>
  <c r="F96" i="29"/>
  <c r="F50" i="29"/>
  <c r="G132" i="29"/>
  <c r="G128" i="29"/>
  <c r="V128" i="29"/>
  <c r="BJ50" i="29"/>
  <c r="BJ96" i="29"/>
  <c r="BI164" i="29"/>
  <c r="BI158" i="29"/>
  <c r="BI155" i="29"/>
  <c r="BI161" i="29"/>
  <c r="BI102" i="29"/>
  <c r="BI103" i="29" s="1"/>
  <c r="BK65" i="29"/>
  <c r="BK111" i="29"/>
  <c r="G38" i="29"/>
  <c r="G46" i="29" s="1"/>
  <c r="G44" i="29" s="1"/>
  <c r="G42" i="29"/>
  <c r="T78" i="29"/>
  <c r="T81" i="29" s="1"/>
  <c r="T85" i="29" s="1"/>
  <c r="T53" i="29"/>
  <c r="T56" i="29" s="1"/>
  <c r="T55" i="29"/>
  <c r="T83" i="29" s="1"/>
  <c r="T52" i="29"/>
  <c r="BI81" i="29"/>
  <c r="BI85" i="29" s="1"/>
  <c r="AG78" i="29"/>
  <c r="AG53" i="29"/>
  <c r="AG56" i="29" s="1"/>
  <c r="AG57" i="29" s="1"/>
  <c r="AG55" i="29"/>
  <c r="AG83" i="29" s="1"/>
  <c r="AG52" i="29"/>
  <c r="S119" i="29"/>
  <c r="S113" i="29"/>
  <c r="AV190" i="29"/>
  <c r="AV184" i="29"/>
  <c r="AV187" i="29"/>
  <c r="AV181" i="29"/>
  <c r="AV136" i="29"/>
  <c r="AV134" i="29" s="1"/>
  <c r="BK109" i="29"/>
  <c r="BK63" i="29"/>
  <c r="H19" i="29"/>
  <c r="H26" i="29" s="1"/>
  <c r="H20" i="29"/>
  <c r="H36" i="29"/>
  <c r="AU78" i="29"/>
  <c r="AU55" i="29"/>
  <c r="AU83" i="29" s="1"/>
  <c r="AU53" i="29"/>
  <c r="AU56" i="29" s="1"/>
  <c r="AU57" i="29" s="1"/>
  <c r="AU52" i="29"/>
  <c r="E173" i="29"/>
  <c r="E170" i="29"/>
  <c r="E167" i="29"/>
  <c r="E176" i="29"/>
  <c r="E116" i="29"/>
  <c r="AY188" i="29"/>
  <c r="AY182" i="29"/>
  <c r="AY179" i="29"/>
  <c r="AY185" i="29"/>
  <c r="AY130" i="29"/>
  <c r="BJ73" i="29"/>
  <c r="BJ67" i="29"/>
  <c r="BJ77" i="29" s="1"/>
  <c r="BJ75" i="29" s="1"/>
  <c r="F66" i="29"/>
  <c r="F70" i="29" s="1"/>
  <c r="F68" i="29"/>
  <c r="T137" i="29"/>
  <c r="T140" i="29" s="1"/>
  <c r="T144" i="29" s="1"/>
  <c r="T101" i="29"/>
  <c r="T142" i="29" s="1"/>
  <c r="T99" i="29"/>
  <c r="T98" i="29"/>
  <c r="BI58" i="29"/>
  <c r="BI54" i="29"/>
  <c r="BI62" i="29" s="1"/>
  <c r="BI60" i="29" s="1"/>
  <c r="BI80" i="29"/>
  <c r="BI82" i="29" s="1"/>
  <c r="BI92" i="29" s="1"/>
  <c r="BI90" i="29" s="1"/>
  <c r="AX22" i="29"/>
  <c r="AX24" i="29"/>
  <c r="U114" i="29"/>
  <c r="U112" i="29"/>
  <c r="G188" i="29"/>
  <c r="G182" i="29"/>
  <c r="G179" i="29"/>
  <c r="G185" i="29"/>
  <c r="G130" i="29"/>
  <c r="G131" i="29" s="1"/>
  <c r="AW68" i="29"/>
  <c r="AW66" i="29"/>
  <c r="AW70" i="29" s="1"/>
  <c r="BK42" i="29"/>
  <c r="BK38" i="29"/>
  <c r="BK46" i="29" s="1"/>
  <c r="BK44" i="29" s="1"/>
  <c r="AV78" i="29"/>
  <c r="AV81" i="29" s="1"/>
  <c r="AV85" i="29" s="1"/>
  <c r="AV53" i="29"/>
  <c r="AV56" i="29" s="1"/>
  <c r="AV55" i="29"/>
  <c r="AV83" i="29" s="1"/>
  <c r="AV52" i="29"/>
  <c r="I17" i="29"/>
  <c r="J16" i="29"/>
  <c r="I18" i="29"/>
  <c r="I34" i="29"/>
  <c r="I37" i="29" s="1"/>
  <c r="I40" i="29" s="1"/>
  <c r="I124" i="29"/>
  <c r="AH73" i="29"/>
  <c r="AH67" i="29"/>
  <c r="AH77" i="29" s="1"/>
  <c r="AH75" i="29" s="1"/>
  <c r="BM17" i="29"/>
  <c r="BN16" i="29"/>
  <c r="BM18" i="29"/>
  <c r="BM124" i="29"/>
  <c r="BM127" i="29" s="1"/>
  <c r="BM34" i="29"/>
  <c r="BL188" i="29"/>
  <c r="BL182" i="29"/>
  <c r="BL185" i="29"/>
  <c r="BL179" i="29"/>
  <c r="BL130" i="29"/>
  <c r="AU73" i="29"/>
  <c r="AU67" i="29"/>
  <c r="AU77" i="29" s="1"/>
  <c r="AU75" i="29" s="1"/>
  <c r="BI139" i="29"/>
  <c r="BI141" i="29" s="1"/>
  <c r="BI151" i="29" s="1"/>
  <c r="BI149" i="29" s="1"/>
  <c r="BI100" i="29"/>
  <c r="BI104" i="29"/>
  <c r="AY37" i="29"/>
  <c r="AY40" i="29" s="1"/>
  <c r="AY41" i="29" s="1"/>
  <c r="AZ41" i="29" s="1"/>
  <c r="AY35" i="29"/>
  <c r="AY20" i="29"/>
  <c r="AY19" i="29"/>
  <c r="AY26" i="29" s="1"/>
  <c r="AU176" i="29"/>
  <c r="AU170" i="29"/>
  <c r="AU167" i="29"/>
  <c r="AU173" i="29"/>
  <c r="AU116" i="29"/>
  <c r="AI126" i="29"/>
  <c r="T132" i="29"/>
  <c r="U132" i="29" s="1"/>
  <c r="BJ113" i="29"/>
  <c r="BJ119" i="29"/>
  <c r="W126" i="29"/>
  <c r="W36" i="29"/>
  <c r="W20" i="29"/>
  <c r="W19" i="29"/>
  <c r="W26" i="29" s="1"/>
  <c r="F111" i="29"/>
  <c r="F65" i="29"/>
  <c r="G28" i="29"/>
  <c r="U42" i="29"/>
  <c r="U38" i="29"/>
  <c r="U46" i="29" s="1"/>
  <c r="U44" i="29" s="1"/>
  <c r="F114" i="29"/>
  <c r="F112" i="29"/>
  <c r="AJ37" i="29"/>
  <c r="AJ40" i="29" s="1"/>
  <c r="AJ41" i="29" s="1"/>
  <c r="AK35" i="29"/>
  <c r="AG118" i="29"/>
  <c r="AY125" i="29"/>
  <c r="W125" i="29"/>
  <c r="BJ66" i="29"/>
  <c r="BJ70" i="29" s="1"/>
  <c r="BJ68" i="29"/>
  <c r="AG137" i="29"/>
  <c r="AG101" i="29"/>
  <c r="AG142" i="29" s="1"/>
  <c r="AG99" i="29"/>
  <c r="AG98" i="29"/>
  <c r="AH68" i="29"/>
  <c r="AH66" i="29"/>
  <c r="AH70" i="29" s="1"/>
  <c r="AX109" i="29"/>
  <c r="AX63" i="29"/>
  <c r="AY27" i="29"/>
  <c r="S73" i="29"/>
  <c r="S67" i="29"/>
  <c r="S77" i="29" s="1"/>
  <c r="S75" i="29" s="1"/>
  <c r="V109" i="29"/>
  <c r="V63" i="29"/>
  <c r="W27" i="29"/>
  <c r="AW114" i="29"/>
  <c r="AW112" i="29"/>
  <c r="BK22" i="29"/>
  <c r="BK24" i="29"/>
  <c r="AV137" i="29"/>
  <c r="AV140" i="29" s="1"/>
  <c r="AV144" i="29" s="1"/>
  <c r="AV99" i="29"/>
  <c r="AV101" i="29"/>
  <c r="AV142" i="29" s="1"/>
  <c r="AV98" i="29"/>
  <c r="AH113" i="29"/>
  <c r="AH119" i="29"/>
  <c r="BL20" i="29"/>
  <c r="BL126" i="29" s="1"/>
  <c r="BL19" i="29"/>
  <c r="BL26" i="29" s="1"/>
  <c r="E78" i="29"/>
  <c r="E53" i="29"/>
  <c r="E56" i="29" s="1"/>
  <c r="E57" i="29" s="1"/>
  <c r="E55" i="29"/>
  <c r="E83" i="29" s="1"/>
  <c r="E52" i="29"/>
  <c r="BJ132" i="29"/>
  <c r="BJ128" i="29"/>
  <c r="AZ124" i="29"/>
  <c r="AZ127" i="29" s="1"/>
  <c r="AZ17" i="29"/>
  <c r="AZ18" i="29"/>
  <c r="BA16" i="29"/>
  <c r="AZ34" i="29"/>
  <c r="AZ37" i="29" s="1"/>
  <c r="AZ40" i="29" s="1"/>
  <c r="AI109" i="29"/>
  <c r="AI63" i="29"/>
  <c r="AI22" i="29"/>
  <c r="AI24" i="29" s="1"/>
  <c r="X17" i="29"/>
  <c r="X18" i="29"/>
  <c r="X124" i="29"/>
  <c r="X127" i="29" s="1"/>
  <c r="Y16" i="29"/>
  <c r="X34" i="29"/>
  <c r="X37" i="29" s="1"/>
  <c r="X40" i="29" s="1"/>
  <c r="E119" i="29"/>
  <c r="E113" i="29"/>
  <c r="AJ36" i="29"/>
  <c r="AJ19" i="29"/>
  <c r="AJ26" i="29" s="1"/>
  <c r="AJ20" i="29"/>
  <c r="BI175" i="29"/>
  <c r="BI169" i="29"/>
  <c r="BI178" i="29"/>
  <c r="BI172" i="29"/>
  <c r="BI123" i="29"/>
  <c r="BI121" i="29" s="1"/>
  <c r="V185" i="29"/>
  <c r="V179" i="29"/>
  <c r="V188" i="29"/>
  <c r="V130" i="29"/>
  <c r="V131" i="29" s="1"/>
  <c r="V182" i="29"/>
  <c r="BK188" i="29"/>
  <c r="BK182" i="29"/>
  <c r="BK179" i="29"/>
  <c r="BK130" i="29"/>
  <c r="BK131" i="29" s="1"/>
  <c r="BK185" i="29"/>
  <c r="AX42" i="29"/>
  <c r="AX38" i="29"/>
  <c r="AX46" i="29" s="1"/>
  <c r="AX44" i="29" s="1"/>
  <c r="AV176" i="29"/>
  <c r="AV170" i="29"/>
  <c r="AV167" i="29"/>
  <c r="AV173" i="29"/>
  <c r="AV116" i="29"/>
  <c r="U66" i="29"/>
  <c r="U70" i="29" s="1"/>
  <c r="U68" i="29"/>
  <c r="F187" i="29"/>
  <c r="F181" i="29"/>
  <c r="F190" i="29"/>
  <c r="F136" i="29"/>
  <c r="F134" i="29" s="1"/>
  <c r="F184" i="29"/>
  <c r="BI118" i="29"/>
  <c r="BK128" i="29"/>
  <c r="BK132" i="29"/>
  <c r="AI28" i="29"/>
  <c r="AH96" i="29"/>
  <c r="AH50" i="29"/>
  <c r="AV111" i="29"/>
  <c r="AW28" i="29"/>
  <c r="AV65" i="29"/>
  <c r="U50" i="29"/>
  <c r="U96" i="29"/>
  <c r="AI188" i="29"/>
  <c r="AI182" i="29"/>
  <c r="AI185" i="29"/>
  <c r="AI179" i="29"/>
  <c r="AI130" i="29"/>
  <c r="AI131" i="29" s="1"/>
  <c r="S96" i="29"/>
  <c r="S50" i="29"/>
  <c r="G109" i="29"/>
  <c r="G63" i="29"/>
  <c r="E72" i="29"/>
  <c r="T65" i="29"/>
  <c r="U28" i="29"/>
  <c r="T111" i="29"/>
  <c r="V38" i="29"/>
  <c r="V46" i="29" s="1"/>
  <c r="V42" i="29"/>
  <c r="AV42" i="29"/>
  <c r="AW42" i="29" s="1"/>
  <c r="BI140" i="29"/>
  <c r="BI144" i="29" s="1"/>
  <c r="AW50" i="29"/>
  <c r="AW96" i="29"/>
  <c r="AH42" i="29"/>
  <c r="AH38" i="29"/>
  <c r="AH46" i="29" s="1"/>
  <c r="AH44" i="29" s="1"/>
  <c r="U128" i="29"/>
  <c r="AI36" i="29"/>
  <c r="S176" i="29"/>
  <c r="S170" i="29"/>
  <c r="S173" i="29"/>
  <c r="S167" i="29"/>
  <c r="S116" i="29"/>
  <c r="S190" i="29"/>
  <c r="S184" i="29"/>
  <c r="S187" i="29"/>
  <c r="S181" i="29"/>
  <c r="S136" i="29"/>
  <c r="S134" i="29" s="1"/>
  <c r="W37" i="29"/>
  <c r="W40" i="29" s="1"/>
  <c r="W41" i="29" s="1"/>
  <c r="W35" i="29"/>
  <c r="W188" i="29"/>
  <c r="W182" i="29"/>
  <c r="W185" i="29"/>
  <c r="W179" i="29"/>
  <c r="W130" i="29"/>
  <c r="G22" i="29"/>
  <c r="AG178" i="29"/>
  <c r="AG175" i="29"/>
  <c r="AG169" i="29"/>
  <c r="AG172" i="29"/>
  <c r="AG123" i="29"/>
  <c r="AG121" i="29" s="1"/>
  <c r="E73" i="29"/>
  <c r="E67" i="29"/>
  <c r="E77" i="29" s="1"/>
  <c r="E75" i="29" s="1"/>
  <c r="AU72" i="29"/>
  <c r="AV72" i="29" s="1"/>
  <c r="AK17" i="29"/>
  <c r="AL16" i="29"/>
  <c r="AK18" i="29"/>
  <c r="AK124" i="29"/>
  <c r="AK34" i="29"/>
  <c r="AK37" i="29" s="1"/>
  <c r="AK40" i="29" s="1"/>
  <c r="AJ188" i="29"/>
  <c r="AJ182" i="29"/>
  <c r="AJ179" i="29"/>
  <c r="AJ185" i="29"/>
  <c r="AJ130" i="29"/>
  <c r="AX185" i="29"/>
  <c r="AX179" i="29"/>
  <c r="AX182" i="29"/>
  <c r="AX130" i="29"/>
  <c r="AX131" i="29" s="1"/>
  <c r="AY131" i="29" s="1"/>
  <c r="AX188" i="29"/>
  <c r="S72" i="29"/>
  <c r="T72" i="29" s="1"/>
  <c r="BJ114" i="29"/>
  <c r="BJ112" i="29"/>
  <c r="AW187" i="29"/>
  <c r="AW181" i="29"/>
  <c r="AW184" i="29"/>
  <c r="AW136" i="29"/>
  <c r="AW190" i="29"/>
  <c r="AH132" i="29"/>
  <c r="AH128" i="29"/>
  <c r="AH112" i="29"/>
  <c r="AH114" i="29"/>
  <c r="AX126" i="29"/>
  <c r="V22" i="29"/>
  <c r="H37" i="29"/>
  <c r="H40" i="29" s="1"/>
  <c r="H41" i="29" s="1"/>
  <c r="I41" i="29" s="1"/>
  <c r="I35" i="29"/>
  <c r="H188" i="29"/>
  <c r="H182" i="29"/>
  <c r="H185" i="29"/>
  <c r="H179" i="29"/>
  <c r="H130" i="29"/>
  <c r="AU119" i="29"/>
  <c r="AU113" i="29"/>
  <c r="E101" i="29"/>
  <c r="E142" i="29" s="1"/>
  <c r="E99" i="29"/>
  <c r="E137" i="29"/>
  <c r="E98" i="29"/>
  <c r="T44" i="29"/>
  <c r="AU137" i="29"/>
  <c r="AU101" i="29"/>
  <c r="AU142" i="29" s="1"/>
  <c r="AU99" i="29"/>
  <c r="AU98" i="29"/>
  <c r="AW131" i="28"/>
  <c r="F44" i="28"/>
  <c r="AJ131" i="28"/>
  <c r="W128" i="28"/>
  <c r="AI50" i="28"/>
  <c r="AI96" i="28"/>
  <c r="AW132" i="28"/>
  <c r="AW128" i="28"/>
  <c r="G50" i="28"/>
  <c r="G96" i="28"/>
  <c r="H109" i="28"/>
  <c r="H63" i="28"/>
  <c r="AH137" i="28"/>
  <c r="AH140" i="28" s="1"/>
  <c r="AH144" i="28" s="1"/>
  <c r="AH99" i="28"/>
  <c r="AH101" i="28"/>
  <c r="AH142" i="28" s="1"/>
  <c r="AH98" i="28"/>
  <c r="V114" i="28"/>
  <c r="V112" i="28"/>
  <c r="BK188" i="28"/>
  <c r="BK182" i="28"/>
  <c r="BK179" i="28"/>
  <c r="BK130" i="28"/>
  <c r="BK185" i="28"/>
  <c r="AH113" i="28"/>
  <c r="AH119" i="28"/>
  <c r="AX126" i="28"/>
  <c r="AX19" i="28"/>
  <c r="AX26" i="28" s="1"/>
  <c r="AX20" i="28"/>
  <c r="AX36" i="28" s="1"/>
  <c r="AJ109" i="28"/>
  <c r="AJ63" i="28"/>
  <c r="V96" i="28"/>
  <c r="V50" i="28"/>
  <c r="BK22" i="28"/>
  <c r="BK24" i="28" s="1"/>
  <c r="AV68" i="28"/>
  <c r="AV66" i="28"/>
  <c r="AV70" i="28" s="1"/>
  <c r="X37" i="28"/>
  <c r="X40" i="28" s="1"/>
  <c r="X41" i="28" s="1"/>
  <c r="U187" i="28"/>
  <c r="U181" i="28"/>
  <c r="U190" i="28"/>
  <c r="U184" i="28"/>
  <c r="U136" i="28"/>
  <c r="U134" i="28" s="1"/>
  <c r="AI112" i="28"/>
  <c r="AI114" i="28"/>
  <c r="T173" i="28"/>
  <c r="T167" i="28"/>
  <c r="T170" i="28"/>
  <c r="T176" i="28"/>
  <c r="T116" i="28"/>
  <c r="BL41" i="28"/>
  <c r="S119" i="28"/>
  <c r="S113" i="28"/>
  <c r="AV190" i="28"/>
  <c r="AV184" i="28"/>
  <c r="AV187" i="28"/>
  <c r="AV181" i="28"/>
  <c r="AV136" i="28"/>
  <c r="AV134" i="28" s="1"/>
  <c r="E187" i="28"/>
  <c r="E181" i="28"/>
  <c r="E184" i="28"/>
  <c r="E190" i="28"/>
  <c r="E136" i="28"/>
  <c r="E134" i="28" s="1"/>
  <c r="F111" i="28"/>
  <c r="G28" i="28"/>
  <c r="F65" i="28"/>
  <c r="AU176" i="28"/>
  <c r="AU170" i="28"/>
  <c r="AU173" i="28"/>
  <c r="AU116" i="28"/>
  <c r="AU167" i="28"/>
  <c r="H131" i="28"/>
  <c r="AG118" i="28"/>
  <c r="AY124" i="28"/>
  <c r="AZ16" i="28"/>
  <c r="AY18" i="28"/>
  <c r="AY17" i="28"/>
  <c r="AY34" i="28"/>
  <c r="AY37" i="28" s="1"/>
  <c r="AY40" i="28" s="1"/>
  <c r="AH72" i="28"/>
  <c r="AV24" i="28"/>
  <c r="BM124" i="28"/>
  <c r="BM17" i="28"/>
  <c r="BN16" i="28"/>
  <c r="BM18" i="28"/>
  <c r="BM34" i="28"/>
  <c r="BM37" i="28" s="1"/>
  <c r="BM40" i="28" s="1"/>
  <c r="AI190" i="28"/>
  <c r="AI184" i="28"/>
  <c r="AI181" i="28"/>
  <c r="AI187" i="28"/>
  <c r="AI136" i="28"/>
  <c r="E72" i="28"/>
  <c r="F72" i="28" s="1"/>
  <c r="AU119" i="28"/>
  <c r="AU113" i="28"/>
  <c r="BK36" i="28"/>
  <c r="AG81" i="28"/>
  <c r="AG85" i="28" s="1"/>
  <c r="AV112" i="28"/>
  <c r="AV114" i="28"/>
  <c r="G128" i="28"/>
  <c r="BJ111" i="28"/>
  <c r="BK28" i="28"/>
  <c r="BJ65" i="28"/>
  <c r="U137" i="28"/>
  <c r="U140" i="28" s="1"/>
  <c r="U144" i="28" s="1"/>
  <c r="U101" i="28"/>
  <c r="U142" i="28" s="1"/>
  <c r="U99" i="28"/>
  <c r="U98" i="28"/>
  <c r="E137" i="28"/>
  <c r="E99" i="28"/>
  <c r="E101" i="28"/>
  <c r="E142" i="28" s="1"/>
  <c r="E98" i="28"/>
  <c r="I35" i="28"/>
  <c r="E119" i="28"/>
  <c r="E113" i="28"/>
  <c r="AI42" i="28"/>
  <c r="AI38" i="28"/>
  <c r="AI46" i="28" s="1"/>
  <c r="AI44" i="28" s="1"/>
  <c r="AG139" i="28"/>
  <c r="AG141" i="28" s="1"/>
  <c r="AG151" i="28" s="1"/>
  <c r="AG149" i="28" s="1"/>
  <c r="AG104" i="28"/>
  <c r="AG100" i="28"/>
  <c r="AG155" i="28"/>
  <c r="AG164" i="28"/>
  <c r="AG102" i="28"/>
  <c r="AG103" i="28" s="1"/>
  <c r="AG158" i="28"/>
  <c r="AG161" i="28"/>
  <c r="AI111" i="28"/>
  <c r="AI65" i="28"/>
  <c r="AJ28" i="28"/>
  <c r="W188" i="28"/>
  <c r="W189" i="28" s="1"/>
  <c r="W182" i="28"/>
  <c r="W183" i="28" s="1"/>
  <c r="W179" i="28"/>
  <c r="W180" i="28" s="1"/>
  <c r="W185" i="28"/>
  <c r="W186" i="28" s="1"/>
  <c r="W130" i="28"/>
  <c r="W131" i="28" s="1"/>
  <c r="AK37" i="28"/>
  <c r="AK40" i="28" s="1"/>
  <c r="AK41" i="28" s="1"/>
  <c r="AK35" i="28"/>
  <c r="AK185" i="28"/>
  <c r="AK179" i="28"/>
  <c r="AK188" i="28"/>
  <c r="AK182" i="28"/>
  <c r="AK183" i="28" s="1"/>
  <c r="AK130" i="28"/>
  <c r="AK131" i="28" s="1"/>
  <c r="W109" i="28"/>
  <c r="W63" i="28"/>
  <c r="W27" i="28"/>
  <c r="G42" i="28"/>
  <c r="H42" i="28" s="1"/>
  <c r="G38" i="28"/>
  <c r="G46" i="28" s="1"/>
  <c r="G44" i="28" s="1"/>
  <c r="AJ22" i="28"/>
  <c r="AJ24" i="28" s="1"/>
  <c r="E173" i="28"/>
  <c r="E176" i="28"/>
  <c r="E167" i="28"/>
  <c r="E170" i="28"/>
  <c r="E116" i="28"/>
  <c r="V132" i="28"/>
  <c r="W132" i="28" s="1"/>
  <c r="V128" i="28"/>
  <c r="BK109" i="28"/>
  <c r="BK63" i="28"/>
  <c r="BK126" i="28"/>
  <c r="Y124" i="28"/>
  <c r="Y127" i="28" s="1"/>
  <c r="Y17" i="28"/>
  <c r="Z16" i="28"/>
  <c r="Y18" i="28"/>
  <c r="Y34" i="28"/>
  <c r="Y37" i="28" s="1"/>
  <c r="Y40" i="28" s="1"/>
  <c r="AW36" i="28"/>
  <c r="AH187" i="28"/>
  <c r="AH181" i="28"/>
  <c r="AH190" i="28"/>
  <c r="AH184" i="28"/>
  <c r="AH136" i="28"/>
  <c r="AH134" i="28" s="1"/>
  <c r="T134" i="28"/>
  <c r="AK189" i="28"/>
  <c r="I19" i="28"/>
  <c r="I26" i="28" s="1"/>
  <c r="I20" i="28"/>
  <c r="I36" i="28" s="1"/>
  <c r="BI119" i="28"/>
  <c r="BI113" i="28"/>
  <c r="AH176" i="28"/>
  <c r="AH170" i="28"/>
  <c r="AH167" i="28"/>
  <c r="AH173" i="28"/>
  <c r="AH116" i="28"/>
  <c r="S67" i="28"/>
  <c r="S77" i="28" s="1"/>
  <c r="S75" i="28" s="1"/>
  <c r="S73" i="28"/>
  <c r="BI55" i="28"/>
  <c r="BI83" i="28" s="1"/>
  <c r="BI53" i="28"/>
  <c r="BI56" i="28" s="1"/>
  <c r="BI57" i="28" s="1"/>
  <c r="BI78" i="28"/>
  <c r="BI52" i="28"/>
  <c r="F137" i="28"/>
  <c r="F140" i="28" s="1"/>
  <c r="F144" i="28" s="1"/>
  <c r="F101" i="28"/>
  <c r="F142" i="28" s="1"/>
  <c r="F99" i="28"/>
  <c r="F98" i="28"/>
  <c r="T55" i="28"/>
  <c r="T83" i="28" s="1"/>
  <c r="T53" i="28"/>
  <c r="T56" i="28" s="1"/>
  <c r="T78" i="28"/>
  <c r="T81" i="28" s="1"/>
  <c r="T85" i="28" s="1"/>
  <c r="T52" i="28"/>
  <c r="E55" i="28"/>
  <c r="E83" i="28" s="1"/>
  <c r="E53" i="28"/>
  <c r="E56" i="28" s="1"/>
  <c r="E57" i="28" s="1"/>
  <c r="E78" i="28"/>
  <c r="E52" i="28"/>
  <c r="H38" i="28"/>
  <c r="H46" i="28" s="1"/>
  <c r="G68" i="28"/>
  <c r="G66" i="28"/>
  <c r="G70" i="28" s="1"/>
  <c r="AL124" i="28"/>
  <c r="AL17" i="28"/>
  <c r="AM16" i="28"/>
  <c r="AL18" i="28"/>
  <c r="AL34" i="28"/>
  <c r="AL37" i="28" s="1"/>
  <c r="AL40" i="28" s="1"/>
  <c r="BI187" i="28"/>
  <c r="BI181" i="28"/>
  <c r="BI184" i="28"/>
  <c r="BI190" i="28"/>
  <c r="BI136" i="28"/>
  <c r="BI134" i="28" s="1"/>
  <c r="W22" i="28"/>
  <c r="W21" i="28"/>
  <c r="BI72" i="28"/>
  <c r="BL20" i="28"/>
  <c r="BL19" i="28"/>
  <c r="BL26" i="28" s="1"/>
  <c r="F187" i="28"/>
  <c r="F181" i="28"/>
  <c r="F190" i="28"/>
  <c r="F184" i="28"/>
  <c r="F136" i="28"/>
  <c r="F134" i="28" s="1"/>
  <c r="AU73" i="28"/>
  <c r="AU67" i="28"/>
  <c r="AU77" i="28" s="1"/>
  <c r="AU75" i="28" s="1"/>
  <c r="X188" i="28"/>
  <c r="X182" i="28"/>
  <c r="X185" i="28"/>
  <c r="X179" i="28"/>
  <c r="X130" i="28"/>
  <c r="BJ114" i="28"/>
  <c r="BJ112" i="28"/>
  <c r="I127" i="28"/>
  <c r="I125" i="28"/>
  <c r="AU72" i="28"/>
  <c r="AU137" i="28"/>
  <c r="AU101" i="28"/>
  <c r="AU142" i="28" s="1"/>
  <c r="AU99" i="28"/>
  <c r="AU98" i="28"/>
  <c r="U55" i="28"/>
  <c r="U83" i="28" s="1"/>
  <c r="U53" i="28"/>
  <c r="U56" i="28" s="1"/>
  <c r="U78" i="28"/>
  <c r="U81" i="28" s="1"/>
  <c r="U85" i="28" s="1"/>
  <c r="U52" i="28"/>
  <c r="H128" i="28"/>
  <c r="AH78" i="28"/>
  <c r="AH81" i="28" s="1"/>
  <c r="AH85" i="28" s="1"/>
  <c r="AH53" i="28"/>
  <c r="AH56" i="28" s="1"/>
  <c r="AH57" i="28" s="1"/>
  <c r="AH55" i="28"/>
  <c r="AH83" i="28" s="1"/>
  <c r="AH52" i="28"/>
  <c r="S50" i="28"/>
  <c r="S96" i="28"/>
  <c r="AK11" i="28"/>
  <c r="AK7" i="28"/>
  <c r="G114" i="28"/>
  <c r="G112" i="28"/>
  <c r="W36" i="28"/>
  <c r="AW22" i="28"/>
  <c r="BJ68" i="28"/>
  <c r="BJ66" i="28"/>
  <c r="BJ70" i="28" s="1"/>
  <c r="F176" i="28"/>
  <c r="F170" i="28"/>
  <c r="F173" i="28"/>
  <c r="F167" i="28"/>
  <c r="F116" i="28"/>
  <c r="J124" i="28"/>
  <c r="J127" i="28" s="1"/>
  <c r="J17" i="28"/>
  <c r="K16" i="28"/>
  <c r="J18" i="28"/>
  <c r="J34" i="28"/>
  <c r="J37" i="28" s="1"/>
  <c r="J40" i="28" s="1"/>
  <c r="J41" i="28" s="1"/>
  <c r="BJ187" i="28"/>
  <c r="BJ181" i="28"/>
  <c r="BJ190" i="28"/>
  <c r="BJ184" i="28"/>
  <c r="BJ136" i="28"/>
  <c r="BJ134" i="28" s="1"/>
  <c r="BI137" i="28"/>
  <c r="BI101" i="28"/>
  <c r="BI142" i="28" s="1"/>
  <c r="BI99" i="28"/>
  <c r="BI98" i="28"/>
  <c r="H22" i="28"/>
  <c r="H24" i="28" s="1"/>
  <c r="E73" i="28"/>
  <c r="E67" i="28"/>
  <c r="E77" i="28" s="1"/>
  <c r="E75" i="28" s="1"/>
  <c r="BI173" i="28"/>
  <c r="BI176" i="28"/>
  <c r="BI170" i="28"/>
  <c r="BI116" i="28"/>
  <c r="BI167" i="28"/>
  <c r="BJ24" i="28"/>
  <c r="V68" i="28"/>
  <c r="V66" i="28"/>
  <c r="V70" i="28" s="1"/>
  <c r="AG140" i="28"/>
  <c r="AG144" i="28" s="1"/>
  <c r="AH73" i="28"/>
  <c r="AH67" i="28"/>
  <c r="AH77" i="28" s="1"/>
  <c r="AH75" i="28" s="1"/>
  <c r="AK19" i="28"/>
  <c r="AK26" i="28" s="1"/>
  <c r="AK27" i="28" s="1"/>
  <c r="AK20" i="28"/>
  <c r="AK36" i="28" s="1"/>
  <c r="AX37" i="28"/>
  <c r="AX40" i="28" s="1"/>
  <c r="AX41" i="28" s="1"/>
  <c r="AX185" i="28"/>
  <c r="AX179" i="28"/>
  <c r="AX188" i="28"/>
  <c r="AX182" i="28"/>
  <c r="AX130" i="28"/>
  <c r="AX131" i="28" s="1"/>
  <c r="U173" i="28"/>
  <c r="U176" i="28"/>
  <c r="U170" i="28"/>
  <c r="U116" i="28"/>
  <c r="U167" i="28"/>
  <c r="F42" i="28"/>
  <c r="BL127" i="28"/>
  <c r="F132" i="28"/>
  <c r="G132" i="28" s="1"/>
  <c r="H132" i="28" s="1"/>
  <c r="AJ126" i="28"/>
  <c r="AJ36" i="28"/>
  <c r="AV111" i="28"/>
  <c r="AV65" i="28"/>
  <c r="AW28" i="28"/>
  <c r="S176" i="28"/>
  <c r="S170" i="28"/>
  <c r="S173" i="28"/>
  <c r="S167" i="28"/>
  <c r="S116" i="28"/>
  <c r="AG58" i="28"/>
  <c r="AG54" i="28"/>
  <c r="AG62" i="28" s="1"/>
  <c r="AG60" i="28" s="1"/>
  <c r="AG80" i="28"/>
  <c r="AG82" i="28" s="1"/>
  <c r="AG92" i="28" s="1"/>
  <c r="AG90" i="28" s="1"/>
  <c r="BK131" i="28"/>
  <c r="AG178" i="28"/>
  <c r="AG175" i="28"/>
  <c r="AG169" i="28"/>
  <c r="AG123" i="28"/>
  <c r="AG121" i="28" s="1"/>
  <c r="AG172" i="28"/>
  <c r="X20" i="28"/>
  <c r="X19" i="28"/>
  <c r="X26" i="28" s="1"/>
  <c r="AW63" i="28"/>
  <c r="AW109" i="28"/>
  <c r="T44" i="28"/>
  <c r="AI68" i="28"/>
  <c r="AI66" i="28"/>
  <c r="AI70" i="28" s="1"/>
  <c r="S72" i="28"/>
  <c r="T72" i="28" s="1"/>
  <c r="U72" i="28" s="1"/>
  <c r="BI73" i="28"/>
  <c r="BI67" i="28"/>
  <c r="BI77" i="28" s="1"/>
  <c r="BI75" i="28" s="1"/>
  <c r="BM35" i="28"/>
  <c r="T111" i="28"/>
  <c r="T65" i="28"/>
  <c r="U28" i="28"/>
  <c r="AU78" i="28"/>
  <c r="AU53" i="28"/>
  <c r="AU56" i="28" s="1"/>
  <c r="AU57" i="28" s="1"/>
  <c r="AU55" i="28"/>
  <c r="AU83" i="28" s="1"/>
  <c r="AU52" i="28"/>
  <c r="F78" i="28"/>
  <c r="F81" i="28" s="1"/>
  <c r="F85" i="28" s="1"/>
  <c r="F55" i="28"/>
  <c r="F83" i="28" s="1"/>
  <c r="F53" i="28"/>
  <c r="F56" i="28" s="1"/>
  <c r="F52" i="28"/>
  <c r="T137" i="28"/>
  <c r="T140" i="28" s="1"/>
  <c r="T144" i="28" s="1"/>
  <c r="T99" i="28"/>
  <c r="T101" i="28"/>
  <c r="T142" i="28" s="1"/>
  <c r="T98" i="28"/>
  <c r="BK131" i="27"/>
  <c r="F96" i="27"/>
  <c r="F50" i="27"/>
  <c r="AH96" i="27"/>
  <c r="AH50" i="27"/>
  <c r="G38" i="27"/>
  <c r="G46" i="27" s="1"/>
  <c r="BI96" i="27"/>
  <c r="BI50" i="27"/>
  <c r="AH112" i="27"/>
  <c r="AH114" i="27"/>
  <c r="S80" i="27"/>
  <c r="S82" i="27" s="1"/>
  <c r="S92" i="27" s="1"/>
  <c r="S90" i="27" s="1"/>
  <c r="S58" i="27"/>
  <c r="S54" i="27"/>
  <c r="S62" i="27" s="1"/>
  <c r="S60" i="27" s="1"/>
  <c r="T176" i="27"/>
  <c r="T170" i="27"/>
  <c r="T167" i="27"/>
  <c r="T173" i="27"/>
  <c r="T116" i="27"/>
  <c r="AH65" i="27"/>
  <c r="AH111" i="27"/>
  <c r="AI28" i="27"/>
  <c r="BK38" i="27"/>
  <c r="BK46" i="27" s="1"/>
  <c r="BI176" i="27"/>
  <c r="BI170" i="27"/>
  <c r="BI167" i="27"/>
  <c r="BI173" i="27"/>
  <c r="BI116" i="27"/>
  <c r="AX185" i="27"/>
  <c r="AX179" i="27"/>
  <c r="AX188" i="27"/>
  <c r="AX182" i="27"/>
  <c r="AX130" i="27"/>
  <c r="AX131" i="27" s="1"/>
  <c r="U96" i="27"/>
  <c r="U50" i="27"/>
  <c r="AJ188" i="27"/>
  <c r="AJ182" i="27"/>
  <c r="AJ185" i="27"/>
  <c r="AJ130" i="27"/>
  <c r="AJ179" i="27"/>
  <c r="W7" i="27"/>
  <c r="W11" i="27"/>
  <c r="I17" i="27"/>
  <c r="I18" i="27"/>
  <c r="I124" i="27"/>
  <c r="I127" i="27" s="1"/>
  <c r="J16" i="27"/>
  <c r="I34" i="27"/>
  <c r="S178" i="27"/>
  <c r="S175" i="27"/>
  <c r="S169" i="27"/>
  <c r="S172" i="27"/>
  <c r="S123" i="27"/>
  <c r="S121" i="27" s="1"/>
  <c r="AW112" i="27"/>
  <c r="AW114" i="27"/>
  <c r="AY19" i="27"/>
  <c r="AY26" i="27" s="1"/>
  <c r="AY20" i="27"/>
  <c r="AY126" i="27" s="1"/>
  <c r="AY36" i="27"/>
  <c r="AI188" i="27"/>
  <c r="AI182" i="27"/>
  <c r="AI179" i="27"/>
  <c r="AI185" i="27"/>
  <c r="AI130" i="27"/>
  <c r="AI131" i="27" s="1"/>
  <c r="AU139" i="27"/>
  <c r="AU141" i="27" s="1"/>
  <c r="AU151" i="27" s="1"/>
  <c r="AU149" i="27" s="1"/>
  <c r="AU104" i="27"/>
  <c r="AU100" i="27"/>
  <c r="X124" i="27"/>
  <c r="X127" i="27" s="1"/>
  <c r="Y16" i="27"/>
  <c r="X17" i="27"/>
  <c r="X18" i="27"/>
  <c r="X34" i="27"/>
  <c r="X37" i="27" s="1"/>
  <c r="X40" i="27" s="1"/>
  <c r="T73" i="27"/>
  <c r="T67" i="27"/>
  <c r="T77" i="27" s="1"/>
  <c r="T75" i="27" s="1"/>
  <c r="AV67" i="27"/>
  <c r="AV77" i="27" s="1"/>
  <c r="AV75" i="27" s="1"/>
  <c r="AV73" i="27"/>
  <c r="AH187" i="27"/>
  <c r="AH181" i="27"/>
  <c r="AH190" i="27"/>
  <c r="AH136" i="27"/>
  <c r="AH184" i="27"/>
  <c r="AX128" i="27"/>
  <c r="AX132" i="27"/>
  <c r="S140" i="27"/>
  <c r="S144" i="27" s="1"/>
  <c r="AI38" i="27"/>
  <c r="AI46" i="27" s="1"/>
  <c r="AI44" i="27" s="1"/>
  <c r="AI42" i="27"/>
  <c r="S118" i="27"/>
  <c r="T118" i="27" s="1"/>
  <c r="BM18" i="27"/>
  <c r="BM17" i="27"/>
  <c r="BM124" i="27"/>
  <c r="BM127" i="27" s="1"/>
  <c r="BN16" i="27"/>
  <c r="BM34" i="27"/>
  <c r="BM37" i="27" s="1"/>
  <c r="BM40" i="27" s="1"/>
  <c r="AV190" i="27"/>
  <c r="AV184" i="27"/>
  <c r="AV181" i="27"/>
  <c r="AV187" i="27"/>
  <c r="AV136" i="27"/>
  <c r="AV134" i="27" s="1"/>
  <c r="F65" i="27"/>
  <c r="F111" i="27"/>
  <c r="G28" i="27"/>
  <c r="G22" i="27"/>
  <c r="G24" i="27" s="1"/>
  <c r="G126" i="27"/>
  <c r="T190" i="27"/>
  <c r="T184" i="27"/>
  <c r="T187" i="27"/>
  <c r="T136" i="27"/>
  <c r="T134" i="27" s="1"/>
  <c r="T181" i="27"/>
  <c r="AW24" i="27"/>
  <c r="BI67" i="27"/>
  <c r="BI77" i="27" s="1"/>
  <c r="BI75" i="27" s="1"/>
  <c r="BI73" i="27"/>
  <c r="AU54" i="27"/>
  <c r="AU62" i="27" s="1"/>
  <c r="AU60" i="27" s="1"/>
  <c r="AU58" i="27"/>
  <c r="AU80" i="27"/>
  <c r="AU82" i="27" s="1"/>
  <c r="AU92" i="27" s="1"/>
  <c r="AU90" i="27" s="1"/>
  <c r="AG119" i="27"/>
  <c r="AG113" i="27"/>
  <c r="BK128" i="27"/>
  <c r="AU178" i="27"/>
  <c r="AU175" i="27"/>
  <c r="AU169" i="27"/>
  <c r="AU172" i="27"/>
  <c r="AU123" i="27"/>
  <c r="AU121" i="27" s="1"/>
  <c r="AW187" i="27"/>
  <c r="AW181" i="27"/>
  <c r="AW190" i="27"/>
  <c r="AW184" i="27"/>
  <c r="AW136" i="27"/>
  <c r="AJ37" i="27"/>
  <c r="AJ40" i="27" s="1"/>
  <c r="AJ41" i="27" s="1"/>
  <c r="AK41" i="27" s="1"/>
  <c r="AK35" i="27"/>
  <c r="AK124" i="27"/>
  <c r="AK127" i="27" s="1"/>
  <c r="AK17" i="27"/>
  <c r="AL16" i="27"/>
  <c r="AK18" i="27"/>
  <c r="AK34" i="27"/>
  <c r="AK37" i="27" s="1"/>
  <c r="AK40" i="27" s="1"/>
  <c r="F132" i="27"/>
  <c r="F128" i="27"/>
  <c r="V185" i="27"/>
  <c r="V179" i="27"/>
  <c r="V182" i="27"/>
  <c r="V188" i="27"/>
  <c r="V130" i="27"/>
  <c r="V131" i="27" s="1"/>
  <c r="BJ66" i="27"/>
  <c r="BJ70" i="27" s="1"/>
  <c r="BJ68" i="27"/>
  <c r="AW68" i="27"/>
  <c r="AW66" i="27"/>
  <c r="AW70" i="27" s="1"/>
  <c r="AY127" i="27"/>
  <c r="U68" i="27"/>
  <c r="U66" i="27"/>
  <c r="U70" i="27" s="1"/>
  <c r="AU140" i="27"/>
  <c r="AU144" i="27" s="1"/>
  <c r="F38" i="27"/>
  <c r="F46" i="27" s="1"/>
  <c r="F44" i="27" s="1"/>
  <c r="F42" i="27"/>
  <c r="G42" i="27" s="1"/>
  <c r="T119" i="27"/>
  <c r="T113" i="27"/>
  <c r="AV119" i="27"/>
  <c r="AV113" i="27"/>
  <c r="AI22" i="27"/>
  <c r="AI24" i="27" s="1"/>
  <c r="AI109" i="27"/>
  <c r="AI63" i="27"/>
  <c r="AG176" i="27"/>
  <c r="AG170" i="27"/>
  <c r="AG173" i="27"/>
  <c r="AG167" i="27"/>
  <c r="AG116" i="27"/>
  <c r="BL37" i="27"/>
  <c r="BL40" i="27" s="1"/>
  <c r="BL41" i="27" s="1"/>
  <c r="BM41" i="27" s="1"/>
  <c r="BM35" i="27"/>
  <c r="BL127" i="27"/>
  <c r="V22" i="27"/>
  <c r="V24" i="27" s="1"/>
  <c r="E73" i="27"/>
  <c r="E67" i="27"/>
  <c r="E77" i="27" s="1"/>
  <c r="E75" i="27" s="1"/>
  <c r="AV78" i="27"/>
  <c r="AV81" i="27" s="1"/>
  <c r="AV85" i="27" s="1"/>
  <c r="AV53" i="27"/>
  <c r="AV56" i="27" s="1"/>
  <c r="AV57" i="27" s="1"/>
  <c r="AV55" i="27"/>
  <c r="AV83" i="27" s="1"/>
  <c r="AV52" i="27"/>
  <c r="BJ132" i="27"/>
  <c r="BK132" i="27" s="1"/>
  <c r="BJ128" i="27"/>
  <c r="BJ111" i="27"/>
  <c r="BJ65" i="27"/>
  <c r="BK28" i="27"/>
  <c r="BI72" i="27"/>
  <c r="S81" i="27"/>
  <c r="S85" i="27" s="1"/>
  <c r="U42" i="27"/>
  <c r="U38" i="27"/>
  <c r="U46" i="27" s="1"/>
  <c r="U44" i="27" s="1"/>
  <c r="AU81" i="27"/>
  <c r="AU85" i="27" s="1"/>
  <c r="AG187" i="27"/>
  <c r="AG181" i="27"/>
  <c r="AG184" i="27"/>
  <c r="AG190" i="27"/>
  <c r="AG136" i="27"/>
  <c r="AG134" i="27" s="1"/>
  <c r="BK22" i="27"/>
  <c r="E72" i="27"/>
  <c r="T72" i="27"/>
  <c r="AY35" i="27"/>
  <c r="AG96" i="27"/>
  <c r="AG50" i="27"/>
  <c r="AJ19" i="27"/>
  <c r="AJ26" i="27" s="1"/>
  <c r="AJ20" i="27"/>
  <c r="AJ36" i="27"/>
  <c r="BI187" i="27"/>
  <c r="BI181" i="27"/>
  <c r="BI190" i="27"/>
  <c r="BI184" i="27"/>
  <c r="BI136" i="27"/>
  <c r="BI134" i="27" s="1"/>
  <c r="H127" i="27"/>
  <c r="BJ114" i="27"/>
  <c r="BJ112" i="27"/>
  <c r="AZ124" i="27"/>
  <c r="AZ127" i="27" s="1"/>
  <c r="AZ18" i="27"/>
  <c r="BA16" i="27"/>
  <c r="AZ17" i="27"/>
  <c r="AZ34" i="27"/>
  <c r="AZ37" i="27" s="1"/>
  <c r="AZ40" i="27" s="1"/>
  <c r="U187" i="27"/>
  <c r="U181" i="27"/>
  <c r="U184" i="27"/>
  <c r="U190" i="27"/>
  <c r="U136" i="27"/>
  <c r="U112" i="27"/>
  <c r="U114" i="27"/>
  <c r="AG72" i="27"/>
  <c r="W37" i="27"/>
  <c r="W40" i="27" s="1"/>
  <c r="W41" i="27" s="1"/>
  <c r="W35" i="27"/>
  <c r="W19" i="27"/>
  <c r="W26" i="27" s="1"/>
  <c r="W20" i="27"/>
  <c r="E176" i="27"/>
  <c r="E170" i="27"/>
  <c r="E173" i="27"/>
  <c r="E167" i="27"/>
  <c r="E116" i="27"/>
  <c r="BJ50" i="27"/>
  <c r="BJ96" i="27"/>
  <c r="AW111" i="27"/>
  <c r="AW65" i="27"/>
  <c r="AX28" i="27"/>
  <c r="AX109" i="27"/>
  <c r="AX63" i="27"/>
  <c r="AY27" i="27"/>
  <c r="AI126" i="27"/>
  <c r="F66" i="27"/>
  <c r="F70" i="27" s="1"/>
  <c r="F68" i="27"/>
  <c r="BL126" i="27"/>
  <c r="BL19" i="27"/>
  <c r="BL26" i="27" s="1"/>
  <c r="BL20" i="27"/>
  <c r="V109" i="27"/>
  <c r="V63" i="27"/>
  <c r="E119" i="27"/>
  <c r="E113" i="27"/>
  <c r="AV101" i="27"/>
  <c r="AV142" i="27" s="1"/>
  <c r="AV99" i="27"/>
  <c r="AV137" i="27"/>
  <c r="AV140" i="27" s="1"/>
  <c r="AV144" i="27" s="1"/>
  <c r="AV98" i="27"/>
  <c r="T78" i="27"/>
  <c r="T81" i="27" s="1"/>
  <c r="T85" i="27" s="1"/>
  <c r="T53" i="27"/>
  <c r="T56" i="27" s="1"/>
  <c r="T57" i="27" s="1"/>
  <c r="T55" i="27"/>
  <c r="T83" i="27" s="1"/>
  <c r="T52" i="27"/>
  <c r="G109" i="27"/>
  <c r="G63" i="27"/>
  <c r="BJ42" i="27"/>
  <c r="BJ38" i="27"/>
  <c r="BJ46" i="27" s="1"/>
  <c r="BJ44" i="27" s="1"/>
  <c r="AH68" i="27"/>
  <c r="AH66" i="27"/>
  <c r="AH70" i="27" s="1"/>
  <c r="BI119" i="27"/>
  <c r="BI113" i="27"/>
  <c r="AG67" i="27"/>
  <c r="AG77" i="27" s="1"/>
  <c r="AG75" i="27" s="1"/>
  <c r="AG73" i="27"/>
  <c r="BK109" i="27"/>
  <c r="BK63" i="27"/>
  <c r="AY125" i="27"/>
  <c r="AY41" i="27"/>
  <c r="AZ41" i="27" s="1"/>
  <c r="AU118" i="27"/>
  <c r="AV118" i="27" s="1"/>
  <c r="E96" i="27"/>
  <c r="E50" i="27"/>
  <c r="H126" i="27"/>
  <c r="H20" i="27"/>
  <c r="H36" i="27"/>
  <c r="H19" i="27"/>
  <c r="H26" i="27" s="1"/>
  <c r="AK125" i="27"/>
  <c r="AU158" i="27"/>
  <c r="AU161" i="27"/>
  <c r="AU155" i="27"/>
  <c r="AU164" i="27"/>
  <c r="AU102" i="27"/>
  <c r="AU103" i="27" s="1"/>
  <c r="W127" i="27"/>
  <c r="AV176" i="27"/>
  <c r="AV170" i="27"/>
  <c r="AV167" i="27"/>
  <c r="AV173" i="27"/>
  <c r="AV116" i="27"/>
  <c r="AV72" i="27"/>
  <c r="U111" i="27"/>
  <c r="U65" i="27"/>
  <c r="V28" i="27"/>
  <c r="AH132" i="27"/>
  <c r="AX22" i="27"/>
  <c r="AX36" i="27"/>
  <c r="S139" i="27"/>
  <c r="S141" i="27" s="1"/>
  <c r="S151" i="27" s="1"/>
  <c r="S149" i="27" s="1"/>
  <c r="S100" i="27"/>
  <c r="S104" i="27"/>
  <c r="S164" i="27"/>
  <c r="S158" i="27"/>
  <c r="S155" i="27"/>
  <c r="S102" i="27"/>
  <c r="S103" i="27" s="1"/>
  <c r="S161" i="27"/>
  <c r="F112" i="27"/>
  <c r="F114" i="27"/>
  <c r="V36" i="27"/>
  <c r="V126" i="27"/>
  <c r="T137" i="27"/>
  <c r="T140" i="27" s="1"/>
  <c r="T144" i="27" s="1"/>
  <c r="T99" i="27"/>
  <c r="T101" i="27"/>
  <c r="T142" i="27" s="1"/>
  <c r="T98" i="27"/>
  <c r="V131" i="26"/>
  <c r="U109" i="26"/>
  <c r="U63" i="26"/>
  <c r="T68" i="26"/>
  <c r="T66" i="26"/>
  <c r="T70" i="26" s="1"/>
  <c r="T72" i="26" s="1"/>
  <c r="T142" i="26"/>
  <c r="AW132" i="26"/>
  <c r="AX188" i="26"/>
  <c r="AX185" i="26"/>
  <c r="AX130" i="26"/>
  <c r="AX131" i="26" s="1"/>
  <c r="AX179" i="26"/>
  <c r="AX182" i="26"/>
  <c r="T65" i="26"/>
  <c r="U28" i="26"/>
  <c r="T111" i="26"/>
  <c r="U132" i="26"/>
  <c r="U22" i="26"/>
  <c r="U24" i="26" s="1"/>
  <c r="AV114" i="26"/>
  <c r="AV112" i="26"/>
  <c r="T112" i="26"/>
  <c r="T114" i="26"/>
  <c r="AW109" i="26"/>
  <c r="AW63" i="26"/>
  <c r="V179" i="26"/>
  <c r="V130" i="26"/>
  <c r="V185" i="26"/>
  <c r="V182" i="26"/>
  <c r="V188" i="26"/>
  <c r="AW96" i="26"/>
  <c r="AW50" i="26"/>
  <c r="AV96" i="26"/>
  <c r="AV50" i="26"/>
  <c r="V36" i="26"/>
  <c r="V38" i="26" s="1"/>
  <c r="V46" i="26" s="1"/>
  <c r="V19" i="26"/>
  <c r="V26" i="26" s="1"/>
  <c r="V126" i="26"/>
  <c r="V128" i="26" s="1"/>
  <c r="V190" i="26" s="1"/>
  <c r="V20" i="26"/>
  <c r="AY18" i="26"/>
  <c r="AY34" i="26"/>
  <c r="AY37" i="26" s="1"/>
  <c r="AY40" i="26" s="1"/>
  <c r="AY41" i="26" s="1"/>
  <c r="AY17" i="26"/>
  <c r="AZ16" i="26"/>
  <c r="AY124" i="26"/>
  <c r="AW36" i="26"/>
  <c r="AW38" i="26" s="1"/>
  <c r="AW46" i="26" s="1"/>
  <c r="AW44" i="26" s="1"/>
  <c r="W17" i="26"/>
  <c r="W124" i="26"/>
  <c r="W18" i="26"/>
  <c r="W34" i="26"/>
  <c r="X16" i="26"/>
  <c r="T83" i="26"/>
  <c r="AY35" i="26"/>
  <c r="AX20" i="26"/>
  <c r="AX36" i="26"/>
  <c r="AX19" i="26"/>
  <c r="AX26" i="26" s="1"/>
  <c r="U36" i="26"/>
  <c r="U38" i="26" s="1"/>
  <c r="U46" i="26" s="1"/>
  <c r="U44" i="26" s="1"/>
  <c r="AV68" i="26"/>
  <c r="AV66" i="26"/>
  <c r="AV70" i="26" s="1"/>
  <c r="AV72" i="26" s="1"/>
  <c r="AW126" i="26"/>
  <c r="AW128" i="26" s="1"/>
  <c r="BI140" i="26"/>
  <c r="BI144" i="26" s="1"/>
  <c r="BM17" i="26"/>
  <c r="BM124" i="26"/>
  <c r="BN16" i="26"/>
  <c r="BM18" i="26"/>
  <c r="BM34" i="26"/>
  <c r="E113" i="26"/>
  <c r="E119" i="26"/>
  <c r="AK124" i="26"/>
  <c r="AK17" i="26"/>
  <c r="AL16" i="26"/>
  <c r="AK18" i="26"/>
  <c r="AK34" i="26"/>
  <c r="AK37" i="26" s="1"/>
  <c r="AK40" i="26" s="1"/>
  <c r="AU175" i="26"/>
  <c r="AU172" i="26"/>
  <c r="AU169" i="26"/>
  <c r="AU178" i="26"/>
  <c r="AU123" i="26"/>
  <c r="AU121" i="26" s="1"/>
  <c r="AI22" i="26"/>
  <c r="BK22" i="26"/>
  <c r="BK24" i="26" s="1"/>
  <c r="BK126" i="26"/>
  <c r="S55" i="26"/>
  <c r="S83" i="26" s="1"/>
  <c r="S53" i="26"/>
  <c r="S56" i="26" s="1"/>
  <c r="S57" i="26" s="1"/>
  <c r="T57" i="26" s="1"/>
  <c r="S78" i="26"/>
  <c r="S52" i="26"/>
  <c r="G22" i="26"/>
  <c r="G24" i="26" s="1"/>
  <c r="G126" i="26"/>
  <c r="AG119" i="26"/>
  <c r="AG113" i="26"/>
  <c r="AH66" i="26"/>
  <c r="AH70" i="26" s="1"/>
  <c r="AH68" i="26"/>
  <c r="AW111" i="26"/>
  <c r="AW65" i="26"/>
  <c r="BJ73" i="26"/>
  <c r="BJ67" i="26"/>
  <c r="BJ77" i="26" s="1"/>
  <c r="BJ75" i="26" s="1"/>
  <c r="E72" i="26"/>
  <c r="F132" i="26"/>
  <c r="F128" i="26"/>
  <c r="BI81" i="26"/>
  <c r="BI85" i="26" s="1"/>
  <c r="BI161" i="26"/>
  <c r="BI155" i="26"/>
  <c r="BI164" i="26"/>
  <c r="BI102" i="26"/>
  <c r="BI103" i="26" s="1"/>
  <c r="BI158" i="26"/>
  <c r="T100" i="26"/>
  <c r="T160" i="26" s="1"/>
  <c r="H127" i="26"/>
  <c r="E50" i="26"/>
  <c r="E96" i="26"/>
  <c r="BL126" i="26"/>
  <c r="BL19" i="26"/>
  <c r="BL26" i="26" s="1"/>
  <c r="BL20" i="26"/>
  <c r="BL36" i="26"/>
  <c r="AG190" i="26"/>
  <c r="AG184" i="26"/>
  <c r="AG187" i="26"/>
  <c r="AG181" i="26"/>
  <c r="AG136" i="26"/>
  <c r="AG134" i="26" s="1"/>
  <c r="E73" i="26"/>
  <c r="E67" i="26"/>
  <c r="E77" i="26" s="1"/>
  <c r="E75" i="26" s="1"/>
  <c r="BI118" i="26"/>
  <c r="AI36" i="26"/>
  <c r="AG78" i="26"/>
  <c r="AG55" i="26"/>
  <c r="AG83" i="26" s="1"/>
  <c r="AG53" i="26"/>
  <c r="AG56" i="26" s="1"/>
  <c r="AG57" i="26" s="1"/>
  <c r="AG52" i="26"/>
  <c r="BK36" i="26"/>
  <c r="AH187" i="26"/>
  <c r="AH181" i="26"/>
  <c r="AH184" i="26"/>
  <c r="AH136" i="26"/>
  <c r="AH190" i="26"/>
  <c r="BJ132" i="26"/>
  <c r="BJ128" i="26"/>
  <c r="BJ24" i="26"/>
  <c r="AU55" i="26"/>
  <c r="AU83" i="26" s="1"/>
  <c r="AU53" i="26"/>
  <c r="AU56" i="26" s="1"/>
  <c r="AU57" i="26" s="1"/>
  <c r="AU78" i="26"/>
  <c r="AU52" i="26"/>
  <c r="F42" i="26"/>
  <c r="F38" i="26"/>
  <c r="F46" i="26" s="1"/>
  <c r="F44" i="26" s="1"/>
  <c r="G36" i="26"/>
  <c r="AH114" i="26"/>
  <c r="AH112" i="26"/>
  <c r="BJ68" i="26"/>
  <c r="BJ66" i="26"/>
  <c r="BJ70" i="26" s="1"/>
  <c r="AV73" i="26"/>
  <c r="AV67" i="26"/>
  <c r="AV77" i="26" s="1"/>
  <c r="AV75" i="26" s="1"/>
  <c r="BJ119" i="26"/>
  <c r="BJ113" i="26"/>
  <c r="T80" i="26"/>
  <c r="T82" i="26" s="1"/>
  <c r="T92" i="26" s="1"/>
  <c r="T54" i="26"/>
  <c r="T62" i="26" s="1"/>
  <c r="T161" i="26"/>
  <c r="T155" i="26"/>
  <c r="T164" i="26"/>
  <c r="T158" i="26"/>
  <c r="T102" i="26"/>
  <c r="H19" i="26"/>
  <c r="H26" i="26" s="1"/>
  <c r="H20" i="26"/>
  <c r="H36" i="26" s="1"/>
  <c r="AV134" i="26"/>
  <c r="AG176" i="26"/>
  <c r="AG170" i="26"/>
  <c r="AG167" i="26"/>
  <c r="AG173" i="26"/>
  <c r="AG116" i="26"/>
  <c r="AH42" i="26"/>
  <c r="AH38" i="26"/>
  <c r="AH46" i="26" s="1"/>
  <c r="AH44" i="26" s="1"/>
  <c r="F68" i="26"/>
  <c r="F66" i="26"/>
  <c r="F70" i="26" s="1"/>
  <c r="AJ37" i="26"/>
  <c r="AJ40" i="26" s="1"/>
  <c r="AJ41" i="26" s="1"/>
  <c r="AJ188" i="26"/>
  <c r="AJ182" i="26"/>
  <c r="AJ185" i="26"/>
  <c r="AJ179" i="26"/>
  <c r="AJ130" i="26"/>
  <c r="BI178" i="26"/>
  <c r="BI172" i="26"/>
  <c r="BI169" i="26"/>
  <c r="BI175" i="26"/>
  <c r="BI123" i="26"/>
  <c r="BI121" i="26" s="1"/>
  <c r="E176" i="26"/>
  <c r="E167" i="26"/>
  <c r="E173" i="26"/>
  <c r="E116" i="26"/>
  <c r="E170" i="26"/>
  <c r="AI109" i="26"/>
  <c r="AI63" i="26"/>
  <c r="AH132" i="26"/>
  <c r="S101" i="26"/>
  <c r="S142" i="26" s="1"/>
  <c r="S137" i="26"/>
  <c r="S99" i="26"/>
  <c r="S98" i="26"/>
  <c r="AU137" i="26"/>
  <c r="AU99" i="26"/>
  <c r="AU101" i="26"/>
  <c r="AU142" i="26" s="1"/>
  <c r="AU98" i="26"/>
  <c r="AI185" i="26"/>
  <c r="AI179" i="26"/>
  <c r="AI182" i="26"/>
  <c r="AI130" i="26"/>
  <c r="AI131" i="26" s="1"/>
  <c r="AJ131" i="26" s="1"/>
  <c r="AI188" i="26"/>
  <c r="AG67" i="26"/>
  <c r="AG77" i="26" s="1"/>
  <c r="AG75" i="26" s="1"/>
  <c r="AG73" i="26"/>
  <c r="BJ114" i="26"/>
  <c r="BJ112" i="26"/>
  <c r="AV119" i="26"/>
  <c r="AV113" i="26"/>
  <c r="F24" i="26"/>
  <c r="V184" i="26"/>
  <c r="AH24" i="26"/>
  <c r="BI139" i="26"/>
  <c r="BI141" i="26" s="1"/>
  <c r="BI151" i="26" s="1"/>
  <c r="BI149" i="26" s="1"/>
  <c r="BI104" i="26"/>
  <c r="BI100" i="26"/>
  <c r="I124" i="26"/>
  <c r="I127" i="26" s="1"/>
  <c r="I17" i="26"/>
  <c r="J16" i="26"/>
  <c r="I18" i="26"/>
  <c r="I34" i="26"/>
  <c r="I37" i="26" s="1"/>
  <c r="I40" i="26" s="1"/>
  <c r="BL37" i="26"/>
  <c r="BL40" i="26" s="1"/>
  <c r="BL41" i="26" s="1"/>
  <c r="BL188" i="26"/>
  <c r="BL182" i="26"/>
  <c r="BL185" i="26"/>
  <c r="BL179" i="26"/>
  <c r="BL130" i="26"/>
  <c r="F65" i="26"/>
  <c r="G28" i="26"/>
  <c r="F111" i="26"/>
  <c r="F114" i="26"/>
  <c r="F112" i="26"/>
  <c r="AJ126" i="26"/>
  <c r="AJ19" i="26"/>
  <c r="AJ26" i="26" s="1"/>
  <c r="AJ20" i="26"/>
  <c r="AJ36" i="26" s="1"/>
  <c r="BJ42" i="26"/>
  <c r="BJ38" i="26"/>
  <c r="BJ46" i="26" s="1"/>
  <c r="BJ44" i="26" s="1"/>
  <c r="AI126" i="26"/>
  <c r="AG137" i="26"/>
  <c r="AG99" i="26"/>
  <c r="AG101" i="26"/>
  <c r="AG142" i="26" s="1"/>
  <c r="AG98" i="26"/>
  <c r="BK109" i="26"/>
  <c r="BK63" i="26"/>
  <c r="BK185" i="26"/>
  <c r="BK179" i="26"/>
  <c r="BK188" i="26"/>
  <c r="BK182" i="26"/>
  <c r="BK130" i="26"/>
  <c r="BK131" i="26" s="1"/>
  <c r="BL131" i="26" s="1"/>
  <c r="AU118" i="26"/>
  <c r="U190" i="26"/>
  <c r="U184" i="26"/>
  <c r="U187" i="26"/>
  <c r="U181" i="26"/>
  <c r="U136" i="26"/>
  <c r="U134" i="26" s="1"/>
  <c r="G63" i="26"/>
  <c r="G109" i="26"/>
  <c r="H41" i="26"/>
  <c r="E190" i="26"/>
  <c r="E184" i="26"/>
  <c r="E181" i="26"/>
  <c r="E187" i="26"/>
  <c r="E136" i="26"/>
  <c r="E134" i="26" s="1"/>
  <c r="AH65" i="26"/>
  <c r="AH111" i="26"/>
  <c r="AI28" i="26"/>
  <c r="BJ72" i="26"/>
  <c r="BK28" i="26"/>
  <c r="BI80" i="26"/>
  <c r="BI82" i="26" s="1"/>
  <c r="BI92" i="26" s="1"/>
  <c r="BI90" i="26" s="1"/>
  <c r="BI58" i="26"/>
  <c r="BI54" i="26"/>
  <c r="BI62" i="26" s="1"/>
  <c r="BI60" i="26" s="1"/>
  <c r="G185" i="26"/>
  <c r="G179" i="26"/>
  <c r="G188" i="26"/>
  <c r="G130" i="26"/>
  <c r="G131" i="26" s="1"/>
  <c r="G182" i="26"/>
  <c r="AG72" i="26"/>
  <c r="G109" i="25"/>
  <c r="G63" i="25"/>
  <c r="AH65" i="25"/>
  <c r="AI28" i="25"/>
  <c r="AI111" i="25" s="1"/>
  <c r="BM17" i="25"/>
  <c r="BN16" i="25"/>
  <c r="BN124" i="25" s="1"/>
  <c r="BN127" i="25" s="1"/>
  <c r="BM18" i="25"/>
  <c r="BM34" i="25"/>
  <c r="V63" i="25"/>
  <c r="BK22" i="25"/>
  <c r="G22" i="25"/>
  <c r="G24" i="25" s="1"/>
  <c r="G126" i="25"/>
  <c r="T73" i="25"/>
  <c r="T67" i="25"/>
  <c r="T77" i="25" s="1"/>
  <c r="T75" i="25" s="1"/>
  <c r="AG67" i="25"/>
  <c r="AG77" i="25" s="1"/>
  <c r="AG75" i="25" s="1"/>
  <c r="AG73" i="25"/>
  <c r="U68" i="25"/>
  <c r="U66" i="25"/>
  <c r="U70" i="25" s="1"/>
  <c r="AW24" i="25"/>
  <c r="AW96" i="25" s="1"/>
  <c r="AY20" i="25"/>
  <c r="AY36" i="25" s="1"/>
  <c r="AY19" i="25"/>
  <c r="AY26" i="25" s="1"/>
  <c r="AY109" i="25" s="1"/>
  <c r="AY110" i="25" s="1"/>
  <c r="AW44" i="25"/>
  <c r="I17" i="25"/>
  <c r="J16" i="25"/>
  <c r="I124" i="25"/>
  <c r="I127" i="25" s="1"/>
  <c r="I18" i="25"/>
  <c r="I34" i="25"/>
  <c r="I37" i="25" s="1"/>
  <c r="I40" i="25" s="1"/>
  <c r="AI63" i="25"/>
  <c r="BI72" i="25"/>
  <c r="V22" i="25"/>
  <c r="E137" i="25"/>
  <c r="E101" i="25"/>
  <c r="E142" i="25" s="1"/>
  <c r="E99" i="25"/>
  <c r="E98" i="25"/>
  <c r="AU81" i="25"/>
  <c r="AU85" i="25" s="1"/>
  <c r="AY41" i="25"/>
  <c r="BJ42" i="25"/>
  <c r="BJ38" i="25"/>
  <c r="BJ46" i="25" s="1"/>
  <c r="BJ44" i="25" s="1"/>
  <c r="W20" i="25"/>
  <c r="W21" i="25" s="1"/>
  <c r="W19" i="25"/>
  <c r="W26" i="25" s="1"/>
  <c r="W109" i="25" s="1"/>
  <c r="F111" i="25"/>
  <c r="F65" i="25"/>
  <c r="G28" i="25"/>
  <c r="AK17" i="25"/>
  <c r="AL16" i="25"/>
  <c r="AL124" i="25" s="1"/>
  <c r="AK18" i="25"/>
  <c r="AK34" i="25"/>
  <c r="AK37" i="25" s="1"/>
  <c r="AK40" i="25" s="1"/>
  <c r="W35" i="25"/>
  <c r="F42" i="25"/>
  <c r="F38" i="25"/>
  <c r="F46" i="25" s="1"/>
  <c r="F44" i="25" s="1"/>
  <c r="BK36" i="25"/>
  <c r="T78" i="25"/>
  <c r="T81" i="25" s="1"/>
  <c r="T85" i="25" s="1"/>
  <c r="T55" i="25"/>
  <c r="T83" i="25" s="1"/>
  <c r="T53" i="25"/>
  <c r="T56" i="25" s="1"/>
  <c r="T57" i="25" s="1"/>
  <c r="T52" i="25"/>
  <c r="AX38" i="25"/>
  <c r="AX46" i="25" s="1"/>
  <c r="AX44" i="25" s="1"/>
  <c r="U65" i="25"/>
  <c r="V28" i="25"/>
  <c r="V111" i="25" s="1"/>
  <c r="I41" i="25"/>
  <c r="F68" i="25"/>
  <c r="F66" i="25"/>
  <c r="F70" i="25" s="1"/>
  <c r="F96" i="25"/>
  <c r="F50" i="25"/>
  <c r="H188" i="25"/>
  <c r="H185" i="25"/>
  <c r="H179" i="25"/>
  <c r="H130" i="25"/>
  <c r="H182" i="25"/>
  <c r="F132" i="25"/>
  <c r="F128" i="25"/>
  <c r="X18" i="25"/>
  <c r="X17" i="25"/>
  <c r="Y16" i="25"/>
  <c r="Y124" i="25" s="1"/>
  <c r="Y127" i="25" s="1"/>
  <c r="X34" i="25"/>
  <c r="E176" i="25"/>
  <c r="E170" i="25"/>
  <c r="E173" i="25"/>
  <c r="E167" i="25"/>
  <c r="E116" i="25"/>
  <c r="AX63" i="25"/>
  <c r="G36" i="25"/>
  <c r="E72" i="25"/>
  <c r="I35" i="25"/>
  <c r="BI50" i="25"/>
  <c r="AH68" i="25"/>
  <c r="AH66" i="25"/>
  <c r="AH70" i="25" s="1"/>
  <c r="AW65" i="25"/>
  <c r="AX28" i="25"/>
  <c r="AX111" i="25" s="1"/>
  <c r="AW42" i="25"/>
  <c r="AX42" i="25" s="1"/>
  <c r="AG78" i="25"/>
  <c r="AG55" i="25"/>
  <c r="AG83" i="25" s="1"/>
  <c r="AG53" i="25"/>
  <c r="AG56" i="25" s="1"/>
  <c r="AG57" i="25" s="1"/>
  <c r="AG52" i="25"/>
  <c r="AH44" i="25"/>
  <c r="AI22" i="25"/>
  <c r="AI24" i="25" s="1"/>
  <c r="AI96" i="25" s="1"/>
  <c r="V36" i="25"/>
  <c r="AU54" i="25"/>
  <c r="AU62" i="25" s="1"/>
  <c r="AU60" i="25" s="1"/>
  <c r="AU80" i="25"/>
  <c r="AU82" i="25" s="1"/>
  <c r="AU92" i="25" s="1"/>
  <c r="AU90" i="25" s="1"/>
  <c r="AU58" i="25"/>
  <c r="S81" i="25"/>
  <c r="S85" i="25" s="1"/>
  <c r="BL41" i="25"/>
  <c r="E73" i="25"/>
  <c r="E67" i="25"/>
  <c r="E77" i="25" s="1"/>
  <c r="E75" i="25" s="1"/>
  <c r="AJ19" i="25"/>
  <c r="AJ26" i="25" s="1"/>
  <c r="AJ109" i="25" s="1"/>
  <c r="AJ20" i="25"/>
  <c r="AJ126" i="25" s="1"/>
  <c r="W41" i="25"/>
  <c r="BJ68" i="25"/>
  <c r="BJ66" i="25"/>
  <c r="BJ70" i="25" s="1"/>
  <c r="BJ65" i="25"/>
  <c r="BK28" i="25"/>
  <c r="BK111" i="25" s="1"/>
  <c r="AZ17" i="25"/>
  <c r="AZ18" i="25"/>
  <c r="BA16" i="25"/>
  <c r="BA124" i="25" s="1"/>
  <c r="BA127" i="25" s="1"/>
  <c r="AZ34" i="25"/>
  <c r="AV73" i="25"/>
  <c r="AV67" i="25"/>
  <c r="AV77" i="25" s="1"/>
  <c r="AV75" i="25" s="1"/>
  <c r="AV55" i="25"/>
  <c r="AV83" i="25" s="1"/>
  <c r="AV78" i="25"/>
  <c r="AV81" i="25" s="1"/>
  <c r="AV85" i="25" s="1"/>
  <c r="AV53" i="25"/>
  <c r="AV56" i="25" s="1"/>
  <c r="AV57" i="25" s="1"/>
  <c r="AV52" i="25"/>
  <c r="AJ37" i="25"/>
  <c r="AJ40" i="25" s="1"/>
  <c r="AJ41" i="25" s="1"/>
  <c r="AX22" i="25"/>
  <c r="AX24" i="25" s="1"/>
  <c r="AX96" i="25" s="1"/>
  <c r="BI67" i="25"/>
  <c r="BI77" i="25" s="1"/>
  <c r="BI75" i="25" s="1"/>
  <c r="BI73" i="25"/>
  <c r="F114" i="25"/>
  <c r="F112" i="25"/>
  <c r="BL20" i="25"/>
  <c r="BL36" i="25" s="1"/>
  <c r="BL19" i="25"/>
  <c r="BL26" i="25" s="1"/>
  <c r="BL109" i="25" s="1"/>
  <c r="H19" i="25"/>
  <c r="H26" i="25" s="1"/>
  <c r="H20" i="25"/>
  <c r="H126" i="25" s="1"/>
  <c r="AH42" i="25"/>
  <c r="AI42" i="25" s="1"/>
  <c r="W7" i="25"/>
  <c r="W11" i="25"/>
  <c r="AI38" i="25"/>
  <c r="AI46" i="25" s="1"/>
  <c r="AI44" i="25" s="1"/>
  <c r="AW68" i="25"/>
  <c r="AW66" i="25"/>
  <c r="AW70" i="25" s="1"/>
  <c r="AW72" i="25" s="1"/>
  <c r="AY7" i="25"/>
  <c r="AY11" i="25"/>
  <c r="BJ50" i="25"/>
  <c r="E78" i="25"/>
  <c r="E55" i="25"/>
  <c r="E83" i="25" s="1"/>
  <c r="E53" i="25"/>
  <c r="E56" i="25" s="1"/>
  <c r="E57" i="25" s="1"/>
  <c r="E52" i="25"/>
  <c r="AG72" i="25"/>
  <c r="AH72" i="25" s="1"/>
  <c r="U50" i="25"/>
  <c r="AY35" i="25"/>
  <c r="T72" i="25"/>
  <c r="S80" i="25"/>
  <c r="S82" i="25" s="1"/>
  <c r="S92" i="25" s="1"/>
  <c r="S90" i="25" s="1"/>
  <c r="S54" i="25"/>
  <c r="S62" i="25" s="1"/>
  <c r="S60" i="25" s="1"/>
  <c r="S58" i="25"/>
  <c r="AH50" i="25"/>
  <c r="E119" i="25"/>
  <c r="E113" i="25"/>
  <c r="U42" i="25"/>
  <c r="U38" i="25"/>
  <c r="U46" i="25" s="1"/>
  <c r="U44" i="25" s="1"/>
  <c r="BK63" i="25"/>
  <c r="G188" i="25"/>
  <c r="G182" i="25"/>
  <c r="G185" i="25"/>
  <c r="G179" i="25"/>
  <c r="G130" i="25"/>
  <c r="G131" i="25" s="1"/>
  <c r="G36" i="24"/>
  <c r="AW126" i="24"/>
  <c r="AX41" i="24"/>
  <c r="BJ44" i="24"/>
  <c r="E119" i="24"/>
  <c r="E113" i="24"/>
  <c r="AV114" i="24"/>
  <c r="AV112" i="24"/>
  <c r="BI72" i="24"/>
  <c r="BJ72" i="24" s="1"/>
  <c r="AU173" i="24"/>
  <c r="AU170" i="24"/>
  <c r="AU176" i="24"/>
  <c r="AU167" i="24"/>
  <c r="AU116" i="24"/>
  <c r="G63" i="24"/>
  <c r="G109" i="24"/>
  <c r="G132" i="24"/>
  <c r="G128" i="24"/>
  <c r="BL22" i="24"/>
  <c r="BL24" i="24" s="1"/>
  <c r="AH112" i="24"/>
  <c r="AH114" i="24"/>
  <c r="AU137" i="24"/>
  <c r="AU99" i="24"/>
  <c r="AU101" i="24"/>
  <c r="AU142" i="24" s="1"/>
  <c r="AU98" i="24"/>
  <c r="BI73" i="24"/>
  <c r="BI67" i="24"/>
  <c r="BI77" i="24" s="1"/>
  <c r="BI75" i="24" s="1"/>
  <c r="AU72" i="24"/>
  <c r="AU67" i="24"/>
  <c r="AU77" i="24" s="1"/>
  <c r="AU75" i="24" s="1"/>
  <c r="AU73" i="24"/>
  <c r="S113" i="24"/>
  <c r="S119" i="24"/>
  <c r="V185" i="24"/>
  <c r="V188" i="24"/>
  <c r="V179" i="24"/>
  <c r="V182" i="24"/>
  <c r="V130" i="24"/>
  <c r="AV96" i="24"/>
  <c r="AV50" i="24"/>
  <c r="AI132" i="24"/>
  <c r="AI128" i="24"/>
  <c r="BJ173" i="24"/>
  <c r="BJ167" i="24"/>
  <c r="BJ170" i="24"/>
  <c r="BJ176" i="24"/>
  <c r="BJ116" i="24"/>
  <c r="U109" i="24"/>
  <c r="U63" i="24"/>
  <c r="U42" i="24"/>
  <c r="U38" i="24"/>
  <c r="U46" i="24" s="1"/>
  <c r="U44" i="24" s="1"/>
  <c r="BJ137" i="24"/>
  <c r="BJ140" i="24" s="1"/>
  <c r="BJ144" i="24" s="1"/>
  <c r="BJ101" i="24"/>
  <c r="BJ142" i="24" s="1"/>
  <c r="BJ99" i="24"/>
  <c r="BJ98" i="24"/>
  <c r="BM20" i="24"/>
  <c r="BM19" i="24"/>
  <c r="BM26" i="24" s="1"/>
  <c r="AH187" i="24"/>
  <c r="AH181" i="24"/>
  <c r="AH184" i="24"/>
  <c r="AH136" i="24"/>
  <c r="AH134" i="24" s="1"/>
  <c r="AH190" i="24"/>
  <c r="AL16" i="24"/>
  <c r="AK18" i="24"/>
  <c r="AK124" i="24"/>
  <c r="AK127" i="24" s="1"/>
  <c r="AK17" i="24"/>
  <c r="AK34" i="24"/>
  <c r="AK37" i="24" s="1"/>
  <c r="AK40" i="24" s="1"/>
  <c r="T132" i="24"/>
  <c r="T128" i="24"/>
  <c r="H127" i="24"/>
  <c r="BI190" i="24"/>
  <c r="BI184" i="24"/>
  <c r="BI181" i="24"/>
  <c r="BI187" i="24"/>
  <c r="BI136" i="24"/>
  <c r="BI134" i="24" s="1"/>
  <c r="AH24" i="24"/>
  <c r="F24" i="24"/>
  <c r="T96" i="24"/>
  <c r="T50" i="24"/>
  <c r="AW188" i="24"/>
  <c r="AW182" i="24"/>
  <c r="AW185" i="24"/>
  <c r="AW179" i="24"/>
  <c r="AW130" i="24"/>
  <c r="AW131" i="24" s="1"/>
  <c r="BL126" i="24"/>
  <c r="I35" i="24"/>
  <c r="BK114" i="24"/>
  <c r="BK112" i="24"/>
  <c r="BJ111" i="24"/>
  <c r="BK28" i="24"/>
  <c r="BJ65" i="24"/>
  <c r="T68" i="24"/>
  <c r="T66" i="24"/>
  <c r="T70" i="24" s="1"/>
  <c r="S67" i="24"/>
  <c r="S77" i="24" s="1"/>
  <c r="S75" i="24" s="1"/>
  <c r="S73" i="24"/>
  <c r="AX127" i="24"/>
  <c r="AG73" i="24"/>
  <c r="AG67" i="24"/>
  <c r="AG77" i="24" s="1"/>
  <c r="AG75" i="24" s="1"/>
  <c r="BK24" i="24"/>
  <c r="AG50" i="24"/>
  <c r="AG96" i="24"/>
  <c r="F187" i="24"/>
  <c r="F181" i="24"/>
  <c r="F190" i="24"/>
  <c r="F184" i="24"/>
  <c r="F136" i="24"/>
  <c r="F134" i="24" s="1"/>
  <c r="AI63" i="24"/>
  <c r="AI109" i="24"/>
  <c r="S173" i="24"/>
  <c r="S176" i="24"/>
  <c r="S167" i="24"/>
  <c r="S170" i="24"/>
  <c r="S116" i="24"/>
  <c r="AW128" i="24"/>
  <c r="U128" i="24"/>
  <c r="BJ78" i="24"/>
  <c r="BJ81" i="24" s="1"/>
  <c r="BJ85" i="24" s="1"/>
  <c r="BJ55" i="24"/>
  <c r="BJ83" i="24" s="1"/>
  <c r="BJ53" i="24"/>
  <c r="BJ56" i="24" s="1"/>
  <c r="BJ52" i="24"/>
  <c r="BN124" i="24"/>
  <c r="BN18" i="24"/>
  <c r="BN17" i="24"/>
  <c r="BO16" i="24"/>
  <c r="BN34" i="24"/>
  <c r="BN37" i="24" s="1"/>
  <c r="BN40" i="24" s="1"/>
  <c r="BN41" i="24" s="1"/>
  <c r="BI170" i="24"/>
  <c r="BI173" i="24"/>
  <c r="BI167" i="24"/>
  <c r="BI176" i="24"/>
  <c r="BI116" i="24"/>
  <c r="F68" i="24"/>
  <c r="F66" i="24"/>
  <c r="F70" i="24" s="1"/>
  <c r="AJ37" i="24"/>
  <c r="AJ40" i="24" s="1"/>
  <c r="AJ41" i="24" s="1"/>
  <c r="AK35" i="24"/>
  <c r="AG72" i="24"/>
  <c r="H19" i="24"/>
  <c r="H26" i="24" s="1"/>
  <c r="H20" i="24"/>
  <c r="BJ132" i="24"/>
  <c r="BK132" i="24" s="1"/>
  <c r="E73" i="24"/>
  <c r="E67" i="24"/>
  <c r="E77" i="24" s="1"/>
  <c r="E75" i="24" s="1"/>
  <c r="V41" i="24"/>
  <c r="G38" i="24"/>
  <c r="G46" i="24" s="1"/>
  <c r="G44" i="24" s="1"/>
  <c r="G42" i="24"/>
  <c r="BM11" i="24"/>
  <c r="BM7" i="24"/>
  <c r="BL36" i="24"/>
  <c r="BK66" i="24"/>
  <c r="BK70" i="24" s="1"/>
  <c r="BK68" i="24"/>
  <c r="AU78" i="24"/>
  <c r="AU55" i="24"/>
  <c r="AU83" i="24" s="1"/>
  <c r="AU53" i="24"/>
  <c r="AU56" i="24" s="1"/>
  <c r="AU57" i="24" s="1"/>
  <c r="AU52" i="24"/>
  <c r="BI119" i="24"/>
  <c r="BI113" i="24"/>
  <c r="AV111" i="24"/>
  <c r="AW28" i="24"/>
  <c r="AV65" i="24"/>
  <c r="T114" i="24"/>
  <c r="T112" i="24"/>
  <c r="S72" i="24"/>
  <c r="AY17" i="24"/>
  <c r="AZ16" i="24"/>
  <c r="AY18" i="24"/>
  <c r="AY124" i="24"/>
  <c r="AY34" i="24"/>
  <c r="W17" i="24"/>
  <c r="W18" i="24"/>
  <c r="X16" i="24"/>
  <c r="W124" i="24"/>
  <c r="W127" i="24" s="1"/>
  <c r="W34" i="24"/>
  <c r="W35" i="24" s="1"/>
  <c r="AH111" i="24"/>
  <c r="AH65" i="24"/>
  <c r="AI28" i="24"/>
  <c r="AV132" i="24"/>
  <c r="AV128" i="24"/>
  <c r="AI42" i="24"/>
  <c r="AI38" i="24"/>
  <c r="AI46" i="24" s="1"/>
  <c r="AI44" i="24" s="1"/>
  <c r="AW109" i="24"/>
  <c r="AW63" i="24"/>
  <c r="AW42" i="24"/>
  <c r="AW38" i="24"/>
  <c r="AW46" i="24" s="1"/>
  <c r="AW44" i="24" s="1"/>
  <c r="U22" i="24"/>
  <c r="BM188" i="24"/>
  <c r="BM179" i="24"/>
  <c r="BM185" i="24"/>
  <c r="BM182" i="24"/>
  <c r="BM130" i="24"/>
  <c r="BK187" i="24"/>
  <c r="BK184" i="24"/>
  <c r="BK136" i="24"/>
  <c r="BK134" i="24" s="1"/>
  <c r="BK181" i="24"/>
  <c r="BK190" i="24"/>
  <c r="E167" i="24"/>
  <c r="E176" i="24"/>
  <c r="E173" i="24"/>
  <c r="E170" i="24"/>
  <c r="E116" i="24"/>
  <c r="F114" i="24"/>
  <c r="F112" i="24"/>
  <c r="E137" i="24"/>
  <c r="E101" i="24"/>
  <c r="E142" i="24" s="1"/>
  <c r="E99" i="24"/>
  <c r="E98" i="24"/>
  <c r="BI50" i="24"/>
  <c r="BI96" i="24"/>
  <c r="I124" i="24"/>
  <c r="I127" i="24" s="1"/>
  <c r="J16" i="24"/>
  <c r="I18" i="24"/>
  <c r="I17" i="24"/>
  <c r="I34" i="24"/>
  <c r="I37" i="24" s="1"/>
  <c r="I40" i="24" s="1"/>
  <c r="BK42" i="24"/>
  <c r="BK38" i="24"/>
  <c r="BK46" i="24" s="1"/>
  <c r="BK44" i="24" s="1"/>
  <c r="F111" i="24"/>
  <c r="F65" i="24"/>
  <c r="G28" i="24"/>
  <c r="AV66" i="24"/>
  <c r="AV70" i="24" s="1"/>
  <c r="AV68" i="24"/>
  <c r="U188" i="24"/>
  <c r="U185" i="24"/>
  <c r="U182" i="24"/>
  <c r="U179" i="24"/>
  <c r="U130" i="24"/>
  <c r="U131" i="24" s="1"/>
  <c r="V131" i="24" s="1"/>
  <c r="AG173" i="24"/>
  <c r="AG167" i="24"/>
  <c r="AG170" i="24"/>
  <c r="AG176" i="24"/>
  <c r="AG116" i="24"/>
  <c r="G22" i="24"/>
  <c r="G24" i="24" s="1"/>
  <c r="BL188" i="24"/>
  <c r="BL182" i="24"/>
  <c r="BL185" i="24"/>
  <c r="BL179" i="24"/>
  <c r="BL130" i="24"/>
  <c r="BL131" i="24" s="1"/>
  <c r="BL109" i="24"/>
  <c r="BL63" i="24"/>
  <c r="H41" i="24"/>
  <c r="AH66" i="24"/>
  <c r="AH70" i="24" s="1"/>
  <c r="AH68" i="24"/>
  <c r="E72" i="24"/>
  <c r="S96" i="24"/>
  <c r="S50" i="24"/>
  <c r="AU119" i="24"/>
  <c r="AU113" i="24"/>
  <c r="T65" i="24"/>
  <c r="U28" i="24"/>
  <c r="T111" i="24"/>
  <c r="AX20" i="24"/>
  <c r="AX36" i="24" s="1"/>
  <c r="AX19" i="24"/>
  <c r="AX26" i="24" s="1"/>
  <c r="V20" i="24"/>
  <c r="V19" i="24"/>
  <c r="V26" i="24" s="1"/>
  <c r="AG119" i="24"/>
  <c r="AG113" i="24"/>
  <c r="AU187" i="24"/>
  <c r="AU190" i="24"/>
  <c r="AU184" i="24"/>
  <c r="AU181" i="24"/>
  <c r="AU136" i="24"/>
  <c r="AU134" i="24" s="1"/>
  <c r="AI22" i="24"/>
  <c r="AI24" i="24" s="1"/>
  <c r="AW22" i="24"/>
  <c r="BJ42" i="24"/>
  <c r="AJ36" i="24"/>
  <c r="AJ19" i="24"/>
  <c r="AJ26" i="24" s="1"/>
  <c r="AJ20" i="24"/>
  <c r="AJ127" i="24"/>
  <c r="E78" i="24"/>
  <c r="E53" i="24"/>
  <c r="E56" i="24" s="1"/>
  <c r="E57" i="24" s="1"/>
  <c r="E55" i="24"/>
  <c r="E83" i="24" s="1"/>
  <c r="E52" i="24"/>
  <c r="G131" i="23"/>
  <c r="BK131" i="23"/>
  <c r="T96" i="23"/>
  <c r="T50" i="23"/>
  <c r="AY41" i="23"/>
  <c r="E176" i="23"/>
  <c r="E170" i="23"/>
  <c r="E167" i="23"/>
  <c r="E116" i="23"/>
  <c r="E173" i="23"/>
  <c r="BM124" i="23"/>
  <c r="BM127" i="23" s="1"/>
  <c r="BN16" i="23"/>
  <c r="BM18" i="23"/>
  <c r="BM17" i="23"/>
  <c r="BM34" i="23"/>
  <c r="AW96" i="23"/>
  <c r="AW50" i="23"/>
  <c r="U42" i="23"/>
  <c r="U38" i="23"/>
  <c r="U46" i="23" s="1"/>
  <c r="U44" i="23" s="1"/>
  <c r="E67" i="23"/>
  <c r="E77" i="23" s="1"/>
  <c r="E75" i="23" s="1"/>
  <c r="E73" i="23"/>
  <c r="AX22" i="23"/>
  <c r="AH101" i="23"/>
  <c r="AH142" i="23" s="1"/>
  <c r="AH99" i="23"/>
  <c r="AH137" i="23"/>
  <c r="AH140" i="23" s="1"/>
  <c r="AH144" i="23" s="1"/>
  <c r="AH98" i="23"/>
  <c r="AU113" i="23"/>
  <c r="AU119" i="23"/>
  <c r="AX188" i="23"/>
  <c r="AX185" i="23"/>
  <c r="AX182" i="23"/>
  <c r="AX179" i="23"/>
  <c r="AX130" i="23"/>
  <c r="AX131" i="23" s="1"/>
  <c r="AM19" i="23"/>
  <c r="AM26" i="23" s="1"/>
  <c r="AM36" i="23"/>
  <c r="AM20" i="23"/>
  <c r="G42" i="23"/>
  <c r="G38" i="23"/>
  <c r="G46" i="23" s="1"/>
  <c r="G44" i="23" s="1"/>
  <c r="BI67" i="23"/>
  <c r="BI77" i="23" s="1"/>
  <c r="BI75" i="23" s="1"/>
  <c r="BI73" i="23"/>
  <c r="T128" i="23"/>
  <c r="T132" i="23"/>
  <c r="S137" i="23"/>
  <c r="S101" i="23"/>
  <c r="S142" i="23" s="1"/>
  <c r="S99" i="23"/>
  <c r="S98" i="23"/>
  <c r="V188" i="23"/>
  <c r="V182" i="23"/>
  <c r="V185" i="23"/>
  <c r="V179" i="23"/>
  <c r="V130" i="23"/>
  <c r="AY127" i="23"/>
  <c r="AY125" i="23"/>
  <c r="AG73" i="23"/>
  <c r="AG67" i="23"/>
  <c r="AG77" i="23" s="1"/>
  <c r="AG75" i="23" s="1"/>
  <c r="AH176" i="23"/>
  <c r="AH170" i="23"/>
  <c r="AH167" i="23"/>
  <c r="AH173" i="23"/>
  <c r="AH116" i="23"/>
  <c r="H19" i="23"/>
  <c r="H26" i="23" s="1"/>
  <c r="H20" i="23"/>
  <c r="H36" i="23"/>
  <c r="AX36" i="23"/>
  <c r="S173" i="23"/>
  <c r="S167" i="23"/>
  <c r="S176" i="23"/>
  <c r="S116" i="23"/>
  <c r="S170" i="23"/>
  <c r="AG78" i="23"/>
  <c r="AG55" i="23"/>
  <c r="AG83" i="23" s="1"/>
  <c r="AG53" i="23"/>
  <c r="AG56" i="23" s="1"/>
  <c r="AG57" i="23" s="1"/>
  <c r="AG52" i="23"/>
  <c r="AH78" i="23"/>
  <c r="AH81" i="23" s="1"/>
  <c r="AH85" i="23" s="1"/>
  <c r="AH55" i="23"/>
  <c r="AH83" i="23" s="1"/>
  <c r="AH53" i="23"/>
  <c r="AH56" i="23" s="1"/>
  <c r="AH52" i="23"/>
  <c r="AL188" i="23"/>
  <c r="AL185" i="23"/>
  <c r="AL182" i="23"/>
  <c r="AL130" i="23"/>
  <c r="AL131" i="23" s="1"/>
  <c r="AL179" i="23"/>
  <c r="E72" i="23"/>
  <c r="AK24" i="23"/>
  <c r="BK38" i="23"/>
  <c r="BK46" i="23" s="1"/>
  <c r="BK44" i="23" s="1"/>
  <c r="AN17" i="23"/>
  <c r="AO16" i="23"/>
  <c r="AN34" i="23"/>
  <c r="AN37" i="23" s="1"/>
  <c r="AN40" i="23" s="1"/>
  <c r="AN18" i="23"/>
  <c r="AN124" i="23"/>
  <c r="G22" i="23"/>
  <c r="G24" i="23"/>
  <c r="G126" i="23"/>
  <c r="T111" i="23"/>
  <c r="U28" i="23"/>
  <c r="T65" i="23"/>
  <c r="AL109" i="23"/>
  <c r="AL63" i="23"/>
  <c r="AL128" i="23"/>
  <c r="AJ137" i="23"/>
  <c r="AJ140" i="23" s="1"/>
  <c r="AJ144" i="23" s="1"/>
  <c r="AJ101" i="23"/>
  <c r="AJ142" i="23" s="1"/>
  <c r="AJ99" i="23"/>
  <c r="AJ98" i="23"/>
  <c r="BI119" i="23"/>
  <c r="BI113" i="23"/>
  <c r="AV137" i="23"/>
  <c r="AV140" i="23" s="1"/>
  <c r="AV144" i="23" s="1"/>
  <c r="AV101" i="23"/>
  <c r="AV142" i="23" s="1"/>
  <c r="AV99" i="23"/>
  <c r="AV98" i="23"/>
  <c r="AK44" i="23"/>
  <c r="AY19" i="23"/>
  <c r="AY26" i="23" s="1"/>
  <c r="AY20" i="23"/>
  <c r="AY36" i="23"/>
  <c r="BL127" i="23"/>
  <c r="BM125" i="23"/>
  <c r="AU72" i="23"/>
  <c r="AV72" i="23" s="1"/>
  <c r="AU137" i="23"/>
  <c r="AU101" i="23"/>
  <c r="AU142" i="23" s="1"/>
  <c r="AU99" i="23"/>
  <c r="AU98" i="23"/>
  <c r="F68" i="23"/>
  <c r="F66" i="23"/>
  <c r="F70" i="23" s="1"/>
  <c r="S187" i="23"/>
  <c r="S181" i="23"/>
  <c r="S190" i="23"/>
  <c r="S184" i="23"/>
  <c r="S136" i="23"/>
  <c r="S134" i="23" s="1"/>
  <c r="AH111" i="23"/>
  <c r="AH65" i="23"/>
  <c r="AI28" i="23"/>
  <c r="AG176" i="23"/>
  <c r="AG170" i="23"/>
  <c r="AG173" i="23"/>
  <c r="AG167" i="23"/>
  <c r="AG116" i="23"/>
  <c r="U109" i="23"/>
  <c r="U63" i="23"/>
  <c r="BL41" i="23"/>
  <c r="J16" i="23"/>
  <c r="I18" i="23"/>
  <c r="I124" i="23"/>
  <c r="I127" i="23" s="1"/>
  <c r="I17" i="23"/>
  <c r="I34" i="23"/>
  <c r="I37" i="23" s="1"/>
  <c r="I40" i="23" s="1"/>
  <c r="F111" i="23"/>
  <c r="F65" i="23"/>
  <c r="G28" i="23"/>
  <c r="BI72" i="23"/>
  <c r="AI173" i="23"/>
  <c r="AI176" i="23"/>
  <c r="AI167" i="23"/>
  <c r="AI170" i="23"/>
  <c r="AI116" i="23"/>
  <c r="AG137" i="23"/>
  <c r="AG99" i="23"/>
  <c r="AG101" i="23"/>
  <c r="AG142" i="23" s="1"/>
  <c r="AG98" i="23"/>
  <c r="AV65" i="23"/>
  <c r="AW28" i="23"/>
  <c r="AV111" i="23"/>
  <c r="BI78" i="23"/>
  <c r="BI53" i="23"/>
  <c r="BI56" i="23" s="1"/>
  <c r="BI57" i="23" s="1"/>
  <c r="BI55" i="23"/>
  <c r="BI83" i="23" s="1"/>
  <c r="BI52" i="23"/>
  <c r="BJ42" i="23"/>
  <c r="BK42" i="23" s="1"/>
  <c r="BJ38" i="23"/>
  <c r="BJ46" i="23" s="1"/>
  <c r="BJ44" i="23" s="1"/>
  <c r="AV190" i="23"/>
  <c r="AV187" i="23"/>
  <c r="AV181" i="23"/>
  <c r="AV184" i="23"/>
  <c r="AV136" i="23"/>
  <c r="AV134" i="23" s="1"/>
  <c r="AH184" i="23"/>
  <c r="AH187" i="23"/>
  <c r="AH181" i="23"/>
  <c r="AH136" i="23"/>
  <c r="AH190" i="23"/>
  <c r="AW68" i="23"/>
  <c r="AW66" i="23"/>
  <c r="AW70" i="23" s="1"/>
  <c r="AJ173" i="23"/>
  <c r="AJ167" i="23"/>
  <c r="AJ170" i="23"/>
  <c r="AJ116" i="23"/>
  <c r="AJ176" i="23"/>
  <c r="S73" i="23"/>
  <c r="S67" i="23"/>
  <c r="S77" i="23" s="1"/>
  <c r="S75" i="23" s="1"/>
  <c r="AL22" i="23"/>
  <c r="AL24" i="23" s="1"/>
  <c r="AH44" i="23"/>
  <c r="AK45" i="23" s="1"/>
  <c r="BJ190" i="23"/>
  <c r="BJ184" i="23"/>
  <c r="BJ181" i="23"/>
  <c r="BJ187" i="23"/>
  <c r="BJ136" i="23"/>
  <c r="BJ134" i="23" s="1"/>
  <c r="AK68" i="23"/>
  <c r="AK69" i="23" s="1"/>
  <c r="AK66" i="23"/>
  <c r="AK70" i="23" s="1"/>
  <c r="AK71" i="23" s="1"/>
  <c r="BJ111" i="23"/>
  <c r="BJ65" i="23"/>
  <c r="BK28" i="23"/>
  <c r="W17" i="23"/>
  <c r="X16" i="23"/>
  <c r="W18" i="23"/>
  <c r="W124" i="23"/>
  <c r="W127" i="23" s="1"/>
  <c r="W34" i="23"/>
  <c r="W37" i="23" s="1"/>
  <c r="W40" i="23" s="1"/>
  <c r="E137" i="23"/>
  <c r="E101" i="23"/>
  <c r="E142" i="23" s="1"/>
  <c r="E99" i="23"/>
  <c r="E98" i="23"/>
  <c r="AI55" i="23"/>
  <c r="AI83" i="23" s="1"/>
  <c r="AI53" i="23"/>
  <c r="AI56" i="23" s="1"/>
  <c r="AI78" i="23"/>
  <c r="AI81" i="23" s="1"/>
  <c r="AI85" i="23" s="1"/>
  <c r="AI52" i="23"/>
  <c r="BJ112" i="23"/>
  <c r="BJ114" i="23"/>
  <c r="AY37" i="23"/>
  <c r="AY40" i="23" s="1"/>
  <c r="AY35" i="23"/>
  <c r="T42" i="23"/>
  <c r="T38" i="23"/>
  <c r="T46" i="23" s="1"/>
  <c r="T44" i="23" s="1"/>
  <c r="H127" i="23"/>
  <c r="AK190" i="23"/>
  <c r="AK187" i="23"/>
  <c r="AK184" i="23"/>
  <c r="AK136" i="23"/>
  <c r="AK181" i="23"/>
  <c r="BK128" i="23"/>
  <c r="BK132" i="23"/>
  <c r="T114" i="23"/>
  <c r="T112" i="23"/>
  <c r="G109" i="23"/>
  <c r="G63" i="23"/>
  <c r="AV173" i="23"/>
  <c r="AV167" i="23"/>
  <c r="AV170" i="23"/>
  <c r="AV176" i="23"/>
  <c r="AV116" i="23"/>
  <c r="AJ78" i="23"/>
  <c r="AJ81" i="23" s="1"/>
  <c r="AJ85" i="23" s="1"/>
  <c r="AJ55" i="23"/>
  <c r="AJ83" i="23" s="1"/>
  <c r="AJ53" i="23"/>
  <c r="AJ56" i="23" s="1"/>
  <c r="AJ52" i="23"/>
  <c r="AV78" i="23"/>
  <c r="AV81" i="23" s="1"/>
  <c r="AV85" i="23" s="1"/>
  <c r="AV55" i="23"/>
  <c r="AV83" i="23" s="1"/>
  <c r="AV53" i="23"/>
  <c r="AV56" i="23" s="1"/>
  <c r="AV52" i="23"/>
  <c r="AU55" i="23"/>
  <c r="AU83" i="23" s="1"/>
  <c r="AU53" i="23"/>
  <c r="AU56" i="23" s="1"/>
  <c r="AU57" i="23" s="1"/>
  <c r="AU78" i="23"/>
  <c r="AU52" i="23"/>
  <c r="F132" i="23"/>
  <c r="F128" i="23"/>
  <c r="BM35" i="23"/>
  <c r="E119" i="23"/>
  <c r="E113" i="23"/>
  <c r="AU173" i="23"/>
  <c r="AU176" i="23"/>
  <c r="AU167" i="23"/>
  <c r="AU170" i="23"/>
  <c r="AU116" i="23"/>
  <c r="T68" i="23"/>
  <c r="T66" i="23"/>
  <c r="T70" i="23" s="1"/>
  <c r="S72" i="23"/>
  <c r="S78" i="23"/>
  <c r="S55" i="23"/>
  <c r="S83" i="23" s="1"/>
  <c r="S53" i="23"/>
  <c r="S56" i="23" s="1"/>
  <c r="S57" i="23" s="1"/>
  <c r="S52" i="23"/>
  <c r="AW190" i="23"/>
  <c r="AW187" i="23"/>
  <c r="AW184" i="23"/>
  <c r="AW181" i="23"/>
  <c r="AW136" i="23"/>
  <c r="AW134" i="23" s="1"/>
  <c r="E78" i="23"/>
  <c r="E55" i="23"/>
  <c r="E83" i="23" s="1"/>
  <c r="E53" i="23"/>
  <c r="E56" i="23" s="1"/>
  <c r="E57" i="23" s="1"/>
  <c r="E52" i="23"/>
  <c r="BJ68" i="23"/>
  <c r="BJ66" i="23"/>
  <c r="BJ70" i="23" s="1"/>
  <c r="AZ17" i="23"/>
  <c r="BA16" i="23"/>
  <c r="AZ18" i="23"/>
  <c r="AZ124" i="23"/>
  <c r="AZ127" i="23" s="1"/>
  <c r="AZ34" i="23"/>
  <c r="AZ37" i="23" s="1"/>
  <c r="AZ40" i="23" s="1"/>
  <c r="BL19" i="23"/>
  <c r="BL26" i="23" s="1"/>
  <c r="BL20" i="23"/>
  <c r="AJ190" i="23"/>
  <c r="AJ187" i="23"/>
  <c r="AJ181" i="23"/>
  <c r="AJ184" i="23"/>
  <c r="AJ136" i="23"/>
  <c r="AJ134" i="23" s="1"/>
  <c r="F114" i="23"/>
  <c r="F112" i="23"/>
  <c r="AG119" i="23"/>
  <c r="AG113" i="23"/>
  <c r="U22" i="23"/>
  <c r="U24" i="23" s="1"/>
  <c r="U126" i="23"/>
  <c r="H37" i="23"/>
  <c r="H40" i="23" s="1"/>
  <c r="H41" i="23" s="1"/>
  <c r="I35" i="23"/>
  <c r="I125" i="23"/>
  <c r="AX109" i="23"/>
  <c r="AX63" i="23"/>
  <c r="AX126" i="23"/>
  <c r="AK43" i="23"/>
  <c r="AK4" i="23" s="1"/>
  <c r="AG190" i="23"/>
  <c r="AG187" i="23"/>
  <c r="AG184" i="23"/>
  <c r="AG181" i="23"/>
  <c r="AG136" i="23"/>
  <c r="AG134" i="23" s="1"/>
  <c r="AG72" i="23"/>
  <c r="AH72" i="23" s="1"/>
  <c r="AI72" i="23" s="1"/>
  <c r="AJ72" i="23" s="1"/>
  <c r="U185" i="23"/>
  <c r="U182" i="23"/>
  <c r="U188" i="23"/>
  <c r="U179" i="23"/>
  <c r="U130" i="23"/>
  <c r="U131" i="23" s="1"/>
  <c r="AU73" i="23"/>
  <c r="AU67" i="23"/>
  <c r="AU77" i="23" s="1"/>
  <c r="AU75" i="23" s="1"/>
  <c r="F50" i="23"/>
  <c r="F96" i="23"/>
  <c r="BI137" i="23"/>
  <c r="BI101" i="23"/>
  <c r="BI142" i="23" s="1"/>
  <c r="BI99" i="23"/>
  <c r="BI98" i="23"/>
  <c r="BK22" i="23"/>
  <c r="BK109" i="23"/>
  <c r="BK63" i="23"/>
  <c r="BI176" i="23"/>
  <c r="BI170" i="23"/>
  <c r="BI173" i="23"/>
  <c r="BI116" i="23"/>
  <c r="BI167" i="23"/>
  <c r="AM188" i="23"/>
  <c r="AM179" i="23"/>
  <c r="AM182" i="23"/>
  <c r="AM185" i="23"/>
  <c r="AM130" i="23"/>
  <c r="AH132" i="23"/>
  <c r="AI132" i="23" s="1"/>
  <c r="AJ132" i="23" s="1"/>
  <c r="AK132" i="23" s="1"/>
  <c r="AL132" i="23" s="1"/>
  <c r="AW112" i="23"/>
  <c r="AW114" i="23"/>
  <c r="BJ50" i="23"/>
  <c r="BJ96" i="23"/>
  <c r="S119" i="23"/>
  <c r="S113" i="23"/>
  <c r="AL42" i="23"/>
  <c r="AL38" i="23"/>
  <c r="AL46" i="23" s="1"/>
  <c r="AL44" i="23" s="1"/>
  <c r="AN41" i="23"/>
  <c r="AH42" i="23"/>
  <c r="AI42" i="23" s="1"/>
  <c r="AJ42" i="23" s="1"/>
  <c r="AK42" i="23" s="1"/>
  <c r="V41" i="23"/>
  <c r="W41" i="23" s="1"/>
  <c r="AK114" i="23"/>
  <c r="AK112" i="23"/>
  <c r="V36" i="23"/>
  <c r="V20" i="23"/>
  <c r="V126" i="23"/>
  <c r="V19" i="23"/>
  <c r="V26" i="23" s="1"/>
  <c r="F44" i="23"/>
  <c r="AI137" i="23"/>
  <c r="AI140" i="23" s="1"/>
  <c r="AI144" i="23" s="1"/>
  <c r="AI101" i="23"/>
  <c r="AI142" i="23" s="1"/>
  <c r="AI99" i="23"/>
  <c r="AI98" i="23"/>
  <c r="H41" i="22"/>
  <c r="AW128" i="22"/>
  <c r="AI132" i="22"/>
  <c r="AI128" i="22"/>
  <c r="BJ96" i="22"/>
  <c r="BJ50" i="22"/>
  <c r="BK42" i="22"/>
  <c r="BK38" i="22"/>
  <c r="BK46" i="22" s="1"/>
  <c r="BK44" i="22" s="1"/>
  <c r="T96" i="22"/>
  <c r="T50" i="22"/>
  <c r="AU73" i="22"/>
  <c r="AU67" i="22"/>
  <c r="AU77" i="22" s="1"/>
  <c r="AU75" i="22" s="1"/>
  <c r="F42" i="22"/>
  <c r="F38" i="22"/>
  <c r="F46" i="22" s="1"/>
  <c r="F44" i="22" s="1"/>
  <c r="V185" i="22"/>
  <c r="V179" i="22"/>
  <c r="V188" i="22"/>
  <c r="V182" i="22"/>
  <c r="V130" i="22"/>
  <c r="V131" i="22" s="1"/>
  <c r="BI164" i="22"/>
  <c r="BI158" i="22"/>
  <c r="BI161" i="22"/>
  <c r="BI155" i="22"/>
  <c r="BI102" i="22"/>
  <c r="BI103" i="22" s="1"/>
  <c r="AU72" i="22"/>
  <c r="U128" i="22"/>
  <c r="AG176" i="22"/>
  <c r="AG170" i="22"/>
  <c r="AG167" i="22"/>
  <c r="AG173" i="22"/>
  <c r="AG116" i="22"/>
  <c r="AG119" i="22"/>
  <c r="AG113" i="22"/>
  <c r="S72" i="22"/>
  <c r="BK109" i="22"/>
  <c r="BK63" i="22"/>
  <c r="BI118" i="22"/>
  <c r="T65" i="22"/>
  <c r="T111" i="22"/>
  <c r="U28" i="22"/>
  <c r="E101" i="22"/>
  <c r="E142" i="22" s="1"/>
  <c r="E99" i="22"/>
  <c r="E137" i="22"/>
  <c r="E98" i="22"/>
  <c r="V19" i="22"/>
  <c r="V26" i="22" s="1"/>
  <c r="V20" i="22"/>
  <c r="V126" i="22" s="1"/>
  <c r="G109" i="22"/>
  <c r="G63" i="22"/>
  <c r="S173" i="22"/>
  <c r="S167" i="22"/>
  <c r="S170" i="22"/>
  <c r="S176" i="22"/>
  <c r="S116" i="22"/>
  <c r="BM17" i="22"/>
  <c r="BN16" i="22"/>
  <c r="BM18" i="22"/>
  <c r="BM124" i="22"/>
  <c r="BM125" i="22" s="1"/>
  <c r="BM34" i="22"/>
  <c r="AJ127" i="22"/>
  <c r="BK126" i="22"/>
  <c r="AG72" i="22"/>
  <c r="AH72" i="22" s="1"/>
  <c r="F73" i="22"/>
  <c r="F67" i="22"/>
  <c r="F77" i="22" s="1"/>
  <c r="F75" i="22" s="1"/>
  <c r="I17" i="22"/>
  <c r="I18" i="22"/>
  <c r="J16" i="22"/>
  <c r="I124" i="22"/>
  <c r="I34" i="22"/>
  <c r="AV24" i="22"/>
  <c r="AH68" i="22"/>
  <c r="AH66" i="22"/>
  <c r="AH70" i="22" s="1"/>
  <c r="AV68" i="22"/>
  <c r="AV66" i="22"/>
  <c r="AV70" i="22" s="1"/>
  <c r="T68" i="22"/>
  <c r="T66" i="22"/>
  <c r="T70" i="22" s="1"/>
  <c r="BJ111" i="22"/>
  <c r="BJ65" i="22"/>
  <c r="BK28" i="22"/>
  <c r="AX37" i="22"/>
  <c r="AX40" i="22" s="1"/>
  <c r="AX41" i="22" s="1"/>
  <c r="AX127" i="22"/>
  <c r="BJ114" i="22"/>
  <c r="BJ112" i="22"/>
  <c r="W124" i="22"/>
  <c r="W127" i="22" s="1"/>
  <c r="X16" i="22"/>
  <c r="W17" i="22"/>
  <c r="W18" i="22"/>
  <c r="W34" i="22"/>
  <c r="W37" i="22" s="1"/>
  <c r="W40" i="22" s="1"/>
  <c r="BI104" i="22"/>
  <c r="BI100" i="22"/>
  <c r="BI139" i="22"/>
  <c r="BI141" i="22" s="1"/>
  <c r="BI151" i="22" s="1"/>
  <c r="BI149" i="22" s="1"/>
  <c r="AU173" i="22"/>
  <c r="AU167" i="22"/>
  <c r="AU170" i="22"/>
  <c r="AU176" i="22"/>
  <c r="AU116" i="22"/>
  <c r="G22" i="22"/>
  <c r="BL20" i="22"/>
  <c r="BL36" i="22" s="1"/>
  <c r="BL19" i="22"/>
  <c r="BL26" i="22" s="1"/>
  <c r="BK131" i="22"/>
  <c r="AU96" i="22"/>
  <c r="AU50" i="22"/>
  <c r="F68" i="22"/>
  <c r="F66" i="22"/>
  <c r="F70" i="22" s="1"/>
  <c r="U22" i="22"/>
  <c r="AH111" i="22"/>
  <c r="AH65" i="22"/>
  <c r="AI28" i="22"/>
  <c r="F119" i="22"/>
  <c r="F113" i="22"/>
  <c r="AH187" i="22"/>
  <c r="AH181" i="22"/>
  <c r="AH190" i="22"/>
  <c r="AH184" i="22"/>
  <c r="AH136" i="22"/>
  <c r="AH134" i="22" s="1"/>
  <c r="F72" i="22"/>
  <c r="H20" i="22"/>
  <c r="H36" i="22" s="1"/>
  <c r="H19" i="22"/>
  <c r="H26" i="22" s="1"/>
  <c r="H28" i="22" s="1"/>
  <c r="S119" i="22"/>
  <c r="S113" i="22"/>
  <c r="BI80" i="22"/>
  <c r="BI82" i="22" s="1"/>
  <c r="BI92" i="22" s="1"/>
  <c r="BI90" i="22" s="1"/>
  <c r="BI58" i="22"/>
  <c r="BI54" i="22"/>
  <c r="BI62" i="22" s="1"/>
  <c r="BI60" i="22" s="1"/>
  <c r="AG96" i="22"/>
  <c r="AG50" i="22"/>
  <c r="AY124" i="22"/>
  <c r="AY127" i="22" s="1"/>
  <c r="AZ16" i="22"/>
  <c r="AY18" i="22"/>
  <c r="AY17" i="22"/>
  <c r="AY34" i="22"/>
  <c r="AY37" i="22" s="1"/>
  <c r="AY40" i="22" s="1"/>
  <c r="V37" i="22"/>
  <c r="V40" i="22" s="1"/>
  <c r="V41" i="22" s="1"/>
  <c r="W35" i="22"/>
  <c r="AI22" i="22"/>
  <c r="AI24" i="22" s="1"/>
  <c r="BI172" i="22"/>
  <c r="BI178" i="22"/>
  <c r="BI169" i="22"/>
  <c r="BI175" i="22"/>
  <c r="BI123" i="22"/>
  <c r="BI121" i="22" s="1"/>
  <c r="BJ132" i="22"/>
  <c r="BJ128" i="22"/>
  <c r="AJ36" i="22"/>
  <c r="AJ20" i="22"/>
  <c r="AJ19" i="22"/>
  <c r="AJ26" i="22" s="1"/>
  <c r="T132" i="22"/>
  <c r="U132" i="22" s="1"/>
  <c r="T128" i="22"/>
  <c r="F96" i="22"/>
  <c r="F50" i="22"/>
  <c r="AV42" i="22"/>
  <c r="AV38" i="22"/>
  <c r="AV46" i="22" s="1"/>
  <c r="AV44" i="22" s="1"/>
  <c r="G111" i="22"/>
  <c r="G65" i="22"/>
  <c r="AW22" i="22"/>
  <c r="AW24" i="22" s="1"/>
  <c r="AH24" i="22"/>
  <c r="BI81" i="22"/>
  <c r="BI85" i="22" s="1"/>
  <c r="AU119" i="22"/>
  <c r="AU113" i="22"/>
  <c r="AV112" i="22"/>
  <c r="AV114" i="22"/>
  <c r="BJ68" i="22"/>
  <c r="BJ66" i="22"/>
  <c r="BJ70" i="22" s="1"/>
  <c r="E118" i="22"/>
  <c r="AI36" i="22"/>
  <c r="S96" i="22"/>
  <c r="S50" i="22"/>
  <c r="AJ37" i="22"/>
  <c r="AJ40" i="22" s="1"/>
  <c r="AJ41" i="22" s="1"/>
  <c r="AK41" i="22" s="1"/>
  <c r="U109" i="22"/>
  <c r="U63" i="22"/>
  <c r="AU190" i="22"/>
  <c r="AU184" i="22"/>
  <c r="AU181" i="22"/>
  <c r="AU187" i="22"/>
  <c r="AU136" i="22"/>
  <c r="AU134" i="22" s="1"/>
  <c r="BK22" i="22"/>
  <c r="AW131" i="22"/>
  <c r="S73" i="22"/>
  <c r="S67" i="22"/>
  <c r="S77" i="22" s="1"/>
  <c r="S75" i="22" s="1"/>
  <c r="AW36" i="22"/>
  <c r="AH114" i="22"/>
  <c r="AH112" i="22"/>
  <c r="E78" i="22"/>
  <c r="E55" i="22"/>
  <c r="E83" i="22" s="1"/>
  <c r="E53" i="22"/>
  <c r="E56" i="22" s="1"/>
  <c r="E57" i="22" s="1"/>
  <c r="E52" i="22"/>
  <c r="AV111" i="22"/>
  <c r="AV65" i="22"/>
  <c r="AW28" i="22"/>
  <c r="T114" i="22"/>
  <c r="T112" i="22"/>
  <c r="F132" i="22"/>
  <c r="F128" i="22"/>
  <c r="AX126" i="22"/>
  <c r="AX19" i="22"/>
  <c r="AX26" i="22" s="1"/>
  <c r="AX36" i="22"/>
  <c r="AX20" i="22"/>
  <c r="E178" i="22"/>
  <c r="E172" i="22"/>
  <c r="E169" i="22"/>
  <c r="E175" i="22"/>
  <c r="E123" i="22"/>
  <c r="E121" i="22" s="1"/>
  <c r="BI140" i="22"/>
  <c r="BI144" i="22" s="1"/>
  <c r="AI109" i="22"/>
  <c r="AI63" i="22"/>
  <c r="G36" i="22"/>
  <c r="G126" i="22"/>
  <c r="BL37" i="22"/>
  <c r="BL40" i="22" s="1"/>
  <c r="BL41" i="22" s="1"/>
  <c r="BL127" i="22"/>
  <c r="AI188" i="22"/>
  <c r="AI182" i="22"/>
  <c r="AI185" i="22"/>
  <c r="AI179" i="22"/>
  <c r="AI130" i="22"/>
  <c r="AI131" i="22" s="1"/>
  <c r="F114" i="22"/>
  <c r="F112" i="22"/>
  <c r="AK17" i="22"/>
  <c r="AK18" i="22"/>
  <c r="AL16" i="22"/>
  <c r="AK124" i="22"/>
  <c r="AK127" i="22" s="1"/>
  <c r="AK34" i="22"/>
  <c r="AK37" i="22" s="1"/>
  <c r="AK40" i="22" s="1"/>
  <c r="U36" i="22"/>
  <c r="AG73" i="22"/>
  <c r="AG67" i="22"/>
  <c r="AG77" i="22" s="1"/>
  <c r="AG75" i="22" s="1"/>
  <c r="G188" i="22"/>
  <c r="G182" i="22"/>
  <c r="G179" i="22"/>
  <c r="G185" i="22"/>
  <c r="G130" i="22"/>
  <c r="G131" i="22" s="1"/>
  <c r="T42" i="22"/>
  <c r="T38" i="22"/>
  <c r="T46" i="22" s="1"/>
  <c r="T44" i="22" s="1"/>
  <c r="H127" i="22"/>
  <c r="I125" i="22"/>
  <c r="AV132" i="22"/>
  <c r="AW132" i="22" s="1"/>
  <c r="AV128" i="22"/>
  <c r="AW109" i="22"/>
  <c r="AW63" i="22"/>
  <c r="BM41" i="18"/>
  <c r="BM27" i="18"/>
  <c r="BJ73" i="18"/>
  <c r="BJ67" i="18"/>
  <c r="BJ77" i="18" s="1"/>
  <c r="BJ75" i="18" s="1"/>
  <c r="BK66" i="18"/>
  <c r="BK70" i="18" s="1"/>
  <c r="BK68" i="18"/>
  <c r="BL38" i="18"/>
  <c r="BL46" i="18" s="1"/>
  <c r="BL44" i="18" s="1"/>
  <c r="BL42" i="18"/>
  <c r="BJ116" i="18"/>
  <c r="BJ170" i="18"/>
  <c r="BJ176" i="18"/>
  <c r="BJ167" i="18"/>
  <c r="BJ173" i="18"/>
  <c r="BL28" i="18"/>
  <c r="BK65" i="18"/>
  <c r="BK111" i="18"/>
  <c r="BK136" i="18"/>
  <c r="BK134" i="18" s="1"/>
  <c r="BK184" i="18"/>
  <c r="BK190" i="18"/>
  <c r="BK187" i="18"/>
  <c r="BK181" i="18"/>
  <c r="BL22" i="18"/>
  <c r="BK24" i="18"/>
  <c r="BO16" i="18"/>
  <c r="BN17" i="18"/>
  <c r="BN18" i="18"/>
  <c r="BN124" i="18"/>
  <c r="BN127" i="18" s="1"/>
  <c r="BN34" i="18"/>
  <c r="BN37" i="18" s="1"/>
  <c r="BN40" i="18" s="1"/>
  <c r="BN41" i="18" s="1"/>
  <c r="BL131" i="18"/>
  <c r="BM125" i="18"/>
  <c r="BJ99" i="18"/>
  <c r="BJ101" i="18"/>
  <c r="BJ142" i="18" s="1"/>
  <c r="BJ137" i="18"/>
  <c r="BJ98" i="18"/>
  <c r="BL128" i="18"/>
  <c r="BL132" i="18"/>
  <c r="BM19" i="18"/>
  <c r="BM26" i="18" s="1"/>
  <c r="BM20" i="18"/>
  <c r="BM36" i="18"/>
  <c r="BM126" i="18"/>
  <c r="BL63" i="18"/>
  <c r="BL109" i="18"/>
  <c r="BJ113" i="18"/>
  <c r="BJ119" i="18"/>
  <c r="BK112" i="18"/>
  <c r="BK114" i="18"/>
  <c r="BJ55" i="18"/>
  <c r="BJ83" i="18" s="1"/>
  <c r="BJ78" i="18"/>
  <c r="BJ53" i="18"/>
  <c r="BJ56" i="18" s="1"/>
  <c r="BJ57" i="18" s="1"/>
  <c r="BJ52" i="18"/>
  <c r="BM35" i="18"/>
  <c r="BM130" i="18"/>
  <c r="BM179" i="18"/>
  <c r="BM180" i="18" s="1"/>
  <c r="BM185" i="18"/>
  <c r="BM186" i="18" s="1"/>
  <c r="BM182" i="18"/>
  <c r="BM183" i="18" s="1"/>
  <c r="BM188" i="18"/>
  <c r="BM189" i="18" s="1"/>
  <c r="AX38" i="18"/>
  <c r="AX46" i="18" s="1"/>
  <c r="AY19" i="18"/>
  <c r="AY26" i="18" s="1"/>
  <c r="AY20" i="18"/>
  <c r="AY21" i="18" s="1"/>
  <c r="AY36" i="18"/>
  <c r="AY126" i="18"/>
  <c r="AW38" i="18"/>
  <c r="AW46" i="18" s="1"/>
  <c r="AW44" i="18" s="1"/>
  <c r="AW42" i="18"/>
  <c r="AX42" i="18" s="1"/>
  <c r="AW112" i="18"/>
  <c r="AW114" i="18"/>
  <c r="AV99" i="18"/>
  <c r="AV101" i="18"/>
  <c r="AV142" i="18" s="1"/>
  <c r="AV137" i="18"/>
  <c r="AV98" i="18"/>
  <c r="AX128" i="18"/>
  <c r="AX109" i="18"/>
  <c r="AX63" i="18"/>
  <c r="AY127" i="18"/>
  <c r="AY125" i="18"/>
  <c r="AV113" i="18"/>
  <c r="AV119" i="18"/>
  <c r="AV72" i="18"/>
  <c r="AV55" i="18"/>
  <c r="AV83" i="18" s="1"/>
  <c r="AV78" i="18"/>
  <c r="AV53" i="18"/>
  <c r="AV56" i="18" s="1"/>
  <c r="AV57" i="18" s="1"/>
  <c r="AV52" i="18"/>
  <c r="AV67" i="18"/>
  <c r="AV77" i="18" s="1"/>
  <c r="AV75" i="18" s="1"/>
  <c r="AV73" i="18"/>
  <c r="AY35" i="18"/>
  <c r="AW128" i="18"/>
  <c r="AW132" i="18"/>
  <c r="AW68" i="18"/>
  <c r="AW66" i="18"/>
  <c r="AW70" i="18" s="1"/>
  <c r="AX22" i="18"/>
  <c r="AW50" i="18"/>
  <c r="AW96" i="18"/>
  <c r="BA16" i="18"/>
  <c r="AZ17" i="18"/>
  <c r="AZ18" i="18"/>
  <c r="AZ34" i="18"/>
  <c r="AZ37" i="18" s="1"/>
  <c r="AZ40" i="18" s="1"/>
  <c r="AZ41" i="18" s="1"/>
  <c r="AZ124" i="18"/>
  <c r="AZ127" i="18" s="1"/>
  <c r="AX28" i="18"/>
  <c r="AW65" i="18"/>
  <c r="AW111" i="18"/>
  <c r="AV116" i="18"/>
  <c r="AV167" i="18"/>
  <c r="AV173" i="18"/>
  <c r="AV176" i="18"/>
  <c r="AV170" i="18"/>
  <c r="AK110" i="18"/>
  <c r="AK10" i="18" s="1"/>
  <c r="AH137" i="18"/>
  <c r="AH99" i="18"/>
  <c r="AH101" i="18"/>
  <c r="AH142" i="18" s="1"/>
  <c r="AH98" i="18"/>
  <c r="AK38" i="18"/>
  <c r="AK46" i="18" s="1"/>
  <c r="AK44" i="18" s="1"/>
  <c r="AL20" i="18"/>
  <c r="AL36" i="18" s="1"/>
  <c r="AL19" i="18"/>
  <c r="AL26" i="18" s="1"/>
  <c r="AI123" i="18"/>
  <c r="AI121" i="18" s="1"/>
  <c r="AI172" i="18"/>
  <c r="AI178" i="18"/>
  <c r="AI169" i="18"/>
  <c r="AI175" i="18"/>
  <c r="AI72" i="18"/>
  <c r="AK22" i="18"/>
  <c r="AK24" i="18" s="1"/>
  <c r="AJ136" i="18"/>
  <c r="AJ134" i="18" s="1"/>
  <c r="AJ184" i="18"/>
  <c r="AJ190" i="18"/>
  <c r="AJ181" i="18"/>
  <c r="AJ187" i="18"/>
  <c r="AK189" i="18"/>
  <c r="AL130" i="18"/>
  <c r="AL179" i="18"/>
  <c r="AL185" i="18"/>
  <c r="AL182" i="18"/>
  <c r="AL188" i="18"/>
  <c r="AK21" i="18"/>
  <c r="AJ113" i="18"/>
  <c r="AJ119" i="18"/>
  <c r="AL37" i="18"/>
  <c r="AL40" i="18" s="1"/>
  <c r="AL41" i="18" s="1"/>
  <c r="AK63" i="18"/>
  <c r="AK109" i="18"/>
  <c r="AK27" i="18"/>
  <c r="AJ112" i="18"/>
  <c r="AJ114" i="18"/>
  <c r="AI53" i="18"/>
  <c r="AI56" i="18" s="1"/>
  <c r="AI55" i="18"/>
  <c r="AI83" i="18" s="1"/>
  <c r="AI78" i="18"/>
  <c r="AI81" i="18" s="1"/>
  <c r="AI85" i="18" s="1"/>
  <c r="AI52" i="18"/>
  <c r="AK183" i="18"/>
  <c r="AM17" i="18"/>
  <c r="AN16" i="18"/>
  <c r="AM18" i="18"/>
  <c r="AM34" i="18"/>
  <c r="AM37" i="18" s="1"/>
  <c r="AM40" i="18" s="1"/>
  <c r="AM124" i="18"/>
  <c r="AK23" i="18"/>
  <c r="AI170" i="18"/>
  <c r="AI176" i="18"/>
  <c r="AI116" i="18"/>
  <c r="AI167" i="18"/>
  <c r="AI173" i="18"/>
  <c r="AJ42" i="18"/>
  <c r="AK42" i="18" s="1"/>
  <c r="AJ67" i="18"/>
  <c r="AJ77" i="18" s="1"/>
  <c r="AJ75" i="18" s="1"/>
  <c r="AJ73" i="18"/>
  <c r="AK128" i="18"/>
  <c r="AK132" i="18"/>
  <c r="AK180" i="18"/>
  <c r="AH53" i="18"/>
  <c r="AH56" i="18" s="1"/>
  <c r="AH57" i="18" s="1"/>
  <c r="AH55" i="18"/>
  <c r="AH83" i="18" s="1"/>
  <c r="AH78" i="18"/>
  <c r="AH52" i="18"/>
  <c r="AJ68" i="18"/>
  <c r="AJ66" i="18"/>
  <c r="AJ70" i="18" s="1"/>
  <c r="AI99" i="18"/>
  <c r="AI101" i="18"/>
  <c r="AI142" i="18" s="1"/>
  <c r="AI137" i="18"/>
  <c r="AI140" i="18" s="1"/>
  <c r="AI144" i="18" s="1"/>
  <c r="AI98" i="18"/>
  <c r="AK186" i="18"/>
  <c r="AK131" i="18"/>
  <c r="AJ24" i="18"/>
  <c r="AJ44" i="18"/>
  <c r="AK45" i="18" s="1"/>
  <c r="AK28" i="18"/>
  <c r="I34" i="18"/>
  <c r="I18" i="18"/>
  <c r="T44" i="18"/>
  <c r="V41" i="18"/>
  <c r="U22" i="18"/>
  <c r="U24" i="18" s="1"/>
  <c r="S72" i="18"/>
  <c r="T24" i="18"/>
  <c r="U126" i="18"/>
  <c r="U36" i="18"/>
  <c r="S78" i="18"/>
  <c r="S53" i="18"/>
  <c r="S56" i="18" s="1"/>
  <c r="S57" i="18" s="1"/>
  <c r="S55" i="18"/>
  <c r="S83" i="18" s="1"/>
  <c r="S52" i="18"/>
  <c r="S113" i="18"/>
  <c r="S119" i="18"/>
  <c r="T42" i="18"/>
  <c r="U185" i="18"/>
  <c r="U179" i="18"/>
  <c r="U188" i="18"/>
  <c r="U182" i="18"/>
  <c r="U130" i="18"/>
  <c r="U131" i="18" s="1"/>
  <c r="W17" i="18"/>
  <c r="X16" i="18"/>
  <c r="X18" i="18" s="1"/>
  <c r="W124" i="18"/>
  <c r="W34" i="18"/>
  <c r="W37" i="18" s="1"/>
  <c r="W40" i="18" s="1"/>
  <c r="S176" i="18"/>
  <c r="S170" i="18"/>
  <c r="S173" i="18"/>
  <c r="S116" i="18"/>
  <c r="S167" i="18"/>
  <c r="T68" i="18"/>
  <c r="T66" i="18"/>
  <c r="T70" i="18" s="1"/>
  <c r="U109" i="18"/>
  <c r="U63" i="18"/>
  <c r="S137" i="18"/>
  <c r="S101" i="18"/>
  <c r="S142" i="18" s="1"/>
  <c r="S99" i="18"/>
  <c r="S98" i="18"/>
  <c r="U28" i="18"/>
  <c r="T111" i="18"/>
  <c r="T65" i="18"/>
  <c r="S190" i="18"/>
  <c r="S184" i="18"/>
  <c r="S181" i="18"/>
  <c r="S136" i="18"/>
  <c r="S134" i="18" s="1"/>
  <c r="S187" i="18"/>
  <c r="V19" i="18"/>
  <c r="V26" i="18" s="1"/>
  <c r="V20" i="18"/>
  <c r="V185" i="18"/>
  <c r="V179" i="18"/>
  <c r="V188" i="18"/>
  <c r="V182" i="18"/>
  <c r="V130" i="18"/>
  <c r="T132" i="18"/>
  <c r="T128" i="18"/>
  <c r="T114" i="18"/>
  <c r="T112" i="18"/>
  <c r="S67" i="18"/>
  <c r="S77" i="18" s="1"/>
  <c r="S75" i="18" s="1"/>
  <c r="S73" i="18"/>
  <c r="G185" i="18"/>
  <c r="G188" i="18"/>
  <c r="G182" i="18"/>
  <c r="G179" i="18"/>
  <c r="E116" i="18"/>
  <c r="E118" i="18" s="1"/>
  <c r="E170" i="18"/>
  <c r="E176" i="18"/>
  <c r="E173" i="18"/>
  <c r="E167" i="18"/>
  <c r="E164" i="18"/>
  <c r="E155" i="18"/>
  <c r="E161" i="18"/>
  <c r="E197" i="18" s="1"/>
  <c r="E158" i="18"/>
  <c r="G26" i="18"/>
  <c r="G109" i="18" s="1"/>
  <c r="F111" i="18"/>
  <c r="F65" i="18"/>
  <c r="F68" i="18"/>
  <c r="F66" i="18"/>
  <c r="F70" i="18" s="1"/>
  <c r="F72" i="18" s="1"/>
  <c r="F114" i="18"/>
  <c r="F112" i="18"/>
  <c r="M22" i="19"/>
  <c r="M20" i="19"/>
  <c r="F50" i="18"/>
  <c r="F53" i="18" s="1"/>
  <c r="F56" i="18" s="1"/>
  <c r="F96" i="18"/>
  <c r="F98" i="18" s="1"/>
  <c r="G22" i="18"/>
  <c r="G24" i="18" s="1"/>
  <c r="H26" i="19"/>
  <c r="L26" i="19" s="1"/>
  <c r="K26" i="19"/>
  <c r="H25" i="19"/>
  <c r="L25" i="19" s="1"/>
  <c r="K25" i="19"/>
  <c r="H23" i="19"/>
  <c r="L23" i="19" s="1"/>
  <c r="K23" i="19"/>
  <c r="K24" i="19"/>
  <c r="H24" i="19"/>
  <c r="L24" i="19" s="1"/>
  <c r="E100" i="18"/>
  <c r="E104" i="18"/>
  <c r="E147" i="18" s="1"/>
  <c r="E139" i="18"/>
  <c r="E141" i="18" s="1"/>
  <c r="E151" i="18" s="1"/>
  <c r="E149" i="18" s="1"/>
  <c r="E102" i="18"/>
  <c r="E103" i="18" s="1"/>
  <c r="G130" i="18"/>
  <c r="G131" i="18" s="1"/>
  <c r="F38" i="18"/>
  <c r="F46" i="18" s="1"/>
  <c r="F128" i="18"/>
  <c r="F132" i="18"/>
  <c r="H127" i="18"/>
  <c r="E146" i="18"/>
  <c r="I124" i="18"/>
  <c r="I17" i="18"/>
  <c r="J16" i="18"/>
  <c r="I37" i="18"/>
  <c r="I40" i="18" s="1"/>
  <c r="G126" i="18"/>
  <c r="H37" i="18"/>
  <c r="H40" i="18" s="1"/>
  <c r="G36" i="18"/>
  <c r="H20" i="18"/>
  <c r="H19" i="18"/>
  <c r="K18" i="13"/>
  <c r="J20" i="13"/>
  <c r="J36" i="13"/>
  <c r="I38" i="13"/>
  <c r="I39" i="13" s="1"/>
  <c r="I12" i="13"/>
  <c r="H14" i="13"/>
  <c r="D15" i="13"/>
  <c r="E39" i="13"/>
  <c r="E40" i="13"/>
  <c r="F37" i="13"/>
  <c r="D40" i="13"/>
  <c r="D39" i="13"/>
  <c r="E31" i="13"/>
  <c r="D33" i="13"/>
  <c r="D34" i="13"/>
  <c r="D28" i="13"/>
  <c r="D27" i="13"/>
  <c r="E27" i="13"/>
  <c r="E28" i="13"/>
  <c r="F25" i="13"/>
  <c r="D22" i="13"/>
  <c r="D21" i="13"/>
  <c r="F19" i="13"/>
  <c r="E21" i="13"/>
  <c r="E22" i="13"/>
  <c r="E13" i="13"/>
  <c r="AW72" i="33" l="1"/>
  <c r="AV72" i="30"/>
  <c r="AW72" i="29"/>
  <c r="V72" i="28"/>
  <c r="AW72" i="27"/>
  <c r="U72" i="27"/>
  <c r="AH72" i="26"/>
  <c r="AH118" i="25"/>
  <c r="F72" i="24"/>
  <c r="AK72" i="23"/>
  <c r="I189" i="36"/>
  <c r="H68" i="36"/>
  <c r="H66" i="36"/>
  <c r="H70" i="36" s="1"/>
  <c r="I24" i="36"/>
  <c r="I22" i="36"/>
  <c r="I23" i="36" s="1"/>
  <c r="F139" i="36"/>
  <c r="F141" i="36" s="1"/>
  <c r="F151" i="36" s="1"/>
  <c r="F100" i="36"/>
  <c r="E178" i="36"/>
  <c r="E172" i="36"/>
  <c r="E169" i="36"/>
  <c r="E175" i="36"/>
  <c r="E123" i="36"/>
  <c r="E121" i="36" s="1"/>
  <c r="E118" i="36"/>
  <c r="F118" i="36" s="1"/>
  <c r="G96" i="36"/>
  <c r="G50" i="36"/>
  <c r="K17" i="36"/>
  <c r="K18" i="36"/>
  <c r="L16" i="36"/>
  <c r="K124" i="36"/>
  <c r="K34" i="36"/>
  <c r="K37" i="36" s="1"/>
  <c r="K40" i="36" s="1"/>
  <c r="H96" i="36"/>
  <c r="H50" i="36"/>
  <c r="I180" i="36"/>
  <c r="H112" i="36"/>
  <c r="H114" i="36"/>
  <c r="I36" i="36"/>
  <c r="F158" i="36"/>
  <c r="F194" i="36" s="1"/>
  <c r="F155" i="36"/>
  <c r="F191" i="36" s="1"/>
  <c r="F161" i="36"/>
  <c r="F197" i="36" s="1"/>
  <c r="F102" i="36"/>
  <c r="F164" i="36"/>
  <c r="F200" i="36" s="1"/>
  <c r="G72" i="36"/>
  <c r="I131" i="36"/>
  <c r="I186" i="36"/>
  <c r="G65" i="36"/>
  <c r="H28" i="36"/>
  <c r="G111" i="36"/>
  <c r="H132" i="36"/>
  <c r="H128" i="36"/>
  <c r="G173" i="36"/>
  <c r="G167" i="36"/>
  <c r="G176" i="36"/>
  <c r="G170" i="36"/>
  <c r="G116" i="36"/>
  <c r="I109" i="36"/>
  <c r="I110" i="36" s="1"/>
  <c r="I10" i="36" s="1"/>
  <c r="I63" i="36"/>
  <c r="J41" i="36"/>
  <c r="F113" i="36"/>
  <c r="F119" i="36"/>
  <c r="G190" i="36"/>
  <c r="G184" i="36"/>
  <c r="G181" i="36"/>
  <c r="G187" i="36"/>
  <c r="G136" i="36"/>
  <c r="G134" i="36" s="1"/>
  <c r="E78" i="36"/>
  <c r="E55" i="36"/>
  <c r="E83" i="36" s="1"/>
  <c r="E53" i="36"/>
  <c r="E56" i="36" s="1"/>
  <c r="E57" i="36" s="1"/>
  <c r="F57" i="36" s="1"/>
  <c r="E52" i="36"/>
  <c r="F54" i="36"/>
  <c r="F62" i="36" s="1"/>
  <c r="F80" i="36"/>
  <c r="F82" i="36" s="1"/>
  <c r="F92" i="36" s="1"/>
  <c r="I21" i="36"/>
  <c r="J127" i="36"/>
  <c r="J19" i="36"/>
  <c r="J26" i="36" s="1"/>
  <c r="J20" i="36"/>
  <c r="J36" i="36" s="1"/>
  <c r="I183" i="36"/>
  <c r="F73" i="36"/>
  <c r="F67" i="36"/>
  <c r="F77" i="36" s="1"/>
  <c r="F75" i="36" s="1"/>
  <c r="E137" i="36"/>
  <c r="E101" i="36"/>
  <c r="E142" i="36" s="1"/>
  <c r="E99" i="36"/>
  <c r="E98" i="36"/>
  <c r="I126" i="36"/>
  <c r="AJ128" i="25"/>
  <c r="AI99" i="25"/>
  <c r="AI101" i="25"/>
  <c r="AI142" i="25" s="1"/>
  <c r="AI137" i="25"/>
  <c r="AI140" i="25" s="1"/>
  <c r="AI144" i="25" s="1"/>
  <c r="AI98" i="25"/>
  <c r="AI113" i="25"/>
  <c r="AI119" i="25"/>
  <c r="AK183" i="25"/>
  <c r="U100" i="25"/>
  <c r="U104" i="25"/>
  <c r="U139" i="25"/>
  <c r="U141" i="25" s="1"/>
  <c r="U151" i="25" s="1"/>
  <c r="U149" i="25" s="1"/>
  <c r="BI100" i="25"/>
  <c r="BI104" i="25"/>
  <c r="BI139" i="25"/>
  <c r="BI141" i="25" s="1"/>
  <c r="BI151" i="25" s="1"/>
  <c r="BI149" i="25" s="1"/>
  <c r="BI102" i="25"/>
  <c r="BI103" i="25" s="1"/>
  <c r="BI155" i="25"/>
  <c r="BI158" i="25"/>
  <c r="BI161" i="25"/>
  <c r="BI164" i="25"/>
  <c r="AW136" i="25"/>
  <c r="AW134" i="25" s="1"/>
  <c r="AW181" i="25"/>
  <c r="AW184" i="25"/>
  <c r="AW187" i="25"/>
  <c r="AW190" i="25"/>
  <c r="BJ100" i="25"/>
  <c r="BJ160" i="25" s="1"/>
  <c r="BJ139" i="25"/>
  <c r="BJ141" i="25" s="1"/>
  <c r="BJ151" i="25" s="1"/>
  <c r="BJ149" i="25" s="1"/>
  <c r="BM180" i="25"/>
  <c r="BJ123" i="25"/>
  <c r="BJ121" i="25" s="1"/>
  <c r="BJ169" i="25"/>
  <c r="BJ172" i="25"/>
  <c r="BJ175" i="25"/>
  <c r="BJ178" i="25"/>
  <c r="U146" i="25"/>
  <c r="AG200" i="25"/>
  <c r="H36" i="25"/>
  <c r="AX99" i="25"/>
  <c r="AX101" i="25"/>
  <c r="AX142" i="25" s="1"/>
  <c r="AX137" i="25"/>
  <c r="AX140" i="25" s="1"/>
  <c r="AX144" i="25" s="1"/>
  <c r="AX98" i="25"/>
  <c r="BK113" i="25"/>
  <c r="BK119" i="25"/>
  <c r="V113" i="25"/>
  <c r="V119" i="25"/>
  <c r="AW99" i="25"/>
  <c r="AW101" i="25"/>
  <c r="AW142" i="25" s="1"/>
  <c r="AW137" i="25"/>
  <c r="AW98" i="25"/>
  <c r="AK180" i="25"/>
  <c r="BK116" i="25"/>
  <c r="BK167" i="25"/>
  <c r="BK170" i="25"/>
  <c r="BK173" i="25"/>
  <c r="BK176" i="25"/>
  <c r="AI116" i="25"/>
  <c r="AI167" i="25"/>
  <c r="AI170" i="25"/>
  <c r="AI173" i="25"/>
  <c r="AI176" i="25"/>
  <c r="BI140" i="25"/>
  <c r="BI144" i="25" s="1"/>
  <c r="W126" i="25"/>
  <c r="AH123" i="25"/>
  <c r="AH121" i="25" s="1"/>
  <c r="AH169" i="25"/>
  <c r="AH172" i="25"/>
  <c r="AH175" i="25"/>
  <c r="AH178" i="25"/>
  <c r="AG146" i="25"/>
  <c r="AH146" i="25" s="1"/>
  <c r="AH102" i="25"/>
  <c r="AH103" i="25" s="1"/>
  <c r="AH155" i="25"/>
  <c r="AH191" i="25" s="1"/>
  <c r="AH158" i="25"/>
  <c r="AH194" i="25" s="1"/>
  <c r="AH161" i="25"/>
  <c r="AH197" i="25" s="1"/>
  <c r="AH164" i="25"/>
  <c r="AH200" i="25" s="1"/>
  <c r="AY126" i="25"/>
  <c r="AG197" i="25"/>
  <c r="BA130" i="25"/>
  <c r="BA179" i="25"/>
  <c r="BA182" i="25"/>
  <c r="BA185" i="25"/>
  <c r="BA188" i="25"/>
  <c r="Y130" i="25"/>
  <c r="Y131" i="25" s="1"/>
  <c r="Y179" i="25"/>
  <c r="Y182" i="25"/>
  <c r="Y185" i="25"/>
  <c r="Y188" i="25"/>
  <c r="AL127" i="25"/>
  <c r="BN130" i="25"/>
  <c r="BN131" i="25" s="1"/>
  <c r="BN179" i="25"/>
  <c r="BN182" i="25"/>
  <c r="BN185" i="25"/>
  <c r="BN188" i="25"/>
  <c r="AK189" i="25"/>
  <c r="AX128" i="25"/>
  <c r="AX132" i="25"/>
  <c r="BJ118" i="25"/>
  <c r="BK118" i="25" s="1"/>
  <c r="AH100" i="25"/>
  <c r="AH104" i="25"/>
  <c r="AH147" i="25" s="1"/>
  <c r="AH139" i="25"/>
  <c r="AH141" i="25" s="1"/>
  <c r="AH151" i="25" s="1"/>
  <c r="AH149" i="25" s="1"/>
  <c r="AI128" i="25"/>
  <c r="AI132" i="25"/>
  <c r="AG194" i="25"/>
  <c r="AG147" i="25"/>
  <c r="BK136" i="25"/>
  <c r="BK134" i="25" s="1"/>
  <c r="BK181" i="25"/>
  <c r="BK184" i="25"/>
  <c r="BK187" i="25"/>
  <c r="BK190" i="25"/>
  <c r="BL112" i="25"/>
  <c r="BL114" i="25"/>
  <c r="AJ112" i="25"/>
  <c r="AJ114" i="25"/>
  <c r="AX113" i="25"/>
  <c r="AX119" i="25"/>
  <c r="W112" i="25"/>
  <c r="W114" i="25"/>
  <c r="W115" i="25" s="1"/>
  <c r="W110" i="25"/>
  <c r="AY112" i="25"/>
  <c r="AY114" i="25"/>
  <c r="AY115" i="25" s="1"/>
  <c r="AK186" i="25"/>
  <c r="AH136" i="25"/>
  <c r="AH134" i="25" s="1"/>
  <c r="AH181" i="25"/>
  <c r="AH184" i="25"/>
  <c r="AH187" i="25"/>
  <c r="AH190" i="25"/>
  <c r="U102" i="25"/>
  <c r="U103" i="25" s="1"/>
  <c r="U155" i="25"/>
  <c r="U191" i="25" s="1"/>
  <c r="U158" i="25"/>
  <c r="U161" i="25"/>
  <c r="U197" i="25" s="1"/>
  <c r="U164" i="25"/>
  <c r="U200" i="25" s="1"/>
  <c r="AW123" i="25"/>
  <c r="AW121" i="25" s="1"/>
  <c r="AW169" i="25"/>
  <c r="AW172" i="25"/>
  <c r="AW175" i="25"/>
  <c r="AW178" i="25"/>
  <c r="AX116" i="25"/>
  <c r="AX167" i="25"/>
  <c r="AX170" i="25"/>
  <c r="AX173" i="25"/>
  <c r="AX176" i="25"/>
  <c r="AI118" i="25"/>
  <c r="BL126" i="25"/>
  <c r="BJ102" i="25"/>
  <c r="BJ155" i="25"/>
  <c r="BJ191" i="25" s="1"/>
  <c r="BJ158" i="25"/>
  <c r="BJ194" i="25" s="1"/>
  <c r="BJ161" i="25"/>
  <c r="BJ197" i="25" s="1"/>
  <c r="BJ164" i="25"/>
  <c r="BJ200" i="25" s="1"/>
  <c r="U123" i="25"/>
  <c r="U121" i="25" s="1"/>
  <c r="U169" i="25"/>
  <c r="U172" i="25"/>
  <c r="U175" i="25"/>
  <c r="U178" i="25"/>
  <c r="BA131" i="25"/>
  <c r="V116" i="25"/>
  <c r="V118" i="25" s="1"/>
  <c r="V167" i="25"/>
  <c r="V170" i="25"/>
  <c r="V173" i="25"/>
  <c r="V176" i="25"/>
  <c r="AV108" i="25"/>
  <c r="AV106" i="25" s="1"/>
  <c r="AV157" i="25"/>
  <c r="AV193" i="25" s="1"/>
  <c r="AV160" i="25"/>
  <c r="AV196" i="25" s="1"/>
  <c r="AV163" i="25"/>
  <c r="AV199" i="25" s="1"/>
  <c r="AV166" i="25"/>
  <c r="AV202" i="25" s="1"/>
  <c r="T108" i="25"/>
  <c r="T106" i="25" s="1"/>
  <c r="T157" i="25"/>
  <c r="T193" i="25" s="1"/>
  <c r="T160" i="25"/>
  <c r="T196" i="25" s="1"/>
  <c r="T163" i="25"/>
  <c r="T199" i="25" s="1"/>
  <c r="T166" i="25"/>
  <c r="T202" i="25" s="1"/>
  <c r="AG191" i="25"/>
  <c r="AG108" i="25"/>
  <c r="AG106" i="25" s="1"/>
  <c r="AG157" i="25"/>
  <c r="AG193" i="25" s="1"/>
  <c r="AG160" i="25"/>
  <c r="AG196" i="25" s="1"/>
  <c r="AG163" i="25"/>
  <c r="AG199" i="25" s="1"/>
  <c r="AG166" i="25"/>
  <c r="AG202" i="25" s="1"/>
  <c r="V136" i="25"/>
  <c r="V134" i="25" s="1"/>
  <c r="V181" i="25"/>
  <c r="V184" i="25"/>
  <c r="V187" i="25"/>
  <c r="V190" i="25"/>
  <c r="H131" i="25"/>
  <c r="AK35" i="25"/>
  <c r="AK41" i="25"/>
  <c r="F72" i="35"/>
  <c r="T72" i="34"/>
  <c r="AH57" i="34"/>
  <c r="AY131" i="35"/>
  <c r="BM35" i="35"/>
  <c r="AH72" i="35"/>
  <c r="X41" i="35"/>
  <c r="I35" i="35"/>
  <c r="BK114" i="35"/>
  <c r="BK112" i="35"/>
  <c r="BM19" i="35"/>
  <c r="BM26" i="35" s="1"/>
  <c r="BM27" i="35" s="1"/>
  <c r="BM20" i="35"/>
  <c r="BM126" i="35" s="1"/>
  <c r="AG139" i="35"/>
  <c r="AG141" i="35" s="1"/>
  <c r="AG151" i="35" s="1"/>
  <c r="AG149" i="35" s="1"/>
  <c r="AG100" i="35"/>
  <c r="AG104" i="35"/>
  <c r="AX96" i="35"/>
  <c r="AX50" i="35"/>
  <c r="AG118" i="35"/>
  <c r="V42" i="35"/>
  <c r="V38" i="35"/>
  <c r="V46" i="35" s="1"/>
  <c r="V44" i="35" s="1"/>
  <c r="AZ37" i="35"/>
  <c r="AZ40" i="35" s="1"/>
  <c r="AZ41" i="35" s="1"/>
  <c r="BA41" i="35" s="1"/>
  <c r="T78" i="35"/>
  <c r="T81" i="35" s="1"/>
  <c r="T85" i="35" s="1"/>
  <c r="T53" i="35"/>
  <c r="T56" i="35" s="1"/>
  <c r="T57" i="35" s="1"/>
  <c r="T55" i="35"/>
  <c r="T83" i="35" s="1"/>
  <c r="T52" i="35"/>
  <c r="AK37" i="35"/>
  <c r="AK40" i="35" s="1"/>
  <c r="AK41" i="35" s="1"/>
  <c r="AK35" i="35"/>
  <c r="AK127" i="35"/>
  <c r="AK125" i="35"/>
  <c r="AW73" i="35"/>
  <c r="AW67" i="35"/>
  <c r="AW77" i="35" s="1"/>
  <c r="AW75" i="35" s="1"/>
  <c r="I19" i="35"/>
  <c r="I26" i="35" s="1"/>
  <c r="I20" i="35"/>
  <c r="I126" i="35" s="1"/>
  <c r="AI111" i="35"/>
  <c r="AI65" i="35"/>
  <c r="AJ28" i="35"/>
  <c r="W24" i="35"/>
  <c r="W22" i="35"/>
  <c r="W21" i="35"/>
  <c r="W36" i="35"/>
  <c r="AV163" i="35"/>
  <c r="AV157" i="35"/>
  <c r="AV108" i="35"/>
  <c r="AV166" i="35"/>
  <c r="BJ176" i="35"/>
  <c r="BJ173" i="35"/>
  <c r="BJ170" i="35"/>
  <c r="BJ167" i="35"/>
  <c r="BJ116" i="35"/>
  <c r="S81" i="35"/>
  <c r="S85" i="35" s="1"/>
  <c r="G132" i="35"/>
  <c r="G128" i="35"/>
  <c r="AI96" i="35"/>
  <c r="AI50" i="35"/>
  <c r="BJ73" i="35"/>
  <c r="BJ67" i="35"/>
  <c r="BJ77" i="35" s="1"/>
  <c r="BJ75" i="35" s="1"/>
  <c r="W126" i="35"/>
  <c r="H131" i="35"/>
  <c r="BL109" i="35"/>
  <c r="BL63" i="35"/>
  <c r="E81" i="35"/>
  <c r="E85" i="35" s="1"/>
  <c r="AY189" i="35"/>
  <c r="AX38" i="35"/>
  <c r="AX46" i="35" s="1"/>
  <c r="AX44" i="35" s="1"/>
  <c r="AX42" i="35"/>
  <c r="AJ22" i="35"/>
  <c r="E139" i="35"/>
  <c r="E141" i="35" s="1"/>
  <c r="E151" i="35" s="1"/>
  <c r="E149" i="35" s="1"/>
  <c r="E104" i="35"/>
  <c r="E100" i="35"/>
  <c r="T137" i="35"/>
  <c r="T140" i="35" s="1"/>
  <c r="T144" i="35" s="1"/>
  <c r="T101" i="35"/>
  <c r="T142" i="35" s="1"/>
  <c r="T99" i="35"/>
  <c r="T98" i="35"/>
  <c r="BK68" i="35"/>
  <c r="BK66" i="35"/>
  <c r="BK70" i="35" s="1"/>
  <c r="AY109" i="35"/>
  <c r="AY63" i="35"/>
  <c r="AY27" i="35"/>
  <c r="G111" i="35"/>
  <c r="H28" i="35"/>
  <c r="G65" i="35"/>
  <c r="AG140" i="35"/>
  <c r="AG144" i="35" s="1"/>
  <c r="AX68" i="35"/>
  <c r="AX66" i="35"/>
  <c r="AX70" i="35" s="1"/>
  <c r="AX72" i="35" s="1"/>
  <c r="BJ119" i="35"/>
  <c r="BJ113" i="35"/>
  <c r="AK19" i="35"/>
  <c r="AK26" i="35" s="1"/>
  <c r="AK20" i="35"/>
  <c r="AK21" i="35" s="1"/>
  <c r="AG175" i="35"/>
  <c r="AG178" i="35"/>
  <c r="AG172" i="35"/>
  <c r="AG169" i="35"/>
  <c r="AG123" i="35"/>
  <c r="AG121" i="35" s="1"/>
  <c r="AW119" i="35"/>
  <c r="AW113" i="35"/>
  <c r="U170" i="35"/>
  <c r="U176" i="35"/>
  <c r="U167" i="35"/>
  <c r="U173" i="35"/>
  <c r="U116" i="35"/>
  <c r="I127" i="35"/>
  <c r="I125" i="35"/>
  <c r="AH73" i="35"/>
  <c r="AH67" i="35"/>
  <c r="AH77" i="35" s="1"/>
  <c r="AH75" i="35" s="1"/>
  <c r="F55" i="35"/>
  <c r="F83" i="35" s="1"/>
  <c r="F53" i="35"/>
  <c r="F56" i="35" s="1"/>
  <c r="F57" i="35" s="1"/>
  <c r="F78" i="35"/>
  <c r="F81" i="35" s="1"/>
  <c r="F85" i="35" s="1"/>
  <c r="F52" i="35"/>
  <c r="BL24" i="35"/>
  <c r="BL22" i="35"/>
  <c r="BL126" i="35"/>
  <c r="BA17" i="35"/>
  <c r="BA124" i="35"/>
  <c r="BA18" i="35"/>
  <c r="BB16" i="35"/>
  <c r="BA34" i="35"/>
  <c r="BA37" i="35" s="1"/>
  <c r="BA40" i="35" s="1"/>
  <c r="AU139" i="35"/>
  <c r="AU141" i="35" s="1"/>
  <c r="AU151" i="35" s="1"/>
  <c r="AU149" i="35" s="1"/>
  <c r="AU104" i="35"/>
  <c r="AU100" i="35"/>
  <c r="AY21" i="35"/>
  <c r="G114" i="35"/>
  <c r="G112" i="35"/>
  <c r="H42" i="35"/>
  <c r="H38" i="35"/>
  <c r="H46" i="35" s="1"/>
  <c r="H44" i="35" s="1"/>
  <c r="U119" i="35"/>
  <c r="U113" i="35"/>
  <c r="V66" i="35"/>
  <c r="V70" i="35" s="1"/>
  <c r="V68" i="35"/>
  <c r="U72" i="35"/>
  <c r="S139" i="35"/>
  <c r="S141" i="35" s="1"/>
  <c r="S151" i="35" s="1"/>
  <c r="S149" i="35" s="1"/>
  <c r="S104" i="35"/>
  <c r="S100" i="35"/>
  <c r="S161" i="35"/>
  <c r="S155" i="35"/>
  <c r="S164" i="35"/>
  <c r="S158" i="35"/>
  <c r="S102" i="35"/>
  <c r="S103" i="35" s="1"/>
  <c r="AH187" i="35"/>
  <c r="AH190" i="35"/>
  <c r="AH181" i="35"/>
  <c r="AH136" i="35"/>
  <c r="AH134" i="35" s="1"/>
  <c r="AH184" i="35"/>
  <c r="AV178" i="35"/>
  <c r="AV169" i="35"/>
  <c r="AV175" i="35"/>
  <c r="AV172" i="35"/>
  <c r="AV123" i="35"/>
  <c r="AV121" i="35" s="1"/>
  <c r="AY183" i="35"/>
  <c r="BJ72" i="35"/>
  <c r="AU81" i="35"/>
  <c r="AU85" i="35" s="1"/>
  <c r="BI175" i="35"/>
  <c r="BI172" i="35"/>
  <c r="BI178" i="35"/>
  <c r="BI169" i="35"/>
  <c r="BI123" i="35"/>
  <c r="BI121" i="35" s="1"/>
  <c r="H188" i="35"/>
  <c r="H182" i="35"/>
  <c r="H185" i="35"/>
  <c r="H179" i="35"/>
  <c r="H130" i="35"/>
  <c r="AJ109" i="35"/>
  <c r="AJ63" i="35"/>
  <c r="AJ126" i="35"/>
  <c r="BI137" i="35"/>
  <c r="BI101" i="35"/>
  <c r="BI142" i="35" s="1"/>
  <c r="BI99" i="35"/>
  <c r="BI98" i="35"/>
  <c r="X36" i="35"/>
  <c r="X19" i="35"/>
  <c r="X26" i="35" s="1"/>
  <c r="X20" i="35"/>
  <c r="X126" i="35" s="1"/>
  <c r="AX132" i="35"/>
  <c r="AX128" i="35"/>
  <c r="G68" i="35"/>
  <c r="G66" i="35"/>
  <c r="G70" i="35" s="1"/>
  <c r="AY7" i="35"/>
  <c r="AY11" i="35"/>
  <c r="BK96" i="35"/>
  <c r="BK50" i="35"/>
  <c r="BM127" i="35"/>
  <c r="AY22" i="35"/>
  <c r="AY126" i="35"/>
  <c r="F73" i="35"/>
  <c r="F67" i="35"/>
  <c r="F77" i="35" s="1"/>
  <c r="F75" i="35" s="1"/>
  <c r="AI128" i="35"/>
  <c r="AI132" i="35"/>
  <c r="AX114" i="35"/>
  <c r="AX112" i="35"/>
  <c r="AM16" i="35"/>
  <c r="AL17" i="35"/>
  <c r="AL124" i="35"/>
  <c r="AL127" i="35" s="1"/>
  <c r="AL18" i="35"/>
  <c r="AL34" i="35"/>
  <c r="AL37" i="35" s="1"/>
  <c r="AL40" i="35" s="1"/>
  <c r="E118" i="35"/>
  <c r="AH119" i="35"/>
  <c r="AH113" i="35"/>
  <c r="AV149" i="35"/>
  <c r="F137" i="35"/>
  <c r="F140" i="35" s="1"/>
  <c r="F144" i="35" s="1"/>
  <c r="F101" i="35"/>
  <c r="F142" i="35" s="1"/>
  <c r="F99" i="35"/>
  <c r="F98" i="35"/>
  <c r="BL36" i="35"/>
  <c r="AZ188" i="35"/>
  <c r="AZ182" i="35"/>
  <c r="AZ185" i="35"/>
  <c r="AZ130" i="35"/>
  <c r="AZ131" i="35" s="1"/>
  <c r="AZ179" i="35"/>
  <c r="AU140" i="35"/>
  <c r="AU144" i="35" s="1"/>
  <c r="AG58" i="35"/>
  <c r="AG54" i="35"/>
  <c r="AG62" i="35" s="1"/>
  <c r="AG60" i="35" s="1"/>
  <c r="AG80" i="35"/>
  <c r="AG82" i="35" s="1"/>
  <c r="AG92" i="35" s="1"/>
  <c r="AG90" i="35" s="1"/>
  <c r="AI68" i="35"/>
  <c r="AI66" i="35"/>
  <c r="AI70" i="35" s="1"/>
  <c r="H109" i="35"/>
  <c r="H63" i="35"/>
  <c r="I27" i="35"/>
  <c r="H128" i="35"/>
  <c r="V112" i="35"/>
  <c r="V114" i="35"/>
  <c r="S140" i="35"/>
  <c r="S144" i="35" s="1"/>
  <c r="AW181" i="35"/>
  <c r="AW187" i="35"/>
  <c r="AW136" i="35"/>
  <c r="AW134" i="35" s="1"/>
  <c r="AW184" i="35"/>
  <c r="AW190" i="35"/>
  <c r="AY180" i="35"/>
  <c r="BM41" i="35"/>
  <c r="AH96" i="35"/>
  <c r="AH50" i="35"/>
  <c r="F173" i="35"/>
  <c r="F167" i="35"/>
  <c r="F176" i="35"/>
  <c r="F170" i="35"/>
  <c r="F116" i="35"/>
  <c r="AJ36" i="35"/>
  <c r="Y124" i="35"/>
  <c r="Y17" i="35"/>
  <c r="Z16" i="35"/>
  <c r="Y18" i="35"/>
  <c r="Y34" i="35"/>
  <c r="Y37" i="35" s="1"/>
  <c r="Y40" i="35" s="1"/>
  <c r="BK132" i="35"/>
  <c r="BK128" i="35"/>
  <c r="E164" i="35"/>
  <c r="E158" i="35"/>
  <c r="E155" i="35"/>
  <c r="E102" i="35"/>
  <c r="E103" i="35" s="1"/>
  <c r="AW55" i="35"/>
  <c r="AW83" i="35" s="1"/>
  <c r="AW53" i="35"/>
  <c r="AW56" i="35" s="1"/>
  <c r="AW57" i="35" s="1"/>
  <c r="AW78" i="35"/>
  <c r="AW81" i="35" s="1"/>
  <c r="AW85" i="35" s="1"/>
  <c r="AW52" i="35"/>
  <c r="T118" i="35"/>
  <c r="U101" i="35"/>
  <c r="U142" i="35" s="1"/>
  <c r="U99" i="35"/>
  <c r="U137" i="35"/>
  <c r="U140" i="35" s="1"/>
  <c r="U144" i="35" s="1"/>
  <c r="U98" i="35"/>
  <c r="BJ50" i="35"/>
  <c r="BJ96" i="35"/>
  <c r="U73" i="35"/>
  <c r="U67" i="35"/>
  <c r="U77" i="35" s="1"/>
  <c r="U75" i="35" s="1"/>
  <c r="AJ188" i="35"/>
  <c r="AJ179" i="35"/>
  <c r="AJ182" i="35"/>
  <c r="AJ185" i="35"/>
  <c r="AJ130" i="35"/>
  <c r="AJ131" i="35" s="1"/>
  <c r="BL188" i="35"/>
  <c r="BL185" i="35"/>
  <c r="BL179" i="35"/>
  <c r="BL182" i="35"/>
  <c r="BL130" i="35"/>
  <c r="BL131" i="35" s="1"/>
  <c r="AU80" i="35"/>
  <c r="AU82" i="35" s="1"/>
  <c r="AU92" i="35" s="1"/>
  <c r="AU90" i="35" s="1"/>
  <c r="AU58" i="35"/>
  <c r="AU54" i="35"/>
  <c r="AU62" i="35" s="1"/>
  <c r="AU60" i="35" s="1"/>
  <c r="E172" i="35"/>
  <c r="E169" i="35"/>
  <c r="E123" i="35"/>
  <c r="E121" i="35" s="1"/>
  <c r="E175" i="35"/>
  <c r="E178" i="35"/>
  <c r="V187" i="35"/>
  <c r="V184" i="35"/>
  <c r="V181" i="35"/>
  <c r="V190" i="35"/>
  <c r="V136" i="35"/>
  <c r="V134" i="35" s="1"/>
  <c r="BI118" i="35"/>
  <c r="E140" i="35"/>
  <c r="E144" i="35" s="1"/>
  <c r="W182" i="35"/>
  <c r="W188" i="35"/>
  <c r="W179" i="35"/>
  <c r="W130" i="35"/>
  <c r="W131" i="35" s="1"/>
  <c r="W185" i="35"/>
  <c r="BN124" i="35"/>
  <c r="BN127" i="35" s="1"/>
  <c r="BO16" i="35"/>
  <c r="BN18" i="35"/>
  <c r="BN34" i="35"/>
  <c r="BN37" i="35" s="1"/>
  <c r="BN40" i="35" s="1"/>
  <c r="BN17" i="35"/>
  <c r="S80" i="35"/>
  <c r="S82" i="35" s="1"/>
  <c r="S92" i="35" s="1"/>
  <c r="S90" i="35" s="1"/>
  <c r="S58" i="35"/>
  <c r="S54" i="35"/>
  <c r="S62" i="35" s="1"/>
  <c r="S60" i="35" s="1"/>
  <c r="AY36" i="35"/>
  <c r="F119" i="35"/>
  <c r="F113" i="35"/>
  <c r="G24" i="35"/>
  <c r="AG164" i="35"/>
  <c r="AG158" i="35"/>
  <c r="AG161" i="35"/>
  <c r="AG155" i="35"/>
  <c r="AG102" i="35"/>
  <c r="AG103" i="35" s="1"/>
  <c r="BK111" i="35"/>
  <c r="BK65" i="35"/>
  <c r="BL28" i="35"/>
  <c r="AH176" i="35"/>
  <c r="AH167" i="35"/>
  <c r="AH173" i="35"/>
  <c r="AH170" i="35"/>
  <c r="AH116" i="35"/>
  <c r="AW176" i="35"/>
  <c r="AW170" i="35"/>
  <c r="AW167" i="35"/>
  <c r="AW116" i="35"/>
  <c r="AW173" i="35"/>
  <c r="V24" i="35"/>
  <c r="AX111" i="35"/>
  <c r="AX65" i="35"/>
  <c r="AY28" i="35"/>
  <c r="J124" i="35"/>
  <c r="K16" i="35"/>
  <c r="J34" i="35"/>
  <c r="J18" i="35"/>
  <c r="J17" i="35"/>
  <c r="W109" i="35"/>
  <c r="W63" i="35"/>
  <c r="W64" i="35" s="1"/>
  <c r="W6" i="35" s="1"/>
  <c r="Y41" i="35"/>
  <c r="AZ20" i="35"/>
  <c r="AZ126" i="35" s="1"/>
  <c r="AZ19" i="35"/>
  <c r="AZ26" i="35" s="1"/>
  <c r="AU161" i="35"/>
  <c r="AU155" i="35"/>
  <c r="AU164" i="35"/>
  <c r="AU158" i="35"/>
  <c r="AU102" i="35"/>
  <c r="AU103" i="35" s="1"/>
  <c r="AV103" i="35" s="1"/>
  <c r="E80" i="35"/>
  <c r="E82" i="35" s="1"/>
  <c r="E92" i="35" s="1"/>
  <c r="E90" i="35" s="1"/>
  <c r="E58" i="35"/>
  <c r="E54" i="35"/>
  <c r="E62" i="35" s="1"/>
  <c r="E60" i="35" s="1"/>
  <c r="AW118" i="35"/>
  <c r="AG81" i="35"/>
  <c r="AG85" i="35" s="1"/>
  <c r="AI114" i="35"/>
  <c r="AI112" i="35"/>
  <c r="H22" i="35"/>
  <c r="V111" i="35"/>
  <c r="V65" i="35"/>
  <c r="W28" i="35"/>
  <c r="W23" i="35"/>
  <c r="AY186" i="35"/>
  <c r="BM125" i="35"/>
  <c r="T172" i="35"/>
  <c r="T175" i="35"/>
  <c r="T169" i="35"/>
  <c r="T178" i="35"/>
  <c r="T123" i="35"/>
  <c r="T121" i="35" s="1"/>
  <c r="BI55" i="35"/>
  <c r="BI83" i="35" s="1"/>
  <c r="BI53" i="35"/>
  <c r="BI56" i="35" s="1"/>
  <c r="BI57" i="35" s="1"/>
  <c r="BI78" i="35"/>
  <c r="BI52" i="35"/>
  <c r="X188" i="35"/>
  <c r="X182" i="35"/>
  <c r="X185" i="35"/>
  <c r="X179" i="35"/>
  <c r="X130" i="35"/>
  <c r="AW137" i="35"/>
  <c r="AW140" i="35" s="1"/>
  <c r="AW144" i="35" s="1"/>
  <c r="AW101" i="35"/>
  <c r="AW142" i="35" s="1"/>
  <c r="AW99" i="35"/>
  <c r="AW98" i="35"/>
  <c r="U78" i="35"/>
  <c r="U81" i="35" s="1"/>
  <c r="U85" i="35" s="1"/>
  <c r="U55" i="35"/>
  <c r="U83" i="35" s="1"/>
  <c r="U53" i="35"/>
  <c r="U56" i="35" s="1"/>
  <c r="U52" i="35"/>
  <c r="I183" i="34"/>
  <c r="AI72" i="34"/>
  <c r="AJ72" i="34" s="1"/>
  <c r="AK131" i="34"/>
  <c r="F57" i="34"/>
  <c r="I128" i="34"/>
  <c r="AJ96" i="34"/>
  <c r="AJ50" i="34"/>
  <c r="V128" i="34"/>
  <c r="T176" i="34"/>
  <c r="T116" i="34"/>
  <c r="T170" i="34"/>
  <c r="T167" i="34"/>
  <c r="T173" i="34"/>
  <c r="AV119" i="34"/>
  <c r="AV113" i="34"/>
  <c r="AK109" i="34"/>
  <c r="AK63" i="34"/>
  <c r="AK64" i="34" s="1"/>
  <c r="AK6" i="34" s="1"/>
  <c r="AY185" i="34"/>
  <c r="AY179" i="34"/>
  <c r="AY188" i="34"/>
  <c r="AY182" i="34"/>
  <c r="AY130" i="34"/>
  <c r="AY131" i="34" s="1"/>
  <c r="BM27" i="34"/>
  <c r="BJ80" i="34"/>
  <c r="BJ82" i="34" s="1"/>
  <c r="BJ92" i="34" s="1"/>
  <c r="BJ54" i="34"/>
  <c r="BJ62" i="34" s="1"/>
  <c r="BM22" i="34"/>
  <c r="BM23" i="34" s="1"/>
  <c r="BM21" i="34"/>
  <c r="BM126" i="34"/>
  <c r="BM11" i="34"/>
  <c r="BM7" i="34"/>
  <c r="AK183" i="34"/>
  <c r="AK189" i="34"/>
  <c r="AM17" i="34"/>
  <c r="AN16" i="34"/>
  <c r="AM18" i="34"/>
  <c r="AM124" i="34"/>
  <c r="AM127" i="34" s="1"/>
  <c r="AM34" i="34"/>
  <c r="H68" i="34"/>
  <c r="H66" i="34"/>
  <c r="H70" i="34" s="1"/>
  <c r="J37" i="34"/>
  <c r="J40" i="34" s="1"/>
  <c r="J127" i="34"/>
  <c r="BJ158" i="34"/>
  <c r="BJ194" i="34" s="1"/>
  <c r="BJ161" i="34"/>
  <c r="BJ197" i="34" s="1"/>
  <c r="BJ164" i="34"/>
  <c r="BJ200" i="34" s="1"/>
  <c r="BJ155" i="34"/>
  <c r="BJ191" i="34" s="1"/>
  <c r="BJ102" i="34"/>
  <c r="AH161" i="34"/>
  <c r="AH197" i="34" s="1"/>
  <c r="AH164" i="34"/>
  <c r="AH200" i="34" s="1"/>
  <c r="AH158" i="34"/>
  <c r="AH194" i="34" s="1"/>
  <c r="AH155" i="34"/>
  <c r="AH191" i="34" s="1"/>
  <c r="AH102" i="34"/>
  <c r="AK22" i="34"/>
  <c r="AK24" i="34" s="1"/>
  <c r="AK126" i="34"/>
  <c r="S58" i="34"/>
  <c r="S54" i="34"/>
  <c r="S62" i="34" s="1"/>
  <c r="S60" i="34" s="1"/>
  <c r="S80" i="34"/>
  <c r="S82" i="34" s="1"/>
  <c r="S92" i="34" s="1"/>
  <c r="S90" i="34" s="1"/>
  <c r="AY126" i="34"/>
  <c r="AY19" i="34"/>
  <c r="AY26" i="34" s="1"/>
  <c r="AY36" i="34"/>
  <c r="AY20" i="34"/>
  <c r="AG104" i="34"/>
  <c r="AG100" i="34"/>
  <c r="AG139" i="34"/>
  <c r="AG141" i="34" s="1"/>
  <c r="AG151" i="34" s="1"/>
  <c r="AG149" i="34" s="1"/>
  <c r="U65" i="34"/>
  <c r="U111" i="34"/>
  <c r="V28" i="34"/>
  <c r="I109" i="34"/>
  <c r="I63" i="34"/>
  <c r="U128" i="34"/>
  <c r="U132" i="34"/>
  <c r="V132" i="34" s="1"/>
  <c r="G176" i="34"/>
  <c r="G170" i="34"/>
  <c r="G167" i="34"/>
  <c r="G116" i="34"/>
  <c r="G173" i="34"/>
  <c r="BN19" i="34"/>
  <c r="BN26" i="34" s="1"/>
  <c r="BN20" i="34"/>
  <c r="BN126" i="34" s="1"/>
  <c r="AV72" i="34"/>
  <c r="H132" i="34"/>
  <c r="H128" i="34"/>
  <c r="H24" i="34"/>
  <c r="E118" i="34"/>
  <c r="F118" i="34" s="1"/>
  <c r="G118" i="34" s="1"/>
  <c r="BK96" i="34"/>
  <c r="BK50" i="34"/>
  <c r="G96" i="34"/>
  <c r="G50" i="34"/>
  <c r="BI81" i="34"/>
  <c r="BI85" i="34" s="1"/>
  <c r="Y16" i="34"/>
  <c r="X18" i="34"/>
  <c r="X17" i="34"/>
  <c r="X34" i="34"/>
  <c r="X124" i="34"/>
  <c r="X127" i="34" s="1"/>
  <c r="BK187" i="34"/>
  <c r="BK181" i="34"/>
  <c r="BK136" i="34"/>
  <c r="BK134" i="34" s="1"/>
  <c r="BK184" i="34"/>
  <c r="BK190" i="34"/>
  <c r="AG175" i="34"/>
  <c r="AG169" i="34"/>
  <c r="AG178" i="34"/>
  <c r="AG172" i="34"/>
  <c r="AG123" i="34"/>
  <c r="AG121" i="34" s="1"/>
  <c r="BM183" i="34"/>
  <c r="S139" i="34"/>
  <c r="S141" i="34" s="1"/>
  <c r="S151" i="34" s="1"/>
  <c r="S149" i="34" s="1"/>
  <c r="S104" i="34"/>
  <c r="S100" i="34"/>
  <c r="S164" i="34"/>
  <c r="S158" i="34"/>
  <c r="S155" i="34"/>
  <c r="S161" i="34"/>
  <c r="S102" i="34"/>
  <c r="S103" i="34" s="1"/>
  <c r="AY180" i="34"/>
  <c r="G65" i="34"/>
  <c r="G111" i="34"/>
  <c r="H28" i="34"/>
  <c r="BM109" i="34"/>
  <c r="BM63" i="34"/>
  <c r="BM64" i="34" s="1"/>
  <c r="BM6" i="34" s="1"/>
  <c r="AK186" i="34"/>
  <c r="AL19" i="34"/>
  <c r="AL26" i="34" s="1"/>
  <c r="AL20" i="34"/>
  <c r="AH139" i="34"/>
  <c r="AH141" i="34" s="1"/>
  <c r="AH151" i="34" s="1"/>
  <c r="AH149" i="34" s="1"/>
  <c r="AH104" i="34"/>
  <c r="AH100" i="34"/>
  <c r="AH160" i="34" s="1"/>
  <c r="T137" i="34"/>
  <c r="T140" i="34" s="1"/>
  <c r="T144" i="34" s="1"/>
  <c r="T99" i="34"/>
  <c r="T101" i="34"/>
  <c r="T142" i="34" s="1"/>
  <c r="T98" i="34"/>
  <c r="T67" i="34"/>
  <c r="T77" i="34" s="1"/>
  <c r="T75" i="34" s="1"/>
  <c r="T73" i="34"/>
  <c r="BJ119" i="34"/>
  <c r="BJ113" i="34"/>
  <c r="BI175" i="34"/>
  <c r="BI169" i="34"/>
  <c r="BI123" i="34"/>
  <c r="BI121" i="34" s="1"/>
  <c r="BI172" i="34"/>
  <c r="BI178" i="34"/>
  <c r="AH54" i="34"/>
  <c r="AH62" i="34" s="1"/>
  <c r="AH80" i="34"/>
  <c r="AH82" i="34" s="1"/>
  <c r="AH92" i="34" s="1"/>
  <c r="AX38" i="34"/>
  <c r="AX46" i="34" s="1"/>
  <c r="AX44" i="34" s="1"/>
  <c r="AX42" i="34"/>
  <c r="AG81" i="34"/>
  <c r="AG85" i="34" s="1"/>
  <c r="BI80" i="34"/>
  <c r="BI82" i="34" s="1"/>
  <c r="BI92" i="34" s="1"/>
  <c r="BI90" i="34" s="1"/>
  <c r="BI58" i="34"/>
  <c r="BI54" i="34"/>
  <c r="BI62" i="34" s="1"/>
  <c r="BI60" i="34" s="1"/>
  <c r="G72" i="34"/>
  <c r="W19" i="34"/>
  <c r="W26" i="34" s="1"/>
  <c r="W20" i="34"/>
  <c r="BL132" i="34"/>
  <c r="BL128" i="34"/>
  <c r="F80" i="34"/>
  <c r="F82" i="34" s="1"/>
  <c r="F92" i="34" s="1"/>
  <c r="F54" i="34"/>
  <c r="F62" i="34" s="1"/>
  <c r="V22" i="34"/>
  <c r="V24" i="34" s="1"/>
  <c r="I180" i="34"/>
  <c r="BM42" i="34"/>
  <c r="BM38" i="34"/>
  <c r="BM46" i="34" s="1"/>
  <c r="BM44" i="34" s="1"/>
  <c r="BM45" i="34" s="1"/>
  <c r="AG118" i="34"/>
  <c r="AH118" i="34" s="1"/>
  <c r="AW68" i="34"/>
  <c r="AW66" i="34"/>
  <c r="AW70" i="34" s="1"/>
  <c r="U42" i="34"/>
  <c r="U38" i="34"/>
  <c r="U46" i="34" s="1"/>
  <c r="U44" i="34" s="1"/>
  <c r="AY125" i="34"/>
  <c r="AU55" i="34"/>
  <c r="AU83" i="34" s="1"/>
  <c r="AU53" i="34"/>
  <c r="AU56" i="34" s="1"/>
  <c r="AU57" i="34" s="1"/>
  <c r="AU78" i="34"/>
  <c r="AU52" i="34"/>
  <c r="H114" i="34"/>
  <c r="H112" i="34"/>
  <c r="I110" i="34"/>
  <c r="I10" i="34" s="1"/>
  <c r="AW111" i="34"/>
  <c r="AX28" i="34"/>
  <c r="AW65" i="34"/>
  <c r="J126" i="34"/>
  <c r="J19" i="34"/>
  <c r="J26" i="34" s="1"/>
  <c r="J20" i="34"/>
  <c r="J36" i="34"/>
  <c r="AJ68" i="34"/>
  <c r="AJ66" i="34"/>
  <c r="AJ70" i="34" s="1"/>
  <c r="AI65" i="34"/>
  <c r="AJ28" i="34"/>
  <c r="AI111" i="34"/>
  <c r="AK38" i="34"/>
  <c r="AK46" i="34" s="1"/>
  <c r="BI118" i="34"/>
  <c r="BJ118" i="34" s="1"/>
  <c r="BA16" i="34"/>
  <c r="AZ18" i="34"/>
  <c r="AZ17" i="34"/>
  <c r="AZ34" i="34"/>
  <c r="AZ37" i="34" s="1"/>
  <c r="AZ40" i="34" s="1"/>
  <c r="AZ41" i="34" s="1"/>
  <c r="AZ124" i="34"/>
  <c r="AZ127" i="34" s="1"/>
  <c r="AG140" i="34"/>
  <c r="AG144" i="34" s="1"/>
  <c r="E139" i="34"/>
  <c r="E141" i="34" s="1"/>
  <c r="E151" i="34" s="1"/>
  <c r="E149" i="34" s="1"/>
  <c r="E104" i="34"/>
  <c r="F104" i="34" s="1"/>
  <c r="E100" i="34"/>
  <c r="BK111" i="34"/>
  <c r="BK65" i="34"/>
  <c r="BL28" i="34"/>
  <c r="I22" i="34"/>
  <c r="I24" i="34" s="1"/>
  <c r="BI104" i="34"/>
  <c r="BJ104" i="34" s="1"/>
  <c r="BI100" i="34"/>
  <c r="BI139" i="34"/>
  <c r="BI141" i="34" s="1"/>
  <c r="BI151" i="34" s="1"/>
  <c r="BI149" i="34" s="1"/>
  <c r="BK72" i="34"/>
  <c r="V131" i="34"/>
  <c r="G187" i="34"/>
  <c r="G181" i="34"/>
  <c r="G184" i="34"/>
  <c r="G190" i="34"/>
  <c r="G136" i="34"/>
  <c r="G134" i="34" s="1"/>
  <c r="S178" i="34"/>
  <c r="S172" i="34"/>
  <c r="S175" i="34"/>
  <c r="S169" i="34"/>
  <c r="S123" i="34"/>
  <c r="S121" i="34" s="1"/>
  <c r="AV167" i="34"/>
  <c r="AV116" i="34"/>
  <c r="AV176" i="34"/>
  <c r="AV170" i="34"/>
  <c r="AV173" i="34"/>
  <c r="BL68" i="34"/>
  <c r="BL66" i="34"/>
  <c r="BL70" i="34" s="1"/>
  <c r="AV78" i="34"/>
  <c r="AV81" i="34" s="1"/>
  <c r="AV85" i="34" s="1"/>
  <c r="AV55" i="34"/>
  <c r="AV83" i="34" s="1"/>
  <c r="AV53" i="34"/>
  <c r="AV56" i="34" s="1"/>
  <c r="AV52" i="34"/>
  <c r="BN188" i="34"/>
  <c r="BN185" i="34"/>
  <c r="BN179" i="34"/>
  <c r="BN130" i="34"/>
  <c r="BN182" i="34"/>
  <c r="AX22" i="34"/>
  <c r="E80" i="34"/>
  <c r="E82" i="34" s="1"/>
  <c r="E92" i="34" s="1"/>
  <c r="E90" i="34" s="1"/>
  <c r="E58" i="34"/>
  <c r="F58" i="34" s="1"/>
  <c r="E54" i="34"/>
  <c r="E62" i="34" s="1"/>
  <c r="E60" i="34" s="1"/>
  <c r="F139" i="34"/>
  <c r="F141" i="34" s="1"/>
  <c r="F151" i="34" s="1"/>
  <c r="F100" i="34"/>
  <c r="F160" i="34" s="1"/>
  <c r="BJ57" i="34"/>
  <c r="BJ134" i="34"/>
  <c r="S118" i="34"/>
  <c r="W37" i="34"/>
  <c r="W40" i="34" s="1"/>
  <c r="W41" i="34" s="1"/>
  <c r="W35" i="34"/>
  <c r="BM131" i="34"/>
  <c r="V36" i="34"/>
  <c r="V109" i="34"/>
  <c r="V63" i="34"/>
  <c r="W27" i="34"/>
  <c r="F73" i="34"/>
  <c r="F67" i="34"/>
  <c r="F77" i="34" s="1"/>
  <c r="F75" i="34" s="1"/>
  <c r="AI55" i="34"/>
  <c r="AI83" i="34" s="1"/>
  <c r="AI53" i="34"/>
  <c r="AI56" i="34" s="1"/>
  <c r="AI57" i="34" s="1"/>
  <c r="AI78" i="34"/>
  <c r="AI81" i="34" s="1"/>
  <c r="AI85" i="34" s="1"/>
  <c r="AI52" i="34"/>
  <c r="T190" i="34"/>
  <c r="T181" i="34"/>
  <c r="T136" i="34"/>
  <c r="T134" i="34" s="1"/>
  <c r="T184" i="34"/>
  <c r="T187" i="34"/>
  <c r="BJ139" i="34"/>
  <c r="BJ141" i="34" s="1"/>
  <c r="BJ151" i="34" s="1"/>
  <c r="BJ149" i="34" s="1"/>
  <c r="BJ100" i="34"/>
  <c r="BJ160" i="34" s="1"/>
  <c r="AH119" i="34"/>
  <c r="AH113" i="34"/>
  <c r="H42" i="34"/>
  <c r="AG161" i="34"/>
  <c r="AG158" i="34"/>
  <c r="AG102" i="34"/>
  <c r="AG103" i="34" s="1"/>
  <c r="AH103" i="34" s="1"/>
  <c r="AG164" i="34"/>
  <c r="AG155" i="34"/>
  <c r="E161" i="34"/>
  <c r="E158" i="34"/>
  <c r="E102" i="34"/>
  <c r="E103" i="34" s="1"/>
  <c r="E155" i="34"/>
  <c r="E164" i="34"/>
  <c r="AV187" i="34"/>
  <c r="AV136" i="34"/>
  <c r="AV134" i="34" s="1"/>
  <c r="AV184" i="34"/>
  <c r="AV190" i="34"/>
  <c r="AV181" i="34"/>
  <c r="BN37" i="34"/>
  <c r="BN40" i="34" s="1"/>
  <c r="BN41" i="34" s="1"/>
  <c r="AX128" i="34"/>
  <c r="AU178" i="34"/>
  <c r="AU172" i="34"/>
  <c r="AU169" i="34"/>
  <c r="AU175" i="34"/>
  <c r="AU123" i="34"/>
  <c r="AU121" i="34" s="1"/>
  <c r="J41" i="34"/>
  <c r="U112" i="34"/>
  <c r="U114" i="34"/>
  <c r="AK23" i="34"/>
  <c r="BM189" i="34"/>
  <c r="BM186" i="34"/>
  <c r="AY189" i="34"/>
  <c r="W21" i="34"/>
  <c r="AI187" i="34"/>
  <c r="AI181" i="34"/>
  <c r="AI190" i="34"/>
  <c r="AI184" i="34"/>
  <c r="AI136" i="34"/>
  <c r="AI134" i="34" s="1"/>
  <c r="AW114" i="34"/>
  <c r="AW112" i="34"/>
  <c r="AK180" i="34"/>
  <c r="AU118" i="34"/>
  <c r="AU137" i="34"/>
  <c r="AU101" i="34"/>
  <c r="AU142" i="34" s="1"/>
  <c r="AU99" i="34"/>
  <c r="AU98" i="34"/>
  <c r="AL127" i="34"/>
  <c r="AV73" i="34"/>
  <c r="AV67" i="34"/>
  <c r="AV77" i="34" s="1"/>
  <c r="AV75" i="34" s="1"/>
  <c r="K17" i="34"/>
  <c r="L16" i="34"/>
  <c r="K18" i="34"/>
  <c r="K34" i="34"/>
  <c r="K37" i="34" s="1"/>
  <c r="K40" i="34" s="1"/>
  <c r="K124" i="34"/>
  <c r="AJ114" i="34"/>
  <c r="AJ112" i="34"/>
  <c r="AI176" i="34"/>
  <c r="AI170" i="34"/>
  <c r="AI173" i="34"/>
  <c r="AI167" i="34"/>
  <c r="AI116" i="34"/>
  <c r="AH73" i="34"/>
  <c r="AH67" i="34"/>
  <c r="AH77" i="34" s="1"/>
  <c r="AH75" i="34" s="1"/>
  <c r="H44" i="34"/>
  <c r="T78" i="34"/>
  <c r="T81" i="34" s="1"/>
  <c r="T85" i="34" s="1"/>
  <c r="T55" i="34"/>
  <c r="T83" i="34" s="1"/>
  <c r="T53" i="34"/>
  <c r="T56" i="34" s="1"/>
  <c r="T57" i="34" s="1"/>
  <c r="T52" i="34"/>
  <c r="S81" i="34"/>
  <c r="S85" i="34" s="1"/>
  <c r="T113" i="34"/>
  <c r="T119" i="34"/>
  <c r="E140" i="34"/>
  <c r="E144" i="34" s="1"/>
  <c r="BJ73" i="34"/>
  <c r="BJ67" i="34"/>
  <c r="BJ77" i="34" s="1"/>
  <c r="BJ75" i="34" s="1"/>
  <c r="I36" i="34"/>
  <c r="BK176" i="34"/>
  <c r="BK170" i="34"/>
  <c r="BK167" i="34"/>
  <c r="BK173" i="34"/>
  <c r="BK116" i="34"/>
  <c r="U24" i="34"/>
  <c r="BI161" i="34"/>
  <c r="BI164" i="34"/>
  <c r="BI155" i="34"/>
  <c r="BI158" i="34"/>
  <c r="BI102" i="34"/>
  <c r="BI103" i="34" s="1"/>
  <c r="BI140" i="34"/>
  <c r="BI144" i="34" s="1"/>
  <c r="AJ42" i="34"/>
  <c r="AJ38" i="34"/>
  <c r="AJ46" i="34" s="1"/>
  <c r="AJ44" i="34" s="1"/>
  <c r="AW24" i="34"/>
  <c r="BL114" i="34"/>
  <c r="BL112" i="34"/>
  <c r="AV137" i="34"/>
  <c r="AV140" i="34" s="1"/>
  <c r="AV144" i="34" s="1"/>
  <c r="AV101" i="34"/>
  <c r="AV142" i="34" s="1"/>
  <c r="AV99" i="34"/>
  <c r="AV98" i="34"/>
  <c r="BO17" i="34"/>
  <c r="BP16" i="34"/>
  <c r="BO18" i="34"/>
  <c r="BO34" i="34"/>
  <c r="BO124" i="34"/>
  <c r="I21" i="34"/>
  <c r="AX109" i="34"/>
  <c r="AX63" i="34"/>
  <c r="AG80" i="34"/>
  <c r="AG82" i="34" s="1"/>
  <c r="AG92" i="34" s="1"/>
  <c r="AG90" i="34" s="1"/>
  <c r="AG58" i="34"/>
  <c r="AG54" i="34"/>
  <c r="AG62" i="34" s="1"/>
  <c r="AG60" i="34" s="1"/>
  <c r="E81" i="34"/>
  <c r="E85" i="34" s="1"/>
  <c r="F161" i="34"/>
  <c r="F197" i="34" s="1"/>
  <c r="F164" i="34"/>
  <c r="F200" i="34" s="1"/>
  <c r="F155" i="34"/>
  <c r="F191" i="34" s="1"/>
  <c r="F158" i="34"/>
  <c r="F194" i="34" s="1"/>
  <c r="F102" i="34"/>
  <c r="U68" i="34"/>
  <c r="U66" i="34"/>
  <c r="U70" i="34" s="1"/>
  <c r="AJ132" i="34"/>
  <c r="AJ128" i="34"/>
  <c r="W127" i="34"/>
  <c r="W125" i="34"/>
  <c r="BL24" i="34"/>
  <c r="F134" i="34"/>
  <c r="E175" i="34"/>
  <c r="E169" i="34"/>
  <c r="E172" i="34"/>
  <c r="E178" i="34"/>
  <c r="E123" i="34"/>
  <c r="E121" i="34" s="1"/>
  <c r="BM180" i="34"/>
  <c r="S140" i="34"/>
  <c r="S144" i="34" s="1"/>
  <c r="AW132" i="34"/>
  <c r="AW128" i="34"/>
  <c r="AY183" i="34"/>
  <c r="F119" i="34"/>
  <c r="F113" i="34"/>
  <c r="AI137" i="34"/>
  <c r="AI101" i="34"/>
  <c r="AI142" i="34" s="1"/>
  <c r="AI99" i="34"/>
  <c r="AI98" i="34"/>
  <c r="BJ72" i="33"/>
  <c r="AY126" i="33"/>
  <c r="H36" i="33"/>
  <c r="I35" i="33"/>
  <c r="I41" i="33"/>
  <c r="T57" i="33"/>
  <c r="AH72" i="33"/>
  <c r="I125" i="33"/>
  <c r="I7" i="33" s="1"/>
  <c r="H132" i="33"/>
  <c r="H128" i="33"/>
  <c r="W38" i="33"/>
  <c r="W46" i="33" s="1"/>
  <c r="AX96" i="33"/>
  <c r="AX50" i="33"/>
  <c r="AG80" i="33"/>
  <c r="AG82" i="33" s="1"/>
  <c r="AG92" i="33" s="1"/>
  <c r="AG90" i="33" s="1"/>
  <c r="AG58" i="33"/>
  <c r="AG54" i="33"/>
  <c r="AG62" i="33" s="1"/>
  <c r="AG60" i="33" s="1"/>
  <c r="AK37" i="33"/>
  <c r="AK40" i="33" s="1"/>
  <c r="AK35" i="33"/>
  <c r="AK185" i="33"/>
  <c r="AK179" i="33"/>
  <c r="AK188" i="33"/>
  <c r="AK182" i="33"/>
  <c r="AK130" i="33"/>
  <c r="G96" i="33"/>
  <c r="G50" i="33"/>
  <c r="AG118" i="33"/>
  <c r="AY42" i="33"/>
  <c r="AY38" i="33"/>
  <c r="AY46" i="33" s="1"/>
  <c r="AY44" i="33" s="1"/>
  <c r="X127" i="33"/>
  <c r="AV80" i="33"/>
  <c r="AV82" i="33" s="1"/>
  <c r="AV92" i="33" s="1"/>
  <c r="AV90" i="33" s="1"/>
  <c r="AV58" i="33"/>
  <c r="AV88" i="33" s="1"/>
  <c r="AV54" i="33"/>
  <c r="AV62" i="33" s="1"/>
  <c r="AV60" i="33" s="1"/>
  <c r="AX114" i="33"/>
  <c r="AX112" i="33"/>
  <c r="BI78" i="33"/>
  <c r="BI55" i="33"/>
  <c r="BI83" i="33" s="1"/>
  <c r="BI53" i="33"/>
  <c r="BI56" i="33" s="1"/>
  <c r="BI57" i="33" s="1"/>
  <c r="BI52" i="33"/>
  <c r="BL42" i="33"/>
  <c r="BL38" i="33"/>
  <c r="BL46" i="33" s="1"/>
  <c r="BL44" i="33" s="1"/>
  <c r="W180" i="33"/>
  <c r="H188" i="33"/>
  <c r="H182" i="33"/>
  <c r="H185" i="33"/>
  <c r="H179" i="33"/>
  <c r="H130" i="33"/>
  <c r="H131" i="33" s="1"/>
  <c r="AZ20" i="33"/>
  <c r="AZ19" i="33"/>
  <c r="AZ26" i="33" s="1"/>
  <c r="T178" i="33"/>
  <c r="T175" i="33"/>
  <c r="T169" i="33"/>
  <c r="T172" i="33"/>
  <c r="T123" i="33"/>
  <c r="T121" i="33" s="1"/>
  <c r="BK65" i="33"/>
  <c r="BK111" i="33"/>
  <c r="BL28" i="33"/>
  <c r="E78" i="33"/>
  <c r="E53" i="33"/>
  <c r="E56" i="33" s="1"/>
  <c r="E57" i="33" s="1"/>
  <c r="E55" i="33"/>
  <c r="E83" i="33" s="1"/>
  <c r="E52" i="33"/>
  <c r="BJ101" i="33"/>
  <c r="BJ142" i="33" s="1"/>
  <c r="BJ137" i="33"/>
  <c r="BJ140" i="33" s="1"/>
  <c r="BJ144" i="33" s="1"/>
  <c r="BJ99" i="33"/>
  <c r="BJ98" i="33"/>
  <c r="AK131" i="33"/>
  <c r="F67" i="33"/>
  <c r="F77" i="33" s="1"/>
  <c r="F75" i="33" s="1"/>
  <c r="F73" i="33"/>
  <c r="AW78" i="33"/>
  <c r="AW55" i="33"/>
  <c r="AW83" i="33" s="1"/>
  <c r="AW53" i="33"/>
  <c r="AW56" i="33" s="1"/>
  <c r="AW57" i="33" s="1"/>
  <c r="AW52" i="33"/>
  <c r="BK68" i="33"/>
  <c r="BK66" i="33"/>
  <c r="BK70" i="33" s="1"/>
  <c r="BK72" i="33" s="1"/>
  <c r="AV139" i="33"/>
  <c r="AV141" i="33" s="1"/>
  <c r="AV151" i="33" s="1"/>
  <c r="AV149" i="33" s="1"/>
  <c r="AV100" i="33"/>
  <c r="AV160" i="33" s="1"/>
  <c r="AV104" i="33"/>
  <c r="AV147" i="33" s="1"/>
  <c r="AX111" i="33"/>
  <c r="AX65" i="33"/>
  <c r="AY28" i="33"/>
  <c r="AG81" i="33"/>
  <c r="AG85" i="33" s="1"/>
  <c r="AM16" i="33"/>
  <c r="AL18" i="33"/>
  <c r="AL17" i="33"/>
  <c r="AL124" i="33"/>
  <c r="AL127" i="33" s="1"/>
  <c r="AL34" i="33"/>
  <c r="AL37" i="33" s="1"/>
  <c r="AL40" i="33" s="1"/>
  <c r="BI175" i="33"/>
  <c r="BI169" i="33"/>
  <c r="BI178" i="33"/>
  <c r="BI172" i="33"/>
  <c r="BI123" i="33"/>
  <c r="BI121" i="33" s="1"/>
  <c r="AX128" i="33"/>
  <c r="AX132" i="33"/>
  <c r="AU191" i="33"/>
  <c r="BM37" i="33"/>
  <c r="BM40" i="33" s="1"/>
  <c r="BM41" i="33" s="1"/>
  <c r="BM35" i="33"/>
  <c r="BM185" i="33"/>
  <c r="BM186" i="33" s="1"/>
  <c r="BM179" i="33"/>
  <c r="BM188" i="33"/>
  <c r="BM130" i="33"/>
  <c r="BM182" i="33"/>
  <c r="BM183" i="33" s="1"/>
  <c r="AY128" i="33"/>
  <c r="AI132" i="33"/>
  <c r="AI128" i="33"/>
  <c r="X19" i="33"/>
  <c r="X26" i="33" s="1"/>
  <c r="X20" i="33"/>
  <c r="S80" i="33"/>
  <c r="S82" i="33" s="1"/>
  <c r="S92" i="33" s="1"/>
  <c r="S90" i="33" s="1"/>
  <c r="S58" i="33"/>
  <c r="T58" i="33" s="1"/>
  <c r="T88" i="33" s="1"/>
  <c r="S54" i="33"/>
  <c r="S62" i="33" s="1"/>
  <c r="S60" i="33" s="1"/>
  <c r="BM125" i="33"/>
  <c r="AJ38" i="33"/>
  <c r="AJ46" i="33" s="1"/>
  <c r="AX68" i="33"/>
  <c r="AX66" i="33"/>
  <c r="AX70" i="33" s="1"/>
  <c r="AX72" i="33" s="1"/>
  <c r="G114" i="33"/>
  <c r="G112" i="33"/>
  <c r="BL63" i="33"/>
  <c r="BL109" i="33"/>
  <c r="U67" i="33"/>
  <c r="U77" i="33" s="1"/>
  <c r="U75" i="33" s="1"/>
  <c r="U73" i="33"/>
  <c r="AW187" i="33"/>
  <c r="AW181" i="33"/>
  <c r="AW184" i="33"/>
  <c r="AW190" i="33"/>
  <c r="AW136" i="33"/>
  <c r="AW134" i="33" s="1"/>
  <c r="AH73" i="33"/>
  <c r="AH67" i="33"/>
  <c r="AH77" i="33" s="1"/>
  <c r="AH75" i="33" s="1"/>
  <c r="G190" i="33"/>
  <c r="G184" i="33"/>
  <c r="G181" i="33"/>
  <c r="G136" i="33"/>
  <c r="G134" i="33" s="1"/>
  <c r="G187" i="33"/>
  <c r="V96" i="33"/>
  <c r="V50" i="33"/>
  <c r="BA124" i="33"/>
  <c r="BA17" i="33"/>
  <c r="BA18" i="33"/>
  <c r="BB16" i="33"/>
  <c r="BA34" i="33"/>
  <c r="E118" i="33"/>
  <c r="BJ113" i="33"/>
  <c r="BJ119" i="33"/>
  <c r="AI42" i="33"/>
  <c r="AJ42" i="33" s="1"/>
  <c r="AI38" i="33"/>
  <c r="AI46" i="33" s="1"/>
  <c r="AI44" i="33" s="1"/>
  <c r="E137" i="33"/>
  <c r="E101" i="33"/>
  <c r="E142" i="33" s="1"/>
  <c r="E99" i="33"/>
  <c r="E98" i="33"/>
  <c r="AH176" i="33"/>
  <c r="AH170" i="33"/>
  <c r="AH167" i="33"/>
  <c r="AH116" i="33"/>
  <c r="AH173" i="33"/>
  <c r="AG158" i="33"/>
  <c r="AG155" i="33"/>
  <c r="AG161" i="33"/>
  <c r="AG164" i="33"/>
  <c r="AG102" i="33"/>
  <c r="AG103" i="33" s="1"/>
  <c r="BM189" i="33"/>
  <c r="F176" i="33"/>
  <c r="F170" i="33"/>
  <c r="F173" i="33"/>
  <c r="F116" i="33"/>
  <c r="F167" i="33"/>
  <c r="F119" i="33"/>
  <c r="F113" i="33"/>
  <c r="AY7" i="33"/>
  <c r="AY11" i="33"/>
  <c r="AW137" i="33"/>
  <c r="AW140" i="33" s="1"/>
  <c r="AW144" i="33" s="1"/>
  <c r="AW101" i="33"/>
  <c r="AW142" i="33" s="1"/>
  <c r="AW99" i="33"/>
  <c r="AW98" i="33"/>
  <c r="U173" i="33"/>
  <c r="U167" i="33"/>
  <c r="U170" i="33"/>
  <c r="U116" i="33"/>
  <c r="U118" i="33" s="1"/>
  <c r="U176" i="33"/>
  <c r="F78" i="33"/>
  <c r="F81" i="33" s="1"/>
  <c r="F85" i="33" s="1"/>
  <c r="F55" i="33"/>
  <c r="F83" i="33" s="1"/>
  <c r="F53" i="33"/>
  <c r="F56" i="33" s="1"/>
  <c r="F52" i="33"/>
  <c r="H42" i="33"/>
  <c r="H38" i="33"/>
  <c r="H46" i="33" s="1"/>
  <c r="H44" i="33" s="1"/>
  <c r="AV178" i="33"/>
  <c r="AV175" i="33"/>
  <c r="AV169" i="33"/>
  <c r="AV172" i="33"/>
  <c r="AV123" i="33"/>
  <c r="AV121" i="33" s="1"/>
  <c r="AU146" i="33"/>
  <c r="AV146" i="33" s="1"/>
  <c r="AW146" i="33" s="1"/>
  <c r="U50" i="33"/>
  <c r="U96" i="33"/>
  <c r="AH119" i="33"/>
  <c r="AH113" i="33"/>
  <c r="V128" i="33"/>
  <c r="V132" i="33"/>
  <c r="X41" i="33"/>
  <c r="W22" i="33"/>
  <c r="I19" i="33"/>
  <c r="I26" i="33" s="1"/>
  <c r="I27" i="33" s="1"/>
  <c r="I20" i="33"/>
  <c r="T139" i="33"/>
  <c r="T141" i="33" s="1"/>
  <c r="T151" i="33" s="1"/>
  <c r="T100" i="33"/>
  <c r="T160" i="33" s="1"/>
  <c r="AK41" i="33"/>
  <c r="AL41" i="33" s="1"/>
  <c r="AV118" i="33"/>
  <c r="AI96" i="33"/>
  <c r="AI50" i="33"/>
  <c r="AH137" i="33"/>
  <c r="AH140" i="33" s="1"/>
  <c r="AH144" i="33" s="1"/>
  <c r="AH101" i="33"/>
  <c r="AH142" i="33" s="1"/>
  <c r="AH99" i="33"/>
  <c r="AH98" i="33"/>
  <c r="AV158" i="33"/>
  <c r="AV194" i="33" s="1"/>
  <c r="AV155" i="33"/>
  <c r="AV191" i="33" s="1"/>
  <c r="AV164" i="33"/>
  <c r="AV200" i="33" s="1"/>
  <c r="AV161" i="33"/>
  <c r="AV197" i="33" s="1"/>
  <c r="AV102" i="33"/>
  <c r="AV103" i="33" s="1"/>
  <c r="AW73" i="33"/>
  <c r="AW67" i="33"/>
  <c r="AW77" i="33" s="1"/>
  <c r="AW75" i="33" s="1"/>
  <c r="T54" i="33"/>
  <c r="T62" i="33" s="1"/>
  <c r="T80" i="33"/>
  <c r="T82" i="33" s="1"/>
  <c r="T92" i="33" s="1"/>
  <c r="AH134" i="33"/>
  <c r="AG178" i="33"/>
  <c r="AG175" i="33"/>
  <c r="AG169" i="33"/>
  <c r="AG172" i="33"/>
  <c r="AG123" i="33"/>
  <c r="AG121" i="33" s="1"/>
  <c r="AK36" i="33"/>
  <c r="AK19" i="33"/>
  <c r="AK26" i="33" s="1"/>
  <c r="AK20" i="33"/>
  <c r="AU197" i="33"/>
  <c r="BO16" i="33"/>
  <c r="BN18" i="33"/>
  <c r="BN17" i="33"/>
  <c r="BN124" i="33"/>
  <c r="BN127" i="33" s="1"/>
  <c r="BN34" i="33"/>
  <c r="BN37" i="33" s="1"/>
  <c r="BN40" i="33" s="1"/>
  <c r="AY63" i="33"/>
  <c r="AY64" i="33" s="1"/>
  <c r="AY6" i="33" s="1"/>
  <c r="AY109" i="33"/>
  <c r="AY110" i="33" s="1"/>
  <c r="AY10" i="33" s="1"/>
  <c r="H109" i="33"/>
  <c r="H63" i="33"/>
  <c r="AJ22" i="33"/>
  <c r="AJ24" i="33" s="1"/>
  <c r="AU166" i="33"/>
  <c r="AU202" i="33" s="1"/>
  <c r="AU163" i="33"/>
  <c r="AU199" i="33" s="1"/>
  <c r="AU157" i="33"/>
  <c r="AU193" i="33" s="1"/>
  <c r="AU108" i="33"/>
  <c r="AU106" i="33" s="1"/>
  <c r="AU160" i="33"/>
  <c r="AU196" i="33" s="1"/>
  <c r="BI137" i="33"/>
  <c r="BI101" i="33"/>
  <c r="BI142" i="33" s="1"/>
  <c r="BI99" i="33"/>
  <c r="BI98" i="33"/>
  <c r="G66" i="33"/>
  <c r="G70" i="33" s="1"/>
  <c r="G72" i="33" s="1"/>
  <c r="G68" i="33"/>
  <c r="E175" i="33"/>
  <c r="E169" i="33"/>
  <c r="E178" i="33"/>
  <c r="E172" i="33"/>
  <c r="E123" i="33"/>
  <c r="E121" i="33" s="1"/>
  <c r="BL22" i="33"/>
  <c r="V42" i="33"/>
  <c r="W42" i="33" s="1"/>
  <c r="V38" i="33"/>
  <c r="V46" i="33" s="1"/>
  <c r="V44" i="33" s="1"/>
  <c r="V111" i="33"/>
  <c r="W28" i="33"/>
  <c r="V65" i="33"/>
  <c r="AI114" i="33"/>
  <c r="AI112" i="33"/>
  <c r="W189" i="33"/>
  <c r="AW173" i="33"/>
  <c r="AW167" i="33"/>
  <c r="AW176" i="33"/>
  <c r="AW170" i="33"/>
  <c r="AW116" i="33"/>
  <c r="BJ176" i="33"/>
  <c r="BJ170" i="33"/>
  <c r="BJ173" i="33"/>
  <c r="BJ167" i="33"/>
  <c r="BJ116" i="33"/>
  <c r="BJ73" i="33"/>
  <c r="BJ67" i="33"/>
  <c r="BJ77" i="33" s="1"/>
  <c r="BJ75" i="33" s="1"/>
  <c r="W109" i="33"/>
  <c r="W63" i="33"/>
  <c r="I185" i="33"/>
  <c r="I179" i="33"/>
  <c r="I182" i="33"/>
  <c r="I188" i="33"/>
  <c r="I130" i="33"/>
  <c r="AG139" i="33"/>
  <c r="AG141" i="33" s="1"/>
  <c r="AG151" i="33" s="1"/>
  <c r="AG149" i="33" s="1"/>
  <c r="AG100" i="33"/>
  <c r="AG104" i="33"/>
  <c r="T164" i="33"/>
  <c r="T200" i="33" s="1"/>
  <c r="T158" i="33"/>
  <c r="T194" i="33" s="1"/>
  <c r="T161" i="33"/>
  <c r="T197" i="33" s="1"/>
  <c r="T155" i="33"/>
  <c r="T191" i="33" s="1"/>
  <c r="T102" i="33"/>
  <c r="S104" i="33"/>
  <c r="T104" i="33" s="1"/>
  <c r="T147" i="33" s="1"/>
  <c r="S100" i="33"/>
  <c r="S139" i="33"/>
  <c r="S141" i="33" s="1"/>
  <c r="S151" i="33" s="1"/>
  <c r="S149" i="33" s="1"/>
  <c r="BL131" i="33"/>
  <c r="AK186" i="33"/>
  <c r="V66" i="33"/>
  <c r="V70" i="33" s="1"/>
  <c r="V72" i="33" s="1"/>
  <c r="V68" i="33"/>
  <c r="AY188" i="33"/>
  <c r="AY182" i="33"/>
  <c r="AY179" i="33"/>
  <c r="AY185" i="33"/>
  <c r="AY130" i="33"/>
  <c r="AY131" i="33" s="1"/>
  <c r="AU87" i="33"/>
  <c r="AV87" i="33" s="1"/>
  <c r="F137" i="33"/>
  <c r="F140" i="33" s="1"/>
  <c r="F144" i="33" s="1"/>
  <c r="F99" i="33"/>
  <c r="F101" i="33"/>
  <c r="F142" i="33" s="1"/>
  <c r="F98" i="33"/>
  <c r="AW119" i="33"/>
  <c r="AW113" i="33"/>
  <c r="AU194" i="33"/>
  <c r="AU200" i="33"/>
  <c r="BM19" i="33"/>
  <c r="BM26" i="33" s="1"/>
  <c r="BM20" i="33"/>
  <c r="BM126" i="33" s="1"/>
  <c r="AY22" i="33"/>
  <c r="AY24" i="33" s="1"/>
  <c r="AY21" i="33"/>
  <c r="Y17" i="33"/>
  <c r="Y18" i="33"/>
  <c r="Y124" i="33"/>
  <c r="Y127" i="33" s="1"/>
  <c r="Z16" i="33"/>
  <c r="Y34" i="33"/>
  <c r="Y37" i="33" s="1"/>
  <c r="Y40" i="33" s="1"/>
  <c r="AU88" i="33"/>
  <c r="H22" i="33"/>
  <c r="S81" i="33"/>
  <c r="S85" i="33" s="1"/>
  <c r="AJ109" i="33"/>
  <c r="AJ63" i="33"/>
  <c r="AJ132" i="33"/>
  <c r="AJ128" i="33"/>
  <c r="AU147" i="33"/>
  <c r="BL132" i="33"/>
  <c r="BL128" i="33"/>
  <c r="U119" i="33"/>
  <c r="U113" i="33"/>
  <c r="AI68" i="33"/>
  <c r="AI66" i="33"/>
  <c r="AI70" i="33" s="1"/>
  <c r="W21" i="33"/>
  <c r="AI65" i="33"/>
  <c r="AI111" i="33"/>
  <c r="AJ28" i="33"/>
  <c r="BI118" i="33"/>
  <c r="BJ118" i="33" s="1"/>
  <c r="AZ188" i="33"/>
  <c r="AZ182" i="33"/>
  <c r="AZ185" i="33"/>
  <c r="AZ179" i="33"/>
  <c r="AZ130" i="33"/>
  <c r="BK24" i="33"/>
  <c r="AK125" i="33"/>
  <c r="W126" i="33"/>
  <c r="K16" i="33"/>
  <c r="J18" i="33"/>
  <c r="J17" i="33"/>
  <c r="J124" i="33"/>
  <c r="J34" i="33"/>
  <c r="AG140" i="33"/>
  <c r="AG144" i="33" s="1"/>
  <c r="S164" i="33"/>
  <c r="S161" i="33"/>
  <c r="S155" i="33"/>
  <c r="S102" i="33"/>
  <c r="S103" i="33" s="1"/>
  <c r="S158" i="33"/>
  <c r="S140" i="33"/>
  <c r="S144" i="33" s="1"/>
  <c r="BM180" i="33"/>
  <c r="BJ53" i="33"/>
  <c r="BJ56" i="33" s="1"/>
  <c r="BJ55" i="33"/>
  <c r="BJ83" i="33" s="1"/>
  <c r="BJ78" i="33"/>
  <c r="BJ81" i="33" s="1"/>
  <c r="BJ85" i="33" s="1"/>
  <c r="BJ52" i="33"/>
  <c r="G111" i="33"/>
  <c r="G65" i="33"/>
  <c r="H28" i="33"/>
  <c r="V114" i="33"/>
  <c r="V112" i="33"/>
  <c r="BK190" i="33"/>
  <c r="BK184" i="33"/>
  <c r="BK187" i="33"/>
  <c r="BK136" i="33"/>
  <c r="BK134" i="33" s="1"/>
  <c r="BK181" i="33"/>
  <c r="BK114" i="33"/>
  <c r="BK112" i="33"/>
  <c r="AH78" i="33"/>
  <c r="AH81" i="33" s="1"/>
  <c r="AH85" i="33" s="1"/>
  <c r="AH55" i="33"/>
  <c r="AH83" i="33" s="1"/>
  <c r="AH53" i="33"/>
  <c r="AH56" i="33" s="1"/>
  <c r="AH57" i="33" s="1"/>
  <c r="AH52" i="33"/>
  <c r="F72" i="31"/>
  <c r="AI72" i="31"/>
  <c r="AW60" i="31"/>
  <c r="AY96" i="31"/>
  <c r="AY50" i="31"/>
  <c r="X50" i="31"/>
  <c r="X96" i="31"/>
  <c r="AV147" i="31"/>
  <c r="AW104" i="31"/>
  <c r="I127" i="31"/>
  <c r="BL22" i="31"/>
  <c r="BL24" i="31" s="1"/>
  <c r="BM21" i="31"/>
  <c r="T113" i="31"/>
  <c r="T119" i="31"/>
  <c r="AV163" i="31"/>
  <c r="AV157" i="31"/>
  <c r="AV108" i="31"/>
  <c r="AV166" i="31"/>
  <c r="AX96" i="31"/>
  <c r="AX50" i="31"/>
  <c r="AY25" i="31"/>
  <c r="AK109" i="31"/>
  <c r="AK63" i="31"/>
  <c r="AJ66" i="31"/>
  <c r="AJ70" i="31" s="1"/>
  <c r="AJ68" i="31"/>
  <c r="BN17" i="31"/>
  <c r="BO16" i="31"/>
  <c r="BN124" i="31"/>
  <c r="BN127" i="31" s="1"/>
  <c r="BN18" i="31"/>
  <c r="BN34" i="31"/>
  <c r="BN37" i="31" s="1"/>
  <c r="BN40" i="31" s="1"/>
  <c r="AU197" i="31"/>
  <c r="AG80" i="31"/>
  <c r="AG82" i="31" s="1"/>
  <c r="AG92" i="31" s="1"/>
  <c r="AG90" i="31" s="1"/>
  <c r="AG58" i="31"/>
  <c r="AH58" i="31" s="1"/>
  <c r="AG54" i="31"/>
  <c r="AG62" i="31" s="1"/>
  <c r="AG60" i="31" s="1"/>
  <c r="AW73" i="31"/>
  <c r="AW67" i="31"/>
  <c r="AW77" i="31" s="1"/>
  <c r="AW75" i="31" s="1"/>
  <c r="AH119" i="31"/>
  <c r="AH113" i="31"/>
  <c r="AJ128" i="31"/>
  <c r="T139" i="31"/>
  <c r="T141" i="31" s="1"/>
  <c r="T151" i="31" s="1"/>
  <c r="Y109" i="31"/>
  <c r="Y63" i="31"/>
  <c r="AY66" i="31"/>
  <c r="AY70" i="31" s="1"/>
  <c r="AY68" i="31"/>
  <c r="AV172" i="31"/>
  <c r="AV178" i="31"/>
  <c r="AV169" i="31"/>
  <c r="AV175" i="31"/>
  <c r="AV123" i="31"/>
  <c r="AV121" i="31" s="1"/>
  <c r="BJ173" i="31"/>
  <c r="BJ176" i="31"/>
  <c r="BJ167" i="31"/>
  <c r="BJ116" i="31"/>
  <c r="BJ170" i="31"/>
  <c r="AW149" i="31"/>
  <c r="F137" i="31"/>
  <c r="F140" i="31" s="1"/>
  <c r="F144" i="31" s="1"/>
  <c r="F99" i="31"/>
  <c r="F101" i="31"/>
  <c r="F142" i="31" s="1"/>
  <c r="F98" i="31"/>
  <c r="AZ131" i="31"/>
  <c r="AX173" i="31"/>
  <c r="AX176" i="31"/>
  <c r="AX170" i="31"/>
  <c r="AX167" i="31"/>
  <c r="AX116" i="31"/>
  <c r="AX118" i="31" s="1"/>
  <c r="AK36" i="31"/>
  <c r="AK126" i="31"/>
  <c r="AY23" i="31"/>
  <c r="AJ112" i="31"/>
  <c r="AJ114" i="31"/>
  <c r="H188" i="31"/>
  <c r="H182" i="31"/>
  <c r="H179" i="31"/>
  <c r="H185" i="31"/>
  <c r="H130" i="31"/>
  <c r="H131" i="31" s="1"/>
  <c r="AW80" i="31"/>
  <c r="AW82" i="31" s="1"/>
  <c r="AW92" i="31" s="1"/>
  <c r="AW90" i="31" s="1"/>
  <c r="BM127" i="31"/>
  <c r="BM125" i="31"/>
  <c r="E139" i="31"/>
  <c r="E141" i="31" s="1"/>
  <c r="E151" i="31" s="1"/>
  <c r="E149" i="31" s="1"/>
  <c r="E104" i="31"/>
  <c r="E100" i="31"/>
  <c r="E161" i="31"/>
  <c r="E155" i="31"/>
  <c r="E158" i="31"/>
  <c r="E164" i="31"/>
  <c r="E102" i="31"/>
  <c r="E103" i="31" s="1"/>
  <c r="BI54" i="31"/>
  <c r="BI62" i="31" s="1"/>
  <c r="BI60" i="31" s="1"/>
  <c r="BI80" i="31"/>
  <c r="BI82" i="31" s="1"/>
  <c r="BI92" i="31" s="1"/>
  <c r="BI90" i="31" s="1"/>
  <c r="BI58" i="31"/>
  <c r="BI81" i="31"/>
  <c r="BI85" i="31" s="1"/>
  <c r="AZ109" i="31"/>
  <c r="AZ63" i="31"/>
  <c r="BL131" i="31"/>
  <c r="V54" i="31"/>
  <c r="V62" i="31" s="1"/>
  <c r="G114" i="31"/>
  <c r="G112" i="31"/>
  <c r="AM124" i="31"/>
  <c r="AM127" i="31" s="1"/>
  <c r="AN16" i="31"/>
  <c r="AM18" i="31"/>
  <c r="AM17" i="31"/>
  <c r="AM34" i="31"/>
  <c r="AM37" i="31" s="1"/>
  <c r="AM40" i="31" s="1"/>
  <c r="F173" i="31"/>
  <c r="F176" i="31"/>
  <c r="F170" i="31"/>
  <c r="F167" i="31"/>
  <c r="F116" i="31"/>
  <c r="AV60" i="31"/>
  <c r="S78" i="31"/>
  <c r="S53" i="31"/>
  <c r="S56" i="31" s="1"/>
  <c r="S57" i="31" s="1"/>
  <c r="T57" i="31" s="1"/>
  <c r="U57" i="31" s="1"/>
  <c r="V57" i="31" s="1"/>
  <c r="S55" i="31"/>
  <c r="S83" i="31" s="1"/>
  <c r="W51" i="31"/>
  <c r="W5" i="31" s="1"/>
  <c r="S52" i="31"/>
  <c r="Y131" i="31"/>
  <c r="U100" i="31"/>
  <c r="U160" i="31" s="1"/>
  <c r="AH80" i="31"/>
  <c r="AH82" i="31" s="1"/>
  <c r="AH92" i="31" s="1"/>
  <c r="AH54" i="31"/>
  <c r="AH62" i="31" s="1"/>
  <c r="AK64" i="31"/>
  <c r="AK6" i="31" s="1"/>
  <c r="BK111" i="31"/>
  <c r="BL28" i="31"/>
  <c r="BK65" i="31"/>
  <c r="H36" i="31"/>
  <c r="AG81" i="31"/>
  <c r="AG85" i="31" s="1"/>
  <c r="AY71" i="31"/>
  <c r="AW113" i="31"/>
  <c r="AW119" i="31"/>
  <c r="S118" i="31"/>
  <c r="T118" i="31" s="1"/>
  <c r="U118" i="31" s="1"/>
  <c r="V118" i="31" s="1"/>
  <c r="BI140" i="31"/>
  <c r="BI144" i="31" s="1"/>
  <c r="BA19" i="31"/>
  <c r="BA26" i="31" s="1"/>
  <c r="BA20" i="31"/>
  <c r="AJ28" i="31"/>
  <c r="AI111" i="31"/>
  <c r="AI65" i="31"/>
  <c r="X66" i="31"/>
  <c r="X70" i="31" s="1"/>
  <c r="X68" i="31"/>
  <c r="F187" i="31"/>
  <c r="F181" i="31"/>
  <c r="F190" i="31"/>
  <c r="F184" i="31"/>
  <c r="F136" i="31"/>
  <c r="F134" i="31" s="1"/>
  <c r="AK189" i="31"/>
  <c r="U80" i="31"/>
  <c r="U82" i="31" s="1"/>
  <c r="U92" i="31" s="1"/>
  <c r="U90" i="31" s="1"/>
  <c r="U54" i="31"/>
  <c r="U62" i="31" s="1"/>
  <c r="U60" i="31" s="1"/>
  <c r="Z19" i="31"/>
  <c r="Z26" i="31" s="1"/>
  <c r="Z20" i="31"/>
  <c r="Z126" i="31" s="1"/>
  <c r="Z127" i="31"/>
  <c r="W137" i="31"/>
  <c r="W140" i="31" s="1"/>
  <c r="W144" i="31" s="1"/>
  <c r="W101" i="31"/>
  <c r="W142" i="31" s="1"/>
  <c r="W99" i="31"/>
  <c r="W98" i="31"/>
  <c r="AY133" i="31"/>
  <c r="BJ137" i="31"/>
  <c r="BJ140" i="31" s="1"/>
  <c r="BJ144" i="31" s="1"/>
  <c r="BJ99" i="31"/>
  <c r="BJ101" i="31"/>
  <c r="BJ142" i="31" s="1"/>
  <c r="BJ98" i="31"/>
  <c r="Y22" i="31"/>
  <c r="Y24" i="31" s="1"/>
  <c r="AI132" i="31"/>
  <c r="AJ132" i="31" s="1"/>
  <c r="AU88" i="31"/>
  <c r="F73" i="31"/>
  <c r="F67" i="31"/>
  <c r="F77" i="31" s="1"/>
  <c r="F75" i="31" s="1"/>
  <c r="AK22" i="31"/>
  <c r="AK24" i="31" s="1"/>
  <c r="AG140" i="31"/>
  <c r="AG144" i="31" s="1"/>
  <c r="W190" i="31"/>
  <c r="W184" i="31"/>
  <c r="W181" i="31"/>
  <c r="W187" i="31"/>
  <c r="W136" i="31"/>
  <c r="W134" i="31" s="1"/>
  <c r="BM37" i="31"/>
  <c r="BM40" i="31" s="1"/>
  <c r="BM41" i="31" s="1"/>
  <c r="BN41" i="31" s="1"/>
  <c r="BM35" i="31"/>
  <c r="G66" i="31"/>
  <c r="G70" i="31" s="1"/>
  <c r="G68" i="31"/>
  <c r="BI139" i="31"/>
  <c r="BI141" i="31" s="1"/>
  <c r="BI151" i="31" s="1"/>
  <c r="BI149" i="31" s="1"/>
  <c r="BI104" i="31"/>
  <c r="BI100" i="31"/>
  <c r="Y36" i="31"/>
  <c r="Y126" i="31"/>
  <c r="BK114" i="31"/>
  <c r="BK112" i="31"/>
  <c r="BI175" i="31"/>
  <c r="BI169" i="31"/>
  <c r="BI178" i="31"/>
  <c r="BI172" i="31"/>
  <c r="BI123" i="31"/>
  <c r="BI121" i="31" s="1"/>
  <c r="AY114" i="31"/>
  <c r="AY115" i="31" s="1"/>
  <c r="AY112" i="31"/>
  <c r="I126" i="31"/>
  <c r="I19" i="31"/>
  <c r="I26" i="31" s="1"/>
  <c r="I36" i="31"/>
  <c r="I20" i="31"/>
  <c r="I21" i="31" s="1"/>
  <c r="BL36" i="31"/>
  <c r="E80" i="31"/>
  <c r="E82" i="31" s="1"/>
  <c r="E92" i="31" s="1"/>
  <c r="E90" i="31" s="1"/>
  <c r="E58" i="31"/>
  <c r="E54" i="31"/>
  <c r="E62" i="31" s="1"/>
  <c r="E60" i="31" s="1"/>
  <c r="E81" i="31"/>
  <c r="E85" i="31" s="1"/>
  <c r="AG178" i="31"/>
  <c r="AG175" i="31"/>
  <c r="AG169" i="31"/>
  <c r="AG172" i="31"/>
  <c r="AG123" i="31"/>
  <c r="AG121" i="31" s="1"/>
  <c r="T73" i="31"/>
  <c r="T67" i="31"/>
  <c r="T77" i="31" s="1"/>
  <c r="T75" i="31" s="1"/>
  <c r="V100" i="31"/>
  <c r="V160" i="31" s="1"/>
  <c r="AY190" i="31"/>
  <c r="AY184" i="31"/>
  <c r="AY187" i="31"/>
  <c r="AY181" i="31"/>
  <c r="AY136" i="31"/>
  <c r="G111" i="31"/>
  <c r="H28" i="31"/>
  <c r="G65" i="31"/>
  <c r="AH139" i="31"/>
  <c r="AH141" i="31" s="1"/>
  <c r="AH151" i="31" s="1"/>
  <c r="AH100" i="31"/>
  <c r="AH160" i="31" s="1"/>
  <c r="BK96" i="31"/>
  <c r="BK50" i="31"/>
  <c r="AG139" i="31"/>
  <c r="AG141" i="31" s="1"/>
  <c r="AG151" i="31" s="1"/>
  <c r="AG149" i="31" s="1"/>
  <c r="AG100" i="31"/>
  <c r="AG104" i="31"/>
  <c r="AG161" i="31"/>
  <c r="AG155" i="31"/>
  <c r="AG164" i="31"/>
  <c r="AG158" i="31"/>
  <c r="AG102" i="31"/>
  <c r="AG103" i="31" s="1"/>
  <c r="AZ24" i="31"/>
  <c r="AZ22" i="31"/>
  <c r="AZ126" i="31"/>
  <c r="AU146" i="31"/>
  <c r="AV146" i="31" s="1"/>
  <c r="AW146" i="31" s="1"/>
  <c r="AU191" i="31"/>
  <c r="W72" i="31"/>
  <c r="W176" i="31"/>
  <c r="W177" i="31" s="1"/>
  <c r="W170" i="31"/>
  <c r="W173" i="31"/>
  <c r="W174" i="31" s="1"/>
  <c r="W167" i="31"/>
  <c r="W116" i="31"/>
  <c r="AV58" i="31"/>
  <c r="S137" i="31"/>
  <c r="S99" i="31"/>
  <c r="W97" i="31"/>
  <c r="W9" i="31" s="1"/>
  <c r="S101" i="31"/>
  <c r="S142" i="31" s="1"/>
  <c r="S98" i="31"/>
  <c r="S178" i="31"/>
  <c r="S172" i="31"/>
  <c r="S169" i="31"/>
  <c r="S123" i="31"/>
  <c r="S121" i="31" s="1"/>
  <c r="S175" i="31"/>
  <c r="W43" i="31"/>
  <c r="W4" i="31" s="1"/>
  <c r="BJ119" i="31"/>
  <c r="BJ113" i="31"/>
  <c r="H109" i="31"/>
  <c r="H63" i="31"/>
  <c r="AY69" i="31"/>
  <c r="AU87" i="31"/>
  <c r="AV87" i="31" s="1"/>
  <c r="AW87" i="31" s="1"/>
  <c r="W168" i="31"/>
  <c r="AI176" i="31"/>
  <c r="AI170" i="31"/>
  <c r="AI167" i="31"/>
  <c r="AI173" i="31"/>
  <c r="AI116" i="31"/>
  <c r="BA37" i="31"/>
  <c r="BA40" i="31" s="1"/>
  <c r="BA41" i="31" s="1"/>
  <c r="BB41" i="31" s="1"/>
  <c r="BB124" i="31"/>
  <c r="BB127" i="31" s="1"/>
  <c r="BB17" i="31"/>
  <c r="BC16" i="31"/>
  <c r="BB18" i="31"/>
  <c r="BB34" i="31"/>
  <c r="BB37" i="31" s="1"/>
  <c r="BB40" i="31" s="1"/>
  <c r="AH73" i="31"/>
  <c r="AH67" i="31"/>
  <c r="AH77" i="31" s="1"/>
  <c r="AH75" i="31" s="1"/>
  <c r="X112" i="31"/>
  <c r="X114" i="31"/>
  <c r="AI96" i="31"/>
  <c r="AI50" i="31"/>
  <c r="AA124" i="31"/>
  <c r="AA127" i="31" s="1"/>
  <c r="AB16" i="31"/>
  <c r="AA18" i="31"/>
  <c r="AA17" i="31"/>
  <c r="AA34" i="31"/>
  <c r="AA37" i="31" s="1"/>
  <c r="AA40" i="31" s="1"/>
  <c r="X44" i="31"/>
  <c r="AK27" i="31"/>
  <c r="BL126" i="31"/>
  <c r="AK11" i="31"/>
  <c r="AK7" i="31"/>
  <c r="F78" i="31"/>
  <c r="F81" i="31" s="1"/>
  <c r="F85" i="31" s="1"/>
  <c r="F55" i="31"/>
  <c r="F83" i="31" s="1"/>
  <c r="F53" i="31"/>
  <c r="F56" i="31" s="1"/>
  <c r="F57" i="31" s="1"/>
  <c r="F52" i="31"/>
  <c r="I125" i="31"/>
  <c r="E118" i="31"/>
  <c r="AZ42" i="31"/>
  <c r="AZ38" i="31"/>
  <c r="AZ46" i="31" s="1"/>
  <c r="AZ44" i="31" s="1"/>
  <c r="AU200" i="31"/>
  <c r="AL36" i="31"/>
  <c r="AL19" i="31"/>
  <c r="AL26" i="31" s="1"/>
  <c r="AL20" i="31"/>
  <c r="AJ50" i="31"/>
  <c r="AJ96" i="31"/>
  <c r="W171" i="31"/>
  <c r="AU147" i="31"/>
  <c r="W78" i="31"/>
  <c r="W81" i="31" s="1"/>
  <c r="W85" i="31" s="1"/>
  <c r="W53" i="31"/>
  <c r="W56" i="31" s="1"/>
  <c r="W55" i="31"/>
  <c r="W83" i="31" s="1"/>
  <c r="W52" i="31"/>
  <c r="AX187" i="31"/>
  <c r="AX181" i="31"/>
  <c r="AX190" i="31"/>
  <c r="AX184" i="31"/>
  <c r="AX136" i="31"/>
  <c r="AX134" i="31" s="1"/>
  <c r="BJ78" i="31"/>
  <c r="BJ81" i="31" s="1"/>
  <c r="BJ85" i="31" s="1"/>
  <c r="BJ55" i="31"/>
  <c r="BJ83" i="31" s="1"/>
  <c r="BJ53" i="31"/>
  <c r="BJ56" i="31" s="1"/>
  <c r="BJ52" i="31"/>
  <c r="AY43" i="31"/>
  <c r="AY4" i="31" s="1"/>
  <c r="BK68" i="31"/>
  <c r="BK66" i="31"/>
  <c r="BK70" i="31" s="1"/>
  <c r="BK72" i="31" s="1"/>
  <c r="BI118" i="31"/>
  <c r="I37" i="31"/>
  <c r="I40" i="31" s="1"/>
  <c r="I41" i="31" s="1"/>
  <c r="J41" i="31" s="1"/>
  <c r="I35" i="31"/>
  <c r="J124" i="31"/>
  <c r="J127" i="31" s="1"/>
  <c r="J17" i="31"/>
  <c r="K16" i="31"/>
  <c r="J18" i="31"/>
  <c r="J34" i="31"/>
  <c r="J37" i="31" s="1"/>
  <c r="J40" i="31" s="1"/>
  <c r="BL109" i="31"/>
  <c r="BL63" i="31"/>
  <c r="AW163" i="31"/>
  <c r="AW157" i="31"/>
  <c r="AW166" i="31"/>
  <c r="AW108" i="31"/>
  <c r="U111" i="31"/>
  <c r="U65" i="31"/>
  <c r="V28" i="31"/>
  <c r="V164" i="31"/>
  <c r="V200" i="31" s="1"/>
  <c r="V158" i="31"/>
  <c r="V194" i="31" s="1"/>
  <c r="V161" i="31"/>
  <c r="V197" i="31" s="1"/>
  <c r="V155" i="31"/>
  <c r="V191" i="31" s="1"/>
  <c r="V102" i="31"/>
  <c r="AI190" i="31"/>
  <c r="AI184" i="31"/>
  <c r="AI181" i="31"/>
  <c r="AI187" i="31"/>
  <c r="AI136" i="31"/>
  <c r="AI134" i="31" s="1"/>
  <c r="AK21" i="31"/>
  <c r="AJ44" i="31"/>
  <c r="BK44" i="31"/>
  <c r="F119" i="31"/>
  <c r="F113" i="31"/>
  <c r="AH164" i="31"/>
  <c r="AH200" i="31" s="1"/>
  <c r="AH158" i="31"/>
  <c r="AH194" i="31" s="1"/>
  <c r="AH161" i="31"/>
  <c r="AH197" i="31" s="1"/>
  <c r="AH102" i="31"/>
  <c r="AH155" i="31"/>
  <c r="AH191" i="31" s="1"/>
  <c r="BK128" i="31"/>
  <c r="BK132" i="31"/>
  <c r="AH134" i="31"/>
  <c r="E178" i="31"/>
  <c r="E175" i="31"/>
  <c r="E169" i="31"/>
  <c r="E172" i="31"/>
  <c r="E123" i="31"/>
  <c r="E121" i="31" s="1"/>
  <c r="BM126" i="31"/>
  <c r="BM19" i="31"/>
  <c r="BM26" i="31" s="1"/>
  <c r="BM36" i="31"/>
  <c r="BM20" i="31"/>
  <c r="E140" i="31"/>
  <c r="E144" i="31" s="1"/>
  <c r="W135" i="31"/>
  <c r="BJ57" i="31"/>
  <c r="AU194" i="31"/>
  <c r="X132" i="31"/>
  <c r="X128" i="31"/>
  <c r="AL37" i="31"/>
  <c r="AL40" i="31" s="1"/>
  <c r="AL41" i="31" s="1"/>
  <c r="AM41" i="31" s="1"/>
  <c r="AL127" i="31"/>
  <c r="AV90" i="31"/>
  <c r="BJ187" i="31"/>
  <c r="BJ181" i="31"/>
  <c r="BJ190" i="31"/>
  <c r="BJ184" i="31"/>
  <c r="BJ136" i="31"/>
  <c r="BJ134" i="31" s="1"/>
  <c r="U161" i="31"/>
  <c r="U197" i="31" s="1"/>
  <c r="U155" i="31"/>
  <c r="U191" i="31" s="1"/>
  <c r="U164" i="31"/>
  <c r="U200" i="31" s="1"/>
  <c r="U102" i="31"/>
  <c r="U158" i="31"/>
  <c r="U194" i="31" s="1"/>
  <c r="BJ67" i="31"/>
  <c r="BJ77" i="31" s="1"/>
  <c r="BJ75" i="31" s="1"/>
  <c r="BJ73" i="31"/>
  <c r="H22" i="31"/>
  <c r="H24" i="31" s="1"/>
  <c r="H126" i="31"/>
  <c r="AH57" i="31"/>
  <c r="AX111" i="31"/>
  <c r="AY28" i="31"/>
  <c r="AX65" i="31"/>
  <c r="BI161" i="31"/>
  <c r="BI155" i="31"/>
  <c r="BI158" i="31"/>
  <c r="BI164" i="31"/>
  <c r="BI102" i="31"/>
  <c r="BI103" i="31" s="1"/>
  <c r="BA127" i="31"/>
  <c r="AK23" i="31"/>
  <c r="AU166" i="31"/>
  <c r="AU202" i="31" s="1"/>
  <c r="AU160" i="31"/>
  <c r="AU196" i="31" s="1"/>
  <c r="AU163" i="31"/>
  <c r="AU199" i="31" s="1"/>
  <c r="AU108" i="31"/>
  <c r="AU106" i="31" s="1"/>
  <c r="AU157" i="31"/>
  <c r="AU193" i="31" s="1"/>
  <c r="AG118" i="31"/>
  <c r="AH118" i="31" s="1"/>
  <c r="AY72" i="31"/>
  <c r="G24" i="31"/>
  <c r="AK183" i="31"/>
  <c r="Z37" i="31"/>
  <c r="Z40" i="31" s="1"/>
  <c r="Z41" i="31" s="1"/>
  <c r="AA41" i="31" s="1"/>
  <c r="T163" i="31"/>
  <c r="T157" i="31"/>
  <c r="T166" i="31"/>
  <c r="T108" i="31"/>
  <c r="G190" i="31"/>
  <c r="G184" i="31"/>
  <c r="G187" i="31"/>
  <c r="G181" i="31"/>
  <c r="G136" i="31"/>
  <c r="G134" i="31" s="1"/>
  <c r="T72" i="30"/>
  <c r="AY125" i="30"/>
  <c r="W35" i="30"/>
  <c r="V128" i="30"/>
  <c r="AK128" i="30"/>
  <c r="AK132" i="30"/>
  <c r="AX128" i="30"/>
  <c r="AX132" i="30"/>
  <c r="BK176" i="30"/>
  <c r="BK170" i="30"/>
  <c r="BK173" i="30"/>
  <c r="BK116" i="30"/>
  <c r="BK167" i="30"/>
  <c r="I186" i="30"/>
  <c r="BA16" i="30"/>
  <c r="AZ18" i="30"/>
  <c r="AZ17" i="30"/>
  <c r="AZ124" i="30"/>
  <c r="AZ127" i="30" s="1"/>
  <c r="AZ34" i="30"/>
  <c r="AZ37" i="30" s="1"/>
  <c r="AZ40" i="30" s="1"/>
  <c r="AZ41" i="30" s="1"/>
  <c r="W19" i="30"/>
  <c r="W26" i="30" s="1"/>
  <c r="W20" i="30"/>
  <c r="W126" i="30" s="1"/>
  <c r="W36" i="30"/>
  <c r="BM22" i="30"/>
  <c r="BM24" i="30" s="1"/>
  <c r="BM126" i="30"/>
  <c r="F158" i="30"/>
  <c r="F194" i="30" s="1"/>
  <c r="F161" i="30"/>
  <c r="F197" i="30" s="1"/>
  <c r="F102" i="30"/>
  <c r="F164" i="30"/>
  <c r="F200" i="30" s="1"/>
  <c r="F155" i="30"/>
  <c r="F191" i="30" s="1"/>
  <c r="AK185" i="30"/>
  <c r="AK179" i="30"/>
  <c r="AK188" i="30"/>
  <c r="AK130" i="30"/>
  <c r="AK131" i="30" s="1"/>
  <c r="AK182" i="30"/>
  <c r="AJ190" i="30"/>
  <c r="AJ184" i="30"/>
  <c r="AJ187" i="30"/>
  <c r="AJ181" i="30"/>
  <c r="AJ136" i="30"/>
  <c r="AJ134" i="30" s="1"/>
  <c r="S118" i="30"/>
  <c r="BJ80" i="30"/>
  <c r="BJ82" i="30" s="1"/>
  <c r="BJ92" i="30" s="1"/>
  <c r="BJ54" i="30"/>
  <c r="BJ62" i="30" s="1"/>
  <c r="U128" i="30"/>
  <c r="U132" i="30"/>
  <c r="V132" i="30" s="1"/>
  <c r="AK109" i="30"/>
  <c r="AK63" i="30"/>
  <c r="AK27" i="30"/>
  <c r="I183" i="30"/>
  <c r="AY19" i="30"/>
  <c r="AY26" i="30" s="1"/>
  <c r="AY27" i="30" s="1"/>
  <c r="AY20" i="30"/>
  <c r="AY36" i="30" s="1"/>
  <c r="AX185" i="30"/>
  <c r="AX179" i="30"/>
  <c r="AX182" i="30"/>
  <c r="AX130" i="30"/>
  <c r="AX131" i="30" s="1"/>
  <c r="AX188" i="30"/>
  <c r="BO17" i="30"/>
  <c r="BP16" i="30"/>
  <c r="BO18" i="30"/>
  <c r="BO124" i="30"/>
  <c r="BO127" i="30" s="1"/>
  <c r="BO34" i="30"/>
  <c r="AG118" i="30"/>
  <c r="AH118" i="30" s="1"/>
  <c r="W180" i="30"/>
  <c r="BI118" i="30"/>
  <c r="BJ118" i="30" s="1"/>
  <c r="X124" i="30"/>
  <c r="Y16" i="30"/>
  <c r="X18" i="30"/>
  <c r="X17" i="30"/>
  <c r="X34" i="30"/>
  <c r="BM36" i="30"/>
  <c r="AJ24" i="30"/>
  <c r="J127" i="30"/>
  <c r="U24" i="30"/>
  <c r="AV55" i="30"/>
  <c r="AV83" i="30" s="1"/>
  <c r="AV53" i="30"/>
  <c r="AV56" i="30" s="1"/>
  <c r="AV78" i="30"/>
  <c r="AV81" i="30" s="1"/>
  <c r="AV85" i="30" s="1"/>
  <c r="AV52" i="30"/>
  <c r="G111" i="30"/>
  <c r="G65" i="30"/>
  <c r="H28" i="30"/>
  <c r="BK190" i="30"/>
  <c r="BK184" i="30"/>
  <c r="BK187" i="30"/>
  <c r="BK136" i="30"/>
  <c r="BK134" i="30" s="1"/>
  <c r="BK181" i="30"/>
  <c r="AW44" i="30"/>
  <c r="H128" i="30"/>
  <c r="H132" i="30"/>
  <c r="I132" i="30" s="1"/>
  <c r="H24" i="30"/>
  <c r="I109" i="30"/>
  <c r="I63" i="30"/>
  <c r="I128" i="30"/>
  <c r="BJ134" i="30"/>
  <c r="U114" i="30"/>
  <c r="U112" i="30"/>
  <c r="AW111" i="30"/>
  <c r="AW65" i="30"/>
  <c r="AX28" i="30"/>
  <c r="I11" i="30"/>
  <c r="I7" i="30"/>
  <c r="U111" i="30"/>
  <c r="V28" i="30"/>
  <c r="U65" i="30"/>
  <c r="AW24" i="30"/>
  <c r="BI78" i="30"/>
  <c r="BI55" i="30"/>
  <c r="BI83" i="30" s="1"/>
  <c r="BI53" i="30"/>
  <c r="BI56" i="30" s="1"/>
  <c r="BI57" i="30" s="1"/>
  <c r="BJ57" i="30" s="1"/>
  <c r="BI52" i="30"/>
  <c r="AG178" i="30"/>
  <c r="AG175" i="30"/>
  <c r="AG169" i="30"/>
  <c r="AG172" i="30"/>
  <c r="AG123" i="30"/>
  <c r="AG121" i="30" s="1"/>
  <c r="BM180" i="30"/>
  <c r="BM189" i="30"/>
  <c r="AM17" i="30"/>
  <c r="AM18" i="30"/>
  <c r="AN16" i="30"/>
  <c r="AM34" i="30"/>
  <c r="AM124" i="30"/>
  <c r="T176" i="30"/>
  <c r="T170" i="30"/>
  <c r="T173" i="30"/>
  <c r="T116" i="30"/>
  <c r="T167" i="30"/>
  <c r="AI101" i="30"/>
  <c r="AI142" i="30" s="1"/>
  <c r="AI99" i="30"/>
  <c r="AI137" i="30"/>
  <c r="AI140" i="30" s="1"/>
  <c r="AI144" i="30" s="1"/>
  <c r="AI98" i="30"/>
  <c r="T137" i="30"/>
  <c r="T140" i="30" s="1"/>
  <c r="T144" i="30" s="1"/>
  <c r="T101" i="30"/>
  <c r="T142" i="30" s="1"/>
  <c r="T99" i="30"/>
  <c r="T98" i="30"/>
  <c r="BJ113" i="30"/>
  <c r="BJ119" i="30"/>
  <c r="S137" i="30"/>
  <c r="S101" i="30"/>
  <c r="S142" i="30" s="1"/>
  <c r="S99" i="30"/>
  <c r="S98" i="30"/>
  <c r="AY11" i="30"/>
  <c r="AY7" i="30"/>
  <c r="BN127" i="30"/>
  <c r="E101" i="30"/>
  <c r="E142" i="30" s="1"/>
  <c r="E99" i="30"/>
  <c r="E137" i="30"/>
  <c r="E98" i="30"/>
  <c r="AU101" i="30"/>
  <c r="AU142" i="30" s="1"/>
  <c r="AU99" i="30"/>
  <c r="AU137" i="30"/>
  <c r="AU98" i="30"/>
  <c r="AX109" i="30"/>
  <c r="AX63" i="30"/>
  <c r="AU118" i="30"/>
  <c r="AW187" i="30"/>
  <c r="AW181" i="30"/>
  <c r="AW184" i="30"/>
  <c r="AW136" i="30"/>
  <c r="AW190" i="30"/>
  <c r="U68" i="30"/>
  <c r="U66" i="30"/>
  <c r="U70" i="30" s="1"/>
  <c r="BJ161" i="30"/>
  <c r="BJ197" i="30" s="1"/>
  <c r="BJ158" i="30"/>
  <c r="BJ194" i="30" s="1"/>
  <c r="BJ155" i="30"/>
  <c r="BJ191" i="30" s="1"/>
  <c r="BJ164" i="30"/>
  <c r="BJ200" i="30" s="1"/>
  <c r="BJ102" i="30"/>
  <c r="AL126" i="30"/>
  <c r="AL20" i="30"/>
  <c r="AL19" i="30"/>
  <c r="AL26" i="30" s="1"/>
  <c r="T55" i="30"/>
  <c r="T83" i="30" s="1"/>
  <c r="T53" i="30"/>
  <c r="T56" i="30" s="1"/>
  <c r="T78" i="30"/>
  <c r="T81" i="30" s="1"/>
  <c r="T85" i="30" s="1"/>
  <c r="T52" i="30"/>
  <c r="AH139" i="30"/>
  <c r="AH141" i="30" s="1"/>
  <c r="AH151" i="30" s="1"/>
  <c r="AH100" i="30"/>
  <c r="AH160" i="30" s="1"/>
  <c r="AI65" i="30"/>
  <c r="AJ28" i="30"/>
  <c r="AI111" i="30"/>
  <c r="BM11" i="30"/>
  <c r="BM7" i="30"/>
  <c r="AK22" i="30"/>
  <c r="AK23" i="30" s="1"/>
  <c r="AK21" i="30"/>
  <c r="I131" i="30"/>
  <c r="I189" i="30"/>
  <c r="AG137" i="30"/>
  <c r="AG101" i="30"/>
  <c r="AG142" i="30" s="1"/>
  <c r="AG99" i="30"/>
  <c r="AG98" i="30"/>
  <c r="BK65" i="30"/>
  <c r="BK111" i="30"/>
  <c r="BL28" i="30"/>
  <c r="BL68" i="30"/>
  <c r="BL66" i="30"/>
  <c r="BL70" i="30" s="1"/>
  <c r="S55" i="30"/>
  <c r="S83" i="30" s="1"/>
  <c r="S53" i="30"/>
  <c r="S56" i="30" s="1"/>
  <c r="S57" i="30" s="1"/>
  <c r="S78" i="30"/>
  <c r="S52" i="30"/>
  <c r="G190" i="30"/>
  <c r="G184" i="30"/>
  <c r="G187" i="30"/>
  <c r="G181" i="30"/>
  <c r="G136" i="30"/>
  <c r="G134" i="30" s="1"/>
  <c r="V24" i="30"/>
  <c r="V22" i="30"/>
  <c r="V36" i="30"/>
  <c r="AJ114" i="30"/>
  <c r="AJ112" i="30"/>
  <c r="AK110" i="30"/>
  <c r="AK10" i="30" s="1"/>
  <c r="AU55" i="30"/>
  <c r="AU83" i="30" s="1"/>
  <c r="AU53" i="30"/>
  <c r="AU56" i="30" s="1"/>
  <c r="AU57" i="30" s="1"/>
  <c r="AV57" i="30" s="1"/>
  <c r="AU78" i="30"/>
  <c r="AU52" i="30"/>
  <c r="AY35" i="30"/>
  <c r="V131" i="30"/>
  <c r="G96" i="30"/>
  <c r="G50" i="30"/>
  <c r="AW68" i="30"/>
  <c r="AW66" i="30"/>
  <c r="AW70" i="30" s="1"/>
  <c r="AW72" i="30" s="1"/>
  <c r="BL96" i="30"/>
  <c r="BL50" i="30"/>
  <c r="AX22" i="30"/>
  <c r="AY21" i="30"/>
  <c r="J37" i="30"/>
  <c r="J40" i="30" s="1"/>
  <c r="J36" i="30"/>
  <c r="J19" i="30"/>
  <c r="J26" i="30" s="1"/>
  <c r="J20" i="30"/>
  <c r="J126" i="30" s="1"/>
  <c r="AV137" i="30"/>
  <c r="AV140" i="30" s="1"/>
  <c r="AV144" i="30" s="1"/>
  <c r="AV101" i="30"/>
  <c r="AV142" i="30" s="1"/>
  <c r="AV99" i="30"/>
  <c r="AV98" i="30"/>
  <c r="F73" i="30"/>
  <c r="F67" i="30"/>
  <c r="F77" i="30" s="1"/>
  <c r="F75" i="30" s="1"/>
  <c r="W125" i="30"/>
  <c r="BK132" i="30"/>
  <c r="BL132" i="30" s="1"/>
  <c r="I42" i="30"/>
  <c r="I38" i="30"/>
  <c r="I46" i="30" s="1"/>
  <c r="I44" i="30" s="1"/>
  <c r="AV119" i="30"/>
  <c r="AV113" i="30"/>
  <c r="E175" i="30"/>
  <c r="E169" i="30"/>
  <c r="E123" i="30"/>
  <c r="E121" i="30" s="1"/>
  <c r="E178" i="30"/>
  <c r="E172" i="30"/>
  <c r="BK55" i="30"/>
  <c r="BK83" i="30" s="1"/>
  <c r="BK53" i="30"/>
  <c r="BK56" i="30" s="1"/>
  <c r="BK78" i="30"/>
  <c r="BK81" i="30" s="1"/>
  <c r="BK85" i="30" s="1"/>
  <c r="BK52" i="30"/>
  <c r="T73" i="30"/>
  <c r="T67" i="30"/>
  <c r="T77" i="30" s="1"/>
  <c r="T75" i="30" s="1"/>
  <c r="BI101" i="30"/>
  <c r="BI142" i="30" s="1"/>
  <c r="BI99" i="30"/>
  <c r="BI137" i="30"/>
  <c r="BI98" i="30"/>
  <c r="AJ38" i="30"/>
  <c r="AJ46" i="30" s="1"/>
  <c r="AJ44" i="30" s="1"/>
  <c r="AJ42" i="30"/>
  <c r="BM131" i="30"/>
  <c r="AL185" i="30"/>
  <c r="AL179" i="30"/>
  <c r="AL182" i="30"/>
  <c r="AL188" i="30"/>
  <c r="AL130" i="30"/>
  <c r="W21" i="30"/>
  <c r="U44" i="30"/>
  <c r="AH119" i="30"/>
  <c r="AH113" i="30"/>
  <c r="AK42" i="30"/>
  <c r="AK38" i="30"/>
  <c r="AK46" i="30" s="1"/>
  <c r="AK44" i="30" s="1"/>
  <c r="H112" i="30"/>
  <c r="H114" i="30"/>
  <c r="F119" i="30"/>
  <c r="F113" i="30"/>
  <c r="F80" i="30"/>
  <c r="F82" i="30" s="1"/>
  <c r="F92" i="30" s="1"/>
  <c r="F54" i="30"/>
  <c r="F62" i="30" s="1"/>
  <c r="BM183" i="30"/>
  <c r="AI55" i="30"/>
  <c r="AI83" i="30" s="1"/>
  <c r="AI53" i="30"/>
  <c r="AI56" i="30" s="1"/>
  <c r="AI78" i="30"/>
  <c r="AI81" i="30" s="1"/>
  <c r="AI85" i="30" s="1"/>
  <c r="AI52" i="30"/>
  <c r="AH164" i="30"/>
  <c r="AH200" i="30" s="1"/>
  <c r="AH158" i="30"/>
  <c r="AH194" i="30" s="1"/>
  <c r="AH161" i="30"/>
  <c r="AH197" i="30" s="1"/>
  <c r="AH102" i="30"/>
  <c r="AH155" i="30"/>
  <c r="AH191" i="30" s="1"/>
  <c r="AH67" i="30"/>
  <c r="AH77" i="30" s="1"/>
  <c r="AH75" i="30" s="1"/>
  <c r="AH73" i="30"/>
  <c r="AU178" i="30"/>
  <c r="AU172" i="30"/>
  <c r="AU175" i="30"/>
  <c r="AU169" i="30"/>
  <c r="AU123" i="30"/>
  <c r="AU121" i="30" s="1"/>
  <c r="I180" i="30"/>
  <c r="AG78" i="30"/>
  <c r="AG55" i="30"/>
  <c r="AG83" i="30" s="1"/>
  <c r="AG53" i="30"/>
  <c r="AG56" i="30" s="1"/>
  <c r="AG57" i="30" s="1"/>
  <c r="AH57" i="30" s="1"/>
  <c r="AG52" i="30"/>
  <c r="AI176" i="30"/>
  <c r="AI170" i="30"/>
  <c r="AI167" i="30"/>
  <c r="AI116" i="30"/>
  <c r="AI173" i="30"/>
  <c r="BJ73" i="30"/>
  <c r="BJ67" i="30"/>
  <c r="BJ77" i="30" s="1"/>
  <c r="BJ75" i="30" s="1"/>
  <c r="BL112" i="30"/>
  <c r="BL114" i="30"/>
  <c r="T190" i="30"/>
  <c r="T184" i="30"/>
  <c r="T181" i="30"/>
  <c r="T187" i="30"/>
  <c r="T136" i="30"/>
  <c r="T134" i="30" s="1"/>
  <c r="AY188" i="30"/>
  <c r="AY182" i="30"/>
  <c r="AY179" i="30"/>
  <c r="AY130" i="30"/>
  <c r="AY185" i="30"/>
  <c r="V109" i="30"/>
  <c r="V63" i="30"/>
  <c r="BN19" i="30"/>
  <c r="BN26" i="30" s="1"/>
  <c r="BN20" i="30"/>
  <c r="BN126" i="30" s="1"/>
  <c r="E78" i="30"/>
  <c r="E53" i="30"/>
  <c r="E56" i="30" s="1"/>
  <c r="E57" i="30" s="1"/>
  <c r="F57" i="30" s="1"/>
  <c r="E55" i="30"/>
  <c r="E83" i="30" s="1"/>
  <c r="E52" i="30"/>
  <c r="AJ66" i="30"/>
  <c r="AJ70" i="30" s="1"/>
  <c r="AJ72" i="30" s="1"/>
  <c r="AJ68" i="30"/>
  <c r="AK64" i="30"/>
  <c r="AK6" i="30" s="1"/>
  <c r="E118" i="30"/>
  <c r="F118" i="30" s="1"/>
  <c r="BI175" i="30"/>
  <c r="BI169" i="30"/>
  <c r="BI178" i="30"/>
  <c r="BI123" i="30"/>
  <c r="BI121" i="30" s="1"/>
  <c r="BI172" i="30"/>
  <c r="AW112" i="30"/>
  <c r="AW114" i="30"/>
  <c r="H68" i="30"/>
  <c r="H66" i="30"/>
  <c r="H70" i="30" s="1"/>
  <c r="H72" i="30" s="1"/>
  <c r="I64" i="30"/>
  <c r="I6" i="30" s="1"/>
  <c r="AX36" i="30"/>
  <c r="W188" i="30"/>
  <c r="W189" i="30" s="1"/>
  <c r="W182" i="30"/>
  <c r="W183" i="30" s="1"/>
  <c r="W185" i="30"/>
  <c r="W130" i="30"/>
  <c r="W179" i="30"/>
  <c r="BM109" i="30"/>
  <c r="BM63" i="30"/>
  <c r="BM64" i="30" s="1"/>
  <c r="BM6" i="30" s="1"/>
  <c r="BM27" i="30"/>
  <c r="K17" i="30"/>
  <c r="L16" i="30"/>
  <c r="K18" i="30"/>
  <c r="K124" i="30"/>
  <c r="K127" i="30" s="1"/>
  <c r="K34" i="30"/>
  <c r="K37" i="30" s="1"/>
  <c r="K40" i="30" s="1"/>
  <c r="F139" i="30"/>
  <c r="F141" i="30" s="1"/>
  <c r="F151" i="30" s="1"/>
  <c r="F100" i="30"/>
  <c r="F160" i="30" s="1"/>
  <c r="U72" i="30"/>
  <c r="AV190" i="30"/>
  <c r="AV184" i="30"/>
  <c r="AV187" i="30"/>
  <c r="AV136" i="30"/>
  <c r="AV134" i="30" s="1"/>
  <c r="AV181" i="30"/>
  <c r="S178" i="30"/>
  <c r="S172" i="30"/>
  <c r="S169" i="30"/>
  <c r="S175" i="30"/>
  <c r="S123" i="30"/>
  <c r="S121" i="30" s="1"/>
  <c r="BN41" i="30"/>
  <c r="AV176" i="30"/>
  <c r="AV170" i="30"/>
  <c r="AV116" i="30"/>
  <c r="AV173" i="30"/>
  <c r="AV167" i="30"/>
  <c r="I22" i="30"/>
  <c r="I23" i="30" s="1"/>
  <c r="AH80" i="30"/>
  <c r="AH82" i="30" s="1"/>
  <c r="AH92" i="30" s="1"/>
  <c r="AH54" i="30"/>
  <c r="AH62" i="30" s="1"/>
  <c r="AI134" i="30"/>
  <c r="BK72" i="30"/>
  <c r="BL72" i="30" s="1"/>
  <c r="W27" i="30"/>
  <c r="AK133" i="30"/>
  <c r="AV73" i="30"/>
  <c r="AV67" i="30"/>
  <c r="AV77" i="30" s="1"/>
  <c r="AV75" i="30" s="1"/>
  <c r="BK137" i="30"/>
  <c r="BK140" i="30" s="1"/>
  <c r="BK144" i="30" s="1"/>
  <c r="BK101" i="30"/>
  <c r="BK142" i="30" s="1"/>
  <c r="BK99" i="30"/>
  <c r="BK98" i="30"/>
  <c r="T119" i="30"/>
  <c r="T113" i="30"/>
  <c r="BL42" i="30"/>
  <c r="BL38" i="30"/>
  <c r="BL46" i="30" s="1"/>
  <c r="BL44" i="30" s="1"/>
  <c r="J41" i="30"/>
  <c r="BM21" i="30"/>
  <c r="G176" i="30"/>
  <c r="G170" i="30"/>
  <c r="G173" i="30"/>
  <c r="G167" i="30"/>
  <c r="G116" i="30"/>
  <c r="BM186" i="30"/>
  <c r="BJ139" i="30"/>
  <c r="BJ141" i="30" s="1"/>
  <c r="BJ151" i="30" s="1"/>
  <c r="BJ100" i="30"/>
  <c r="BJ160" i="30" s="1"/>
  <c r="BL190" i="30"/>
  <c r="BL184" i="30"/>
  <c r="BL181" i="30"/>
  <c r="BL187" i="30"/>
  <c r="BL136" i="30"/>
  <c r="BL134" i="30" s="1"/>
  <c r="AW134" i="29"/>
  <c r="U72" i="29"/>
  <c r="V72" i="29" s="1"/>
  <c r="F72" i="29"/>
  <c r="BL131" i="29"/>
  <c r="BL132" i="29"/>
  <c r="BL128" i="29"/>
  <c r="E139" i="29"/>
  <c r="E141" i="29" s="1"/>
  <c r="E151" i="29" s="1"/>
  <c r="E149" i="29" s="1"/>
  <c r="E104" i="29"/>
  <c r="E100" i="29"/>
  <c r="AY183" i="29"/>
  <c r="AM16" i="29"/>
  <c r="AL18" i="29"/>
  <c r="AL17" i="29"/>
  <c r="AL34" i="29"/>
  <c r="AL37" i="29" s="1"/>
  <c r="AL40" i="29" s="1"/>
  <c r="AL124" i="29"/>
  <c r="W183" i="29"/>
  <c r="AI114" i="29"/>
  <c r="AI112" i="29"/>
  <c r="AH175" i="29"/>
  <c r="AH169" i="29"/>
  <c r="AH178" i="29"/>
  <c r="AH123" i="29"/>
  <c r="AH121" i="29" s="1"/>
  <c r="AH172" i="29"/>
  <c r="V112" i="29"/>
  <c r="V114" i="29"/>
  <c r="AG140" i="29"/>
  <c r="AG144" i="29" s="1"/>
  <c r="T100" i="29"/>
  <c r="T160" i="29" s="1"/>
  <c r="T139" i="29"/>
  <c r="T141" i="29" s="1"/>
  <c r="T151" i="29" s="1"/>
  <c r="H109" i="29"/>
  <c r="H63" i="29"/>
  <c r="BI191" i="29"/>
  <c r="AU139" i="29"/>
  <c r="AU141" i="29" s="1"/>
  <c r="AU151" i="29" s="1"/>
  <c r="AU149" i="29" s="1"/>
  <c r="AU104" i="29"/>
  <c r="AV104" i="29" s="1"/>
  <c r="AV147" i="29" s="1"/>
  <c r="AU100" i="29"/>
  <c r="E140" i="29"/>
  <c r="E144" i="29" s="1"/>
  <c r="AY180" i="29"/>
  <c r="S118" i="29"/>
  <c r="T118" i="29" s="1"/>
  <c r="AW137" i="29"/>
  <c r="AW140" i="29" s="1"/>
  <c r="AW144" i="29" s="1"/>
  <c r="AW101" i="29"/>
  <c r="AW142" i="29" s="1"/>
  <c r="AW99" i="29"/>
  <c r="AW98" i="29"/>
  <c r="BI146" i="29"/>
  <c r="T73" i="29"/>
  <c r="T67" i="29"/>
  <c r="T77" i="29" s="1"/>
  <c r="T75" i="29" s="1"/>
  <c r="G114" i="29"/>
  <c r="G112" i="29"/>
  <c r="S137" i="29"/>
  <c r="S101" i="29"/>
  <c r="S142" i="29" s="1"/>
  <c r="S99" i="29"/>
  <c r="S98" i="29"/>
  <c r="U137" i="29"/>
  <c r="U140" i="29" s="1"/>
  <c r="U144" i="29" s="1"/>
  <c r="U101" i="29"/>
  <c r="U142" i="29" s="1"/>
  <c r="U99" i="29"/>
  <c r="U98" i="29"/>
  <c r="AV119" i="29"/>
  <c r="AV113" i="29"/>
  <c r="W131" i="29"/>
  <c r="AJ22" i="29"/>
  <c r="AJ126" i="29"/>
  <c r="E175" i="29"/>
  <c r="E169" i="29"/>
  <c r="E178" i="29"/>
  <c r="E123" i="29"/>
  <c r="E121" i="29" s="1"/>
  <c r="E172" i="29"/>
  <c r="Y17" i="29"/>
  <c r="Z16" i="29"/>
  <c r="Y18" i="29"/>
  <c r="Y124" i="29"/>
  <c r="Y34" i="29"/>
  <c r="Y37" i="29" s="1"/>
  <c r="Y40" i="29" s="1"/>
  <c r="AI96" i="29"/>
  <c r="AI50" i="29"/>
  <c r="AZ188" i="29"/>
  <c r="AZ182" i="29"/>
  <c r="AZ185" i="29"/>
  <c r="AZ179" i="29"/>
  <c r="AZ130" i="29"/>
  <c r="E81" i="29"/>
  <c r="E85" i="29" s="1"/>
  <c r="AV139" i="29"/>
  <c r="AV141" i="29" s="1"/>
  <c r="AV151" i="29" s="1"/>
  <c r="AV100" i="29"/>
  <c r="AV160" i="29" s="1"/>
  <c r="BK96" i="29"/>
  <c r="BK50" i="29"/>
  <c r="AX66" i="29"/>
  <c r="AX70" i="29" s="1"/>
  <c r="AX72" i="29" s="1"/>
  <c r="AX68" i="29"/>
  <c r="AG164" i="29"/>
  <c r="AG158" i="29"/>
  <c r="AG161" i="29"/>
  <c r="AG155" i="29"/>
  <c r="AG102" i="29"/>
  <c r="AG103" i="29" s="1"/>
  <c r="AK41" i="29"/>
  <c r="AL41" i="29" s="1"/>
  <c r="G111" i="29"/>
  <c r="G65" i="29"/>
  <c r="H28" i="29"/>
  <c r="BJ175" i="29"/>
  <c r="BJ169" i="29"/>
  <c r="BJ178" i="29"/>
  <c r="BJ172" i="29"/>
  <c r="BJ123" i="29"/>
  <c r="BJ121" i="29" s="1"/>
  <c r="AY24" i="29"/>
  <c r="AY22" i="29"/>
  <c r="AY23" i="29" s="1"/>
  <c r="AY126" i="29"/>
  <c r="BI147" i="29"/>
  <c r="BM36" i="29"/>
  <c r="BM20" i="29"/>
  <c r="BM126" i="29" s="1"/>
  <c r="BM19" i="29"/>
  <c r="BM26" i="29" s="1"/>
  <c r="BM27" i="29" s="1"/>
  <c r="K16" i="29"/>
  <c r="J18" i="29"/>
  <c r="J34" i="29"/>
  <c r="J17" i="29"/>
  <c r="J124" i="29"/>
  <c r="J127" i="29" s="1"/>
  <c r="H131" i="29"/>
  <c r="AY21" i="29"/>
  <c r="T161" i="29"/>
  <c r="T197" i="29" s="1"/>
  <c r="T155" i="29"/>
  <c r="T191" i="29" s="1"/>
  <c r="T164" i="29"/>
  <c r="T200" i="29" s="1"/>
  <c r="T158" i="29"/>
  <c r="T194" i="29" s="1"/>
  <c r="T102" i="29"/>
  <c r="H38" i="29"/>
  <c r="H46" i="29" s="1"/>
  <c r="H44" i="29" s="1"/>
  <c r="H42" i="29"/>
  <c r="AG81" i="29"/>
  <c r="AG85" i="29" s="1"/>
  <c r="BI87" i="29"/>
  <c r="BK119" i="29"/>
  <c r="BK113" i="29"/>
  <c r="BI194" i="29"/>
  <c r="BJ137" i="29"/>
  <c r="BJ101" i="29"/>
  <c r="BJ142" i="29" s="1"/>
  <c r="BJ99" i="29"/>
  <c r="BJ98" i="29"/>
  <c r="V132" i="29"/>
  <c r="BJ173" i="29"/>
  <c r="BJ176" i="29"/>
  <c r="BJ170" i="29"/>
  <c r="BJ167" i="29"/>
  <c r="BJ116" i="29"/>
  <c r="G68" i="29"/>
  <c r="G66" i="29"/>
  <c r="G70" i="29" s="1"/>
  <c r="AW111" i="29"/>
  <c r="AW65" i="29"/>
  <c r="AX28" i="29"/>
  <c r="AJ38" i="29"/>
  <c r="AJ46" i="29" s="1"/>
  <c r="W38" i="29"/>
  <c r="W46" i="29" s="1"/>
  <c r="W44" i="29" s="1"/>
  <c r="W45" i="29" s="1"/>
  <c r="W42" i="29"/>
  <c r="W43" i="29" s="1"/>
  <c r="W4" i="29" s="1"/>
  <c r="AU81" i="29"/>
  <c r="AU85" i="29" s="1"/>
  <c r="BK114" i="29"/>
  <c r="BK112" i="29"/>
  <c r="V187" i="29"/>
  <c r="V181" i="29"/>
  <c r="V184" i="29"/>
  <c r="V190" i="29"/>
  <c r="V136" i="29"/>
  <c r="V134" i="29" s="1"/>
  <c r="AU140" i="29"/>
  <c r="AU144" i="29" s="1"/>
  <c r="AX132" i="29"/>
  <c r="AX128" i="29"/>
  <c r="AH173" i="29"/>
  <c r="AH170" i="29"/>
  <c r="AH167" i="29"/>
  <c r="AH176" i="29"/>
  <c r="AH116" i="29"/>
  <c r="AH118" i="29" s="1"/>
  <c r="BM125" i="29"/>
  <c r="AY189" i="29"/>
  <c r="AY186" i="29"/>
  <c r="AK127" i="29"/>
  <c r="AK125" i="29"/>
  <c r="AI42" i="29"/>
  <c r="AJ42" i="29" s="1"/>
  <c r="AI38" i="29"/>
  <c r="AI46" i="29" s="1"/>
  <c r="AI44" i="29" s="1"/>
  <c r="AW78" i="29"/>
  <c r="AW81" i="29" s="1"/>
  <c r="AW85" i="29" s="1"/>
  <c r="AW53" i="29"/>
  <c r="AW56" i="29" s="1"/>
  <c r="AW55" i="29"/>
  <c r="AW83" i="29" s="1"/>
  <c r="AW52" i="29"/>
  <c r="V44" i="29"/>
  <c r="U78" i="29"/>
  <c r="U81" i="29" s="1"/>
  <c r="U85" i="29" s="1"/>
  <c r="U53" i="29"/>
  <c r="U56" i="29" s="1"/>
  <c r="U55" i="29"/>
  <c r="U83" i="29" s="1"/>
  <c r="U52" i="29"/>
  <c r="AH78" i="29"/>
  <c r="AH81" i="29" s="1"/>
  <c r="AH85" i="29" s="1"/>
  <c r="AH53" i="29"/>
  <c r="AH56" i="29" s="1"/>
  <c r="AH57" i="29" s="1"/>
  <c r="AH55" i="29"/>
  <c r="AH83" i="29" s="1"/>
  <c r="AH52" i="29"/>
  <c r="BK190" i="29"/>
  <c r="BK184" i="29"/>
  <c r="BK187" i="29"/>
  <c r="BK181" i="29"/>
  <c r="BK136" i="29"/>
  <c r="W189" i="29"/>
  <c r="AJ63" i="29"/>
  <c r="AJ109" i="29"/>
  <c r="X188" i="29"/>
  <c r="X182" i="29"/>
  <c r="X179" i="29"/>
  <c r="X185" i="29"/>
  <c r="X130" i="29"/>
  <c r="BA17" i="29"/>
  <c r="BB16" i="29"/>
  <c r="BA18" i="29"/>
  <c r="BA124" i="29"/>
  <c r="BA127" i="29" s="1"/>
  <c r="BA34" i="29"/>
  <c r="BA37" i="29" s="1"/>
  <c r="BA40" i="29" s="1"/>
  <c r="BA41" i="29" s="1"/>
  <c r="BL109" i="29"/>
  <c r="BL63" i="29"/>
  <c r="AH72" i="29"/>
  <c r="AX114" i="29"/>
  <c r="AX112" i="29"/>
  <c r="F173" i="29"/>
  <c r="F176" i="29"/>
  <c r="F167" i="29"/>
  <c r="F170" i="29"/>
  <c r="F116" i="29"/>
  <c r="F73" i="29"/>
  <c r="F67" i="29"/>
  <c r="F77" i="29" s="1"/>
  <c r="F75" i="29" s="1"/>
  <c r="W63" i="29"/>
  <c r="W109" i="29"/>
  <c r="W132" i="29"/>
  <c r="W128" i="29"/>
  <c r="AI132" i="29"/>
  <c r="AI128" i="29"/>
  <c r="BI166" i="29"/>
  <c r="BI202" i="29" s="1"/>
  <c r="BI160" i="29"/>
  <c r="BI196" i="29" s="1"/>
  <c r="BI163" i="29"/>
  <c r="BI199" i="29" s="1"/>
  <c r="BI157" i="29"/>
  <c r="BI193" i="29" s="1"/>
  <c r="BI108" i="29"/>
  <c r="BI106" i="29" s="1"/>
  <c r="BO16" i="29"/>
  <c r="BN18" i="29"/>
  <c r="BN17" i="29"/>
  <c r="BN34" i="29"/>
  <c r="BN37" i="29" s="1"/>
  <c r="BN40" i="29" s="1"/>
  <c r="BN124" i="29"/>
  <c r="BN127" i="29" s="1"/>
  <c r="I127" i="29"/>
  <c r="I125" i="29"/>
  <c r="U173" i="29"/>
  <c r="U176" i="29"/>
  <c r="U170" i="29"/>
  <c r="U167" i="29"/>
  <c r="U116" i="29"/>
  <c r="AX96" i="29"/>
  <c r="AX50" i="29"/>
  <c r="E118" i="29"/>
  <c r="F118" i="29" s="1"/>
  <c r="AV57" i="29"/>
  <c r="AW57" i="29" s="1"/>
  <c r="H22" i="29"/>
  <c r="H24" i="29" s="1"/>
  <c r="S178" i="29"/>
  <c r="S172" i="29"/>
  <c r="S169" i="29"/>
  <c r="S175" i="29"/>
  <c r="S123" i="29"/>
  <c r="S121" i="29" s="1"/>
  <c r="BL28" i="29"/>
  <c r="BI200" i="29"/>
  <c r="BJ78" i="29"/>
  <c r="BJ53" i="29"/>
  <c r="BJ56" i="29" s="1"/>
  <c r="BJ57" i="29" s="1"/>
  <c r="BJ55" i="29"/>
  <c r="BJ83" i="29" s="1"/>
  <c r="BJ52" i="29"/>
  <c r="G190" i="29"/>
  <c r="G184" i="29"/>
  <c r="G187" i="29"/>
  <c r="G181" i="29"/>
  <c r="G136" i="29"/>
  <c r="G134" i="29" s="1"/>
  <c r="F78" i="29"/>
  <c r="F81" i="29" s="1"/>
  <c r="F85" i="29" s="1"/>
  <c r="F53" i="29"/>
  <c r="F56" i="29" s="1"/>
  <c r="F57" i="29" s="1"/>
  <c r="F55" i="29"/>
  <c r="F83" i="29" s="1"/>
  <c r="F52" i="29"/>
  <c r="U111" i="29"/>
  <c r="U65" i="29"/>
  <c r="V28" i="29"/>
  <c r="AJ131" i="29"/>
  <c r="AI65" i="29"/>
  <c r="AI111" i="29"/>
  <c r="AJ28" i="29"/>
  <c r="W186" i="29"/>
  <c r="BJ187" i="29"/>
  <c r="BJ181" i="29"/>
  <c r="BJ190" i="29"/>
  <c r="BJ184" i="29"/>
  <c r="BJ136" i="29"/>
  <c r="BJ134" i="29" s="1"/>
  <c r="E58" i="29"/>
  <c r="E54" i="29"/>
  <c r="E62" i="29" s="1"/>
  <c r="E60" i="29" s="1"/>
  <c r="E80" i="29"/>
  <c r="E82" i="29" s="1"/>
  <c r="E92" i="29" s="1"/>
  <c r="E90" i="29" s="1"/>
  <c r="BL22" i="29"/>
  <c r="BL24" i="29"/>
  <c r="BM21" i="29"/>
  <c r="AY7" i="29"/>
  <c r="AY11" i="29"/>
  <c r="AY109" i="29"/>
  <c r="AY63" i="29"/>
  <c r="AY64" i="29" s="1"/>
  <c r="AY6" i="29" s="1"/>
  <c r="BM185" i="29"/>
  <c r="BM179" i="29"/>
  <c r="BM180" i="29" s="1"/>
  <c r="BM182" i="29"/>
  <c r="BM183" i="29" s="1"/>
  <c r="BM188" i="29"/>
  <c r="BM189" i="29" s="1"/>
  <c r="BM130" i="29"/>
  <c r="I19" i="29"/>
  <c r="I26" i="29" s="1"/>
  <c r="I20" i="29"/>
  <c r="AG58" i="29"/>
  <c r="AG54" i="29"/>
  <c r="AG62" i="29" s="1"/>
  <c r="AG60" i="29" s="1"/>
  <c r="AG80" i="29"/>
  <c r="AG82" i="29" s="1"/>
  <c r="AG92" i="29" s="1"/>
  <c r="AG90" i="29" s="1"/>
  <c r="AU161" i="29"/>
  <c r="AU155" i="29"/>
  <c r="AU164" i="29"/>
  <c r="AU102" i="29"/>
  <c r="AU103" i="29" s="1"/>
  <c r="AU158" i="29"/>
  <c r="E164" i="29"/>
  <c r="E158" i="29"/>
  <c r="E155" i="29"/>
  <c r="E161" i="29"/>
  <c r="E102" i="29"/>
  <c r="E103" i="29" s="1"/>
  <c r="AU178" i="29"/>
  <c r="AU172" i="29"/>
  <c r="AU175" i="29"/>
  <c r="AU123" i="29"/>
  <c r="AU121" i="29" s="1"/>
  <c r="AU169" i="29"/>
  <c r="V24" i="29"/>
  <c r="AH187" i="29"/>
  <c r="AH181" i="29"/>
  <c r="AH184" i="29"/>
  <c r="AH136" i="29"/>
  <c r="AH134" i="29" s="1"/>
  <c r="AH190" i="29"/>
  <c r="AZ131" i="29"/>
  <c r="AK20" i="29"/>
  <c r="AK36" i="29" s="1"/>
  <c r="AK19" i="29"/>
  <c r="AK26" i="29" s="1"/>
  <c r="G24" i="29"/>
  <c r="X41" i="29"/>
  <c r="Y41" i="29" s="1"/>
  <c r="U187" i="29"/>
  <c r="U181" i="29"/>
  <c r="U190" i="29"/>
  <c r="U184" i="29"/>
  <c r="U136" i="29"/>
  <c r="U134" i="29" s="1"/>
  <c r="T119" i="29"/>
  <c r="T113" i="29"/>
  <c r="I27" i="29"/>
  <c r="S78" i="29"/>
  <c r="S55" i="29"/>
  <c r="S83" i="29" s="1"/>
  <c r="S53" i="29"/>
  <c r="S56" i="29" s="1"/>
  <c r="S57" i="29" s="1"/>
  <c r="T57" i="29" s="1"/>
  <c r="S52" i="29"/>
  <c r="AV67" i="29"/>
  <c r="AV77" i="29" s="1"/>
  <c r="AV75" i="29" s="1"/>
  <c r="AV73" i="29"/>
  <c r="AH137" i="29"/>
  <c r="AH140" i="29" s="1"/>
  <c r="AH144" i="29" s="1"/>
  <c r="AH101" i="29"/>
  <c r="AH142" i="29" s="1"/>
  <c r="AH99" i="29"/>
  <c r="AH98" i="29"/>
  <c r="BJ118" i="29"/>
  <c r="BM186" i="29"/>
  <c r="W180" i="29"/>
  <c r="T134" i="29"/>
  <c r="BJ72" i="29"/>
  <c r="X126" i="29"/>
  <c r="X20" i="29"/>
  <c r="X19" i="29"/>
  <c r="X26" i="29" s="1"/>
  <c r="X36" i="29"/>
  <c r="AI68" i="29"/>
  <c r="AI66" i="29"/>
  <c r="AI70" i="29" s="1"/>
  <c r="AZ19" i="29"/>
  <c r="AZ26" i="29" s="1"/>
  <c r="AZ20" i="29"/>
  <c r="BL36" i="29"/>
  <c r="AV161" i="29"/>
  <c r="AV197" i="29" s="1"/>
  <c r="AV155" i="29"/>
  <c r="AV191" i="29" s="1"/>
  <c r="AV158" i="29"/>
  <c r="AV194" i="29" s="1"/>
  <c r="AV164" i="29"/>
  <c r="AV200" i="29" s="1"/>
  <c r="AV102" i="29"/>
  <c r="AW173" i="29"/>
  <c r="AW170" i="29"/>
  <c r="AW167" i="29"/>
  <c r="AW176" i="29"/>
  <c r="AW116" i="29"/>
  <c r="V68" i="29"/>
  <c r="V66" i="29"/>
  <c r="V70" i="29" s="1"/>
  <c r="AG139" i="29"/>
  <c r="AG141" i="29" s="1"/>
  <c r="AG151" i="29" s="1"/>
  <c r="AG149" i="29" s="1"/>
  <c r="AG104" i="29"/>
  <c r="AG100" i="29"/>
  <c r="W7" i="29"/>
  <c r="W11" i="29"/>
  <c r="F113" i="29"/>
  <c r="F119" i="29"/>
  <c r="W22" i="29"/>
  <c r="W23" i="29" s="1"/>
  <c r="W21" i="29"/>
  <c r="AU118" i="29"/>
  <c r="AV118" i="29" s="1"/>
  <c r="AY36" i="29"/>
  <c r="BM37" i="29"/>
  <c r="BM40" i="29" s="1"/>
  <c r="BM41" i="29" s="1"/>
  <c r="BN41" i="29" s="1"/>
  <c r="BM35" i="29"/>
  <c r="AV80" i="29"/>
  <c r="AV82" i="29" s="1"/>
  <c r="AV92" i="29" s="1"/>
  <c r="AV90" i="29" s="1"/>
  <c r="AV54" i="29"/>
  <c r="AV62" i="29" s="1"/>
  <c r="BI88" i="29"/>
  <c r="AU80" i="29"/>
  <c r="AU82" i="29" s="1"/>
  <c r="AU92" i="29" s="1"/>
  <c r="AU90" i="29" s="1"/>
  <c r="AU54" i="29"/>
  <c r="AU62" i="29" s="1"/>
  <c r="AU60" i="29" s="1"/>
  <c r="AU58" i="29"/>
  <c r="H126" i="29"/>
  <c r="BK68" i="29"/>
  <c r="BK66" i="29"/>
  <c r="BK70" i="29" s="1"/>
  <c r="T80" i="29"/>
  <c r="T82" i="29" s="1"/>
  <c r="T92" i="29" s="1"/>
  <c r="T54" i="29"/>
  <c r="T62" i="29" s="1"/>
  <c r="BK73" i="29"/>
  <c r="BK67" i="29"/>
  <c r="BK77" i="29" s="1"/>
  <c r="BK75" i="29" s="1"/>
  <c r="BI197" i="29"/>
  <c r="F101" i="29"/>
  <c r="F142" i="29" s="1"/>
  <c r="F99" i="29"/>
  <c r="F137" i="29"/>
  <c r="F140" i="29" s="1"/>
  <c r="F144" i="29" s="1"/>
  <c r="F98" i="29"/>
  <c r="AY35" i="28"/>
  <c r="I21" i="28"/>
  <c r="H44" i="28"/>
  <c r="AY41" i="28"/>
  <c r="BJ72" i="28"/>
  <c r="AK21" i="28"/>
  <c r="AV72" i="28"/>
  <c r="G72" i="28"/>
  <c r="AJ96" i="28"/>
  <c r="AJ50" i="28"/>
  <c r="H96" i="28"/>
  <c r="H50" i="28"/>
  <c r="AU81" i="28"/>
  <c r="AU85" i="28" s="1"/>
  <c r="T119" i="28"/>
  <c r="T113" i="28"/>
  <c r="X109" i="28"/>
  <c r="X63" i="28"/>
  <c r="X22" i="28"/>
  <c r="AW65" i="28"/>
  <c r="AW111" i="28"/>
  <c r="AX28" i="28"/>
  <c r="AJ132" i="28"/>
  <c r="AJ128" i="28"/>
  <c r="BJ96" i="28"/>
  <c r="BJ50" i="28"/>
  <c r="BI140" i="28"/>
  <c r="BI144" i="28" s="1"/>
  <c r="J185" i="28"/>
  <c r="J179" i="28"/>
  <c r="J188" i="28"/>
  <c r="J182" i="28"/>
  <c r="J130" i="28"/>
  <c r="S78" i="28"/>
  <c r="S55" i="28"/>
  <c r="S83" i="28" s="1"/>
  <c r="S53" i="28"/>
  <c r="S56" i="28" s="1"/>
  <c r="S57" i="28" s="1"/>
  <c r="T57" i="28" s="1"/>
  <c r="U57" i="28" s="1"/>
  <c r="S52" i="28"/>
  <c r="AU140" i="28"/>
  <c r="AU144" i="28" s="1"/>
  <c r="BL22" i="28"/>
  <c r="AL127" i="28"/>
  <c r="T54" i="28"/>
  <c r="T62" i="28" s="1"/>
  <c r="T80" i="28"/>
  <c r="T82" i="28" s="1"/>
  <c r="T92" i="28" s="1"/>
  <c r="F139" i="28"/>
  <c r="F141" i="28" s="1"/>
  <c r="F151" i="28" s="1"/>
  <c r="F100" i="28"/>
  <c r="F160" i="28" s="1"/>
  <c r="BI80" i="28"/>
  <c r="BI82" i="28" s="1"/>
  <c r="BI92" i="28" s="1"/>
  <c r="BI90" i="28" s="1"/>
  <c r="BI54" i="28"/>
  <c r="BI62" i="28" s="1"/>
  <c r="BI60" i="28" s="1"/>
  <c r="BI58" i="28"/>
  <c r="I63" i="28"/>
  <c r="I64" i="28" s="1"/>
  <c r="I6" i="28" s="1"/>
  <c r="I109" i="28"/>
  <c r="I110" i="28" s="1"/>
  <c r="I10" i="28" s="1"/>
  <c r="BK114" i="28"/>
  <c r="BK112" i="28"/>
  <c r="W68" i="28"/>
  <c r="W66" i="28"/>
  <c r="W70" i="28" s="1"/>
  <c r="W72" i="28" s="1"/>
  <c r="AJ111" i="28"/>
  <c r="AJ65" i="28"/>
  <c r="AK28" i="28"/>
  <c r="AG194" i="28"/>
  <c r="AG166" i="28"/>
  <c r="AG202" i="28" s="1"/>
  <c r="AG160" i="28"/>
  <c r="AG196" i="28" s="1"/>
  <c r="AG108" i="28"/>
  <c r="AG106" i="28" s="1"/>
  <c r="AG163" i="28"/>
  <c r="AG199" i="28" s="1"/>
  <c r="AG157" i="28"/>
  <c r="AG193" i="28" s="1"/>
  <c r="E175" i="28"/>
  <c r="E178" i="28"/>
  <c r="E172" i="28"/>
  <c r="E123" i="28"/>
  <c r="E121" i="28" s="1"/>
  <c r="E169" i="28"/>
  <c r="E140" i="28"/>
  <c r="E144" i="28" s="1"/>
  <c r="BK111" i="28"/>
  <c r="BL28" i="28"/>
  <c r="BK65" i="28"/>
  <c r="AG87" i="28"/>
  <c r="AH87" i="28" s="1"/>
  <c r="BK42" i="28"/>
  <c r="BK38" i="28"/>
  <c r="BK46" i="28" s="1"/>
  <c r="BK44" i="28" s="1"/>
  <c r="BM19" i="28"/>
  <c r="BM26" i="28" s="1"/>
  <c r="BM27" i="28" s="1"/>
  <c r="BM20" i="28"/>
  <c r="BM36" i="28" s="1"/>
  <c r="AV50" i="28"/>
  <c r="AV96" i="28"/>
  <c r="F67" i="28"/>
  <c r="F77" i="28" s="1"/>
  <c r="F75" i="28" s="1"/>
  <c r="F73" i="28"/>
  <c r="BK50" i="28"/>
  <c r="BK96" i="28"/>
  <c r="AX109" i="28"/>
  <c r="AX63" i="28"/>
  <c r="AH139" i="28"/>
  <c r="AH141" i="28" s="1"/>
  <c r="AH151" i="28" s="1"/>
  <c r="AH149" i="28" s="1"/>
  <c r="AH104" i="28"/>
  <c r="AH147" i="28" s="1"/>
  <c r="AH100" i="28"/>
  <c r="AH160" i="28" s="1"/>
  <c r="H114" i="28"/>
  <c r="H112" i="28"/>
  <c r="G78" i="28"/>
  <c r="G81" i="28" s="1"/>
  <c r="G85" i="28" s="1"/>
  <c r="G55" i="28"/>
  <c r="G83" i="28" s="1"/>
  <c r="G53" i="28"/>
  <c r="G56" i="28" s="1"/>
  <c r="G52" i="28"/>
  <c r="AI78" i="28"/>
  <c r="AI81" i="28" s="1"/>
  <c r="AI85" i="28" s="1"/>
  <c r="AI53" i="28"/>
  <c r="AI56" i="28" s="1"/>
  <c r="AI57" i="28" s="1"/>
  <c r="AI55" i="28"/>
  <c r="AI83" i="28" s="1"/>
  <c r="AI52" i="28"/>
  <c r="W190" i="28"/>
  <c r="W184" i="28"/>
  <c r="W181" i="28"/>
  <c r="W187" i="28"/>
  <c r="W136" i="28"/>
  <c r="T158" i="28"/>
  <c r="T194" i="28" s="1"/>
  <c r="T164" i="28"/>
  <c r="T200" i="28" s="1"/>
  <c r="T155" i="28"/>
  <c r="T191" i="28" s="1"/>
  <c r="T161" i="28"/>
  <c r="T197" i="28" s="1"/>
  <c r="T102" i="28"/>
  <c r="X36" i="28"/>
  <c r="J19" i="28"/>
  <c r="J26" i="28" s="1"/>
  <c r="J20" i="28"/>
  <c r="AH80" i="28"/>
  <c r="AH82" i="28" s="1"/>
  <c r="AH92" i="28" s="1"/>
  <c r="AH90" i="28" s="1"/>
  <c r="AH58" i="28"/>
  <c r="AH88" i="28" s="1"/>
  <c r="AH54" i="28"/>
  <c r="AH62" i="28" s="1"/>
  <c r="AH60" i="28" s="1"/>
  <c r="I11" i="28"/>
  <c r="I7" i="28"/>
  <c r="W23" i="28"/>
  <c r="AL19" i="28"/>
  <c r="AL26" i="28" s="1"/>
  <c r="AL20" i="28"/>
  <c r="BI81" i="28"/>
  <c r="BI85" i="28" s="1"/>
  <c r="W112" i="28"/>
  <c r="W114" i="28"/>
  <c r="AI73" i="28"/>
  <c r="AI67" i="28"/>
  <c r="AI77" i="28" s="1"/>
  <c r="AI75" i="28" s="1"/>
  <c r="AG147" i="28"/>
  <c r="U100" i="28"/>
  <c r="U160" i="28" s="1"/>
  <c r="BJ119" i="28"/>
  <c r="BJ113" i="28"/>
  <c r="AV173" i="28"/>
  <c r="AV167" i="28"/>
  <c r="AV176" i="28"/>
  <c r="AV170" i="28"/>
  <c r="AV116" i="28"/>
  <c r="AU178" i="28"/>
  <c r="AU172" i="28"/>
  <c r="AU175" i="28"/>
  <c r="AU169" i="28"/>
  <c r="AU123" i="28"/>
  <c r="AU121" i="28" s="1"/>
  <c r="BN124" i="28"/>
  <c r="BN17" i="28"/>
  <c r="BO16" i="28"/>
  <c r="BN18" i="28"/>
  <c r="BN34" i="28"/>
  <c r="AY20" i="28"/>
  <c r="AY19" i="28"/>
  <c r="AY26" i="28" s="1"/>
  <c r="AY27" i="28" s="1"/>
  <c r="G111" i="28"/>
  <c r="H28" i="28"/>
  <c r="G65" i="28"/>
  <c r="S178" i="28"/>
  <c r="S172" i="28"/>
  <c r="S175" i="28"/>
  <c r="S169" i="28"/>
  <c r="S123" i="28"/>
  <c r="S121" i="28" s="1"/>
  <c r="Y41" i="28"/>
  <c r="V78" i="28"/>
  <c r="V81" i="28" s="1"/>
  <c r="V85" i="28" s="1"/>
  <c r="V53" i="28"/>
  <c r="V56" i="28" s="1"/>
  <c r="V55" i="28"/>
  <c r="V83" i="28" s="1"/>
  <c r="V52" i="28"/>
  <c r="AJ68" i="28"/>
  <c r="AJ66" i="28"/>
  <c r="AJ70" i="28" s="1"/>
  <c r="AH178" i="28"/>
  <c r="AH172" i="28"/>
  <c r="AH175" i="28"/>
  <c r="AH169" i="28"/>
  <c r="AH123" i="28"/>
  <c r="AH121" i="28" s="1"/>
  <c r="AW187" i="28"/>
  <c r="AW181" i="28"/>
  <c r="AW184" i="28"/>
  <c r="AW136" i="28"/>
  <c r="AW134" i="28" s="1"/>
  <c r="AW190" i="28"/>
  <c r="U65" i="28"/>
  <c r="U80" i="28" s="1"/>
  <c r="U82" i="28" s="1"/>
  <c r="U92" i="28" s="1"/>
  <c r="U111" i="28"/>
  <c r="U139" i="28" s="1"/>
  <c r="U141" i="28" s="1"/>
  <c r="U151" i="28" s="1"/>
  <c r="V28" i="28"/>
  <c r="AW114" i="28"/>
  <c r="AW112" i="28"/>
  <c r="S118" i="28"/>
  <c r="T118" i="28" s="1"/>
  <c r="U118" i="28" s="1"/>
  <c r="AV119" i="28"/>
  <c r="AV113" i="28"/>
  <c r="AK22" i="28"/>
  <c r="AK23" i="28" s="1"/>
  <c r="AK24" i="28"/>
  <c r="AK25" i="28" s="1"/>
  <c r="AK126" i="28"/>
  <c r="AG146" i="28"/>
  <c r="AH146" i="28" s="1"/>
  <c r="BI118" i="28"/>
  <c r="K124" i="28"/>
  <c r="K127" i="28" s="1"/>
  <c r="L16" i="28"/>
  <c r="K18" i="28"/>
  <c r="K17" i="28"/>
  <c r="K34" i="28"/>
  <c r="AW24" i="28"/>
  <c r="W42" i="28"/>
  <c r="W38" i="28"/>
  <c r="W46" i="28" s="1"/>
  <c r="W44" i="28" s="1"/>
  <c r="W45" i="28" s="1"/>
  <c r="S101" i="28"/>
  <c r="S142" i="28" s="1"/>
  <c r="S99" i="28"/>
  <c r="S137" i="28"/>
  <c r="S98" i="28"/>
  <c r="AU164" i="28"/>
  <c r="AU161" i="28"/>
  <c r="AU155" i="28"/>
  <c r="AU102" i="28"/>
  <c r="AU103" i="28" s="1"/>
  <c r="AU158" i="28"/>
  <c r="I185" i="28"/>
  <c r="I179" i="28"/>
  <c r="I182" i="28"/>
  <c r="I188" i="28"/>
  <c r="I130" i="28"/>
  <c r="W110" i="28"/>
  <c r="W10" i="28" s="1"/>
  <c r="BL109" i="28"/>
  <c r="BL63" i="28"/>
  <c r="W24" i="28"/>
  <c r="AN16" i="28"/>
  <c r="AM124" i="28"/>
  <c r="AM127" i="28" s="1"/>
  <c r="AM18" i="28"/>
  <c r="AM17" i="28"/>
  <c r="AM34" i="28"/>
  <c r="AM37" i="28" s="1"/>
  <c r="AM40" i="28" s="1"/>
  <c r="E80" i="28"/>
  <c r="E82" i="28" s="1"/>
  <c r="E92" i="28" s="1"/>
  <c r="E90" i="28" s="1"/>
  <c r="E58" i="28"/>
  <c r="F58" i="28" s="1"/>
  <c r="F88" i="28" s="1"/>
  <c r="E54" i="28"/>
  <c r="E62" i="28" s="1"/>
  <c r="E60" i="28" s="1"/>
  <c r="F57" i="28"/>
  <c r="I22" i="28"/>
  <c r="I24" i="28" s="1"/>
  <c r="I126" i="28"/>
  <c r="AW38" i="28"/>
  <c r="AW46" i="28" s="1"/>
  <c r="AW44" i="28" s="1"/>
  <c r="AW42" i="28"/>
  <c r="Y19" i="28"/>
  <c r="Y26" i="28" s="1"/>
  <c r="Y20" i="28"/>
  <c r="Y126" i="28" s="1"/>
  <c r="BK132" i="28"/>
  <c r="BK128" i="28"/>
  <c r="W133" i="28"/>
  <c r="AK180" i="28"/>
  <c r="AL41" i="28"/>
  <c r="AI119" i="28"/>
  <c r="AI113" i="28"/>
  <c r="AG200" i="28"/>
  <c r="U158" i="28"/>
  <c r="U194" i="28" s="1"/>
  <c r="U161" i="28"/>
  <c r="U197" i="28" s="1"/>
  <c r="U102" i="28"/>
  <c r="U164" i="28"/>
  <c r="U200" i="28" s="1"/>
  <c r="U155" i="28"/>
  <c r="U191" i="28" s="1"/>
  <c r="G190" i="28"/>
  <c r="G184" i="28"/>
  <c r="G181" i="28"/>
  <c r="G187" i="28"/>
  <c r="G136" i="28"/>
  <c r="G134" i="28" s="1"/>
  <c r="AI134" i="28"/>
  <c r="AI72" i="28"/>
  <c r="AZ18" i="28"/>
  <c r="AZ17" i="28"/>
  <c r="BA16" i="28"/>
  <c r="AZ124" i="28"/>
  <c r="AZ34" i="28"/>
  <c r="AH118" i="28"/>
  <c r="F119" i="28"/>
  <c r="F113" i="28"/>
  <c r="AI176" i="28"/>
  <c r="AI170" i="28"/>
  <c r="AI173" i="28"/>
  <c r="AI167" i="28"/>
  <c r="AI116" i="28"/>
  <c r="V137" i="28"/>
  <c r="V140" i="28" s="1"/>
  <c r="V144" i="28" s="1"/>
  <c r="V99" i="28"/>
  <c r="V101" i="28"/>
  <c r="V142" i="28" s="1"/>
  <c r="V98" i="28"/>
  <c r="AJ112" i="28"/>
  <c r="AJ114" i="28"/>
  <c r="AX22" i="28"/>
  <c r="AX24" i="28" s="1"/>
  <c r="V176" i="28"/>
  <c r="V170" i="28"/>
  <c r="V173" i="28"/>
  <c r="V167" i="28"/>
  <c r="V116" i="28"/>
  <c r="AH164" i="28"/>
  <c r="AH200" i="28" s="1"/>
  <c r="AH161" i="28"/>
  <c r="AH197" i="28" s="1"/>
  <c r="AH155" i="28"/>
  <c r="AH191" i="28" s="1"/>
  <c r="AH158" i="28"/>
  <c r="AH194" i="28" s="1"/>
  <c r="AH102" i="28"/>
  <c r="AH103" i="28" s="1"/>
  <c r="I27" i="28"/>
  <c r="W64" i="28"/>
  <c r="W6" i="28" s="1"/>
  <c r="AV73" i="28"/>
  <c r="AV67" i="28"/>
  <c r="AV77" i="28" s="1"/>
  <c r="AV75" i="28" s="1"/>
  <c r="AK38" i="28"/>
  <c r="AK46" i="28" s="1"/>
  <c r="BI164" i="28"/>
  <c r="BI161" i="28"/>
  <c r="BI155" i="28"/>
  <c r="BI158" i="28"/>
  <c r="BI102" i="28"/>
  <c r="BI103" i="28" s="1"/>
  <c r="G176" i="28"/>
  <c r="G170" i="28"/>
  <c r="G173" i="28"/>
  <c r="G167" i="28"/>
  <c r="G116" i="28"/>
  <c r="H190" i="28"/>
  <c r="H184" i="28"/>
  <c r="H187" i="28"/>
  <c r="H181" i="28"/>
  <c r="H136" i="28"/>
  <c r="BJ176" i="28"/>
  <c r="BJ170" i="28"/>
  <c r="BJ173" i="28"/>
  <c r="BJ167" i="28"/>
  <c r="BJ116" i="28"/>
  <c r="BL36" i="28"/>
  <c r="F164" i="28"/>
  <c r="F200" i="28" s="1"/>
  <c r="F161" i="28"/>
  <c r="F197" i="28" s="1"/>
  <c r="F155" i="28"/>
  <c r="F191" i="28" s="1"/>
  <c r="F158" i="28"/>
  <c r="F194" i="28" s="1"/>
  <c r="F102" i="28"/>
  <c r="Y185" i="28"/>
  <c r="Y179" i="28"/>
  <c r="Y182" i="28"/>
  <c r="Y188" i="28"/>
  <c r="Y130" i="28"/>
  <c r="V187" i="28"/>
  <c r="V181" i="28"/>
  <c r="V190" i="28"/>
  <c r="V184" i="28"/>
  <c r="V136" i="28"/>
  <c r="V134" i="28" s="1"/>
  <c r="T139" i="28"/>
  <c r="T141" i="28" s="1"/>
  <c r="T151" i="28" s="1"/>
  <c r="T100" i="28"/>
  <c r="T160" i="28" s="1"/>
  <c r="F80" i="28"/>
  <c r="F82" i="28" s="1"/>
  <c r="F92" i="28" s="1"/>
  <c r="F54" i="28"/>
  <c r="F62" i="28" s="1"/>
  <c r="AU80" i="28"/>
  <c r="AU82" i="28" s="1"/>
  <c r="AU92" i="28" s="1"/>
  <c r="AU90" i="28" s="1"/>
  <c r="AU58" i="28"/>
  <c r="AU54" i="28"/>
  <c r="AU62" i="28" s="1"/>
  <c r="AU60" i="28" s="1"/>
  <c r="T73" i="28"/>
  <c r="T67" i="28"/>
  <c r="T77" i="28" s="1"/>
  <c r="T75" i="28" s="1"/>
  <c r="AW68" i="28"/>
  <c r="AW66" i="28"/>
  <c r="AW70" i="28" s="1"/>
  <c r="X126" i="28"/>
  <c r="AG88" i="28"/>
  <c r="AJ42" i="28"/>
  <c r="AJ38" i="28"/>
  <c r="AJ46" i="28" s="1"/>
  <c r="AJ44" i="28" s="1"/>
  <c r="BL188" i="28"/>
  <c r="BL182" i="28"/>
  <c r="BL185" i="28"/>
  <c r="BL179" i="28"/>
  <c r="BL130" i="28"/>
  <c r="BL131" i="28" s="1"/>
  <c r="AK63" i="28"/>
  <c r="AK64" i="28" s="1"/>
  <c r="AK6" i="28" s="1"/>
  <c r="AK109" i="28"/>
  <c r="BI139" i="28"/>
  <c r="BI141" i="28" s="1"/>
  <c r="BI151" i="28" s="1"/>
  <c r="BI149" i="28" s="1"/>
  <c r="BI104" i="28"/>
  <c r="BI100" i="28"/>
  <c r="U54" i="28"/>
  <c r="U62" i="28" s="1"/>
  <c r="AU100" i="28"/>
  <c r="AU139" i="28"/>
  <c r="AU141" i="28" s="1"/>
  <c r="AU151" i="28" s="1"/>
  <c r="AU149" i="28" s="1"/>
  <c r="AU104" i="28"/>
  <c r="BL126" i="28"/>
  <c r="E81" i="28"/>
  <c r="E85" i="28" s="1"/>
  <c r="BI175" i="28"/>
  <c r="BI169" i="28"/>
  <c r="BI172" i="28"/>
  <c r="BI178" i="28"/>
  <c r="BI123" i="28"/>
  <c r="BI121" i="28" s="1"/>
  <c r="I42" i="28"/>
  <c r="I43" i="28" s="1"/>
  <c r="I4" i="28" s="1"/>
  <c r="I38" i="28"/>
  <c r="I46" i="28" s="1"/>
  <c r="I44" i="28" s="1"/>
  <c r="Z124" i="28"/>
  <c r="Z127" i="28" s="1"/>
  <c r="Z17" i="28"/>
  <c r="AA16" i="28"/>
  <c r="Z18" i="28"/>
  <c r="Z34" i="28"/>
  <c r="BK68" i="28"/>
  <c r="BK66" i="28"/>
  <c r="BK70" i="28" s="1"/>
  <c r="E118" i="28"/>
  <c r="F118" i="28" s="1"/>
  <c r="AK186" i="28"/>
  <c r="X131" i="28"/>
  <c r="Y131" i="28" s="1"/>
  <c r="AG197" i="28"/>
  <c r="AG191" i="28"/>
  <c r="E139" i="28"/>
  <c r="E141" i="28" s="1"/>
  <c r="E151" i="28" s="1"/>
  <c r="E149" i="28" s="1"/>
  <c r="E104" i="28"/>
  <c r="F104" i="28" s="1"/>
  <c r="E100" i="28"/>
  <c r="E158" i="28"/>
  <c r="E155" i="28"/>
  <c r="E164" i="28"/>
  <c r="E161" i="28"/>
  <c r="E102" i="28"/>
  <c r="E103" i="28" s="1"/>
  <c r="BJ67" i="28"/>
  <c r="BJ77" i="28" s="1"/>
  <c r="BJ75" i="28" s="1"/>
  <c r="BJ73" i="28"/>
  <c r="BM127" i="28"/>
  <c r="BM125" i="28"/>
  <c r="AY127" i="28"/>
  <c r="AY125" i="28"/>
  <c r="I131" i="28"/>
  <c r="J131" i="28" s="1"/>
  <c r="AU118" i="28"/>
  <c r="BM41" i="28"/>
  <c r="AX42" i="28"/>
  <c r="AX38" i="28"/>
  <c r="AX46" i="28" s="1"/>
  <c r="AX128" i="28"/>
  <c r="AX132" i="28"/>
  <c r="H66" i="28"/>
  <c r="H70" i="28" s="1"/>
  <c r="H68" i="28"/>
  <c r="G101" i="28"/>
  <c r="G142" i="28" s="1"/>
  <c r="G99" i="28"/>
  <c r="G137" i="28"/>
  <c r="G140" i="28" s="1"/>
  <c r="G144" i="28" s="1"/>
  <c r="G98" i="28"/>
  <c r="AI137" i="28"/>
  <c r="AI101" i="28"/>
  <c r="AI142" i="28" s="1"/>
  <c r="AI99" i="28"/>
  <c r="AI98" i="28"/>
  <c r="BJ72" i="27"/>
  <c r="I125" i="27"/>
  <c r="AJ131" i="27"/>
  <c r="AY131" i="27"/>
  <c r="AY132" i="27"/>
  <c r="AY128" i="27"/>
  <c r="I27" i="27"/>
  <c r="F176" i="27"/>
  <c r="F173" i="27"/>
  <c r="F167" i="27"/>
  <c r="F116" i="27"/>
  <c r="F170" i="27"/>
  <c r="AU197" i="27"/>
  <c r="AV164" i="27"/>
  <c r="AV200" i="27" s="1"/>
  <c r="AV158" i="27"/>
  <c r="AV194" i="27" s="1"/>
  <c r="AV161" i="27"/>
  <c r="AV197" i="27" s="1"/>
  <c r="AV102" i="27"/>
  <c r="AV103" i="27" s="1"/>
  <c r="AV155" i="27"/>
  <c r="AV191" i="27" s="1"/>
  <c r="E118" i="27"/>
  <c r="BJ176" i="27"/>
  <c r="BJ173" i="27"/>
  <c r="BJ167" i="27"/>
  <c r="BJ170" i="27"/>
  <c r="BJ116" i="27"/>
  <c r="V96" i="27"/>
  <c r="V50" i="27"/>
  <c r="F73" i="27"/>
  <c r="F67" i="27"/>
  <c r="F77" i="27" s="1"/>
  <c r="F75" i="27" s="1"/>
  <c r="I37" i="27"/>
  <c r="I40" i="27" s="1"/>
  <c r="I41" i="27" s="1"/>
  <c r="AH119" i="27"/>
  <c r="AH113" i="27"/>
  <c r="AH176" i="27"/>
  <c r="AH173" i="27"/>
  <c r="AH167" i="27"/>
  <c r="AH116" i="27"/>
  <c r="AH170" i="27"/>
  <c r="S191" i="27"/>
  <c r="AU194" i="27"/>
  <c r="E78" i="27"/>
  <c r="E53" i="27"/>
  <c r="E56" i="27" s="1"/>
  <c r="E57" i="27" s="1"/>
  <c r="E55" i="27"/>
  <c r="E83" i="27" s="1"/>
  <c r="E52" i="27"/>
  <c r="AY7" i="27"/>
  <c r="AY11" i="27"/>
  <c r="BK114" i="27"/>
  <c r="BK112" i="27"/>
  <c r="BK24" i="27"/>
  <c r="AX187" i="27"/>
  <c r="AX181" i="27"/>
  <c r="AX184" i="27"/>
  <c r="AX136" i="27"/>
  <c r="AX134" i="27" s="1"/>
  <c r="AX190" i="27"/>
  <c r="AU147" i="27"/>
  <c r="J124" i="27"/>
  <c r="K16" i="27"/>
  <c r="J18" i="27"/>
  <c r="J17" i="27"/>
  <c r="J34" i="27"/>
  <c r="J37" i="27" s="1"/>
  <c r="J40" i="27" s="1"/>
  <c r="AW73" i="27"/>
  <c r="AW67" i="27"/>
  <c r="AW77" i="27" s="1"/>
  <c r="AW75" i="27" s="1"/>
  <c r="W22" i="27"/>
  <c r="W24" i="27"/>
  <c r="AZ188" i="27"/>
  <c r="AZ182" i="27"/>
  <c r="AZ179" i="27"/>
  <c r="AZ130" i="27"/>
  <c r="AZ185" i="27"/>
  <c r="AU87" i="27"/>
  <c r="AV87" i="27" s="1"/>
  <c r="AI114" i="27"/>
  <c r="AI112" i="27"/>
  <c r="T178" i="27"/>
  <c r="T175" i="27"/>
  <c r="T172" i="27"/>
  <c r="T123" i="27"/>
  <c r="T121" i="27" s="1"/>
  <c r="T169" i="27"/>
  <c r="AL124" i="27"/>
  <c r="AM16" i="27"/>
  <c r="AL18" i="27"/>
  <c r="AL34" i="27"/>
  <c r="AL17" i="27"/>
  <c r="AG172" i="27"/>
  <c r="AG178" i="27"/>
  <c r="AG169" i="27"/>
  <c r="AG175" i="27"/>
  <c r="AG123" i="27"/>
  <c r="AG121" i="27" s="1"/>
  <c r="G96" i="27"/>
  <c r="G50" i="27"/>
  <c r="Y124" i="27"/>
  <c r="Y17" i="27"/>
  <c r="Z16" i="27"/>
  <c r="Y18" i="27"/>
  <c r="Y34" i="27"/>
  <c r="Y37" i="27" s="1"/>
  <c r="Y40" i="27" s="1"/>
  <c r="AY38" i="27"/>
  <c r="AY46" i="27" s="1"/>
  <c r="BI78" i="27"/>
  <c r="BI53" i="27"/>
  <c r="BI56" i="27" s="1"/>
  <c r="BI57" i="27" s="1"/>
  <c r="BI55" i="27"/>
  <c r="BI83" i="27" s="1"/>
  <c r="BI52" i="27"/>
  <c r="AH137" i="27"/>
  <c r="AH140" i="27" s="1"/>
  <c r="AH144" i="27" s="1"/>
  <c r="AH101" i="27"/>
  <c r="AH142" i="27" s="1"/>
  <c r="AH99" i="27"/>
  <c r="AH98" i="27"/>
  <c r="S163" i="27"/>
  <c r="S199" i="27" s="1"/>
  <c r="S157" i="27"/>
  <c r="S193" i="27" s="1"/>
  <c r="S160" i="27"/>
  <c r="S196" i="27" s="1"/>
  <c r="S108" i="27"/>
  <c r="S106" i="27" s="1"/>
  <c r="S166" i="27"/>
  <c r="S202" i="27" s="1"/>
  <c r="V111" i="27"/>
  <c r="V65" i="27"/>
  <c r="W28" i="27"/>
  <c r="W188" i="27"/>
  <c r="W189" i="27" s="1"/>
  <c r="W182" i="27"/>
  <c r="W183" i="27" s="1"/>
  <c r="W179" i="27"/>
  <c r="W180" i="27" s="1"/>
  <c r="W185" i="27"/>
  <c r="W130" i="27"/>
  <c r="H42" i="27"/>
  <c r="H38" i="27"/>
  <c r="H46" i="27" s="1"/>
  <c r="H44" i="27" s="1"/>
  <c r="V114" i="27"/>
  <c r="V112" i="27"/>
  <c r="AW119" i="27"/>
  <c r="AW113" i="27"/>
  <c r="AJ38" i="27"/>
  <c r="AJ46" i="27" s="1"/>
  <c r="AJ44" i="27" s="1"/>
  <c r="AJ42" i="27"/>
  <c r="BM125" i="27"/>
  <c r="G132" i="27"/>
  <c r="H132" i="27" s="1"/>
  <c r="G128" i="27"/>
  <c r="X188" i="27"/>
  <c r="X182" i="27"/>
  <c r="X185" i="27"/>
  <c r="X179" i="27"/>
  <c r="X130" i="27"/>
  <c r="AY22" i="27"/>
  <c r="AY23" i="27" s="1"/>
  <c r="AY21" i="27"/>
  <c r="BK44" i="27"/>
  <c r="AH73" i="27"/>
  <c r="AH67" i="27"/>
  <c r="AH77" i="27" s="1"/>
  <c r="AH75" i="27" s="1"/>
  <c r="S88" i="27"/>
  <c r="BI137" i="27"/>
  <c r="BI99" i="27"/>
  <c r="BI101" i="27"/>
  <c r="BI142" i="27" s="1"/>
  <c r="BI98" i="27"/>
  <c r="F78" i="27"/>
  <c r="F81" i="27" s="1"/>
  <c r="F85" i="27" s="1"/>
  <c r="F55" i="27"/>
  <c r="F83" i="27" s="1"/>
  <c r="F53" i="27"/>
  <c r="F56" i="27" s="1"/>
  <c r="F52" i="27"/>
  <c r="V132" i="27"/>
  <c r="V128" i="27"/>
  <c r="S194" i="27"/>
  <c r="AX24" i="27"/>
  <c r="U67" i="27"/>
  <c r="U77" i="27" s="1"/>
  <c r="U75" i="27" s="1"/>
  <c r="U73" i="27"/>
  <c r="AU200" i="27"/>
  <c r="AK7" i="27"/>
  <c r="AK11" i="27"/>
  <c r="H22" i="27"/>
  <c r="E137" i="27"/>
  <c r="E99" i="27"/>
  <c r="E101" i="27"/>
  <c r="E142" i="27" s="1"/>
  <c r="E98" i="27"/>
  <c r="T80" i="27"/>
  <c r="T82" i="27" s="1"/>
  <c r="T92" i="27" s="1"/>
  <c r="T90" i="27" s="1"/>
  <c r="T58" i="27"/>
  <c r="T88" i="27" s="1"/>
  <c r="T54" i="27"/>
  <c r="T62" i="27" s="1"/>
  <c r="T60" i="27" s="1"/>
  <c r="AV104" i="27"/>
  <c r="AV147" i="27" s="1"/>
  <c r="AV100" i="27"/>
  <c r="AV160" i="27" s="1"/>
  <c r="AV139" i="27"/>
  <c r="AV141" i="27" s="1"/>
  <c r="AV151" i="27" s="1"/>
  <c r="AV149" i="27" s="1"/>
  <c r="E178" i="27"/>
  <c r="E172" i="27"/>
  <c r="E175" i="27"/>
  <c r="E123" i="27"/>
  <c r="E121" i="27" s="1"/>
  <c r="E169" i="27"/>
  <c r="BL22" i="27"/>
  <c r="BL36" i="27"/>
  <c r="AI128" i="27"/>
  <c r="AI132" i="27"/>
  <c r="BJ137" i="27"/>
  <c r="BJ140" i="27" s="1"/>
  <c r="BJ144" i="27" s="1"/>
  <c r="BJ101" i="27"/>
  <c r="BJ142" i="27" s="1"/>
  <c r="BJ99" i="27"/>
  <c r="BJ98" i="27"/>
  <c r="AH72" i="27"/>
  <c r="U176" i="27"/>
  <c r="U170" i="27"/>
  <c r="U173" i="27"/>
  <c r="U167" i="27"/>
  <c r="U116" i="27"/>
  <c r="BA18" i="27"/>
  <c r="BA17" i="27"/>
  <c r="BB16" i="27"/>
  <c r="BA124" i="27"/>
  <c r="BA127" i="27" s="1"/>
  <c r="BA34" i="27"/>
  <c r="BA37" i="27" s="1"/>
  <c r="BA40" i="27" s="1"/>
  <c r="BA41" i="27" s="1"/>
  <c r="I7" i="27"/>
  <c r="I11" i="27"/>
  <c r="AJ24" i="27"/>
  <c r="AJ22" i="27"/>
  <c r="AJ126" i="27"/>
  <c r="AG101" i="27"/>
  <c r="AG142" i="27" s="1"/>
  <c r="AG137" i="27"/>
  <c r="AG99" i="27"/>
  <c r="AG98" i="27"/>
  <c r="F72" i="27"/>
  <c r="BK65" i="27"/>
  <c r="BK111" i="27"/>
  <c r="BL28" i="27"/>
  <c r="AV80" i="27"/>
  <c r="AV82" i="27" s="1"/>
  <c r="AV92" i="27" s="1"/>
  <c r="AV90" i="27" s="1"/>
  <c r="AV58" i="27"/>
  <c r="AV88" i="27" s="1"/>
  <c r="AV54" i="27"/>
  <c r="AV62" i="27" s="1"/>
  <c r="AV60" i="27" s="1"/>
  <c r="BL188" i="27"/>
  <c r="BL182" i="27"/>
  <c r="BL179" i="27"/>
  <c r="BL185" i="27"/>
  <c r="BL130" i="27"/>
  <c r="BL131" i="27" s="1"/>
  <c r="AV178" i="27"/>
  <c r="AV175" i="27"/>
  <c r="AV172" i="27"/>
  <c r="AV169" i="27"/>
  <c r="AV123" i="27"/>
  <c r="AV121" i="27" s="1"/>
  <c r="AU146" i="27"/>
  <c r="AV146" i="27" s="1"/>
  <c r="AY188" i="27"/>
  <c r="AY182" i="27"/>
  <c r="AY183" i="27" s="1"/>
  <c r="AY185" i="27"/>
  <c r="AY186" i="27" s="1"/>
  <c r="AY179" i="27"/>
  <c r="AY130" i="27"/>
  <c r="F187" i="27"/>
  <c r="F181" i="27"/>
  <c r="F184" i="27"/>
  <c r="F190" i="27"/>
  <c r="F136" i="27"/>
  <c r="F134" i="27" s="1"/>
  <c r="AK185" i="27"/>
  <c r="AK179" i="27"/>
  <c r="AK180" i="27" s="1"/>
  <c r="AK182" i="27"/>
  <c r="AK188" i="27"/>
  <c r="AK130" i="27"/>
  <c r="G65" i="27"/>
  <c r="G111" i="27"/>
  <c r="H28" i="27"/>
  <c r="BM20" i="27"/>
  <c r="BM19" i="27"/>
  <c r="BM26" i="27" s="1"/>
  <c r="S146" i="27"/>
  <c r="T146" i="27" s="1"/>
  <c r="X126" i="27"/>
  <c r="X20" i="27"/>
  <c r="X36" i="27" s="1"/>
  <c r="X19" i="27"/>
  <c r="X26" i="27" s="1"/>
  <c r="AK183" i="27"/>
  <c r="I185" i="27"/>
  <c r="I179" i="27"/>
  <c r="I188" i="27"/>
  <c r="I182" i="27"/>
  <c r="I130" i="27"/>
  <c r="BI118" i="27"/>
  <c r="BK42" i="27"/>
  <c r="F137" i="27"/>
  <c r="F140" i="27" s="1"/>
  <c r="F144" i="27" s="1"/>
  <c r="F101" i="27"/>
  <c r="F142" i="27" s="1"/>
  <c r="F99" i="27"/>
  <c r="F98" i="27"/>
  <c r="S147" i="27"/>
  <c r="BK66" i="27"/>
  <c r="BK70" i="27" s="1"/>
  <c r="BK68" i="27"/>
  <c r="G114" i="27"/>
  <c r="G112" i="27"/>
  <c r="V68" i="27"/>
  <c r="V66" i="27"/>
  <c r="V70" i="27" s="1"/>
  <c r="V72" i="27" s="1"/>
  <c r="AX66" i="27"/>
  <c r="AX70" i="27" s="1"/>
  <c r="AX68" i="27"/>
  <c r="W126" i="27"/>
  <c r="BJ113" i="27"/>
  <c r="BJ119" i="27"/>
  <c r="AG118" i="27"/>
  <c r="AH118" i="27" s="1"/>
  <c r="BM185" i="27"/>
  <c r="BM179" i="27"/>
  <c r="BM188" i="27"/>
  <c r="BM182" i="27"/>
  <c r="BM130" i="27"/>
  <c r="AU166" i="27"/>
  <c r="AU202" i="27" s="1"/>
  <c r="AU160" i="27"/>
  <c r="AU196" i="27" s="1"/>
  <c r="AU157" i="27"/>
  <c r="AU193" i="27" s="1"/>
  <c r="AU108" i="27"/>
  <c r="AU106" i="27" s="1"/>
  <c r="AU163" i="27"/>
  <c r="AU199" i="27" s="1"/>
  <c r="AW176" i="27"/>
  <c r="AW170" i="27"/>
  <c r="AW167" i="27"/>
  <c r="AW116" i="27"/>
  <c r="AW173" i="27"/>
  <c r="U137" i="27"/>
  <c r="U140" i="27" s="1"/>
  <c r="U144" i="27" s="1"/>
  <c r="U101" i="27"/>
  <c r="U142" i="27" s="1"/>
  <c r="U99" i="27"/>
  <c r="U98" i="27"/>
  <c r="T139" i="27"/>
  <c r="T141" i="27" s="1"/>
  <c r="T151" i="27" s="1"/>
  <c r="T149" i="27" s="1"/>
  <c r="T104" i="27"/>
  <c r="T147" i="27" s="1"/>
  <c r="T100" i="27"/>
  <c r="T160" i="27" s="1"/>
  <c r="W21" i="27"/>
  <c r="BL132" i="27"/>
  <c r="BL128" i="27"/>
  <c r="AX112" i="27"/>
  <c r="AX114" i="27"/>
  <c r="W36" i="27"/>
  <c r="AG78" i="27"/>
  <c r="AG53" i="27"/>
  <c r="AG56" i="27" s="1"/>
  <c r="AG57" i="27" s="1"/>
  <c r="AG55" i="27"/>
  <c r="AG83" i="27" s="1"/>
  <c r="AG52" i="27"/>
  <c r="S87" i="27"/>
  <c r="T87" i="27" s="1"/>
  <c r="W131" i="27"/>
  <c r="X131" i="27" s="1"/>
  <c r="AU88" i="27"/>
  <c r="T164" i="27"/>
  <c r="T200" i="27" s="1"/>
  <c r="T158" i="27"/>
  <c r="T194" i="27" s="1"/>
  <c r="T161" i="27"/>
  <c r="T197" i="27" s="1"/>
  <c r="T102" i="27"/>
  <c r="T103" i="27" s="1"/>
  <c r="T155" i="27"/>
  <c r="T191" i="27" s="1"/>
  <c r="V38" i="27"/>
  <c r="V46" i="27" s="1"/>
  <c r="V44" i="27" s="1"/>
  <c r="V42" i="27"/>
  <c r="S197" i="27"/>
  <c r="S200" i="27"/>
  <c r="AX38" i="27"/>
  <c r="AX46" i="27" s="1"/>
  <c r="AX44" i="27" s="1"/>
  <c r="AX42" i="27"/>
  <c r="U119" i="27"/>
  <c r="U113" i="27"/>
  <c r="AU191" i="27"/>
  <c r="I35" i="27"/>
  <c r="H63" i="27"/>
  <c r="H109" i="27"/>
  <c r="H128" i="27"/>
  <c r="BI178" i="27"/>
  <c r="BI172" i="27"/>
  <c r="BI123" i="27"/>
  <c r="BI121" i="27" s="1"/>
  <c r="BI175" i="27"/>
  <c r="BI169" i="27"/>
  <c r="G68" i="27"/>
  <c r="G66" i="27"/>
  <c r="G70" i="27" s="1"/>
  <c r="BL63" i="27"/>
  <c r="BL109" i="27"/>
  <c r="AX65" i="27"/>
  <c r="AX111" i="27"/>
  <c r="AY28" i="27"/>
  <c r="BJ78" i="27"/>
  <c r="BJ81" i="27" s="1"/>
  <c r="BJ85" i="27" s="1"/>
  <c r="BJ55" i="27"/>
  <c r="BJ83" i="27" s="1"/>
  <c r="BJ53" i="27"/>
  <c r="BJ56" i="27" s="1"/>
  <c r="BJ52" i="27"/>
  <c r="W109" i="27"/>
  <c r="W63" i="27"/>
  <c r="W27" i="27"/>
  <c r="X41" i="27"/>
  <c r="Y41" i="27" s="1"/>
  <c r="W110" i="27"/>
  <c r="W10" i="27" s="1"/>
  <c r="U134" i="27"/>
  <c r="AZ126" i="27"/>
  <c r="AZ36" i="27"/>
  <c r="AZ20" i="27"/>
  <c r="AZ19" i="27"/>
  <c r="AZ26" i="27" s="1"/>
  <c r="BM21" i="27"/>
  <c r="H188" i="27"/>
  <c r="H182" i="27"/>
  <c r="H179" i="27"/>
  <c r="H185" i="27"/>
  <c r="H130" i="27"/>
  <c r="H131" i="27" s="1"/>
  <c r="I131" i="27" s="1"/>
  <c r="AJ63" i="27"/>
  <c r="AJ109" i="27"/>
  <c r="BJ73" i="27"/>
  <c r="BJ67" i="27"/>
  <c r="BJ77" i="27" s="1"/>
  <c r="BJ75" i="27" s="1"/>
  <c r="BJ187" i="27"/>
  <c r="BJ181" i="27"/>
  <c r="BJ184" i="27"/>
  <c r="BJ190" i="27"/>
  <c r="BJ136" i="27"/>
  <c r="BJ134" i="27" s="1"/>
  <c r="AI68" i="27"/>
  <c r="AI66" i="27"/>
  <c r="AI70" i="27" s="1"/>
  <c r="AI96" i="27"/>
  <c r="AI50" i="27"/>
  <c r="AK36" i="27"/>
  <c r="AK20" i="27"/>
  <c r="AK126" i="27"/>
  <c r="AK19" i="27"/>
  <c r="AK26" i="27" s="1"/>
  <c r="AW134" i="27"/>
  <c r="BK190" i="27"/>
  <c r="BK184" i="27"/>
  <c r="BK181" i="27"/>
  <c r="BK187" i="27"/>
  <c r="BK136" i="27"/>
  <c r="AW96" i="27"/>
  <c r="AW50" i="27"/>
  <c r="F119" i="27"/>
  <c r="F113" i="27"/>
  <c r="BN124" i="27"/>
  <c r="BN127" i="27" s="1"/>
  <c r="BO16" i="27"/>
  <c r="BN18" i="27"/>
  <c r="BN17" i="27"/>
  <c r="BN34" i="27"/>
  <c r="AH134" i="27"/>
  <c r="AK131" i="27"/>
  <c r="AK189" i="27"/>
  <c r="AY109" i="27"/>
  <c r="AY110" i="27" s="1"/>
  <c r="AY10" i="27" s="1"/>
  <c r="AY63" i="27"/>
  <c r="AY64" i="27" s="1"/>
  <c r="AY6" i="27" s="1"/>
  <c r="I126" i="27"/>
  <c r="I36" i="27"/>
  <c r="I20" i="27"/>
  <c r="I21" i="27" s="1"/>
  <c r="I19" i="27"/>
  <c r="I26" i="27" s="1"/>
  <c r="U78" i="27"/>
  <c r="U55" i="27"/>
  <c r="U83" i="27" s="1"/>
  <c r="U53" i="27"/>
  <c r="U56" i="27" s="1"/>
  <c r="U57" i="27" s="1"/>
  <c r="U52" i="27"/>
  <c r="AY189" i="27"/>
  <c r="AI65" i="27"/>
  <c r="AI111" i="27"/>
  <c r="AJ28" i="27"/>
  <c r="G44" i="27"/>
  <c r="AH53" i="27"/>
  <c r="AH56" i="27" s="1"/>
  <c r="AH55" i="27"/>
  <c r="AH83" i="27" s="1"/>
  <c r="AH78" i="27"/>
  <c r="AH81" i="27" s="1"/>
  <c r="AH85" i="27" s="1"/>
  <c r="AH52" i="27"/>
  <c r="U96" i="26"/>
  <c r="U50" i="26"/>
  <c r="T173" i="26"/>
  <c r="T116" i="26"/>
  <c r="T118" i="26" s="1"/>
  <c r="T167" i="26"/>
  <c r="T191" i="26" s="1"/>
  <c r="T170" i="26"/>
  <c r="T194" i="26" s="1"/>
  <c r="T176" i="26"/>
  <c r="T119" i="26"/>
  <c r="T113" i="26"/>
  <c r="U66" i="26"/>
  <c r="U70" i="26" s="1"/>
  <c r="U72" i="26" s="1"/>
  <c r="U68" i="26"/>
  <c r="AY36" i="26"/>
  <c r="T139" i="26"/>
  <c r="T141" i="26" s="1"/>
  <c r="T151" i="26" s="1"/>
  <c r="AX109" i="26"/>
  <c r="AX63" i="26"/>
  <c r="W20" i="26"/>
  <c r="W19" i="26"/>
  <c r="W26" i="26" s="1"/>
  <c r="V63" i="26"/>
  <c r="V109" i="26"/>
  <c r="U65" i="26"/>
  <c r="U111" i="26"/>
  <c r="V28" i="26"/>
  <c r="V132" i="26"/>
  <c r="V136" i="26"/>
  <c r="V187" i="26"/>
  <c r="AX28" i="26"/>
  <c r="AY28" i="26" s="1"/>
  <c r="AX38" i="26"/>
  <c r="AX46" i="26" s="1"/>
  <c r="AX44" i="26" s="1"/>
  <c r="W125" i="26"/>
  <c r="W127" i="26"/>
  <c r="BA16" i="26"/>
  <c r="AZ18" i="26"/>
  <c r="AZ124" i="26"/>
  <c r="AZ127" i="26" s="1"/>
  <c r="AZ34" i="26"/>
  <c r="AZ37" i="26" s="1"/>
  <c r="AZ40" i="26" s="1"/>
  <c r="AZ17" i="26"/>
  <c r="AW42" i="26"/>
  <c r="AX42" i="26" s="1"/>
  <c r="AY42" i="26" s="1"/>
  <c r="V44" i="26"/>
  <c r="AW101" i="26"/>
  <c r="AW98" i="26"/>
  <c r="AW137" i="26"/>
  <c r="AW140" i="26" s="1"/>
  <c r="AW144" i="26" s="1"/>
  <c r="AW99" i="26"/>
  <c r="AW114" i="26"/>
  <c r="AW112" i="26"/>
  <c r="U42" i="26"/>
  <c r="V42" i="26" s="1"/>
  <c r="T73" i="26"/>
  <c r="T67" i="26"/>
  <c r="T77" i="26" s="1"/>
  <c r="T75" i="26" s="1"/>
  <c r="W35" i="26"/>
  <c r="W37" i="26"/>
  <c r="W40" i="26" s="1"/>
  <c r="W41" i="26" s="1"/>
  <c r="AZ41" i="26"/>
  <c r="AV137" i="26"/>
  <c r="AV140" i="26" s="1"/>
  <c r="AV144" i="26" s="1"/>
  <c r="AV99" i="26"/>
  <c r="AV98" i="26"/>
  <c r="AV101" i="26"/>
  <c r="AV142" i="26" s="1"/>
  <c r="V181" i="26"/>
  <c r="T200" i="26"/>
  <c r="I35" i="26"/>
  <c r="AW184" i="26"/>
  <c r="AW190" i="26"/>
  <c r="AW181" i="26"/>
  <c r="AW187" i="26"/>
  <c r="AW136" i="26"/>
  <c r="AW134" i="26" s="1"/>
  <c r="AY127" i="26"/>
  <c r="AY125" i="26"/>
  <c r="AY20" i="26"/>
  <c r="AY22" i="26" s="1"/>
  <c r="AY24" i="26" s="1"/>
  <c r="AY126" i="26"/>
  <c r="AY19" i="26"/>
  <c r="AY26" i="26" s="1"/>
  <c r="AW53" i="26"/>
  <c r="AW56" i="26" s="1"/>
  <c r="AW52" i="26"/>
  <c r="AW55" i="26"/>
  <c r="AW78" i="26"/>
  <c r="AW81" i="26" s="1"/>
  <c r="AW85" i="26" s="1"/>
  <c r="AW68" i="26"/>
  <c r="AW66" i="26"/>
  <c r="AW70" i="26" s="1"/>
  <c r="AW72" i="26" s="1"/>
  <c r="AV170" i="26"/>
  <c r="AV167" i="26"/>
  <c r="AV176" i="26"/>
  <c r="AV116" i="26"/>
  <c r="AV118" i="26" s="1"/>
  <c r="AV173" i="26"/>
  <c r="U112" i="26"/>
  <c r="U114" i="26"/>
  <c r="I125" i="26"/>
  <c r="I7" i="26" s="1"/>
  <c r="T197" i="26"/>
  <c r="AX22" i="26"/>
  <c r="AY23" i="26" s="1"/>
  <c r="AX126" i="26"/>
  <c r="AX24" i="26"/>
  <c r="AY25" i="26" s="1"/>
  <c r="Y16" i="26"/>
  <c r="X124" i="26"/>
  <c r="X127" i="26" s="1"/>
  <c r="X18" i="26"/>
  <c r="X34" i="26"/>
  <c r="X37" i="26" s="1"/>
  <c r="X40" i="26" s="1"/>
  <c r="X17" i="26"/>
  <c r="V22" i="26"/>
  <c r="V24" i="26"/>
  <c r="AV78" i="26"/>
  <c r="AV81" i="26" s="1"/>
  <c r="AV85" i="26" s="1"/>
  <c r="AV52" i="26"/>
  <c r="AV53" i="26"/>
  <c r="AV56" i="26" s="1"/>
  <c r="AV57" i="26" s="1"/>
  <c r="AW57" i="26" s="1"/>
  <c r="AV55" i="26"/>
  <c r="AV83" i="26" s="1"/>
  <c r="AY21" i="26"/>
  <c r="AY96" i="26"/>
  <c r="AY50" i="26"/>
  <c r="G96" i="26"/>
  <c r="G50" i="26"/>
  <c r="BK65" i="26"/>
  <c r="BK111" i="26"/>
  <c r="BL28" i="26"/>
  <c r="BI147" i="26"/>
  <c r="AU100" i="26"/>
  <c r="AU139" i="26"/>
  <c r="AU141" i="26" s="1"/>
  <c r="AU151" i="26" s="1"/>
  <c r="AU149" i="26" s="1"/>
  <c r="AU104" i="26"/>
  <c r="AG118" i="26"/>
  <c r="AH173" i="26"/>
  <c r="AH170" i="26"/>
  <c r="AH167" i="26"/>
  <c r="AH116" i="26"/>
  <c r="AH176" i="26"/>
  <c r="BI87" i="26"/>
  <c r="AY38" i="26"/>
  <c r="AY46" i="26" s="1"/>
  <c r="AY44" i="26" s="1"/>
  <c r="AH73" i="26"/>
  <c r="AH67" i="26"/>
  <c r="AH77" i="26" s="1"/>
  <c r="AH75" i="26" s="1"/>
  <c r="AJ109" i="26"/>
  <c r="AJ63" i="26"/>
  <c r="F113" i="26"/>
  <c r="F119" i="26"/>
  <c r="S140" i="26"/>
  <c r="S144" i="26" s="1"/>
  <c r="H109" i="26"/>
  <c r="H63" i="26"/>
  <c r="BJ175" i="26"/>
  <c r="BJ172" i="26"/>
  <c r="BJ169" i="26"/>
  <c r="BJ178" i="26"/>
  <c r="BJ123" i="26"/>
  <c r="BJ121" i="26" s="1"/>
  <c r="AU58" i="26"/>
  <c r="AU54" i="26"/>
  <c r="AU62" i="26" s="1"/>
  <c r="AU60" i="26" s="1"/>
  <c r="AU80" i="26"/>
  <c r="AU82" i="26" s="1"/>
  <c r="AU92" i="26" s="1"/>
  <c r="AU90" i="26" s="1"/>
  <c r="BK42" i="26"/>
  <c r="BK38" i="26"/>
  <c r="BK46" i="26" s="1"/>
  <c r="BK44" i="26" s="1"/>
  <c r="AG80" i="26"/>
  <c r="AG82" i="26" s="1"/>
  <c r="AG92" i="26" s="1"/>
  <c r="AG90" i="26" s="1"/>
  <c r="AG58" i="26"/>
  <c r="AG54" i="26"/>
  <c r="AG62" i="26" s="1"/>
  <c r="AG60" i="26" s="1"/>
  <c r="E137" i="26"/>
  <c r="E101" i="26"/>
  <c r="E142" i="26" s="1"/>
  <c r="E99" i="26"/>
  <c r="E98" i="26"/>
  <c r="H188" i="26"/>
  <c r="H182" i="26"/>
  <c r="H185" i="26"/>
  <c r="H179" i="26"/>
  <c r="H130" i="26"/>
  <c r="H131" i="26" s="1"/>
  <c r="I131" i="26" s="1"/>
  <c r="BI194" i="26"/>
  <c r="BI197" i="26"/>
  <c r="AX65" i="26"/>
  <c r="AK127" i="26"/>
  <c r="AK125" i="26"/>
  <c r="E178" i="26"/>
  <c r="E172" i="26"/>
  <c r="E169" i="26"/>
  <c r="E175" i="26"/>
  <c r="E123" i="26"/>
  <c r="E121" i="26" s="1"/>
  <c r="BO16" i="26"/>
  <c r="BN18" i="26"/>
  <c r="BN17" i="26"/>
  <c r="BN34" i="26"/>
  <c r="BN124" i="26"/>
  <c r="BN127" i="26" s="1"/>
  <c r="AG140" i="26"/>
  <c r="AG144" i="26" s="1"/>
  <c r="K16" i="26"/>
  <c r="J18" i="26"/>
  <c r="J17" i="26"/>
  <c r="J34" i="26"/>
  <c r="J37" i="26" s="1"/>
  <c r="J40" i="26" s="1"/>
  <c r="J124" i="26"/>
  <c r="I11" i="26"/>
  <c r="AV178" i="26"/>
  <c r="AV172" i="26"/>
  <c r="AV169" i="26"/>
  <c r="AV175" i="26"/>
  <c r="AV123" i="26"/>
  <c r="AV121" i="26" s="1"/>
  <c r="BJ173" i="26"/>
  <c r="BJ176" i="26"/>
  <c r="BJ170" i="26"/>
  <c r="BJ116" i="26"/>
  <c r="BJ118" i="26" s="1"/>
  <c r="BJ167" i="26"/>
  <c r="AI114" i="26"/>
  <c r="AI112" i="26"/>
  <c r="H38" i="26"/>
  <c r="H46" i="26" s="1"/>
  <c r="BJ187" i="26"/>
  <c r="BJ181" i="26"/>
  <c r="BJ190" i="26"/>
  <c r="BJ184" i="26"/>
  <c r="BJ136" i="26"/>
  <c r="BJ134" i="26" s="1"/>
  <c r="G132" i="26"/>
  <c r="G128" i="26"/>
  <c r="S81" i="26"/>
  <c r="S85" i="26" s="1"/>
  <c r="BK96" i="26"/>
  <c r="BK50" i="26"/>
  <c r="BM19" i="26"/>
  <c r="BM26" i="26" s="1"/>
  <c r="BM20" i="26"/>
  <c r="AI132" i="26"/>
  <c r="AJ132" i="26" s="1"/>
  <c r="AI128" i="26"/>
  <c r="G112" i="26"/>
  <c r="G114" i="26"/>
  <c r="BK114" i="26"/>
  <c r="BK112" i="26"/>
  <c r="G65" i="26"/>
  <c r="G111" i="26"/>
  <c r="H28" i="26"/>
  <c r="I188" i="26"/>
  <c r="I182" i="26"/>
  <c r="I183" i="26" s="1"/>
  <c r="I179" i="26"/>
  <c r="I185" i="26"/>
  <c r="I130" i="26"/>
  <c r="F96" i="26"/>
  <c r="F50" i="26"/>
  <c r="S139" i="26"/>
  <c r="S141" i="26" s="1"/>
  <c r="S151" i="26" s="1"/>
  <c r="S149" i="26" s="1"/>
  <c r="S104" i="26"/>
  <c r="S100" i="26"/>
  <c r="E118" i="26"/>
  <c r="F118" i="26" s="1"/>
  <c r="AK35" i="26"/>
  <c r="H22" i="26"/>
  <c r="H24" i="26"/>
  <c r="H126" i="26"/>
  <c r="G42" i="26"/>
  <c r="G38" i="26"/>
  <c r="G46" i="26" s="1"/>
  <c r="G44" i="26" s="1"/>
  <c r="AH134" i="26"/>
  <c r="AG81" i="26"/>
  <c r="AG85" i="26" s="1"/>
  <c r="AI42" i="26"/>
  <c r="AJ42" i="26" s="1"/>
  <c r="AI38" i="26"/>
  <c r="AI46" i="26" s="1"/>
  <c r="AI44" i="26" s="1"/>
  <c r="BL38" i="26"/>
  <c r="BL46" i="26" s="1"/>
  <c r="BL128" i="26"/>
  <c r="T163" i="26"/>
  <c r="T157" i="26"/>
  <c r="T166" i="26"/>
  <c r="T108" i="26"/>
  <c r="F187" i="26"/>
  <c r="F181" i="26"/>
  <c r="F190" i="26"/>
  <c r="F184" i="26"/>
  <c r="F136" i="26"/>
  <c r="F134" i="26" s="1"/>
  <c r="F72" i="26"/>
  <c r="AW73" i="26"/>
  <c r="AW67" i="26"/>
  <c r="AW77" i="26" s="1"/>
  <c r="AW75" i="26" s="1"/>
  <c r="BK132" i="26"/>
  <c r="BK128" i="26"/>
  <c r="AI24" i="26"/>
  <c r="AK19" i="26"/>
  <c r="AK26" i="26" s="1"/>
  <c r="AK36" i="26"/>
  <c r="AK20" i="26"/>
  <c r="AH113" i="26"/>
  <c r="AH119" i="26"/>
  <c r="AJ38" i="26"/>
  <c r="AJ46" i="26" s="1"/>
  <c r="AJ128" i="26"/>
  <c r="AU140" i="26"/>
  <c r="AU144" i="26" s="1"/>
  <c r="BL109" i="26"/>
  <c r="BL63" i="26"/>
  <c r="BM27" i="26"/>
  <c r="BI191" i="26"/>
  <c r="AG178" i="26"/>
  <c r="AG172" i="26"/>
  <c r="AG169" i="26"/>
  <c r="AG175" i="26"/>
  <c r="AG123" i="26"/>
  <c r="AG121" i="26" s="1"/>
  <c r="BI146" i="26"/>
  <c r="BI88" i="26"/>
  <c r="BK68" i="26"/>
  <c r="BK66" i="26"/>
  <c r="BK70" i="26" s="1"/>
  <c r="BK72" i="26" s="1"/>
  <c r="BM127" i="26"/>
  <c r="BM125" i="26"/>
  <c r="I186" i="26"/>
  <c r="AI65" i="26"/>
  <c r="AJ28" i="26"/>
  <c r="AI111" i="26"/>
  <c r="I41" i="26"/>
  <c r="G68" i="26"/>
  <c r="G66" i="26"/>
  <c r="G70" i="26" s="1"/>
  <c r="AG139" i="26"/>
  <c r="AG141" i="26" s="1"/>
  <c r="AG151" i="26" s="1"/>
  <c r="AG149" i="26" s="1"/>
  <c r="AG104" i="26"/>
  <c r="AG100" i="26"/>
  <c r="AG161" i="26"/>
  <c r="AG155" i="26"/>
  <c r="AG158" i="26"/>
  <c r="AG164" i="26"/>
  <c r="AG102" i="26"/>
  <c r="AG103" i="26" s="1"/>
  <c r="AJ22" i="26"/>
  <c r="AJ24" i="26"/>
  <c r="F173" i="26"/>
  <c r="F176" i="26"/>
  <c r="F170" i="26"/>
  <c r="F116" i="26"/>
  <c r="F167" i="26"/>
  <c r="F73" i="26"/>
  <c r="F67" i="26"/>
  <c r="F77" i="26" s="1"/>
  <c r="F75" i="26" s="1"/>
  <c r="I19" i="26"/>
  <c r="I26" i="26" s="1"/>
  <c r="I20" i="26"/>
  <c r="I126" i="26" s="1"/>
  <c r="BI163" i="26"/>
  <c r="BI199" i="26" s="1"/>
  <c r="BI157" i="26"/>
  <c r="BI193" i="26" s="1"/>
  <c r="BI160" i="26"/>
  <c r="BI196" i="26" s="1"/>
  <c r="BI166" i="26"/>
  <c r="BI202" i="26" s="1"/>
  <c r="BI108" i="26"/>
  <c r="BI106" i="26" s="1"/>
  <c r="AH96" i="26"/>
  <c r="AH50" i="26"/>
  <c r="V134" i="26"/>
  <c r="AU164" i="26"/>
  <c r="AU158" i="26"/>
  <c r="AU161" i="26"/>
  <c r="AU102" i="26"/>
  <c r="AU103" i="26" s="1"/>
  <c r="AU155" i="26"/>
  <c r="S164" i="26"/>
  <c r="S158" i="26"/>
  <c r="S155" i="26"/>
  <c r="S161" i="26"/>
  <c r="S102" i="26"/>
  <c r="S103" i="26" s="1"/>
  <c r="T103" i="26" s="1"/>
  <c r="AI66" i="26"/>
  <c r="AI70" i="26" s="1"/>
  <c r="AI68" i="26"/>
  <c r="AK41" i="26"/>
  <c r="AU81" i="26"/>
  <c r="AU85" i="26" s="1"/>
  <c r="BJ96" i="26"/>
  <c r="BJ50" i="26"/>
  <c r="BL22" i="26"/>
  <c r="BL24" i="26" s="1"/>
  <c r="E78" i="26"/>
  <c r="E53" i="26"/>
  <c r="E56" i="26" s="1"/>
  <c r="E57" i="26" s="1"/>
  <c r="E55" i="26"/>
  <c r="E83" i="26" s="1"/>
  <c r="E52" i="26"/>
  <c r="BI200" i="26"/>
  <c r="AW113" i="26"/>
  <c r="AW119" i="26"/>
  <c r="S80" i="26"/>
  <c r="S82" i="26" s="1"/>
  <c r="S92" i="26" s="1"/>
  <c r="S90" i="26" s="1"/>
  <c r="S58" i="26"/>
  <c r="S54" i="26"/>
  <c r="S62" i="26" s="1"/>
  <c r="S60" i="26" s="1"/>
  <c r="AM16" i="26"/>
  <c r="AL18" i="26"/>
  <c r="AL17" i="26"/>
  <c r="AL124" i="26"/>
  <c r="AL127" i="26" s="1"/>
  <c r="AL34" i="26"/>
  <c r="BM37" i="26"/>
  <c r="BM40" i="26" s="1"/>
  <c r="BM41" i="26" s="1"/>
  <c r="BM35" i="26"/>
  <c r="U72" i="25"/>
  <c r="BM7" i="25"/>
  <c r="F72" i="25"/>
  <c r="AY42" i="25"/>
  <c r="AY43" i="25" s="1"/>
  <c r="AY4" i="25" s="1"/>
  <c r="AY38" i="25"/>
  <c r="AY46" i="25" s="1"/>
  <c r="AY44" i="25" s="1"/>
  <c r="AV80" i="25"/>
  <c r="AV82" i="25" s="1"/>
  <c r="AV92" i="25" s="1"/>
  <c r="AV90" i="25" s="1"/>
  <c r="AV58" i="25"/>
  <c r="AV88" i="25" s="1"/>
  <c r="AV54" i="25"/>
  <c r="AV62" i="25" s="1"/>
  <c r="AV60" i="25" s="1"/>
  <c r="BJ73" i="25"/>
  <c r="BJ67" i="25"/>
  <c r="BJ77" i="25" s="1"/>
  <c r="BJ75" i="25" s="1"/>
  <c r="AW73" i="25"/>
  <c r="AW67" i="25"/>
  <c r="AW77" i="25" s="1"/>
  <c r="AW75" i="25" s="1"/>
  <c r="AK7" i="25"/>
  <c r="AK11" i="25"/>
  <c r="F119" i="25"/>
  <c r="F113" i="25"/>
  <c r="AI65" i="25"/>
  <c r="AJ28" i="25"/>
  <c r="AJ111" i="25" s="1"/>
  <c r="BK68" i="25"/>
  <c r="BK66" i="25"/>
  <c r="BK70" i="25" s="1"/>
  <c r="S88" i="25"/>
  <c r="H38" i="25"/>
  <c r="H46" i="25" s="1"/>
  <c r="AY21" i="25"/>
  <c r="AJ22" i="25"/>
  <c r="AJ24" i="25" s="1"/>
  <c r="AJ96" i="25" s="1"/>
  <c r="BI78" i="25"/>
  <c r="BI53" i="25"/>
  <c r="BI56" i="25" s="1"/>
  <c r="BI57" i="25" s="1"/>
  <c r="BI55" i="25"/>
  <c r="BI83" i="25" s="1"/>
  <c r="BI52" i="25"/>
  <c r="G42" i="25"/>
  <c r="H42" i="25" s="1"/>
  <c r="G38" i="25"/>
  <c r="G46" i="25" s="1"/>
  <c r="G44" i="25" s="1"/>
  <c r="F78" i="25"/>
  <c r="F81" i="25" s="1"/>
  <c r="F85" i="25" s="1"/>
  <c r="F53" i="25"/>
  <c r="F56" i="25" s="1"/>
  <c r="F57" i="25" s="1"/>
  <c r="F55" i="25"/>
  <c r="F83" i="25" s="1"/>
  <c r="F52" i="25"/>
  <c r="I125" i="25"/>
  <c r="W36" i="25"/>
  <c r="BJ72" i="25"/>
  <c r="K16" i="25"/>
  <c r="J17" i="25"/>
  <c r="J18" i="25"/>
  <c r="J124" i="25"/>
  <c r="J127" i="25" s="1"/>
  <c r="J34" i="25"/>
  <c r="AW50" i="25"/>
  <c r="BK24" i="25"/>
  <c r="BK96" i="25" s="1"/>
  <c r="W27" i="25"/>
  <c r="AH73" i="25"/>
  <c r="AH67" i="25"/>
  <c r="AH77" i="25" s="1"/>
  <c r="AH75" i="25" s="1"/>
  <c r="H109" i="25"/>
  <c r="H63" i="25"/>
  <c r="AZ19" i="25"/>
  <c r="AZ26" i="25" s="1"/>
  <c r="AZ109" i="25" s="1"/>
  <c r="AZ20" i="25"/>
  <c r="AZ36" i="25" s="1"/>
  <c r="AI50" i="25"/>
  <c r="AG81" i="25"/>
  <c r="AG85" i="25" s="1"/>
  <c r="Y17" i="25"/>
  <c r="Z16" i="25"/>
  <c r="Z124" i="25" s="1"/>
  <c r="Z127" i="25" s="1"/>
  <c r="Y18" i="25"/>
  <c r="Y34" i="25"/>
  <c r="Y37" i="25" s="1"/>
  <c r="Y40" i="25" s="1"/>
  <c r="W22" i="25"/>
  <c r="W24" i="25" s="1"/>
  <c r="W96" i="25" s="1"/>
  <c r="E164" i="25"/>
  <c r="E158" i="25"/>
  <c r="E161" i="25"/>
  <c r="E155" i="25"/>
  <c r="E102" i="25"/>
  <c r="E103" i="25" s="1"/>
  <c r="G96" i="25"/>
  <c r="G50" i="25"/>
  <c r="E178" i="25"/>
  <c r="E172" i="25"/>
  <c r="E175" i="25"/>
  <c r="E169" i="25"/>
  <c r="E123" i="25"/>
  <c r="E121" i="25" s="1"/>
  <c r="U78" i="25"/>
  <c r="U55" i="25"/>
  <c r="U83" i="25" s="1"/>
  <c r="U53" i="25"/>
  <c r="U56" i="25" s="1"/>
  <c r="U52" i="25"/>
  <c r="BJ78" i="25"/>
  <c r="BJ81" i="25" s="1"/>
  <c r="BJ85" i="25" s="1"/>
  <c r="BJ55" i="25"/>
  <c r="BJ83" i="25" s="1"/>
  <c r="BJ53" i="25"/>
  <c r="BJ56" i="25" s="1"/>
  <c r="BJ52" i="25"/>
  <c r="H22" i="25"/>
  <c r="H24" i="25" s="1"/>
  <c r="BL63" i="25"/>
  <c r="F173" i="25"/>
  <c r="F170" i="25"/>
  <c r="F167" i="25"/>
  <c r="F176" i="25"/>
  <c r="F116" i="25"/>
  <c r="AZ37" i="25"/>
  <c r="AZ40" i="25" s="1"/>
  <c r="AZ41" i="25" s="1"/>
  <c r="AJ36" i="25"/>
  <c r="AU88" i="25"/>
  <c r="AX68" i="25"/>
  <c r="AX66" i="25"/>
  <c r="AX70" i="25" s="1"/>
  <c r="AX72" i="25" s="1"/>
  <c r="E118" i="25"/>
  <c r="X19" i="25"/>
  <c r="X26" i="25" s="1"/>
  <c r="X109" i="25" s="1"/>
  <c r="X20" i="25"/>
  <c r="X126" i="25" s="1"/>
  <c r="F190" i="25"/>
  <c r="F184" i="25"/>
  <c r="F181" i="25"/>
  <c r="F187" i="25"/>
  <c r="F136" i="25"/>
  <c r="F134" i="25" s="1"/>
  <c r="F137" i="25"/>
  <c r="F140" i="25" s="1"/>
  <c r="F144" i="25" s="1"/>
  <c r="F101" i="25"/>
  <c r="F142" i="25" s="1"/>
  <c r="F99" i="25"/>
  <c r="F98" i="25"/>
  <c r="V65" i="25"/>
  <c r="W28" i="25"/>
  <c r="W111" i="25" s="1"/>
  <c r="BK42" i="25"/>
  <c r="BL42" i="25" s="1"/>
  <c r="BK38" i="25"/>
  <c r="BK46" i="25" s="1"/>
  <c r="BK44" i="25" s="1"/>
  <c r="AK19" i="25"/>
  <c r="AK26" i="25" s="1"/>
  <c r="AK20" i="25"/>
  <c r="AK126" i="25" s="1"/>
  <c r="G111" i="25"/>
  <c r="G65" i="25"/>
  <c r="H28" i="25"/>
  <c r="E139" i="25"/>
  <c r="E141" i="25" s="1"/>
  <c r="E151" i="25" s="1"/>
  <c r="E149" i="25" s="1"/>
  <c r="E104" i="25"/>
  <c r="E100" i="25"/>
  <c r="V24" i="25"/>
  <c r="V96" i="25" s="1"/>
  <c r="AI68" i="25"/>
  <c r="AI66" i="25"/>
  <c r="AI70" i="25" s="1"/>
  <c r="AI72" i="25" s="1"/>
  <c r="G132" i="25"/>
  <c r="G128" i="25"/>
  <c r="BM37" i="25"/>
  <c r="BM40" i="25" s="1"/>
  <c r="BM41" i="25" s="1"/>
  <c r="BM35" i="25"/>
  <c r="E81" i="25"/>
  <c r="E85" i="25" s="1"/>
  <c r="BL38" i="25"/>
  <c r="BL46" i="25" s="1"/>
  <c r="AJ63" i="25"/>
  <c r="T80" i="25"/>
  <c r="T82" i="25" s="1"/>
  <c r="T92" i="25" s="1"/>
  <c r="T90" i="25" s="1"/>
  <c r="T58" i="25"/>
  <c r="T88" i="25" s="1"/>
  <c r="T54" i="25"/>
  <c r="T62" i="25" s="1"/>
  <c r="T60" i="25" s="1"/>
  <c r="U57" i="25"/>
  <c r="I185" i="25"/>
  <c r="I186" i="25" s="1"/>
  <c r="I188" i="25"/>
  <c r="I182" i="25"/>
  <c r="I183" i="25" s="1"/>
  <c r="I179" i="25"/>
  <c r="I180" i="25" s="1"/>
  <c r="I130" i="25"/>
  <c r="I131" i="25" s="1"/>
  <c r="AY22" i="25"/>
  <c r="AY23" i="25" s="1"/>
  <c r="BO16" i="25"/>
  <c r="BO124" i="25" s="1"/>
  <c r="BO127" i="25" s="1"/>
  <c r="BN18" i="25"/>
  <c r="BN17" i="25"/>
  <c r="BN34" i="25"/>
  <c r="G114" i="25"/>
  <c r="G112" i="25"/>
  <c r="AH78" i="25"/>
  <c r="AH81" i="25" s="1"/>
  <c r="AH85" i="25" s="1"/>
  <c r="AH55" i="25"/>
  <c r="AH83" i="25" s="1"/>
  <c r="AH53" i="25"/>
  <c r="AH56" i="25" s="1"/>
  <c r="AH57" i="25" s="1"/>
  <c r="AH52" i="25"/>
  <c r="E80" i="25"/>
  <c r="E82" i="25" s="1"/>
  <c r="E92" i="25" s="1"/>
  <c r="E90" i="25" s="1"/>
  <c r="E58" i="25"/>
  <c r="E54" i="25"/>
  <c r="E62" i="25" s="1"/>
  <c r="E60" i="25" s="1"/>
  <c r="H132" i="25"/>
  <c r="H128" i="25"/>
  <c r="BL22" i="25"/>
  <c r="BL24" i="25" s="1"/>
  <c r="BL96" i="25" s="1"/>
  <c r="AX50" i="25"/>
  <c r="BA17" i="25"/>
  <c r="BB16" i="25"/>
  <c r="BB124" i="25" s="1"/>
  <c r="BB127" i="25" s="1"/>
  <c r="BA18" i="25"/>
  <c r="BA34" i="25"/>
  <c r="BA37" i="25" s="1"/>
  <c r="BA40" i="25" s="1"/>
  <c r="BK65" i="25"/>
  <c r="BL28" i="25"/>
  <c r="BL111" i="25" s="1"/>
  <c r="S87" i="25"/>
  <c r="T87" i="25" s="1"/>
  <c r="V42" i="25"/>
  <c r="V38" i="25"/>
  <c r="V46" i="25" s="1"/>
  <c r="V44" i="25" s="1"/>
  <c r="AG80" i="25"/>
  <c r="AG82" i="25" s="1"/>
  <c r="AG92" i="25" s="1"/>
  <c r="AG90" i="25" s="1"/>
  <c r="AG58" i="25"/>
  <c r="AG54" i="25"/>
  <c r="AG62" i="25" s="1"/>
  <c r="AG60" i="25" s="1"/>
  <c r="AX65" i="25"/>
  <c r="AY28" i="25"/>
  <c r="AY111" i="25" s="1"/>
  <c r="X37" i="25"/>
  <c r="X40" i="25" s="1"/>
  <c r="X41" i="25" s="1"/>
  <c r="Y41" i="25" s="1"/>
  <c r="U67" i="25"/>
  <c r="U77" i="25" s="1"/>
  <c r="U75" i="25" s="1"/>
  <c r="U73" i="25"/>
  <c r="AM16" i="25"/>
  <c r="AM124" i="25" s="1"/>
  <c r="AM127" i="25" s="1"/>
  <c r="AL18" i="25"/>
  <c r="AL17" i="25"/>
  <c r="AL34" i="25"/>
  <c r="F73" i="25"/>
  <c r="F67" i="25"/>
  <c r="F77" i="25" s="1"/>
  <c r="F75" i="25" s="1"/>
  <c r="W63" i="25"/>
  <c r="AU87" i="25"/>
  <c r="AV87" i="25" s="1"/>
  <c r="E140" i="25"/>
  <c r="E144" i="25" s="1"/>
  <c r="I126" i="25"/>
  <c r="I19" i="25"/>
  <c r="I26" i="25" s="1"/>
  <c r="I20" i="25"/>
  <c r="I21" i="25" s="1"/>
  <c r="AY10" i="25"/>
  <c r="AY63" i="25"/>
  <c r="AY64" i="25" s="1"/>
  <c r="AY6" i="25" s="1"/>
  <c r="AY27" i="25"/>
  <c r="V68" i="25"/>
  <c r="V66" i="25"/>
  <c r="V70" i="25" s="1"/>
  <c r="V72" i="25" s="1"/>
  <c r="BM19" i="25"/>
  <c r="BM26" i="25" s="1"/>
  <c r="BM109" i="25" s="1"/>
  <c r="BM20" i="25"/>
  <c r="BM36" i="25" s="1"/>
  <c r="G66" i="25"/>
  <c r="G70" i="25" s="1"/>
  <c r="G68" i="25"/>
  <c r="I125" i="24"/>
  <c r="AK41" i="24"/>
  <c r="I41" i="24"/>
  <c r="T72" i="24"/>
  <c r="AV72" i="24"/>
  <c r="AI96" i="24"/>
  <c r="AI50" i="24"/>
  <c r="BL96" i="24"/>
  <c r="BL50" i="24"/>
  <c r="G96" i="24"/>
  <c r="G50" i="24"/>
  <c r="AJ188" i="24"/>
  <c r="AJ182" i="24"/>
  <c r="AJ185" i="24"/>
  <c r="AJ130" i="24"/>
  <c r="AJ131" i="24" s="1"/>
  <c r="AJ179" i="24"/>
  <c r="V22" i="24"/>
  <c r="W21" i="24"/>
  <c r="T113" i="24"/>
  <c r="T119" i="24"/>
  <c r="AG118" i="24"/>
  <c r="G65" i="24"/>
  <c r="G111" i="24"/>
  <c r="H28" i="24"/>
  <c r="BI137" i="24"/>
  <c r="BI101" i="24"/>
  <c r="BI142" i="24" s="1"/>
  <c r="BI99" i="24"/>
  <c r="BI98" i="24"/>
  <c r="F173" i="24"/>
  <c r="F167" i="24"/>
  <c r="F176" i="24"/>
  <c r="F170" i="24"/>
  <c r="F116" i="24"/>
  <c r="AI65" i="24"/>
  <c r="AI111" i="24"/>
  <c r="AJ28" i="24"/>
  <c r="AY37" i="24"/>
  <c r="AY40" i="24" s="1"/>
  <c r="AY41" i="24" s="1"/>
  <c r="AY35" i="24"/>
  <c r="BI178" i="24"/>
  <c r="BI175" i="24"/>
  <c r="BI169" i="24"/>
  <c r="BI123" i="24"/>
  <c r="BI121" i="24" s="1"/>
  <c r="BI172" i="24"/>
  <c r="BJ73" i="24"/>
  <c r="BJ67" i="24"/>
  <c r="BJ77" i="24" s="1"/>
  <c r="BJ75" i="24" s="1"/>
  <c r="E58" i="24"/>
  <c r="E54" i="24"/>
  <c r="E62" i="24" s="1"/>
  <c r="E60" i="24" s="1"/>
  <c r="E80" i="24"/>
  <c r="E82" i="24" s="1"/>
  <c r="E92" i="24" s="1"/>
  <c r="E90" i="24" s="1"/>
  <c r="AJ38" i="24"/>
  <c r="AJ46" i="24" s="1"/>
  <c r="AJ44" i="24" s="1"/>
  <c r="AJ42" i="24"/>
  <c r="V109" i="24"/>
  <c r="V63" i="24"/>
  <c r="AX42" i="24"/>
  <c r="AX38" i="24"/>
  <c r="AX46" i="24" s="1"/>
  <c r="AX44" i="24" s="1"/>
  <c r="AU175" i="24"/>
  <c r="AU169" i="24"/>
  <c r="AU178" i="24"/>
  <c r="AU172" i="24"/>
  <c r="AU123" i="24"/>
  <c r="AU121" i="24" s="1"/>
  <c r="S78" i="24"/>
  <c r="S55" i="24"/>
  <c r="S83" i="24" s="1"/>
  <c r="S53" i="24"/>
  <c r="S56" i="24" s="1"/>
  <c r="S57" i="24" s="1"/>
  <c r="S52" i="24"/>
  <c r="BM180" i="24"/>
  <c r="E161" i="24"/>
  <c r="E155" i="24"/>
  <c r="E158" i="24"/>
  <c r="E164" i="24"/>
  <c r="E102" i="24"/>
  <c r="E103" i="24" s="1"/>
  <c r="E118" i="24"/>
  <c r="F118" i="24" s="1"/>
  <c r="AW114" i="24"/>
  <c r="AW112" i="24"/>
  <c r="W185" i="24"/>
  <c r="W186" i="24" s="1"/>
  <c r="W179" i="24"/>
  <c r="W180" i="24" s="1"/>
  <c r="W182" i="24"/>
  <c r="W183" i="24" s="1"/>
  <c r="W188" i="24"/>
  <c r="W130" i="24"/>
  <c r="W131" i="24" s="1"/>
  <c r="AW111" i="24"/>
  <c r="AX28" i="24"/>
  <c r="AW65" i="24"/>
  <c r="AU81" i="24"/>
  <c r="AU85" i="24" s="1"/>
  <c r="BI118" i="24"/>
  <c r="BJ118" i="24" s="1"/>
  <c r="U190" i="24"/>
  <c r="U181" i="24"/>
  <c r="U187" i="24"/>
  <c r="U184" i="24"/>
  <c r="U136" i="24"/>
  <c r="BK173" i="24"/>
  <c r="BK176" i="24"/>
  <c r="BK167" i="24"/>
  <c r="BK116" i="24"/>
  <c r="BK170" i="24"/>
  <c r="T190" i="24"/>
  <c r="T184" i="24"/>
  <c r="T181" i="24"/>
  <c r="T187" i="24"/>
  <c r="T136" i="24"/>
  <c r="T134" i="24" s="1"/>
  <c r="AK188" i="24"/>
  <c r="AK185" i="24"/>
  <c r="AK179" i="24"/>
  <c r="AK182" i="24"/>
  <c r="AK130" i="24"/>
  <c r="BM22" i="24"/>
  <c r="BM24" i="24" s="1"/>
  <c r="BJ139" i="24"/>
  <c r="BJ141" i="24" s="1"/>
  <c r="BJ151" i="24" s="1"/>
  <c r="BJ100" i="24"/>
  <c r="BJ160" i="24" s="1"/>
  <c r="AU140" i="24"/>
  <c r="AU144" i="24" s="1"/>
  <c r="G68" i="24"/>
  <c r="G66" i="24"/>
  <c r="G70" i="24" s="1"/>
  <c r="E178" i="24"/>
  <c r="E172" i="24"/>
  <c r="E123" i="24"/>
  <c r="E121" i="24" s="1"/>
  <c r="E169" i="24"/>
  <c r="E175" i="24"/>
  <c r="E81" i="24"/>
  <c r="E85" i="24" s="1"/>
  <c r="AJ22" i="24"/>
  <c r="AJ24" i="24" s="1"/>
  <c r="V36" i="24"/>
  <c r="AX22" i="24"/>
  <c r="AX24" i="24" s="1"/>
  <c r="U111" i="24"/>
  <c r="U65" i="24"/>
  <c r="V28" i="24"/>
  <c r="S137" i="24"/>
  <c r="S101" i="24"/>
  <c r="S142" i="24" s="1"/>
  <c r="S99" i="24"/>
  <c r="S98" i="24"/>
  <c r="BL68" i="24"/>
  <c r="BL66" i="24"/>
  <c r="BL70" i="24" s="1"/>
  <c r="BM186" i="24"/>
  <c r="W189" i="24"/>
  <c r="F73" i="24"/>
  <c r="F67" i="24"/>
  <c r="F77" i="24" s="1"/>
  <c r="F75" i="24" s="1"/>
  <c r="I20" i="24"/>
  <c r="I36" i="24" s="1"/>
  <c r="I19" i="24"/>
  <c r="I26" i="24" s="1"/>
  <c r="BI78" i="24"/>
  <c r="BI55" i="24"/>
  <c r="BI83" i="24" s="1"/>
  <c r="BI53" i="24"/>
  <c r="BI56" i="24" s="1"/>
  <c r="BI57" i="24" s="1"/>
  <c r="BJ57" i="24" s="1"/>
  <c r="BI52" i="24"/>
  <c r="AV190" i="24"/>
  <c r="AV184" i="24"/>
  <c r="AV187" i="24"/>
  <c r="AV181" i="24"/>
  <c r="AV136" i="24"/>
  <c r="AV134" i="24" s="1"/>
  <c r="AH73" i="24"/>
  <c r="AH67" i="24"/>
  <c r="AH77" i="24" s="1"/>
  <c r="AH75" i="24" s="1"/>
  <c r="X124" i="24"/>
  <c r="X127" i="24" s="1"/>
  <c r="X17" i="24"/>
  <c r="Y16" i="24"/>
  <c r="X34" i="24"/>
  <c r="X37" i="24" s="1"/>
  <c r="X40" i="24" s="1"/>
  <c r="X18" i="24"/>
  <c r="AY127" i="24"/>
  <c r="BM21" i="24"/>
  <c r="T176" i="24"/>
  <c r="T170" i="24"/>
  <c r="T167" i="24"/>
  <c r="T116" i="24"/>
  <c r="T173" i="24"/>
  <c r="AV119" i="24"/>
  <c r="AV113" i="24"/>
  <c r="W125" i="24"/>
  <c r="H22" i="24"/>
  <c r="H24" i="24"/>
  <c r="BN20" i="24"/>
  <c r="BN126" i="24"/>
  <c r="BN19" i="24"/>
  <c r="BN26" i="24" s="1"/>
  <c r="AW190" i="24"/>
  <c r="AW184" i="24"/>
  <c r="AW181" i="24"/>
  <c r="AW187" i="24"/>
  <c r="AW136" i="24"/>
  <c r="AW134" i="24" s="1"/>
  <c r="AI114" i="24"/>
  <c r="AI112" i="24"/>
  <c r="BK96" i="24"/>
  <c r="BK50" i="24"/>
  <c r="AY125" i="24"/>
  <c r="BK65" i="24"/>
  <c r="BK111" i="24"/>
  <c r="BL28" i="24"/>
  <c r="BJ134" i="24"/>
  <c r="I11" i="24"/>
  <c r="I7" i="24"/>
  <c r="AK20" i="24"/>
  <c r="AK19" i="24"/>
  <c r="AK26" i="24" s="1"/>
  <c r="BJ161" i="24"/>
  <c r="BJ197" i="24" s="1"/>
  <c r="BJ155" i="24"/>
  <c r="BJ191" i="24" s="1"/>
  <c r="BJ164" i="24"/>
  <c r="BJ200" i="24" s="1"/>
  <c r="BJ158" i="24"/>
  <c r="BJ194" i="24" s="1"/>
  <c r="BJ102" i="24"/>
  <c r="AV78" i="24"/>
  <c r="AV81" i="24" s="1"/>
  <c r="AV85" i="24" s="1"/>
  <c r="AV55" i="24"/>
  <c r="AV83" i="24" s="1"/>
  <c r="AV53" i="24"/>
  <c r="AV56" i="24" s="1"/>
  <c r="AV57" i="24" s="1"/>
  <c r="AV52" i="24"/>
  <c r="G187" i="24"/>
  <c r="G181" i="24"/>
  <c r="G184" i="24"/>
  <c r="G190" i="24"/>
  <c r="G136" i="24"/>
  <c r="G134" i="24" s="1"/>
  <c r="AK125" i="24"/>
  <c r="AJ126" i="24"/>
  <c r="AG178" i="24"/>
  <c r="AG169" i="24"/>
  <c r="AG175" i="24"/>
  <c r="AG172" i="24"/>
  <c r="AG123" i="24"/>
  <c r="AG121" i="24" s="1"/>
  <c r="AX109" i="24"/>
  <c r="AX63" i="24"/>
  <c r="T73" i="24"/>
  <c r="T67" i="24"/>
  <c r="T77" i="24" s="1"/>
  <c r="T75" i="24" s="1"/>
  <c r="BL114" i="24"/>
  <c r="BL112" i="24"/>
  <c r="BM183" i="24"/>
  <c r="F119" i="24"/>
  <c r="F113" i="24"/>
  <c r="J124" i="24"/>
  <c r="J18" i="24"/>
  <c r="K16" i="24"/>
  <c r="J17" i="24"/>
  <c r="J34" i="24"/>
  <c r="E139" i="24"/>
  <c r="E141" i="24" s="1"/>
  <c r="E151" i="24" s="1"/>
  <c r="E149" i="24" s="1"/>
  <c r="E104" i="24"/>
  <c r="E100" i="24"/>
  <c r="U24" i="24"/>
  <c r="AH119" i="24"/>
  <c r="AH113" i="24"/>
  <c r="W19" i="24"/>
  <c r="W26" i="24" s="1"/>
  <c r="W20" i="24"/>
  <c r="AY19" i="24"/>
  <c r="AY26" i="24" s="1"/>
  <c r="AY20" i="24"/>
  <c r="BL42" i="24"/>
  <c r="BL38" i="24"/>
  <c r="BL46" i="24" s="1"/>
  <c r="BL44" i="24" s="1"/>
  <c r="H36" i="24"/>
  <c r="H126" i="24"/>
  <c r="BN127" i="24"/>
  <c r="AW132" i="24"/>
  <c r="AI68" i="24"/>
  <c r="AI66" i="24"/>
  <c r="AI70" i="24" s="1"/>
  <c r="AG137" i="24"/>
  <c r="AG101" i="24"/>
  <c r="AG142" i="24" s="1"/>
  <c r="AG99" i="24"/>
  <c r="AG98" i="24"/>
  <c r="AX185" i="24"/>
  <c r="AX179" i="24"/>
  <c r="AX182" i="24"/>
  <c r="AX188" i="24"/>
  <c r="AX130" i="24"/>
  <c r="AX131" i="24" s="1"/>
  <c r="BJ119" i="24"/>
  <c r="BJ113" i="24"/>
  <c r="BL132" i="24"/>
  <c r="BL128" i="24"/>
  <c r="T78" i="24"/>
  <c r="T81" i="24" s="1"/>
  <c r="T85" i="24" s="1"/>
  <c r="T53" i="24"/>
  <c r="T56" i="24" s="1"/>
  <c r="T55" i="24"/>
  <c r="T83" i="24" s="1"/>
  <c r="T52" i="24"/>
  <c r="AL18" i="24"/>
  <c r="AL124" i="24"/>
  <c r="AL127" i="24" s="1"/>
  <c r="AM16" i="24"/>
  <c r="AL17" i="24"/>
  <c r="AL34" i="24"/>
  <c r="BM109" i="24"/>
  <c r="BM110" i="24" s="1"/>
  <c r="BM10" i="24" s="1"/>
  <c r="BM63" i="24"/>
  <c r="BM64" i="24" s="1"/>
  <c r="BM6" i="24" s="1"/>
  <c r="BM36" i="24"/>
  <c r="U68" i="24"/>
  <c r="U66" i="24"/>
  <c r="U70" i="24" s="1"/>
  <c r="AV137" i="24"/>
  <c r="AV140" i="24" s="1"/>
  <c r="AV144" i="24" s="1"/>
  <c r="AV99" i="24"/>
  <c r="AV101" i="24"/>
  <c r="AV142" i="24" s="1"/>
  <c r="AV98" i="24"/>
  <c r="AH173" i="24"/>
  <c r="AH167" i="24"/>
  <c r="AH176" i="24"/>
  <c r="AH116" i="24"/>
  <c r="AH170" i="24"/>
  <c r="AU118" i="24"/>
  <c r="AV176" i="24"/>
  <c r="AV170" i="24"/>
  <c r="AV173" i="24"/>
  <c r="AV167" i="24"/>
  <c r="AV116" i="24"/>
  <c r="AJ63" i="24"/>
  <c r="AJ109" i="24"/>
  <c r="AW24" i="24"/>
  <c r="V126" i="24"/>
  <c r="AX126" i="24"/>
  <c r="BM27" i="24"/>
  <c r="BM131" i="24"/>
  <c r="BM189" i="24"/>
  <c r="I188" i="24"/>
  <c r="I182" i="24"/>
  <c r="I185" i="24"/>
  <c r="I130" i="24"/>
  <c r="I179" i="24"/>
  <c r="E140" i="24"/>
  <c r="E144" i="24" s="1"/>
  <c r="AW68" i="24"/>
  <c r="AW66" i="24"/>
  <c r="AW70" i="24" s="1"/>
  <c r="W37" i="24"/>
  <c r="W40" i="24" s="1"/>
  <c r="W41" i="24" s="1"/>
  <c r="X41" i="24" s="1"/>
  <c r="AZ124" i="24"/>
  <c r="AZ127" i="24" s="1"/>
  <c r="AZ17" i="24"/>
  <c r="BA16" i="24"/>
  <c r="AZ18" i="24"/>
  <c r="AZ34" i="24"/>
  <c r="AZ37" i="24" s="1"/>
  <c r="AZ40" i="24" s="1"/>
  <c r="AV73" i="24"/>
  <c r="AV67" i="24"/>
  <c r="AV77" i="24" s="1"/>
  <c r="AV75" i="24" s="1"/>
  <c r="AU80" i="24"/>
  <c r="AU82" i="24" s="1"/>
  <c r="AU92" i="24" s="1"/>
  <c r="AU90" i="24" s="1"/>
  <c r="AU54" i="24"/>
  <c r="AU62" i="24" s="1"/>
  <c r="AU60" i="24" s="1"/>
  <c r="AU58" i="24"/>
  <c r="H109" i="24"/>
  <c r="H63" i="24"/>
  <c r="AH72" i="24"/>
  <c r="BO17" i="24"/>
  <c r="BO18" i="24"/>
  <c r="BP16" i="24"/>
  <c r="BO124" i="24"/>
  <c r="BO34" i="24"/>
  <c r="BJ80" i="24"/>
  <c r="BJ82" i="24" s="1"/>
  <c r="BJ92" i="24" s="1"/>
  <c r="BJ54" i="24"/>
  <c r="BJ62" i="24" s="1"/>
  <c r="U132" i="24"/>
  <c r="S118" i="24"/>
  <c r="AG78" i="24"/>
  <c r="AG55" i="24"/>
  <c r="AG83" i="24" s="1"/>
  <c r="AG53" i="24"/>
  <c r="AG56" i="24" s="1"/>
  <c r="AG57" i="24" s="1"/>
  <c r="AG52" i="24"/>
  <c r="T137" i="24"/>
  <c r="T140" i="24" s="1"/>
  <c r="T144" i="24" s="1"/>
  <c r="T101" i="24"/>
  <c r="T142" i="24" s="1"/>
  <c r="T99" i="24"/>
  <c r="T98" i="24"/>
  <c r="F96" i="24"/>
  <c r="F50" i="24"/>
  <c r="AH96" i="24"/>
  <c r="AH50" i="24"/>
  <c r="H188" i="24"/>
  <c r="H182" i="24"/>
  <c r="H185" i="24"/>
  <c r="H179" i="24"/>
  <c r="H130" i="24"/>
  <c r="H131" i="24" s="1"/>
  <c r="I131" i="24" s="1"/>
  <c r="BM126" i="24"/>
  <c r="U112" i="24"/>
  <c r="U114" i="24"/>
  <c r="AI187" i="24"/>
  <c r="AI190" i="24"/>
  <c r="AI181" i="24"/>
  <c r="AI184" i="24"/>
  <c r="AI136" i="24"/>
  <c r="AI134" i="24" s="1"/>
  <c r="S169" i="24"/>
  <c r="S178" i="24"/>
  <c r="S172" i="24"/>
  <c r="S175" i="24"/>
  <c r="S123" i="24"/>
  <c r="S121" i="24" s="1"/>
  <c r="AU104" i="24"/>
  <c r="AU100" i="24"/>
  <c r="AU139" i="24"/>
  <c r="AU141" i="24" s="1"/>
  <c r="AU151" i="24" s="1"/>
  <c r="AU149" i="24" s="1"/>
  <c r="AU164" i="24"/>
  <c r="AU158" i="24"/>
  <c r="AU102" i="24"/>
  <c r="AU103" i="24" s="1"/>
  <c r="AU161" i="24"/>
  <c r="AU155" i="24"/>
  <c r="G114" i="24"/>
  <c r="G112" i="24"/>
  <c r="BK72" i="24"/>
  <c r="AH57" i="23"/>
  <c r="AI57" i="23" s="1"/>
  <c r="AJ57" i="23" s="1"/>
  <c r="T72" i="23"/>
  <c r="AK134" i="23"/>
  <c r="V131" i="23"/>
  <c r="AM131" i="23"/>
  <c r="AL50" i="23"/>
  <c r="AL96" i="23"/>
  <c r="AX68" i="23"/>
  <c r="AX66" i="23"/>
  <c r="AX70" i="23" s="1"/>
  <c r="BL22" i="23"/>
  <c r="BB16" i="23"/>
  <c r="BA18" i="23"/>
  <c r="BA124" i="23"/>
  <c r="BA17" i="23"/>
  <c r="BA34" i="23"/>
  <c r="BA37" i="23" s="1"/>
  <c r="BA40" i="23" s="1"/>
  <c r="AU81" i="23"/>
  <c r="AU85" i="23" s="1"/>
  <c r="BK184" i="23"/>
  <c r="BK187" i="23"/>
  <c r="BK181" i="23"/>
  <c r="BK190" i="23"/>
  <c r="BK136" i="23"/>
  <c r="BK134" i="23" s="1"/>
  <c r="H185" i="23"/>
  <c r="H188" i="23"/>
  <c r="H179" i="23"/>
  <c r="H182" i="23"/>
  <c r="H130" i="23"/>
  <c r="H131" i="23" s="1"/>
  <c r="BJ176" i="23"/>
  <c r="BJ170" i="23"/>
  <c r="BJ173" i="23"/>
  <c r="BJ167" i="23"/>
  <c r="BJ116" i="23"/>
  <c r="W188" i="23"/>
  <c r="W189" i="23" s="1"/>
  <c r="W185" i="23"/>
  <c r="W179" i="23"/>
  <c r="W180" i="23" s="1"/>
  <c r="W182" i="23"/>
  <c r="W183" i="23" s="1"/>
  <c r="W130" i="23"/>
  <c r="AH134" i="23"/>
  <c r="AG104" i="23"/>
  <c r="AH104" i="23" s="1"/>
  <c r="AI104" i="23" s="1"/>
  <c r="AG100" i="23"/>
  <c r="AG139" i="23"/>
  <c r="AG141" i="23" s="1"/>
  <c r="AG151" i="23" s="1"/>
  <c r="AG149" i="23" s="1"/>
  <c r="J124" i="23"/>
  <c r="J18" i="23"/>
  <c r="K16" i="23"/>
  <c r="J17" i="23"/>
  <c r="J34" i="23"/>
  <c r="J37" i="23" s="1"/>
  <c r="J40" i="23" s="1"/>
  <c r="U114" i="23"/>
  <c r="U112" i="23"/>
  <c r="AY38" i="23"/>
  <c r="AY46" i="23" s="1"/>
  <c r="AY109" i="23"/>
  <c r="AY63" i="23"/>
  <c r="AY64" i="23" s="1"/>
  <c r="AY6" i="23" s="1"/>
  <c r="AJ100" i="23"/>
  <c r="AL112" i="23"/>
  <c r="AL114" i="23"/>
  <c r="G128" i="23"/>
  <c r="G132" i="23"/>
  <c r="AH54" i="23"/>
  <c r="AH62" i="23" s="1"/>
  <c r="AH80" i="23"/>
  <c r="AH82" i="23" s="1"/>
  <c r="AH92" i="23" s="1"/>
  <c r="S140" i="23"/>
  <c r="S144" i="23" s="1"/>
  <c r="AH139" i="23"/>
  <c r="AH141" i="23" s="1"/>
  <c r="AH151" i="23" s="1"/>
  <c r="AH100" i="23"/>
  <c r="AW78" i="23"/>
  <c r="AW81" i="23" s="1"/>
  <c r="AW85" i="23" s="1"/>
  <c r="AW55" i="23"/>
  <c r="AW83" i="23" s="1"/>
  <c r="AW53" i="23"/>
  <c r="AW56" i="23" s="1"/>
  <c r="AW52" i="23"/>
  <c r="E118" i="23"/>
  <c r="AI134" i="23"/>
  <c r="AI100" i="23"/>
  <c r="X41" i="23"/>
  <c r="BJ78" i="23"/>
  <c r="BJ81" i="23" s="1"/>
  <c r="BJ85" i="23" s="1"/>
  <c r="BJ53" i="23"/>
  <c r="BJ56" i="23" s="1"/>
  <c r="BJ57" i="23" s="1"/>
  <c r="BJ55" i="23"/>
  <c r="BJ83" i="23" s="1"/>
  <c r="BJ52" i="23"/>
  <c r="BK66" i="23"/>
  <c r="BK70" i="23" s="1"/>
  <c r="BK68" i="23"/>
  <c r="BK24" i="23"/>
  <c r="F53" i="23"/>
  <c r="F56" i="23" s="1"/>
  <c r="F57" i="23" s="1"/>
  <c r="F55" i="23"/>
  <c r="F83" i="23" s="1"/>
  <c r="F78" i="23"/>
  <c r="F81" i="23" s="1"/>
  <c r="F85" i="23" s="1"/>
  <c r="F52" i="23"/>
  <c r="I41" i="23"/>
  <c r="J41" i="23" s="1"/>
  <c r="S58" i="23"/>
  <c r="S80" i="23"/>
  <c r="S82" i="23" s="1"/>
  <c r="S92" i="23" s="1"/>
  <c r="S90" i="23" s="1"/>
  <c r="S54" i="23"/>
  <c r="S62" i="23" s="1"/>
  <c r="S60" i="23" s="1"/>
  <c r="AU118" i="23"/>
  <c r="AV118" i="23" s="1"/>
  <c r="AI54" i="23"/>
  <c r="AI62" i="23" s="1"/>
  <c r="E140" i="23"/>
  <c r="E144" i="23" s="1"/>
  <c r="BJ73" i="23"/>
  <c r="BJ67" i="23"/>
  <c r="BJ77" i="23" s="1"/>
  <c r="BJ75" i="23" s="1"/>
  <c r="G111" i="23"/>
  <c r="G65" i="23"/>
  <c r="H28" i="23"/>
  <c r="AU140" i="23"/>
  <c r="AU144" i="23" s="1"/>
  <c r="BM11" i="23"/>
  <c r="BM7" i="23"/>
  <c r="AY22" i="23"/>
  <c r="AY23" i="23" s="1"/>
  <c r="AY24" i="23"/>
  <c r="AY126" i="23"/>
  <c r="AJ161" i="23"/>
  <c r="AJ197" i="23" s="1"/>
  <c r="AJ158" i="23"/>
  <c r="AJ194" i="23" s="1"/>
  <c r="AJ164" i="23"/>
  <c r="AJ200" i="23" s="1"/>
  <c r="AJ155" i="23"/>
  <c r="AJ191" i="23" s="1"/>
  <c r="AJ102" i="23"/>
  <c r="AN19" i="23"/>
  <c r="AN26" i="23" s="1"/>
  <c r="AN20" i="23"/>
  <c r="AY188" i="23"/>
  <c r="AY189" i="23" s="1"/>
  <c r="AY179" i="23"/>
  <c r="AY180" i="23" s="1"/>
  <c r="AY185" i="23"/>
  <c r="AY186" i="23" s="1"/>
  <c r="AY182" i="23"/>
  <c r="AY183" i="23" s="1"/>
  <c r="AY130" i="23"/>
  <c r="AY131" i="23" s="1"/>
  <c r="AM109" i="23"/>
  <c r="AM63" i="23"/>
  <c r="AX24" i="23"/>
  <c r="AW137" i="23"/>
  <c r="AW140" i="23" s="1"/>
  <c r="AW144" i="23" s="1"/>
  <c r="AW101" i="23"/>
  <c r="AW142" i="23" s="1"/>
  <c r="AW99" i="23"/>
  <c r="AW98" i="23"/>
  <c r="BN124" i="23"/>
  <c r="BN18" i="23"/>
  <c r="BN17" i="23"/>
  <c r="BO16" i="23"/>
  <c r="BN34" i="23"/>
  <c r="BN37" i="23" s="1"/>
  <c r="BN40" i="23" s="1"/>
  <c r="AZ41" i="23"/>
  <c r="T78" i="23"/>
  <c r="T81" i="23" s="1"/>
  <c r="T85" i="23" s="1"/>
  <c r="T55" i="23"/>
  <c r="T83" i="23" s="1"/>
  <c r="T53" i="23"/>
  <c r="T56" i="23" s="1"/>
  <c r="T52" i="23"/>
  <c r="AI161" i="23"/>
  <c r="AI197" i="23" s="1"/>
  <c r="AI158" i="23"/>
  <c r="AI194" i="23" s="1"/>
  <c r="AI155" i="23"/>
  <c r="AI191" i="23" s="1"/>
  <c r="AI102" i="23"/>
  <c r="AI164" i="23"/>
  <c r="AI200" i="23" s="1"/>
  <c r="V22" i="23"/>
  <c r="V24" i="23" s="1"/>
  <c r="W21" i="23"/>
  <c r="S175" i="23"/>
  <c r="S178" i="23"/>
  <c r="S169" i="23"/>
  <c r="S172" i="23"/>
  <c r="S123" i="23"/>
  <c r="S121" i="23" s="1"/>
  <c r="BK112" i="23"/>
  <c r="BK114" i="23"/>
  <c r="BI139" i="23"/>
  <c r="BI141" i="23" s="1"/>
  <c r="BI151" i="23" s="1"/>
  <c r="BI149" i="23" s="1"/>
  <c r="BI104" i="23"/>
  <c r="BI100" i="23"/>
  <c r="AX132" i="23"/>
  <c r="AX128" i="23"/>
  <c r="I11" i="23"/>
  <c r="I7" i="23"/>
  <c r="U132" i="23"/>
  <c r="U128" i="23"/>
  <c r="BL63" i="23"/>
  <c r="BL109" i="23"/>
  <c r="AZ185" i="23"/>
  <c r="AZ188" i="23"/>
  <c r="AZ179" i="23"/>
  <c r="AZ182" i="23"/>
  <c r="AZ130" i="23"/>
  <c r="E178" i="23"/>
  <c r="E172" i="23"/>
  <c r="E175" i="23"/>
  <c r="E169" i="23"/>
  <c r="E123" i="23"/>
  <c r="E121" i="23" s="1"/>
  <c r="AV57" i="23"/>
  <c r="AV80" i="23"/>
  <c r="AV82" i="23" s="1"/>
  <c r="AV92" i="23" s="1"/>
  <c r="AV54" i="23"/>
  <c r="AV62" i="23" s="1"/>
  <c r="AJ54" i="23"/>
  <c r="AJ62" i="23" s="1"/>
  <c r="AK133" i="23"/>
  <c r="E164" i="23"/>
  <c r="E161" i="23"/>
  <c r="E155" i="23"/>
  <c r="E158" i="23"/>
  <c r="E102" i="23"/>
  <c r="E103" i="23" s="1"/>
  <c r="X17" i="23"/>
  <c r="Y16" i="23"/>
  <c r="X18" i="23"/>
  <c r="X124" i="23"/>
  <c r="X127" i="23" s="1"/>
  <c r="X34" i="23"/>
  <c r="X37" i="23" s="1"/>
  <c r="X40" i="23" s="1"/>
  <c r="BJ119" i="23"/>
  <c r="BJ113" i="23"/>
  <c r="W35" i="23"/>
  <c r="BI81" i="23"/>
  <c r="BI85" i="23" s="1"/>
  <c r="BJ72" i="23"/>
  <c r="BK72" i="23" s="1"/>
  <c r="F73" i="23"/>
  <c r="F67" i="23"/>
  <c r="F77" i="23" s="1"/>
  <c r="F75" i="23" s="1"/>
  <c r="I185" i="23"/>
  <c r="I182" i="23"/>
  <c r="I188" i="23"/>
  <c r="I179" i="23"/>
  <c r="I130" i="23"/>
  <c r="AI111" i="23"/>
  <c r="AI65" i="23"/>
  <c r="AI80" i="23" s="1"/>
  <c r="AI82" i="23" s="1"/>
  <c r="AI92" i="23" s="1"/>
  <c r="AI90" i="23" s="1"/>
  <c r="AJ28" i="23"/>
  <c r="AV139" i="23"/>
  <c r="AV141" i="23" s="1"/>
  <c r="AV151" i="23" s="1"/>
  <c r="AV100" i="23"/>
  <c r="BI178" i="23"/>
  <c r="BI172" i="23"/>
  <c r="BI175" i="23"/>
  <c r="BI169" i="23"/>
  <c r="BI123" i="23"/>
  <c r="BI121" i="23" s="1"/>
  <c r="U111" i="23"/>
  <c r="V28" i="23"/>
  <c r="U65" i="23"/>
  <c r="F72" i="23"/>
  <c r="W125" i="23"/>
  <c r="H22" i="23"/>
  <c r="I21" i="23"/>
  <c r="H126" i="23"/>
  <c r="S161" i="23"/>
  <c r="S164" i="23"/>
  <c r="S158" i="23"/>
  <c r="S102" i="23"/>
  <c r="S103" i="23" s="1"/>
  <c r="S155" i="23"/>
  <c r="T190" i="23"/>
  <c r="T187" i="23"/>
  <c r="T181" i="23"/>
  <c r="T184" i="23"/>
  <c r="T136" i="23"/>
  <c r="T134" i="23" s="1"/>
  <c r="AM22" i="23"/>
  <c r="AM24" i="23"/>
  <c r="AM126" i="23"/>
  <c r="AH164" i="23"/>
  <c r="AH200" i="23" s="1"/>
  <c r="AH155" i="23"/>
  <c r="AH191" i="23" s="1"/>
  <c r="AH161" i="23"/>
  <c r="AH197" i="23" s="1"/>
  <c r="AH158" i="23"/>
  <c r="AH194" i="23" s="1"/>
  <c r="AH102" i="23"/>
  <c r="AY21" i="23"/>
  <c r="AK115" i="23"/>
  <c r="BM37" i="23"/>
  <c r="BM40" i="23" s="1"/>
  <c r="BM41" i="23" s="1"/>
  <c r="BN41" i="23" s="1"/>
  <c r="BM188" i="23"/>
  <c r="BM185" i="23"/>
  <c r="BM182" i="23"/>
  <c r="BM179" i="23"/>
  <c r="BM130" i="23"/>
  <c r="T137" i="23"/>
  <c r="T140" i="23" s="1"/>
  <c r="T144" i="23" s="1"/>
  <c r="T99" i="23"/>
  <c r="T101" i="23"/>
  <c r="T142" i="23" s="1"/>
  <c r="T98" i="23"/>
  <c r="BJ137" i="23"/>
  <c r="BJ140" i="23" s="1"/>
  <c r="BJ144" i="23" s="1"/>
  <c r="BJ101" i="23"/>
  <c r="BJ142" i="23" s="1"/>
  <c r="BJ99" i="23"/>
  <c r="BJ98" i="23"/>
  <c r="F137" i="23"/>
  <c r="F140" i="23" s="1"/>
  <c r="F144" i="23" s="1"/>
  <c r="F101" i="23"/>
  <c r="F142" i="23" s="1"/>
  <c r="F99" i="23"/>
  <c r="F98" i="23"/>
  <c r="U96" i="23"/>
  <c r="U50" i="23"/>
  <c r="BL126" i="23"/>
  <c r="E80" i="23"/>
  <c r="E82" i="23" s="1"/>
  <c r="E92" i="23" s="1"/>
  <c r="E90" i="23" s="1"/>
  <c r="E58" i="23"/>
  <c r="E54" i="23"/>
  <c r="E62" i="23" s="1"/>
  <c r="E60" i="23" s="1"/>
  <c r="G66" i="23"/>
  <c r="G70" i="23" s="1"/>
  <c r="G68" i="23"/>
  <c r="T173" i="23"/>
  <c r="T167" i="23"/>
  <c r="T176" i="23"/>
  <c r="T170" i="23"/>
  <c r="T116" i="23"/>
  <c r="BK65" i="23"/>
  <c r="BL28" i="23"/>
  <c r="BK111" i="23"/>
  <c r="AX28" i="23"/>
  <c r="AW111" i="23"/>
  <c r="AW65" i="23"/>
  <c r="AH119" i="23"/>
  <c r="AH113" i="23"/>
  <c r="AU139" i="23"/>
  <c r="AU141" i="23" s="1"/>
  <c r="AU151" i="23" s="1"/>
  <c r="AU149" i="23" s="1"/>
  <c r="AU100" i="23"/>
  <c r="AU104" i="23"/>
  <c r="AN127" i="23"/>
  <c r="AG80" i="23"/>
  <c r="AG82" i="23" s="1"/>
  <c r="AG92" i="23" s="1"/>
  <c r="AG90" i="23" s="1"/>
  <c r="AG58" i="23"/>
  <c r="AH58" i="23" s="1"/>
  <c r="AI58" i="23" s="1"/>
  <c r="AJ58" i="23" s="1"/>
  <c r="AG54" i="23"/>
  <c r="AG62" i="23" s="1"/>
  <c r="AG60" i="23" s="1"/>
  <c r="S118" i="23"/>
  <c r="T118" i="23" s="1"/>
  <c r="AX42" i="23"/>
  <c r="AY42" i="23" s="1"/>
  <c r="AX38" i="23"/>
  <c r="AX46" i="23" s="1"/>
  <c r="AX44" i="23" s="1"/>
  <c r="H63" i="23"/>
  <c r="H109" i="23"/>
  <c r="AY11" i="23"/>
  <c r="AY7" i="23"/>
  <c r="AM42" i="23"/>
  <c r="AM38" i="23"/>
  <c r="AM46" i="23" s="1"/>
  <c r="AM44" i="23" s="1"/>
  <c r="BM20" i="23"/>
  <c r="BM19" i="23"/>
  <c r="BM26" i="23" s="1"/>
  <c r="V128" i="23"/>
  <c r="AX114" i="23"/>
  <c r="AX112" i="23"/>
  <c r="AG178" i="23"/>
  <c r="AG172" i="23"/>
  <c r="AG175" i="23"/>
  <c r="AG169" i="23"/>
  <c r="AG123" i="23"/>
  <c r="AG121" i="23" s="1"/>
  <c r="E81" i="23"/>
  <c r="E85" i="23" s="1"/>
  <c r="S81" i="23"/>
  <c r="S85" i="23" s="1"/>
  <c r="F190" i="23"/>
  <c r="F184" i="23"/>
  <c r="F187" i="23"/>
  <c r="F181" i="23"/>
  <c r="F136" i="23"/>
  <c r="F134" i="23" s="1"/>
  <c r="G114" i="23"/>
  <c r="G112" i="23"/>
  <c r="E139" i="23"/>
  <c r="E141" i="23" s="1"/>
  <c r="E151" i="23" s="1"/>
  <c r="E149" i="23" s="1"/>
  <c r="E104" i="23"/>
  <c r="E100" i="23"/>
  <c r="W126" i="23"/>
  <c r="W19" i="23"/>
  <c r="W26" i="23" s="1"/>
  <c r="W36" i="23"/>
  <c r="W20" i="23"/>
  <c r="BI80" i="23"/>
  <c r="BI82" i="23" s="1"/>
  <c r="BI92" i="23" s="1"/>
  <c r="BI90" i="23" s="1"/>
  <c r="BI58" i="23"/>
  <c r="BI54" i="23"/>
  <c r="BI62" i="23" s="1"/>
  <c r="BI60" i="23" s="1"/>
  <c r="AV73" i="23"/>
  <c r="AV67" i="23"/>
  <c r="AV77" i="23" s="1"/>
  <c r="AV75" i="23" s="1"/>
  <c r="AG140" i="23"/>
  <c r="AG144" i="23" s="1"/>
  <c r="AG118" i="23"/>
  <c r="AH118" i="23" s="1"/>
  <c r="AI118" i="23" s="1"/>
  <c r="AJ118" i="23" s="1"/>
  <c r="AL190" i="23"/>
  <c r="AL184" i="23"/>
  <c r="AL181" i="23"/>
  <c r="AL136" i="23"/>
  <c r="AL134" i="23" s="1"/>
  <c r="AL187" i="23"/>
  <c r="T67" i="23"/>
  <c r="T77" i="23" s="1"/>
  <c r="T75" i="23" s="1"/>
  <c r="T73" i="23"/>
  <c r="G96" i="23"/>
  <c r="G50" i="23"/>
  <c r="AG81" i="23"/>
  <c r="AG85" i="23" s="1"/>
  <c r="H42" i="23"/>
  <c r="H38" i="23"/>
  <c r="H46" i="23" s="1"/>
  <c r="H44" i="23" s="1"/>
  <c r="V109" i="23"/>
  <c r="V63" i="23"/>
  <c r="V42" i="23"/>
  <c r="V38" i="23"/>
  <c r="V46" i="23" s="1"/>
  <c r="V44" i="23" s="1"/>
  <c r="AK176" i="23"/>
  <c r="AK170" i="23"/>
  <c r="AK171" i="23" s="1"/>
  <c r="AK173" i="23"/>
  <c r="AK174" i="23" s="1"/>
  <c r="AK167" i="23"/>
  <c r="AK168" i="23" s="1"/>
  <c r="AK116" i="23"/>
  <c r="AK117" i="23" s="1"/>
  <c r="AW176" i="23"/>
  <c r="AW170" i="23"/>
  <c r="AW167" i="23"/>
  <c r="AW116" i="23"/>
  <c r="AW173" i="23"/>
  <c r="BI118" i="23"/>
  <c r="BM21" i="23"/>
  <c r="BI164" i="23"/>
  <c r="BI161" i="23"/>
  <c r="BI155" i="23"/>
  <c r="BI158" i="23"/>
  <c r="BI102" i="23"/>
  <c r="BI103" i="23" s="1"/>
  <c r="BI140" i="23"/>
  <c r="BI144" i="23" s="1"/>
  <c r="AY27" i="23"/>
  <c r="F176" i="23"/>
  <c r="F170" i="23"/>
  <c r="F173" i="23"/>
  <c r="F167" i="23"/>
  <c r="F116" i="23"/>
  <c r="BL36" i="23"/>
  <c r="AZ19" i="23"/>
  <c r="AZ26" i="23" s="1"/>
  <c r="AZ20" i="23"/>
  <c r="T57" i="23"/>
  <c r="AU80" i="23"/>
  <c r="AU82" i="23" s="1"/>
  <c r="AU92" i="23" s="1"/>
  <c r="AU90" i="23" s="1"/>
  <c r="AU54" i="23"/>
  <c r="AU62" i="23" s="1"/>
  <c r="AU60" i="23" s="1"/>
  <c r="AU58" i="23"/>
  <c r="AV119" i="23"/>
  <c r="AV113" i="23"/>
  <c r="AG164" i="23"/>
  <c r="AG155" i="23"/>
  <c r="AG161" i="23"/>
  <c r="AG102" i="23"/>
  <c r="AG103" i="23" s="1"/>
  <c r="AG158" i="23"/>
  <c r="F119" i="23"/>
  <c r="F113" i="23"/>
  <c r="I20" i="23"/>
  <c r="I19" i="23"/>
  <c r="I26" i="23" s="1"/>
  <c r="U68" i="23"/>
  <c r="U66" i="23"/>
  <c r="U70" i="23" s="1"/>
  <c r="AH73" i="23"/>
  <c r="AH67" i="23"/>
  <c r="AH77" i="23" s="1"/>
  <c r="AH75" i="23" s="1"/>
  <c r="AU161" i="23"/>
  <c r="AU158" i="23"/>
  <c r="AU155" i="23"/>
  <c r="AU164" i="23"/>
  <c r="AU102" i="23"/>
  <c r="AU103" i="23" s="1"/>
  <c r="AW72" i="23"/>
  <c r="AX72" i="23" s="1"/>
  <c r="BL188" i="23"/>
  <c r="BL185" i="23"/>
  <c r="BL179" i="23"/>
  <c r="BL130" i="23"/>
  <c r="BL131" i="23" s="1"/>
  <c r="BL182" i="23"/>
  <c r="AV161" i="23"/>
  <c r="AV197" i="23" s="1"/>
  <c r="AV158" i="23"/>
  <c r="AV194" i="23" s="1"/>
  <c r="AV164" i="23"/>
  <c r="AV200" i="23" s="1"/>
  <c r="AV102" i="23"/>
  <c r="AV155" i="23"/>
  <c r="AV191" i="23" s="1"/>
  <c r="AL68" i="23"/>
  <c r="AL66" i="23"/>
  <c r="AL70" i="23" s="1"/>
  <c r="AL72" i="23" s="1"/>
  <c r="T113" i="23"/>
  <c r="T119" i="23"/>
  <c r="AO124" i="23"/>
  <c r="AO127" i="23" s="1"/>
  <c r="AP16" i="23"/>
  <c r="AO18" i="23"/>
  <c r="AO17" i="23"/>
  <c r="AO34" i="23"/>
  <c r="AK96" i="23"/>
  <c r="AK50" i="23"/>
  <c r="AK25" i="23"/>
  <c r="S139" i="23"/>
  <c r="S141" i="23" s="1"/>
  <c r="S151" i="23" s="1"/>
  <c r="S149" i="23" s="1"/>
  <c r="S104" i="23"/>
  <c r="S100" i="23"/>
  <c r="AU175" i="23"/>
  <c r="AU172" i="23"/>
  <c r="AU169" i="23"/>
  <c r="AU178" i="23"/>
  <c r="AU123" i="23"/>
  <c r="AU121" i="23" s="1"/>
  <c r="V36" i="22"/>
  <c r="AY41" i="22"/>
  <c r="W41" i="22"/>
  <c r="W125" i="22"/>
  <c r="W11" i="22" s="1"/>
  <c r="AV72" i="22"/>
  <c r="H65" i="22"/>
  <c r="H111" i="22"/>
  <c r="BL42" i="22"/>
  <c r="BL38" i="22"/>
  <c r="BL46" i="22" s="1"/>
  <c r="BL44" i="22" s="1"/>
  <c r="AW96" i="22"/>
  <c r="AW50" i="22"/>
  <c r="H38" i="22"/>
  <c r="H46" i="22" s="1"/>
  <c r="AV190" i="22"/>
  <c r="AV184" i="22"/>
  <c r="AV187" i="22"/>
  <c r="AV181" i="22"/>
  <c r="AV136" i="22"/>
  <c r="AV134" i="22" s="1"/>
  <c r="AJ131" i="22"/>
  <c r="AK131" i="22" s="1"/>
  <c r="BL188" i="22"/>
  <c r="BL182" i="22"/>
  <c r="BL185" i="22"/>
  <c r="BL179" i="22"/>
  <c r="BL130" i="22"/>
  <c r="BL131" i="22" s="1"/>
  <c r="G128" i="22"/>
  <c r="G132" i="22"/>
  <c r="BI146" i="22"/>
  <c r="AX22" i="22"/>
  <c r="AX24" i="22" s="1"/>
  <c r="AV73" i="22"/>
  <c r="AV67" i="22"/>
  <c r="AV77" i="22" s="1"/>
  <c r="AV75" i="22" s="1"/>
  <c r="AW42" i="22"/>
  <c r="AW38" i="22"/>
  <c r="AW46" i="22" s="1"/>
  <c r="AW44" i="22" s="1"/>
  <c r="S78" i="22"/>
  <c r="S55" i="22"/>
  <c r="S83" i="22" s="1"/>
  <c r="S53" i="22"/>
  <c r="S56" i="22" s="1"/>
  <c r="S57" i="22" s="1"/>
  <c r="S52" i="22"/>
  <c r="AI42" i="22"/>
  <c r="AJ42" i="22" s="1"/>
  <c r="AI38" i="22"/>
  <c r="AI46" i="22" s="1"/>
  <c r="AI44" i="22" s="1"/>
  <c r="AH96" i="22"/>
  <c r="AH50" i="22"/>
  <c r="AJ24" i="22"/>
  <c r="AJ22" i="22"/>
  <c r="AJ126" i="22"/>
  <c r="AY188" i="22"/>
  <c r="AY182" i="22"/>
  <c r="AY179" i="22"/>
  <c r="AY185" i="22"/>
  <c r="AY130" i="22"/>
  <c r="AG137" i="22"/>
  <c r="AG101" i="22"/>
  <c r="AG142" i="22" s="1"/>
  <c r="AG99" i="22"/>
  <c r="AG98" i="22"/>
  <c r="S178" i="22"/>
  <c r="S175" i="22"/>
  <c r="S169" i="22"/>
  <c r="S172" i="22"/>
  <c r="S123" i="22"/>
  <c r="S121" i="22" s="1"/>
  <c r="F178" i="22"/>
  <c r="F172" i="22"/>
  <c r="F175" i="22"/>
  <c r="F169" i="22"/>
  <c r="F123" i="22"/>
  <c r="F121" i="22" s="1"/>
  <c r="AH119" i="22"/>
  <c r="AH113" i="22"/>
  <c r="AK125" i="22"/>
  <c r="AU137" i="22"/>
  <c r="AU101" i="22"/>
  <c r="AU142" i="22" s="1"/>
  <c r="AU99" i="22"/>
  <c r="AU98" i="22"/>
  <c r="AU118" i="22"/>
  <c r="AY125" i="22"/>
  <c r="X124" i="22"/>
  <c r="X18" i="22"/>
  <c r="Y16" i="22"/>
  <c r="X17" i="22"/>
  <c r="X34" i="22"/>
  <c r="BJ176" i="22"/>
  <c r="BJ170" i="22"/>
  <c r="BJ173" i="22"/>
  <c r="BJ167" i="22"/>
  <c r="BJ116" i="22"/>
  <c r="AY35" i="22"/>
  <c r="BJ73" i="22"/>
  <c r="BJ67" i="22"/>
  <c r="BJ77" i="22" s="1"/>
  <c r="BJ75" i="22" s="1"/>
  <c r="I127" i="22"/>
  <c r="BM127" i="22"/>
  <c r="S118" i="22"/>
  <c r="V109" i="22"/>
  <c r="V63" i="22"/>
  <c r="E164" i="22"/>
  <c r="E158" i="22"/>
  <c r="E155" i="22"/>
  <c r="E161" i="22"/>
  <c r="E102" i="22"/>
  <c r="E103" i="22" s="1"/>
  <c r="T119" i="22"/>
  <c r="T113" i="22"/>
  <c r="BK112" i="22"/>
  <c r="BK114" i="22"/>
  <c r="AG178" i="22"/>
  <c r="AG172" i="22"/>
  <c r="AG175" i="22"/>
  <c r="AG169" i="22"/>
  <c r="AG123" i="22"/>
  <c r="AG121" i="22" s="1"/>
  <c r="BI200" i="22"/>
  <c r="T78" i="22"/>
  <c r="T81" i="22" s="1"/>
  <c r="T85" i="22" s="1"/>
  <c r="T55" i="22"/>
  <c r="T83" i="22" s="1"/>
  <c r="T53" i="22"/>
  <c r="T56" i="22" s="1"/>
  <c r="T52" i="22"/>
  <c r="AW68" i="22"/>
  <c r="AW66" i="22"/>
  <c r="AW70" i="22" s="1"/>
  <c r="I11" i="22"/>
  <c r="I7" i="22"/>
  <c r="U42" i="22"/>
  <c r="U38" i="22"/>
  <c r="U46" i="22" s="1"/>
  <c r="U44" i="22" s="1"/>
  <c r="AL124" i="22"/>
  <c r="AL127" i="22" s="1"/>
  <c r="AL17" i="22"/>
  <c r="AM16" i="22"/>
  <c r="AL18" i="22"/>
  <c r="AL34" i="22"/>
  <c r="AI114" i="22"/>
  <c r="AI112" i="22"/>
  <c r="F187" i="22"/>
  <c r="F181" i="22"/>
  <c r="F190" i="22"/>
  <c r="F184" i="22"/>
  <c r="F136" i="22"/>
  <c r="F134" i="22" s="1"/>
  <c r="E80" i="22"/>
  <c r="E82" i="22" s="1"/>
  <c r="E92" i="22" s="1"/>
  <c r="E90" i="22" s="1"/>
  <c r="E58" i="22"/>
  <c r="E54" i="22"/>
  <c r="E62" i="22" s="1"/>
  <c r="E60" i="22" s="1"/>
  <c r="AH176" i="22"/>
  <c r="AH170" i="22"/>
  <c r="AH173" i="22"/>
  <c r="AH167" i="22"/>
  <c r="AH116" i="22"/>
  <c r="U68" i="22"/>
  <c r="U66" i="22"/>
  <c r="U70" i="22" s="1"/>
  <c r="S137" i="22"/>
  <c r="S101" i="22"/>
  <c r="S142" i="22" s="1"/>
  <c r="S99" i="22"/>
  <c r="S98" i="22"/>
  <c r="AV173" i="22"/>
  <c r="AV167" i="22"/>
  <c r="AV176" i="22"/>
  <c r="AV170" i="22"/>
  <c r="AV116" i="22"/>
  <c r="BI87" i="22"/>
  <c r="G119" i="22"/>
  <c r="G113" i="22"/>
  <c r="F137" i="22"/>
  <c r="F140" i="22" s="1"/>
  <c r="F144" i="22" s="1"/>
  <c r="F101" i="22"/>
  <c r="F142" i="22" s="1"/>
  <c r="F99" i="22"/>
  <c r="F98" i="22"/>
  <c r="AI96" i="22"/>
  <c r="AI50" i="22"/>
  <c r="AY19" i="22"/>
  <c r="AY26" i="22" s="1"/>
  <c r="AY27" i="22" s="1"/>
  <c r="AY20" i="22"/>
  <c r="BI88" i="22"/>
  <c r="H63" i="22"/>
  <c r="H109" i="22"/>
  <c r="AI111" i="22"/>
  <c r="AI65" i="22"/>
  <c r="AJ28" i="22"/>
  <c r="BL109" i="22"/>
  <c r="BL63" i="22"/>
  <c r="BI166" i="22"/>
  <c r="BI202" i="22" s="1"/>
  <c r="BI163" i="22"/>
  <c r="BI199" i="22" s="1"/>
  <c r="BI160" i="22"/>
  <c r="BI196" i="22" s="1"/>
  <c r="BI157" i="22"/>
  <c r="BI193" i="22" s="1"/>
  <c r="BI108" i="22"/>
  <c r="BI106" i="22" s="1"/>
  <c r="W19" i="22"/>
  <c r="W26" i="22" s="1"/>
  <c r="W20" i="22"/>
  <c r="AV96" i="22"/>
  <c r="AV50" i="22"/>
  <c r="I19" i="22"/>
  <c r="I26" i="22" s="1"/>
  <c r="I28" i="22" s="1"/>
  <c r="I20" i="22"/>
  <c r="I36" i="22" s="1"/>
  <c r="BN124" i="22"/>
  <c r="BN127" i="22" s="1"/>
  <c r="BN17" i="22"/>
  <c r="BO16" i="22"/>
  <c r="BN18" i="22"/>
  <c r="BN34" i="22"/>
  <c r="BN37" i="22" s="1"/>
  <c r="BN40" i="22" s="1"/>
  <c r="G114" i="22"/>
  <c r="G112" i="22"/>
  <c r="V38" i="22"/>
  <c r="V46" i="22" s="1"/>
  <c r="V44" i="22" s="1"/>
  <c r="V132" i="22"/>
  <c r="V128" i="22"/>
  <c r="E140" i="22"/>
  <c r="E144" i="22" s="1"/>
  <c r="AG118" i="22"/>
  <c r="AH118" i="22" s="1"/>
  <c r="BI197" i="22"/>
  <c r="BJ78" i="22"/>
  <c r="BJ55" i="22"/>
  <c r="BJ83" i="22" s="1"/>
  <c r="BJ53" i="22"/>
  <c r="BJ56" i="22" s="1"/>
  <c r="BJ57" i="22" s="1"/>
  <c r="BJ52" i="22"/>
  <c r="AW114" i="22"/>
  <c r="AW112" i="22"/>
  <c r="H188" i="22"/>
  <c r="H182" i="22"/>
  <c r="H185" i="22"/>
  <c r="H179" i="22"/>
  <c r="H130" i="22"/>
  <c r="H131" i="22" s="1"/>
  <c r="AK20" i="22"/>
  <c r="AK126" i="22" s="1"/>
  <c r="AK19" i="22"/>
  <c r="AK26" i="22" s="1"/>
  <c r="F176" i="22"/>
  <c r="F170" i="22"/>
  <c r="F173" i="22"/>
  <c r="F167" i="22"/>
  <c r="F116" i="22"/>
  <c r="BM11" i="22"/>
  <c r="BM7" i="22"/>
  <c r="AX109" i="22"/>
  <c r="AX63" i="22"/>
  <c r="AW111" i="22"/>
  <c r="AW65" i="22"/>
  <c r="AX28" i="22"/>
  <c r="E81" i="22"/>
  <c r="E85" i="22" s="1"/>
  <c r="AX131" i="22"/>
  <c r="AY131" i="22" s="1"/>
  <c r="BK24" i="22"/>
  <c r="U114" i="22"/>
  <c r="U112" i="22"/>
  <c r="AU178" i="22"/>
  <c r="AU175" i="22"/>
  <c r="AU169" i="22"/>
  <c r="AU172" i="22"/>
  <c r="AU123" i="22"/>
  <c r="AU121" i="22" s="1"/>
  <c r="AJ63" i="22"/>
  <c r="AJ109" i="22"/>
  <c r="AZ124" i="22"/>
  <c r="AZ18" i="22"/>
  <c r="BA16" i="22"/>
  <c r="AZ17" i="22"/>
  <c r="AZ34" i="22"/>
  <c r="AZ37" i="22" s="1"/>
  <c r="AZ40" i="22" s="1"/>
  <c r="AZ41" i="22" s="1"/>
  <c r="H22" i="22"/>
  <c r="H24" i="22" s="1"/>
  <c r="H126" i="22"/>
  <c r="AH73" i="22"/>
  <c r="AH67" i="22"/>
  <c r="AH77" i="22" s="1"/>
  <c r="AH75" i="22" s="1"/>
  <c r="U24" i="22"/>
  <c r="AU55" i="22"/>
  <c r="AU83" i="22" s="1"/>
  <c r="AU53" i="22"/>
  <c r="AU56" i="22" s="1"/>
  <c r="AU57" i="22" s="1"/>
  <c r="AU78" i="22"/>
  <c r="AU52" i="22"/>
  <c r="BL22" i="22"/>
  <c r="BL24" i="22" s="1"/>
  <c r="BL126" i="22"/>
  <c r="G24" i="22"/>
  <c r="BI147" i="22"/>
  <c r="AX185" i="22"/>
  <c r="AX179" i="22"/>
  <c r="AX188" i="22"/>
  <c r="AX182" i="22"/>
  <c r="AX130" i="22"/>
  <c r="BK111" i="22"/>
  <c r="BK65" i="22"/>
  <c r="BL28" i="22"/>
  <c r="I37" i="22"/>
  <c r="I40" i="22" s="1"/>
  <c r="I41" i="22" s="1"/>
  <c r="I35" i="22"/>
  <c r="BM37" i="22"/>
  <c r="BM40" i="22" s="1"/>
  <c r="BM41" i="22" s="1"/>
  <c r="BM35" i="22"/>
  <c r="U111" i="22"/>
  <c r="U65" i="22"/>
  <c r="V28" i="22"/>
  <c r="BK68" i="22"/>
  <c r="BK66" i="22"/>
  <c r="BK70" i="22" s="1"/>
  <c r="U187" i="22"/>
  <c r="U181" i="22"/>
  <c r="U190" i="22"/>
  <c r="U184" i="22"/>
  <c r="U136" i="22"/>
  <c r="BI194" i="22"/>
  <c r="BJ137" i="22"/>
  <c r="BJ101" i="22"/>
  <c r="BJ142" i="22" s="1"/>
  <c r="BJ99" i="22"/>
  <c r="BJ98" i="22"/>
  <c r="AI190" i="22"/>
  <c r="AI184" i="22"/>
  <c r="AI181" i="22"/>
  <c r="AI187" i="22"/>
  <c r="AI136" i="22"/>
  <c r="AI134" i="22" s="1"/>
  <c r="AW187" i="22"/>
  <c r="AW181" i="22"/>
  <c r="AW184" i="22"/>
  <c r="AW190" i="22"/>
  <c r="AW136" i="22"/>
  <c r="AK185" i="22"/>
  <c r="AK179" i="22"/>
  <c r="AK188" i="22"/>
  <c r="AK182" i="22"/>
  <c r="AK130" i="22"/>
  <c r="BJ72" i="22"/>
  <c r="BK72" i="22" s="1"/>
  <c r="G42" i="22"/>
  <c r="H42" i="22" s="1"/>
  <c r="G38" i="22"/>
  <c r="G46" i="22" s="1"/>
  <c r="G44" i="22" s="1"/>
  <c r="AI68" i="22"/>
  <c r="AI66" i="22"/>
  <c r="AI70" i="22" s="1"/>
  <c r="AX42" i="22"/>
  <c r="AX38" i="22"/>
  <c r="AX46" i="22" s="1"/>
  <c r="AX132" i="22"/>
  <c r="AX128" i="22"/>
  <c r="T173" i="22"/>
  <c r="T167" i="22"/>
  <c r="T176" i="22"/>
  <c r="T170" i="22"/>
  <c r="T116" i="22"/>
  <c r="AV119" i="22"/>
  <c r="AV113" i="22"/>
  <c r="AK35" i="22"/>
  <c r="G73" i="22"/>
  <c r="G67" i="22"/>
  <c r="G77" i="22" s="1"/>
  <c r="G75" i="22" s="1"/>
  <c r="F78" i="22"/>
  <c r="F81" i="22" s="1"/>
  <c r="F85" i="22" s="1"/>
  <c r="F55" i="22"/>
  <c r="F83" i="22" s="1"/>
  <c r="F53" i="22"/>
  <c r="F56" i="22" s="1"/>
  <c r="F57" i="22" s="1"/>
  <c r="F52" i="22"/>
  <c r="T190" i="22"/>
  <c r="T184" i="22"/>
  <c r="T187" i="22"/>
  <c r="T181" i="22"/>
  <c r="T136" i="22"/>
  <c r="T134" i="22" s="1"/>
  <c r="AJ38" i="22"/>
  <c r="AJ46" i="22" s="1"/>
  <c r="BJ187" i="22"/>
  <c r="BJ181" i="22"/>
  <c r="BJ190" i="22"/>
  <c r="BJ184" i="22"/>
  <c r="BJ136" i="22"/>
  <c r="BJ134" i="22" s="1"/>
  <c r="AG78" i="22"/>
  <c r="AG55" i="22"/>
  <c r="AG83" i="22" s="1"/>
  <c r="AG53" i="22"/>
  <c r="AG56" i="22" s="1"/>
  <c r="AG57" i="22" s="1"/>
  <c r="AG52" i="22"/>
  <c r="W188" i="22"/>
  <c r="W182" i="22"/>
  <c r="W179" i="22"/>
  <c r="W185" i="22"/>
  <c r="W130" i="22"/>
  <c r="W131" i="22" s="1"/>
  <c r="BJ119" i="22"/>
  <c r="BJ113" i="22"/>
  <c r="J124" i="22"/>
  <c r="J127" i="22" s="1"/>
  <c r="J17" i="22"/>
  <c r="K16" i="22"/>
  <c r="J18" i="22"/>
  <c r="J34" i="22"/>
  <c r="J37" i="22" s="1"/>
  <c r="J40" i="22" s="1"/>
  <c r="BK128" i="22"/>
  <c r="BK132" i="22"/>
  <c r="AJ188" i="22"/>
  <c r="AJ182" i="22"/>
  <c r="AJ185" i="22"/>
  <c r="AK186" i="22" s="1"/>
  <c r="AJ179" i="22"/>
  <c r="AK180" i="22" s="1"/>
  <c r="AJ130" i="22"/>
  <c r="BM19" i="22"/>
  <c r="BM26" i="22" s="1"/>
  <c r="BM20" i="22"/>
  <c r="BM126" i="22" s="1"/>
  <c r="G68" i="22"/>
  <c r="G66" i="22"/>
  <c r="G70" i="22" s="1"/>
  <c r="G72" i="22" s="1"/>
  <c r="V22" i="22"/>
  <c r="W21" i="22"/>
  <c r="E139" i="22"/>
  <c r="E141" i="22" s="1"/>
  <c r="E151" i="22" s="1"/>
  <c r="E149" i="22" s="1"/>
  <c r="E104" i="22"/>
  <c r="E100" i="22"/>
  <c r="T73" i="22"/>
  <c r="T67" i="22"/>
  <c r="T77" i="22" s="1"/>
  <c r="T75" i="22" s="1"/>
  <c r="T72" i="22"/>
  <c r="BI191" i="22"/>
  <c r="T137" i="22"/>
  <c r="T140" i="22" s="1"/>
  <c r="T144" i="22" s="1"/>
  <c r="T101" i="22"/>
  <c r="T142" i="22" s="1"/>
  <c r="T99" i="22"/>
  <c r="T98" i="22"/>
  <c r="BJ54" i="18"/>
  <c r="BJ62" i="18" s="1"/>
  <c r="BJ60" i="18" s="1"/>
  <c r="BJ58" i="18"/>
  <c r="BJ80" i="18"/>
  <c r="BJ82" i="18" s="1"/>
  <c r="BJ92" i="18" s="1"/>
  <c r="BJ90" i="18" s="1"/>
  <c r="BL112" i="18"/>
  <c r="BL114" i="18"/>
  <c r="BM128" i="18"/>
  <c r="BM132" i="18"/>
  <c r="BM22" i="18"/>
  <c r="BM24" i="18" s="1"/>
  <c r="BJ102" i="18"/>
  <c r="BJ103" i="18" s="1"/>
  <c r="BJ158" i="18"/>
  <c r="BJ164" i="18"/>
  <c r="BJ155" i="18"/>
  <c r="BJ161" i="18"/>
  <c r="BM7" i="18"/>
  <c r="BM11" i="18"/>
  <c r="BK50" i="18"/>
  <c r="BK96" i="18"/>
  <c r="BK113" i="18"/>
  <c r="BK119" i="18"/>
  <c r="BK72" i="18"/>
  <c r="BN19" i="18"/>
  <c r="BN26" i="18" s="1"/>
  <c r="BN36" i="18"/>
  <c r="BN20" i="18"/>
  <c r="BN126" i="18"/>
  <c r="BJ118" i="18"/>
  <c r="BJ123" i="18"/>
  <c r="BJ121" i="18" s="1"/>
  <c r="BJ172" i="18"/>
  <c r="BJ178" i="18"/>
  <c r="BJ169" i="18"/>
  <c r="BJ175" i="18"/>
  <c r="BL68" i="18"/>
  <c r="BL66" i="18"/>
  <c r="BL70" i="18" s="1"/>
  <c r="BM63" i="18"/>
  <c r="BM109" i="18"/>
  <c r="BL181" i="18"/>
  <c r="BL187" i="18"/>
  <c r="BL136" i="18"/>
  <c r="BL134" i="18" s="1"/>
  <c r="BL184" i="18"/>
  <c r="BL190" i="18"/>
  <c r="BO18" i="18"/>
  <c r="BP16" i="18"/>
  <c r="BO17" i="18"/>
  <c r="BO34" i="18"/>
  <c r="BO124" i="18"/>
  <c r="BM21" i="18"/>
  <c r="BK67" i="18"/>
  <c r="BK77" i="18" s="1"/>
  <c r="BK75" i="18" s="1"/>
  <c r="BK73" i="18"/>
  <c r="BM38" i="18"/>
  <c r="BM46" i="18" s="1"/>
  <c r="BM44" i="18" s="1"/>
  <c r="BM42" i="18"/>
  <c r="BM43" i="18" s="1"/>
  <c r="BM4" i="18" s="1"/>
  <c r="BJ100" i="18"/>
  <c r="BJ104" i="18"/>
  <c r="BJ139" i="18"/>
  <c r="BJ141" i="18" s="1"/>
  <c r="BJ151" i="18" s="1"/>
  <c r="BJ149" i="18" s="1"/>
  <c r="BJ81" i="18"/>
  <c r="BJ85" i="18" s="1"/>
  <c r="BK116" i="18"/>
  <c r="BK170" i="18"/>
  <c r="BK176" i="18"/>
  <c r="BK173" i="18"/>
  <c r="BK167" i="18"/>
  <c r="BJ140" i="18"/>
  <c r="BJ144" i="18" s="1"/>
  <c r="BM131" i="18"/>
  <c r="BN131" i="18" s="1"/>
  <c r="BN130" i="18"/>
  <c r="BN182" i="18"/>
  <c r="BN188" i="18"/>
  <c r="BN179" i="18"/>
  <c r="BN185" i="18"/>
  <c r="BL24" i="18"/>
  <c r="BM28" i="18"/>
  <c r="BL65" i="18"/>
  <c r="BL111" i="18"/>
  <c r="AZ19" i="18"/>
  <c r="AZ26" i="18" s="1"/>
  <c r="AZ20" i="18"/>
  <c r="AZ126" i="18"/>
  <c r="AV104" i="18"/>
  <c r="AV139" i="18"/>
  <c r="AV141" i="18" s="1"/>
  <c r="AV151" i="18" s="1"/>
  <c r="AV149" i="18" s="1"/>
  <c r="AV100" i="18"/>
  <c r="AY7" i="18"/>
  <c r="AY11" i="18"/>
  <c r="AX132" i="18"/>
  <c r="AY133" i="18" s="1"/>
  <c r="AY63" i="18"/>
  <c r="AY109" i="18"/>
  <c r="AY27" i="18"/>
  <c r="AX44" i="18"/>
  <c r="AW67" i="18"/>
  <c r="AW77" i="18" s="1"/>
  <c r="AW75" i="18" s="1"/>
  <c r="AW73" i="18"/>
  <c r="AW99" i="18"/>
  <c r="AW101" i="18"/>
  <c r="AW142" i="18" s="1"/>
  <c r="AW137" i="18"/>
  <c r="AW140" i="18" s="1"/>
  <c r="AW144" i="18" s="1"/>
  <c r="AW98" i="18"/>
  <c r="AX66" i="18"/>
  <c r="AX70" i="18" s="1"/>
  <c r="AX68" i="18"/>
  <c r="AW170" i="18"/>
  <c r="AW176" i="18"/>
  <c r="AW116" i="18"/>
  <c r="AW167" i="18"/>
  <c r="AW173" i="18"/>
  <c r="AY38" i="18"/>
  <c r="AY46" i="18" s="1"/>
  <c r="AY44" i="18" s="1"/>
  <c r="AY45" i="18" s="1"/>
  <c r="AY42" i="18"/>
  <c r="AY28" i="18"/>
  <c r="AX65" i="18"/>
  <c r="AX111" i="18"/>
  <c r="AW53" i="18"/>
  <c r="AW56" i="18" s="1"/>
  <c r="AW57" i="18" s="1"/>
  <c r="AW55" i="18"/>
  <c r="AW83" i="18" s="1"/>
  <c r="AW78" i="18"/>
  <c r="AW81" i="18" s="1"/>
  <c r="AW85" i="18" s="1"/>
  <c r="AW52" i="18"/>
  <c r="AW72" i="18"/>
  <c r="AX72" i="18" s="1"/>
  <c r="AX112" i="18"/>
  <c r="AX114" i="18"/>
  <c r="AV102" i="18"/>
  <c r="AV103" i="18" s="1"/>
  <c r="AV155" i="18"/>
  <c r="AV161" i="18"/>
  <c r="AV164" i="18"/>
  <c r="AV158" i="18"/>
  <c r="AY128" i="18"/>
  <c r="AY132" i="18"/>
  <c r="AY22" i="18"/>
  <c r="AY23" i="18" s="1"/>
  <c r="AV118" i="18"/>
  <c r="AW118" i="18" s="1"/>
  <c r="AW113" i="18"/>
  <c r="AW119" i="18"/>
  <c r="AZ130" i="18"/>
  <c r="AZ179" i="18"/>
  <c r="AZ185" i="18"/>
  <c r="AZ182" i="18"/>
  <c r="AZ188" i="18"/>
  <c r="BA18" i="18"/>
  <c r="BB16" i="18"/>
  <c r="BA17" i="18"/>
  <c r="BA124" i="18"/>
  <c r="BA127" i="18" s="1"/>
  <c r="BA34" i="18"/>
  <c r="BA37" i="18" s="1"/>
  <c r="BA40" i="18" s="1"/>
  <c r="BA41" i="18" s="1"/>
  <c r="AX24" i="18"/>
  <c r="AW184" i="18"/>
  <c r="AW190" i="18"/>
  <c r="AW136" i="18"/>
  <c r="AW134" i="18" s="1"/>
  <c r="AW181" i="18"/>
  <c r="AW187" i="18"/>
  <c r="AV54" i="18"/>
  <c r="AV62" i="18" s="1"/>
  <c r="AV60" i="18" s="1"/>
  <c r="AV58" i="18"/>
  <c r="AV80" i="18"/>
  <c r="AV82" i="18" s="1"/>
  <c r="AV92" i="18" s="1"/>
  <c r="AV90" i="18" s="1"/>
  <c r="AV81" i="18"/>
  <c r="AV85" i="18" s="1"/>
  <c r="AV169" i="18"/>
  <c r="AV175" i="18"/>
  <c r="AV172" i="18"/>
  <c r="AV178" i="18"/>
  <c r="AV123" i="18"/>
  <c r="AV121" i="18" s="1"/>
  <c r="AY130" i="18"/>
  <c r="AY131" i="18" s="1"/>
  <c r="AY179" i="18"/>
  <c r="AY185" i="18"/>
  <c r="AY182" i="18"/>
  <c r="AY188" i="18"/>
  <c r="AX184" i="18"/>
  <c r="AX190" i="18"/>
  <c r="AX136" i="18"/>
  <c r="AX134" i="18" s="1"/>
  <c r="AX187" i="18"/>
  <c r="AX181" i="18"/>
  <c r="AV140" i="18"/>
  <c r="AV144" i="18" s="1"/>
  <c r="AY43" i="18"/>
  <c r="AY4" i="18" s="1"/>
  <c r="AI57" i="18"/>
  <c r="AK50" i="18"/>
  <c r="AK96" i="18"/>
  <c r="AL38" i="18"/>
  <c r="AL46" i="18" s="1"/>
  <c r="AL44" i="18" s="1"/>
  <c r="AL42" i="18"/>
  <c r="AI102" i="18"/>
  <c r="AI158" i="18"/>
  <c r="AI194" i="18" s="1"/>
  <c r="AI164" i="18"/>
  <c r="AI200" i="18" s="1"/>
  <c r="AI155" i="18"/>
  <c r="AI191" i="18" s="1"/>
  <c r="AI161" i="18"/>
  <c r="AI197" i="18" s="1"/>
  <c r="AO16" i="18"/>
  <c r="AN17" i="18"/>
  <c r="AN18" i="18"/>
  <c r="AN124" i="18"/>
  <c r="AN127" i="18" s="1"/>
  <c r="AN34" i="18"/>
  <c r="AN37" i="18" s="1"/>
  <c r="AN40" i="18" s="1"/>
  <c r="AK133" i="18"/>
  <c r="AJ123" i="18"/>
  <c r="AJ121" i="18" s="1"/>
  <c r="AJ172" i="18"/>
  <c r="AJ178" i="18"/>
  <c r="AJ169" i="18"/>
  <c r="AJ175" i="18"/>
  <c r="AL126" i="18"/>
  <c r="AH104" i="18"/>
  <c r="AI104" i="18" s="1"/>
  <c r="AI147" i="18" s="1"/>
  <c r="AH100" i="18"/>
  <c r="AH139" i="18"/>
  <c r="AH141" i="18" s="1"/>
  <c r="AH151" i="18" s="1"/>
  <c r="AH149" i="18" s="1"/>
  <c r="AH140" i="18"/>
  <c r="AH144" i="18" s="1"/>
  <c r="AL28" i="18"/>
  <c r="AK65" i="18"/>
  <c r="AK111" i="18"/>
  <c r="AM19" i="18"/>
  <c r="AM26" i="18" s="1"/>
  <c r="AM20" i="18"/>
  <c r="AM126" i="18" s="1"/>
  <c r="AJ50" i="18"/>
  <c r="AJ96" i="18"/>
  <c r="AK25" i="18"/>
  <c r="AI100" i="18"/>
  <c r="AI139" i="18"/>
  <c r="AI141" i="18" s="1"/>
  <c r="AI151" i="18" s="1"/>
  <c r="AI149" i="18" s="1"/>
  <c r="AH54" i="18"/>
  <c r="AH62" i="18" s="1"/>
  <c r="AH60" i="18" s="1"/>
  <c r="AH58" i="18"/>
  <c r="AH80" i="18"/>
  <c r="AH82" i="18" s="1"/>
  <c r="AH92" i="18" s="1"/>
  <c r="AH90" i="18" s="1"/>
  <c r="AK136" i="18"/>
  <c r="AK134" i="18" s="1"/>
  <c r="AK135" i="18" s="1"/>
  <c r="AK181" i="18"/>
  <c r="AK187" i="18"/>
  <c r="AK184" i="18"/>
  <c r="AK190" i="18"/>
  <c r="AI118" i="18"/>
  <c r="AJ118" i="18" s="1"/>
  <c r="AM127" i="18"/>
  <c r="AI80" i="18"/>
  <c r="AI82" i="18" s="1"/>
  <c r="AI92" i="18" s="1"/>
  <c r="AI90" i="18" s="1"/>
  <c r="AI58" i="18"/>
  <c r="AI88" i="18" s="1"/>
  <c r="AI54" i="18"/>
  <c r="AI62" i="18" s="1"/>
  <c r="AK112" i="18"/>
  <c r="AK114" i="18"/>
  <c r="AL22" i="18"/>
  <c r="AL24" i="18" s="1"/>
  <c r="AL131" i="18"/>
  <c r="AH81" i="18"/>
  <c r="AH85" i="18" s="1"/>
  <c r="AJ116" i="18"/>
  <c r="AJ170" i="18"/>
  <c r="AJ176" i="18"/>
  <c r="AJ167" i="18"/>
  <c r="AJ173" i="18"/>
  <c r="AK66" i="18"/>
  <c r="AK70" i="18" s="1"/>
  <c r="AK71" i="18" s="1"/>
  <c r="AK68" i="18"/>
  <c r="AK69" i="18" s="1"/>
  <c r="AK64" i="18"/>
  <c r="AK6" i="18" s="1"/>
  <c r="AM41" i="18"/>
  <c r="AJ72" i="18"/>
  <c r="AK72" i="18" s="1"/>
  <c r="AK43" i="18"/>
  <c r="AK4" i="18" s="1"/>
  <c r="AL109" i="18"/>
  <c r="AL63" i="18"/>
  <c r="AH102" i="18"/>
  <c r="AH103" i="18" s="1"/>
  <c r="AI103" i="18" s="1"/>
  <c r="AH155" i="18"/>
  <c r="AH161" i="18"/>
  <c r="AH158" i="18"/>
  <c r="AH164" i="18"/>
  <c r="J34" i="18"/>
  <c r="J18" i="18"/>
  <c r="W41" i="18"/>
  <c r="W35" i="18"/>
  <c r="T176" i="18"/>
  <c r="T170" i="18"/>
  <c r="T173" i="18"/>
  <c r="T116" i="18"/>
  <c r="T167" i="18"/>
  <c r="V109" i="18"/>
  <c r="V63" i="18"/>
  <c r="T67" i="18"/>
  <c r="T77" i="18" s="1"/>
  <c r="T75" i="18" s="1"/>
  <c r="T73" i="18"/>
  <c r="S164" i="18"/>
  <c r="S158" i="18"/>
  <c r="S161" i="18"/>
  <c r="S155" i="18"/>
  <c r="S102" i="18"/>
  <c r="S103" i="18" s="1"/>
  <c r="W127" i="18"/>
  <c r="W125" i="18"/>
  <c r="V131" i="18"/>
  <c r="S80" i="18"/>
  <c r="S82" i="18" s="1"/>
  <c r="S92" i="18" s="1"/>
  <c r="S90" i="18" s="1"/>
  <c r="S58" i="18"/>
  <c r="S54" i="18"/>
  <c r="S62" i="18" s="1"/>
  <c r="S60" i="18" s="1"/>
  <c r="T96" i="18"/>
  <c r="T50" i="18"/>
  <c r="U96" i="18"/>
  <c r="U50" i="18"/>
  <c r="T190" i="18"/>
  <c r="T184" i="18"/>
  <c r="T181" i="18"/>
  <c r="T136" i="18"/>
  <c r="T134" i="18" s="1"/>
  <c r="T187" i="18"/>
  <c r="V22" i="18"/>
  <c r="V36" i="18"/>
  <c r="T113" i="18"/>
  <c r="T119" i="18"/>
  <c r="W19" i="18"/>
  <c r="W26" i="18" s="1"/>
  <c r="W27" i="18" s="1"/>
  <c r="W20" i="18"/>
  <c r="S81" i="18"/>
  <c r="S85" i="18" s="1"/>
  <c r="U111" i="18"/>
  <c r="U65" i="18"/>
  <c r="V28" i="18"/>
  <c r="U68" i="18"/>
  <c r="U66" i="18"/>
  <c r="U70" i="18" s="1"/>
  <c r="Y16" i="18"/>
  <c r="Y18" i="18" s="1"/>
  <c r="X17" i="18"/>
  <c r="X34" i="18"/>
  <c r="X124" i="18"/>
  <c r="X127" i="18" s="1"/>
  <c r="U42" i="18"/>
  <c r="U38" i="18"/>
  <c r="U46" i="18" s="1"/>
  <c r="U44" i="18" s="1"/>
  <c r="V126" i="18"/>
  <c r="S104" i="18"/>
  <c r="S100" i="18"/>
  <c r="S139" i="18"/>
  <c r="S141" i="18" s="1"/>
  <c r="S151" i="18" s="1"/>
  <c r="S149" i="18" s="1"/>
  <c r="S140" i="18"/>
  <c r="S144" i="18" s="1"/>
  <c r="U112" i="18"/>
  <c r="U114" i="18"/>
  <c r="S118" i="18"/>
  <c r="S178" i="18"/>
  <c r="S172" i="18"/>
  <c r="S169" i="18"/>
  <c r="S175" i="18"/>
  <c r="S123" i="18"/>
  <c r="S121" i="18" s="1"/>
  <c r="U132" i="18"/>
  <c r="U128" i="18"/>
  <c r="T72" i="18"/>
  <c r="E191" i="18"/>
  <c r="H188" i="18"/>
  <c r="H182" i="18"/>
  <c r="H179" i="18"/>
  <c r="H185" i="18"/>
  <c r="F184" i="18"/>
  <c r="F181" i="18"/>
  <c r="F187" i="18"/>
  <c r="F190" i="18"/>
  <c r="E160" i="18"/>
  <c r="E196" i="18" s="1"/>
  <c r="E157" i="18"/>
  <c r="E193" i="18" s="1"/>
  <c r="E166" i="18"/>
  <c r="E202" i="18" s="1"/>
  <c r="E163" i="18"/>
  <c r="E199" i="18" s="1"/>
  <c r="F176" i="18"/>
  <c r="F173" i="18"/>
  <c r="F170" i="18"/>
  <c r="F167" i="18"/>
  <c r="E194" i="18"/>
  <c r="G28" i="18"/>
  <c r="G65" i="18" s="1"/>
  <c r="E200" i="18"/>
  <c r="G63" i="18"/>
  <c r="G66" i="18" s="1"/>
  <c r="G70" i="18" s="1"/>
  <c r="G72" i="18" s="1"/>
  <c r="F139" i="18"/>
  <c r="F141" i="18" s="1"/>
  <c r="F151" i="18" s="1"/>
  <c r="F149" i="18" s="1"/>
  <c r="G112" i="18"/>
  <c r="G114" i="18"/>
  <c r="H26" i="18"/>
  <c r="F137" i="18"/>
  <c r="F140" i="18" s="1"/>
  <c r="F144" i="18" s="1"/>
  <c r="F116" i="18"/>
  <c r="F118" i="18" s="1"/>
  <c r="F119" i="18"/>
  <c r="F113" i="18"/>
  <c r="F67" i="18"/>
  <c r="F77" i="18" s="1"/>
  <c r="F75" i="18" s="1"/>
  <c r="F73" i="18"/>
  <c r="F55" i="18"/>
  <c r="F83" i="18" s="1"/>
  <c r="F101" i="18"/>
  <c r="F142" i="18" s="1"/>
  <c r="F100" i="18"/>
  <c r="M24" i="19"/>
  <c r="M23" i="19"/>
  <c r="M26" i="19"/>
  <c r="M25" i="19"/>
  <c r="F78" i="18"/>
  <c r="F81" i="18" s="1"/>
  <c r="F85" i="18" s="1"/>
  <c r="F52" i="18"/>
  <c r="F80" i="18" s="1"/>
  <c r="F82" i="18" s="1"/>
  <c r="F92" i="18" s="1"/>
  <c r="G50" i="18"/>
  <c r="G53" i="18" s="1"/>
  <c r="G56" i="18" s="1"/>
  <c r="G96" i="18"/>
  <c r="G98" i="18" s="1"/>
  <c r="G100" i="18" s="1"/>
  <c r="F99" i="18"/>
  <c r="H22" i="18"/>
  <c r="H24" i="18" s="1"/>
  <c r="H50" i="18" s="1"/>
  <c r="K28" i="19"/>
  <c r="H28" i="19"/>
  <c r="L28" i="19" s="1"/>
  <c r="H30" i="19"/>
  <c r="L30" i="19" s="1"/>
  <c r="K30" i="19"/>
  <c r="K27" i="19"/>
  <c r="H27" i="19"/>
  <c r="L27" i="19" s="1"/>
  <c r="H29" i="19"/>
  <c r="L29" i="19" s="1"/>
  <c r="K29" i="19"/>
  <c r="E108" i="18"/>
  <c r="E106" i="18" s="1"/>
  <c r="F104" i="18"/>
  <c r="H130" i="18"/>
  <c r="H131" i="18" s="1"/>
  <c r="F136" i="18"/>
  <c r="F134" i="18" s="1"/>
  <c r="H126" i="18"/>
  <c r="H36" i="18"/>
  <c r="H38" i="18" s="1"/>
  <c r="H46" i="18" s="1"/>
  <c r="I127" i="18"/>
  <c r="I125" i="18"/>
  <c r="I7" i="18" s="1"/>
  <c r="J124" i="18"/>
  <c r="J17" i="18"/>
  <c r="K16" i="18"/>
  <c r="G38" i="18"/>
  <c r="G46" i="18" s="1"/>
  <c r="G44" i="18" s="1"/>
  <c r="G132" i="18"/>
  <c r="G128" i="18"/>
  <c r="I19" i="18"/>
  <c r="I20" i="18"/>
  <c r="I22" i="18" s="1"/>
  <c r="L18" i="13"/>
  <c r="K20" i="13"/>
  <c r="K36" i="13"/>
  <c r="J38" i="13"/>
  <c r="J12" i="13"/>
  <c r="I14" i="13"/>
  <c r="F40" i="13"/>
  <c r="G37" i="13"/>
  <c r="E33" i="13"/>
  <c r="E34" i="13"/>
  <c r="F31" i="13"/>
  <c r="F28" i="13"/>
  <c r="F27" i="13"/>
  <c r="G25" i="13"/>
  <c r="F21" i="13"/>
  <c r="F22" i="13"/>
  <c r="G19" i="13"/>
  <c r="E15" i="13"/>
  <c r="E16" i="13"/>
  <c r="F13" i="13"/>
  <c r="BJ147" i="34" l="1"/>
  <c r="T118" i="34"/>
  <c r="F149" i="34"/>
  <c r="T90" i="33"/>
  <c r="AW106" i="31"/>
  <c r="BJ118" i="31"/>
  <c r="BK118" i="31" s="1"/>
  <c r="AJ72" i="31"/>
  <c r="BK118" i="30"/>
  <c r="U57" i="29"/>
  <c r="G72" i="29"/>
  <c r="V118" i="28"/>
  <c r="U60" i="28"/>
  <c r="U90" i="28"/>
  <c r="BJ118" i="27"/>
  <c r="AI146" i="25"/>
  <c r="G72" i="25"/>
  <c r="K41" i="36"/>
  <c r="I50" i="36"/>
  <c r="I96" i="36"/>
  <c r="I97" i="36" s="1"/>
  <c r="I9" i="36" s="1"/>
  <c r="I128" i="36"/>
  <c r="I132" i="36"/>
  <c r="E164" i="36"/>
  <c r="E158" i="36"/>
  <c r="E161" i="36"/>
  <c r="E155" i="36"/>
  <c r="E102" i="36"/>
  <c r="E103" i="36" s="1"/>
  <c r="F103" i="36" s="1"/>
  <c r="I42" i="36"/>
  <c r="I38" i="36"/>
  <c r="I46" i="36" s="1"/>
  <c r="I44" i="36" s="1"/>
  <c r="K127" i="36"/>
  <c r="G137" i="36"/>
  <c r="G140" i="36" s="1"/>
  <c r="G144" i="36" s="1"/>
  <c r="G101" i="36"/>
  <c r="G142" i="36" s="1"/>
  <c r="G99" i="36"/>
  <c r="G98" i="36"/>
  <c r="J42" i="36"/>
  <c r="J38" i="36"/>
  <c r="J46" i="36" s="1"/>
  <c r="E80" i="36"/>
  <c r="E82" i="36" s="1"/>
  <c r="E92" i="36" s="1"/>
  <c r="E90" i="36" s="1"/>
  <c r="E58" i="36"/>
  <c r="E54" i="36"/>
  <c r="E62" i="36" s="1"/>
  <c r="E60" i="36" s="1"/>
  <c r="I25" i="36"/>
  <c r="J182" i="36"/>
  <c r="J185" i="36"/>
  <c r="J188" i="36"/>
  <c r="J130" i="36"/>
  <c r="J131" i="36" s="1"/>
  <c r="J179" i="36"/>
  <c r="E140" i="36"/>
  <c r="E144" i="36" s="1"/>
  <c r="J63" i="36"/>
  <c r="J109" i="36"/>
  <c r="H78" i="36"/>
  <c r="H81" i="36" s="1"/>
  <c r="H85" i="36" s="1"/>
  <c r="H53" i="36"/>
  <c r="H56" i="36" s="1"/>
  <c r="H55" i="36"/>
  <c r="H83" i="36" s="1"/>
  <c r="H52" i="36"/>
  <c r="I71" i="36"/>
  <c r="E139" i="36"/>
  <c r="E141" i="36" s="1"/>
  <c r="E151" i="36" s="1"/>
  <c r="E149" i="36" s="1"/>
  <c r="E104" i="36"/>
  <c r="E100" i="36"/>
  <c r="E81" i="36"/>
  <c r="E85" i="36" s="1"/>
  <c r="F178" i="36"/>
  <c r="F172" i="36"/>
  <c r="F123" i="36"/>
  <c r="F121" i="36" s="1"/>
  <c r="F169" i="36"/>
  <c r="F175" i="36"/>
  <c r="I68" i="36"/>
  <c r="I66" i="36"/>
  <c r="I70" i="36" s="1"/>
  <c r="H190" i="36"/>
  <c r="H184" i="36"/>
  <c r="H181" i="36"/>
  <c r="H187" i="36"/>
  <c r="H136" i="36"/>
  <c r="H134" i="36" s="1"/>
  <c r="G119" i="36"/>
  <c r="G113" i="36"/>
  <c r="H72" i="36"/>
  <c r="I72" i="36" s="1"/>
  <c r="H101" i="36"/>
  <c r="H142" i="36" s="1"/>
  <c r="H99" i="36"/>
  <c r="H137" i="36"/>
  <c r="H140" i="36" s="1"/>
  <c r="H144" i="36" s="1"/>
  <c r="H98" i="36"/>
  <c r="M16" i="36"/>
  <c r="L18" i="36"/>
  <c r="L17" i="36"/>
  <c r="L124" i="36"/>
  <c r="L127" i="36" s="1"/>
  <c r="L34" i="36"/>
  <c r="F149" i="36"/>
  <c r="I69" i="36"/>
  <c r="J22" i="36"/>
  <c r="J24" i="36" s="1"/>
  <c r="J126" i="36"/>
  <c r="F90" i="36"/>
  <c r="I114" i="36"/>
  <c r="I115" i="36" s="1"/>
  <c r="I112" i="36"/>
  <c r="I28" i="36"/>
  <c r="H65" i="36"/>
  <c r="H111" i="36"/>
  <c r="K19" i="36"/>
  <c r="K26" i="36" s="1"/>
  <c r="K20" i="36"/>
  <c r="K36" i="36" s="1"/>
  <c r="G118" i="36"/>
  <c r="G73" i="36"/>
  <c r="G67" i="36"/>
  <c r="G77" i="36" s="1"/>
  <c r="G75" i="36" s="1"/>
  <c r="H170" i="36"/>
  <c r="H173" i="36"/>
  <c r="H167" i="36"/>
  <c r="H176" i="36"/>
  <c r="H116" i="36"/>
  <c r="G55" i="36"/>
  <c r="G83" i="36" s="1"/>
  <c r="G53" i="36"/>
  <c r="G56" i="36" s="1"/>
  <c r="G57" i="36" s="1"/>
  <c r="H57" i="36" s="1"/>
  <c r="G78" i="36"/>
  <c r="G81" i="36" s="1"/>
  <c r="G85" i="36" s="1"/>
  <c r="G52" i="36"/>
  <c r="F163" i="36"/>
  <c r="F157" i="36"/>
  <c r="F166" i="36"/>
  <c r="F160" i="36"/>
  <c r="F196" i="36" s="1"/>
  <c r="F108" i="36"/>
  <c r="I64" i="36"/>
  <c r="I6" i="36" s="1"/>
  <c r="X128" i="25"/>
  <c r="AK128" i="25"/>
  <c r="Z131" i="25"/>
  <c r="BO131" i="25"/>
  <c r="BM112" i="25"/>
  <c r="BM114" i="25"/>
  <c r="BM115" i="25" s="1"/>
  <c r="BM21" i="25"/>
  <c r="BO130" i="25"/>
  <c r="BO179" i="25"/>
  <c r="BO182" i="25"/>
  <c r="BO185" i="25"/>
  <c r="BO188" i="25"/>
  <c r="V99" i="25"/>
  <c r="V101" i="25"/>
  <c r="V142" i="25" s="1"/>
  <c r="V137" i="25"/>
  <c r="V98" i="25"/>
  <c r="W97" i="25"/>
  <c r="AK27" i="25"/>
  <c r="AK109" i="25"/>
  <c r="Z130" i="25"/>
  <c r="Z179" i="25"/>
  <c r="Z182" i="25"/>
  <c r="Z185" i="25"/>
  <c r="Z188" i="25"/>
  <c r="AY116" i="25"/>
  <c r="AY167" i="25"/>
  <c r="AY168" i="25" s="1"/>
  <c r="AY170" i="25"/>
  <c r="AY173" i="25"/>
  <c r="AY174" i="25" s="1"/>
  <c r="AY176" i="25"/>
  <c r="AY177" i="25" s="1"/>
  <c r="AZ126" i="25"/>
  <c r="BL116" i="25"/>
  <c r="BL167" i="25"/>
  <c r="BL173" i="25"/>
  <c r="BL170" i="25"/>
  <c r="BL176" i="25"/>
  <c r="AI136" i="25"/>
  <c r="AI134" i="25" s="1"/>
  <c r="AI181" i="25"/>
  <c r="AI184" i="25"/>
  <c r="AI187" i="25"/>
  <c r="AI190" i="25"/>
  <c r="AL130" i="25"/>
  <c r="AL131" i="25" s="1"/>
  <c r="AL179" i="25"/>
  <c r="AL182" i="25"/>
  <c r="AL185" i="25"/>
  <c r="AL188" i="25"/>
  <c r="BM126" i="25"/>
  <c r="AW100" i="25"/>
  <c r="AW104" i="25"/>
  <c r="AX104" i="25" s="1"/>
  <c r="AX147" i="25" s="1"/>
  <c r="AW139" i="25"/>
  <c r="AW141" i="25" s="1"/>
  <c r="AW151" i="25" s="1"/>
  <c r="AW149" i="25" s="1"/>
  <c r="BJ108" i="25"/>
  <c r="BJ157" i="25"/>
  <c r="BJ193" i="25" s="1"/>
  <c r="BJ196" i="25"/>
  <c r="BJ163" i="25"/>
  <c r="BJ199" i="25" s="1"/>
  <c r="BJ166" i="25"/>
  <c r="BJ202" i="25" s="1"/>
  <c r="BI197" i="25"/>
  <c r="AI100" i="25"/>
  <c r="AI104" i="25"/>
  <c r="AI147" i="25" s="1"/>
  <c r="AI139" i="25"/>
  <c r="AI141" i="25" s="1"/>
  <c r="AI151" i="25" s="1"/>
  <c r="AI149" i="25" s="1"/>
  <c r="AM130" i="25"/>
  <c r="AM179" i="25"/>
  <c r="AM182" i="25"/>
  <c r="AM185" i="25"/>
  <c r="AM188" i="25"/>
  <c r="AY113" i="25"/>
  <c r="AY119" i="25"/>
  <c r="BL113" i="25"/>
  <c r="BL119" i="25"/>
  <c r="BB130" i="25"/>
  <c r="BB179" i="25"/>
  <c r="BB182" i="25"/>
  <c r="BB185" i="25"/>
  <c r="BB188" i="25"/>
  <c r="BL99" i="25"/>
  <c r="BL101" i="25"/>
  <c r="BL142" i="25" s="1"/>
  <c r="BL137" i="25"/>
  <c r="BL140" i="25" s="1"/>
  <c r="BL144" i="25" s="1"/>
  <c r="BL98" i="25"/>
  <c r="BA41" i="25"/>
  <c r="W99" i="25"/>
  <c r="W101" i="25"/>
  <c r="W142" i="25" s="1"/>
  <c r="W143" i="25" s="1"/>
  <c r="W137" i="25"/>
  <c r="W140" i="25" s="1"/>
  <c r="W144" i="25" s="1"/>
  <c r="W98" i="25"/>
  <c r="AZ112" i="25"/>
  <c r="AZ114" i="25"/>
  <c r="AJ113" i="25"/>
  <c r="AJ119" i="25"/>
  <c r="BL128" i="25"/>
  <c r="BL132" i="25"/>
  <c r="AX123" i="25"/>
  <c r="AX121" i="25" s="1"/>
  <c r="AX169" i="25"/>
  <c r="AX172" i="25"/>
  <c r="AX175" i="25"/>
  <c r="AX178" i="25"/>
  <c r="AY128" i="25"/>
  <c r="AY132" i="25"/>
  <c r="AW140" i="25"/>
  <c r="AW144" i="25" s="1"/>
  <c r="BK123" i="25"/>
  <c r="BK121" i="25" s="1"/>
  <c r="BK169" i="25"/>
  <c r="BK172" i="25"/>
  <c r="BK175" i="25"/>
  <c r="BK178" i="25"/>
  <c r="AX102" i="25"/>
  <c r="AX155" i="25"/>
  <c r="AX191" i="25" s="1"/>
  <c r="AX158" i="25"/>
  <c r="AX194" i="25" s="1"/>
  <c r="AX161" i="25"/>
  <c r="AX197" i="25" s="1"/>
  <c r="AX164" i="25"/>
  <c r="AX200" i="25" s="1"/>
  <c r="BI194" i="25"/>
  <c r="BI147" i="25"/>
  <c r="U147" i="25"/>
  <c r="AI123" i="25"/>
  <c r="AI121" i="25" s="1"/>
  <c r="AI169" i="25"/>
  <c r="AI172" i="25"/>
  <c r="AI175" i="25"/>
  <c r="AI178" i="25"/>
  <c r="BB131" i="25"/>
  <c r="AH108" i="25"/>
  <c r="AH106" i="25" s="1"/>
  <c r="AH157" i="25"/>
  <c r="AH193" i="25" s="1"/>
  <c r="AH160" i="25"/>
  <c r="AH196" i="25" s="1"/>
  <c r="AH163" i="25"/>
  <c r="AH199" i="25" s="1"/>
  <c r="AH166" i="25"/>
  <c r="AH202" i="25" s="1"/>
  <c r="BL118" i="25"/>
  <c r="AX136" i="25"/>
  <c r="AX134" i="25" s="1"/>
  <c r="AX181" i="25"/>
  <c r="AX184" i="25"/>
  <c r="AX187" i="25"/>
  <c r="AX190" i="25"/>
  <c r="AY120" i="25"/>
  <c r="AY117" i="25"/>
  <c r="BI146" i="25"/>
  <c r="BJ146" i="25" s="1"/>
  <c r="AX100" i="25"/>
  <c r="AX139" i="25"/>
  <c r="AX141" i="25" s="1"/>
  <c r="AX151" i="25" s="1"/>
  <c r="AX149" i="25" s="1"/>
  <c r="BI191" i="25"/>
  <c r="BI108" i="25"/>
  <c r="BI106" i="25" s="1"/>
  <c r="BI157" i="25"/>
  <c r="BI193" i="25" s="1"/>
  <c r="BI160" i="25"/>
  <c r="BI196" i="25" s="1"/>
  <c r="BI163" i="25"/>
  <c r="BI199" i="25" s="1"/>
  <c r="BI166" i="25"/>
  <c r="BI202" i="25" s="1"/>
  <c r="U108" i="25"/>
  <c r="U106" i="25" s="1"/>
  <c r="U157" i="25"/>
  <c r="U193" i="25" s="1"/>
  <c r="U160" i="25"/>
  <c r="U196" i="25" s="1"/>
  <c r="U163" i="25"/>
  <c r="U199" i="25" s="1"/>
  <c r="U166" i="25"/>
  <c r="U202" i="25" s="1"/>
  <c r="AJ132" i="25"/>
  <c r="AK132" i="25" s="1"/>
  <c r="W113" i="25"/>
  <c r="W119" i="25"/>
  <c r="X112" i="25"/>
  <c r="X114" i="25"/>
  <c r="BK99" i="25"/>
  <c r="BK101" i="25"/>
  <c r="BK142" i="25" s="1"/>
  <c r="BK137" i="25"/>
  <c r="BK98" i="25"/>
  <c r="AJ99" i="25"/>
  <c r="AJ101" i="25"/>
  <c r="AJ142" i="25" s="1"/>
  <c r="AJ137" i="25"/>
  <c r="AJ98" i="25"/>
  <c r="BM110" i="25"/>
  <c r="AX118" i="25"/>
  <c r="AY118" i="25" s="1"/>
  <c r="U194" i="25"/>
  <c r="W116" i="25"/>
  <c r="W167" i="25"/>
  <c r="W168" i="25" s="1"/>
  <c r="W170" i="25"/>
  <c r="W171" i="25" s="1"/>
  <c r="W173" i="25"/>
  <c r="W176" i="25"/>
  <c r="W177" i="25" s="1"/>
  <c r="AJ116" i="25"/>
  <c r="AJ118" i="25" s="1"/>
  <c r="AJ167" i="25"/>
  <c r="AJ173" i="25"/>
  <c r="AJ170" i="25"/>
  <c r="AJ176" i="25"/>
  <c r="W132" i="25"/>
  <c r="W128" i="25"/>
  <c r="AW102" i="25"/>
  <c r="AW103" i="25" s="1"/>
  <c r="AX103" i="25" s="1"/>
  <c r="AW155" i="25"/>
  <c r="AW158" i="25"/>
  <c r="AW161" i="25"/>
  <c r="AW164" i="25"/>
  <c r="V123" i="25"/>
  <c r="V121" i="25" s="1"/>
  <c r="V169" i="25"/>
  <c r="V172" i="25"/>
  <c r="V175" i="25"/>
  <c r="V178" i="25"/>
  <c r="BJ104" i="25"/>
  <c r="BJ147" i="25" s="1"/>
  <c r="BI200" i="25"/>
  <c r="BJ103" i="25"/>
  <c r="AI102" i="25"/>
  <c r="AI103" i="25" s="1"/>
  <c r="AI155" i="25"/>
  <c r="AI158" i="25"/>
  <c r="AI161" i="25"/>
  <c r="AI164" i="25"/>
  <c r="AI200" i="25" s="1"/>
  <c r="AJ136" i="25"/>
  <c r="AJ134" i="25" s="1"/>
  <c r="AJ181" i="25"/>
  <c r="AJ187" i="25"/>
  <c r="AJ190" i="25"/>
  <c r="AJ184" i="25"/>
  <c r="I36" i="25"/>
  <c r="H44" i="25"/>
  <c r="AI72" i="35"/>
  <c r="U118" i="35"/>
  <c r="AZ36" i="35"/>
  <c r="AV196" i="35"/>
  <c r="AL41" i="35"/>
  <c r="BN41" i="35"/>
  <c r="AV90" i="35"/>
  <c r="AK36" i="35"/>
  <c r="BM128" i="35"/>
  <c r="I128" i="35"/>
  <c r="AG87" i="35"/>
  <c r="AU197" i="35"/>
  <c r="J37" i="35"/>
  <c r="J40" i="35" s="1"/>
  <c r="J41" i="35" s="1"/>
  <c r="AX119" i="35"/>
  <c r="AX113" i="35"/>
  <c r="BM28" i="35"/>
  <c r="BL111" i="35"/>
  <c r="BL65" i="35"/>
  <c r="AG191" i="35"/>
  <c r="G96" i="35"/>
  <c r="G50" i="35"/>
  <c r="BO18" i="35"/>
  <c r="BO17" i="35"/>
  <c r="BP16" i="35"/>
  <c r="BO124" i="35"/>
  <c r="BO127" i="35" s="1"/>
  <c r="BO34" i="35"/>
  <c r="W189" i="35"/>
  <c r="AA16" i="35"/>
  <c r="Z17" i="35"/>
  <c r="Z18" i="35"/>
  <c r="Z124" i="35"/>
  <c r="Z127" i="35" s="1"/>
  <c r="Z34" i="35"/>
  <c r="Z37" i="35" s="1"/>
  <c r="Z40" i="35" s="1"/>
  <c r="Z41" i="35" s="1"/>
  <c r="H68" i="35"/>
  <c r="H66" i="35"/>
  <c r="H70" i="35" s="1"/>
  <c r="AY23" i="35"/>
  <c r="BK78" i="35"/>
  <c r="BK81" i="35" s="1"/>
  <c r="BK85" i="35" s="1"/>
  <c r="BK55" i="35"/>
  <c r="BK83" i="35" s="1"/>
  <c r="BK53" i="35"/>
  <c r="BK56" i="35" s="1"/>
  <c r="BK52" i="35"/>
  <c r="X109" i="35"/>
  <c r="X63" i="35"/>
  <c r="X128" i="35"/>
  <c r="S200" i="35"/>
  <c r="BA127" i="35"/>
  <c r="BL96" i="35"/>
  <c r="BL50" i="35"/>
  <c r="AK109" i="35"/>
  <c r="AK63" i="35"/>
  <c r="AK27" i="35"/>
  <c r="AY68" i="35"/>
  <c r="AY66" i="35"/>
  <c r="AY70" i="35" s="1"/>
  <c r="AY71" i="35" s="1"/>
  <c r="AY64" i="35"/>
  <c r="AY6" i="35" s="1"/>
  <c r="E147" i="35"/>
  <c r="W96" i="35"/>
  <c r="W50" i="35"/>
  <c r="AK7" i="35"/>
  <c r="AK11" i="35"/>
  <c r="AX137" i="35"/>
  <c r="AX101" i="35"/>
  <c r="AX142" i="35" s="1"/>
  <c r="AX99" i="35"/>
  <c r="AX98" i="35"/>
  <c r="AG147" i="35"/>
  <c r="AZ42" i="35"/>
  <c r="AZ38" i="35"/>
  <c r="AZ46" i="35" s="1"/>
  <c r="W114" i="35"/>
  <c r="W115" i="35" s="1"/>
  <c r="W112" i="35"/>
  <c r="W110" i="35"/>
  <c r="W10" i="35" s="1"/>
  <c r="AG197" i="35"/>
  <c r="BN188" i="35"/>
  <c r="BN179" i="35"/>
  <c r="BN182" i="35"/>
  <c r="BN185" i="35"/>
  <c r="BN130" i="35"/>
  <c r="W183" i="35"/>
  <c r="X38" i="35"/>
  <c r="X46" i="35" s="1"/>
  <c r="X44" i="35" s="1"/>
  <c r="BI140" i="35"/>
  <c r="BI144" i="35" s="1"/>
  <c r="AK38" i="35"/>
  <c r="AK46" i="35" s="1"/>
  <c r="AG146" i="35"/>
  <c r="E87" i="35"/>
  <c r="F87" i="35" s="1"/>
  <c r="AI78" i="35"/>
  <c r="AI81" i="35" s="1"/>
  <c r="AI85" i="35" s="1"/>
  <c r="AI53" i="35"/>
  <c r="AI56" i="35" s="1"/>
  <c r="AI55" i="35"/>
  <c r="AI83" i="35" s="1"/>
  <c r="AI52" i="35"/>
  <c r="AJ111" i="35"/>
  <c r="AK28" i="35"/>
  <c r="AJ65" i="35"/>
  <c r="AG166" i="35"/>
  <c r="AG202" i="35" s="1"/>
  <c r="AG160" i="35"/>
  <c r="AG196" i="35" s="1"/>
  <c r="AG157" i="35"/>
  <c r="AG193" i="35" s="1"/>
  <c r="AG163" i="35"/>
  <c r="AG199" i="35" s="1"/>
  <c r="AG108" i="35"/>
  <c r="AG106" i="35" s="1"/>
  <c r="BI80" i="35"/>
  <c r="BI82" i="35" s="1"/>
  <c r="BI92" i="35" s="1"/>
  <c r="BI90" i="35" s="1"/>
  <c r="BI54" i="35"/>
  <c r="BI62" i="35" s="1"/>
  <c r="BI60" i="35" s="1"/>
  <c r="BI58" i="35"/>
  <c r="W65" i="35"/>
  <c r="W111" i="35"/>
  <c r="X28" i="35"/>
  <c r="E88" i="35"/>
  <c r="AU200" i="35"/>
  <c r="AZ109" i="35"/>
  <c r="AZ63" i="35"/>
  <c r="AZ128" i="35"/>
  <c r="J127" i="35"/>
  <c r="AY111" i="35"/>
  <c r="AZ28" i="35"/>
  <c r="AY65" i="35"/>
  <c r="BK119" i="35"/>
  <c r="BK113" i="35"/>
  <c r="AG194" i="35"/>
  <c r="X131" i="35"/>
  <c r="E146" i="35"/>
  <c r="F146" i="35" s="1"/>
  <c r="BM186" i="35"/>
  <c r="BJ55" i="35"/>
  <c r="BJ83" i="35" s="1"/>
  <c r="BJ53" i="35"/>
  <c r="BJ56" i="35" s="1"/>
  <c r="BJ57" i="35" s="1"/>
  <c r="BK57" i="35" s="1"/>
  <c r="BJ78" i="35"/>
  <c r="BJ81" i="35" s="1"/>
  <c r="BJ85" i="35" s="1"/>
  <c r="BJ52" i="35"/>
  <c r="U164" i="35"/>
  <c r="U200" i="35" s="1"/>
  <c r="U158" i="35"/>
  <c r="U194" i="35" s="1"/>
  <c r="U161" i="35"/>
  <c r="U197" i="35" s="1"/>
  <c r="U155" i="35"/>
  <c r="U191" i="35" s="1"/>
  <c r="U102" i="35"/>
  <c r="E194" i="35"/>
  <c r="BK187" i="35"/>
  <c r="BK184" i="35"/>
  <c r="BK190" i="35"/>
  <c r="BK181" i="35"/>
  <c r="BK136" i="35"/>
  <c r="BK134" i="35" s="1"/>
  <c r="Y127" i="35"/>
  <c r="AH137" i="35"/>
  <c r="AH101" i="35"/>
  <c r="AH142" i="35" s="1"/>
  <c r="AH99" i="35"/>
  <c r="AH98" i="35"/>
  <c r="AU146" i="35"/>
  <c r="AV146" i="35" s="1"/>
  <c r="AW146" i="35" s="1"/>
  <c r="BL42" i="35"/>
  <c r="BL38" i="35"/>
  <c r="BL46" i="35" s="1"/>
  <c r="BL44" i="35" s="1"/>
  <c r="AL182" i="35"/>
  <c r="AL188" i="35"/>
  <c r="AL179" i="35"/>
  <c r="AL185" i="35"/>
  <c r="AL130" i="35"/>
  <c r="AI190" i="35"/>
  <c r="AI184" i="35"/>
  <c r="AI181" i="35"/>
  <c r="AI187" i="35"/>
  <c r="AI136" i="35"/>
  <c r="AI134" i="35" s="1"/>
  <c r="AX187" i="35"/>
  <c r="AX190" i="35"/>
  <c r="AX181" i="35"/>
  <c r="AX184" i="35"/>
  <c r="AX136" i="35"/>
  <c r="AX134" i="35" s="1"/>
  <c r="S197" i="35"/>
  <c r="V72" i="35"/>
  <c r="AU163" i="35"/>
  <c r="AU199" i="35" s="1"/>
  <c r="AU157" i="35"/>
  <c r="AU193" i="35" s="1"/>
  <c r="AU160" i="35"/>
  <c r="AU196" i="35" s="1"/>
  <c r="AU166" i="35"/>
  <c r="AU202" i="35" s="1"/>
  <c r="AU108" i="35"/>
  <c r="AU106" i="35" s="1"/>
  <c r="BB124" i="35"/>
  <c r="BB127" i="35" s="1"/>
  <c r="BC16" i="35"/>
  <c r="BB18" i="35"/>
  <c r="BB17" i="35"/>
  <c r="BB34" i="35"/>
  <c r="BB37" i="35" s="1"/>
  <c r="BB40" i="35" s="1"/>
  <c r="BB41" i="35" s="1"/>
  <c r="BL132" i="35"/>
  <c r="BM132" i="35" s="1"/>
  <c r="BL128" i="35"/>
  <c r="F80" i="35"/>
  <c r="F82" i="35" s="1"/>
  <c r="F92" i="35" s="1"/>
  <c r="F90" i="35" s="1"/>
  <c r="F58" i="35"/>
  <c r="F88" i="35" s="1"/>
  <c r="F54" i="35"/>
  <c r="F62" i="35" s="1"/>
  <c r="F60" i="35" s="1"/>
  <c r="I185" i="35"/>
  <c r="I179" i="35"/>
  <c r="I180" i="35" s="1"/>
  <c r="I182" i="35"/>
  <c r="I183" i="35" s="1"/>
  <c r="I188" i="35"/>
  <c r="I189" i="35" s="1"/>
  <c r="I130" i="35"/>
  <c r="AW175" i="35"/>
  <c r="AW172" i="35"/>
  <c r="AW178" i="35"/>
  <c r="AW169" i="35"/>
  <c r="AW123" i="35"/>
  <c r="AW121" i="35" s="1"/>
  <c r="AK126" i="35"/>
  <c r="G67" i="35"/>
  <c r="G77" i="35" s="1"/>
  <c r="G75" i="35" s="1"/>
  <c r="G73" i="35"/>
  <c r="U57" i="35"/>
  <c r="T104" i="35"/>
  <c r="T147" i="35" s="1"/>
  <c r="T100" i="35"/>
  <c r="T160" i="35" s="1"/>
  <c r="T139" i="35"/>
  <c r="T141" i="35" s="1"/>
  <c r="T151" i="35" s="1"/>
  <c r="T149" i="35" s="1"/>
  <c r="BL68" i="35"/>
  <c r="BL66" i="35"/>
  <c r="BL70" i="35" s="1"/>
  <c r="AI137" i="35"/>
  <c r="AI140" i="35" s="1"/>
  <c r="AI144" i="35" s="1"/>
  <c r="AI101" i="35"/>
  <c r="AI142" i="35" s="1"/>
  <c r="AI99" i="35"/>
  <c r="AI98" i="35"/>
  <c r="AV193" i="35"/>
  <c r="AI73" i="35"/>
  <c r="AI67" i="35"/>
  <c r="AI77" i="35" s="1"/>
  <c r="AI75" i="35" s="1"/>
  <c r="AK188" i="35"/>
  <c r="AK189" i="35" s="1"/>
  <c r="AK185" i="35"/>
  <c r="AK186" i="35" s="1"/>
  <c r="AK179" i="35"/>
  <c r="AK180" i="35" s="1"/>
  <c r="AK182" i="35"/>
  <c r="AK183" i="35" s="1"/>
  <c r="AK130" i="35"/>
  <c r="AK131" i="35" s="1"/>
  <c r="BM109" i="35"/>
  <c r="BM63" i="35"/>
  <c r="AW164" i="35"/>
  <c r="AW200" i="35" s="1"/>
  <c r="AW158" i="35"/>
  <c r="AW194" i="35" s="1"/>
  <c r="AW155" i="35"/>
  <c r="AW191" i="35" s="1"/>
  <c r="AW161" i="35"/>
  <c r="AW197" i="35" s="1"/>
  <c r="AW102" i="35"/>
  <c r="AW103" i="35" s="1"/>
  <c r="V119" i="35"/>
  <c r="V113" i="35"/>
  <c r="W68" i="35"/>
  <c r="W66" i="35"/>
  <c r="W70" i="35" s="1"/>
  <c r="W71" i="35" s="1"/>
  <c r="U139" i="35"/>
  <c r="U141" i="35" s="1"/>
  <c r="U151" i="35" s="1"/>
  <c r="U104" i="35"/>
  <c r="U147" i="35" s="1"/>
  <c r="U100" i="35"/>
  <c r="U160" i="35" s="1"/>
  <c r="E191" i="35"/>
  <c r="H190" i="35"/>
  <c r="H184" i="35"/>
  <c r="H187" i="35"/>
  <c r="H136" i="35"/>
  <c r="H181" i="35"/>
  <c r="F161" i="35"/>
  <c r="F197" i="35" s="1"/>
  <c r="F155" i="35"/>
  <c r="F191" i="35" s="1"/>
  <c r="F158" i="35"/>
  <c r="F194" i="35" s="1"/>
  <c r="F102" i="35"/>
  <c r="F103" i="35" s="1"/>
  <c r="F164" i="35"/>
  <c r="F200" i="35" s="1"/>
  <c r="AM18" i="35"/>
  <c r="AN16" i="35"/>
  <c r="AM17" i="35"/>
  <c r="AM124" i="35"/>
  <c r="AM34" i="35"/>
  <c r="AM37" i="35" s="1"/>
  <c r="AM40" i="35" s="1"/>
  <c r="AM41" i="35" s="1"/>
  <c r="AJ68" i="35"/>
  <c r="AJ66" i="35"/>
  <c r="AJ70" i="35" s="1"/>
  <c r="AJ72" i="35" s="1"/>
  <c r="AU87" i="35"/>
  <c r="AV87" i="35" s="1"/>
  <c r="AW87" i="35" s="1"/>
  <c r="S147" i="35"/>
  <c r="G176" i="35"/>
  <c r="G173" i="35"/>
  <c r="G167" i="35"/>
  <c r="G170" i="35"/>
  <c r="G116" i="35"/>
  <c r="G119" i="35"/>
  <c r="G113" i="35"/>
  <c r="I131" i="35"/>
  <c r="I22" i="35"/>
  <c r="I23" i="35" s="1"/>
  <c r="I21" i="35"/>
  <c r="BM22" i="35"/>
  <c r="BM23" i="35" s="1"/>
  <c r="U54" i="35"/>
  <c r="U62" i="35" s="1"/>
  <c r="U80" i="35"/>
  <c r="U82" i="35" s="1"/>
  <c r="U92" i="35" s="1"/>
  <c r="BM7" i="35"/>
  <c r="BM11" i="35"/>
  <c r="AI176" i="35"/>
  <c r="AI173" i="35"/>
  <c r="AI167" i="35"/>
  <c r="AI116" i="35"/>
  <c r="AI170" i="35"/>
  <c r="AU194" i="35"/>
  <c r="K18" i="35"/>
  <c r="K17" i="35"/>
  <c r="L16" i="35"/>
  <c r="K124" i="35"/>
  <c r="K127" i="35" s="1"/>
  <c r="K34" i="35"/>
  <c r="K37" i="35" s="1"/>
  <c r="K40" i="35" s="1"/>
  <c r="V96" i="35"/>
  <c r="V50" i="35"/>
  <c r="W25" i="35"/>
  <c r="BK67" i="35"/>
  <c r="BK77" i="35" s="1"/>
  <c r="BK75" i="35" s="1"/>
  <c r="BK73" i="35"/>
  <c r="F178" i="35"/>
  <c r="F172" i="35"/>
  <c r="F123" i="35"/>
  <c r="F121" i="35" s="1"/>
  <c r="F175" i="35"/>
  <c r="F169" i="35"/>
  <c r="W186" i="35"/>
  <c r="AU88" i="35"/>
  <c r="AV58" i="35"/>
  <c r="AV88" i="35" s="1"/>
  <c r="BJ137" i="35"/>
  <c r="BJ140" i="35" s="1"/>
  <c r="BJ144" i="35" s="1"/>
  <c r="BJ101" i="35"/>
  <c r="BJ142" i="35" s="1"/>
  <c r="BJ99" i="35"/>
  <c r="BJ98" i="35"/>
  <c r="E197" i="35"/>
  <c r="AH55" i="35"/>
  <c r="AH83" i="35" s="1"/>
  <c r="AH53" i="35"/>
  <c r="AH56" i="35" s="1"/>
  <c r="AH57" i="35" s="1"/>
  <c r="AH78" i="35"/>
  <c r="AH52" i="35"/>
  <c r="V170" i="35"/>
  <c r="V173" i="35"/>
  <c r="V167" i="35"/>
  <c r="V176" i="35"/>
  <c r="V116" i="35"/>
  <c r="H132" i="35"/>
  <c r="I132" i="35" s="1"/>
  <c r="H114" i="35"/>
  <c r="H112" i="35"/>
  <c r="AH178" i="35"/>
  <c r="AH175" i="35"/>
  <c r="AH172" i="35"/>
  <c r="AH123" i="35"/>
  <c r="AH121" i="35" s="1"/>
  <c r="AH169" i="35"/>
  <c r="AL126" i="35"/>
  <c r="AL20" i="35"/>
  <c r="AL36" i="35" s="1"/>
  <c r="AL19" i="35"/>
  <c r="AL26" i="35" s="1"/>
  <c r="AY24" i="35"/>
  <c r="BK137" i="35"/>
  <c r="BK140" i="35" s="1"/>
  <c r="BK144" i="35" s="1"/>
  <c r="BK99" i="35"/>
  <c r="BK101" i="35"/>
  <c r="BK142" i="35" s="1"/>
  <c r="BK98" i="35"/>
  <c r="BI104" i="35"/>
  <c r="BI100" i="35"/>
  <c r="BI139" i="35"/>
  <c r="BI141" i="35" s="1"/>
  <c r="BI151" i="35" s="1"/>
  <c r="BI149" i="35" s="1"/>
  <c r="AJ114" i="35"/>
  <c r="AJ112" i="35"/>
  <c r="S191" i="35"/>
  <c r="U172" i="35"/>
  <c r="U178" i="35"/>
  <c r="U175" i="35"/>
  <c r="U169" i="35"/>
  <c r="U123" i="35"/>
  <c r="U121" i="35" s="1"/>
  <c r="I7" i="35"/>
  <c r="I11" i="35"/>
  <c r="AY114" i="35"/>
  <c r="AY115" i="35" s="1"/>
  <c r="AY112" i="35"/>
  <c r="AY110" i="35"/>
  <c r="AY10" i="35" s="1"/>
  <c r="AJ24" i="35"/>
  <c r="W128" i="35"/>
  <c r="W132" i="35"/>
  <c r="S87" i="35"/>
  <c r="T87" i="35" s="1"/>
  <c r="U87" i="35" s="1"/>
  <c r="W42" i="35"/>
  <c r="W38" i="35"/>
  <c r="W46" i="35" s="1"/>
  <c r="W44" i="35" s="1"/>
  <c r="I36" i="35"/>
  <c r="T80" i="35"/>
  <c r="T82" i="35" s="1"/>
  <c r="T92" i="35" s="1"/>
  <c r="T90" i="35" s="1"/>
  <c r="T58" i="35"/>
  <c r="T88" i="35" s="1"/>
  <c r="T54" i="35"/>
  <c r="T62" i="35" s="1"/>
  <c r="T60" i="35" s="1"/>
  <c r="AW139" i="35"/>
  <c r="AW141" i="35" s="1"/>
  <c r="AW151" i="35" s="1"/>
  <c r="AW149" i="35" s="1"/>
  <c r="AW100" i="35"/>
  <c r="AW160" i="35" s="1"/>
  <c r="BI81" i="35"/>
  <c r="BI85" i="35" s="1"/>
  <c r="V73" i="35"/>
  <c r="V67" i="35"/>
  <c r="V77" i="35" s="1"/>
  <c r="V75" i="35" s="1"/>
  <c r="H24" i="35"/>
  <c r="AU191" i="35"/>
  <c r="AZ22" i="35"/>
  <c r="AZ24" i="35" s="1"/>
  <c r="J19" i="35"/>
  <c r="J26" i="35" s="1"/>
  <c r="J20" i="35"/>
  <c r="AX73" i="35"/>
  <c r="AX67" i="35"/>
  <c r="AX77" i="35" s="1"/>
  <c r="AX75" i="35" s="1"/>
  <c r="AG200" i="35"/>
  <c r="AY42" i="35"/>
  <c r="AY38" i="35"/>
  <c r="AY46" i="35" s="1"/>
  <c r="AY44" i="35" s="1"/>
  <c r="S88" i="35"/>
  <c r="BN19" i="35"/>
  <c r="BN26" i="35" s="1"/>
  <c r="BN20" i="35"/>
  <c r="BN36" i="35" s="1"/>
  <c r="W180" i="35"/>
  <c r="BJ118" i="35"/>
  <c r="AW80" i="35"/>
  <c r="AW82" i="35" s="1"/>
  <c r="AW92" i="35" s="1"/>
  <c r="AW90" i="35" s="1"/>
  <c r="AW54" i="35"/>
  <c r="AW62" i="35" s="1"/>
  <c r="AW60" i="35" s="1"/>
  <c r="E200" i="35"/>
  <c r="Y19" i="35"/>
  <c r="Y26" i="35" s="1"/>
  <c r="Y20" i="35"/>
  <c r="Y36" i="35" s="1"/>
  <c r="AJ42" i="35"/>
  <c r="AJ38" i="35"/>
  <c r="AJ46" i="35" s="1"/>
  <c r="AJ44" i="35" s="1"/>
  <c r="S146" i="35"/>
  <c r="T146" i="35" s="1"/>
  <c r="U146" i="35" s="1"/>
  <c r="BM21" i="35"/>
  <c r="AG88" i="35"/>
  <c r="F139" i="35"/>
  <c r="F141" i="35" s="1"/>
  <c r="F151" i="35" s="1"/>
  <c r="F149" i="35" s="1"/>
  <c r="F104" i="35"/>
  <c r="F147" i="35" s="1"/>
  <c r="F100" i="35"/>
  <c r="F160" i="35" s="1"/>
  <c r="F196" i="35" s="1"/>
  <c r="F118" i="35"/>
  <c r="G118" i="35" s="1"/>
  <c r="AX170" i="35"/>
  <c r="AX173" i="35"/>
  <c r="AX176" i="35"/>
  <c r="AX116" i="35"/>
  <c r="AX118" i="35" s="1"/>
  <c r="AX167" i="35"/>
  <c r="AY132" i="35"/>
  <c r="AZ132" i="35" s="1"/>
  <c r="AY128" i="35"/>
  <c r="BM185" i="35"/>
  <c r="BM179" i="35"/>
  <c r="BM180" i="35" s="1"/>
  <c r="BM182" i="35"/>
  <c r="BM183" i="35" s="1"/>
  <c r="BM188" i="35"/>
  <c r="BM189" i="35" s="1"/>
  <c r="BM130" i="35"/>
  <c r="BM131" i="35" s="1"/>
  <c r="BN131" i="35" s="1"/>
  <c r="X22" i="35"/>
  <c r="X24" i="35" s="1"/>
  <c r="BI164" i="35"/>
  <c r="BI158" i="35"/>
  <c r="BI161" i="35"/>
  <c r="BI155" i="35"/>
  <c r="BI102" i="35"/>
  <c r="BI103" i="35" s="1"/>
  <c r="AJ132" i="35"/>
  <c r="AJ128" i="35"/>
  <c r="BK72" i="35"/>
  <c r="S194" i="35"/>
  <c r="S163" i="35"/>
  <c r="S199" i="35" s="1"/>
  <c r="S157" i="35"/>
  <c r="S193" i="35" s="1"/>
  <c r="S166" i="35"/>
  <c r="S202" i="35" s="1"/>
  <c r="S108" i="35"/>
  <c r="S106" i="35" s="1"/>
  <c r="S160" i="35"/>
  <c r="S196" i="35" s="1"/>
  <c r="AV60" i="35"/>
  <c r="AU147" i="35"/>
  <c r="AV104" i="35"/>
  <c r="AV147" i="35" s="1"/>
  <c r="BA19" i="35"/>
  <c r="BA26" i="35" s="1"/>
  <c r="BA20" i="35"/>
  <c r="BA126" i="35" s="1"/>
  <c r="AK22" i="35"/>
  <c r="AK24" i="35" s="1"/>
  <c r="BJ178" i="35"/>
  <c r="BJ169" i="35"/>
  <c r="BJ123" i="35"/>
  <c r="BJ121" i="35" s="1"/>
  <c r="BJ175" i="35"/>
  <c r="BJ172" i="35"/>
  <c r="H111" i="35"/>
  <c r="H65" i="35"/>
  <c r="I28" i="35"/>
  <c r="G72" i="35"/>
  <c r="T164" i="35"/>
  <c r="T200" i="35" s="1"/>
  <c r="T155" i="35"/>
  <c r="T191" i="35" s="1"/>
  <c r="T102" i="35"/>
  <c r="T103" i="35" s="1"/>
  <c r="T161" i="35"/>
  <c r="T197" i="35" s="1"/>
  <c r="T158" i="35"/>
  <c r="T194" i="35" s="1"/>
  <c r="E166" i="35"/>
  <c r="E202" i="35" s="1"/>
  <c r="E160" i="35"/>
  <c r="E196" i="35" s="1"/>
  <c r="E163" i="35"/>
  <c r="E199" i="35" s="1"/>
  <c r="E157" i="35"/>
  <c r="E193" i="35" s="1"/>
  <c r="E108" i="35"/>
  <c r="E106" i="35" s="1"/>
  <c r="AY45" i="35"/>
  <c r="BL114" i="35"/>
  <c r="BL112" i="35"/>
  <c r="G184" i="35"/>
  <c r="G190" i="35"/>
  <c r="G187" i="35"/>
  <c r="G181" i="35"/>
  <c r="G136" i="35"/>
  <c r="G134" i="35" s="1"/>
  <c r="AV202" i="35"/>
  <c r="AV199" i="35"/>
  <c r="AI113" i="35"/>
  <c r="AI119" i="35"/>
  <c r="I109" i="35"/>
  <c r="I63" i="35"/>
  <c r="I64" i="35" s="1"/>
  <c r="I6" i="35" s="1"/>
  <c r="AH118" i="35"/>
  <c r="AI118" i="35" s="1"/>
  <c r="AX55" i="35"/>
  <c r="AX83" i="35" s="1"/>
  <c r="AX53" i="35"/>
  <c r="AX56" i="35" s="1"/>
  <c r="AX57" i="35" s="1"/>
  <c r="AX78" i="35"/>
  <c r="AX81" i="35" s="1"/>
  <c r="AX85" i="35" s="1"/>
  <c r="AX52" i="35"/>
  <c r="BM36" i="35"/>
  <c r="BK176" i="35"/>
  <c r="BK173" i="35"/>
  <c r="BK167" i="35"/>
  <c r="BK116" i="35"/>
  <c r="BK170" i="35"/>
  <c r="BN131" i="34"/>
  <c r="BL72" i="34"/>
  <c r="F60" i="34"/>
  <c r="I133" i="34"/>
  <c r="BJ60" i="34"/>
  <c r="AV118" i="34"/>
  <c r="F88" i="34"/>
  <c r="F147" i="34"/>
  <c r="I132" i="34"/>
  <c r="J132" i="34" s="1"/>
  <c r="BA41" i="34"/>
  <c r="AV139" i="34"/>
  <c r="AV141" i="34" s="1"/>
  <c r="AV151" i="34" s="1"/>
  <c r="AV100" i="34"/>
  <c r="AV160" i="34" s="1"/>
  <c r="AL182" i="34"/>
  <c r="AL185" i="34"/>
  <c r="AL188" i="34"/>
  <c r="AL130" i="34"/>
  <c r="AL131" i="34" s="1"/>
  <c r="AL179" i="34"/>
  <c r="AH172" i="34"/>
  <c r="AH196" i="34" s="1"/>
  <c r="AH123" i="34"/>
  <c r="AH121" i="34" s="1"/>
  <c r="AH178" i="34"/>
  <c r="AH175" i="34"/>
  <c r="AH169" i="34"/>
  <c r="S146" i="34"/>
  <c r="T146" i="34" s="1"/>
  <c r="W11" i="34"/>
  <c r="W7" i="34"/>
  <c r="AK133" i="34"/>
  <c r="BO19" i="34"/>
  <c r="BO26" i="34" s="1"/>
  <c r="BO126" i="34"/>
  <c r="BO20" i="34"/>
  <c r="AV158" i="34"/>
  <c r="AV194" i="34" s="1"/>
  <c r="AV155" i="34"/>
  <c r="AV191" i="34" s="1"/>
  <c r="AV164" i="34"/>
  <c r="AV200" i="34" s="1"/>
  <c r="AV161" i="34"/>
  <c r="AV197" i="34" s="1"/>
  <c r="AV102" i="34"/>
  <c r="BL176" i="34"/>
  <c r="BL116" i="34"/>
  <c r="BL173" i="34"/>
  <c r="BL167" i="34"/>
  <c r="BL170" i="34"/>
  <c r="BI191" i="34"/>
  <c r="T172" i="34"/>
  <c r="T175" i="34"/>
  <c r="T169" i="34"/>
  <c r="T178" i="34"/>
  <c r="T123" i="34"/>
  <c r="T121" i="34" s="1"/>
  <c r="S87" i="34"/>
  <c r="T87" i="34" s="1"/>
  <c r="K127" i="34"/>
  <c r="AU140" i="34"/>
  <c r="AU144" i="34" s="1"/>
  <c r="AX132" i="34"/>
  <c r="BK118" i="34"/>
  <c r="BL118" i="34" s="1"/>
  <c r="J128" i="34"/>
  <c r="BL190" i="34"/>
  <c r="BL181" i="34"/>
  <c r="BL184" i="34"/>
  <c r="BL136" i="34"/>
  <c r="BL134" i="34" s="1"/>
  <c r="BL187" i="34"/>
  <c r="BI88" i="34"/>
  <c r="BJ58" i="34"/>
  <c r="BJ88" i="34" s="1"/>
  <c r="S200" i="34"/>
  <c r="H96" i="34"/>
  <c r="H50" i="34"/>
  <c r="I25" i="34"/>
  <c r="BM24" i="34"/>
  <c r="AJ137" i="34"/>
  <c r="AJ140" i="34" s="1"/>
  <c r="AJ144" i="34" s="1"/>
  <c r="AJ101" i="34"/>
  <c r="AJ142" i="34" s="1"/>
  <c r="AJ99" i="34"/>
  <c r="AJ98" i="34"/>
  <c r="AI164" i="34"/>
  <c r="AI200" i="34" s="1"/>
  <c r="AI158" i="34"/>
  <c r="AI194" i="34" s="1"/>
  <c r="AI161" i="34"/>
  <c r="AI197" i="34" s="1"/>
  <c r="AI155" i="34"/>
  <c r="AI191" i="34" s="1"/>
  <c r="AI102" i="34"/>
  <c r="AI103" i="34" s="1"/>
  <c r="AJ184" i="34"/>
  <c r="AJ190" i="34"/>
  <c r="AJ136" i="34"/>
  <c r="AJ134" i="34" s="1"/>
  <c r="AJ187" i="34"/>
  <c r="AJ181" i="34"/>
  <c r="AX112" i="34"/>
  <c r="AX114" i="34"/>
  <c r="V111" i="34"/>
  <c r="V65" i="34"/>
  <c r="W28" i="34"/>
  <c r="AG163" i="34"/>
  <c r="AG199" i="34" s="1"/>
  <c r="AG157" i="34"/>
  <c r="AG193" i="34" s="1"/>
  <c r="AG166" i="34"/>
  <c r="AG202" i="34" s="1"/>
  <c r="AG160" i="34"/>
  <c r="AG196" i="34" s="1"/>
  <c r="AG108" i="34"/>
  <c r="AG106" i="34" s="1"/>
  <c r="AM19" i="34"/>
  <c r="AM26" i="34" s="1"/>
  <c r="AM20" i="34"/>
  <c r="AI140" i="34"/>
  <c r="AI144" i="34" s="1"/>
  <c r="F123" i="34"/>
  <c r="F121" i="34" s="1"/>
  <c r="F178" i="34"/>
  <c r="F172" i="34"/>
  <c r="F196" i="34" s="1"/>
  <c r="F175" i="34"/>
  <c r="F169" i="34"/>
  <c r="AW190" i="34"/>
  <c r="AW184" i="34"/>
  <c r="AW181" i="34"/>
  <c r="AW136" i="34"/>
  <c r="AW134" i="34" s="1"/>
  <c r="AW187" i="34"/>
  <c r="BI146" i="34"/>
  <c r="BJ146" i="34" s="1"/>
  <c r="BI200" i="34"/>
  <c r="I42" i="34"/>
  <c r="I38" i="34"/>
  <c r="I46" i="34" s="1"/>
  <c r="I44" i="34" s="1"/>
  <c r="T80" i="34"/>
  <c r="T82" i="34" s="1"/>
  <c r="T92" i="34" s="1"/>
  <c r="T90" i="34" s="1"/>
  <c r="T58" i="34"/>
  <c r="T88" i="34" s="1"/>
  <c r="T54" i="34"/>
  <c r="T62" i="34" s="1"/>
  <c r="T60" i="34" s="1"/>
  <c r="I45" i="34"/>
  <c r="U173" i="34"/>
  <c r="U167" i="34"/>
  <c r="U170" i="34"/>
  <c r="U176" i="34"/>
  <c r="U116" i="34"/>
  <c r="V38" i="34"/>
  <c r="V46" i="34" s="1"/>
  <c r="V44" i="34" s="1"/>
  <c r="V42" i="34"/>
  <c r="X41" i="34"/>
  <c r="AX24" i="34"/>
  <c r="I96" i="34"/>
  <c r="I97" i="34" s="1"/>
  <c r="I9" i="34" s="1"/>
  <c r="I50" i="34"/>
  <c r="AG146" i="34"/>
  <c r="AH146" i="34" s="1"/>
  <c r="V96" i="34"/>
  <c r="V50" i="34"/>
  <c r="AY45" i="34"/>
  <c r="BJ178" i="34"/>
  <c r="BJ169" i="34"/>
  <c r="BJ123" i="34"/>
  <c r="BJ121" i="34" s="1"/>
  <c r="BJ175" i="34"/>
  <c r="BJ172" i="34"/>
  <c r="T104" i="34"/>
  <c r="T147" i="34" s="1"/>
  <c r="T100" i="34"/>
  <c r="T160" i="34" s="1"/>
  <c r="T139" i="34"/>
  <c r="T141" i="34" s="1"/>
  <c r="T151" i="34" s="1"/>
  <c r="T149" i="34" s="1"/>
  <c r="G113" i="34"/>
  <c r="G119" i="34"/>
  <c r="BN132" i="34"/>
  <c r="BN128" i="34"/>
  <c r="I68" i="34"/>
  <c r="I69" i="34" s="1"/>
  <c r="I66" i="34"/>
  <c r="I70" i="34" s="1"/>
  <c r="I64" i="34"/>
  <c r="I6" i="34" s="1"/>
  <c r="AK96" i="34"/>
  <c r="AK97" i="34" s="1"/>
  <c r="AK9" i="34" s="1"/>
  <c r="AK50" i="34"/>
  <c r="AK51" i="34" s="1"/>
  <c r="AK5" i="34" s="1"/>
  <c r="AK25" i="34"/>
  <c r="AY186" i="34"/>
  <c r="BL96" i="34"/>
  <c r="BL50" i="34"/>
  <c r="U72" i="34"/>
  <c r="BO37" i="34"/>
  <c r="BO40" i="34" s="1"/>
  <c r="E194" i="34"/>
  <c r="BM43" i="34"/>
  <c r="BM4" i="34" s="1"/>
  <c r="BM112" i="34"/>
  <c r="BM114" i="34"/>
  <c r="BM115" i="34" s="1"/>
  <c r="BM110" i="34"/>
  <c r="BM10" i="34" s="1"/>
  <c r="AI139" i="34"/>
  <c r="AI141" i="34" s="1"/>
  <c r="AI151" i="34" s="1"/>
  <c r="AI149" i="34" s="1"/>
  <c r="AI104" i="34"/>
  <c r="AI100" i="34"/>
  <c r="AI160" i="34" s="1"/>
  <c r="W185" i="34"/>
  <c r="W182" i="34"/>
  <c r="W188" i="34"/>
  <c r="W179" i="34"/>
  <c r="W130" i="34"/>
  <c r="W131" i="34" s="1"/>
  <c r="BO127" i="34"/>
  <c r="AW96" i="34"/>
  <c r="AW50" i="34"/>
  <c r="BJ103" i="34"/>
  <c r="BI197" i="34"/>
  <c r="E146" i="34"/>
  <c r="F146" i="34" s="1"/>
  <c r="AJ170" i="34"/>
  <c r="AJ116" i="34"/>
  <c r="AJ173" i="34"/>
  <c r="AJ176" i="34"/>
  <c r="AJ167" i="34"/>
  <c r="K19" i="34"/>
  <c r="K26" i="34" s="1"/>
  <c r="K20" i="34"/>
  <c r="AU164" i="34"/>
  <c r="AU158" i="34"/>
  <c r="AU155" i="34"/>
  <c r="AU161" i="34"/>
  <c r="AU102" i="34"/>
  <c r="AU103" i="34" s="1"/>
  <c r="AW173" i="34"/>
  <c r="AW167" i="34"/>
  <c r="AW176" i="34"/>
  <c r="AW170" i="34"/>
  <c r="AW116" i="34"/>
  <c r="F166" i="34"/>
  <c r="F157" i="34"/>
  <c r="F163" i="34"/>
  <c r="F108" i="34"/>
  <c r="BL111" i="34"/>
  <c r="BM28" i="34"/>
  <c r="BL65" i="34"/>
  <c r="AK42" i="34"/>
  <c r="AK43" i="34" s="1"/>
  <c r="AK4" i="34" s="1"/>
  <c r="AH90" i="34"/>
  <c r="BN109" i="34"/>
  <c r="BN63" i="34"/>
  <c r="E87" i="34"/>
  <c r="F87" i="34" s="1"/>
  <c r="AG88" i="34"/>
  <c r="AX68" i="34"/>
  <c r="AX66" i="34"/>
  <c r="AX70" i="34" s="1"/>
  <c r="BQ16" i="34"/>
  <c r="BP18" i="34"/>
  <c r="BP17" i="34"/>
  <c r="BP34" i="34"/>
  <c r="BP37" i="34" s="1"/>
  <c r="BP40" i="34" s="1"/>
  <c r="BP124" i="34"/>
  <c r="BP127" i="34" s="1"/>
  <c r="BI194" i="34"/>
  <c r="U96" i="34"/>
  <c r="U50" i="34"/>
  <c r="AU139" i="34"/>
  <c r="AU141" i="34" s="1"/>
  <c r="AU151" i="34" s="1"/>
  <c r="AU149" i="34" s="1"/>
  <c r="AU100" i="34"/>
  <c r="AU104" i="34"/>
  <c r="K41" i="34"/>
  <c r="AX190" i="34"/>
  <c r="AX187" i="34"/>
  <c r="AX181" i="34"/>
  <c r="AX184" i="34"/>
  <c r="AX136" i="34"/>
  <c r="E200" i="34"/>
  <c r="E197" i="34"/>
  <c r="AG194" i="34"/>
  <c r="BK73" i="34"/>
  <c r="BK67" i="34"/>
  <c r="BK77" i="34" s="1"/>
  <c r="BK75" i="34" s="1"/>
  <c r="E163" i="34"/>
  <c r="E199" i="34" s="1"/>
  <c r="E157" i="34"/>
  <c r="E193" i="34" s="1"/>
  <c r="E166" i="34"/>
  <c r="E202" i="34" s="1"/>
  <c r="E160" i="34"/>
  <c r="E196" i="34" s="1"/>
  <c r="E108" i="34"/>
  <c r="E106" i="34" s="1"/>
  <c r="AI113" i="34"/>
  <c r="AI119" i="34"/>
  <c r="J22" i="34"/>
  <c r="J24" i="34" s="1"/>
  <c r="AW67" i="34"/>
  <c r="AW77" i="34" s="1"/>
  <c r="AW75" i="34" s="1"/>
  <c r="AW73" i="34"/>
  <c r="AU81" i="34"/>
  <c r="AU85" i="34" s="1"/>
  <c r="W63" i="34"/>
  <c r="W64" i="34" s="1"/>
  <c r="W6" i="34" s="1"/>
  <c r="W109" i="34"/>
  <c r="AH60" i="34"/>
  <c r="AL22" i="34"/>
  <c r="AL109" i="34"/>
  <c r="AL63" i="34"/>
  <c r="I23" i="34"/>
  <c r="G73" i="34"/>
  <c r="G67" i="34"/>
  <c r="G77" i="34" s="1"/>
  <c r="G75" i="34" s="1"/>
  <c r="S197" i="34"/>
  <c r="S166" i="34"/>
  <c r="S202" i="34" s="1"/>
  <c r="S160" i="34"/>
  <c r="S196" i="34" s="1"/>
  <c r="S163" i="34"/>
  <c r="S199" i="34" s="1"/>
  <c r="S157" i="34"/>
  <c r="S193" i="34" s="1"/>
  <c r="S108" i="34"/>
  <c r="S106" i="34" s="1"/>
  <c r="X20" i="34"/>
  <c r="X19" i="34"/>
  <c r="X26" i="34" s="1"/>
  <c r="BI87" i="34"/>
  <c r="BJ87" i="34" s="1"/>
  <c r="H136" i="34"/>
  <c r="H134" i="34" s="1"/>
  <c r="H184" i="34"/>
  <c r="H187" i="34"/>
  <c r="H190" i="34"/>
  <c r="H181" i="34"/>
  <c r="BN36" i="34"/>
  <c r="I114" i="34"/>
  <c r="I115" i="34" s="1"/>
  <c r="I112" i="34"/>
  <c r="U113" i="34"/>
  <c r="U119" i="34"/>
  <c r="AG147" i="34"/>
  <c r="AO16" i="34"/>
  <c r="AN18" i="34"/>
  <c r="AN17" i="34"/>
  <c r="AN34" i="34"/>
  <c r="AN37" i="34" s="1"/>
  <c r="AN40" i="34" s="1"/>
  <c r="AN124" i="34"/>
  <c r="AK68" i="34"/>
  <c r="AK69" i="34" s="1"/>
  <c r="AK66" i="34"/>
  <c r="AK70" i="34" s="1"/>
  <c r="AK71" i="34" s="1"/>
  <c r="E191" i="34"/>
  <c r="AG191" i="34"/>
  <c r="AG197" i="34"/>
  <c r="BJ166" i="34"/>
  <c r="BJ157" i="34"/>
  <c r="BJ163" i="34"/>
  <c r="BJ108" i="34"/>
  <c r="AI80" i="34"/>
  <c r="AI82" i="34" s="1"/>
  <c r="AI92" i="34" s="1"/>
  <c r="AI90" i="34" s="1"/>
  <c r="AI54" i="34"/>
  <c r="AI62" i="34" s="1"/>
  <c r="AI60" i="34" s="1"/>
  <c r="V66" i="34"/>
  <c r="V70" i="34" s="1"/>
  <c r="V68" i="34"/>
  <c r="E88" i="34"/>
  <c r="BI163" i="34"/>
  <c r="BI199" i="34" s="1"/>
  <c r="BI157" i="34"/>
  <c r="BI193" i="34" s="1"/>
  <c r="BI160" i="34"/>
  <c r="BI196" i="34" s="1"/>
  <c r="BI166" i="34"/>
  <c r="BI202" i="34" s="1"/>
  <c r="BI108" i="34"/>
  <c r="BI106" i="34" s="1"/>
  <c r="BK119" i="34"/>
  <c r="BK113" i="34"/>
  <c r="E147" i="34"/>
  <c r="AZ36" i="34"/>
  <c r="AZ20" i="34"/>
  <c r="AZ19" i="34"/>
  <c r="AZ26" i="34" s="1"/>
  <c r="AJ65" i="34"/>
  <c r="AK28" i="34"/>
  <c r="AJ111" i="34"/>
  <c r="J109" i="34"/>
  <c r="J63" i="34"/>
  <c r="AX111" i="34"/>
  <c r="AX65" i="34"/>
  <c r="AY28" i="34"/>
  <c r="AI118" i="34"/>
  <c r="F90" i="34"/>
  <c r="W22" i="34"/>
  <c r="W23" i="34" s="1"/>
  <c r="H72" i="34"/>
  <c r="AH58" i="34"/>
  <c r="AH88" i="34" s="1"/>
  <c r="T161" i="34"/>
  <c r="T197" i="34" s="1"/>
  <c r="T155" i="34"/>
  <c r="T191" i="34" s="1"/>
  <c r="T164" i="34"/>
  <c r="T200" i="34" s="1"/>
  <c r="T158" i="34"/>
  <c r="T194" i="34" s="1"/>
  <c r="T102" i="34"/>
  <c r="T103" i="34" s="1"/>
  <c r="AH163" i="34"/>
  <c r="AH166" i="34"/>
  <c r="AH202" i="34" s="1"/>
  <c r="AH157" i="34"/>
  <c r="AH108" i="34"/>
  <c r="AL36" i="34"/>
  <c r="AL126" i="34"/>
  <c r="S191" i="34"/>
  <c r="S147" i="34"/>
  <c r="X185" i="34"/>
  <c r="X130" i="34"/>
  <c r="X182" i="34"/>
  <c r="X179" i="34"/>
  <c r="X188" i="34"/>
  <c r="Y18" i="34"/>
  <c r="Y17" i="34"/>
  <c r="Y124" i="34"/>
  <c r="Z16" i="34"/>
  <c r="Y34" i="34"/>
  <c r="Y37" i="34" s="1"/>
  <c r="Y40" i="34" s="1"/>
  <c r="G55" i="34"/>
  <c r="G83" i="34" s="1"/>
  <c r="G53" i="34"/>
  <c r="G56" i="34" s="1"/>
  <c r="G57" i="34" s="1"/>
  <c r="G78" i="34"/>
  <c r="G52" i="34"/>
  <c r="BK55" i="34"/>
  <c r="BK83" i="34" s="1"/>
  <c r="BK53" i="34"/>
  <c r="BK56" i="34" s="1"/>
  <c r="BK57" i="34" s="1"/>
  <c r="BK78" i="34"/>
  <c r="BK52" i="34"/>
  <c r="U73" i="34"/>
  <c r="U67" i="34"/>
  <c r="U77" i="34" s="1"/>
  <c r="U75" i="34" s="1"/>
  <c r="AY22" i="34"/>
  <c r="AY23" i="34" s="1"/>
  <c r="AY21" i="34"/>
  <c r="AY63" i="34"/>
  <c r="AY109" i="34"/>
  <c r="AY110" i="34" s="1"/>
  <c r="AY10" i="34" s="1"/>
  <c r="AY27" i="34"/>
  <c r="AK132" i="34"/>
  <c r="AK128" i="34"/>
  <c r="AM37" i="34"/>
  <c r="AM40" i="34" s="1"/>
  <c r="AM41" i="34" s="1"/>
  <c r="AN41" i="34" s="1"/>
  <c r="BM128" i="34"/>
  <c r="BM132" i="34"/>
  <c r="BM133" i="34" s="1"/>
  <c r="BJ90" i="34"/>
  <c r="AK112" i="34"/>
  <c r="AK114" i="34"/>
  <c r="AK115" i="34" s="1"/>
  <c r="AK110" i="34"/>
  <c r="AK10" i="34" s="1"/>
  <c r="V184" i="34"/>
  <c r="V187" i="34"/>
  <c r="V136" i="34"/>
  <c r="V181" i="34"/>
  <c r="V190" i="34"/>
  <c r="M16" i="34"/>
  <c r="L18" i="34"/>
  <c r="L17" i="34"/>
  <c r="L124" i="34"/>
  <c r="L127" i="34" s="1"/>
  <c r="L34" i="34"/>
  <c r="BO41" i="34"/>
  <c r="BP41" i="34" s="1"/>
  <c r="F103" i="34"/>
  <c r="AG200" i="34"/>
  <c r="V112" i="34"/>
  <c r="V114" i="34"/>
  <c r="AV80" i="34"/>
  <c r="AV82" i="34" s="1"/>
  <c r="AV92" i="34" s="1"/>
  <c r="AV54" i="34"/>
  <c r="AV62" i="34" s="1"/>
  <c r="BI147" i="34"/>
  <c r="AZ182" i="34"/>
  <c r="AZ130" i="34"/>
  <c r="AZ131" i="34" s="1"/>
  <c r="AZ185" i="34"/>
  <c r="AZ179" i="34"/>
  <c r="AZ188" i="34"/>
  <c r="BA124" i="34"/>
  <c r="BA127" i="34" s="1"/>
  <c r="BA18" i="34"/>
  <c r="BA17" i="34"/>
  <c r="BB16" i="34"/>
  <c r="BA34" i="34"/>
  <c r="BA37" i="34" s="1"/>
  <c r="BA40" i="34" s="1"/>
  <c r="AK44" i="34"/>
  <c r="AK45" i="34" s="1"/>
  <c r="AI73" i="34"/>
  <c r="AI67" i="34"/>
  <c r="AI77" i="34" s="1"/>
  <c r="AI75" i="34" s="1"/>
  <c r="J38" i="34"/>
  <c r="J46" i="34" s="1"/>
  <c r="J44" i="34" s="1"/>
  <c r="AW113" i="34"/>
  <c r="AW119" i="34"/>
  <c r="H173" i="34"/>
  <c r="H116" i="34"/>
  <c r="H176" i="34"/>
  <c r="H170" i="34"/>
  <c r="H167" i="34"/>
  <c r="AU80" i="34"/>
  <c r="AU82" i="34" s="1"/>
  <c r="AU92" i="34" s="1"/>
  <c r="AU90" i="34" s="1"/>
  <c r="AU58" i="34"/>
  <c r="AU54" i="34"/>
  <c r="AU62" i="34" s="1"/>
  <c r="AU60" i="34" s="1"/>
  <c r="AV57" i="34"/>
  <c r="AY11" i="34"/>
  <c r="AY7" i="34"/>
  <c r="W36" i="34"/>
  <c r="W126" i="34"/>
  <c r="AG87" i="34"/>
  <c r="AH87" i="34" s="1"/>
  <c r="AI87" i="34" s="1"/>
  <c r="AY43" i="34"/>
  <c r="AY4" i="34" s="1"/>
  <c r="AH147" i="34"/>
  <c r="BM68" i="34"/>
  <c r="BM69" i="34" s="1"/>
  <c r="BM66" i="34"/>
  <c r="BM70" i="34" s="1"/>
  <c r="BM71" i="34" s="1"/>
  <c r="H111" i="34"/>
  <c r="I28" i="34"/>
  <c r="H65" i="34"/>
  <c r="S194" i="34"/>
  <c r="X37" i="34"/>
  <c r="X40" i="34" s="1"/>
  <c r="G101" i="34"/>
  <c r="G142" i="34" s="1"/>
  <c r="G99" i="34"/>
  <c r="G137" i="34"/>
  <c r="G98" i="34"/>
  <c r="BK137" i="34"/>
  <c r="BK101" i="34"/>
  <c r="BK142" i="34" s="1"/>
  <c r="BK99" i="34"/>
  <c r="BK98" i="34"/>
  <c r="AW72" i="34"/>
  <c r="BN22" i="34"/>
  <c r="BN24" i="34" s="1"/>
  <c r="U190" i="34"/>
  <c r="U184" i="34"/>
  <c r="U187" i="34"/>
  <c r="U181" i="34"/>
  <c r="U136" i="34"/>
  <c r="U134" i="34" s="1"/>
  <c r="AY42" i="34"/>
  <c r="AY38" i="34"/>
  <c r="AY46" i="34" s="1"/>
  <c r="AY44" i="34" s="1"/>
  <c r="AY132" i="34"/>
  <c r="AY133" i="34" s="1"/>
  <c r="AY128" i="34"/>
  <c r="S88" i="34"/>
  <c r="J185" i="34"/>
  <c r="J188" i="34"/>
  <c r="J182" i="34"/>
  <c r="J130" i="34"/>
  <c r="J131" i="34" s="1"/>
  <c r="J179" i="34"/>
  <c r="AM185" i="34"/>
  <c r="AM188" i="34"/>
  <c r="AM182" i="34"/>
  <c r="AM130" i="34"/>
  <c r="AM179" i="34"/>
  <c r="AV178" i="34"/>
  <c r="AV175" i="34"/>
  <c r="AV169" i="34"/>
  <c r="AV172" i="34"/>
  <c r="AV123" i="34"/>
  <c r="AV121" i="34" s="1"/>
  <c r="AJ78" i="34"/>
  <c r="AJ55" i="34"/>
  <c r="AJ83" i="34" s="1"/>
  <c r="AJ53" i="34"/>
  <c r="AJ56" i="34" s="1"/>
  <c r="AJ57" i="34" s="1"/>
  <c r="AJ52" i="34"/>
  <c r="I190" i="34"/>
  <c r="I184" i="34"/>
  <c r="I187" i="34"/>
  <c r="I181" i="34"/>
  <c r="I136" i="34"/>
  <c r="I134" i="34" s="1"/>
  <c r="I135" i="34" s="1"/>
  <c r="I11" i="33"/>
  <c r="AJ44" i="33"/>
  <c r="AY23" i="33"/>
  <c r="Y41" i="33"/>
  <c r="AJ50" i="33"/>
  <c r="AJ96" i="33"/>
  <c r="BM132" i="33"/>
  <c r="BM128" i="33"/>
  <c r="W43" i="33"/>
  <c r="W4" i="33" s="1"/>
  <c r="AG146" i="33"/>
  <c r="AH146" i="33" s="1"/>
  <c r="W132" i="33"/>
  <c r="W133" i="33" s="1"/>
  <c r="W128" i="33"/>
  <c r="AA16" i="33"/>
  <c r="Z18" i="33"/>
  <c r="Z17" i="33"/>
  <c r="Z124" i="33"/>
  <c r="Z34" i="33"/>
  <c r="AY189" i="33"/>
  <c r="S166" i="33"/>
  <c r="S202" i="33" s="1"/>
  <c r="S163" i="33"/>
  <c r="S199" i="33" s="1"/>
  <c r="S157" i="33"/>
  <c r="S193" i="33" s="1"/>
  <c r="S108" i="33"/>
  <c r="S106" i="33" s="1"/>
  <c r="S160" i="33"/>
  <c r="S196" i="33" s="1"/>
  <c r="H114" i="33"/>
  <c r="H112" i="33"/>
  <c r="AY66" i="33"/>
  <c r="AY70" i="33" s="1"/>
  <c r="AY72" i="33" s="1"/>
  <c r="AY68" i="33"/>
  <c r="AY69" i="33" s="1"/>
  <c r="AK42" i="33"/>
  <c r="AK43" i="33" s="1"/>
  <c r="AK4" i="33" s="1"/>
  <c r="AK38" i="33"/>
  <c r="AK46" i="33" s="1"/>
  <c r="AK44" i="33" s="1"/>
  <c r="AK45" i="33" s="1"/>
  <c r="I22" i="33"/>
  <c r="I23" i="33" s="1"/>
  <c r="I21" i="33"/>
  <c r="AH178" i="33"/>
  <c r="AH172" i="33"/>
  <c r="AH175" i="33"/>
  <c r="AH169" i="33"/>
  <c r="AH123" i="33"/>
  <c r="AH121" i="33" s="1"/>
  <c r="AW158" i="33"/>
  <c r="AW194" i="33" s="1"/>
  <c r="AW164" i="33"/>
  <c r="AW161" i="33"/>
  <c r="AW155" i="33"/>
  <c r="AW102" i="33"/>
  <c r="AW103" i="33" s="1"/>
  <c r="X22" i="33"/>
  <c r="X24" i="33" s="1"/>
  <c r="AL185" i="33"/>
  <c r="AL179" i="33"/>
  <c r="AL188" i="33"/>
  <c r="AL182" i="33"/>
  <c r="AL130" i="33"/>
  <c r="AL131" i="33" s="1"/>
  <c r="AV163" i="33"/>
  <c r="AV199" i="33" s="1"/>
  <c r="AV166" i="33"/>
  <c r="AV202" i="33" s="1"/>
  <c r="AV196" i="33"/>
  <c r="AV157" i="33"/>
  <c r="AV193" i="33" s="1"/>
  <c r="AV108" i="33"/>
  <c r="AV106" i="33" s="1"/>
  <c r="AW81" i="33"/>
  <c r="AW85" i="33" s="1"/>
  <c r="AW87" i="33" s="1"/>
  <c r="AY45" i="33"/>
  <c r="BK176" i="33"/>
  <c r="BK170" i="33"/>
  <c r="BK167" i="33"/>
  <c r="BK116" i="33"/>
  <c r="BK173" i="33"/>
  <c r="BJ80" i="33"/>
  <c r="BJ82" i="33" s="1"/>
  <c r="BJ92" i="33" s="1"/>
  <c r="BJ54" i="33"/>
  <c r="BJ62" i="33" s="1"/>
  <c r="S197" i="33"/>
  <c r="S87" i="33"/>
  <c r="T87" i="33" s="1"/>
  <c r="H24" i="33"/>
  <c r="Y185" i="33"/>
  <c r="Y179" i="33"/>
  <c r="Y182" i="33"/>
  <c r="Y188" i="33"/>
  <c r="Y130" i="33"/>
  <c r="AY96" i="33"/>
  <c r="AY50" i="33"/>
  <c r="AG147" i="33"/>
  <c r="W66" i="33"/>
  <c r="W70" i="33" s="1"/>
  <c r="W68" i="33"/>
  <c r="W69" i="33" s="1"/>
  <c r="W64" i="33"/>
  <c r="W6" i="33" s="1"/>
  <c r="AI176" i="33"/>
  <c r="AI170" i="33"/>
  <c r="AI173" i="33"/>
  <c r="AI116" i="33"/>
  <c r="AI167" i="33"/>
  <c r="BI140" i="33"/>
  <c r="BI144" i="33" s="1"/>
  <c r="AH100" i="33"/>
  <c r="AH160" i="33" s="1"/>
  <c r="AH139" i="33"/>
  <c r="AH141" i="33" s="1"/>
  <c r="AH151" i="33" s="1"/>
  <c r="AH149" i="33" s="1"/>
  <c r="AH104" i="33"/>
  <c r="AH147" i="33" s="1"/>
  <c r="U137" i="33"/>
  <c r="U101" i="33"/>
  <c r="U142" i="33" s="1"/>
  <c r="U99" i="33"/>
  <c r="U98" i="33"/>
  <c r="AY97" i="33"/>
  <c r="AY9" i="33" s="1"/>
  <c r="F178" i="33"/>
  <c r="F172" i="33"/>
  <c r="F169" i="33"/>
  <c r="F175" i="33"/>
  <c r="F123" i="33"/>
  <c r="F121" i="33" s="1"/>
  <c r="AG194" i="33"/>
  <c r="E139" i="33"/>
  <c r="E141" i="33" s="1"/>
  <c r="E151" i="33" s="1"/>
  <c r="E149" i="33" s="1"/>
  <c r="E100" i="33"/>
  <c r="E104" i="33"/>
  <c r="BA127" i="33"/>
  <c r="BL66" i="33"/>
  <c r="BL70" i="33" s="1"/>
  <c r="BL72" i="33" s="1"/>
  <c r="BL68" i="33"/>
  <c r="S88" i="33"/>
  <c r="AY190" i="33"/>
  <c r="AY184" i="33"/>
  <c r="AY181" i="33"/>
  <c r="AY136" i="33"/>
  <c r="AY187" i="33"/>
  <c r="AW80" i="33"/>
  <c r="AW82" i="33" s="1"/>
  <c r="AW92" i="33" s="1"/>
  <c r="AW90" i="33" s="1"/>
  <c r="AW58" i="33"/>
  <c r="AW54" i="33"/>
  <c r="AW62" i="33" s="1"/>
  <c r="AW60" i="33" s="1"/>
  <c r="BK113" i="33"/>
  <c r="BK119" i="33"/>
  <c r="G137" i="33"/>
  <c r="G140" i="33" s="1"/>
  <c r="G144" i="33" s="1"/>
  <c r="G99" i="33"/>
  <c r="G101" i="33"/>
  <c r="G142" i="33" s="1"/>
  <c r="G98" i="33"/>
  <c r="AK189" i="33"/>
  <c r="AY25" i="33"/>
  <c r="G73" i="33"/>
  <c r="G67" i="33"/>
  <c r="G77" i="33" s="1"/>
  <c r="G75" i="33" s="1"/>
  <c r="S194" i="33"/>
  <c r="S200" i="33"/>
  <c r="J20" i="33"/>
  <c r="J36" i="33" s="1"/>
  <c r="J19" i="33"/>
  <c r="J26" i="33" s="1"/>
  <c r="BM133" i="33"/>
  <c r="AJ190" i="33"/>
  <c r="AJ184" i="33"/>
  <c r="AJ187" i="33"/>
  <c r="AJ181" i="33"/>
  <c r="AJ136" i="33"/>
  <c r="AJ114" i="33"/>
  <c r="AJ112" i="33"/>
  <c r="Y19" i="33"/>
  <c r="Y26" i="33" s="1"/>
  <c r="Y20" i="33"/>
  <c r="Y126" i="33" s="1"/>
  <c r="AW175" i="33"/>
  <c r="AW169" i="33"/>
  <c r="AW178" i="33"/>
  <c r="AW172" i="33"/>
  <c r="AW123" i="33"/>
  <c r="AW121" i="33" s="1"/>
  <c r="F164" i="33"/>
  <c r="F200" i="33" s="1"/>
  <c r="F161" i="33"/>
  <c r="F197" i="33" s="1"/>
  <c r="F155" i="33"/>
  <c r="F191" i="33" s="1"/>
  <c r="F158" i="33"/>
  <c r="F194" i="33" s="1"/>
  <c r="F102" i="33"/>
  <c r="AY180" i="33"/>
  <c r="BM131" i="33"/>
  <c r="AG160" i="33"/>
  <c r="AG196" i="33" s="1"/>
  <c r="AG166" i="33"/>
  <c r="AG202" i="33" s="1"/>
  <c r="AG163" i="33"/>
  <c r="AG199" i="33" s="1"/>
  <c r="AG157" i="33"/>
  <c r="AG193" i="33" s="1"/>
  <c r="AG108" i="33"/>
  <c r="AG106" i="33" s="1"/>
  <c r="W114" i="33"/>
  <c r="W112" i="33"/>
  <c r="W110" i="33"/>
  <c r="W10" i="33" s="1"/>
  <c r="V119" i="33"/>
  <c r="V113" i="33"/>
  <c r="BN185" i="33"/>
  <c r="BN179" i="33"/>
  <c r="BN188" i="33"/>
  <c r="BN182" i="33"/>
  <c r="BN130" i="33"/>
  <c r="AK22" i="33"/>
  <c r="AK23" i="33" s="1"/>
  <c r="AH164" i="33"/>
  <c r="AH200" i="33" s="1"/>
  <c r="AH161" i="33"/>
  <c r="AH197" i="33" s="1"/>
  <c r="AH155" i="33"/>
  <c r="AH191" i="33" s="1"/>
  <c r="AH102" i="33"/>
  <c r="AH103" i="33" s="1"/>
  <c r="AH158" i="33"/>
  <c r="AH194" i="33" s="1"/>
  <c r="AI137" i="33"/>
  <c r="AI140" i="33" s="1"/>
  <c r="AI144" i="33" s="1"/>
  <c r="AI99" i="33"/>
  <c r="AI101" i="33"/>
  <c r="AI142" i="33" s="1"/>
  <c r="AI98" i="33"/>
  <c r="T196" i="33"/>
  <c r="T157" i="33"/>
  <c r="T193" i="33" s="1"/>
  <c r="T166" i="33"/>
  <c r="T202" i="33" s="1"/>
  <c r="T108" i="33"/>
  <c r="T163" i="33"/>
  <c r="T199" i="33" s="1"/>
  <c r="I109" i="33"/>
  <c r="I63" i="33"/>
  <c r="U78" i="33"/>
  <c r="U55" i="33"/>
  <c r="U83" i="33" s="1"/>
  <c r="U53" i="33"/>
  <c r="U56" i="33" s="1"/>
  <c r="U57" i="33" s="1"/>
  <c r="U52" i="33"/>
  <c r="AG200" i="33"/>
  <c r="E140" i="33"/>
  <c r="E144" i="33" s="1"/>
  <c r="BC16" i="33"/>
  <c r="BB18" i="33"/>
  <c r="BB17" i="33"/>
  <c r="BB124" i="33"/>
  <c r="BB127" i="33" s="1"/>
  <c r="BB34" i="33"/>
  <c r="BB37" i="33" s="1"/>
  <c r="BB40" i="33" s="1"/>
  <c r="V53" i="33"/>
  <c r="V56" i="33" s="1"/>
  <c r="V55" i="33"/>
  <c r="V83" i="33" s="1"/>
  <c r="V78" i="33"/>
  <c r="V81" i="33" s="1"/>
  <c r="V85" i="33" s="1"/>
  <c r="V52" i="33"/>
  <c r="AI72" i="33"/>
  <c r="BM7" i="33"/>
  <c r="BM11" i="33"/>
  <c r="X36" i="33"/>
  <c r="AI190" i="33"/>
  <c r="AI184" i="33"/>
  <c r="AI181" i="33"/>
  <c r="AI187" i="33"/>
  <c r="AI136" i="33"/>
  <c r="AI134" i="33" s="1"/>
  <c r="AY132" i="33"/>
  <c r="AY133" i="33" s="1"/>
  <c r="BN41" i="33"/>
  <c r="AL126" i="33"/>
  <c r="AL20" i="33"/>
  <c r="AL36" i="33"/>
  <c r="AL19" i="33"/>
  <c r="AL26" i="33" s="1"/>
  <c r="AG87" i="33"/>
  <c r="AH87" i="33" s="1"/>
  <c r="AX119" i="33"/>
  <c r="AX113" i="33"/>
  <c r="BJ139" i="33"/>
  <c r="BJ141" i="33" s="1"/>
  <c r="BJ151" i="33" s="1"/>
  <c r="BJ100" i="33"/>
  <c r="BJ160" i="33" s="1"/>
  <c r="E80" i="33"/>
  <c r="E82" i="33" s="1"/>
  <c r="E92" i="33" s="1"/>
  <c r="E90" i="33" s="1"/>
  <c r="E58" i="33"/>
  <c r="E54" i="33"/>
  <c r="E62" i="33" s="1"/>
  <c r="E60" i="33" s="1"/>
  <c r="BK73" i="33"/>
  <c r="BK67" i="33"/>
  <c r="BK77" i="33" s="1"/>
  <c r="BK75" i="33" s="1"/>
  <c r="I183" i="33"/>
  <c r="BJ57" i="33"/>
  <c r="BI81" i="33"/>
  <c r="BI85" i="33" s="1"/>
  <c r="AK180" i="33"/>
  <c r="AY43" i="33"/>
  <c r="AY4" i="33" s="1"/>
  <c r="W23" i="33"/>
  <c r="H190" i="33"/>
  <c r="H184" i="33"/>
  <c r="H187" i="33"/>
  <c r="H181" i="33"/>
  <c r="H136" i="33"/>
  <c r="H134" i="33" s="1"/>
  <c r="S191" i="33"/>
  <c r="J127" i="33"/>
  <c r="BK96" i="33"/>
  <c r="BK50" i="33"/>
  <c r="AI119" i="33"/>
  <c r="AI113" i="33"/>
  <c r="BM22" i="33"/>
  <c r="BM23" i="33" s="1"/>
  <c r="F139" i="33"/>
  <c r="F141" i="33" s="1"/>
  <c r="F151" i="33" s="1"/>
  <c r="F104" i="33"/>
  <c r="F147" i="33" s="1"/>
  <c r="F100" i="33"/>
  <c r="F160" i="33" s="1"/>
  <c r="AZ131" i="33"/>
  <c r="V67" i="33"/>
  <c r="V77" i="33" s="1"/>
  <c r="V75" i="33" s="1"/>
  <c r="V73" i="33"/>
  <c r="BI139" i="33"/>
  <c r="BI141" i="33" s="1"/>
  <c r="BI151" i="33" s="1"/>
  <c r="BI149" i="33" s="1"/>
  <c r="BI104" i="33"/>
  <c r="BJ104" i="33" s="1"/>
  <c r="BJ147" i="33" s="1"/>
  <c r="BI100" i="33"/>
  <c r="BN20" i="33"/>
  <c r="BN19" i="33"/>
  <c r="BN26" i="33" s="1"/>
  <c r="AG191" i="33"/>
  <c r="E158" i="33"/>
  <c r="E164" i="33"/>
  <c r="E161" i="33"/>
  <c r="E155" i="33"/>
  <c r="E102" i="33"/>
  <c r="E103" i="33" s="1"/>
  <c r="BJ178" i="33"/>
  <c r="BJ172" i="33"/>
  <c r="BJ169" i="33"/>
  <c r="BJ175" i="33"/>
  <c r="BJ123" i="33"/>
  <c r="BJ121" i="33" s="1"/>
  <c r="BL112" i="33"/>
  <c r="BL114" i="33"/>
  <c r="G176" i="33"/>
  <c r="G170" i="33"/>
  <c r="G167" i="33"/>
  <c r="G173" i="33"/>
  <c r="G116" i="33"/>
  <c r="X126" i="33"/>
  <c r="AY111" i="33"/>
  <c r="AY65" i="33"/>
  <c r="AZ28" i="33"/>
  <c r="BL111" i="33"/>
  <c r="BL65" i="33"/>
  <c r="BM28" i="33"/>
  <c r="AZ22" i="33"/>
  <c r="AZ24" i="33" s="1"/>
  <c r="I180" i="33"/>
  <c r="G55" i="33"/>
  <c r="G83" i="33" s="1"/>
  <c r="G53" i="33"/>
  <c r="G56" i="33" s="1"/>
  <c r="G78" i="33"/>
  <c r="G81" i="33" s="1"/>
  <c r="G85" i="33" s="1"/>
  <c r="G52" i="33"/>
  <c r="AX137" i="33"/>
  <c r="AX99" i="33"/>
  <c r="AX101" i="33"/>
  <c r="AX142" i="33" s="1"/>
  <c r="AX98" i="33"/>
  <c r="H111" i="33"/>
  <c r="I28" i="33"/>
  <c r="H65" i="33"/>
  <c r="S146" i="33"/>
  <c r="T146" i="33" s="1"/>
  <c r="AI73" i="33"/>
  <c r="AI67" i="33"/>
  <c r="AI77" i="33" s="1"/>
  <c r="AI75" i="33" s="1"/>
  <c r="BL190" i="33"/>
  <c r="BL184" i="33"/>
  <c r="BL187" i="33"/>
  <c r="BL181" i="33"/>
  <c r="BL136" i="33"/>
  <c r="BL134" i="33" s="1"/>
  <c r="AJ66" i="33"/>
  <c r="AJ70" i="33" s="1"/>
  <c r="AJ68" i="33"/>
  <c r="BM109" i="33"/>
  <c r="BM110" i="33" s="1"/>
  <c r="BM10" i="33" s="1"/>
  <c r="BM63" i="33"/>
  <c r="AY186" i="33"/>
  <c r="S147" i="33"/>
  <c r="W65" i="33"/>
  <c r="W111" i="33"/>
  <c r="X28" i="33"/>
  <c r="BO18" i="33"/>
  <c r="BO17" i="33"/>
  <c r="BP16" i="33"/>
  <c r="BO124" i="33"/>
  <c r="BO127" i="33" s="1"/>
  <c r="BO34" i="33"/>
  <c r="AI55" i="33"/>
  <c r="AI83" i="33" s="1"/>
  <c r="AI78" i="33"/>
  <c r="AI53" i="33"/>
  <c r="AI56" i="33" s="1"/>
  <c r="AI57" i="33" s="1"/>
  <c r="AI52" i="33"/>
  <c r="I126" i="33"/>
  <c r="BA37" i="33"/>
  <c r="BA40" i="33" s="1"/>
  <c r="BA41" i="33" s="1"/>
  <c r="X109" i="33"/>
  <c r="X63" i="33"/>
  <c r="AX187" i="33"/>
  <c r="AX181" i="33"/>
  <c r="AX190" i="33"/>
  <c r="AX184" i="33"/>
  <c r="AX136" i="33"/>
  <c r="AX134" i="33" s="1"/>
  <c r="AX67" i="33"/>
  <c r="AX77" i="33" s="1"/>
  <c r="AX75" i="33" s="1"/>
  <c r="AX73" i="33"/>
  <c r="F57" i="33"/>
  <c r="AZ36" i="33"/>
  <c r="I186" i="33"/>
  <c r="BI80" i="33"/>
  <c r="BI82" i="33" s="1"/>
  <c r="BI92" i="33" s="1"/>
  <c r="BI90" i="33" s="1"/>
  <c r="BI58" i="33"/>
  <c r="BJ58" i="33" s="1"/>
  <c r="BJ88" i="33" s="1"/>
  <c r="BI54" i="33"/>
  <c r="BI62" i="33" s="1"/>
  <c r="BI60" i="33" s="1"/>
  <c r="X188" i="33"/>
  <c r="X182" i="33"/>
  <c r="X185" i="33"/>
  <c r="X179" i="33"/>
  <c r="X130" i="33"/>
  <c r="X131" i="33" s="1"/>
  <c r="AH118" i="33"/>
  <c r="AH80" i="33"/>
  <c r="AH82" i="33" s="1"/>
  <c r="AH92" i="33" s="1"/>
  <c r="AH90" i="33" s="1"/>
  <c r="AH58" i="33"/>
  <c r="AH88" i="33" s="1"/>
  <c r="AH54" i="33"/>
  <c r="AH62" i="33" s="1"/>
  <c r="AH60" i="33" s="1"/>
  <c r="V176" i="33"/>
  <c r="V170" i="33"/>
  <c r="V167" i="33"/>
  <c r="V173" i="33"/>
  <c r="V116" i="33"/>
  <c r="V118" i="33" s="1"/>
  <c r="G113" i="33"/>
  <c r="G119" i="33"/>
  <c r="T103" i="33"/>
  <c r="J37" i="33"/>
  <c r="J40" i="33" s="1"/>
  <c r="J41" i="33" s="1"/>
  <c r="K18" i="33"/>
  <c r="K17" i="33"/>
  <c r="L16" i="33"/>
  <c r="K124" i="33"/>
  <c r="K127" i="33" s="1"/>
  <c r="K34" i="33"/>
  <c r="K37" i="33" s="1"/>
  <c r="K40" i="33" s="1"/>
  <c r="AK7" i="33"/>
  <c r="AK11" i="33"/>
  <c r="AJ111" i="33"/>
  <c r="AK28" i="33"/>
  <c r="AJ65" i="33"/>
  <c r="U175" i="33"/>
  <c r="U169" i="33"/>
  <c r="U123" i="33"/>
  <c r="U121" i="33" s="1"/>
  <c r="U178" i="33"/>
  <c r="U172" i="33"/>
  <c r="BM36" i="33"/>
  <c r="BM27" i="33"/>
  <c r="AK21" i="33"/>
  <c r="AY183" i="33"/>
  <c r="BM21" i="33"/>
  <c r="BL24" i="33"/>
  <c r="BI158" i="33"/>
  <c r="BI164" i="33"/>
  <c r="BI161" i="33"/>
  <c r="BI155" i="33"/>
  <c r="BI102" i="33"/>
  <c r="BI103" i="33" s="1"/>
  <c r="H66" i="33"/>
  <c r="H70" i="33" s="1"/>
  <c r="H72" i="33" s="1"/>
  <c r="H68" i="33"/>
  <c r="AY114" i="33"/>
  <c r="AY115" i="33" s="1"/>
  <c r="AY112" i="33"/>
  <c r="AK109" i="33"/>
  <c r="AK63" i="33"/>
  <c r="AK64" i="33" s="1"/>
  <c r="AK6" i="33" s="1"/>
  <c r="AK27" i="33"/>
  <c r="AK126" i="33"/>
  <c r="T60" i="33"/>
  <c r="AW118" i="33"/>
  <c r="T149" i="33"/>
  <c r="I36" i="33"/>
  <c r="W24" i="33"/>
  <c r="V187" i="33"/>
  <c r="V181" i="33"/>
  <c r="V190" i="33"/>
  <c r="V184" i="33"/>
  <c r="V136" i="33"/>
  <c r="V134" i="33" s="1"/>
  <c r="F58" i="33"/>
  <c r="F88" i="33" s="1"/>
  <c r="F80" i="33"/>
  <c r="F82" i="33" s="1"/>
  <c r="F92" i="33" s="1"/>
  <c r="F90" i="33" s="1"/>
  <c r="F54" i="33"/>
  <c r="F62" i="33" s="1"/>
  <c r="AW139" i="33"/>
  <c r="AW141" i="33" s="1"/>
  <c r="AW151" i="33" s="1"/>
  <c r="AW149" i="33" s="1"/>
  <c r="AW100" i="33"/>
  <c r="AW160" i="33" s="1"/>
  <c r="AW104" i="33"/>
  <c r="AG197" i="33"/>
  <c r="F118" i="33"/>
  <c r="G118" i="33" s="1"/>
  <c r="BA19" i="33"/>
  <c r="BA26" i="33" s="1"/>
  <c r="BA20" i="33"/>
  <c r="BA126" i="33"/>
  <c r="V137" i="33"/>
  <c r="V140" i="33" s="1"/>
  <c r="V144" i="33" s="1"/>
  <c r="V99" i="33"/>
  <c r="V101" i="33"/>
  <c r="V142" i="33" s="1"/>
  <c r="V98" i="33"/>
  <c r="AM34" i="33"/>
  <c r="AM18" i="33"/>
  <c r="AM17" i="33"/>
  <c r="AN16" i="33"/>
  <c r="AM124" i="33"/>
  <c r="AM127" i="33" s="1"/>
  <c r="BJ164" i="33"/>
  <c r="BJ200" i="33" s="1"/>
  <c r="BJ161" i="33"/>
  <c r="BJ197" i="33" s="1"/>
  <c r="BJ155" i="33"/>
  <c r="BJ191" i="33" s="1"/>
  <c r="BJ158" i="33"/>
  <c r="BJ194" i="33" s="1"/>
  <c r="BJ102" i="33"/>
  <c r="E81" i="33"/>
  <c r="E85" i="33" s="1"/>
  <c r="AZ109" i="33"/>
  <c r="AZ63" i="33"/>
  <c r="AZ126" i="33"/>
  <c r="I131" i="33"/>
  <c r="I189" i="33"/>
  <c r="AX176" i="33"/>
  <c r="AX170" i="33"/>
  <c r="AX173" i="33"/>
  <c r="AX116" i="33"/>
  <c r="AX167" i="33"/>
  <c r="AG88" i="33"/>
  <c r="AX78" i="33"/>
  <c r="AX55" i="33"/>
  <c r="AX83" i="33" s="1"/>
  <c r="AX53" i="33"/>
  <c r="AX56" i="33" s="1"/>
  <c r="AX57" i="33" s="1"/>
  <c r="AX52" i="33"/>
  <c r="W44" i="33"/>
  <c r="AK183" i="33"/>
  <c r="W57" i="31"/>
  <c r="AI118" i="31"/>
  <c r="AH149" i="31"/>
  <c r="AV193" i="31"/>
  <c r="BO41" i="31"/>
  <c r="Z128" i="31"/>
  <c r="I180" i="31"/>
  <c r="AK96" i="31"/>
  <c r="AK50" i="31"/>
  <c r="AK25" i="31"/>
  <c r="AX73" i="31"/>
  <c r="AX67" i="31"/>
  <c r="AX77" i="31" s="1"/>
  <c r="AX75" i="31" s="1"/>
  <c r="E146" i="31"/>
  <c r="F146" i="31" s="1"/>
  <c r="BM128" i="31"/>
  <c r="AA36" i="31"/>
  <c r="AA19" i="31"/>
  <c r="AA26" i="31" s="1"/>
  <c r="AA126" i="31"/>
  <c r="AA20" i="31"/>
  <c r="W138" i="31"/>
  <c r="W12" i="31" s="1"/>
  <c r="S140" i="31"/>
  <c r="S144" i="31" s="1"/>
  <c r="AG194" i="31"/>
  <c r="BK99" i="31"/>
  <c r="BK137" i="31"/>
  <c r="BK101" i="31"/>
  <c r="BK142" i="31" s="1"/>
  <c r="BK98" i="31"/>
  <c r="E88" i="31"/>
  <c r="AG146" i="31"/>
  <c r="AH146" i="31" s="1"/>
  <c r="AM36" i="31"/>
  <c r="AM19" i="31"/>
  <c r="AM26" i="31" s="1"/>
  <c r="AM20" i="31"/>
  <c r="E200" i="31"/>
  <c r="AJ176" i="31"/>
  <c r="AJ170" i="31"/>
  <c r="AJ173" i="31"/>
  <c r="AJ167" i="31"/>
  <c r="AJ116" i="31"/>
  <c r="BI197" i="31"/>
  <c r="AY111" i="31"/>
  <c r="AZ28" i="31"/>
  <c r="AY65" i="31"/>
  <c r="H132" i="31"/>
  <c r="H128" i="31"/>
  <c r="AL185" i="31"/>
  <c r="AL179" i="31"/>
  <c r="AL182" i="31"/>
  <c r="AL188" i="31"/>
  <c r="AL130" i="31"/>
  <c r="AL131" i="31" s="1"/>
  <c r="BM109" i="31"/>
  <c r="BM63" i="31"/>
  <c r="BM64" i="31" s="1"/>
  <c r="BM6" i="31" s="1"/>
  <c r="BM27" i="31"/>
  <c r="BK190" i="31"/>
  <c r="BK184" i="31"/>
  <c r="BK187" i="31"/>
  <c r="BK181" i="31"/>
  <c r="BK136" i="31"/>
  <c r="BK134" i="31" s="1"/>
  <c r="J185" i="31"/>
  <c r="J188" i="31"/>
  <c r="J182" i="31"/>
  <c r="J179" i="31"/>
  <c r="J130" i="31"/>
  <c r="AL22" i="31"/>
  <c r="AL24" i="31" s="1"/>
  <c r="AL126" i="31"/>
  <c r="I11" i="31"/>
  <c r="I7" i="31"/>
  <c r="F80" i="31"/>
  <c r="F82" i="31" s="1"/>
  <c r="F92" i="31" s="1"/>
  <c r="F90" i="31" s="1"/>
  <c r="F58" i="31"/>
  <c r="F88" i="31" s="1"/>
  <c r="F54" i="31"/>
  <c r="F62" i="31" s="1"/>
  <c r="F60" i="31" s="1"/>
  <c r="AB18" i="31"/>
  <c r="AB17" i="31"/>
  <c r="AB34" i="31"/>
  <c r="AB124" i="31"/>
  <c r="AB127" i="31" s="1"/>
  <c r="AI137" i="31"/>
  <c r="AI101" i="31"/>
  <c r="AI142" i="31" s="1"/>
  <c r="AI99" i="31"/>
  <c r="AI98" i="31"/>
  <c r="BB19" i="31"/>
  <c r="BB26" i="31" s="1"/>
  <c r="BB20" i="31"/>
  <c r="H114" i="31"/>
  <c r="H112" i="31"/>
  <c r="X72" i="31"/>
  <c r="AG200" i="31"/>
  <c r="AG163" i="31"/>
  <c r="AG199" i="31" s="1"/>
  <c r="AG157" i="31"/>
  <c r="AG193" i="31" s="1"/>
  <c r="AG160" i="31"/>
  <c r="AG196" i="31" s="1"/>
  <c r="AG166" i="31"/>
  <c r="AG202" i="31" s="1"/>
  <c r="AG108" i="31"/>
  <c r="AG106" i="31" s="1"/>
  <c r="H111" i="31"/>
  <c r="H65" i="31"/>
  <c r="I28" i="31"/>
  <c r="AY134" i="31"/>
  <c r="I109" i="31"/>
  <c r="I110" i="31" s="1"/>
  <c r="I10" i="31" s="1"/>
  <c r="I63" i="31"/>
  <c r="I27" i="31"/>
  <c r="AY176" i="31"/>
  <c r="AY170" i="31"/>
  <c r="AY171" i="31" s="1"/>
  <c r="AY173" i="31"/>
  <c r="AY174" i="31" s="1"/>
  <c r="AY116" i="31"/>
  <c r="AY118" i="31" s="1"/>
  <c r="AY167" i="31"/>
  <c r="AY168" i="31" s="1"/>
  <c r="Y132" i="31"/>
  <c r="Z132" i="31" s="1"/>
  <c r="Y128" i="31"/>
  <c r="BI163" i="31"/>
  <c r="BI199" i="31" s="1"/>
  <c r="BI157" i="31"/>
  <c r="BI193" i="31" s="1"/>
  <c r="BI166" i="31"/>
  <c r="BI202" i="31" s="1"/>
  <c r="BI160" i="31"/>
  <c r="BI196" i="31" s="1"/>
  <c r="BI108" i="31"/>
  <c r="BI106" i="31" s="1"/>
  <c r="AJ111" i="31"/>
  <c r="AJ65" i="31"/>
  <c r="AK28" i="31"/>
  <c r="BA109" i="31"/>
  <c r="BA63" i="31"/>
  <c r="AG87" i="31"/>
  <c r="AH87" i="31" s="1"/>
  <c r="BK119" i="31"/>
  <c r="BK113" i="31"/>
  <c r="AH90" i="31"/>
  <c r="S80" i="31"/>
  <c r="S82" i="31" s="1"/>
  <c r="S92" i="31" s="1"/>
  <c r="S58" i="31"/>
  <c r="S54" i="31"/>
  <c r="S62" i="31" s="1"/>
  <c r="AN18" i="31"/>
  <c r="AN17" i="31"/>
  <c r="AO16" i="31"/>
  <c r="AN124" i="31"/>
  <c r="AN34" i="31"/>
  <c r="E194" i="31"/>
  <c r="E147" i="31"/>
  <c r="AJ190" i="31"/>
  <c r="AJ184" i="31"/>
  <c r="AJ187" i="31"/>
  <c r="AJ181" i="31"/>
  <c r="AJ136" i="31"/>
  <c r="AJ134" i="31" s="1"/>
  <c r="G72" i="31"/>
  <c r="BP16" i="31"/>
  <c r="BO17" i="31"/>
  <c r="BO124" i="31"/>
  <c r="BO127" i="31" s="1"/>
  <c r="BO18" i="31"/>
  <c r="BO34" i="31"/>
  <c r="BO37" i="31" s="1"/>
  <c r="BO40" i="31" s="1"/>
  <c r="AV202" i="31"/>
  <c r="AV199" i="31"/>
  <c r="AY137" i="31"/>
  <c r="AY140" i="31" s="1"/>
  <c r="AY144" i="31" s="1"/>
  <c r="AY99" i="31"/>
  <c r="AY101" i="31"/>
  <c r="AY142" i="31" s="1"/>
  <c r="AY98" i="31"/>
  <c r="BA185" i="31"/>
  <c r="BA179" i="31"/>
  <c r="BA182" i="31"/>
  <c r="BA188" i="31"/>
  <c r="BA130" i="31"/>
  <c r="BA131" i="31" s="1"/>
  <c r="U113" i="31"/>
  <c r="U119" i="31"/>
  <c r="BL114" i="31"/>
  <c r="BL112" i="31"/>
  <c r="BM110" i="31"/>
  <c r="BM10" i="31" s="1"/>
  <c r="AI78" i="31"/>
  <c r="AI55" i="31"/>
  <c r="AI83" i="31" s="1"/>
  <c r="AI53" i="31"/>
  <c r="AI56" i="31" s="1"/>
  <c r="AI57" i="31" s="1"/>
  <c r="AI52" i="31"/>
  <c r="AK51" i="31"/>
  <c r="AK5" i="31" s="1"/>
  <c r="BB185" i="31"/>
  <c r="BB188" i="31"/>
  <c r="BB182" i="31"/>
  <c r="BB179" i="31"/>
  <c r="BB130" i="31"/>
  <c r="W143" i="31"/>
  <c r="I38" i="31"/>
  <c r="I46" i="31" s="1"/>
  <c r="Z24" i="31"/>
  <c r="Z22" i="31"/>
  <c r="AI113" i="31"/>
  <c r="AI119" i="31"/>
  <c r="W118" i="31"/>
  <c r="BL111" i="31"/>
  <c r="BL65" i="31"/>
  <c r="BM28" i="31"/>
  <c r="AZ114" i="31"/>
  <c r="AZ112" i="31"/>
  <c r="E163" i="31"/>
  <c r="E199" i="31" s="1"/>
  <c r="E157" i="31"/>
  <c r="E193" i="31" s="1"/>
  <c r="E166" i="31"/>
  <c r="E202" i="31" s="1"/>
  <c r="E108" i="31"/>
  <c r="E106" i="31" s="1"/>
  <c r="E160" i="31"/>
  <c r="E196" i="31" s="1"/>
  <c r="BM185" i="31"/>
  <c r="BM179" i="31"/>
  <c r="BM182" i="31"/>
  <c r="BM188" i="31"/>
  <c r="BM130" i="31"/>
  <c r="BM131" i="31" s="1"/>
  <c r="AH178" i="31"/>
  <c r="AH175" i="31"/>
  <c r="AH169" i="31"/>
  <c r="AH172" i="31"/>
  <c r="AH123" i="31"/>
  <c r="AH121" i="31" s="1"/>
  <c r="BN185" i="31"/>
  <c r="BN179" i="31"/>
  <c r="BN188" i="31"/>
  <c r="BN130" i="31"/>
  <c r="BN182" i="31"/>
  <c r="AK112" i="31"/>
  <c r="AK114" i="31"/>
  <c r="AK115" i="31" s="1"/>
  <c r="X53" i="31"/>
  <c r="X56" i="31" s="1"/>
  <c r="X57" i="31" s="1"/>
  <c r="X78" i="31"/>
  <c r="X81" i="31" s="1"/>
  <c r="X85" i="31" s="1"/>
  <c r="X55" i="31"/>
  <c r="X83" i="31" s="1"/>
  <c r="X52" i="31"/>
  <c r="G96" i="31"/>
  <c r="G50" i="31"/>
  <c r="AJ118" i="31"/>
  <c r="BI200" i="31"/>
  <c r="AX119" i="31"/>
  <c r="AX113" i="31"/>
  <c r="H50" i="31"/>
  <c r="H96" i="31"/>
  <c r="I189" i="31"/>
  <c r="V65" i="31"/>
  <c r="W28" i="31"/>
  <c r="V111" i="31"/>
  <c r="J19" i="31"/>
  <c r="J26" i="31" s="1"/>
  <c r="J20" i="31"/>
  <c r="BJ80" i="31"/>
  <c r="BJ82" i="31" s="1"/>
  <c r="BJ92" i="31" s="1"/>
  <c r="BJ90" i="31" s="1"/>
  <c r="BJ58" i="31"/>
  <c r="BJ88" i="31" s="1"/>
  <c r="BJ54" i="31"/>
  <c r="BJ62" i="31" s="1"/>
  <c r="BJ60" i="31" s="1"/>
  <c r="AL63" i="31"/>
  <c r="AL109" i="31"/>
  <c r="F118" i="31"/>
  <c r="AA188" i="31"/>
  <c r="AA182" i="31"/>
  <c r="AA179" i="31"/>
  <c r="AA185" i="31"/>
  <c r="AA130" i="31"/>
  <c r="BC124" i="31"/>
  <c r="BC127" i="31" s="1"/>
  <c r="BD16" i="31"/>
  <c r="BC17" i="31"/>
  <c r="BC18" i="31"/>
  <c r="BC34" i="31"/>
  <c r="BC37" i="31" s="1"/>
  <c r="BC40" i="31" s="1"/>
  <c r="BC41" i="31" s="1"/>
  <c r="BJ175" i="31"/>
  <c r="BJ169" i="31"/>
  <c r="BJ178" i="31"/>
  <c r="BJ172" i="31"/>
  <c r="BJ123" i="31"/>
  <c r="BJ121" i="31" s="1"/>
  <c r="S164" i="31"/>
  <c r="S158" i="31"/>
  <c r="S161" i="31"/>
  <c r="S102" i="31"/>
  <c r="S103" i="31" s="1"/>
  <c r="T103" i="31" s="1"/>
  <c r="U103" i="31" s="1"/>
  <c r="V103" i="31" s="1"/>
  <c r="S155" i="31"/>
  <c r="AZ50" i="31"/>
  <c r="AZ96" i="31"/>
  <c r="AG191" i="31"/>
  <c r="AH166" i="31"/>
  <c r="AH196" i="31"/>
  <c r="AH157" i="31"/>
  <c r="AH193" i="31" s="1"/>
  <c r="AH163" i="31"/>
  <c r="AH108" i="31"/>
  <c r="AH106" i="31" s="1"/>
  <c r="G119" i="31"/>
  <c r="G113" i="31"/>
  <c r="V166" i="31"/>
  <c r="V157" i="31"/>
  <c r="V108" i="31"/>
  <c r="V163" i="31"/>
  <c r="E87" i="31"/>
  <c r="F87" i="31" s="1"/>
  <c r="BL42" i="31"/>
  <c r="BL38" i="31"/>
  <c r="BL46" i="31" s="1"/>
  <c r="BL44" i="31" s="1"/>
  <c r="Y42" i="31"/>
  <c r="Y38" i="31"/>
  <c r="Y46" i="31" s="1"/>
  <c r="Y44" i="31" s="1"/>
  <c r="BI147" i="31"/>
  <c r="Y96" i="31"/>
  <c r="Y50" i="31"/>
  <c r="BJ164" i="31"/>
  <c r="BJ200" i="31" s="1"/>
  <c r="BJ158" i="31"/>
  <c r="BJ194" i="31" s="1"/>
  <c r="BJ155" i="31"/>
  <c r="BJ191" i="31" s="1"/>
  <c r="BJ102" i="31"/>
  <c r="BJ103" i="31" s="1"/>
  <c r="BJ161" i="31"/>
  <c r="BJ197" i="31" s="1"/>
  <c r="W100" i="31"/>
  <c r="W160" i="31" s="1"/>
  <c r="AB125" i="31"/>
  <c r="Z63" i="31"/>
  <c r="Z109" i="31"/>
  <c r="BA24" i="31"/>
  <c r="BA22" i="31"/>
  <c r="W117" i="31"/>
  <c r="H42" i="31"/>
  <c r="H38" i="31"/>
  <c r="H46" i="31" s="1"/>
  <c r="H44" i="31" s="1"/>
  <c r="S81" i="31"/>
  <c r="S85" i="31" s="1"/>
  <c r="W79" i="31"/>
  <c r="W8" i="31" s="1"/>
  <c r="AM188" i="31"/>
  <c r="AM182" i="31"/>
  <c r="AM179" i="31"/>
  <c r="AM185" i="31"/>
  <c r="AM130" i="31"/>
  <c r="E191" i="31"/>
  <c r="AK110" i="31"/>
  <c r="AK10" i="31" s="1"/>
  <c r="AK132" i="31"/>
  <c r="AK128" i="31"/>
  <c r="F139" i="31"/>
  <c r="F141" i="31" s="1"/>
  <c r="F151" i="31" s="1"/>
  <c r="F149" i="31" s="1"/>
  <c r="F104" i="31"/>
  <c r="F147" i="31" s="1"/>
  <c r="F100" i="31"/>
  <c r="F160" i="31" s="1"/>
  <c r="AV106" i="31"/>
  <c r="BL50" i="31"/>
  <c r="BL96" i="31"/>
  <c r="BI191" i="31"/>
  <c r="X190" i="31"/>
  <c r="X184" i="31"/>
  <c r="X187" i="31"/>
  <c r="X181" i="31"/>
  <c r="X136" i="31"/>
  <c r="X134" i="31" s="1"/>
  <c r="BM42" i="31"/>
  <c r="BM38" i="31"/>
  <c r="BM46" i="31" s="1"/>
  <c r="BM44" i="31" s="1"/>
  <c r="F175" i="31"/>
  <c r="F178" i="31"/>
  <c r="F172" i="31"/>
  <c r="F123" i="31"/>
  <c r="F121" i="31" s="1"/>
  <c r="F169" i="31"/>
  <c r="AJ78" i="31"/>
  <c r="AJ81" i="31" s="1"/>
  <c r="AJ85" i="31" s="1"/>
  <c r="AJ53" i="31"/>
  <c r="AJ56" i="31" s="1"/>
  <c r="AJ55" i="31"/>
  <c r="AJ83" i="31" s="1"/>
  <c r="AJ52" i="31"/>
  <c r="X176" i="31"/>
  <c r="X170" i="31"/>
  <c r="X173" i="31"/>
  <c r="X167" i="31"/>
  <c r="X116" i="31"/>
  <c r="H68" i="31"/>
  <c r="H66" i="31"/>
  <c r="H70" i="31" s="1"/>
  <c r="AG147" i="31"/>
  <c r="G73" i="31"/>
  <c r="G67" i="31"/>
  <c r="G77" i="31" s="1"/>
  <c r="G75" i="31" s="1"/>
  <c r="I132" i="31"/>
  <c r="I128" i="31"/>
  <c r="BJ139" i="31"/>
  <c r="BJ141" i="31" s="1"/>
  <c r="BJ151" i="31" s="1"/>
  <c r="BJ149" i="31" s="1"/>
  <c r="BJ104" i="31"/>
  <c r="BJ147" i="31" s="1"/>
  <c r="BJ100" i="31"/>
  <c r="BJ160" i="31" s="1"/>
  <c r="AW178" i="31"/>
  <c r="AW202" i="31" s="1"/>
  <c r="AW175" i="31"/>
  <c r="AW199" i="31" s="1"/>
  <c r="AW169" i="31"/>
  <c r="AW193" i="31" s="1"/>
  <c r="AW172" i="31"/>
  <c r="AW196" i="31" s="1"/>
  <c r="AW123" i="31"/>
  <c r="AW121" i="31" s="1"/>
  <c r="AH88" i="31"/>
  <c r="U139" i="31"/>
  <c r="U141" i="31" s="1"/>
  <c r="U151" i="31" s="1"/>
  <c r="U149" i="31" s="1"/>
  <c r="G176" i="31"/>
  <c r="G170" i="31"/>
  <c r="G173" i="31"/>
  <c r="G116" i="31"/>
  <c r="G167" i="31"/>
  <c r="BI88" i="31"/>
  <c r="F164" i="31"/>
  <c r="F200" i="31" s="1"/>
  <c r="F158" i="31"/>
  <c r="F194" i="31" s="1"/>
  <c r="F155" i="31"/>
  <c r="F191" i="31" s="1"/>
  <c r="F161" i="31"/>
  <c r="F197" i="31" s="1"/>
  <c r="F102" i="31"/>
  <c r="F103" i="31" s="1"/>
  <c r="Y112" i="31"/>
  <c r="Y114" i="31"/>
  <c r="AX137" i="31"/>
  <c r="AX99" i="31"/>
  <c r="AX101" i="31"/>
  <c r="AX142" i="31" s="1"/>
  <c r="AX98" i="31"/>
  <c r="AY97" i="31"/>
  <c r="AY9" i="31" s="1"/>
  <c r="I185" i="31"/>
  <c r="I179" i="31"/>
  <c r="I182" i="31"/>
  <c r="I188" i="31"/>
  <c r="I130" i="31"/>
  <c r="I131" i="31" s="1"/>
  <c r="J131" i="31" s="1"/>
  <c r="AY78" i="31"/>
  <c r="AY81" i="31" s="1"/>
  <c r="AY85" i="31" s="1"/>
  <c r="AY55" i="31"/>
  <c r="AY83" i="31" s="1"/>
  <c r="AY53" i="31"/>
  <c r="AY56" i="31" s="1"/>
  <c r="AY52" i="31"/>
  <c r="BI194" i="31"/>
  <c r="BM22" i="31"/>
  <c r="BM24" i="31" s="1"/>
  <c r="U73" i="31"/>
  <c r="U67" i="31"/>
  <c r="U77" i="31" s="1"/>
  <c r="U75" i="31" s="1"/>
  <c r="BL66" i="31"/>
  <c r="BL70" i="31" s="1"/>
  <c r="BL68" i="31"/>
  <c r="K124" i="31"/>
  <c r="K127" i="31" s="1"/>
  <c r="L16" i="31"/>
  <c r="K17" i="31"/>
  <c r="K18" i="31"/>
  <c r="K34" i="31"/>
  <c r="W54" i="31"/>
  <c r="W62" i="31" s="1"/>
  <c r="W60" i="31" s="1"/>
  <c r="AJ137" i="31"/>
  <c r="AJ140" i="31" s="1"/>
  <c r="AJ144" i="31" s="1"/>
  <c r="AJ101" i="31"/>
  <c r="AJ142" i="31" s="1"/>
  <c r="AJ99" i="31"/>
  <c r="AJ98" i="31"/>
  <c r="AL38" i="31"/>
  <c r="AL46" i="31" s="1"/>
  <c r="BL132" i="31"/>
  <c r="BM132" i="31" s="1"/>
  <c r="BM133" i="31" s="1"/>
  <c r="BL128" i="31"/>
  <c r="S139" i="31"/>
  <c r="S141" i="31" s="1"/>
  <c r="S151" i="31" s="1"/>
  <c r="S149" i="31" s="1"/>
  <c r="S104" i="31"/>
  <c r="S100" i="31"/>
  <c r="AV88" i="31"/>
  <c r="AW58" i="31"/>
  <c r="AZ132" i="31"/>
  <c r="AZ128" i="31"/>
  <c r="AH103" i="31"/>
  <c r="AG197" i="31"/>
  <c r="BK78" i="31"/>
  <c r="BK81" i="31" s="1"/>
  <c r="BK85" i="31" s="1"/>
  <c r="BK53" i="31"/>
  <c r="BK56" i="31" s="1"/>
  <c r="BK57" i="31" s="1"/>
  <c r="BK55" i="31"/>
  <c r="BK83" i="31" s="1"/>
  <c r="BK52" i="31"/>
  <c r="AH104" i="31"/>
  <c r="AH147" i="31" s="1"/>
  <c r="I22" i="31"/>
  <c r="I23" i="31" s="1"/>
  <c r="BK176" i="31"/>
  <c r="BK170" i="31"/>
  <c r="BK173" i="31"/>
  <c r="BK167" i="31"/>
  <c r="BK116" i="31"/>
  <c r="W164" i="31"/>
  <c r="W200" i="31" s="1"/>
  <c r="W158" i="31"/>
  <c r="W194" i="31" s="1"/>
  <c r="W155" i="31"/>
  <c r="W191" i="31" s="1"/>
  <c r="W102" i="31"/>
  <c r="W161" i="31"/>
  <c r="W197" i="31" s="1"/>
  <c r="Z185" i="31"/>
  <c r="Z182" i="31"/>
  <c r="Z179" i="31"/>
  <c r="Z188" i="31"/>
  <c r="Z130" i="31"/>
  <c r="Z131" i="31" s="1"/>
  <c r="AA131" i="31" s="1"/>
  <c r="Z36" i="31"/>
  <c r="AI67" i="31"/>
  <c r="AI77" i="31" s="1"/>
  <c r="AI75" i="31" s="1"/>
  <c r="AI73" i="31"/>
  <c r="BA36" i="31"/>
  <c r="BA126" i="31"/>
  <c r="BI146" i="31"/>
  <c r="BJ146" i="31" s="1"/>
  <c r="BK67" i="31"/>
  <c r="BK77" i="31" s="1"/>
  <c r="BK75" i="31" s="1"/>
  <c r="BK73" i="31"/>
  <c r="AH60" i="31"/>
  <c r="U163" i="31"/>
  <c r="U157" i="31"/>
  <c r="U166" i="31"/>
  <c r="U108" i="31"/>
  <c r="U106" i="31" s="1"/>
  <c r="W84" i="31"/>
  <c r="V60" i="31"/>
  <c r="AZ68" i="31"/>
  <c r="AZ66" i="31"/>
  <c r="AZ70" i="31" s="1"/>
  <c r="AZ72" i="31" s="1"/>
  <c r="BI87" i="31"/>
  <c r="BJ87" i="31" s="1"/>
  <c r="BK87" i="31" s="1"/>
  <c r="E197" i="31"/>
  <c r="BM11" i="31"/>
  <c r="BM7" i="31"/>
  <c r="AK42" i="31"/>
  <c r="AK38" i="31"/>
  <c r="AK46" i="31" s="1"/>
  <c r="AK44" i="31" s="1"/>
  <c r="AY177" i="31"/>
  <c r="Y66" i="31"/>
  <c r="Y70" i="31" s="1"/>
  <c r="Y68" i="31"/>
  <c r="BM45" i="31"/>
  <c r="AG88" i="31"/>
  <c r="BN126" i="31"/>
  <c r="BN19" i="31"/>
  <c r="BN26" i="31" s="1"/>
  <c r="BN36" i="31"/>
  <c r="BN20" i="31"/>
  <c r="AK68" i="31"/>
  <c r="AK69" i="31" s="1"/>
  <c r="AK66" i="31"/>
  <c r="AK70" i="31" s="1"/>
  <c r="AK72" i="31" s="1"/>
  <c r="AX78" i="31"/>
  <c r="AX55" i="31"/>
  <c r="AX83" i="31" s="1"/>
  <c r="AX53" i="31"/>
  <c r="AX56" i="31" s="1"/>
  <c r="AX57" i="31" s="1"/>
  <c r="AX52" i="31"/>
  <c r="AY51" i="31"/>
  <c r="AY5" i="31" s="1"/>
  <c r="AV196" i="31"/>
  <c r="T178" i="31"/>
  <c r="T202" i="31" s="1"/>
  <c r="T172" i="31"/>
  <c r="T196" i="31" s="1"/>
  <c r="T175" i="31"/>
  <c r="T199" i="31" s="1"/>
  <c r="T169" i="31"/>
  <c r="T193" i="31" s="1"/>
  <c r="T123" i="31"/>
  <c r="T121" i="31" s="1"/>
  <c r="AW147" i="31"/>
  <c r="X137" i="31"/>
  <c r="X140" i="31" s="1"/>
  <c r="X144" i="31" s="1"/>
  <c r="X101" i="31"/>
  <c r="X142" i="31" s="1"/>
  <c r="X99" i="31"/>
  <c r="X98" i="31"/>
  <c r="AY135" i="31"/>
  <c r="AI118" i="30"/>
  <c r="T57" i="30"/>
  <c r="BM23" i="30"/>
  <c r="T118" i="30"/>
  <c r="U118" i="30" s="1"/>
  <c r="W132" i="30"/>
  <c r="W133" i="30" s="1"/>
  <c r="W128" i="30"/>
  <c r="BN128" i="30"/>
  <c r="BM50" i="30"/>
  <c r="BM96" i="30"/>
  <c r="BM25" i="30"/>
  <c r="AU81" i="30"/>
  <c r="AU85" i="30" s="1"/>
  <c r="BL65" i="30"/>
  <c r="BM28" i="30"/>
  <c r="BL111" i="30"/>
  <c r="AL109" i="30"/>
  <c r="AL63" i="30"/>
  <c r="AU139" i="30"/>
  <c r="AU141" i="30" s="1"/>
  <c r="AU151" i="30" s="1"/>
  <c r="AU149" i="30" s="1"/>
  <c r="AU104" i="30"/>
  <c r="AU100" i="30"/>
  <c r="S104" i="30"/>
  <c r="S100" i="30"/>
  <c r="S139" i="30"/>
  <c r="S141" i="30" s="1"/>
  <c r="S151" i="30" s="1"/>
  <c r="S149" i="30" s="1"/>
  <c r="AI100" i="30"/>
  <c r="AI160" i="30" s="1"/>
  <c r="AI139" i="30"/>
  <c r="AI141" i="30" s="1"/>
  <c r="AI151" i="30" s="1"/>
  <c r="AI149" i="30" s="1"/>
  <c r="AO16" i="30"/>
  <c r="AN124" i="30"/>
  <c r="AN127" i="30" s="1"/>
  <c r="AN18" i="30"/>
  <c r="AN17" i="30"/>
  <c r="AN34" i="30"/>
  <c r="AN37" i="30" s="1"/>
  <c r="AN40" i="30" s="1"/>
  <c r="AW119" i="30"/>
  <c r="AW113" i="30"/>
  <c r="I112" i="30"/>
  <c r="I114" i="30"/>
  <c r="I115" i="30" s="1"/>
  <c r="G119" i="30"/>
  <c r="G113" i="30"/>
  <c r="BM42" i="30"/>
  <c r="BM43" i="30" s="1"/>
  <c r="BM4" i="30" s="1"/>
  <c r="BM38" i="30"/>
  <c r="BM46" i="30" s="1"/>
  <c r="BM44" i="30" s="1"/>
  <c r="AY189" i="30"/>
  <c r="U187" i="30"/>
  <c r="U181" i="30"/>
  <c r="U190" i="30"/>
  <c r="U184" i="30"/>
  <c r="U136" i="30"/>
  <c r="U134" i="30" s="1"/>
  <c r="AK189" i="30"/>
  <c r="BJ166" i="30"/>
  <c r="BJ163" i="30"/>
  <c r="BJ157" i="30"/>
  <c r="BJ108" i="30"/>
  <c r="BK100" i="30"/>
  <c r="BK160" i="30" s="1"/>
  <c r="BK139" i="30"/>
  <c r="BK141" i="30" s="1"/>
  <c r="BK151" i="30" s="1"/>
  <c r="BK149" i="30" s="1"/>
  <c r="I24" i="30"/>
  <c r="I25" i="30" s="1"/>
  <c r="K188" i="30"/>
  <c r="K182" i="30"/>
  <c r="K185" i="30"/>
  <c r="K130" i="30"/>
  <c r="K179" i="30"/>
  <c r="E81" i="30"/>
  <c r="E85" i="30" s="1"/>
  <c r="V68" i="30"/>
  <c r="V66" i="30"/>
  <c r="V70" i="30" s="1"/>
  <c r="V72" i="30" s="1"/>
  <c r="BL176" i="30"/>
  <c r="BL170" i="30"/>
  <c r="BL167" i="30"/>
  <c r="BL116" i="30"/>
  <c r="BL118" i="30" s="1"/>
  <c r="BL173" i="30"/>
  <c r="AH175" i="30"/>
  <c r="AH169" i="30"/>
  <c r="AH178" i="30"/>
  <c r="AH123" i="30"/>
  <c r="AH121" i="30" s="1"/>
  <c r="AH172" i="30"/>
  <c r="AK43" i="30"/>
  <c r="AK4" i="30" s="1"/>
  <c r="BI140" i="30"/>
  <c r="BI144" i="30" s="1"/>
  <c r="I43" i="30"/>
  <c r="I4" i="30" s="1"/>
  <c r="AV139" i="30"/>
  <c r="AV141" i="30" s="1"/>
  <c r="AV151" i="30" s="1"/>
  <c r="AV149" i="30" s="1"/>
  <c r="AV100" i="30"/>
  <c r="AV160" i="30" s="1"/>
  <c r="J42" i="30"/>
  <c r="J38" i="30"/>
  <c r="J46" i="30" s="1"/>
  <c r="J44" i="30" s="1"/>
  <c r="BL55" i="30"/>
  <c r="BL83" i="30" s="1"/>
  <c r="BL53" i="30"/>
  <c r="BL56" i="30" s="1"/>
  <c r="BL78" i="30"/>
  <c r="BL81" i="30" s="1"/>
  <c r="BL85" i="30" s="1"/>
  <c r="BL52" i="30"/>
  <c r="G55" i="30"/>
  <c r="G83" i="30" s="1"/>
  <c r="G53" i="30"/>
  <c r="G56" i="30" s="1"/>
  <c r="G57" i="30" s="1"/>
  <c r="G78" i="30"/>
  <c r="G81" i="30" s="1"/>
  <c r="G85" i="30" s="1"/>
  <c r="G52" i="30"/>
  <c r="W186" i="30"/>
  <c r="BK119" i="30"/>
  <c r="BK113" i="30"/>
  <c r="AG161" i="30"/>
  <c r="AG155" i="30"/>
  <c r="AG158" i="30"/>
  <c r="AG164" i="30"/>
  <c r="AG102" i="30"/>
  <c r="AG103" i="30" s="1"/>
  <c r="AH103" i="30" s="1"/>
  <c r="AI119" i="30"/>
  <c r="AI113" i="30"/>
  <c r="AL24" i="30"/>
  <c r="AL22" i="30"/>
  <c r="AW134" i="30"/>
  <c r="AX114" i="30"/>
  <c r="AX112" i="30"/>
  <c r="BN185" i="30"/>
  <c r="BN179" i="30"/>
  <c r="BN188" i="30"/>
  <c r="BN130" i="30"/>
  <c r="BN131" i="30" s="1"/>
  <c r="BO131" i="30" s="1"/>
  <c r="BN182" i="30"/>
  <c r="S164" i="30"/>
  <c r="S102" i="30"/>
  <c r="S103" i="30" s="1"/>
  <c r="S161" i="30"/>
  <c r="S155" i="30"/>
  <c r="S158" i="30"/>
  <c r="S140" i="30"/>
  <c r="S144" i="30" s="1"/>
  <c r="T164" i="30"/>
  <c r="T200" i="30" s="1"/>
  <c r="T155" i="30"/>
  <c r="T191" i="30" s="1"/>
  <c r="T158" i="30"/>
  <c r="T194" i="30" s="1"/>
  <c r="T161" i="30"/>
  <c r="T197" i="30" s="1"/>
  <c r="T102" i="30"/>
  <c r="AM19" i="30"/>
  <c r="AM26" i="30" s="1"/>
  <c r="AM20" i="30"/>
  <c r="AM36" i="30" s="1"/>
  <c r="U67" i="30"/>
  <c r="U77" i="30" s="1"/>
  <c r="U75" i="30" s="1"/>
  <c r="U73" i="30"/>
  <c r="H96" i="30"/>
  <c r="H50" i="30"/>
  <c r="AV54" i="30"/>
  <c r="AV62" i="30" s="1"/>
  <c r="AV80" i="30"/>
  <c r="AV82" i="30" s="1"/>
  <c r="AV92" i="30" s="1"/>
  <c r="AJ50" i="30"/>
  <c r="AJ96" i="30"/>
  <c r="X37" i="30"/>
  <c r="X40" i="30" s="1"/>
  <c r="X41" i="30" s="1"/>
  <c r="X127" i="30"/>
  <c r="BO19" i="30"/>
  <c r="BO26" i="30" s="1"/>
  <c r="BO20" i="30"/>
  <c r="BO36" i="30" s="1"/>
  <c r="AY131" i="30"/>
  <c r="AY22" i="30"/>
  <c r="AY23" i="30" s="1"/>
  <c r="AK68" i="30"/>
  <c r="AK69" i="30" s="1"/>
  <c r="AK66" i="30"/>
  <c r="AK70" i="30" s="1"/>
  <c r="AK72" i="30" s="1"/>
  <c r="AK180" i="30"/>
  <c r="BM128" i="30"/>
  <c r="BM132" i="30"/>
  <c r="BM133" i="30" s="1"/>
  <c r="AZ19" i="30"/>
  <c r="AZ26" i="30" s="1"/>
  <c r="AZ20" i="30"/>
  <c r="AZ36" i="30"/>
  <c r="V187" i="30"/>
  <c r="V181" i="30"/>
  <c r="V184" i="30"/>
  <c r="V190" i="30"/>
  <c r="V136" i="30"/>
  <c r="V134" i="30" s="1"/>
  <c r="BN63" i="30"/>
  <c r="BN109" i="30"/>
  <c r="V50" i="30"/>
  <c r="V96" i="30"/>
  <c r="T80" i="30"/>
  <c r="T82" i="30" s="1"/>
  <c r="T92" i="30" s="1"/>
  <c r="T54" i="30"/>
  <c r="T62" i="30" s="1"/>
  <c r="AL132" i="30"/>
  <c r="AL128" i="30"/>
  <c r="AX68" i="30"/>
  <c r="AX66" i="30"/>
  <c r="AX70" i="30" s="1"/>
  <c r="AU164" i="30"/>
  <c r="AU161" i="30"/>
  <c r="AU155" i="30"/>
  <c r="AU102" i="30"/>
  <c r="AU103" i="30" s="1"/>
  <c r="AU158" i="30"/>
  <c r="AW96" i="30"/>
  <c r="AW50" i="30"/>
  <c r="I187" i="30"/>
  <c r="I181" i="30"/>
  <c r="I190" i="30"/>
  <c r="I184" i="30"/>
  <c r="I136" i="30"/>
  <c r="BO188" i="30"/>
  <c r="BO182" i="30"/>
  <c r="BO185" i="30"/>
  <c r="BO130" i="30"/>
  <c r="BO179" i="30"/>
  <c r="AY38" i="30"/>
  <c r="AY46" i="30" s="1"/>
  <c r="AX187" i="30"/>
  <c r="AX181" i="30"/>
  <c r="AX190" i="30"/>
  <c r="AX184" i="30"/>
  <c r="AX136" i="30"/>
  <c r="AX134" i="30" s="1"/>
  <c r="K41" i="30"/>
  <c r="T178" i="30"/>
  <c r="T172" i="30"/>
  <c r="T169" i="30"/>
  <c r="T123" i="30"/>
  <c r="T121" i="30" s="1"/>
  <c r="T175" i="30"/>
  <c r="BK164" i="30"/>
  <c r="BK200" i="30" s="1"/>
  <c r="BK102" i="30"/>
  <c r="BK158" i="30"/>
  <c r="BK194" i="30" s="1"/>
  <c r="BK155" i="30"/>
  <c r="BK191" i="30" s="1"/>
  <c r="BK161" i="30"/>
  <c r="BK197" i="30" s="1"/>
  <c r="F166" i="30"/>
  <c r="F157" i="30"/>
  <c r="F108" i="30"/>
  <c r="F163" i="30"/>
  <c r="K19" i="30"/>
  <c r="K26" i="30" s="1"/>
  <c r="K20" i="30"/>
  <c r="K36" i="30" s="1"/>
  <c r="AX42" i="30"/>
  <c r="AX38" i="30"/>
  <c r="AX46" i="30" s="1"/>
  <c r="AX44" i="30" s="1"/>
  <c r="V114" i="30"/>
  <c r="V112" i="30"/>
  <c r="AG80" i="30"/>
  <c r="AG82" i="30" s="1"/>
  <c r="AG92" i="30" s="1"/>
  <c r="AG90" i="30" s="1"/>
  <c r="AG58" i="30"/>
  <c r="AG54" i="30"/>
  <c r="AG62" i="30" s="1"/>
  <c r="AG60" i="30" s="1"/>
  <c r="AI54" i="30"/>
  <c r="AI62" i="30" s="1"/>
  <c r="AI60" i="30" s="1"/>
  <c r="AI80" i="30"/>
  <c r="AI82" i="30" s="1"/>
  <c r="AI92" i="30" s="1"/>
  <c r="AI90" i="30" s="1"/>
  <c r="F175" i="30"/>
  <c r="F169" i="30"/>
  <c r="F178" i="30"/>
  <c r="F172" i="30"/>
  <c r="F123" i="30"/>
  <c r="F121" i="30" s="1"/>
  <c r="AK45" i="30"/>
  <c r="BK54" i="30"/>
  <c r="BK62" i="30" s="1"/>
  <c r="BK60" i="30" s="1"/>
  <c r="BK80" i="30"/>
  <c r="BK82" i="30" s="1"/>
  <c r="BK92" i="30" s="1"/>
  <c r="BK90" i="30" s="1"/>
  <c r="I45" i="30"/>
  <c r="W11" i="30"/>
  <c r="W7" i="30"/>
  <c r="AV155" i="30"/>
  <c r="AV191" i="30" s="1"/>
  <c r="AV164" i="30"/>
  <c r="AV200" i="30" s="1"/>
  <c r="AV158" i="30"/>
  <c r="AV194" i="30" s="1"/>
  <c r="AV161" i="30"/>
  <c r="AV197" i="30" s="1"/>
  <c r="AV102" i="30"/>
  <c r="J24" i="30"/>
  <c r="J22" i="30"/>
  <c r="AX24" i="30"/>
  <c r="BL137" i="30"/>
  <c r="BL140" i="30" s="1"/>
  <c r="BL144" i="30" s="1"/>
  <c r="BL101" i="30"/>
  <c r="BL142" i="30" s="1"/>
  <c r="BL99" i="30"/>
  <c r="BL98" i="30"/>
  <c r="G99" i="30"/>
  <c r="G137" i="30"/>
  <c r="G140" i="30" s="1"/>
  <c r="G144" i="30" s="1"/>
  <c r="G101" i="30"/>
  <c r="G142" i="30" s="1"/>
  <c r="G98" i="30"/>
  <c r="V42" i="30"/>
  <c r="V38" i="30"/>
  <c r="V46" i="30" s="1"/>
  <c r="V44" i="30" s="1"/>
  <c r="W45" i="30" s="1"/>
  <c r="S58" i="30"/>
  <c r="T58" i="30" s="1"/>
  <c r="T88" i="30" s="1"/>
  <c r="S80" i="30"/>
  <c r="S82" i="30" s="1"/>
  <c r="S92" i="30" s="1"/>
  <c r="S90" i="30" s="1"/>
  <c r="S54" i="30"/>
  <c r="S62" i="30" s="1"/>
  <c r="S60" i="30" s="1"/>
  <c r="BK73" i="30"/>
  <c r="BK67" i="30"/>
  <c r="BK77" i="30" s="1"/>
  <c r="BK75" i="30" s="1"/>
  <c r="AG139" i="30"/>
  <c r="AG141" i="30" s="1"/>
  <c r="AG151" i="30" s="1"/>
  <c r="AG149" i="30" s="1"/>
  <c r="AG104" i="30"/>
  <c r="AG100" i="30"/>
  <c r="AK24" i="30"/>
  <c r="AK25" i="30" s="1"/>
  <c r="AJ111" i="30"/>
  <c r="AJ65" i="30"/>
  <c r="AK28" i="30"/>
  <c r="AH196" i="30"/>
  <c r="AH157" i="30"/>
  <c r="AH108" i="30"/>
  <c r="AH166" i="30"/>
  <c r="AH202" i="30" s="1"/>
  <c r="AH163" i="30"/>
  <c r="AH199" i="30" s="1"/>
  <c r="AL36" i="30"/>
  <c r="E100" i="30"/>
  <c r="E139" i="30"/>
  <c r="E141" i="30" s="1"/>
  <c r="E151" i="30" s="1"/>
  <c r="E149" i="30" s="1"/>
  <c r="E104" i="30"/>
  <c r="E161" i="30"/>
  <c r="E164" i="30"/>
  <c r="E158" i="30"/>
  <c r="E102" i="30"/>
  <c r="E103" i="30" s="1"/>
  <c r="F103" i="30" s="1"/>
  <c r="E155" i="30"/>
  <c r="AI164" i="30"/>
  <c r="AI200" i="30" s="1"/>
  <c r="AI161" i="30"/>
  <c r="AI197" i="30" s="1"/>
  <c r="AI158" i="30"/>
  <c r="AI194" i="30" s="1"/>
  <c r="AI102" i="30"/>
  <c r="AI155" i="30"/>
  <c r="AI191" i="30" s="1"/>
  <c r="AM127" i="30"/>
  <c r="BI80" i="30"/>
  <c r="BI82" i="30" s="1"/>
  <c r="BI92" i="30" s="1"/>
  <c r="BI90" i="30" s="1"/>
  <c r="BI58" i="30"/>
  <c r="BI54" i="30"/>
  <c r="BI62" i="30" s="1"/>
  <c r="BI60" i="30" s="1"/>
  <c r="V111" i="30"/>
  <c r="W28" i="30"/>
  <c r="V65" i="30"/>
  <c r="AX111" i="30"/>
  <c r="AX65" i="30"/>
  <c r="AY28" i="30"/>
  <c r="U173" i="30"/>
  <c r="U167" i="30"/>
  <c r="U176" i="30"/>
  <c r="U116" i="30"/>
  <c r="U170" i="30"/>
  <c r="I133" i="30"/>
  <c r="H65" i="30"/>
  <c r="H111" i="30"/>
  <c r="I28" i="30"/>
  <c r="U96" i="30"/>
  <c r="U50" i="30"/>
  <c r="BQ16" i="30"/>
  <c r="BP124" i="30"/>
  <c r="BP17" i="30"/>
  <c r="BP18" i="30"/>
  <c r="BP34" i="30"/>
  <c r="BP37" i="30" s="1"/>
  <c r="BP40" i="30" s="1"/>
  <c r="AY183" i="30"/>
  <c r="AY126" i="30"/>
  <c r="AK112" i="30"/>
  <c r="AK114" i="30"/>
  <c r="AK115" i="30" s="1"/>
  <c r="AK183" i="30"/>
  <c r="AK186" i="30"/>
  <c r="W22" i="30"/>
  <c r="W23" i="30" s="1"/>
  <c r="BA124" i="30"/>
  <c r="BA18" i="30"/>
  <c r="BA17" i="30"/>
  <c r="BA34" i="30"/>
  <c r="BA37" i="30" s="1"/>
  <c r="BA40" i="30" s="1"/>
  <c r="BA41" i="30" s="1"/>
  <c r="BB16" i="30"/>
  <c r="BM114" i="30"/>
  <c r="BM112" i="30"/>
  <c r="G118" i="30"/>
  <c r="E80" i="30"/>
  <c r="E82" i="30" s="1"/>
  <c r="E92" i="30" s="1"/>
  <c r="E90" i="30" s="1"/>
  <c r="E58" i="30"/>
  <c r="E54" i="30"/>
  <c r="E62" i="30" s="1"/>
  <c r="E60" i="30" s="1"/>
  <c r="H176" i="30"/>
  <c r="H170" i="30"/>
  <c r="H116" i="30"/>
  <c r="H167" i="30"/>
  <c r="H173" i="30"/>
  <c r="E140" i="30"/>
  <c r="E144" i="30" s="1"/>
  <c r="T100" i="30"/>
  <c r="T160" i="30" s="1"/>
  <c r="T139" i="30"/>
  <c r="T141" i="30" s="1"/>
  <c r="T151" i="30" s="1"/>
  <c r="T104" i="30"/>
  <c r="T147" i="30" s="1"/>
  <c r="J185" i="30"/>
  <c r="J179" i="30"/>
  <c r="J188" i="30"/>
  <c r="J182" i="30"/>
  <c r="J130" i="30"/>
  <c r="J131" i="30" s="1"/>
  <c r="Y18" i="30"/>
  <c r="Y17" i="30"/>
  <c r="Z16" i="30"/>
  <c r="Y124" i="30"/>
  <c r="Y127" i="30" s="1"/>
  <c r="Y34" i="30"/>
  <c r="Y37" i="30" s="1"/>
  <c r="Y40" i="30" s="1"/>
  <c r="AY186" i="30"/>
  <c r="W38" i="30"/>
  <c r="W46" i="30" s="1"/>
  <c r="W44" i="30" s="1"/>
  <c r="W42" i="30"/>
  <c r="L124" i="30"/>
  <c r="L127" i="30" s="1"/>
  <c r="M16" i="30"/>
  <c r="L17" i="30"/>
  <c r="L18" i="30"/>
  <c r="L34" i="30"/>
  <c r="L37" i="30" s="1"/>
  <c r="L40" i="30" s="1"/>
  <c r="BM68" i="30"/>
  <c r="BM69" i="30" s="1"/>
  <c r="BM66" i="30"/>
  <c r="BM70" i="30" s="1"/>
  <c r="BM71" i="30" s="1"/>
  <c r="AW173" i="30"/>
  <c r="AW167" i="30"/>
  <c r="AW170" i="30"/>
  <c r="AW116" i="30"/>
  <c r="AW176" i="30"/>
  <c r="BN22" i="30"/>
  <c r="BN24" i="30" s="1"/>
  <c r="BN36" i="30"/>
  <c r="BM110" i="30"/>
  <c r="BM10" i="30" s="1"/>
  <c r="AI57" i="30"/>
  <c r="AG81" i="30"/>
  <c r="AG85" i="30" s="1"/>
  <c r="BI139" i="30"/>
  <c r="BI141" i="30" s="1"/>
  <c r="BI151" i="30" s="1"/>
  <c r="BI149" i="30" s="1"/>
  <c r="BI104" i="30"/>
  <c r="BI100" i="30"/>
  <c r="BI161" i="30"/>
  <c r="BI164" i="30"/>
  <c r="BI158" i="30"/>
  <c r="BI155" i="30"/>
  <c r="BI102" i="30"/>
  <c r="BI103" i="30" s="1"/>
  <c r="BJ103" i="30" s="1"/>
  <c r="BK103" i="30" s="1"/>
  <c r="AV178" i="30"/>
  <c r="AV172" i="30"/>
  <c r="AV175" i="30"/>
  <c r="AV123" i="30"/>
  <c r="AV121" i="30" s="1"/>
  <c r="AV169" i="30"/>
  <c r="J63" i="30"/>
  <c r="J109" i="30"/>
  <c r="J132" i="30"/>
  <c r="J128" i="30"/>
  <c r="W131" i="30"/>
  <c r="AU80" i="30"/>
  <c r="AU82" i="30" s="1"/>
  <c r="AU92" i="30" s="1"/>
  <c r="AU90" i="30" s="1"/>
  <c r="AU58" i="30"/>
  <c r="AU54" i="30"/>
  <c r="AU62" i="30" s="1"/>
  <c r="AU60" i="30" s="1"/>
  <c r="AJ176" i="30"/>
  <c r="AJ170" i="30"/>
  <c r="AJ167" i="30"/>
  <c r="AJ173" i="30"/>
  <c r="AJ116" i="30"/>
  <c r="AJ118" i="30" s="1"/>
  <c r="S81" i="30"/>
  <c r="S85" i="30" s="1"/>
  <c r="AG140" i="30"/>
  <c r="AG144" i="30" s="1"/>
  <c r="AI73" i="30"/>
  <c r="AI67" i="30"/>
  <c r="AI77" i="30" s="1"/>
  <c r="AI75" i="30" s="1"/>
  <c r="AV118" i="30"/>
  <c r="AU140" i="30"/>
  <c r="AU144" i="30" s="1"/>
  <c r="BJ175" i="30"/>
  <c r="BJ169" i="30"/>
  <c r="BJ178" i="30"/>
  <c r="BJ172" i="30"/>
  <c r="BJ123" i="30"/>
  <c r="BJ121" i="30" s="1"/>
  <c r="AM37" i="30"/>
  <c r="AM40" i="30" s="1"/>
  <c r="AM41" i="30" s="1"/>
  <c r="BK57" i="30"/>
  <c r="BL57" i="30" s="1"/>
  <c r="BI81" i="30"/>
  <c r="BI85" i="30" s="1"/>
  <c r="U119" i="30"/>
  <c r="U113" i="30"/>
  <c r="AW67" i="30"/>
  <c r="AW77" i="30" s="1"/>
  <c r="AW75" i="30" s="1"/>
  <c r="AW73" i="30"/>
  <c r="I68" i="30"/>
  <c r="I69" i="30" s="1"/>
  <c r="I66" i="30"/>
  <c r="I70" i="30" s="1"/>
  <c r="I71" i="30" s="1"/>
  <c r="H190" i="30"/>
  <c r="H184" i="30"/>
  <c r="H181" i="30"/>
  <c r="H136" i="30"/>
  <c r="H134" i="30" s="1"/>
  <c r="H187" i="30"/>
  <c r="G73" i="30"/>
  <c r="G67" i="30"/>
  <c r="G77" i="30" s="1"/>
  <c r="G75" i="30" s="1"/>
  <c r="X20" i="30"/>
  <c r="X126" i="30" s="1"/>
  <c r="X19" i="30"/>
  <c r="X26" i="30" s="1"/>
  <c r="BO37" i="30"/>
  <c r="BO40" i="30" s="1"/>
  <c r="BO41" i="30" s="1"/>
  <c r="BP41" i="30" s="1"/>
  <c r="AY180" i="30"/>
  <c r="AY109" i="30"/>
  <c r="AY63" i="30"/>
  <c r="AL131" i="30"/>
  <c r="W109" i="30"/>
  <c r="W63" i="30"/>
  <c r="AZ188" i="30"/>
  <c r="AZ182" i="30"/>
  <c r="AZ185" i="30"/>
  <c r="AZ179" i="30"/>
  <c r="AZ130" i="30"/>
  <c r="AK187" i="30"/>
  <c r="AK181" i="30"/>
  <c r="AK184" i="30"/>
  <c r="AK190" i="30"/>
  <c r="AK136" i="30"/>
  <c r="AK134" i="30" s="1"/>
  <c r="AK135" i="30" s="1"/>
  <c r="BM45" i="30"/>
  <c r="I110" i="30"/>
  <c r="I10" i="30" s="1"/>
  <c r="AV149" i="29"/>
  <c r="AV103" i="29"/>
  <c r="AI72" i="29"/>
  <c r="BM131" i="29"/>
  <c r="AK42" i="29"/>
  <c r="AK38" i="29"/>
  <c r="AK46" i="29" s="1"/>
  <c r="AK44" i="29" s="1"/>
  <c r="BM132" i="29"/>
  <c r="BM128" i="29"/>
  <c r="BO41" i="29"/>
  <c r="AZ22" i="29"/>
  <c r="AZ24" i="29" s="1"/>
  <c r="X42" i="29"/>
  <c r="X38" i="29"/>
  <c r="X46" i="29" s="1"/>
  <c r="X44" i="29" s="1"/>
  <c r="V96" i="29"/>
  <c r="V50" i="29"/>
  <c r="I22" i="29"/>
  <c r="I24" i="29" s="1"/>
  <c r="I25" i="29" s="1"/>
  <c r="I21" i="29"/>
  <c r="AY114" i="29"/>
  <c r="AY112" i="29"/>
  <c r="AX137" i="29"/>
  <c r="AX101" i="29"/>
  <c r="AX142" i="29" s="1"/>
  <c r="AX99" i="29"/>
  <c r="AX98" i="29"/>
  <c r="I7" i="29"/>
  <c r="I11" i="29"/>
  <c r="W190" i="29"/>
  <c r="W184" i="29"/>
  <c r="W181" i="29"/>
  <c r="W136" i="29"/>
  <c r="W134" i="29" s="1"/>
  <c r="W187" i="29"/>
  <c r="BC16" i="29"/>
  <c r="BB18" i="29"/>
  <c r="BB17" i="29"/>
  <c r="BB124" i="29"/>
  <c r="BB127" i="29" s="1"/>
  <c r="BB34" i="29"/>
  <c r="BB37" i="29" s="1"/>
  <c r="BB40" i="29" s="1"/>
  <c r="BB41" i="29" s="1"/>
  <c r="U54" i="29"/>
  <c r="U62" i="29" s="1"/>
  <c r="U60" i="29" s="1"/>
  <c r="U80" i="29"/>
  <c r="U82" i="29" s="1"/>
  <c r="U92" i="29" s="1"/>
  <c r="U90" i="29" s="1"/>
  <c r="AK7" i="29"/>
  <c r="AK11" i="29"/>
  <c r="AW119" i="29"/>
  <c r="AW113" i="29"/>
  <c r="BJ139" i="29"/>
  <c r="BJ141" i="29" s="1"/>
  <c r="BJ151" i="29" s="1"/>
  <c r="BJ149" i="29" s="1"/>
  <c r="BJ104" i="29"/>
  <c r="BJ100" i="29"/>
  <c r="BJ160" i="29" s="1"/>
  <c r="K124" i="29"/>
  <c r="K127" i="29" s="1"/>
  <c r="K18" i="29"/>
  <c r="L16" i="29"/>
  <c r="K17" i="29"/>
  <c r="K34" i="29"/>
  <c r="K37" i="29" s="1"/>
  <c r="K40" i="29" s="1"/>
  <c r="AG194" i="29"/>
  <c r="AI78" i="29"/>
  <c r="AI55" i="29"/>
  <c r="AI83" i="29" s="1"/>
  <c r="AI53" i="29"/>
  <c r="AI56" i="29" s="1"/>
  <c r="AI57" i="29" s="1"/>
  <c r="AI52" i="29"/>
  <c r="Y20" i="29"/>
  <c r="Y36" i="29" s="1"/>
  <c r="Y19" i="29"/>
  <c r="Y26" i="29" s="1"/>
  <c r="AJ132" i="29"/>
  <c r="AJ128" i="29"/>
  <c r="U139" i="29"/>
  <c r="U141" i="29" s="1"/>
  <c r="U151" i="29" s="1"/>
  <c r="U149" i="29" s="1"/>
  <c r="U100" i="29"/>
  <c r="U160" i="29" s="1"/>
  <c r="S161" i="29"/>
  <c r="S155" i="29"/>
  <c r="S158" i="29"/>
  <c r="S164" i="29"/>
  <c r="S102" i="29"/>
  <c r="S103" i="29" s="1"/>
  <c r="T103" i="29" s="1"/>
  <c r="T163" i="29"/>
  <c r="T157" i="29"/>
  <c r="T108" i="29"/>
  <c r="T166" i="29"/>
  <c r="AL19" i="29"/>
  <c r="AL26" i="29" s="1"/>
  <c r="AL20" i="29"/>
  <c r="AL126" i="29" s="1"/>
  <c r="AZ36" i="29"/>
  <c r="E194" i="29"/>
  <c r="AU200" i="29"/>
  <c r="BL96" i="29"/>
  <c r="BL50" i="29"/>
  <c r="AJ111" i="29"/>
  <c r="AK28" i="29"/>
  <c r="AJ65" i="29"/>
  <c r="AK185" i="29"/>
  <c r="AK179" i="29"/>
  <c r="AK188" i="29"/>
  <c r="AK130" i="29"/>
  <c r="AK131" i="29" s="1"/>
  <c r="AK182" i="29"/>
  <c r="BJ164" i="29"/>
  <c r="BJ158" i="29"/>
  <c r="BJ161" i="29"/>
  <c r="BJ155" i="29"/>
  <c r="BJ102" i="29"/>
  <c r="BJ103" i="29" s="1"/>
  <c r="AG87" i="29"/>
  <c r="AH87" i="29" s="1"/>
  <c r="H65" i="29"/>
  <c r="I28" i="29"/>
  <c r="H111" i="29"/>
  <c r="BK78" i="29"/>
  <c r="BK81" i="29" s="1"/>
  <c r="BK85" i="29" s="1"/>
  <c r="BK55" i="29"/>
  <c r="BK83" i="29" s="1"/>
  <c r="BK53" i="29"/>
  <c r="BK56" i="29" s="1"/>
  <c r="BK57" i="29" s="1"/>
  <c r="BK52" i="29"/>
  <c r="AA16" i="29"/>
  <c r="Z18" i="29"/>
  <c r="Z17" i="29"/>
  <c r="Z124" i="29"/>
  <c r="Z127" i="29" s="1"/>
  <c r="Z34" i="29"/>
  <c r="U164" i="29"/>
  <c r="U200" i="29" s="1"/>
  <c r="U158" i="29"/>
  <c r="U194" i="29" s="1"/>
  <c r="U161" i="29"/>
  <c r="U197" i="29" s="1"/>
  <c r="U155" i="29"/>
  <c r="U191" i="29" s="1"/>
  <c r="U102" i="29"/>
  <c r="AL127" i="29"/>
  <c r="AY25" i="29"/>
  <c r="F164" i="29"/>
  <c r="F200" i="29" s="1"/>
  <c r="F158" i="29"/>
  <c r="F194" i="29" s="1"/>
  <c r="F161" i="29"/>
  <c r="F197" i="29" s="1"/>
  <c r="F102" i="29"/>
  <c r="F103" i="29" s="1"/>
  <c r="F155" i="29"/>
  <c r="F191" i="29" s="1"/>
  <c r="AW118" i="29"/>
  <c r="W24" i="29"/>
  <c r="W25" i="29" s="1"/>
  <c r="AG166" i="29"/>
  <c r="AG202" i="29" s="1"/>
  <c r="AG160" i="29"/>
  <c r="AG196" i="29" s="1"/>
  <c r="AG157" i="29"/>
  <c r="AG193" i="29" s="1"/>
  <c r="AG163" i="29"/>
  <c r="AG199" i="29" s="1"/>
  <c r="AG108" i="29"/>
  <c r="AG106" i="29" s="1"/>
  <c r="AZ109" i="29"/>
  <c r="AZ63" i="29"/>
  <c r="X63" i="29"/>
  <c r="X109" i="29"/>
  <c r="BK72" i="29"/>
  <c r="T178" i="29"/>
  <c r="T172" i="29"/>
  <c r="T175" i="29"/>
  <c r="T169" i="29"/>
  <c r="T123" i="29"/>
  <c r="T121" i="29" s="1"/>
  <c r="E200" i="29"/>
  <c r="AU191" i="29"/>
  <c r="I109" i="29"/>
  <c r="I63" i="29"/>
  <c r="I64" i="29" s="1"/>
  <c r="I6" i="29" s="1"/>
  <c r="AI119" i="29"/>
  <c r="AI113" i="29"/>
  <c r="U73" i="29"/>
  <c r="U67" i="29"/>
  <c r="U77" i="29" s="1"/>
  <c r="U75" i="29" s="1"/>
  <c r="W135" i="29"/>
  <c r="BJ81" i="29"/>
  <c r="BJ85" i="29" s="1"/>
  <c r="BJ87" i="29" s="1"/>
  <c r="I185" i="29"/>
  <c r="I179" i="29"/>
  <c r="I182" i="29"/>
  <c r="I188" i="29"/>
  <c r="I130" i="29"/>
  <c r="BN36" i="29"/>
  <c r="BN20" i="29"/>
  <c r="BN19" i="29"/>
  <c r="BN26" i="29" s="1"/>
  <c r="AI190" i="29"/>
  <c r="AI184" i="29"/>
  <c r="AI181" i="29"/>
  <c r="AI187" i="29"/>
  <c r="AI136" i="29"/>
  <c r="AI134" i="29" s="1"/>
  <c r="W114" i="29"/>
  <c r="W115" i="29" s="1"/>
  <c r="W112" i="29"/>
  <c r="BA185" i="29"/>
  <c r="BA179" i="29"/>
  <c r="BA182" i="29"/>
  <c r="BA188" i="29"/>
  <c r="BA130" i="29"/>
  <c r="BA131" i="29" s="1"/>
  <c r="AJ68" i="29"/>
  <c r="AJ66" i="29"/>
  <c r="AJ70" i="29" s="1"/>
  <c r="AY133" i="29"/>
  <c r="AU146" i="29"/>
  <c r="AV146" i="29" s="1"/>
  <c r="AW146" i="29" s="1"/>
  <c r="BK176" i="29"/>
  <c r="BK170" i="29"/>
  <c r="BK173" i="29"/>
  <c r="BK116" i="29"/>
  <c r="BK118" i="29" s="1"/>
  <c r="BK167" i="29"/>
  <c r="AX111" i="29"/>
  <c r="AX65" i="29"/>
  <c r="AY28" i="29"/>
  <c r="J37" i="29"/>
  <c r="J40" i="29" s="1"/>
  <c r="J41" i="29" s="1"/>
  <c r="K41" i="29" s="1"/>
  <c r="AY132" i="29"/>
  <c r="AY128" i="29"/>
  <c r="G73" i="29"/>
  <c r="G67" i="29"/>
  <c r="G77" i="29" s="1"/>
  <c r="G75" i="29" s="1"/>
  <c r="AG191" i="29"/>
  <c r="BK137" i="29"/>
  <c r="BK140" i="29" s="1"/>
  <c r="BK144" i="29" s="1"/>
  <c r="BK101" i="29"/>
  <c r="BK142" i="29" s="1"/>
  <c r="BK99" i="29"/>
  <c r="BK98" i="29"/>
  <c r="AJ24" i="29"/>
  <c r="AV178" i="29"/>
  <c r="AV172" i="29"/>
  <c r="AV169" i="29"/>
  <c r="AV175" i="29"/>
  <c r="AV123" i="29"/>
  <c r="AV121" i="29" s="1"/>
  <c r="S139" i="29"/>
  <c r="S141" i="29" s="1"/>
  <c r="S151" i="29" s="1"/>
  <c r="S149" i="29" s="1"/>
  <c r="S104" i="29"/>
  <c r="S100" i="29"/>
  <c r="G176" i="29"/>
  <c r="G170" i="29"/>
  <c r="G173" i="29"/>
  <c r="G167" i="29"/>
  <c r="G116" i="29"/>
  <c r="AW139" i="29"/>
  <c r="AW141" i="29" s="1"/>
  <c r="AW151" i="29" s="1"/>
  <c r="AW149" i="29" s="1"/>
  <c r="AW104" i="29"/>
  <c r="AW147" i="29" s="1"/>
  <c r="AW100" i="29"/>
  <c r="AW160" i="29" s="1"/>
  <c r="E146" i="29"/>
  <c r="F146" i="29" s="1"/>
  <c r="AU147" i="29"/>
  <c r="H114" i="29"/>
  <c r="H112" i="29"/>
  <c r="AI176" i="29"/>
  <c r="AI170" i="29"/>
  <c r="AI167" i="29"/>
  <c r="AI173" i="29"/>
  <c r="AI116" i="29"/>
  <c r="E166" i="29"/>
  <c r="E202" i="29" s="1"/>
  <c r="E160" i="29"/>
  <c r="E196" i="29" s="1"/>
  <c r="E163" i="29"/>
  <c r="E199" i="29" s="1"/>
  <c r="E157" i="29"/>
  <c r="E193" i="29" s="1"/>
  <c r="E108" i="29"/>
  <c r="E106" i="29" s="1"/>
  <c r="BL190" i="29"/>
  <c r="BL184" i="29"/>
  <c r="BL181" i="29"/>
  <c r="BL187" i="29"/>
  <c r="BL136" i="29"/>
  <c r="BL134" i="29" s="1"/>
  <c r="W133" i="29"/>
  <c r="F139" i="29"/>
  <c r="F141" i="29" s="1"/>
  <c r="F151" i="29" s="1"/>
  <c r="F149" i="29" s="1"/>
  <c r="F100" i="29"/>
  <c r="F160" i="29" s="1"/>
  <c r="F104" i="29"/>
  <c r="F147" i="29" s="1"/>
  <c r="H132" i="29"/>
  <c r="H128" i="29"/>
  <c r="AV60" i="29"/>
  <c r="F175" i="29"/>
  <c r="F169" i="29"/>
  <c r="F178" i="29"/>
  <c r="F172" i="29"/>
  <c r="F123" i="29"/>
  <c r="F121" i="29" s="1"/>
  <c r="AZ126" i="29"/>
  <c r="X132" i="29"/>
  <c r="X128" i="29"/>
  <c r="AH164" i="29"/>
  <c r="AH200" i="29" s="1"/>
  <c r="AH158" i="29"/>
  <c r="AH194" i="29" s="1"/>
  <c r="AH155" i="29"/>
  <c r="AH191" i="29" s="1"/>
  <c r="AH102" i="29"/>
  <c r="AH103" i="29" s="1"/>
  <c r="AH161" i="29"/>
  <c r="AH197" i="29" s="1"/>
  <c r="S81" i="29"/>
  <c r="S85" i="29" s="1"/>
  <c r="AK22" i="29"/>
  <c r="AK21" i="29"/>
  <c r="E191" i="29"/>
  <c r="H96" i="29"/>
  <c r="H50" i="29"/>
  <c r="AY110" i="29"/>
  <c r="AY10" i="29" s="1"/>
  <c r="BL114" i="29"/>
  <c r="BL112" i="29"/>
  <c r="AH80" i="29"/>
  <c r="AH82" i="29" s="1"/>
  <c r="AH92" i="29" s="1"/>
  <c r="AH90" i="29" s="1"/>
  <c r="AH54" i="29"/>
  <c r="AH62" i="29" s="1"/>
  <c r="AH60" i="29" s="1"/>
  <c r="AH58" i="29"/>
  <c r="AH88" i="29" s="1"/>
  <c r="AW54" i="29"/>
  <c r="AW62" i="29" s="1"/>
  <c r="AW60" i="29" s="1"/>
  <c r="AW80" i="29"/>
  <c r="AW82" i="29" s="1"/>
  <c r="AW92" i="29" s="1"/>
  <c r="AW90" i="29" s="1"/>
  <c r="J185" i="29"/>
  <c r="J179" i="29"/>
  <c r="J188" i="29"/>
  <c r="J182" i="29"/>
  <c r="J130" i="29"/>
  <c r="BM42" i="29"/>
  <c r="BM38" i="29"/>
  <c r="BM46" i="29" s="1"/>
  <c r="BM44" i="29" s="1"/>
  <c r="AY96" i="29"/>
  <c r="AY97" i="29" s="1"/>
  <c r="AY9" i="29" s="1"/>
  <c r="AY50" i="29"/>
  <c r="AY38" i="29"/>
  <c r="AY46" i="29" s="1"/>
  <c r="AY44" i="29" s="1"/>
  <c r="AY42" i="29"/>
  <c r="I126" i="29"/>
  <c r="E88" i="29"/>
  <c r="V111" i="29"/>
  <c r="V65" i="29"/>
  <c r="W28" i="29"/>
  <c r="AX173" i="29"/>
  <c r="AX176" i="29"/>
  <c r="AX167" i="29"/>
  <c r="AX170" i="29"/>
  <c r="AX116" i="29"/>
  <c r="AJ114" i="29"/>
  <c r="AJ112" i="29"/>
  <c r="AX187" i="29"/>
  <c r="AX181" i="29"/>
  <c r="AX190" i="29"/>
  <c r="AX136" i="29"/>
  <c r="AX134" i="29" s="1"/>
  <c r="AX184" i="29"/>
  <c r="AU87" i="29"/>
  <c r="AV87" i="29" s="1"/>
  <c r="AW87" i="29" s="1"/>
  <c r="BM109" i="29"/>
  <c r="BM63" i="29"/>
  <c r="BM64" i="29" s="1"/>
  <c r="BM6" i="29" s="1"/>
  <c r="AG200" i="29"/>
  <c r="AI137" i="29"/>
  <c r="AI101" i="29"/>
  <c r="AI142" i="29" s="1"/>
  <c r="AI99" i="29"/>
  <c r="AI98" i="29"/>
  <c r="AU163" i="29"/>
  <c r="AU199" i="29" s="1"/>
  <c r="AU157" i="29"/>
  <c r="AU193" i="29" s="1"/>
  <c r="AU160" i="29"/>
  <c r="AU196" i="29" s="1"/>
  <c r="AU166" i="29"/>
  <c r="AU202" i="29" s="1"/>
  <c r="AU108" i="29"/>
  <c r="AU106" i="29" s="1"/>
  <c r="H68" i="29"/>
  <c r="H66" i="29"/>
  <c r="H70" i="29" s="1"/>
  <c r="AM124" i="29"/>
  <c r="AM127" i="29" s="1"/>
  <c r="AM18" i="29"/>
  <c r="AN16" i="29"/>
  <c r="AM17" i="29"/>
  <c r="AM34" i="29"/>
  <c r="AU88" i="29"/>
  <c r="AV58" i="29"/>
  <c r="AV88" i="29" s="1"/>
  <c r="AG147" i="29"/>
  <c r="BL42" i="29"/>
  <c r="BL38" i="29"/>
  <c r="BL46" i="29" s="1"/>
  <c r="BL44" i="29" s="1"/>
  <c r="X22" i="29"/>
  <c r="X24" i="29"/>
  <c r="AH139" i="29"/>
  <c r="AH141" i="29" s="1"/>
  <c r="AH151" i="29" s="1"/>
  <c r="AH149" i="29" s="1"/>
  <c r="AH104" i="29"/>
  <c r="AH147" i="29" s="1"/>
  <c r="AH100" i="29"/>
  <c r="AH160" i="29" s="1"/>
  <c r="S80" i="29"/>
  <c r="S82" i="29" s="1"/>
  <c r="S92" i="29" s="1"/>
  <c r="S90" i="29" s="1"/>
  <c r="S54" i="29"/>
  <c r="S62" i="29" s="1"/>
  <c r="S60" i="29" s="1"/>
  <c r="S58" i="29"/>
  <c r="G96" i="29"/>
  <c r="G50" i="29"/>
  <c r="AK109" i="29"/>
  <c r="AK63" i="29"/>
  <c r="AK27" i="29"/>
  <c r="AK126" i="29"/>
  <c r="AK110" i="29"/>
  <c r="AK10" i="29" s="1"/>
  <c r="E197" i="29"/>
  <c r="AU194" i="29"/>
  <c r="AU197" i="29"/>
  <c r="AG88" i="29"/>
  <c r="I36" i="29"/>
  <c r="AY68" i="29"/>
  <c r="AY69" i="29" s="1"/>
  <c r="AY66" i="29"/>
  <c r="AY70" i="29" s="1"/>
  <c r="AY71" i="29" s="1"/>
  <c r="AI73" i="29"/>
  <c r="AI67" i="29"/>
  <c r="AI77" i="29" s="1"/>
  <c r="AI75" i="29" s="1"/>
  <c r="U113" i="29"/>
  <c r="U119" i="29"/>
  <c r="F80" i="29"/>
  <c r="F82" i="29" s="1"/>
  <c r="F92" i="29" s="1"/>
  <c r="F90" i="29" s="1"/>
  <c r="F58" i="29"/>
  <c r="F88" i="29" s="1"/>
  <c r="F54" i="29"/>
  <c r="F62" i="29" s="1"/>
  <c r="F60" i="29" s="1"/>
  <c r="BJ54" i="29"/>
  <c r="BJ62" i="29" s="1"/>
  <c r="BJ60" i="29" s="1"/>
  <c r="BJ80" i="29"/>
  <c r="BJ82" i="29" s="1"/>
  <c r="BJ92" i="29" s="1"/>
  <c r="BJ90" i="29" s="1"/>
  <c r="BJ58" i="29"/>
  <c r="BL65" i="29"/>
  <c r="BM28" i="29"/>
  <c r="BL111" i="29"/>
  <c r="AX78" i="29"/>
  <c r="AX53" i="29"/>
  <c r="AX56" i="29" s="1"/>
  <c r="AX57" i="29" s="1"/>
  <c r="AX55" i="29"/>
  <c r="AX83" i="29" s="1"/>
  <c r="AX52" i="29"/>
  <c r="BN185" i="29"/>
  <c r="BN179" i="29"/>
  <c r="BN188" i="29"/>
  <c r="BN130" i="29"/>
  <c r="BN182" i="29"/>
  <c r="BO124" i="29"/>
  <c r="BO18" i="29"/>
  <c r="BO17" i="29"/>
  <c r="BP16" i="29"/>
  <c r="BO34" i="29"/>
  <c r="BO37" i="29" s="1"/>
  <c r="BO40" i="29" s="1"/>
  <c r="W68" i="29"/>
  <c r="W69" i="29" s="1"/>
  <c r="W66" i="29"/>
  <c r="W70" i="29" s="1"/>
  <c r="W71" i="29" s="1"/>
  <c r="W64" i="29"/>
  <c r="W6" i="29" s="1"/>
  <c r="BL68" i="29"/>
  <c r="BL66" i="29"/>
  <c r="BL70" i="29" s="1"/>
  <c r="BA126" i="29"/>
  <c r="BA20" i="29"/>
  <c r="BA19" i="29"/>
  <c r="BA26" i="29" s="1"/>
  <c r="BK134" i="29"/>
  <c r="BM7" i="29"/>
  <c r="BM11" i="29"/>
  <c r="AJ44" i="29"/>
  <c r="AK45" i="29" s="1"/>
  <c r="AW73" i="29"/>
  <c r="AW67" i="29"/>
  <c r="AW77" i="29" s="1"/>
  <c r="AW75" i="29" s="1"/>
  <c r="BJ140" i="29"/>
  <c r="BJ144" i="29" s="1"/>
  <c r="BK178" i="29"/>
  <c r="BK172" i="29"/>
  <c r="BK169" i="29"/>
  <c r="BK175" i="29"/>
  <c r="BK123" i="29"/>
  <c r="BK121" i="29" s="1"/>
  <c r="I131" i="29"/>
  <c r="J131" i="29" s="1"/>
  <c r="J126" i="29"/>
  <c r="J20" i="29"/>
  <c r="J19" i="29"/>
  <c r="J26" i="29" s="1"/>
  <c r="J36" i="29"/>
  <c r="BM22" i="29"/>
  <c r="BM23" i="29" s="1"/>
  <c r="W110" i="29"/>
  <c r="W10" i="29" s="1"/>
  <c r="G119" i="29"/>
  <c r="G113" i="29"/>
  <c r="AG197" i="29"/>
  <c r="AV163" i="29"/>
  <c r="AV199" i="29" s="1"/>
  <c r="AV157" i="29"/>
  <c r="AV193" i="29" s="1"/>
  <c r="AV166" i="29"/>
  <c r="AV202" i="29" s="1"/>
  <c r="AV108" i="29"/>
  <c r="E87" i="29"/>
  <c r="F87" i="29" s="1"/>
  <c r="Y127" i="29"/>
  <c r="X131" i="29"/>
  <c r="S140" i="29"/>
  <c r="S144" i="29" s="1"/>
  <c r="BJ146" i="29"/>
  <c r="AW164" i="29"/>
  <c r="AW200" i="29" s="1"/>
  <c r="AW158" i="29"/>
  <c r="AW194" i="29" s="1"/>
  <c r="AW155" i="29"/>
  <c r="AW191" i="29" s="1"/>
  <c r="AW161" i="29"/>
  <c r="AW197" i="29" s="1"/>
  <c r="AW102" i="29"/>
  <c r="AW103" i="29" s="1"/>
  <c r="U118" i="29"/>
  <c r="AG146" i="29"/>
  <c r="AH146" i="29" s="1"/>
  <c r="V173" i="29"/>
  <c r="V170" i="29"/>
  <c r="V176" i="29"/>
  <c r="V167" i="29"/>
  <c r="V116" i="29"/>
  <c r="E147" i="29"/>
  <c r="H72" i="28"/>
  <c r="AM41" i="28"/>
  <c r="F147" i="28"/>
  <c r="F90" i="28"/>
  <c r="F103" i="28"/>
  <c r="I45" i="28"/>
  <c r="AJ72" i="28"/>
  <c r="AK72" i="28" s="1"/>
  <c r="BM186" i="28"/>
  <c r="I96" i="28"/>
  <c r="I50" i="28"/>
  <c r="I25" i="28"/>
  <c r="BM38" i="28"/>
  <c r="BM46" i="28" s="1"/>
  <c r="AX50" i="28"/>
  <c r="AX96" i="28"/>
  <c r="Y128" i="28"/>
  <c r="AI158" i="28"/>
  <c r="AI155" i="28"/>
  <c r="AI161" i="28"/>
  <c r="AI197" i="28" s="1"/>
  <c r="AI164" i="28"/>
  <c r="AI200" i="28" s="1"/>
  <c r="AI102" i="28"/>
  <c r="AI103" i="28" s="1"/>
  <c r="AX187" i="28"/>
  <c r="AX181" i="28"/>
  <c r="AX190" i="28"/>
  <c r="AX184" i="28"/>
  <c r="AX136" i="28"/>
  <c r="AX134" i="28" s="1"/>
  <c r="I183" i="28"/>
  <c r="K20" i="28"/>
  <c r="K19" i="28"/>
  <c r="K26" i="28" s="1"/>
  <c r="U73" i="28"/>
  <c r="U67" i="28"/>
  <c r="U77" i="28" s="1"/>
  <c r="U75" i="28" s="1"/>
  <c r="J126" i="28"/>
  <c r="BK101" i="28"/>
  <c r="BK142" i="28" s="1"/>
  <c r="BK99" i="28"/>
  <c r="BK137" i="28"/>
  <c r="BK140" i="28" s="1"/>
  <c r="BK144" i="28" s="1"/>
  <c r="BK98" i="28"/>
  <c r="BK67" i="28"/>
  <c r="BK77" i="28" s="1"/>
  <c r="BK75" i="28" s="1"/>
  <c r="BK73" i="28"/>
  <c r="H137" i="28"/>
  <c r="H140" i="28" s="1"/>
  <c r="H144" i="28" s="1"/>
  <c r="H99" i="28"/>
  <c r="H101" i="28"/>
  <c r="H142" i="28" s="1"/>
  <c r="H98" i="28"/>
  <c r="I97" i="28"/>
  <c r="I9" i="28" s="1"/>
  <c r="G164" i="28"/>
  <c r="G200" i="28" s="1"/>
  <c r="G161" i="28"/>
  <c r="G197" i="28" s="1"/>
  <c r="G155" i="28"/>
  <c r="G191" i="28" s="1"/>
  <c r="G158" i="28"/>
  <c r="G194" i="28" s="1"/>
  <c r="G102" i="28"/>
  <c r="BM11" i="28"/>
  <c r="BM7" i="28"/>
  <c r="E191" i="28"/>
  <c r="AU88" i="28"/>
  <c r="H134" i="28"/>
  <c r="I23" i="28"/>
  <c r="V164" i="28"/>
  <c r="V200" i="28" s="1"/>
  <c r="V161" i="28"/>
  <c r="V197" i="28" s="1"/>
  <c r="V155" i="28"/>
  <c r="V191" i="28" s="1"/>
  <c r="V158" i="28"/>
  <c r="V194" i="28" s="1"/>
  <c r="V102" i="28"/>
  <c r="AV178" i="28"/>
  <c r="AV175" i="28"/>
  <c r="AV169" i="28"/>
  <c r="AV123" i="28"/>
  <c r="AV121" i="28" s="1"/>
  <c r="AV172" i="28"/>
  <c r="BM21" i="28"/>
  <c r="U149" i="28"/>
  <c r="G80" i="28"/>
  <c r="G82" i="28" s="1"/>
  <c r="G92" i="28" s="1"/>
  <c r="G90" i="28" s="1"/>
  <c r="G58" i="28"/>
  <c r="G54" i="28"/>
  <c r="G62" i="28" s="1"/>
  <c r="G60" i="28" s="1"/>
  <c r="BK78" i="28"/>
  <c r="BK81" i="28" s="1"/>
  <c r="BK85" i="28" s="1"/>
  <c r="BK55" i="28"/>
  <c r="BK83" i="28" s="1"/>
  <c r="BK53" i="28"/>
  <c r="BK56" i="28" s="1"/>
  <c r="BK52" i="28"/>
  <c r="BM126" i="28"/>
  <c r="BL111" i="28"/>
  <c r="BL65" i="28"/>
  <c r="BM28" i="28"/>
  <c r="E146" i="28"/>
  <c r="F146" i="28" s="1"/>
  <c r="G146" i="28" s="1"/>
  <c r="AJ119" i="28"/>
  <c r="AJ113" i="28"/>
  <c r="I114" i="28"/>
  <c r="I115" i="28" s="1"/>
  <c r="I112" i="28"/>
  <c r="F166" i="28"/>
  <c r="F163" i="28"/>
  <c r="F157" i="28"/>
  <c r="F108" i="28"/>
  <c r="BI146" i="28"/>
  <c r="AJ190" i="28"/>
  <c r="AJ184" i="28"/>
  <c r="AJ187" i="28"/>
  <c r="AJ181" i="28"/>
  <c r="AJ136" i="28"/>
  <c r="AJ134" i="28" s="1"/>
  <c r="AW73" i="28"/>
  <c r="AW67" i="28"/>
  <c r="AW77" i="28" s="1"/>
  <c r="AW75" i="28" s="1"/>
  <c r="E200" i="28"/>
  <c r="Z126" i="28"/>
  <c r="Z19" i="28"/>
  <c r="Z26" i="28" s="1"/>
  <c r="Z36" i="28"/>
  <c r="Z20" i="28"/>
  <c r="BL132" i="28"/>
  <c r="BL128" i="28"/>
  <c r="BA124" i="28"/>
  <c r="BA127" i="28" s="1"/>
  <c r="BA17" i="28"/>
  <c r="BB16" i="28"/>
  <c r="BA18" i="28"/>
  <c r="BA34" i="28"/>
  <c r="BA37" i="28" s="1"/>
  <c r="BA40" i="28" s="1"/>
  <c r="AI178" i="28"/>
  <c r="AI172" i="28"/>
  <c r="AI175" i="28"/>
  <c r="AI169" i="28"/>
  <c r="AI123" i="28"/>
  <c r="AI121" i="28" s="1"/>
  <c r="W96" i="28"/>
  <c r="W50" i="28"/>
  <c r="W25" i="28"/>
  <c r="BL114" i="28"/>
  <c r="BL112" i="28"/>
  <c r="S139" i="28"/>
  <c r="S141" i="28" s="1"/>
  <c r="S151" i="28" s="1"/>
  <c r="S149" i="28" s="1"/>
  <c r="S104" i="28"/>
  <c r="S100" i="28"/>
  <c r="BJ118" i="28"/>
  <c r="AY22" i="28"/>
  <c r="AY23" i="28" s="1"/>
  <c r="AY21" i="28"/>
  <c r="W176" i="28"/>
  <c r="W170" i="28"/>
  <c r="W171" i="28" s="1"/>
  <c r="W173" i="28"/>
  <c r="W174" i="28" s="1"/>
  <c r="W167" i="28"/>
  <c r="W116" i="28"/>
  <c r="W118" i="28" s="1"/>
  <c r="AH166" i="28"/>
  <c r="AH202" i="28" s="1"/>
  <c r="AH163" i="28"/>
  <c r="AH199" i="28" s="1"/>
  <c r="AH157" i="28"/>
  <c r="AH193" i="28" s="1"/>
  <c r="AH196" i="28"/>
  <c r="AH108" i="28"/>
  <c r="AH106" i="28" s="1"/>
  <c r="AU146" i="28"/>
  <c r="X112" i="28"/>
  <c r="X114" i="28"/>
  <c r="BI194" i="28"/>
  <c r="AI118" i="28"/>
  <c r="I128" i="28"/>
  <c r="I132" i="28"/>
  <c r="AM20" i="28"/>
  <c r="AM126" i="28" s="1"/>
  <c r="AM19" i="28"/>
  <c r="AM26" i="28" s="1"/>
  <c r="I180" i="28"/>
  <c r="L124" i="28"/>
  <c r="L127" i="28" s="1"/>
  <c r="L18" i="28"/>
  <c r="M16" i="28"/>
  <c r="L17" i="28"/>
  <c r="L34" i="28"/>
  <c r="L37" i="28" s="1"/>
  <c r="L40" i="28" s="1"/>
  <c r="V54" i="28"/>
  <c r="V62" i="28" s="1"/>
  <c r="V60" i="28" s="1"/>
  <c r="BN37" i="28"/>
  <c r="BN40" i="28" s="1"/>
  <c r="BJ178" i="28"/>
  <c r="BJ172" i="28"/>
  <c r="BJ169" i="28"/>
  <c r="BJ175" i="28"/>
  <c r="BJ123" i="28"/>
  <c r="BJ121" i="28" s="1"/>
  <c r="AI140" i="28"/>
  <c r="AI144" i="28" s="1"/>
  <c r="AI146" i="28" s="1"/>
  <c r="BM185" i="28"/>
  <c r="BM179" i="28"/>
  <c r="BM180" i="28" s="1"/>
  <c r="BM182" i="28"/>
  <c r="BM183" i="28" s="1"/>
  <c r="BM188" i="28"/>
  <c r="BM189" i="28" s="1"/>
  <c r="BM130" i="28"/>
  <c r="BM131" i="28" s="1"/>
  <c r="E194" i="28"/>
  <c r="AK114" i="28"/>
  <c r="AK115" i="28" s="1"/>
  <c r="AK112" i="28"/>
  <c r="AK110" i="28"/>
  <c r="AK10" i="28" s="1"/>
  <c r="T163" i="28"/>
  <c r="T166" i="28"/>
  <c r="T157" i="28"/>
  <c r="T108" i="28"/>
  <c r="BI191" i="28"/>
  <c r="AK42" i="28"/>
  <c r="AK43" i="28" s="1"/>
  <c r="AK4" i="28" s="1"/>
  <c r="AJ173" i="28"/>
  <c r="AJ167" i="28"/>
  <c r="AJ170" i="28"/>
  <c r="AJ176" i="28"/>
  <c r="AJ116" i="28"/>
  <c r="AZ37" i="28"/>
  <c r="AZ40" i="28" s="1"/>
  <c r="AZ41" i="28" s="1"/>
  <c r="AZ126" i="28"/>
  <c r="AZ20" i="28"/>
  <c r="AZ19" i="28"/>
  <c r="AZ26" i="28" s="1"/>
  <c r="BK190" i="28"/>
  <c r="BK184" i="28"/>
  <c r="BK187" i="28"/>
  <c r="BK181" i="28"/>
  <c r="BK136" i="28"/>
  <c r="BK134" i="28" s="1"/>
  <c r="Y36" i="28"/>
  <c r="AM188" i="28"/>
  <c r="AM182" i="28"/>
  <c r="AM179" i="28"/>
  <c r="AM185" i="28"/>
  <c r="AM130" i="28"/>
  <c r="I186" i="28"/>
  <c r="AU197" i="28"/>
  <c r="S140" i="28"/>
  <c r="S144" i="28" s="1"/>
  <c r="K37" i="28"/>
  <c r="K40" i="28" s="1"/>
  <c r="K41" i="28" s="1"/>
  <c r="L41" i="28" s="1"/>
  <c r="K188" i="28"/>
  <c r="K182" i="28"/>
  <c r="K185" i="28"/>
  <c r="K130" i="28"/>
  <c r="K131" i="28" s="1"/>
  <c r="K179" i="28"/>
  <c r="AK96" i="28"/>
  <c r="AK50" i="28"/>
  <c r="W117" i="28"/>
  <c r="V65" i="28"/>
  <c r="W28" i="28"/>
  <c r="V111" i="28"/>
  <c r="G67" i="28"/>
  <c r="G77" i="28" s="1"/>
  <c r="G75" i="28" s="1"/>
  <c r="G73" i="28"/>
  <c r="AY126" i="28"/>
  <c r="BN19" i="28"/>
  <c r="BN26" i="28" s="1"/>
  <c r="BN20" i="28"/>
  <c r="BN36" i="28"/>
  <c r="AL22" i="28"/>
  <c r="AL24" i="28" s="1"/>
  <c r="AL126" i="28"/>
  <c r="J109" i="28"/>
  <c r="J63" i="28"/>
  <c r="W134" i="28"/>
  <c r="W135" i="28" s="1"/>
  <c r="H173" i="28"/>
  <c r="H167" i="28"/>
  <c r="H176" i="28"/>
  <c r="H170" i="28"/>
  <c r="H116" i="28"/>
  <c r="AX68" i="28"/>
  <c r="AX66" i="28"/>
  <c r="AX70" i="28" s="1"/>
  <c r="AV99" i="28"/>
  <c r="AV137" i="28"/>
  <c r="AV101" i="28"/>
  <c r="AV142" i="28" s="1"/>
  <c r="AV98" i="28"/>
  <c r="BK119" i="28"/>
  <c r="BK113" i="28"/>
  <c r="I66" i="28"/>
  <c r="I70" i="28" s="1"/>
  <c r="I72" i="28" s="1"/>
  <c r="I68" i="28"/>
  <c r="I69" i="28" s="1"/>
  <c r="BI88" i="28"/>
  <c r="AW72" i="28"/>
  <c r="S80" i="28"/>
  <c r="S82" i="28" s="1"/>
  <c r="S92" i="28" s="1"/>
  <c r="S90" i="28" s="1"/>
  <c r="S58" i="28"/>
  <c r="S54" i="28"/>
  <c r="S62" i="28" s="1"/>
  <c r="S60" i="28" s="1"/>
  <c r="BJ78" i="28"/>
  <c r="BJ55" i="28"/>
  <c r="BJ83" i="28" s="1"/>
  <c r="BJ53" i="28"/>
  <c r="BJ56" i="28" s="1"/>
  <c r="BJ57" i="28" s="1"/>
  <c r="BK57" i="28" s="1"/>
  <c r="BJ52" i="28"/>
  <c r="X24" i="28"/>
  <c r="AU87" i="28"/>
  <c r="AJ55" i="28"/>
  <c r="AJ83" i="28" s="1"/>
  <c r="AJ53" i="28"/>
  <c r="AJ56" i="28" s="1"/>
  <c r="AJ57" i="28" s="1"/>
  <c r="AJ78" i="28"/>
  <c r="AJ52" i="28"/>
  <c r="AY188" i="28"/>
  <c r="AY182" i="28"/>
  <c r="AY179" i="28"/>
  <c r="AY185" i="28"/>
  <c r="AY130" i="28"/>
  <c r="AY131" i="28" s="1"/>
  <c r="E147" i="28"/>
  <c r="BI147" i="28"/>
  <c r="BI200" i="28"/>
  <c r="S155" i="28"/>
  <c r="S164" i="28"/>
  <c r="S158" i="28"/>
  <c r="S102" i="28"/>
  <c r="S103" i="28" s="1"/>
  <c r="T103" i="28" s="1"/>
  <c r="U103" i="28" s="1"/>
  <c r="V103" i="28" s="1"/>
  <c r="S161" i="28"/>
  <c r="AK132" i="28"/>
  <c r="AK133" i="28" s="1"/>
  <c r="AK128" i="28"/>
  <c r="G119" i="28"/>
  <c r="G113" i="28"/>
  <c r="AL63" i="28"/>
  <c r="AL109" i="28"/>
  <c r="J22" i="28"/>
  <c r="AI80" i="28"/>
  <c r="AI82" i="28" s="1"/>
  <c r="AI92" i="28" s="1"/>
  <c r="AI90" i="28" s="1"/>
  <c r="AI58" i="28"/>
  <c r="AI88" i="28" s="1"/>
  <c r="AI54" i="28"/>
  <c r="AI62" i="28" s="1"/>
  <c r="AI60" i="28" s="1"/>
  <c r="BM110" i="28"/>
  <c r="BM10" i="28" s="1"/>
  <c r="BM22" i="28"/>
  <c r="BM24" i="28" s="1"/>
  <c r="AJ73" i="28"/>
  <c r="AJ67" i="28"/>
  <c r="AJ77" i="28" s="1"/>
  <c r="AJ75" i="28" s="1"/>
  <c r="T90" i="28"/>
  <c r="AL185" i="28"/>
  <c r="AL179" i="28"/>
  <c r="AL188" i="28"/>
  <c r="AL182" i="28"/>
  <c r="AL130" i="28"/>
  <c r="AL131" i="28" s="1"/>
  <c r="AM131" i="28" s="1"/>
  <c r="AW119" i="28"/>
  <c r="AW113" i="28"/>
  <c r="AX44" i="28"/>
  <c r="AA124" i="28"/>
  <c r="AA127" i="28" s="1"/>
  <c r="AB16" i="28"/>
  <c r="AA18" i="28"/>
  <c r="AA17" i="28"/>
  <c r="AA34" i="28"/>
  <c r="AA37" i="28" s="1"/>
  <c r="AA40" i="28" s="1"/>
  <c r="E87" i="28"/>
  <c r="F87" i="28" s="1"/>
  <c r="G87" i="28" s="1"/>
  <c r="AU147" i="28"/>
  <c r="AK45" i="28"/>
  <c r="AK44" i="28"/>
  <c r="Y22" i="28"/>
  <c r="E88" i="28"/>
  <c r="AU191" i="28"/>
  <c r="AW96" i="28"/>
  <c r="AW50" i="28"/>
  <c r="AY36" i="28"/>
  <c r="BN127" i="28"/>
  <c r="BK72" i="28"/>
  <c r="AI104" i="28"/>
  <c r="AI139" i="28"/>
  <c r="AI141" i="28" s="1"/>
  <c r="AI151" i="28" s="1"/>
  <c r="AI149" i="28" s="1"/>
  <c r="AI100" i="28"/>
  <c r="AI160" i="28" s="1"/>
  <c r="G139" i="28"/>
  <c r="G141" i="28" s="1"/>
  <c r="G151" i="28" s="1"/>
  <c r="G149" i="28" s="1"/>
  <c r="G100" i="28"/>
  <c r="G160" i="28" s="1"/>
  <c r="G104" i="28"/>
  <c r="BN41" i="28"/>
  <c r="AV118" i="28"/>
  <c r="AY11" i="28"/>
  <c r="AY7" i="28"/>
  <c r="E197" i="28"/>
  <c r="E166" i="28"/>
  <c r="E202" i="28" s="1"/>
  <c r="E160" i="28"/>
  <c r="E196" i="28" s="1"/>
  <c r="E163" i="28"/>
  <c r="E199" i="28" s="1"/>
  <c r="E157" i="28"/>
  <c r="E193" i="28" s="1"/>
  <c r="E108" i="28"/>
  <c r="E106" i="28" s="1"/>
  <c r="G118" i="28"/>
  <c r="Z37" i="28"/>
  <c r="Z40" i="28" s="1"/>
  <c r="Z41" i="28" s="1"/>
  <c r="AA41" i="28" s="1"/>
  <c r="Z185" i="28"/>
  <c r="Z179" i="28"/>
  <c r="Z188" i="28"/>
  <c r="Z182" i="28"/>
  <c r="Z130" i="28"/>
  <c r="Z131" i="28" s="1"/>
  <c r="AU166" i="28"/>
  <c r="AU202" i="28" s="1"/>
  <c r="AU157" i="28"/>
  <c r="AU193" i="28" s="1"/>
  <c r="AU160" i="28"/>
  <c r="AU196" i="28" s="1"/>
  <c r="AU163" i="28"/>
  <c r="AU199" i="28" s="1"/>
  <c r="AU108" i="28"/>
  <c r="AU106" i="28" s="1"/>
  <c r="BI163" i="28"/>
  <c r="BI199" i="28" s="1"/>
  <c r="BI157" i="28"/>
  <c r="BI193" i="28" s="1"/>
  <c r="BI166" i="28"/>
  <c r="BI202" i="28" s="1"/>
  <c r="BI160" i="28"/>
  <c r="BI196" i="28" s="1"/>
  <c r="BI108" i="28"/>
  <c r="BI106" i="28" s="1"/>
  <c r="AK68" i="28"/>
  <c r="AK69" i="28" s="1"/>
  <c r="AK66" i="28"/>
  <c r="AK70" i="28" s="1"/>
  <c r="X132" i="28"/>
  <c r="Y132" i="28" s="1"/>
  <c r="X128" i="28"/>
  <c r="F60" i="28"/>
  <c r="BL42" i="28"/>
  <c r="BL38" i="28"/>
  <c r="BL46" i="28" s="1"/>
  <c r="BL44" i="28" s="1"/>
  <c r="BI197" i="28"/>
  <c r="V100" i="28"/>
  <c r="V160" i="28" s="1"/>
  <c r="F178" i="28"/>
  <c r="F172" i="28"/>
  <c r="F175" i="28"/>
  <c r="F169" i="28"/>
  <c r="F123" i="28"/>
  <c r="F121" i="28" s="1"/>
  <c r="AZ127" i="28"/>
  <c r="Y63" i="28"/>
  <c r="Y109" i="28"/>
  <c r="G57" i="28"/>
  <c r="AN18" i="28"/>
  <c r="AN124" i="28"/>
  <c r="AN127" i="28" s="1"/>
  <c r="AN17" i="28"/>
  <c r="AO16" i="28"/>
  <c r="AN34" i="28"/>
  <c r="BL66" i="28"/>
  <c r="BL70" i="28" s="1"/>
  <c r="BL68" i="28"/>
  <c r="I189" i="28"/>
  <c r="AU194" i="28"/>
  <c r="AU200" i="28"/>
  <c r="W43" i="28"/>
  <c r="W4" i="28" s="1"/>
  <c r="AW173" i="28"/>
  <c r="AW176" i="28"/>
  <c r="AW167" i="28"/>
  <c r="AW170" i="28"/>
  <c r="AW116" i="28"/>
  <c r="U113" i="28"/>
  <c r="U119" i="28"/>
  <c r="AK71" i="28"/>
  <c r="H111" i="28"/>
  <c r="H65" i="28"/>
  <c r="I28" i="28"/>
  <c r="AY109" i="28"/>
  <c r="AY63" i="28"/>
  <c r="BO124" i="28"/>
  <c r="BO127" i="28" s="1"/>
  <c r="BP16" i="28"/>
  <c r="BO18" i="28"/>
  <c r="BO17" i="28"/>
  <c r="BO34" i="28"/>
  <c r="BO37" i="28" s="1"/>
  <c r="BO40" i="28" s="1"/>
  <c r="U166" i="28"/>
  <c r="U163" i="28"/>
  <c r="U157" i="28"/>
  <c r="U108" i="28"/>
  <c r="W115" i="28"/>
  <c r="BI87" i="28"/>
  <c r="AL36" i="28"/>
  <c r="J36" i="28"/>
  <c r="X42" i="28"/>
  <c r="X38" i="28"/>
  <c r="X46" i="28" s="1"/>
  <c r="X44" i="28" s="1"/>
  <c r="AX114" i="28"/>
  <c r="AX112" i="28"/>
  <c r="AV55" i="28"/>
  <c r="AV83" i="28" s="1"/>
  <c r="AV53" i="28"/>
  <c r="AV56" i="28" s="1"/>
  <c r="AV57" i="28" s="1"/>
  <c r="AV78" i="28"/>
  <c r="AV52" i="28"/>
  <c r="BM63" i="28"/>
  <c r="BM109" i="28"/>
  <c r="AI87" i="28"/>
  <c r="AK65" i="28"/>
  <c r="AK111" i="28"/>
  <c r="AL28" i="28"/>
  <c r="W71" i="28"/>
  <c r="BK176" i="28"/>
  <c r="BK170" i="28"/>
  <c r="BK173" i="28"/>
  <c r="BK167" i="28"/>
  <c r="BK116" i="28"/>
  <c r="F149" i="28"/>
  <c r="BL24" i="28"/>
  <c r="V57" i="28"/>
  <c r="S81" i="28"/>
  <c r="S85" i="28" s="1"/>
  <c r="BJ137" i="28"/>
  <c r="BJ99" i="28"/>
  <c r="BJ101" i="28"/>
  <c r="BJ142" i="28" s="1"/>
  <c r="BJ98" i="28"/>
  <c r="AX111" i="28"/>
  <c r="AY28" i="28"/>
  <c r="AX65" i="28"/>
  <c r="X68" i="28"/>
  <c r="X66" i="28"/>
  <c r="X70" i="28" s="1"/>
  <c r="X72" i="28" s="1"/>
  <c r="T178" i="28"/>
  <c r="T175" i="28"/>
  <c r="T169" i="28"/>
  <c r="T123" i="28"/>
  <c r="T121" i="28" s="1"/>
  <c r="T172" i="28"/>
  <c r="H55" i="28"/>
  <c r="H83" i="28" s="1"/>
  <c r="H53" i="28"/>
  <c r="H56" i="28" s="1"/>
  <c r="H78" i="28"/>
  <c r="H52" i="28"/>
  <c r="AJ137" i="28"/>
  <c r="AJ140" i="28" s="1"/>
  <c r="AJ144" i="28" s="1"/>
  <c r="AJ101" i="28"/>
  <c r="AJ142" i="28" s="1"/>
  <c r="AJ99" i="28"/>
  <c r="AJ98" i="28"/>
  <c r="W69" i="28"/>
  <c r="AZ131" i="27"/>
  <c r="AH57" i="27"/>
  <c r="AI57" i="27" s="1"/>
  <c r="AY24" i="27"/>
  <c r="AY25" i="27" s="1"/>
  <c r="F118" i="27"/>
  <c r="X38" i="27"/>
  <c r="X46" i="27" s="1"/>
  <c r="AW78" i="27"/>
  <c r="AW53" i="27"/>
  <c r="AW56" i="27" s="1"/>
  <c r="AW57" i="27" s="1"/>
  <c r="AW55" i="27"/>
  <c r="AW83" i="27" s="1"/>
  <c r="AW52" i="27"/>
  <c r="X63" i="27"/>
  <c r="X109" i="27"/>
  <c r="BM22" i="27"/>
  <c r="BM24" i="27" s="1"/>
  <c r="BM131" i="27"/>
  <c r="BK113" i="27"/>
  <c r="BK119" i="27"/>
  <c r="Y36" i="27"/>
  <c r="Y20" i="27"/>
  <c r="Y19" i="27"/>
  <c r="Y26" i="27" s="1"/>
  <c r="Y126" i="27"/>
  <c r="AL37" i="27"/>
  <c r="AL40" i="27" s="1"/>
  <c r="AL41" i="27" s="1"/>
  <c r="AJ111" i="27"/>
  <c r="AK28" i="27"/>
  <c r="AJ65" i="27"/>
  <c r="U80" i="27"/>
  <c r="U82" i="27" s="1"/>
  <c r="U92" i="27" s="1"/>
  <c r="U90" i="27" s="1"/>
  <c r="U58" i="27"/>
  <c r="U88" i="27" s="1"/>
  <c r="U54" i="27"/>
  <c r="U62" i="27" s="1"/>
  <c r="U60" i="27" s="1"/>
  <c r="I109" i="27"/>
  <c r="I63" i="27"/>
  <c r="I132" i="27"/>
  <c r="I128" i="27"/>
  <c r="U118" i="27"/>
  <c r="BO18" i="27"/>
  <c r="BO17" i="27"/>
  <c r="BP16" i="27"/>
  <c r="BO124" i="27"/>
  <c r="BO127" i="27" s="1"/>
  <c r="BO34" i="27"/>
  <c r="BO37" i="27" s="1"/>
  <c r="BO40" i="27" s="1"/>
  <c r="AW137" i="27"/>
  <c r="AW99" i="27"/>
  <c r="AW101" i="27"/>
  <c r="AW142" i="27" s="1"/>
  <c r="AW98" i="27"/>
  <c r="AK128" i="27"/>
  <c r="AI55" i="27"/>
  <c r="AI83" i="27" s="1"/>
  <c r="AI53" i="27"/>
  <c r="AI56" i="27" s="1"/>
  <c r="AI78" i="27"/>
  <c r="AI81" i="27" s="1"/>
  <c r="AI85" i="27" s="1"/>
  <c r="AI52" i="27"/>
  <c r="AJ112" i="27"/>
  <c r="AJ114" i="27"/>
  <c r="I180" i="27"/>
  <c r="AZ63" i="27"/>
  <c r="AZ109" i="27"/>
  <c r="AZ132" i="27"/>
  <c r="AZ128" i="27"/>
  <c r="W114" i="27"/>
  <c r="W112" i="27"/>
  <c r="AX113" i="27"/>
  <c r="AX119" i="27"/>
  <c r="H114" i="27"/>
  <c r="H112" i="27"/>
  <c r="W43" i="27"/>
  <c r="W4" i="27" s="1"/>
  <c r="AG80" i="27"/>
  <c r="AG82" i="27" s="1"/>
  <c r="AG92" i="27" s="1"/>
  <c r="AG90" i="27" s="1"/>
  <c r="AG58" i="27"/>
  <c r="AH58" i="27" s="1"/>
  <c r="AH88" i="27" s="1"/>
  <c r="AG54" i="27"/>
  <c r="AG62" i="27" s="1"/>
  <c r="AG60" i="27" s="1"/>
  <c r="AX176" i="27"/>
  <c r="AX173" i="27"/>
  <c r="AX167" i="27"/>
  <c r="AX116" i="27"/>
  <c r="AX170" i="27"/>
  <c r="U139" i="27"/>
  <c r="U141" i="27" s="1"/>
  <c r="U151" i="27" s="1"/>
  <c r="U149" i="27" s="1"/>
  <c r="U104" i="27"/>
  <c r="U147" i="27" s="1"/>
  <c r="U100" i="27"/>
  <c r="U160" i="27" s="1"/>
  <c r="BJ175" i="27"/>
  <c r="BJ169" i="27"/>
  <c r="BJ178" i="27"/>
  <c r="BJ172" i="27"/>
  <c r="BJ123" i="27"/>
  <c r="BJ121" i="27" s="1"/>
  <c r="G173" i="27"/>
  <c r="G170" i="27"/>
  <c r="G176" i="27"/>
  <c r="G167" i="27"/>
  <c r="G116" i="27"/>
  <c r="F161" i="27"/>
  <c r="F197" i="27" s="1"/>
  <c r="F155" i="27"/>
  <c r="F191" i="27" s="1"/>
  <c r="F164" i="27"/>
  <c r="F200" i="27" s="1"/>
  <c r="F102" i="27"/>
  <c r="F158" i="27"/>
  <c r="F194" i="27" s="1"/>
  <c r="X128" i="27"/>
  <c r="BM36" i="27"/>
  <c r="H111" i="27"/>
  <c r="H65" i="27"/>
  <c r="I28" i="27"/>
  <c r="BM186" i="27"/>
  <c r="BK73" i="27"/>
  <c r="BK67" i="27"/>
  <c r="BK77" i="27" s="1"/>
  <c r="BK75" i="27" s="1"/>
  <c r="G72" i="27"/>
  <c r="AG140" i="27"/>
  <c r="AG144" i="27" s="1"/>
  <c r="AJ132" i="27"/>
  <c r="AK132" i="27" s="1"/>
  <c r="AJ128" i="27"/>
  <c r="BB124" i="27"/>
  <c r="BB127" i="27" s="1"/>
  <c r="BC16" i="27"/>
  <c r="BB18" i="27"/>
  <c r="BB17" i="27"/>
  <c r="BB34" i="27"/>
  <c r="AI72" i="27"/>
  <c r="BJ139" i="27"/>
  <c r="BJ141" i="27" s="1"/>
  <c r="BJ151" i="27" s="1"/>
  <c r="BJ100" i="27"/>
  <c r="BJ160" i="27" s="1"/>
  <c r="BL24" i="27"/>
  <c r="E140" i="27"/>
  <c r="E144" i="27" s="1"/>
  <c r="AX96" i="27"/>
  <c r="AY97" i="27" s="1"/>
  <c r="AY9" i="27" s="1"/>
  <c r="AX50" i="27"/>
  <c r="BI164" i="27"/>
  <c r="BI158" i="27"/>
  <c r="BI102" i="27"/>
  <c r="BI103" i="27" s="1"/>
  <c r="BJ103" i="27" s="1"/>
  <c r="BI161" i="27"/>
  <c r="BI155" i="27"/>
  <c r="V176" i="27"/>
  <c r="V173" i="27"/>
  <c r="V167" i="27"/>
  <c r="V170" i="27"/>
  <c r="V116" i="27"/>
  <c r="AW118" i="27"/>
  <c r="AX118" i="27" s="1"/>
  <c r="W111" i="27"/>
  <c r="W65" i="27"/>
  <c r="X28" i="27"/>
  <c r="AH139" i="27"/>
  <c r="AH141" i="27" s="1"/>
  <c r="AH151" i="27" s="1"/>
  <c r="AH149" i="27" s="1"/>
  <c r="AH100" i="27"/>
  <c r="AH160" i="27" s="1"/>
  <c r="BI80" i="27"/>
  <c r="BI82" i="27" s="1"/>
  <c r="BI92" i="27" s="1"/>
  <c r="BI90" i="27" s="1"/>
  <c r="BI58" i="27"/>
  <c r="BI54" i="27"/>
  <c r="BI62" i="27" s="1"/>
  <c r="BI60" i="27" s="1"/>
  <c r="BJ57" i="27"/>
  <c r="AY42" i="27"/>
  <c r="AY43" i="27" s="1"/>
  <c r="AY4" i="27" s="1"/>
  <c r="Z124" i="27"/>
  <c r="Z127" i="27" s="1"/>
  <c r="AA16" i="27"/>
  <c r="Z18" i="27"/>
  <c r="Z17" i="27"/>
  <c r="Z34" i="27"/>
  <c r="G137" i="27"/>
  <c r="G140" i="27" s="1"/>
  <c r="G144" i="27" s="1"/>
  <c r="G101" i="27"/>
  <c r="G142" i="27" s="1"/>
  <c r="G99" i="27"/>
  <c r="G98" i="27"/>
  <c r="AL126" i="27"/>
  <c r="AL36" i="27"/>
  <c r="AL20" i="27"/>
  <c r="AL19" i="27"/>
  <c r="AL26" i="27" s="1"/>
  <c r="W96" i="27"/>
  <c r="W50" i="27"/>
  <c r="J127" i="27"/>
  <c r="BK96" i="27"/>
  <c r="BK50" i="27"/>
  <c r="BK173" i="27"/>
  <c r="BK167" i="27"/>
  <c r="BK176" i="27"/>
  <c r="BK170" i="27"/>
  <c r="BK116" i="27"/>
  <c r="E80" i="27"/>
  <c r="E82" i="27" s="1"/>
  <c r="E92" i="27" s="1"/>
  <c r="E90" i="27" s="1"/>
  <c r="E58" i="27"/>
  <c r="F58" i="27" s="1"/>
  <c r="F88" i="27" s="1"/>
  <c r="E54" i="27"/>
  <c r="E62" i="27" s="1"/>
  <c r="E60" i="27" s="1"/>
  <c r="F57" i="27"/>
  <c r="J41" i="27"/>
  <c r="BM23" i="27"/>
  <c r="U81" i="27"/>
  <c r="U85" i="27" s="1"/>
  <c r="U87" i="27" s="1"/>
  <c r="BN20" i="27"/>
  <c r="BN126" i="27" s="1"/>
  <c r="BN19" i="27"/>
  <c r="BN26" i="27" s="1"/>
  <c r="AK63" i="27"/>
  <c r="AK109" i="27"/>
  <c r="AK110" i="27" s="1"/>
  <c r="AK10" i="27" s="1"/>
  <c r="I186" i="27"/>
  <c r="W68" i="27"/>
  <c r="W66" i="27"/>
  <c r="W70" i="27" s="1"/>
  <c r="AY65" i="27"/>
  <c r="AY111" i="27"/>
  <c r="AZ28" i="27"/>
  <c r="W128" i="27"/>
  <c r="W132" i="27"/>
  <c r="W133" i="27" s="1"/>
  <c r="F139" i="27"/>
  <c r="F141" i="27" s="1"/>
  <c r="F151" i="27" s="1"/>
  <c r="F100" i="27"/>
  <c r="F160" i="27" s="1"/>
  <c r="AG158" i="27"/>
  <c r="AG164" i="27"/>
  <c r="AG161" i="27"/>
  <c r="AG155" i="27"/>
  <c r="AG102" i="27"/>
  <c r="AG103" i="27" s="1"/>
  <c r="BA185" i="27"/>
  <c r="BA179" i="27"/>
  <c r="BA188" i="27"/>
  <c r="BA182" i="27"/>
  <c r="BA130" i="27"/>
  <c r="AV166" i="27"/>
  <c r="AV202" i="27" s="1"/>
  <c r="AV196" i="27"/>
  <c r="AV163" i="27"/>
  <c r="AV199" i="27" s="1"/>
  <c r="AV157" i="27"/>
  <c r="AV193" i="27" s="1"/>
  <c r="AV108" i="27"/>
  <c r="AV106" i="27" s="1"/>
  <c r="G55" i="27"/>
  <c r="G83" i="27" s="1"/>
  <c r="G53" i="27"/>
  <c r="G56" i="27" s="1"/>
  <c r="G78" i="27"/>
  <c r="G81" i="27" s="1"/>
  <c r="G85" i="27" s="1"/>
  <c r="G52" i="27"/>
  <c r="V137" i="27"/>
  <c r="V101" i="27"/>
  <c r="V142" i="27" s="1"/>
  <c r="V99" i="27"/>
  <c r="V98" i="27"/>
  <c r="AI119" i="27"/>
  <c r="AI113" i="27"/>
  <c r="I22" i="27"/>
  <c r="I23" i="27" s="1"/>
  <c r="AY68" i="27"/>
  <c r="AY66" i="27"/>
  <c r="AY70" i="27" s="1"/>
  <c r="AY71" i="27" s="1"/>
  <c r="BN37" i="27"/>
  <c r="BN40" i="27" s="1"/>
  <c r="BN41" i="27" s="1"/>
  <c r="BO41" i="27" s="1"/>
  <c r="BN185" i="27"/>
  <c r="BN179" i="27"/>
  <c r="BN182" i="27"/>
  <c r="BN188" i="27"/>
  <c r="BN130" i="27"/>
  <c r="BK134" i="27"/>
  <c r="AK22" i="27"/>
  <c r="AK23" i="27" s="1"/>
  <c r="AK21" i="27"/>
  <c r="AI101" i="27"/>
  <c r="AI142" i="27" s="1"/>
  <c r="AI99" i="27"/>
  <c r="AI137" i="27"/>
  <c r="AI140" i="27" s="1"/>
  <c r="AI144" i="27" s="1"/>
  <c r="AI98" i="27"/>
  <c r="AJ68" i="27"/>
  <c r="AJ66" i="27"/>
  <c r="AJ70" i="27" s="1"/>
  <c r="I183" i="27"/>
  <c r="AX73" i="27"/>
  <c r="AX67" i="27"/>
  <c r="AX77" i="27" s="1"/>
  <c r="AX75" i="27" s="1"/>
  <c r="H190" i="27"/>
  <c r="H184" i="27"/>
  <c r="H187" i="27"/>
  <c r="H136" i="27"/>
  <c r="H181" i="27"/>
  <c r="H68" i="27"/>
  <c r="H66" i="27"/>
  <c r="H70" i="27" s="1"/>
  <c r="AG81" i="27"/>
  <c r="AG85" i="27" s="1"/>
  <c r="BL190" i="27"/>
  <c r="BL184" i="27"/>
  <c r="BL187" i="27"/>
  <c r="BL136" i="27"/>
  <c r="BL134" i="27" s="1"/>
  <c r="BL181" i="27"/>
  <c r="T166" i="27"/>
  <c r="T202" i="27" s="1"/>
  <c r="T196" i="27"/>
  <c r="T157" i="27"/>
  <c r="T193" i="27" s="1"/>
  <c r="T163" i="27"/>
  <c r="T199" i="27" s="1"/>
  <c r="T108" i="27"/>
  <c r="T106" i="27" s="1"/>
  <c r="U155" i="27"/>
  <c r="U164" i="27"/>
  <c r="U158" i="27"/>
  <c r="U102" i="27"/>
  <c r="U103" i="27" s="1"/>
  <c r="U161" i="27"/>
  <c r="U197" i="27" s="1"/>
  <c r="W69" i="27"/>
  <c r="U146" i="27"/>
  <c r="G119" i="27"/>
  <c r="G113" i="27"/>
  <c r="W71" i="27"/>
  <c r="BM180" i="27"/>
  <c r="BJ161" i="27"/>
  <c r="BJ197" i="27" s="1"/>
  <c r="BJ155" i="27"/>
  <c r="BJ191" i="27" s="1"/>
  <c r="BJ158" i="27"/>
  <c r="BJ194" i="27" s="1"/>
  <c r="BJ164" i="27"/>
  <c r="BJ200" i="27" s="1"/>
  <c r="BJ102" i="27"/>
  <c r="AI190" i="27"/>
  <c r="AI184" i="27"/>
  <c r="AI187" i="27"/>
  <c r="AI181" i="27"/>
  <c r="AI136" i="27"/>
  <c r="AI134" i="27" s="1"/>
  <c r="AX72" i="27"/>
  <c r="AY72" i="27" s="1"/>
  <c r="F80" i="27"/>
  <c r="F82" i="27" s="1"/>
  <c r="F92" i="27" s="1"/>
  <c r="F54" i="27"/>
  <c r="F62" i="27" s="1"/>
  <c r="BI139" i="27"/>
  <c r="BI141" i="27" s="1"/>
  <c r="BI151" i="27" s="1"/>
  <c r="BI149" i="27" s="1"/>
  <c r="BI104" i="27"/>
  <c r="BJ104" i="27" s="1"/>
  <c r="BJ147" i="27" s="1"/>
  <c r="BI100" i="27"/>
  <c r="W186" i="27"/>
  <c r="BM7" i="27"/>
  <c r="BM11" i="27"/>
  <c r="V73" i="27"/>
  <c r="V67" i="27"/>
  <c r="V77" i="27" s="1"/>
  <c r="V75" i="27" s="1"/>
  <c r="AH161" i="27"/>
  <c r="AH197" i="27" s="1"/>
  <c r="AH155" i="27"/>
  <c r="AH191" i="27" s="1"/>
  <c r="AH164" i="27"/>
  <c r="AH200" i="27" s="1"/>
  <c r="AH158" i="27"/>
  <c r="AH194" i="27" s="1"/>
  <c r="AH102" i="27"/>
  <c r="BI81" i="27"/>
  <c r="BI85" i="27" s="1"/>
  <c r="AY44" i="27"/>
  <c r="AY45" i="27" s="1"/>
  <c r="AM18" i="27"/>
  <c r="AM34" i="27"/>
  <c r="AM37" i="27" s="1"/>
  <c r="AM40" i="27" s="1"/>
  <c r="AM17" i="27"/>
  <c r="AN16" i="27"/>
  <c r="AM124" i="27"/>
  <c r="AM127" i="27" s="1"/>
  <c r="W23" i="27"/>
  <c r="W25" i="27"/>
  <c r="E81" i="27"/>
  <c r="E85" i="27" s="1"/>
  <c r="AY180" i="27"/>
  <c r="AK186" i="27"/>
  <c r="AY133" i="27"/>
  <c r="AZ42" i="27"/>
  <c r="AZ38" i="27"/>
  <c r="AZ46" i="27" s="1"/>
  <c r="AZ44" i="27" s="1"/>
  <c r="BJ54" i="27"/>
  <c r="BJ62" i="27" s="1"/>
  <c r="BJ80" i="27"/>
  <c r="BJ82" i="27" s="1"/>
  <c r="BJ92" i="27" s="1"/>
  <c r="BL68" i="27"/>
  <c r="BL66" i="27"/>
  <c r="BL70" i="27" s="1"/>
  <c r="BM189" i="27"/>
  <c r="E139" i="27"/>
  <c r="E141" i="27" s="1"/>
  <c r="E151" i="27" s="1"/>
  <c r="E149" i="27" s="1"/>
  <c r="E104" i="27"/>
  <c r="E100" i="27"/>
  <c r="V187" i="27"/>
  <c r="V181" i="27"/>
  <c r="V190" i="27"/>
  <c r="V184" i="27"/>
  <c r="V136" i="27"/>
  <c r="V134" i="27" s="1"/>
  <c r="G190" i="27"/>
  <c r="G184" i="27"/>
  <c r="G181" i="27"/>
  <c r="G187" i="27"/>
  <c r="G136" i="27"/>
  <c r="G134" i="27" s="1"/>
  <c r="K18" i="27"/>
  <c r="K17" i="27"/>
  <c r="L16" i="27"/>
  <c r="K124" i="27"/>
  <c r="K127" i="27" s="1"/>
  <c r="K34" i="27"/>
  <c r="BK72" i="27"/>
  <c r="AK27" i="27"/>
  <c r="BA131" i="27"/>
  <c r="AH80" i="27"/>
  <c r="AH82" i="27" s="1"/>
  <c r="AH92" i="27" s="1"/>
  <c r="AH54" i="27"/>
  <c r="AH62" i="27" s="1"/>
  <c r="AI73" i="27"/>
  <c r="AI67" i="27"/>
  <c r="AI77" i="27" s="1"/>
  <c r="AI75" i="27" s="1"/>
  <c r="I42" i="27"/>
  <c r="I38" i="27"/>
  <c r="I46" i="27" s="1"/>
  <c r="I44" i="27" s="1"/>
  <c r="AY114" i="27"/>
  <c r="AY115" i="27" s="1"/>
  <c r="AY112" i="27"/>
  <c r="F175" i="27"/>
  <c r="F169" i="27"/>
  <c r="F178" i="27"/>
  <c r="F172" i="27"/>
  <c r="F123" i="27"/>
  <c r="F121" i="27" s="1"/>
  <c r="AK42" i="27"/>
  <c r="AK43" i="27" s="1"/>
  <c r="AK4" i="27" s="1"/>
  <c r="AK38" i="27"/>
  <c r="AK46" i="27" s="1"/>
  <c r="AK44" i="27" s="1"/>
  <c r="AK45" i="27" s="1"/>
  <c r="I189" i="27"/>
  <c r="AZ22" i="27"/>
  <c r="AZ24" i="27" s="1"/>
  <c r="BL112" i="27"/>
  <c r="BL114" i="27"/>
  <c r="U172" i="27"/>
  <c r="U178" i="27"/>
  <c r="U175" i="27"/>
  <c r="U169" i="27"/>
  <c r="U123" i="27"/>
  <c r="U121" i="27" s="1"/>
  <c r="W42" i="27"/>
  <c r="W38" i="27"/>
  <c r="W46" i="27" s="1"/>
  <c r="W44" i="27" s="1"/>
  <c r="W45" i="27" s="1"/>
  <c r="X22" i="27"/>
  <c r="BM109" i="27"/>
  <c r="BM63" i="27"/>
  <c r="BM126" i="27"/>
  <c r="G73" i="27"/>
  <c r="G67" i="27"/>
  <c r="G77" i="27" s="1"/>
  <c r="G75" i="27" s="1"/>
  <c r="BM183" i="27"/>
  <c r="BL111" i="27"/>
  <c r="BL65" i="27"/>
  <c r="BM28" i="27"/>
  <c r="AG104" i="27"/>
  <c r="AG100" i="27"/>
  <c r="AG139" i="27"/>
  <c r="AG141" i="27" s="1"/>
  <c r="AG151" i="27" s="1"/>
  <c r="AG149" i="27" s="1"/>
  <c r="AJ96" i="27"/>
  <c r="AJ50" i="27"/>
  <c r="BA36" i="27"/>
  <c r="BA20" i="27"/>
  <c r="BA19" i="27"/>
  <c r="BA26" i="27" s="1"/>
  <c r="BL38" i="27"/>
  <c r="BL46" i="27" s="1"/>
  <c r="BL44" i="27" s="1"/>
  <c r="BL42" i="27"/>
  <c r="E161" i="27"/>
  <c r="E158" i="27"/>
  <c r="E102" i="27"/>
  <c r="E103" i="27" s="1"/>
  <c r="E155" i="27"/>
  <c r="E164" i="27"/>
  <c r="H24" i="27"/>
  <c r="BI140" i="27"/>
  <c r="BI144" i="27" s="1"/>
  <c r="AY96" i="27"/>
  <c r="AY50" i="27"/>
  <c r="AW178" i="27"/>
  <c r="AW172" i="27"/>
  <c r="AW175" i="27"/>
  <c r="AW169" i="27"/>
  <c r="AW123" i="27"/>
  <c r="AW121" i="27" s="1"/>
  <c r="V119" i="27"/>
  <c r="V113" i="27"/>
  <c r="Y127" i="27"/>
  <c r="AL127" i="27"/>
  <c r="AI173" i="27"/>
  <c r="AI167" i="27"/>
  <c r="AI176" i="27"/>
  <c r="AI116" i="27"/>
  <c r="AI118" i="27" s="1"/>
  <c r="AI170" i="27"/>
  <c r="J126" i="27"/>
  <c r="J20" i="27"/>
  <c r="J36" i="27"/>
  <c r="J19" i="27"/>
  <c r="J26" i="27" s="1"/>
  <c r="AH178" i="27"/>
  <c r="AH175" i="27"/>
  <c r="AH169" i="27"/>
  <c r="AH172" i="27"/>
  <c r="AH123" i="27"/>
  <c r="AH121" i="27" s="1"/>
  <c r="V78" i="27"/>
  <c r="V81" i="27" s="1"/>
  <c r="V85" i="27" s="1"/>
  <c r="V53" i="27"/>
  <c r="V56" i="27" s="1"/>
  <c r="V57" i="27" s="1"/>
  <c r="V55" i="27"/>
  <c r="V83" i="27" s="1"/>
  <c r="V52" i="27"/>
  <c r="AY190" i="27"/>
  <c r="AY184" i="27"/>
  <c r="AY181" i="27"/>
  <c r="AY187" i="27"/>
  <c r="AY136" i="27"/>
  <c r="AY134" i="27" s="1"/>
  <c r="W64" i="27"/>
  <c r="W6" i="27" s="1"/>
  <c r="BM27" i="27"/>
  <c r="BM36" i="26"/>
  <c r="BM126" i="26"/>
  <c r="V72" i="26"/>
  <c r="W22" i="26"/>
  <c r="W24" i="26" s="1"/>
  <c r="W21" i="26"/>
  <c r="W36" i="26"/>
  <c r="U55" i="26"/>
  <c r="U83" i="26" s="1"/>
  <c r="U53" i="26"/>
  <c r="U56" i="26" s="1"/>
  <c r="U57" i="26" s="1"/>
  <c r="U52" i="26"/>
  <c r="U78" i="26"/>
  <c r="U81" i="26" s="1"/>
  <c r="U85" i="26" s="1"/>
  <c r="I180" i="26"/>
  <c r="U99" i="26"/>
  <c r="U101" i="26"/>
  <c r="U142" i="26" s="1"/>
  <c r="U98" i="26"/>
  <c r="U137" i="26"/>
  <c r="U140" i="26" s="1"/>
  <c r="U144" i="26" s="1"/>
  <c r="BL44" i="26"/>
  <c r="V96" i="26"/>
  <c r="V50" i="26"/>
  <c r="X36" i="26"/>
  <c r="X20" i="26"/>
  <c r="X22" i="26" s="1"/>
  <c r="X126" i="26"/>
  <c r="X19" i="26"/>
  <c r="X26" i="26" s="1"/>
  <c r="AX128" i="26"/>
  <c r="AX132" i="26"/>
  <c r="AW83" i="26"/>
  <c r="AY132" i="26"/>
  <c r="AY128" i="26"/>
  <c r="AW176" i="26"/>
  <c r="AW116" i="26"/>
  <c r="AW118" i="26" s="1"/>
  <c r="AW170" i="26"/>
  <c r="AW167" i="26"/>
  <c r="AW173" i="26"/>
  <c r="AW139" i="26"/>
  <c r="AW141" i="26" s="1"/>
  <c r="AW151" i="26" s="1"/>
  <c r="AW100" i="26"/>
  <c r="AW160" i="26" s="1"/>
  <c r="BB16" i="26"/>
  <c r="BA18" i="26"/>
  <c r="BA17" i="26"/>
  <c r="BA34" i="26"/>
  <c r="BA37" i="26" s="1"/>
  <c r="BA40" i="26" s="1"/>
  <c r="BA41" i="26" s="1"/>
  <c r="BA124" i="26"/>
  <c r="BA127" i="26" s="1"/>
  <c r="U113" i="26"/>
  <c r="U119" i="26"/>
  <c r="W63" i="26"/>
  <c r="W109" i="26"/>
  <c r="W110" i="26" s="1"/>
  <c r="W10" i="26" s="1"/>
  <c r="AX68" i="26"/>
  <c r="AY64" i="26"/>
  <c r="AY6" i="26" s="1"/>
  <c r="AX66" i="26"/>
  <c r="AX70" i="26" s="1"/>
  <c r="AX72" i="26" s="1"/>
  <c r="AV54" i="26"/>
  <c r="AV62" i="26" s="1"/>
  <c r="AV60" i="26" s="1"/>
  <c r="AV80" i="26"/>
  <c r="AV82" i="26" s="1"/>
  <c r="AV92" i="26" s="1"/>
  <c r="AV90" i="26" s="1"/>
  <c r="Y18" i="26"/>
  <c r="Y17" i="26"/>
  <c r="Y34" i="26"/>
  <c r="Y37" i="26" s="1"/>
  <c r="Y40" i="26" s="1"/>
  <c r="Y41" i="26" s="1"/>
  <c r="Z16" i="26"/>
  <c r="Y124" i="26"/>
  <c r="Y127" i="26" s="1"/>
  <c r="AY7" i="26"/>
  <c r="AY11" i="26"/>
  <c r="AV158" i="26"/>
  <c r="AV194" i="26" s="1"/>
  <c r="AV102" i="26"/>
  <c r="AV103" i="26" s="1"/>
  <c r="AW103" i="26" s="1"/>
  <c r="AV155" i="26"/>
  <c r="AV191" i="26" s="1"/>
  <c r="AV164" i="26"/>
  <c r="AV200" i="26" s="1"/>
  <c r="AV161" i="26"/>
  <c r="AV197" i="26" s="1"/>
  <c r="AW164" i="26"/>
  <c r="AW200" i="26" s="1"/>
  <c r="AW102" i="26"/>
  <c r="AW158" i="26"/>
  <c r="AW161" i="26"/>
  <c r="AW197" i="26" s="1"/>
  <c r="AW155" i="26"/>
  <c r="AW191" i="26" s="1"/>
  <c r="AZ185" i="26"/>
  <c r="AZ188" i="26"/>
  <c r="AZ179" i="26"/>
  <c r="AZ130" i="26"/>
  <c r="AZ182" i="26"/>
  <c r="W7" i="26"/>
  <c r="W11" i="26"/>
  <c r="V112" i="26"/>
  <c r="V114" i="26"/>
  <c r="AX111" i="26"/>
  <c r="AX96" i="26"/>
  <c r="AX50" i="26"/>
  <c r="AY51" i="26" s="1"/>
  <c r="AY5" i="26" s="1"/>
  <c r="U167" i="26"/>
  <c r="U173" i="26"/>
  <c r="U170" i="26"/>
  <c r="U176" i="26"/>
  <c r="U116" i="26"/>
  <c r="U118" i="26" s="1"/>
  <c r="AY63" i="26"/>
  <c r="AY109" i="26"/>
  <c r="AY185" i="26"/>
  <c r="AY186" i="26" s="1"/>
  <c r="AY182" i="26"/>
  <c r="AY183" i="26" s="1"/>
  <c r="AY188" i="26"/>
  <c r="AY189" i="26" s="1"/>
  <c r="AY130" i="26"/>
  <c r="AY131" i="26" s="1"/>
  <c r="AY179" i="26"/>
  <c r="AY180" i="26" s="1"/>
  <c r="AZ19" i="26"/>
  <c r="AZ26" i="26" s="1"/>
  <c r="AZ20" i="26"/>
  <c r="V111" i="26"/>
  <c r="V65" i="26"/>
  <c r="W28" i="26"/>
  <c r="V66" i="26"/>
  <c r="V70" i="26" s="1"/>
  <c r="V68" i="26"/>
  <c r="AY27" i="26"/>
  <c r="T169" i="26"/>
  <c r="T193" i="26" s="1"/>
  <c r="T178" i="26"/>
  <c r="T202" i="26" s="1"/>
  <c r="T123" i="26"/>
  <c r="T121" i="26" s="1"/>
  <c r="T172" i="26"/>
  <c r="T196" i="26" s="1"/>
  <c r="T175" i="26"/>
  <c r="T199" i="26" s="1"/>
  <c r="W64" i="26"/>
  <c r="W6" i="26" s="1"/>
  <c r="J41" i="26"/>
  <c r="W25" i="26"/>
  <c r="X188" i="26"/>
  <c r="X130" i="26"/>
  <c r="X185" i="26"/>
  <c r="X182" i="26"/>
  <c r="X179" i="26"/>
  <c r="AW80" i="26"/>
  <c r="AW82" i="26" s="1"/>
  <c r="AW92" i="26" s="1"/>
  <c r="AW54" i="26"/>
  <c r="AW62" i="26" s="1"/>
  <c r="AW60" i="26" s="1"/>
  <c r="AV139" i="26"/>
  <c r="AV141" i="26" s="1"/>
  <c r="AV151" i="26" s="1"/>
  <c r="AV149" i="26" s="1"/>
  <c r="AV100" i="26"/>
  <c r="AV160" i="26" s="1"/>
  <c r="X41" i="26"/>
  <c r="AW142" i="26"/>
  <c r="W182" i="26"/>
  <c r="W183" i="26" s="1"/>
  <c r="W130" i="26"/>
  <c r="W131" i="26" s="1"/>
  <c r="X131" i="26" s="1"/>
  <c r="W179" i="26"/>
  <c r="W180" i="26" s="1"/>
  <c r="W188" i="26"/>
  <c r="W189" i="26" s="1"/>
  <c r="W185" i="26"/>
  <c r="W186" i="26" s="1"/>
  <c r="W27" i="26"/>
  <c r="U73" i="26"/>
  <c r="U67" i="26"/>
  <c r="U77" i="26" s="1"/>
  <c r="U75" i="26" s="1"/>
  <c r="W126" i="26"/>
  <c r="AX114" i="26"/>
  <c r="AX112" i="26"/>
  <c r="BL50" i="26"/>
  <c r="BL96" i="26"/>
  <c r="I128" i="26"/>
  <c r="S191" i="26"/>
  <c r="AH101" i="26"/>
  <c r="AH142" i="26" s="1"/>
  <c r="AH137" i="26"/>
  <c r="AH99" i="26"/>
  <c r="AH98" i="26"/>
  <c r="AG194" i="26"/>
  <c r="F137" i="26"/>
  <c r="F140" i="26" s="1"/>
  <c r="F144" i="26" s="1"/>
  <c r="F101" i="26"/>
  <c r="F142" i="26" s="1"/>
  <c r="F99" i="26"/>
  <c r="F98" i="26"/>
  <c r="AI173" i="26"/>
  <c r="AI176" i="26"/>
  <c r="AI170" i="26"/>
  <c r="AI167" i="26"/>
  <c r="AI116" i="26"/>
  <c r="BN185" i="26"/>
  <c r="BN179" i="26"/>
  <c r="BN188" i="26"/>
  <c r="BN130" i="26"/>
  <c r="BN182" i="26"/>
  <c r="BK113" i="26"/>
  <c r="BK119" i="26"/>
  <c r="AL37" i="26"/>
  <c r="AL40" i="26" s="1"/>
  <c r="AL41" i="26" s="1"/>
  <c r="AM18" i="26"/>
  <c r="AN16" i="26"/>
  <c r="AM17" i="26"/>
  <c r="AM34" i="26"/>
  <c r="AM37" i="26" s="1"/>
  <c r="AM40" i="26" s="1"/>
  <c r="AM124" i="26"/>
  <c r="AM127" i="26" s="1"/>
  <c r="S88" i="26"/>
  <c r="T58" i="26"/>
  <c r="F57" i="26"/>
  <c r="S194" i="26"/>
  <c r="AU197" i="26"/>
  <c r="AG191" i="26"/>
  <c r="AI73" i="26"/>
  <c r="AI67" i="26"/>
  <c r="AI77" i="26" s="1"/>
  <c r="AI75" i="26" s="1"/>
  <c r="BM7" i="26"/>
  <c r="BM11" i="26"/>
  <c r="BL68" i="26"/>
  <c r="BL66" i="26"/>
  <c r="BL70" i="26" s="1"/>
  <c r="BL72" i="26" s="1"/>
  <c r="AJ44" i="26"/>
  <c r="AK22" i="26"/>
  <c r="AK24" i="26" s="1"/>
  <c r="AK21" i="26"/>
  <c r="BK187" i="26"/>
  <c r="BK181" i="26"/>
  <c r="BK184" i="26"/>
  <c r="BK136" i="26"/>
  <c r="BK134" i="26" s="1"/>
  <c r="BK190" i="26"/>
  <c r="BL42" i="26"/>
  <c r="BM42" i="26" s="1"/>
  <c r="I23" i="26"/>
  <c r="S147" i="26"/>
  <c r="T104" i="26"/>
  <c r="G73" i="26"/>
  <c r="G67" i="26"/>
  <c r="G77" i="26" s="1"/>
  <c r="G75" i="26" s="1"/>
  <c r="G173" i="26"/>
  <c r="G170" i="26"/>
  <c r="G176" i="26"/>
  <c r="G167" i="26"/>
  <c r="G116" i="26"/>
  <c r="G118" i="26" s="1"/>
  <c r="AI187" i="26"/>
  <c r="AI181" i="26"/>
  <c r="AI190" i="26"/>
  <c r="AI136" i="26"/>
  <c r="AI134" i="26" s="1"/>
  <c r="AI184" i="26"/>
  <c r="I189" i="26"/>
  <c r="BM128" i="26"/>
  <c r="T149" i="26"/>
  <c r="H44" i="26"/>
  <c r="J127" i="26"/>
  <c r="K18" i="26"/>
  <c r="K17" i="26"/>
  <c r="L16" i="26"/>
  <c r="K124" i="26"/>
  <c r="K127" i="26" s="1"/>
  <c r="K34" i="26"/>
  <c r="AG146" i="26"/>
  <c r="BN37" i="26"/>
  <c r="BN40" i="26" s="1"/>
  <c r="BN41" i="26" s="1"/>
  <c r="BO41" i="26" s="1"/>
  <c r="AY65" i="26"/>
  <c r="AY111" i="26"/>
  <c r="AZ28" i="26"/>
  <c r="E140" i="26"/>
  <c r="E144" i="26" s="1"/>
  <c r="AG88" i="26"/>
  <c r="H114" i="26"/>
  <c r="H112" i="26"/>
  <c r="AJ68" i="26"/>
  <c r="AJ66" i="26"/>
  <c r="AJ70" i="26" s="1"/>
  <c r="AY45" i="26"/>
  <c r="T90" i="26"/>
  <c r="AU147" i="26"/>
  <c r="AV104" i="26"/>
  <c r="BK73" i="26"/>
  <c r="BK67" i="26"/>
  <c r="BK77" i="26" s="1"/>
  <c r="BK75" i="26" s="1"/>
  <c r="AY55" i="26"/>
  <c r="AY53" i="26"/>
  <c r="AY56" i="26" s="1"/>
  <c r="AY78" i="26"/>
  <c r="AY52" i="26"/>
  <c r="AU146" i="26"/>
  <c r="AV146" i="26" s="1"/>
  <c r="AW146" i="26" s="1"/>
  <c r="AH175" i="26"/>
  <c r="AH178" i="26"/>
  <c r="AH169" i="26"/>
  <c r="AH123" i="26"/>
  <c r="AH121" i="26" s="1"/>
  <c r="AH172" i="26"/>
  <c r="AK109" i="26"/>
  <c r="AK63" i="26"/>
  <c r="H96" i="26"/>
  <c r="H50" i="26"/>
  <c r="S166" i="26"/>
  <c r="S202" i="26" s="1"/>
  <c r="S160" i="26"/>
  <c r="S196" i="26" s="1"/>
  <c r="S163" i="26"/>
  <c r="S199" i="26" s="1"/>
  <c r="S108" i="26"/>
  <c r="S106" i="26" s="1"/>
  <c r="S157" i="26"/>
  <c r="S193" i="26" s="1"/>
  <c r="G119" i="26"/>
  <c r="G113" i="26"/>
  <c r="BM38" i="26"/>
  <c r="BM46" i="26" s="1"/>
  <c r="BM44" i="26" s="1"/>
  <c r="BM45" i="26" s="1"/>
  <c r="BO18" i="26"/>
  <c r="BO17" i="26"/>
  <c r="BP16" i="26"/>
  <c r="BO34" i="26"/>
  <c r="BO37" i="26" s="1"/>
  <c r="BO40" i="26" s="1"/>
  <c r="BO124" i="26"/>
  <c r="AK188" i="26"/>
  <c r="AK182" i="26"/>
  <c r="AK185" i="26"/>
  <c r="AK179" i="26"/>
  <c r="AK130" i="26"/>
  <c r="AK131" i="26" s="1"/>
  <c r="AK27" i="26"/>
  <c r="AL185" i="26"/>
  <c r="AL182" i="26"/>
  <c r="AL179" i="26"/>
  <c r="AL188" i="26"/>
  <c r="AL130" i="26"/>
  <c r="E80" i="26"/>
  <c r="E82" i="26" s="1"/>
  <c r="E92" i="26" s="1"/>
  <c r="E90" i="26" s="1"/>
  <c r="E58" i="26"/>
  <c r="E54" i="26"/>
  <c r="E62" i="26" s="1"/>
  <c r="E60" i="26" s="1"/>
  <c r="BJ55" i="26"/>
  <c r="BJ83" i="26" s="1"/>
  <c r="BJ53" i="26"/>
  <c r="BJ56" i="26" s="1"/>
  <c r="BJ57" i="26" s="1"/>
  <c r="BJ78" i="26"/>
  <c r="BJ52" i="26"/>
  <c r="AU87" i="26"/>
  <c r="AV87" i="26" s="1"/>
  <c r="AW87" i="26" s="1"/>
  <c r="S200" i="26"/>
  <c r="AU194" i="26"/>
  <c r="I22" i="26"/>
  <c r="I24" i="26"/>
  <c r="I25" i="26" s="1"/>
  <c r="I21" i="26"/>
  <c r="I63" i="26"/>
  <c r="I64" i="26" s="1"/>
  <c r="I6" i="26" s="1"/>
  <c r="I109" i="26"/>
  <c r="I27" i="26"/>
  <c r="AJ96" i="26"/>
  <c r="AJ50" i="26"/>
  <c r="AG197" i="26"/>
  <c r="AI72" i="26"/>
  <c r="BM188" i="26"/>
  <c r="BM182" i="26"/>
  <c r="BM179" i="26"/>
  <c r="BM185" i="26"/>
  <c r="BM130" i="26"/>
  <c r="BM131" i="26" s="1"/>
  <c r="BL112" i="26"/>
  <c r="BL114" i="26"/>
  <c r="AJ190" i="26"/>
  <c r="AJ184" i="26"/>
  <c r="AJ187" i="26"/>
  <c r="AJ181" i="26"/>
  <c r="AJ136" i="26"/>
  <c r="AJ134" i="26" s="1"/>
  <c r="AK42" i="26"/>
  <c r="AK43" i="26" s="1"/>
  <c r="AK4" i="26" s="1"/>
  <c r="AK38" i="26"/>
  <c r="AK46" i="26" s="1"/>
  <c r="AK44" i="26" s="1"/>
  <c r="G72" i="26"/>
  <c r="BL132" i="26"/>
  <c r="BM132" i="26" s="1"/>
  <c r="AG87" i="26"/>
  <c r="T60" i="26"/>
  <c r="BM109" i="26"/>
  <c r="BM63" i="26"/>
  <c r="BK55" i="26"/>
  <c r="BK83" i="26" s="1"/>
  <c r="BK53" i="26"/>
  <c r="BK56" i="26" s="1"/>
  <c r="BK78" i="26"/>
  <c r="BK81" i="26" s="1"/>
  <c r="BK85" i="26" s="1"/>
  <c r="BK52" i="26"/>
  <c r="S87" i="26"/>
  <c r="T87" i="26" s="1"/>
  <c r="H42" i="26"/>
  <c r="AX73" i="26"/>
  <c r="AX67" i="26"/>
  <c r="AX77" i="26" s="1"/>
  <c r="AX75" i="26" s="1"/>
  <c r="E161" i="26"/>
  <c r="E155" i="26"/>
  <c r="E164" i="26"/>
  <c r="E102" i="26"/>
  <c r="E103" i="26" s="1"/>
  <c r="E158" i="26"/>
  <c r="S146" i="26"/>
  <c r="T146" i="26" s="1"/>
  <c r="U146" i="26" s="1"/>
  <c r="AJ112" i="26"/>
  <c r="AJ114" i="26"/>
  <c r="AY43" i="26"/>
  <c r="AY4" i="26" s="1"/>
  <c r="AY101" i="26"/>
  <c r="AY99" i="26"/>
  <c r="AY98" i="26"/>
  <c r="AY97" i="26"/>
  <c r="AY9" i="26" s="1"/>
  <c r="AL36" i="26"/>
  <c r="AL20" i="26"/>
  <c r="AL19" i="26"/>
  <c r="AL26" i="26" s="1"/>
  <c r="AW178" i="26"/>
  <c r="AW172" i="26"/>
  <c r="AW169" i="26"/>
  <c r="AW175" i="26"/>
  <c r="AW123" i="26"/>
  <c r="AW121" i="26" s="1"/>
  <c r="AG147" i="26"/>
  <c r="AJ111" i="26"/>
  <c r="AJ65" i="26"/>
  <c r="AK28" i="26"/>
  <c r="BK173" i="26"/>
  <c r="BK170" i="26"/>
  <c r="BK167" i="26"/>
  <c r="BK176" i="26"/>
  <c r="BK116" i="26"/>
  <c r="BK118" i="26" s="1"/>
  <c r="J126" i="26"/>
  <c r="J20" i="26"/>
  <c r="J19" i="26"/>
  <c r="J26" i="26" s="1"/>
  <c r="E139" i="26"/>
  <c r="E141" i="26" s="1"/>
  <c r="E151" i="26" s="1"/>
  <c r="E149" i="26" s="1"/>
  <c r="E104" i="26"/>
  <c r="E100" i="26"/>
  <c r="AU88" i="26"/>
  <c r="AV58" i="26"/>
  <c r="H68" i="26"/>
  <c r="H66" i="26"/>
  <c r="H70" i="26" s="1"/>
  <c r="G101" i="26"/>
  <c r="G142" i="26" s="1"/>
  <c r="G99" i="26"/>
  <c r="G137" i="26"/>
  <c r="G140" i="26" s="1"/>
  <c r="G144" i="26" s="1"/>
  <c r="G98" i="26"/>
  <c r="E81" i="26"/>
  <c r="E85" i="26" s="1"/>
  <c r="X24" i="26"/>
  <c r="BJ99" i="26"/>
  <c r="BJ137" i="26"/>
  <c r="BJ101" i="26"/>
  <c r="BJ142" i="26" s="1"/>
  <c r="BJ98" i="26"/>
  <c r="S197" i="26"/>
  <c r="AU191" i="26"/>
  <c r="AU200" i="26"/>
  <c r="AH55" i="26"/>
  <c r="AH83" i="26" s="1"/>
  <c r="AH53" i="26"/>
  <c r="AH56" i="26" s="1"/>
  <c r="AH57" i="26" s="1"/>
  <c r="AH78" i="26"/>
  <c r="AH52" i="26"/>
  <c r="I36" i="26"/>
  <c r="AG200" i="26"/>
  <c r="AG163" i="26"/>
  <c r="AG199" i="26" s="1"/>
  <c r="AG157" i="26"/>
  <c r="AG193" i="26" s="1"/>
  <c r="AG166" i="26"/>
  <c r="AG202" i="26" s="1"/>
  <c r="AG160" i="26"/>
  <c r="AG196" i="26" s="1"/>
  <c r="AG108" i="26"/>
  <c r="AG106" i="26" s="1"/>
  <c r="AI119" i="26"/>
  <c r="AI113" i="26"/>
  <c r="AK126" i="26"/>
  <c r="AI50" i="26"/>
  <c r="AI96" i="26"/>
  <c r="BL190" i="26"/>
  <c r="BL184" i="26"/>
  <c r="BL181" i="26"/>
  <c r="BL187" i="26"/>
  <c r="BL136" i="26"/>
  <c r="BL134" i="26" s="1"/>
  <c r="H128" i="26"/>
  <c r="H132" i="26"/>
  <c r="I132" i="26" s="1"/>
  <c r="I133" i="26" s="1"/>
  <c r="F55" i="26"/>
  <c r="F83" i="26" s="1"/>
  <c r="F53" i="26"/>
  <c r="F56" i="26" s="1"/>
  <c r="F78" i="26"/>
  <c r="F81" i="26" s="1"/>
  <c r="F85" i="26" s="1"/>
  <c r="F52" i="26"/>
  <c r="H111" i="26"/>
  <c r="H65" i="26"/>
  <c r="I28" i="26"/>
  <c r="BM22" i="26"/>
  <c r="BM23" i="26" s="1"/>
  <c r="BM24" i="26"/>
  <c r="BM21" i="26"/>
  <c r="BK101" i="26"/>
  <c r="BK142" i="26" s="1"/>
  <c r="BK137" i="26"/>
  <c r="BK140" i="26" s="1"/>
  <c r="BK144" i="26" s="1"/>
  <c r="BK99" i="26"/>
  <c r="BK98" i="26"/>
  <c r="G187" i="26"/>
  <c r="G181" i="26"/>
  <c r="G184" i="26"/>
  <c r="G190" i="26"/>
  <c r="G136" i="26"/>
  <c r="G134" i="26" s="1"/>
  <c r="BN36" i="26"/>
  <c r="BN20" i="26"/>
  <c r="BN126" i="26" s="1"/>
  <c r="BN19" i="26"/>
  <c r="BN26" i="26" s="1"/>
  <c r="AK7" i="26"/>
  <c r="AK11" i="26"/>
  <c r="AX119" i="26"/>
  <c r="AX113" i="26"/>
  <c r="F175" i="26"/>
  <c r="F172" i="26"/>
  <c r="F169" i="26"/>
  <c r="F178" i="26"/>
  <c r="F123" i="26"/>
  <c r="F121" i="26" s="1"/>
  <c r="AH118" i="26"/>
  <c r="AU166" i="26"/>
  <c r="AU202" i="26" s="1"/>
  <c r="AU160" i="26"/>
  <c r="AU196" i="26" s="1"/>
  <c r="AU157" i="26"/>
  <c r="AU193" i="26" s="1"/>
  <c r="AU108" i="26"/>
  <c r="AU106" i="26" s="1"/>
  <c r="AU163" i="26"/>
  <c r="AU199" i="26" s="1"/>
  <c r="BL111" i="26"/>
  <c r="BM28" i="26"/>
  <c r="BL65" i="26"/>
  <c r="G55" i="26"/>
  <c r="G83" i="26" s="1"/>
  <c r="G53" i="26"/>
  <c r="G56" i="26" s="1"/>
  <c r="G78" i="26"/>
  <c r="G81" i="26" s="1"/>
  <c r="G85" i="26" s="1"/>
  <c r="G52" i="26"/>
  <c r="BM11" i="25"/>
  <c r="F118" i="25"/>
  <c r="BK72" i="25"/>
  <c r="BJ57" i="25"/>
  <c r="H96" i="25"/>
  <c r="H50" i="25"/>
  <c r="W50" i="25"/>
  <c r="AJ50" i="25"/>
  <c r="AZ42" i="25"/>
  <c r="AZ38" i="25"/>
  <c r="AZ46" i="25" s="1"/>
  <c r="AZ44" i="25" s="1"/>
  <c r="AL20" i="25"/>
  <c r="AL126" i="25" s="1"/>
  <c r="AL19" i="25"/>
  <c r="AL26" i="25" s="1"/>
  <c r="AL109" i="25" s="1"/>
  <c r="AX73" i="25"/>
  <c r="AX67" i="25"/>
  <c r="AX77" i="25" s="1"/>
  <c r="AX75" i="25" s="1"/>
  <c r="BK73" i="25"/>
  <c r="BK67" i="25"/>
  <c r="BK77" i="25" s="1"/>
  <c r="BK75" i="25" s="1"/>
  <c r="BC16" i="25"/>
  <c r="BC124" i="25" s="1"/>
  <c r="BC127" i="25" s="1"/>
  <c r="BB18" i="25"/>
  <c r="BB17" i="25"/>
  <c r="BB34" i="25"/>
  <c r="BB37" i="25" s="1"/>
  <c r="BB40" i="25" s="1"/>
  <c r="BB41" i="25" s="1"/>
  <c r="E88" i="25"/>
  <c r="BN37" i="25"/>
  <c r="BN40" i="25" s="1"/>
  <c r="BO18" i="25"/>
  <c r="BP16" i="25"/>
  <c r="BP124" i="25" s="1"/>
  <c r="BP127" i="25" s="1"/>
  <c r="BO17" i="25"/>
  <c r="BO34" i="25"/>
  <c r="BO37" i="25" s="1"/>
  <c r="BO40" i="25" s="1"/>
  <c r="AJ68" i="25"/>
  <c r="AJ66" i="25"/>
  <c r="AJ70" i="25" s="1"/>
  <c r="E166" i="25"/>
  <c r="E202" i="25" s="1"/>
  <c r="E160" i="25"/>
  <c r="E196" i="25" s="1"/>
  <c r="E157" i="25"/>
  <c r="E193" i="25" s="1"/>
  <c r="E163" i="25"/>
  <c r="E199" i="25" s="1"/>
  <c r="E108" i="25"/>
  <c r="E106" i="25" s="1"/>
  <c r="G119" i="25"/>
  <c r="G113" i="25"/>
  <c r="AK63" i="25"/>
  <c r="AK64" i="25" s="1"/>
  <c r="AK6" i="25" s="1"/>
  <c r="F139" i="25"/>
  <c r="F141" i="25" s="1"/>
  <c r="F151" i="25" s="1"/>
  <c r="F149" i="25" s="1"/>
  <c r="F104" i="25"/>
  <c r="F147" i="25" s="1"/>
  <c r="F100" i="25"/>
  <c r="F160" i="25" s="1"/>
  <c r="X36" i="25"/>
  <c r="I189" i="25"/>
  <c r="E191" i="25"/>
  <c r="AA16" i="25"/>
  <c r="AA124" i="25" s="1"/>
  <c r="AA127" i="25" s="1"/>
  <c r="Z17" i="25"/>
  <c r="Z18" i="25"/>
  <c r="Z34" i="25"/>
  <c r="AG87" i="25"/>
  <c r="AH87" i="25" s="1"/>
  <c r="H114" i="25"/>
  <c r="H112" i="25"/>
  <c r="BK50" i="25"/>
  <c r="AW78" i="25"/>
  <c r="AW53" i="25"/>
  <c r="AW56" i="25" s="1"/>
  <c r="AW57" i="25" s="1"/>
  <c r="AW55" i="25"/>
  <c r="AW83" i="25" s="1"/>
  <c r="AW52" i="25"/>
  <c r="W23" i="25"/>
  <c r="F80" i="25"/>
  <c r="F82" i="25" s="1"/>
  <c r="F92" i="25" s="1"/>
  <c r="F90" i="25" s="1"/>
  <c r="F58" i="25"/>
  <c r="F88" i="25" s="1"/>
  <c r="F54" i="25"/>
  <c r="F62" i="25" s="1"/>
  <c r="F60" i="25" s="1"/>
  <c r="BI81" i="25"/>
  <c r="BI85" i="25" s="1"/>
  <c r="AI73" i="25"/>
  <c r="AI67" i="25"/>
  <c r="AI77" i="25" s="1"/>
  <c r="AI75" i="25" s="1"/>
  <c r="AY45" i="25"/>
  <c r="BM42" i="25"/>
  <c r="BM38" i="25"/>
  <c r="BM46" i="25" s="1"/>
  <c r="BM44" i="25" s="1"/>
  <c r="I42" i="25"/>
  <c r="I38" i="25"/>
  <c r="I46" i="25" s="1"/>
  <c r="I44" i="25" s="1"/>
  <c r="I45" i="25" s="1"/>
  <c r="BA19" i="25"/>
  <c r="BA26" i="25" s="1"/>
  <c r="BA109" i="25" s="1"/>
  <c r="BA20" i="25"/>
  <c r="BA36" i="25" s="1"/>
  <c r="BN36" i="25"/>
  <c r="BN20" i="25"/>
  <c r="BN126" i="25" s="1"/>
  <c r="BN19" i="25"/>
  <c r="BN26" i="25" s="1"/>
  <c r="BN109" i="25" s="1"/>
  <c r="G73" i="25"/>
  <c r="G67" i="25"/>
  <c r="G77" i="25" s="1"/>
  <c r="G75" i="25" s="1"/>
  <c r="X63" i="25"/>
  <c r="BL68" i="25"/>
  <c r="BL66" i="25"/>
  <c r="BL70" i="25" s="1"/>
  <c r="G137" i="25"/>
  <c r="G140" i="25" s="1"/>
  <c r="G144" i="25" s="1"/>
  <c r="G101" i="25"/>
  <c r="G142" i="25" s="1"/>
  <c r="G99" i="25"/>
  <c r="G98" i="25"/>
  <c r="Y19" i="25"/>
  <c r="Y26" i="25" s="1"/>
  <c r="Y109" i="25" s="1"/>
  <c r="Y20" i="25"/>
  <c r="Y126" i="25" s="1"/>
  <c r="H68" i="25"/>
  <c r="H66" i="25"/>
  <c r="H70" i="25" s="1"/>
  <c r="H72" i="25" s="1"/>
  <c r="J20" i="25"/>
  <c r="J19" i="25"/>
  <c r="J26" i="25" s="1"/>
  <c r="BM63" i="25"/>
  <c r="BM64" i="25" s="1"/>
  <c r="BM6" i="25" s="1"/>
  <c r="BM27" i="25"/>
  <c r="I109" i="25"/>
  <c r="I63" i="25"/>
  <c r="W66" i="25"/>
  <c r="W70" i="25" s="1"/>
  <c r="W72" i="25" s="1"/>
  <c r="W68" i="25"/>
  <c r="W69" i="25" s="1"/>
  <c r="W64" i="25"/>
  <c r="W6" i="25" s="1"/>
  <c r="AM18" i="25"/>
  <c r="AN16" i="25"/>
  <c r="AN124" i="25" s="1"/>
  <c r="AN127" i="25" s="1"/>
  <c r="AM17" i="25"/>
  <c r="AM34" i="25"/>
  <c r="AM37" i="25" s="1"/>
  <c r="AM40" i="25" s="1"/>
  <c r="AG88" i="25"/>
  <c r="BL50" i="25"/>
  <c r="BL44" i="25"/>
  <c r="E147" i="25"/>
  <c r="AK22" i="25"/>
  <c r="AK23" i="25" s="1"/>
  <c r="W65" i="25"/>
  <c r="X28" i="25"/>
  <c r="X111" i="25" s="1"/>
  <c r="F164" i="25"/>
  <c r="F200" i="25" s="1"/>
  <c r="F158" i="25"/>
  <c r="F194" i="25" s="1"/>
  <c r="F161" i="25"/>
  <c r="F197" i="25" s="1"/>
  <c r="F155" i="25"/>
  <c r="F191" i="25" s="1"/>
  <c r="F102" i="25"/>
  <c r="F103" i="25" s="1"/>
  <c r="X22" i="25"/>
  <c r="X24" i="25" s="1"/>
  <c r="X96" i="25" s="1"/>
  <c r="AK21" i="25"/>
  <c r="AJ42" i="25"/>
  <c r="AJ38" i="25"/>
  <c r="AJ46" i="25" s="1"/>
  <c r="AJ44" i="25" s="1"/>
  <c r="E197" i="25"/>
  <c r="AI55" i="25"/>
  <c r="AI83" i="25" s="1"/>
  <c r="AI78" i="25"/>
  <c r="AI81" i="25" s="1"/>
  <c r="AI85" i="25" s="1"/>
  <c r="AI53" i="25"/>
  <c r="AI56" i="25" s="1"/>
  <c r="AI57" i="25" s="1"/>
  <c r="AI52" i="25"/>
  <c r="AZ22" i="25"/>
  <c r="AZ24" i="25" s="1"/>
  <c r="AZ96" i="25" s="1"/>
  <c r="J37" i="25"/>
  <c r="J40" i="25" s="1"/>
  <c r="J41" i="25" s="1"/>
  <c r="K18" i="25"/>
  <c r="L16" i="25"/>
  <c r="K17" i="25"/>
  <c r="K124" i="25"/>
  <c r="K34" i="25"/>
  <c r="K37" i="25" s="1"/>
  <c r="K40" i="25" s="1"/>
  <c r="W42" i="25"/>
  <c r="W43" i="25" s="1"/>
  <c r="W4" i="25" s="1"/>
  <c r="W38" i="25"/>
  <c r="W46" i="25" s="1"/>
  <c r="W44" i="25" s="1"/>
  <c r="W45" i="25" s="1"/>
  <c r="I7" i="25"/>
  <c r="I11" i="25"/>
  <c r="F175" i="25"/>
  <c r="F169" i="25"/>
  <c r="F178" i="25"/>
  <c r="F172" i="25"/>
  <c r="F123" i="25"/>
  <c r="F121" i="25" s="1"/>
  <c r="I128" i="25"/>
  <c r="I132" i="25"/>
  <c r="I133" i="25" s="1"/>
  <c r="AY65" i="25"/>
  <c r="AZ28" i="25"/>
  <c r="AZ111" i="25" s="1"/>
  <c r="BL65" i="25"/>
  <c r="BM28" i="25"/>
  <c r="BM111" i="25" s="1"/>
  <c r="AX78" i="25"/>
  <c r="AX81" i="25" s="1"/>
  <c r="AX85" i="25" s="1"/>
  <c r="AX55" i="25"/>
  <c r="AX83" i="25" s="1"/>
  <c r="AX53" i="25"/>
  <c r="AX56" i="25" s="1"/>
  <c r="AX52" i="25"/>
  <c r="BN41" i="25"/>
  <c r="BO41" i="25" s="1"/>
  <c r="BJ80" i="25"/>
  <c r="BJ82" i="25" s="1"/>
  <c r="BJ92" i="25" s="1"/>
  <c r="BJ54" i="25"/>
  <c r="BJ62" i="25" s="1"/>
  <c r="U80" i="25"/>
  <c r="U82" i="25" s="1"/>
  <c r="U92" i="25" s="1"/>
  <c r="U90" i="25" s="1"/>
  <c r="U58" i="25"/>
  <c r="U54" i="25"/>
  <c r="U62" i="25" s="1"/>
  <c r="U60" i="25" s="1"/>
  <c r="E200" i="25"/>
  <c r="AZ63" i="25"/>
  <c r="BI80" i="25"/>
  <c r="BI82" i="25" s="1"/>
  <c r="BI92" i="25" s="1"/>
  <c r="BI90" i="25" s="1"/>
  <c r="BI58" i="25"/>
  <c r="BI54" i="25"/>
  <c r="BI62" i="25" s="1"/>
  <c r="BI60" i="25" s="1"/>
  <c r="AJ65" i="25"/>
  <c r="AK28" i="25"/>
  <c r="AK111" i="25" s="1"/>
  <c r="I64" i="25"/>
  <c r="I6" i="25" s="1"/>
  <c r="BM22" i="25"/>
  <c r="BM23" i="25" s="1"/>
  <c r="AY66" i="25"/>
  <c r="AY70" i="25" s="1"/>
  <c r="AY71" i="25" s="1"/>
  <c r="AY68" i="25"/>
  <c r="AY69" i="25" s="1"/>
  <c r="I22" i="25"/>
  <c r="I24" i="25" s="1"/>
  <c r="E146" i="25"/>
  <c r="F146" i="25" s="1"/>
  <c r="AL37" i="25"/>
  <c r="AL40" i="25" s="1"/>
  <c r="AL41" i="25" s="1"/>
  <c r="H190" i="25"/>
  <c r="H187" i="25"/>
  <c r="H181" i="25"/>
  <c r="H184" i="25"/>
  <c r="H136" i="25"/>
  <c r="AH80" i="25"/>
  <c r="AH82" i="25" s="1"/>
  <c r="AH92" i="25" s="1"/>
  <c r="AH90" i="25" s="1"/>
  <c r="AH58" i="25"/>
  <c r="AH88" i="25" s="1"/>
  <c r="AH54" i="25"/>
  <c r="AH62" i="25" s="1"/>
  <c r="AH60" i="25" s="1"/>
  <c r="G173" i="25"/>
  <c r="G176" i="25"/>
  <c r="G170" i="25"/>
  <c r="G167" i="25"/>
  <c r="G116" i="25"/>
  <c r="AY24" i="25"/>
  <c r="AY96" i="25" s="1"/>
  <c r="E87" i="25"/>
  <c r="F87" i="25" s="1"/>
  <c r="G190" i="25"/>
  <c r="G184" i="25"/>
  <c r="G181" i="25"/>
  <c r="G187" i="25"/>
  <c r="G136" i="25"/>
  <c r="G134" i="25" s="1"/>
  <c r="V50" i="25"/>
  <c r="W25" i="25"/>
  <c r="H111" i="25"/>
  <c r="H65" i="25"/>
  <c r="I28" i="25"/>
  <c r="AK36" i="25"/>
  <c r="V73" i="25"/>
  <c r="V67" i="25"/>
  <c r="V77" i="25" s="1"/>
  <c r="V75" i="25" s="1"/>
  <c r="U81" i="25"/>
  <c r="U85" i="25" s="1"/>
  <c r="U87" i="25" s="1"/>
  <c r="G55" i="25"/>
  <c r="G83" i="25" s="1"/>
  <c r="G78" i="25"/>
  <c r="G53" i="25"/>
  <c r="G56" i="25" s="1"/>
  <c r="G57" i="25" s="1"/>
  <c r="G52" i="25"/>
  <c r="E194" i="25"/>
  <c r="J188" i="25"/>
  <c r="J182" i="25"/>
  <c r="J179" i="25"/>
  <c r="J185" i="25"/>
  <c r="J130" i="25"/>
  <c r="J131" i="25" s="1"/>
  <c r="W10" i="25"/>
  <c r="I27" i="25"/>
  <c r="AK131" i="24"/>
  <c r="BL72" i="24"/>
  <c r="BM23" i="24"/>
  <c r="I126" i="24"/>
  <c r="I128" i="24" s="1"/>
  <c r="T118" i="24"/>
  <c r="G170" i="24"/>
  <c r="G176" i="24"/>
  <c r="G167" i="24"/>
  <c r="G173" i="24"/>
  <c r="G116" i="24"/>
  <c r="BO127" i="24"/>
  <c r="U176" i="24"/>
  <c r="U170" i="24"/>
  <c r="U167" i="24"/>
  <c r="U173" i="24"/>
  <c r="U116" i="24"/>
  <c r="I186" i="24"/>
  <c r="AH137" i="24"/>
  <c r="AH140" i="24" s="1"/>
  <c r="AH144" i="24" s="1"/>
  <c r="AH101" i="24"/>
  <c r="AH142" i="24" s="1"/>
  <c r="AH99" i="24"/>
  <c r="AH98" i="24"/>
  <c r="AG58" i="24"/>
  <c r="AG54" i="24"/>
  <c r="AG62" i="24" s="1"/>
  <c r="AG60" i="24" s="1"/>
  <c r="AG80" i="24"/>
  <c r="AG82" i="24" s="1"/>
  <c r="AG92" i="24" s="1"/>
  <c r="AG90" i="24" s="1"/>
  <c r="AW72" i="24"/>
  <c r="H38" i="24"/>
  <c r="H46" i="24" s="1"/>
  <c r="H44" i="24" s="1"/>
  <c r="H42" i="24"/>
  <c r="I42" i="24" s="1"/>
  <c r="AY22" i="24"/>
  <c r="AY21" i="24"/>
  <c r="AY36" i="24"/>
  <c r="AY126" i="24"/>
  <c r="W63" i="24"/>
  <c r="W109" i="24"/>
  <c r="W27" i="24"/>
  <c r="AX68" i="24"/>
  <c r="AX66" i="24"/>
  <c r="AX70" i="24" s="1"/>
  <c r="H96" i="24"/>
  <c r="H50" i="24"/>
  <c r="AV178" i="24"/>
  <c r="AV172" i="24"/>
  <c r="AV169" i="24"/>
  <c r="AV175" i="24"/>
  <c r="AV123" i="24"/>
  <c r="AV121" i="24" s="1"/>
  <c r="Y124" i="24"/>
  <c r="Y127" i="24" s="1"/>
  <c r="Z16" i="24"/>
  <c r="Y18" i="24"/>
  <c r="Y17" i="24"/>
  <c r="Y34" i="24"/>
  <c r="S158" i="24"/>
  <c r="S164" i="24"/>
  <c r="S155" i="24"/>
  <c r="S102" i="24"/>
  <c r="S103" i="24" s="1"/>
  <c r="S161" i="24"/>
  <c r="AX96" i="24"/>
  <c r="AX50" i="24"/>
  <c r="E87" i="24"/>
  <c r="AX111" i="24"/>
  <c r="AX65" i="24"/>
  <c r="AY28" i="24"/>
  <c r="AU166" i="24"/>
  <c r="AU202" i="24" s="1"/>
  <c r="AU163" i="24"/>
  <c r="AU199" i="24" s="1"/>
  <c r="AU108" i="24"/>
  <c r="AU106" i="24" s="1"/>
  <c r="AU160" i="24"/>
  <c r="AU196" i="24" s="1"/>
  <c r="AU157" i="24"/>
  <c r="AU193" i="24" s="1"/>
  <c r="AW50" i="24"/>
  <c r="AW96" i="24"/>
  <c r="AV164" i="24"/>
  <c r="AV200" i="24" s="1"/>
  <c r="AV158" i="24"/>
  <c r="AV194" i="24" s="1"/>
  <c r="AV102" i="24"/>
  <c r="AV103" i="24" s="1"/>
  <c r="AV161" i="24"/>
  <c r="AV197" i="24" s="1"/>
  <c r="AV155" i="24"/>
  <c r="AV191" i="24" s="1"/>
  <c r="BL190" i="24"/>
  <c r="BL184" i="24"/>
  <c r="BL181" i="24"/>
  <c r="BL187" i="24"/>
  <c r="BL136" i="24"/>
  <c r="BL134" i="24" s="1"/>
  <c r="H66" i="24"/>
  <c r="H70" i="24" s="1"/>
  <c r="H68" i="24"/>
  <c r="AX128" i="24"/>
  <c r="AX132" i="24"/>
  <c r="AH175" i="24"/>
  <c r="AH169" i="24"/>
  <c r="AH178" i="24"/>
  <c r="AH172" i="24"/>
  <c r="AH123" i="24"/>
  <c r="AH121" i="24" s="1"/>
  <c r="F175" i="24"/>
  <c r="F169" i="24"/>
  <c r="F172" i="24"/>
  <c r="F123" i="24"/>
  <c r="F121" i="24" s="1"/>
  <c r="F178" i="24"/>
  <c r="AK22" i="24"/>
  <c r="AK24" i="24" s="1"/>
  <c r="AK25" i="24" s="1"/>
  <c r="AK36" i="24"/>
  <c r="AK126" i="24"/>
  <c r="U73" i="24"/>
  <c r="U67" i="24"/>
  <c r="U77" i="24" s="1"/>
  <c r="U75" i="24" s="1"/>
  <c r="BM50" i="24"/>
  <c r="BM51" i="24" s="1"/>
  <c r="BM5" i="24" s="1"/>
  <c r="BM96" i="24"/>
  <c r="BM97" i="24" s="1"/>
  <c r="BM9" i="24" s="1"/>
  <c r="BM25" i="24"/>
  <c r="T57" i="24"/>
  <c r="AI119" i="24"/>
  <c r="AI113" i="24"/>
  <c r="BI139" i="24"/>
  <c r="BI141" i="24" s="1"/>
  <c r="BI151" i="24" s="1"/>
  <c r="BI149" i="24" s="1"/>
  <c r="BI100" i="24"/>
  <c r="BI104" i="24"/>
  <c r="AL131" i="24"/>
  <c r="E146" i="24"/>
  <c r="AJ96" i="24"/>
  <c r="AJ50" i="24"/>
  <c r="U134" i="24"/>
  <c r="V68" i="24"/>
  <c r="V66" i="24"/>
  <c r="V70" i="24" s="1"/>
  <c r="W64" i="24"/>
  <c r="W6" i="24" s="1"/>
  <c r="F137" i="24"/>
  <c r="F101" i="24"/>
  <c r="F142" i="24" s="1"/>
  <c r="F99" i="24"/>
  <c r="F98" i="24"/>
  <c r="AZ19" i="24"/>
  <c r="AZ26" i="24" s="1"/>
  <c r="AZ20" i="24"/>
  <c r="AL37" i="24"/>
  <c r="AL40" i="24" s="1"/>
  <c r="AL41" i="24" s="1"/>
  <c r="AL20" i="24"/>
  <c r="AL126" i="24" s="1"/>
  <c r="AL36" i="24"/>
  <c r="AL19" i="24"/>
  <c r="AL26" i="24" s="1"/>
  <c r="E147" i="24"/>
  <c r="AV80" i="24"/>
  <c r="AV82" i="24" s="1"/>
  <c r="AV92" i="24" s="1"/>
  <c r="AV90" i="24" s="1"/>
  <c r="AV54" i="24"/>
  <c r="AV62" i="24" s="1"/>
  <c r="AV60" i="24" s="1"/>
  <c r="AV58" i="24"/>
  <c r="AV88" i="24" s="1"/>
  <c r="BI81" i="24"/>
  <c r="BI85" i="24" s="1"/>
  <c r="AK21" i="24"/>
  <c r="G72" i="24"/>
  <c r="AU87" i="24"/>
  <c r="AV87" i="24" s="1"/>
  <c r="E197" i="24"/>
  <c r="AU194" i="24"/>
  <c r="AU147" i="24"/>
  <c r="BM128" i="24"/>
  <c r="BM132" i="24"/>
  <c r="I183" i="24"/>
  <c r="T100" i="24"/>
  <c r="T160" i="24" s="1"/>
  <c r="T139" i="24"/>
  <c r="T141" i="24" s="1"/>
  <c r="T151" i="24" s="1"/>
  <c r="AG81" i="24"/>
  <c r="AG85" i="24" s="1"/>
  <c r="BP124" i="24"/>
  <c r="BP127" i="24" s="1"/>
  <c r="BP17" i="24"/>
  <c r="BQ16" i="24"/>
  <c r="BP34" i="24"/>
  <c r="BP37" i="24" s="1"/>
  <c r="BP40" i="24" s="1"/>
  <c r="BP18" i="24"/>
  <c r="H114" i="24"/>
  <c r="H112" i="24"/>
  <c r="BA124" i="24"/>
  <c r="BB16" i="24"/>
  <c r="BA18" i="24"/>
  <c r="BA17" i="24"/>
  <c r="BA34" i="24"/>
  <c r="V132" i="24"/>
  <c r="V128" i="24"/>
  <c r="BM42" i="24"/>
  <c r="BM38" i="24"/>
  <c r="BM46" i="24" s="1"/>
  <c r="BM44" i="24" s="1"/>
  <c r="AG139" i="24"/>
  <c r="AG141" i="24" s="1"/>
  <c r="AG151" i="24" s="1"/>
  <c r="AG149" i="24" s="1"/>
  <c r="AG104" i="24"/>
  <c r="AG100" i="24"/>
  <c r="AY63" i="24"/>
  <c r="AY64" i="24" s="1"/>
  <c r="AY6" i="24" s="1"/>
  <c r="AY109" i="24"/>
  <c r="AY27" i="24"/>
  <c r="K17" i="24"/>
  <c r="K18" i="24"/>
  <c r="L16" i="24"/>
  <c r="K124" i="24"/>
  <c r="K127" i="24" s="1"/>
  <c r="K34" i="24"/>
  <c r="K37" i="24" s="1"/>
  <c r="K40" i="24" s="1"/>
  <c r="AX114" i="24"/>
  <c r="AX112" i="24"/>
  <c r="BL65" i="24"/>
  <c r="BM28" i="24"/>
  <c r="BL111" i="24"/>
  <c r="AY11" i="24"/>
  <c r="AY7" i="24"/>
  <c r="AI176" i="24"/>
  <c r="AI167" i="24"/>
  <c r="AI170" i="24"/>
  <c r="AI173" i="24"/>
  <c r="AI116" i="24"/>
  <c r="BN132" i="24"/>
  <c r="BN128" i="24"/>
  <c r="W11" i="24"/>
  <c r="W7" i="24"/>
  <c r="AY185" i="24"/>
  <c r="AY186" i="24" s="1"/>
  <c r="AY188" i="24"/>
  <c r="AY189" i="24" s="1"/>
  <c r="AY179" i="24"/>
  <c r="AY180" i="24" s="1"/>
  <c r="AY130" i="24"/>
  <c r="AY131" i="24" s="1"/>
  <c r="AY182" i="24"/>
  <c r="I109" i="24"/>
  <c r="I110" i="24" s="1"/>
  <c r="I10" i="24" s="1"/>
  <c r="I63" i="24"/>
  <c r="I27" i="24"/>
  <c r="I38" i="24"/>
  <c r="I46" i="24" s="1"/>
  <c r="I44" i="24" s="1"/>
  <c r="U119" i="24"/>
  <c r="U113" i="24"/>
  <c r="V38" i="24"/>
  <c r="V46" i="24" s="1"/>
  <c r="V44" i="24" s="1"/>
  <c r="V42" i="24"/>
  <c r="AW119" i="24"/>
  <c r="AW113" i="24"/>
  <c r="G118" i="24"/>
  <c r="E200" i="24"/>
  <c r="S80" i="24"/>
  <c r="S82" i="24" s="1"/>
  <c r="S92" i="24" s="1"/>
  <c r="S90" i="24" s="1"/>
  <c r="S54" i="24"/>
  <c r="S62" i="24" s="1"/>
  <c r="S60" i="24" s="1"/>
  <c r="S58" i="24"/>
  <c r="V112" i="24"/>
  <c r="V114" i="24"/>
  <c r="AI67" i="24"/>
  <c r="AI77" i="24" s="1"/>
  <c r="AI75" i="24" s="1"/>
  <c r="AI73" i="24"/>
  <c r="BI140" i="24"/>
  <c r="BI144" i="24" s="1"/>
  <c r="AK186" i="24"/>
  <c r="G78" i="24"/>
  <c r="G81" i="24" s="1"/>
  <c r="G85" i="24" s="1"/>
  <c r="G55" i="24"/>
  <c r="G83" i="24" s="1"/>
  <c r="G53" i="24"/>
  <c r="G56" i="24" s="1"/>
  <c r="G52" i="24"/>
  <c r="BL137" i="24"/>
  <c r="BL140" i="24" s="1"/>
  <c r="BL144" i="24" s="1"/>
  <c r="BL101" i="24"/>
  <c r="BL142" i="24" s="1"/>
  <c r="BL99" i="24"/>
  <c r="BL98" i="24"/>
  <c r="G67" i="24"/>
  <c r="G77" i="24" s="1"/>
  <c r="G75" i="24" s="1"/>
  <c r="G73" i="24"/>
  <c r="BL78" i="24"/>
  <c r="BL81" i="24" s="1"/>
  <c r="BL85" i="24" s="1"/>
  <c r="BL53" i="24"/>
  <c r="BL56" i="24" s="1"/>
  <c r="BL55" i="24"/>
  <c r="BL83" i="24" s="1"/>
  <c r="BL52" i="24"/>
  <c r="AU191" i="24"/>
  <c r="AU200" i="24"/>
  <c r="I189" i="24"/>
  <c r="T164" i="24"/>
  <c r="T200" i="24" s="1"/>
  <c r="T158" i="24"/>
  <c r="T194" i="24" s="1"/>
  <c r="T161" i="24"/>
  <c r="T197" i="24" s="1"/>
  <c r="T155" i="24"/>
  <c r="T191" i="24" s="1"/>
  <c r="T102" i="24"/>
  <c r="BO126" i="24"/>
  <c r="BO19" i="24"/>
  <c r="BO26" i="24" s="1"/>
  <c r="BO20" i="24"/>
  <c r="BO36" i="24" s="1"/>
  <c r="BM133" i="24"/>
  <c r="AU88" i="24"/>
  <c r="AJ114" i="24"/>
  <c r="AJ112" i="24"/>
  <c r="AV104" i="24"/>
  <c r="AV147" i="24" s="1"/>
  <c r="AV100" i="24"/>
  <c r="AV160" i="24" s="1"/>
  <c r="AV139" i="24"/>
  <c r="AV141" i="24" s="1"/>
  <c r="AV151" i="24" s="1"/>
  <c r="AV149" i="24" s="1"/>
  <c r="BM68" i="24"/>
  <c r="BM69" i="24" s="1"/>
  <c r="BM66" i="24"/>
  <c r="BM70" i="24" s="1"/>
  <c r="BM72" i="24" s="1"/>
  <c r="AM17" i="24"/>
  <c r="AN16" i="24"/>
  <c r="AM18" i="24"/>
  <c r="AM34" i="24"/>
  <c r="AM37" i="24" s="1"/>
  <c r="AM40" i="24" s="1"/>
  <c r="AM124" i="24"/>
  <c r="T80" i="24"/>
  <c r="T82" i="24" s="1"/>
  <c r="T92" i="24" s="1"/>
  <c r="T58" i="24"/>
  <c r="T88" i="24" s="1"/>
  <c r="T54" i="24"/>
  <c r="T62" i="24" s="1"/>
  <c r="BJ175" i="24"/>
  <c r="BJ169" i="24"/>
  <c r="BJ178" i="24"/>
  <c r="BJ172" i="24"/>
  <c r="BJ123" i="24"/>
  <c r="BJ121" i="24" s="1"/>
  <c r="AG140" i="24"/>
  <c r="AG144" i="24" s="1"/>
  <c r="W22" i="24"/>
  <c r="J20" i="24"/>
  <c r="J19" i="24"/>
  <c r="J26" i="24" s="1"/>
  <c r="BL176" i="24"/>
  <c r="BL170" i="24"/>
  <c r="BL167" i="24"/>
  <c r="BL116" i="24"/>
  <c r="BL173" i="24"/>
  <c r="AJ132" i="24"/>
  <c r="AJ128" i="24"/>
  <c r="BK113" i="24"/>
  <c r="BK119" i="24"/>
  <c r="BK78" i="24"/>
  <c r="BK81" i="24" s="1"/>
  <c r="BK85" i="24" s="1"/>
  <c r="BK55" i="24"/>
  <c r="BK83" i="24" s="1"/>
  <c r="BK53" i="24"/>
  <c r="BK56" i="24" s="1"/>
  <c r="BK57" i="24" s="1"/>
  <c r="BK52" i="24"/>
  <c r="BN109" i="24"/>
  <c r="BN63" i="24"/>
  <c r="BN22" i="24"/>
  <c r="BN24" i="24" s="1"/>
  <c r="X19" i="24"/>
  <c r="X26" i="24" s="1"/>
  <c r="X20" i="24"/>
  <c r="X188" i="24"/>
  <c r="X182" i="24"/>
  <c r="X185" i="24"/>
  <c r="X130" i="24"/>
  <c r="X131" i="24" s="1"/>
  <c r="X179" i="24"/>
  <c r="BJ163" i="24"/>
  <c r="BJ199" i="24" s="1"/>
  <c r="BJ157" i="24"/>
  <c r="BJ193" i="24" s="1"/>
  <c r="BJ166" i="24"/>
  <c r="BJ108" i="24"/>
  <c r="E194" i="24"/>
  <c r="S81" i="24"/>
  <c r="S85" i="24" s="1"/>
  <c r="E88" i="24"/>
  <c r="AZ41" i="24"/>
  <c r="BI164" i="24"/>
  <c r="BI161" i="24"/>
  <c r="BI158" i="24"/>
  <c r="BI102" i="24"/>
  <c r="BI103" i="24" s="1"/>
  <c r="BJ103" i="24" s="1"/>
  <c r="BI155" i="24"/>
  <c r="H111" i="24"/>
  <c r="I28" i="24"/>
  <c r="H65" i="24"/>
  <c r="V24" i="24"/>
  <c r="AK183" i="24"/>
  <c r="G101" i="24"/>
  <c r="G142" i="24" s="1"/>
  <c r="G137" i="24"/>
  <c r="G140" i="24" s="1"/>
  <c r="G144" i="24" s="1"/>
  <c r="G99" i="24"/>
  <c r="G98" i="24"/>
  <c r="AI78" i="24"/>
  <c r="AI81" i="24" s="1"/>
  <c r="AI85" i="24" s="1"/>
  <c r="AI55" i="24"/>
  <c r="AI83" i="24" s="1"/>
  <c r="AI53" i="24"/>
  <c r="AI56" i="24" s="1"/>
  <c r="AI52" i="24"/>
  <c r="AU197" i="24"/>
  <c r="I180" i="24"/>
  <c r="AH78" i="24"/>
  <c r="AH81" i="24" s="1"/>
  <c r="AH85" i="24" s="1"/>
  <c r="AH53" i="24"/>
  <c r="AH56" i="24" s="1"/>
  <c r="AH57" i="24" s="1"/>
  <c r="AI57" i="24" s="1"/>
  <c r="AH55" i="24"/>
  <c r="AH83" i="24" s="1"/>
  <c r="AH52" i="24"/>
  <c r="F78" i="24"/>
  <c r="F53" i="24"/>
  <c r="F56" i="24" s="1"/>
  <c r="F57" i="24" s="1"/>
  <c r="F55" i="24"/>
  <c r="F83" i="24" s="1"/>
  <c r="F52" i="24"/>
  <c r="BO37" i="24"/>
  <c r="BO40" i="24" s="1"/>
  <c r="BO41" i="24" s="1"/>
  <c r="AI72" i="24"/>
  <c r="AZ188" i="24"/>
  <c r="AZ182" i="24"/>
  <c r="AZ185" i="24"/>
  <c r="AZ179" i="24"/>
  <c r="AZ130" i="24"/>
  <c r="AJ68" i="24"/>
  <c r="AJ66" i="24"/>
  <c r="AJ70" i="24" s="1"/>
  <c r="AV118" i="24"/>
  <c r="BM112" i="24"/>
  <c r="BM114" i="24"/>
  <c r="BM115" i="24" s="1"/>
  <c r="AL185" i="24"/>
  <c r="AL182" i="24"/>
  <c r="AL179" i="24"/>
  <c r="AL188" i="24"/>
  <c r="AL130" i="24"/>
  <c r="AG164" i="24"/>
  <c r="AG161" i="24"/>
  <c r="AG158" i="24"/>
  <c r="AG155" i="24"/>
  <c r="AG102" i="24"/>
  <c r="AG103" i="24" s="1"/>
  <c r="BN185" i="24"/>
  <c r="BN179" i="24"/>
  <c r="BN188" i="24"/>
  <c r="BN182" i="24"/>
  <c r="BN130" i="24"/>
  <c r="BN131" i="24" s="1"/>
  <c r="H132" i="24"/>
  <c r="H128" i="24"/>
  <c r="W36" i="24"/>
  <c r="W126" i="24"/>
  <c r="U50" i="24"/>
  <c r="U96" i="24"/>
  <c r="E163" i="24"/>
  <c r="E199" i="24" s="1"/>
  <c r="E157" i="24"/>
  <c r="E193" i="24" s="1"/>
  <c r="E166" i="24"/>
  <c r="E202" i="24" s="1"/>
  <c r="E160" i="24"/>
  <c r="E196" i="24" s="1"/>
  <c r="E108" i="24"/>
  <c r="E106" i="24" s="1"/>
  <c r="J37" i="24"/>
  <c r="J40" i="24" s="1"/>
  <c r="J41" i="24" s="1"/>
  <c r="K41" i="24" s="1"/>
  <c r="J127" i="24"/>
  <c r="AK7" i="24"/>
  <c r="AK11" i="24"/>
  <c r="AK109" i="24"/>
  <c r="AK63" i="24"/>
  <c r="AK27" i="24"/>
  <c r="BK67" i="24"/>
  <c r="BK77" i="24" s="1"/>
  <c r="BK75" i="24" s="1"/>
  <c r="BK73" i="24"/>
  <c r="BK137" i="24"/>
  <c r="BK140" i="24" s="1"/>
  <c r="BK144" i="24" s="1"/>
  <c r="BK101" i="24"/>
  <c r="BK142" i="24" s="1"/>
  <c r="BK99" i="24"/>
  <c r="BK98" i="24"/>
  <c r="BN36" i="24"/>
  <c r="BI58" i="24"/>
  <c r="BI54" i="24"/>
  <c r="BI62" i="24" s="1"/>
  <c r="BI60" i="24" s="1"/>
  <c r="BI80" i="24"/>
  <c r="BI82" i="24" s="1"/>
  <c r="BI92" i="24" s="1"/>
  <c r="BI90" i="24" s="1"/>
  <c r="I22" i="24"/>
  <c r="I23" i="24" s="1"/>
  <c r="I21" i="24"/>
  <c r="S139" i="24"/>
  <c r="S141" i="24" s="1"/>
  <c r="S151" i="24" s="1"/>
  <c r="S149" i="24" s="1"/>
  <c r="S104" i="24"/>
  <c r="S100" i="24"/>
  <c r="S140" i="24"/>
  <c r="S144" i="24" s="1"/>
  <c r="V111" i="24"/>
  <c r="V65" i="24"/>
  <c r="W28" i="24"/>
  <c r="AU146" i="24"/>
  <c r="AV146" i="24" s="1"/>
  <c r="BK118" i="24"/>
  <c r="BL118" i="24" s="1"/>
  <c r="AW73" i="24"/>
  <c r="AW67" i="24"/>
  <c r="AW77" i="24" s="1"/>
  <c r="AW75" i="24" s="1"/>
  <c r="AW167" i="24"/>
  <c r="AW176" i="24"/>
  <c r="AW170" i="24"/>
  <c r="AW173" i="24"/>
  <c r="AW116" i="24"/>
  <c r="E191" i="24"/>
  <c r="U72" i="24"/>
  <c r="V72" i="24" s="1"/>
  <c r="AJ111" i="24"/>
  <c r="AJ65" i="24"/>
  <c r="AK28" i="24"/>
  <c r="G113" i="24"/>
  <c r="G119" i="24"/>
  <c r="AH118" i="24"/>
  <c r="AI118" i="24" s="1"/>
  <c r="T178" i="24"/>
  <c r="T172" i="24"/>
  <c r="T175" i="24"/>
  <c r="T169" i="24"/>
  <c r="T123" i="24"/>
  <c r="T121" i="24" s="1"/>
  <c r="AK180" i="24"/>
  <c r="AK189" i="24"/>
  <c r="BM43" i="24"/>
  <c r="BM4" i="24" s="1"/>
  <c r="AI137" i="24"/>
  <c r="AI140" i="24" s="1"/>
  <c r="AI144" i="24" s="1"/>
  <c r="AI99" i="24"/>
  <c r="AI101" i="24"/>
  <c r="AI142" i="24" s="1"/>
  <c r="AI98" i="24"/>
  <c r="AH149" i="23"/>
  <c r="AI60" i="23"/>
  <c r="BJ118" i="23"/>
  <c r="AK135" i="23"/>
  <c r="AH103" i="23"/>
  <c r="AI103" i="23" s="1"/>
  <c r="AJ103" i="23" s="1"/>
  <c r="AJ60" i="23"/>
  <c r="AW57" i="23"/>
  <c r="W131" i="23"/>
  <c r="AZ131" i="23"/>
  <c r="BM131" i="23"/>
  <c r="AV90" i="23"/>
  <c r="AM72" i="23"/>
  <c r="V50" i="23"/>
  <c r="V96" i="23"/>
  <c r="BM183" i="23"/>
  <c r="AU191" i="23"/>
  <c r="AG191" i="23"/>
  <c r="AU88" i="23"/>
  <c r="AZ22" i="23"/>
  <c r="AZ24" i="23" s="1"/>
  <c r="AZ126" i="23"/>
  <c r="AK118" i="23"/>
  <c r="AG146" i="23"/>
  <c r="AH146" i="23" s="1"/>
  <c r="AI146" i="23" s="1"/>
  <c r="AJ146" i="23" s="1"/>
  <c r="S87" i="23"/>
  <c r="T87" i="23" s="1"/>
  <c r="BM109" i="23"/>
  <c r="BM63" i="23"/>
  <c r="BM27" i="23"/>
  <c r="BJ104" i="23"/>
  <c r="BJ147" i="23" s="1"/>
  <c r="BJ100" i="23"/>
  <c r="BJ139" i="23"/>
  <c r="BJ141" i="23" s="1"/>
  <c r="BJ151" i="23" s="1"/>
  <c r="BJ149" i="23" s="1"/>
  <c r="S191" i="23"/>
  <c r="AV149" i="23"/>
  <c r="BJ178" i="23"/>
  <c r="BJ172" i="23"/>
  <c r="BJ169" i="23"/>
  <c r="BJ123" i="23"/>
  <c r="BJ121" i="23" s="1"/>
  <c r="BJ175" i="23"/>
  <c r="X19" i="23"/>
  <c r="X26" i="23" s="1"/>
  <c r="X20" i="23"/>
  <c r="BN127" i="23"/>
  <c r="AN22" i="23"/>
  <c r="AN24" i="23" s="1"/>
  <c r="AN126" i="23"/>
  <c r="AY96" i="23"/>
  <c r="AY50" i="23"/>
  <c r="G119" i="23"/>
  <c r="G113" i="23"/>
  <c r="AY114" i="23"/>
  <c r="AY115" i="23" s="1"/>
  <c r="AY112" i="23"/>
  <c r="J127" i="23"/>
  <c r="BB124" i="23"/>
  <c r="BB127" i="23" s="1"/>
  <c r="BB18" i="23"/>
  <c r="BC16" i="23"/>
  <c r="BB17" i="23"/>
  <c r="BB34" i="23"/>
  <c r="I109" i="23"/>
  <c r="I63" i="23"/>
  <c r="AG200" i="23"/>
  <c r="BL42" i="23"/>
  <c r="BL38" i="23"/>
  <c r="BL46" i="23" s="1"/>
  <c r="BL44" i="23" s="1"/>
  <c r="BI191" i="23"/>
  <c r="G78" i="23"/>
  <c r="G55" i="23"/>
  <c r="G83" i="23" s="1"/>
  <c r="G53" i="23"/>
  <c r="G56" i="23" s="1"/>
  <c r="G57" i="23" s="1"/>
  <c r="G52" i="23"/>
  <c r="BI88" i="23"/>
  <c r="E87" i="23"/>
  <c r="F87" i="23" s="1"/>
  <c r="AN185" i="23"/>
  <c r="AN188" i="23"/>
  <c r="AN179" i="23"/>
  <c r="AN182" i="23"/>
  <c r="AN130" i="23"/>
  <c r="AN131" i="23" s="1"/>
  <c r="AW67" i="23"/>
  <c r="AW77" i="23" s="1"/>
  <c r="AW75" i="23" s="1"/>
  <c r="AW73" i="23"/>
  <c r="BL128" i="23"/>
  <c r="BL132" i="23"/>
  <c r="F164" i="23"/>
  <c r="F200" i="23" s="1"/>
  <c r="F161" i="23"/>
  <c r="F197" i="23" s="1"/>
  <c r="F155" i="23"/>
  <c r="F191" i="23" s="1"/>
  <c r="F158" i="23"/>
  <c r="F194" i="23" s="1"/>
  <c r="F102" i="23"/>
  <c r="F103" i="23" s="1"/>
  <c r="BJ164" i="23"/>
  <c r="BJ200" i="23" s="1"/>
  <c r="BJ155" i="23"/>
  <c r="BJ191" i="23" s="1"/>
  <c r="BJ158" i="23"/>
  <c r="BJ194" i="23" s="1"/>
  <c r="BJ161" i="23"/>
  <c r="BJ197" i="23" s="1"/>
  <c r="BJ102" i="23"/>
  <c r="BJ103" i="23" s="1"/>
  <c r="E191" i="23"/>
  <c r="BI166" i="23"/>
  <c r="BI202" i="23" s="1"/>
  <c r="BI157" i="23"/>
  <c r="BI193" i="23" s="1"/>
  <c r="BI108" i="23"/>
  <c r="BI106" i="23" s="1"/>
  <c r="BI160" i="23"/>
  <c r="BI196" i="23" s="1"/>
  <c r="BI163" i="23"/>
  <c r="BI199" i="23" s="1"/>
  <c r="T80" i="23"/>
  <c r="T82" i="23" s="1"/>
  <c r="T92" i="23" s="1"/>
  <c r="T90" i="23" s="1"/>
  <c r="T58" i="23"/>
  <c r="T88" i="23" s="1"/>
  <c r="T54" i="23"/>
  <c r="T62" i="23" s="1"/>
  <c r="T60" i="23" s="1"/>
  <c r="BO17" i="23"/>
  <c r="BP16" i="23"/>
  <c r="BO18" i="23"/>
  <c r="BO124" i="23"/>
  <c r="BO127" i="23" s="1"/>
  <c r="BO34" i="23"/>
  <c r="AW139" i="23"/>
  <c r="AW141" i="23" s="1"/>
  <c r="AW151" i="23" s="1"/>
  <c r="AW149" i="23" s="1"/>
  <c r="AW100" i="23"/>
  <c r="AM66" i="23"/>
  <c r="AM70" i="23" s="1"/>
  <c r="AM68" i="23"/>
  <c r="AW80" i="23"/>
  <c r="AW82" i="23" s="1"/>
  <c r="AW92" i="23" s="1"/>
  <c r="AW90" i="23" s="1"/>
  <c r="AW54" i="23"/>
  <c r="AW62" i="23" s="1"/>
  <c r="AW60" i="23" s="1"/>
  <c r="AL78" i="23"/>
  <c r="AL81" i="23" s="1"/>
  <c r="AL85" i="23" s="1"/>
  <c r="AL53" i="23"/>
  <c r="AL56" i="23" s="1"/>
  <c r="AL55" i="23"/>
  <c r="AL83" i="23" s="1"/>
  <c r="AL52" i="23"/>
  <c r="AK137" i="23"/>
  <c r="AK101" i="23"/>
  <c r="AK142" i="23" s="1"/>
  <c r="AK99" i="23"/>
  <c r="AK98" i="23"/>
  <c r="AK97" i="23"/>
  <c r="AK9" i="23" s="1"/>
  <c r="AP124" i="23"/>
  <c r="AP18" i="23"/>
  <c r="AP17" i="23"/>
  <c r="AP34" i="23"/>
  <c r="AP37" i="23" s="1"/>
  <c r="AP40" i="23" s="1"/>
  <c r="BM180" i="23"/>
  <c r="AV103" i="23"/>
  <c r="AU197" i="23"/>
  <c r="I22" i="23"/>
  <c r="I23" i="23" s="1"/>
  <c r="I126" i="23"/>
  <c r="AV175" i="23"/>
  <c r="AV169" i="23"/>
  <c r="AV178" i="23"/>
  <c r="AV172" i="23"/>
  <c r="AV123" i="23"/>
  <c r="AV121" i="23" s="1"/>
  <c r="AZ63" i="23"/>
  <c r="AZ109" i="23"/>
  <c r="BI197" i="23"/>
  <c r="V114" i="23"/>
  <c r="V112" i="23"/>
  <c r="G137" i="23"/>
  <c r="G101" i="23"/>
  <c r="G142" i="23" s="1"/>
  <c r="G99" i="23"/>
  <c r="G98" i="23"/>
  <c r="W109" i="23"/>
  <c r="W110" i="23" s="1"/>
  <c r="W10" i="23" s="1"/>
  <c r="W63" i="23"/>
  <c r="E147" i="23"/>
  <c r="AY110" i="23"/>
  <c r="AY10" i="23" s="1"/>
  <c r="V132" i="23"/>
  <c r="W132" i="23" s="1"/>
  <c r="W133" i="23" s="1"/>
  <c r="BM36" i="23"/>
  <c r="H114" i="23"/>
  <c r="H112" i="23"/>
  <c r="AG88" i="23"/>
  <c r="AU147" i="23"/>
  <c r="AW119" i="23"/>
  <c r="AW113" i="23"/>
  <c r="BK73" i="23"/>
  <c r="BK67" i="23"/>
  <c r="BK77" i="23" s="1"/>
  <c r="BK75" i="23" s="1"/>
  <c r="U78" i="23"/>
  <c r="U81" i="23" s="1"/>
  <c r="U85" i="23" s="1"/>
  <c r="U53" i="23"/>
  <c r="U56" i="23" s="1"/>
  <c r="U57" i="23" s="1"/>
  <c r="U55" i="23"/>
  <c r="U83" i="23" s="1"/>
  <c r="U52" i="23"/>
  <c r="T161" i="23"/>
  <c r="T197" i="23" s="1"/>
  <c r="T158" i="23"/>
  <c r="T194" i="23" s="1"/>
  <c r="T155" i="23"/>
  <c r="T191" i="23" s="1"/>
  <c r="T102" i="23"/>
  <c r="T103" i="23" s="1"/>
  <c r="T164" i="23"/>
  <c r="T200" i="23" s="1"/>
  <c r="S194" i="23"/>
  <c r="H128" i="23"/>
  <c r="H132" i="23"/>
  <c r="H24" i="23"/>
  <c r="U73" i="23"/>
  <c r="U67" i="23"/>
  <c r="U77" i="23" s="1"/>
  <c r="U75" i="23" s="1"/>
  <c r="AV163" i="23"/>
  <c r="AV160" i="23"/>
  <c r="AV157" i="23"/>
  <c r="AV193" i="23" s="1"/>
  <c r="AV166" i="23"/>
  <c r="AV202" i="23" s="1"/>
  <c r="AV108" i="23"/>
  <c r="AJ65" i="23"/>
  <c r="AK28" i="23"/>
  <c r="AJ111" i="23"/>
  <c r="BI87" i="23"/>
  <c r="BJ87" i="23" s="1"/>
  <c r="E197" i="23"/>
  <c r="AV60" i="23"/>
  <c r="BI147" i="23"/>
  <c r="AW164" i="23"/>
  <c r="AW200" i="23" s="1"/>
  <c r="AW161" i="23"/>
  <c r="AW197" i="23" s="1"/>
  <c r="AW155" i="23"/>
  <c r="AW191" i="23" s="1"/>
  <c r="AW158" i="23"/>
  <c r="AW194" i="23" s="1"/>
  <c r="AW102" i="23"/>
  <c r="AM112" i="23"/>
  <c r="AM114" i="23"/>
  <c r="AN63" i="23"/>
  <c r="AN109" i="23"/>
  <c r="AU146" i="23"/>
  <c r="AV146" i="23" s="1"/>
  <c r="AW146" i="23" s="1"/>
  <c r="H111" i="23"/>
  <c r="I28" i="23"/>
  <c r="H65" i="23"/>
  <c r="W45" i="23"/>
  <c r="S88" i="23"/>
  <c r="F80" i="23"/>
  <c r="F82" i="23" s="1"/>
  <c r="F92" i="23" s="1"/>
  <c r="F90" i="23" s="1"/>
  <c r="F54" i="23"/>
  <c r="F62" i="23" s="1"/>
  <c r="F60" i="23" s="1"/>
  <c r="F58" i="23"/>
  <c r="F88" i="23" s="1"/>
  <c r="BK96" i="23"/>
  <c r="BK50" i="23"/>
  <c r="AI163" i="23"/>
  <c r="AI166" i="23"/>
  <c r="AI160" i="23"/>
  <c r="AI157" i="23"/>
  <c r="AI108" i="23"/>
  <c r="F118" i="23"/>
  <c r="AH166" i="23"/>
  <c r="AH157" i="23"/>
  <c r="AH163" i="23"/>
  <c r="AH160" i="23"/>
  <c r="AH108" i="23"/>
  <c r="AH106" i="23" s="1"/>
  <c r="S146" i="23"/>
  <c r="T146" i="23" s="1"/>
  <c r="AH90" i="23"/>
  <c r="G190" i="23"/>
  <c r="G187" i="23"/>
  <c r="G181" i="23"/>
  <c r="G184" i="23"/>
  <c r="G136" i="23"/>
  <c r="G134" i="23" s="1"/>
  <c r="AJ163" i="23"/>
  <c r="AJ160" i="23"/>
  <c r="AJ166" i="23"/>
  <c r="AJ157" i="23"/>
  <c r="AJ108" i="23"/>
  <c r="U176" i="23"/>
  <c r="U173" i="23"/>
  <c r="U170" i="23"/>
  <c r="U167" i="23"/>
  <c r="U116" i="23"/>
  <c r="U118" i="23" s="1"/>
  <c r="K17" i="23"/>
  <c r="L16" i="23"/>
  <c r="K18" i="23"/>
  <c r="K124" i="23"/>
  <c r="K127" i="23" s="1"/>
  <c r="K34" i="23"/>
  <c r="K37" i="23" s="1"/>
  <c r="K40" i="23" s="1"/>
  <c r="K41" i="23" s="1"/>
  <c r="AG166" i="23"/>
  <c r="AG202" i="23" s="1"/>
  <c r="AG163" i="23"/>
  <c r="AG199" i="23" s="1"/>
  <c r="AG157" i="23"/>
  <c r="AG193" i="23" s="1"/>
  <c r="AG160" i="23"/>
  <c r="AG196" i="23" s="1"/>
  <c r="AG108" i="23"/>
  <c r="AG106" i="23" s="1"/>
  <c r="I189" i="23"/>
  <c r="BA127" i="23"/>
  <c r="BL24" i="23"/>
  <c r="W186" i="23"/>
  <c r="S163" i="23"/>
  <c r="S199" i="23" s="1"/>
  <c r="S160" i="23"/>
  <c r="S196" i="23" s="1"/>
  <c r="S157" i="23"/>
  <c r="S193" i="23" s="1"/>
  <c r="S166" i="23"/>
  <c r="S202" i="23" s="1"/>
  <c r="S108" i="23"/>
  <c r="S106" i="23" s="1"/>
  <c r="BM189" i="23"/>
  <c r="BI194" i="23"/>
  <c r="W128" i="23"/>
  <c r="BK119" i="23"/>
  <c r="BK113" i="23"/>
  <c r="F139" i="23"/>
  <c r="F141" i="23" s="1"/>
  <c r="F151" i="23" s="1"/>
  <c r="F149" i="23" s="1"/>
  <c r="F104" i="23"/>
  <c r="F147" i="23" s="1"/>
  <c r="F100" i="23"/>
  <c r="F160" i="23" s="1"/>
  <c r="T139" i="23"/>
  <c r="T141" i="23" s="1"/>
  <c r="T151" i="23" s="1"/>
  <c r="T149" i="23" s="1"/>
  <c r="T104" i="23"/>
  <c r="T147" i="23" s="1"/>
  <c r="T100" i="23"/>
  <c r="S197" i="23"/>
  <c r="U119" i="23"/>
  <c r="U113" i="23"/>
  <c r="AI119" i="23"/>
  <c r="AI113" i="23"/>
  <c r="E194" i="23"/>
  <c r="BL68" i="23"/>
  <c r="BL66" i="23"/>
  <c r="BL70" i="23" s="1"/>
  <c r="BL72" i="23" s="1"/>
  <c r="AK177" i="23"/>
  <c r="AI139" i="23"/>
  <c r="AI141" i="23" s="1"/>
  <c r="AI151" i="23" s="1"/>
  <c r="AI149" i="23" s="1"/>
  <c r="AH88" i="23"/>
  <c r="I183" i="23"/>
  <c r="AL137" i="23"/>
  <c r="AL140" i="23" s="1"/>
  <c r="AL144" i="23" s="1"/>
  <c r="AL101" i="23"/>
  <c r="AL142" i="23" s="1"/>
  <c r="AL99" i="23"/>
  <c r="AL98" i="23"/>
  <c r="S147" i="23"/>
  <c r="AK78" i="23"/>
  <c r="AK55" i="23"/>
  <c r="AK83" i="23" s="1"/>
  <c r="AK53" i="23"/>
  <c r="AK56" i="23" s="1"/>
  <c r="AK57" i="23" s="1"/>
  <c r="AK52" i="23"/>
  <c r="AK51" i="23"/>
  <c r="AK5" i="23" s="1"/>
  <c r="AO36" i="23"/>
  <c r="AO20" i="23"/>
  <c r="AO19" i="23"/>
  <c r="AO26" i="23" s="1"/>
  <c r="T175" i="23"/>
  <c r="T169" i="23"/>
  <c r="T172" i="23"/>
  <c r="T178" i="23"/>
  <c r="T123" i="23"/>
  <c r="T121" i="23" s="1"/>
  <c r="AU194" i="23"/>
  <c r="AG194" i="23"/>
  <c r="BI146" i="23"/>
  <c r="BJ146" i="23" s="1"/>
  <c r="V66" i="23"/>
  <c r="V70" i="23" s="1"/>
  <c r="V68" i="23"/>
  <c r="AG87" i="23"/>
  <c r="AH87" i="23" s="1"/>
  <c r="AI87" i="23" s="1"/>
  <c r="AJ87" i="23" s="1"/>
  <c r="W42" i="23"/>
  <c r="W38" i="23"/>
  <c r="W46" i="23" s="1"/>
  <c r="W44" i="23" s="1"/>
  <c r="E166" i="23"/>
  <c r="E202" i="23" s="1"/>
  <c r="E157" i="23"/>
  <c r="E193" i="23" s="1"/>
  <c r="E163" i="23"/>
  <c r="E199" i="23" s="1"/>
  <c r="E108" i="23"/>
  <c r="E106" i="23" s="1"/>
  <c r="E160" i="23"/>
  <c r="E196" i="23" s="1"/>
  <c r="I27" i="23"/>
  <c r="V187" i="23"/>
  <c r="V184" i="23"/>
  <c r="V190" i="23"/>
  <c r="V136" i="23"/>
  <c r="V134" i="23" s="1"/>
  <c r="V181" i="23"/>
  <c r="BM22" i="23"/>
  <c r="BM126" i="23"/>
  <c r="AY43" i="23"/>
  <c r="AY4" i="23" s="1"/>
  <c r="AH178" i="23"/>
  <c r="AH172" i="23"/>
  <c r="AH175" i="23"/>
  <c r="AH169" i="23"/>
  <c r="AH123" i="23"/>
  <c r="AH121" i="23" s="1"/>
  <c r="BL111" i="23"/>
  <c r="BM28" i="23"/>
  <c r="BL65" i="23"/>
  <c r="AM96" i="23"/>
  <c r="AM50" i="23"/>
  <c r="W11" i="23"/>
  <c r="W7" i="23"/>
  <c r="Y124" i="23"/>
  <c r="Z16" i="23"/>
  <c r="Y18" i="23"/>
  <c r="Y17" i="23"/>
  <c r="Y34" i="23"/>
  <c r="Y37" i="23" s="1"/>
  <c r="Y40" i="23" s="1"/>
  <c r="Y41" i="23" s="1"/>
  <c r="BK173" i="23"/>
  <c r="BK170" i="23"/>
  <c r="BK167" i="23"/>
  <c r="BK176" i="23"/>
  <c r="BK116" i="23"/>
  <c r="BA41" i="23"/>
  <c r="AX50" i="23"/>
  <c r="AX96" i="23"/>
  <c r="AY25" i="23"/>
  <c r="E146" i="23"/>
  <c r="F146" i="23" s="1"/>
  <c r="BJ80" i="23"/>
  <c r="BJ82" i="23" s="1"/>
  <c r="BJ92" i="23" s="1"/>
  <c r="BJ90" i="23" s="1"/>
  <c r="BJ54" i="23"/>
  <c r="BJ62" i="23" s="1"/>
  <c r="BJ60" i="23" s="1"/>
  <c r="BJ58" i="23"/>
  <c r="BJ88" i="23" s="1"/>
  <c r="AL176" i="23"/>
  <c r="AL170" i="23"/>
  <c r="AL173" i="23"/>
  <c r="AL167" i="23"/>
  <c r="AL116" i="23"/>
  <c r="AY44" i="23"/>
  <c r="I180" i="23"/>
  <c r="AO37" i="23"/>
  <c r="AO40" i="23" s="1"/>
  <c r="AO41" i="23" s="1"/>
  <c r="AO185" i="23"/>
  <c r="AO182" i="23"/>
  <c r="AO179" i="23"/>
  <c r="AO130" i="23"/>
  <c r="AO188" i="23"/>
  <c r="BM186" i="23"/>
  <c r="AU200" i="23"/>
  <c r="I36" i="23"/>
  <c r="F178" i="23"/>
  <c r="F172" i="23"/>
  <c r="F175" i="23"/>
  <c r="F123" i="23"/>
  <c r="F121" i="23" s="1"/>
  <c r="F169" i="23"/>
  <c r="AG197" i="23"/>
  <c r="U72" i="23"/>
  <c r="AZ36" i="23"/>
  <c r="BI200" i="23"/>
  <c r="W27" i="23"/>
  <c r="W22" i="23"/>
  <c r="G173" i="23"/>
  <c r="G167" i="23"/>
  <c r="G176" i="23"/>
  <c r="G170" i="23"/>
  <c r="G116" i="23"/>
  <c r="AX176" i="23"/>
  <c r="AX170" i="23"/>
  <c r="AX173" i="23"/>
  <c r="AX167" i="23"/>
  <c r="AX116" i="23"/>
  <c r="H68" i="23"/>
  <c r="H66" i="23"/>
  <c r="H70" i="23" s="1"/>
  <c r="AU163" i="23"/>
  <c r="AU199" i="23" s="1"/>
  <c r="AU166" i="23"/>
  <c r="AU202" i="23" s="1"/>
  <c r="AU160" i="23"/>
  <c r="AU196" i="23" s="1"/>
  <c r="AU157" i="23"/>
  <c r="AU193" i="23" s="1"/>
  <c r="AU108" i="23"/>
  <c r="AU106" i="23" s="1"/>
  <c r="AX111" i="23"/>
  <c r="AX65" i="23"/>
  <c r="AY28" i="23"/>
  <c r="E88" i="23"/>
  <c r="U137" i="23"/>
  <c r="U99" i="23"/>
  <c r="U101" i="23"/>
  <c r="U142" i="23" s="1"/>
  <c r="U98" i="23"/>
  <c r="AM128" i="23"/>
  <c r="AM132" i="23"/>
  <c r="S200" i="23"/>
  <c r="G72" i="23"/>
  <c r="H72" i="23" s="1"/>
  <c r="V111" i="23"/>
  <c r="V65" i="23"/>
  <c r="W28" i="23"/>
  <c r="AV104" i="23"/>
  <c r="AV147" i="23" s="1"/>
  <c r="AI73" i="23"/>
  <c r="AI88" i="23" s="1"/>
  <c r="AI67" i="23"/>
  <c r="AI77" i="23" s="1"/>
  <c r="AI75" i="23" s="1"/>
  <c r="X185" i="23"/>
  <c r="X179" i="23"/>
  <c r="X188" i="23"/>
  <c r="X182" i="23"/>
  <c r="X130" i="23"/>
  <c r="X131" i="23" s="1"/>
  <c r="E200" i="23"/>
  <c r="AV58" i="23"/>
  <c r="AV88" i="23" s="1"/>
  <c r="BL114" i="23"/>
  <c r="BL112" i="23"/>
  <c r="U190" i="23"/>
  <c r="U187" i="23"/>
  <c r="U184" i="23"/>
  <c r="U181" i="23"/>
  <c r="U136" i="23"/>
  <c r="U134" i="23" s="1"/>
  <c r="AX190" i="23"/>
  <c r="AX184" i="23"/>
  <c r="AX187" i="23"/>
  <c r="AX181" i="23"/>
  <c r="AX136" i="23"/>
  <c r="AX134" i="23" s="1"/>
  <c r="BN20" i="23"/>
  <c r="BN126" i="23"/>
  <c r="BN19" i="23"/>
  <c r="BN26" i="23" s="1"/>
  <c r="AN36" i="23"/>
  <c r="AY128" i="23"/>
  <c r="AY132" i="23"/>
  <c r="AY133" i="23" s="1"/>
  <c r="G73" i="23"/>
  <c r="G67" i="23"/>
  <c r="G77" i="23" s="1"/>
  <c r="G75" i="23" s="1"/>
  <c r="AW118" i="23"/>
  <c r="AX118" i="23" s="1"/>
  <c r="AH147" i="23"/>
  <c r="AH60" i="23"/>
  <c r="AJ104" i="23"/>
  <c r="AY66" i="23"/>
  <c r="AY70" i="23" s="1"/>
  <c r="AY72" i="23" s="1"/>
  <c r="AY68" i="23"/>
  <c r="AY69" i="23" s="1"/>
  <c r="J20" i="23"/>
  <c r="J19" i="23"/>
  <c r="J26" i="23" s="1"/>
  <c r="AG147" i="23"/>
  <c r="I131" i="23"/>
  <c r="I186" i="23"/>
  <c r="AU87" i="23"/>
  <c r="AV87" i="23" s="1"/>
  <c r="AW87" i="23" s="1"/>
  <c r="BA20" i="23"/>
  <c r="BA19" i="23"/>
  <c r="BA26" i="23" s="1"/>
  <c r="BN41" i="22"/>
  <c r="W7" i="22"/>
  <c r="I27" i="22"/>
  <c r="I21" i="22"/>
  <c r="U134" i="22"/>
  <c r="I126" i="22"/>
  <c r="T118" i="22"/>
  <c r="U72" i="22"/>
  <c r="AX44" i="22"/>
  <c r="AW134" i="22"/>
  <c r="I111" i="22"/>
  <c r="I65" i="22"/>
  <c r="BL96" i="22"/>
  <c r="BL50" i="22"/>
  <c r="AK110" i="22"/>
  <c r="AK10" i="22" s="1"/>
  <c r="AK128" i="22"/>
  <c r="BM128" i="22"/>
  <c r="I131" i="22"/>
  <c r="T164" i="22"/>
  <c r="T200" i="22" s="1"/>
  <c r="T161" i="22"/>
  <c r="T197" i="22" s="1"/>
  <c r="T155" i="22"/>
  <c r="T191" i="22" s="1"/>
  <c r="T158" i="22"/>
  <c r="T194" i="22" s="1"/>
  <c r="T102" i="22"/>
  <c r="BJ139" i="22"/>
  <c r="BJ141" i="22" s="1"/>
  <c r="BJ151" i="22" s="1"/>
  <c r="BJ149" i="22" s="1"/>
  <c r="BJ100" i="22"/>
  <c r="BJ104" i="22"/>
  <c r="AY183" i="22"/>
  <c r="G173" i="22"/>
  <c r="G167" i="22"/>
  <c r="G176" i="22"/>
  <c r="G170" i="22"/>
  <c r="G116" i="22"/>
  <c r="BL114" i="22"/>
  <c r="BL112" i="22"/>
  <c r="H68" i="22"/>
  <c r="H66" i="22"/>
  <c r="H70" i="22" s="1"/>
  <c r="T80" i="22"/>
  <c r="T82" i="22" s="1"/>
  <c r="T92" i="22" s="1"/>
  <c r="T54" i="22"/>
  <c r="T62" i="22" s="1"/>
  <c r="E191" i="22"/>
  <c r="V68" i="22"/>
  <c r="V66" i="22"/>
  <c r="V70" i="22" s="1"/>
  <c r="BM185" i="22"/>
  <c r="BM179" i="22"/>
  <c r="BM180" i="22" s="1"/>
  <c r="BM182" i="22"/>
  <c r="BM183" i="22" s="1"/>
  <c r="BM188" i="22"/>
  <c r="BM189" i="22" s="1"/>
  <c r="BM130" i="22"/>
  <c r="BM131" i="22" s="1"/>
  <c r="I185" i="22"/>
  <c r="I179" i="22"/>
  <c r="I182" i="22"/>
  <c r="I183" i="22" s="1"/>
  <c r="I188" i="22"/>
  <c r="I130" i="22"/>
  <c r="AU161" i="22"/>
  <c r="AU155" i="22"/>
  <c r="AU164" i="22"/>
  <c r="AU158" i="22"/>
  <c r="AU102" i="22"/>
  <c r="AU103" i="22" s="1"/>
  <c r="AJ96" i="22"/>
  <c r="AJ50" i="22"/>
  <c r="G190" i="22"/>
  <c r="G184" i="22"/>
  <c r="G181" i="22"/>
  <c r="G187" i="22"/>
  <c r="G136" i="22"/>
  <c r="G134" i="22" s="1"/>
  <c r="H73" i="22"/>
  <c r="H67" i="22"/>
  <c r="H77" i="22" s="1"/>
  <c r="H75" i="22" s="1"/>
  <c r="BJ178" i="22"/>
  <c r="BJ172" i="22"/>
  <c r="BJ175" i="22"/>
  <c r="BJ169" i="22"/>
  <c r="BJ123" i="22"/>
  <c r="BJ121" i="22" s="1"/>
  <c r="AU81" i="22"/>
  <c r="AU85" i="22" s="1"/>
  <c r="H132" i="22"/>
  <c r="H128" i="22"/>
  <c r="E87" i="22"/>
  <c r="F87" i="22" s="1"/>
  <c r="AX68" i="22"/>
  <c r="AX66" i="22"/>
  <c r="AX70" i="22" s="1"/>
  <c r="AK36" i="22"/>
  <c r="AW176" i="22"/>
  <c r="AW170" i="22"/>
  <c r="AW173" i="22"/>
  <c r="AW167" i="22"/>
  <c r="AW116" i="22"/>
  <c r="BJ81" i="22"/>
  <c r="BJ85" i="22" s="1"/>
  <c r="BN126" i="22"/>
  <c r="BN19" i="22"/>
  <c r="BN26" i="22" s="1"/>
  <c r="BN20" i="22"/>
  <c r="BN36" i="22" s="1"/>
  <c r="I128" i="22"/>
  <c r="W24" i="22"/>
  <c r="W22" i="22"/>
  <c r="W23" i="22" s="1"/>
  <c r="AI119" i="22"/>
  <c r="AI113" i="22"/>
  <c r="AY22" i="22"/>
  <c r="AY21" i="22"/>
  <c r="F139" i="22"/>
  <c r="F141" i="22" s="1"/>
  <c r="F151" i="22" s="1"/>
  <c r="F149" i="22" s="1"/>
  <c r="F104" i="22"/>
  <c r="F147" i="22" s="1"/>
  <c r="F100" i="22"/>
  <c r="S139" i="22"/>
  <c r="S141" i="22" s="1"/>
  <c r="S151" i="22" s="1"/>
  <c r="S149" i="22" s="1"/>
  <c r="S104" i="22"/>
  <c r="S100" i="22"/>
  <c r="E88" i="22"/>
  <c r="E194" i="22"/>
  <c r="X37" i="22"/>
  <c r="X40" i="22" s="1"/>
  <c r="X41" i="22" s="1"/>
  <c r="AV118" i="22"/>
  <c r="AU139" i="22"/>
  <c r="AU141" i="22" s="1"/>
  <c r="AU151" i="22" s="1"/>
  <c r="AU149" i="22" s="1"/>
  <c r="AU104" i="22"/>
  <c r="AU100" i="22"/>
  <c r="AG104" i="22"/>
  <c r="AG100" i="22"/>
  <c r="AG139" i="22"/>
  <c r="AG141" i="22" s="1"/>
  <c r="AG151" i="22" s="1"/>
  <c r="AG149" i="22" s="1"/>
  <c r="E147" i="22"/>
  <c r="V24" i="22"/>
  <c r="BM109" i="22"/>
  <c r="BM110" i="22" s="1"/>
  <c r="BM10" i="22" s="1"/>
  <c r="BM63" i="22"/>
  <c r="L16" i="22"/>
  <c r="K18" i="22"/>
  <c r="K124" i="22"/>
  <c r="K127" i="22" s="1"/>
  <c r="K17" i="22"/>
  <c r="K34" i="22"/>
  <c r="K37" i="22" s="1"/>
  <c r="K40" i="22" s="1"/>
  <c r="W189" i="22"/>
  <c r="F80" i="22"/>
  <c r="F82" i="22" s="1"/>
  <c r="F92" i="22" s="1"/>
  <c r="F90" i="22" s="1"/>
  <c r="F58" i="22"/>
  <c r="F88" i="22" s="1"/>
  <c r="F54" i="22"/>
  <c r="F62" i="22" s="1"/>
  <c r="F60" i="22" s="1"/>
  <c r="U67" i="22"/>
  <c r="U77" i="22" s="1"/>
  <c r="U75" i="22" s="1"/>
  <c r="U73" i="22"/>
  <c r="BK119" i="22"/>
  <c r="BK113" i="22"/>
  <c r="AY180" i="22"/>
  <c r="BL132" i="22"/>
  <c r="BM132" i="22" s="1"/>
  <c r="BL128" i="22"/>
  <c r="AU80" i="22"/>
  <c r="AU82" i="22" s="1"/>
  <c r="AU92" i="22" s="1"/>
  <c r="AU90" i="22" s="1"/>
  <c r="AU58" i="22"/>
  <c r="AU54" i="22"/>
  <c r="AU62" i="22" s="1"/>
  <c r="AU60" i="22" s="1"/>
  <c r="BA17" i="22"/>
  <c r="BA18" i="22"/>
  <c r="BB16" i="22"/>
  <c r="BA124" i="22"/>
  <c r="BA127" i="22" s="1"/>
  <c r="BA34" i="22"/>
  <c r="BA37" i="22" s="1"/>
  <c r="BA40" i="22" s="1"/>
  <c r="BA41" i="22" s="1"/>
  <c r="AW113" i="22"/>
  <c r="AW119" i="22"/>
  <c r="AX114" i="22"/>
  <c r="AX112" i="22"/>
  <c r="AK183" i="22"/>
  <c r="BJ80" i="22"/>
  <c r="BJ82" i="22" s="1"/>
  <c r="BJ92" i="22" s="1"/>
  <c r="BJ90" i="22" s="1"/>
  <c r="BJ58" i="22"/>
  <c r="BJ54" i="22"/>
  <c r="BJ62" i="22" s="1"/>
  <c r="BJ60" i="22" s="1"/>
  <c r="E146" i="22"/>
  <c r="F146" i="22" s="1"/>
  <c r="BO124" i="22"/>
  <c r="BO127" i="22" s="1"/>
  <c r="BP16" i="22"/>
  <c r="BO18" i="22"/>
  <c r="BO17" i="22"/>
  <c r="BO34" i="22"/>
  <c r="I22" i="22"/>
  <c r="I23" i="22" s="1"/>
  <c r="I24" i="22"/>
  <c r="AV78" i="22"/>
  <c r="AV81" i="22" s="1"/>
  <c r="AV85" i="22" s="1"/>
  <c r="AV55" i="22"/>
  <c r="AV83" i="22" s="1"/>
  <c r="AV53" i="22"/>
  <c r="AV56" i="22" s="1"/>
  <c r="AV57" i="22" s="1"/>
  <c r="AV52" i="22"/>
  <c r="W36" i="22"/>
  <c r="W126" i="22"/>
  <c r="AY36" i="22"/>
  <c r="AY126" i="22"/>
  <c r="F164" i="22"/>
  <c r="F200" i="22" s="1"/>
  <c r="F158" i="22"/>
  <c r="F194" i="22" s="1"/>
  <c r="F161" i="22"/>
  <c r="F197" i="22" s="1"/>
  <c r="F155" i="22"/>
  <c r="F191" i="22" s="1"/>
  <c r="F102" i="22"/>
  <c r="F103" i="22" s="1"/>
  <c r="S140" i="22"/>
  <c r="S144" i="22" s="1"/>
  <c r="AI173" i="22"/>
  <c r="AI167" i="22"/>
  <c r="AI170" i="22"/>
  <c r="AI176" i="22"/>
  <c r="AI116" i="22"/>
  <c r="AL37" i="22"/>
  <c r="AL40" i="22" s="1"/>
  <c r="AL41" i="22" s="1"/>
  <c r="AM41" i="22" s="1"/>
  <c r="AL185" i="22"/>
  <c r="AL179" i="22"/>
  <c r="AL188" i="22"/>
  <c r="AL182" i="22"/>
  <c r="AL130" i="22"/>
  <c r="E200" i="22"/>
  <c r="AY11" i="22"/>
  <c r="AY7" i="22"/>
  <c r="AU140" i="22"/>
  <c r="AU144" i="22" s="1"/>
  <c r="W180" i="22"/>
  <c r="AJ132" i="22"/>
  <c r="AJ128" i="22"/>
  <c r="AH78" i="22"/>
  <c r="AH81" i="22" s="1"/>
  <c r="AH85" i="22" s="1"/>
  <c r="AH55" i="22"/>
  <c r="AH83" i="22" s="1"/>
  <c r="AH53" i="22"/>
  <c r="AH56" i="22" s="1"/>
  <c r="AH57" i="22" s="1"/>
  <c r="AI57" i="22" s="1"/>
  <c r="AH52" i="22"/>
  <c r="AK189" i="22"/>
  <c r="I189" i="22"/>
  <c r="AW78" i="22"/>
  <c r="AW81" i="22" s="1"/>
  <c r="AW85" i="22" s="1"/>
  <c r="AW55" i="22"/>
  <c r="AW83" i="22" s="1"/>
  <c r="AW53" i="22"/>
  <c r="AW56" i="22" s="1"/>
  <c r="AW52" i="22"/>
  <c r="BM22" i="22"/>
  <c r="BM23" i="22" s="1"/>
  <c r="BM21" i="22"/>
  <c r="J185" i="22"/>
  <c r="J179" i="22"/>
  <c r="J188" i="22"/>
  <c r="J182" i="22"/>
  <c r="J130" i="22"/>
  <c r="AG80" i="22"/>
  <c r="AG82" i="22" s="1"/>
  <c r="AG92" i="22" s="1"/>
  <c r="AG90" i="22" s="1"/>
  <c r="AG58" i="22"/>
  <c r="AG54" i="22"/>
  <c r="AG62" i="22" s="1"/>
  <c r="AG60" i="22" s="1"/>
  <c r="AV178" i="22"/>
  <c r="AV175" i="22"/>
  <c r="AV169" i="22"/>
  <c r="AV172" i="22"/>
  <c r="AV123" i="22"/>
  <c r="AV121" i="22" s="1"/>
  <c r="BL65" i="22"/>
  <c r="BL111" i="22"/>
  <c r="BM28" i="22"/>
  <c r="H96" i="22"/>
  <c r="H50" i="22"/>
  <c r="AZ127" i="22"/>
  <c r="AJ114" i="22"/>
  <c r="AJ112" i="22"/>
  <c r="AX111" i="22"/>
  <c r="AX65" i="22"/>
  <c r="AY28" i="22"/>
  <c r="AK22" i="22"/>
  <c r="AK24" i="22" s="1"/>
  <c r="V187" i="22"/>
  <c r="V181" i="22"/>
  <c r="V190" i="22"/>
  <c r="V184" i="22"/>
  <c r="V136" i="22"/>
  <c r="V134" i="22" s="1"/>
  <c r="BN185" i="22"/>
  <c r="BN179" i="22"/>
  <c r="BN188" i="22"/>
  <c r="BN182" i="22"/>
  <c r="BN130" i="22"/>
  <c r="I42" i="22"/>
  <c r="I38" i="22"/>
  <c r="I46" i="22" s="1"/>
  <c r="I44" i="22" s="1"/>
  <c r="W109" i="22"/>
  <c r="W63" i="22"/>
  <c r="W64" i="22" s="1"/>
  <c r="W6" i="22" s="1"/>
  <c r="AI73" i="22"/>
  <c r="AI67" i="22"/>
  <c r="AI77" i="22" s="1"/>
  <c r="AI75" i="22" s="1"/>
  <c r="AY109" i="22"/>
  <c r="AY63" i="22"/>
  <c r="AI137" i="22"/>
  <c r="AI140" i="22" s="1"/>
  <c r="AI144" i="22" s="1"/>
  <c r="AI101" i="22"/>
  <c r="AI142" i="22" s="1"/>
  <c r="AI99" i="22"/>
  <c r="AI98" i="22"/>
  <c r="S164" i="22"/>
  <c r="S161" i="22"/>
  <c r="S155" i="22"/>
  <c r="S102" i="22"/>
  <c r="S103" i="22" s="1"/>
  <c r="S158" i="22"/>
  <c r="AM124" i="22"/>
  <c r="AN16" i="22"/>
  <c r="AM18" i="22"/>
  <c r="AM17" i="22"/>
  <c r="AM34" i="22"/>
  <c r="AM37" i="22" s="1"/>
  <c r="AM40" i="22" s="1"/>
  <c r="T178" i="22"/>
  <c r="T175" i="22"/>
  <c r="T169" i="22"/>
  <c r="T172" i="22"/>
  <c r="T123" i="22"/>
  <c r="T121" i="22" s="1"/>
  <c r="X20" i="22"/>
  <c r="X19" i="22"/>
  <c r="X26" i="22" s="1"/>
  <c r="AK21" i="22"/>
  <c r="S81" i="22"/>
  <c r="S85" i="22" s="1"/>
  <c r="AL131" i="22"/>
  <c r="E166" i="22"/>
  <c r="E202" i="22" s="1"/>
  <c r="E160" i="22"/>
  <c r="E196" i="22" s="1"/>
  <c r="E157" i="22"/>
  <c r="E193" i="22" s="1"/>
  <c r="E108" i="22"/>
  <c r="E106" i="22" s="1"/>
  <c r="E163" i="22"/>
  <c r="E199" i="22" s="1"/>
  <c r="J19" i="22"/>
  <c r="J26" i="22" s="1"/>
  <c r="J28" i="22" s="1"/>
  <c r="J20" i="22"/>
  <c r="W183" i="22"/>
  <c r="AG81" i="22"/>
  <c r="AG85" i="22" s="1"/>
  <c r="BJ164" i="22"/>
  <c r="BJ158" i="22"/>
  <c r="BJ161" i="22"/>
  <c r="BJ155" i="22"/>
  <c r="BJ102" i="22"/>
  <c r="BJ103" i="22" s="1"/>
  <c r="V111" i="22"/>
  <c r="V65" i="22"/>
  <c r="W28" i="22"/>
  <c r="BK73" i="22"/>
  <c r="BK67" i="22"/>
  <c r="BK77" i="22" s="1"/>
  <c r="BK75" i="22" s="1"/>
  <c r="AY189" i="22"/>
  <c r="G96" i="22"/>
  <c r="G50" i="22"/>
  <c r="U96" i="22"/>
  <c r="U50" i="22"/>
  <c r="AJ68" i="22"/>
  <c r="AJ66" i="22"/>
  <c r="AJ70" i="22" s="1"/>
  <c r="F118" i="22"/>
  <c r="G118" i="22" s="1"/>
  <c r="U176" i="22"/>
  <c r="U170" i="22"/>
  <c r="U167" i="22"/>
  <c r="U173" i="22"/>
  <c r="U116" i="22"/>
  <c r="AW73" i="22"/>
  <c r="AW67" i="22"/>
  <c r="AW77" i="22" s="1"/>
  <c r="AW75" i="22" s="1"/>
  <c r="AI118" i="22"/>
  <c r="V112" i="22"/>
  <c r="V114" i="22"/>
  <c r="X127" i="22"/>
  <c r="AG140" i="22"/>
  <c r="AG144" i="22" s="1"/>
  <c r="T57" i="22"/>
  <c r="T139" i="22"/>
  <c r="T141" i="22" s="1"/>
  <c r="T151" i="22" s="1"/>
  <c r="T149" i="22" s="1"/>
  <c r="T100" i="22"/>
  <c r="BM36" i="22"/>
  <c r="BK190" i="22"/>
  <c r="BK184" i="22"/>
  <c r="BK187" i="22"/>
  <c r="BK181" i="22"/>
  <c r="BK136" i="22"/>
  <c r="BK134" i="22" s="1"/>
  <c r="AJ44" i="22"/>
  <c r="AX187" i="22"/>
  <c r="AX181" i="22"/>
  <c r="AX190" i="22"/>
  <c r="AX184" i="22"/>
  <c r="AX136" i="22"/>
  <c r="AX134" i="22" s="1"/>
  <c r="BJ140" i="22"/>
  <c r="BJ144" i="22" s="1"/>
  <c r="BJ146" i="22" s="1"/>
  <c r="AW72" i="22"/>
  <c r="AX72" i="22" s="1"/>
  <c r="U119" i="22"/>
  <c r="U113" i="22"/>
  <c r="J41" i="22"/>
  <c r="K41" i="22" s="1"/>
  <c r="AY186" i="22"/>
  <c r="AZ20" i="22"/>
  <c r="AZ19" i="22"/>
  <c r="AZ26" i="22" s="1"/>
  <c r="BK96" i="22"/>
  <c r="BK50" i="22"/>
  <c r="BM27" i="22"/>
  <c r="AK109" i="22"/>
  <c r="AK63" i="22"/>
  <c r="AK27" i="22"/>
  <c r="BJ118" i="22"/>
  <c r="V42" i="22"/>
  <c r="AI72" i="22"/>
  <c r="AJ72" i="22" s="1"/>
  <c r="I109" i="22"/>
  <c r="I63" i="22"/>
  <c r="AV137" i="22"/>
  <c r="AV140" i="22" s="1"/>
  <c r="AV144" i="22" s="1"/>
  <c r="AV99" i="22"/>
  <c r="AV101" i="22"/>
  <c r="AV142" i="22" s="1"/>
  <c r="AV98" i="22"/>
  <c r="BL68" i="22"/>
  <c r="BL66" i="22"/>
  <c r="BL70" i="22" s="1"/>
  <c r="AJ65" i="22"/>
  <c r="AJ111" i="22"/>
  <c r="AK28" i="22"/>
  <c r="H114" i="22"/>
  <c r="H112" i="22"/>
  <c r="AI78" i="22"/>
  <c r="AI81" i="22" s="1"/>
  <c r="AI85" i="22" s="1"/>
  <c r="AI53" i="22"/>
  <c r="AI56" i="22" s="1"/>
  <c r="AI55" i="22"/>
  <c r="AI83" i="22" s="1"/>
  <c r="AI52" i="22"/>
  <c r="G178" i="22"/>
  <c r="G175" i="22"/>
  <c r="G169" i="22"/>
  <c r="G172" i="22"/>
  <c r="G123" i="22"/>
  <c r="G121" i="22" s="1"/>
  <c r="BJ87" i="22"/>
  <c r="AL126" i="22"/>
  <c r="AL19" i="22"/>
  <c r="AL26" i="22" s="1"/>
  <c r="AL20" i="22"/>
  <c r="AL36" i="22" s="1"/>
  <c r="BK173" i="22"/>
  <c r="BK167" i="22"/>
  <c r="BK170" i="22"/>
  <c r="BK176" i="22"/>
  <c r="BK116" i="22"/>
  <c r="E197" i="22"/>
  <c r="W27" i="22"/>
  <c r="Y17" i="22"/>
  <c r="Y18" i="22"/>
  <c r="Z16" i="22"/>
  <c r="Y124" i="22"/>
  <c r="Y127" i="22" s="1"/>
  <c r="Y34" i="22"/>
  <c r="Y37" i="22" s="1"/>
  <c r="Y40" i="22" s="1"/>
  <c r="AK11" i="22"/>
  <c r="AK7" i="22"/>
  <c r="AH178" i="22"/>
  <c r="AH172" i="22"/>
  <c r="AH175" i="22"/>
  <c r="AH169" i="22"/>
  <c r="AH123" i="22"/>
  <c r="AH121" i="22" s="1"/>
  <c r="AG164" i="22"/>
  <c r="AG158" i="22"/>
  <c r="AG155" i="22"/>
  <c r="AG161" i="22"/>
  <c r="AG102" i="22"/>
  <c r="AG103" i="22" s="1"/>
  <c r="AK23" i="22"/>
  <c r="AH137" i="22"/>
  <c r="AH140" i="22" s="1"/>
  <c r="AH144" i="22" s="1"/>
  <c r="AH101" i="22"/>
  <c r="AH142" i="22" s="1"/>
  <c r="AH99" i="22"/>
  <c r="AH98" i="22"/>
  <c r="S80" i="22"/>
  <c r="S82" i="22" s="1"/>
  <c r="S92" i="22" s="1"/>
  <c r="S90" i="22" s="1"/>
  <c r="S58" i="22"/>
  <c r="T58" i="22" s="1"/>
  <c r="T88" i="22" s="1"/>
  <c r="S54" i="22"/>
  <c r="S62" i="22" s="1"/>
  <c r="S60" i="22" s="1"/>
  <c r="AX96" i="22"/>
  <c r="AX50" i="22"/>
  <c r="BM186" i="22"/>
  <c r="W186" i="22"/>
  <c r="H44" i="22"/>
  <c r="AW101" i="22"/>
  <c r="AW142" i="22" s="1"/>
  <c r="AW99" i="22"/>
  <c r="AW137" i="22"/>
  <c r="AW140" i="22" s="1"/>
  <c r="AW144" i="22" s="1"/>
  <c r="AW98" i="22"/>
  <c r="H119" i="22"/>
  <c r="H113" i="22"/>
  <c r="BM50" i="18"/>
  <c r="BM96" i="18"/>
  <c r="BK118" i="18"/>
  <c r="BK101" i="18"/>
  <c r="BK142" i="18" s="1"/>
  <c r="BK137" i="18"/>
  <c r="BK99" i="18"/>
  <c r="BK98" i="18"/>
  <c r="BL50" i="18"/>
  <c r="BM51" i="18" s="1"/>
  <c r="BM5" i="18" s="1"/>
  <c r="BL96" i="18"/>
  <c r="BM97" i="18" s="1"/>
  <c r="BM9" i="18" s="1"/>
  <c r="BJ108" i="18"/>
  <c r="BJ106" i="18" s="1"/>
  <c r="BJ196" i="18"/>
  <c r="BJ166" i="18"/>
  <c r="BJ202" i="18" s="1"/>
  <c r="BJ157" i="18"/>
  <c r="BJ193" i="18" s="1"/>
  <c r="BJ163" i="18"/>
  <c r="BJ199" i="18" s="1"/>
  <c r="BO37" i="18"/>
  <c r="BO40" i="18" s="1"/>
  <c r="BO41" i="18" s="1"/>
  <c r="BN22" i="18"/>
  <c r="BN24" i="18" s="1"/>
  <c r="BK172" i="18"/>
  <c r="BK178" i="18"/>
  <c r="BK123" i="18"/>
  <c r="BK121" i="18" s="1"/>
  <c r="BK169" i="18"/>
  <c r="BK175" i="18"/>
  <c r="BK53" i="18"/>
  <c r="BK56" i="18" s="1"/>
  <c r="BK57" i="18" s="1"/>
  <c r="BK55" i="18"/>
  <c r="BK83" i="18" s="1"/>
  <c r="BK78" i="18"/>
  <c r="BK52" i="18"/>
  <c r="BJ191" i="18"/>
  <c r="BM181" i="18"/>
  <c r="BM187" i="18"/>
  <c r="BM136" i="18"/>
  <c r="BM134" i="18" s="1"/>
  <c r="BM184" i="18"/>
  <c r="BM190" i="18"/>
  <c r="BM65" i="18"/>
  <c r="BN28" i="18"/>
  <c r="BM111" i="18"/>
  <c r="BJ147" i="18"/>
  <c r="BO127" i="18"/>
  <c r="BJ88" i="18"/>
  <c r="BL113" i="18"/>
  <c r="BL119" i="18"/>
  <c r="BJ146" i="18"/>
  <c r="BM23" i="18"/>
  <c r="BM114" i="18"/>
  <c r="BM112" i="18"/>
  <c r="BM25" i="18"/>
  <c r="BJ200" i="18"/>
  <c r="BM110" i="18"/>
  <c r="BM10" i="18" s="1"/>
  <c r="BO20" i="18"/>
  <c r="BO36" i="18"/>
  <c r="BO19" i="18"/>
  <c r="BO26" i="18" s="1"/>
  <c r="BO126" i="18"/>
  <c r="BN109" i="18"/>
  <c r="BN63" i="18"/>
  <c r="BJ197" i="18"/>
  <c r="BM133" i="18"/>
  <c r="BL116" i="18"/>
  <c r="BL167" i="18"/>
  <c r="BL173" i="18"/>
  <c r="BL170" i="18"/>
  <c r="BL176" i="18"/>
  <c r="BL67" i="18"/>
  <c r="BL77" i="18" s="1"/>
  <c r="BL75" i="18" s="1"/>
  <c r="BL73" i="18"/>
  <c r="BJ87" i="18"/>
  <c r="BM45" i="18"/>
  <c r="BP18" i="18"/>
  <c r="BQ16" i="18"/>
  <c r="BP17" i="18"/>
  <c r="BP34" i="18"/>
  <c r="BP37" i="18" s="1"/>
  <c r="BP40" i="18" s="1"/>
  <c r="BP124" i="18"/>
  <c r="BP127" i="18" s="1"/>
  <c r="BM66" i="18"/>
  <c r="BM70" i="18" s="1"/>
  <c r="BM71" i="18" s="1"/>
  <c r="BM68" i="18"/>
  <c r="BN128" i="18"/>
  <c r="BN132" i="18"/>
  <c r="BN38" i="18"/>
  <c r="BN46" i="18" s="1"/>
  <c r="BN44" i="18" s="1"/>
  <c r="BN42" i="18"/>
  <c r="BL72" i="18"/>
  <c r="BM72" i="18" s="1"/>
  <c r="BJ194" i="18"/>
  <c r="BM64" i="18"/>
  <c r="BM6" i="18" s="1"/>
  <c r="AY183" i="18"/>
  <c r="AV197" i="18"/>
  <c r="AW100" i="18"/>
  <c r="AW104" i="18"/>
  <c r="AW147" i="18" s="1"/>
  <c r="AW139" i="18"/>
  <c r="AW141" i="18" s="1"/>
  <c r="AW151" i="18" s="1"/>
  <c r="AW149" i="18" s="1"/>
  <c r="AZ22" i="18"/>
  <c r="AZ24" i="18"/>
  <c r="AV88" i="18"/>
  <c r="BA182" i="18"/>
  <c r="BA188" i="18"/>
  <c r="BA130" i="18"/>
  <c r="BA179" i="18"/>
  <c r="BA185" i="18"/>
  <c r="AV191" i="18"/>
  <c r="AY180" i="18"/>
  <c r="AY24" i="18"/>
  <c r="AV194" i="18"/>
  <c r="AW54" i="18"/>
  <c r="AW62" i="18" s="1"/>
  <c r="AW60" i="18" s="1"/>
  <c r="AW58" i="18"/>
  <c r="AW88" i="18" s="1"/>
  <c r="AW80" i="18"/>
  <c r="AW82" i="18" s="1"/>
  <c r="AW92" i="18" s="1"/>
  <c r="AW90" i="18" s="1"/>
  <c r="AX119" i="18"/>
  <c r="AX113" i="18"/>
  <c r="AY69" i="18"/>
  <c r="AY66" i="18"/>
  <c r="AY70" i="18" s="1"/>
  <c r="AY71" i="18" s="1"/>
  <c r="AY68" i="18"/>
  <c r="AY64" i="18"/>
  <c r="AY6" i="18" s="1"/>
  <c r="BA20" i="18"/>
  <c r="BA36" i="18"/>
  <c r="BA19" i="18"/>
  <c r="BA26" i="18" s="1"/>
  <c r="BA126" i="18"/>
  <c r="AX116" i="18"/>
  <c r="AX170" i="18"/>
  <c r="AX176" i="18"/>
  <c r="AX167" i="18"/>
  <c r="AX173" i="18"/>
  <c r="AZ28" i="18"/>
  <c r="AY65" i="18"/>
  <c r="AY111" i="18"/>
  <c r="AZ128" i="18"/>
  <c r="AZ132" i="18"/>
  <c r="AV146" i="18"/>
  <c r="AW146" i="18" s="1"/>
  <c r="AY186" i="18"/>
  <c r="AY136" i="18"/>
  <c r="AY134" i="18" s="1"/>
  <c r="AY135" i="18" s="1"/>
  <c r="AY181" i="18"/>
  <c r="AY187" i="18"/>
  <c r="AY184" i="18"/>
  <c r="AY190" i="18"/>
  <c r="AY112" i="18"/>
  <c r="AY114" i="18"/>
  <c r="AV108" i="18"/>
  <c r="AV106" i="18" s="1"/>
  <c r="AV157" i="18"/>
  <c r="AV193" i="18" s="1"/>
  <c r="AV163" i="18"/>
  <c r="AV199" i="18" s="1"/>
  <c r="AV166" i="18"/>
  <c r="AV202" i="18" s="1"/>
  <c r="AV196" i="18"/>
  <c r="AZ63" i="18"/>
  <c r="AZ109" i="18"/>
  <c r="AY189" i="18"/>
  <c r="AZ131" i="18"/>
  <c r="BA131" i="18" s="1"/>
  <c r="AV87" i="18"/>
  <c r="AW87" i="18" s="1"/>
  <c r="AX50" i="18"/>
  <c r="AX96" i="18"/>
  <c r="AY25" i="18"/>
  <c r="BB18" i="18"/>
  <c r="BC16" i="18"/>
  <c r="BB17" i="18"/>
  <c r="BB34" i="18"/>
  <c r="BB37" i="18" s="1"/>
  <c r="BB40" i="18" s="1"/>
  <c r="BB41" i="18" s="1"/>
  <c r="BB124" i="18"/>
  <c r="BB127" i="18" s="1"/>
  <c r="AW123" i="18"/>
  <c r="AW121" i="18" s="1"/>
  <c r="AW172" i="18"/>
  <c r="AW178" i="18"/>
  <c r="AW169" i="18"/>
  <c r="AW175" i="18"/>
  <c r="AV200" i="18"/>
  <c r="AY115" i="18"/>
  <c r="AX67" i="18"/>
  <c r="AX77" i="18" s="1"/>
  <c r="AX75" i="18" s="1"/>
  <c r="AX73" i="18"/>
  <c r="AW102" i="18"/>
  <c r="AW103" i="18" s="1"/>
  <c r="AW158" i="18"/>
  <c r="AW194" i="18" s="1"/>
  <c r="AW164" i="18"/>
  <c r="AW200" i="18" s="1"/>
  <c r="AW155" i="18"/>
  <c r="AW191" i="18" s="1"/>
  <c r="AW161" i="18"/>
  <c r="AW197" i="18" s="1"/>
  <c r="AV147" i="18"/>
  <c r="AZ36" i="18"/>
  <c r="AY110" i="18"/>
  <c r="AY10" i="18" s="1"/>
  <c r="AK168" i="18"/>
  <c r="AL50" i="18"/>
  <c r="AL96" i="18"/>
  <c r="AM128" i="18"/>
  <c r="AM132" i="18"/>
  <c r="AK119" i="18"/>
  <c r="AK120" i="18" s="1"/>
  <c r="AK113" i="18"/>
  <c r="AO18" i="18"/>
  <c r="AP16" i="18"/>
  <c r="AO17" i="18"/>
  <c r="AO124" i="18"/>
  <c r="AO127" i="18" s="1"/>
  <c r="AO34" i="18"/>
  <c r="AO37" i="18" s="1"/>
  <c r="AO40" i="18" s="1"/>
  <c r="AH194" i="18"/>
  <c r="AN41" i="18"/>
  <c r="AK171" i="18"/>
  <c r="AK67" i="18"/>
  <c r="AK77" i="18" s="1"/>
  <c r="AK75" i="18" s="1"/>
  <c r="AK73" i="18"/>
  <c r="AH146" i="18"/>
  <c r="AI146" i="18" s="1"/>
  <c r="AH197" i="18"/>
  <c r="AL112" i="18"/>
  <c r="AL114" i="18"/>
  <c r="AK116" i="18"/>
  <c r="AK167" i="18"/>
  <c r="AK173" i="18"/>
  <c r="AK174" i="18" s="1"/>
  <c r="AK170" i="18"/>
  <c r="AK176" i="18"/>
  <c r="AK177" i="18" s="1"/>
  <c r="AJ99" i="18"/>
  <c r="AJ101" i="18"/>
  <c r="AJ142" i="18" s="1"/>
  <c r="AJ137" i="18"/>
  <c r="AJ98" i="18"/>
  <c r="AK97" i="18"/>
  <c r="AK9" i="18" s="1"/>
  <c r="AL65" i="18"/>
  <c r="AM28" i="18"/>
  <c r="AL111" i="18"/>
  <c r="AN19" i="18"/>
  <c r="AN26" i="18" s="1"/>
  <c r="AN20" i="18"/>
  <c r="AN36" i="18"/>
  <c r="AK99" i="18"/>
  <c r="AK101" i="18"/>
  <c r="AK142" i="18" s="1"/>
  <c r="AK137" i="18"/>
  <c r="AK140" i="18" s="1"/>
  <c r="AK144" i="18" s="1"/>
  <c r="AK98" i="18"/>
  <c r="AH200" i="18"/>
  <c r="AL72" i="18"/>
  <c r="AK118" i="18"/>
  <c r="AM22" i="18"/>
  <c r="AM24" i="18"/>
  <c r="AH147" i="18"/>
  <c r="AL68" i="18"/>
  <c r="AL66" i="18"/>
  <c r="AL70" i="18" s="1"/>
  <c r="AK115" i="18"/>
  <c r="AM63" i="18"/>
  <c r="AM109" i="18"/>
  <c r="AL128" i="18"/>
  <c r="AL132" i="18"/>
  <c r="AN130" i="18"/>
  <c r="AN179" i="18"/>
  <c r="AN185" i="18"/>
  <c r="AN182" i="18"/>
  <c r="AN188" i="18"/>
  <c r="AH191" i="18"/>
  <c r="AH87" i="18"/>
  <c r="AI87" i="18" s="1"/>
  <c r="AI60" i="18"/>
  <c r="AM182" i="18"/>
  <c r="AM188" i="18"/>
  <c r="AM130" i="18"/>
  <c r="AM131" i="18" s="1"/>
  <c r="AN131" i="18" s="1"/>
  <c r="AM179" i="18"/>
  <c r="AM185" i="18"/>
  <c r="AH88" i="18"/>
  <c r="AI108" i="18"/>
  <c r="AI196" i="18"/>
  <c r="AI166" i="18"/>
  <c r="AI202" i="18" s="1"/>
  <c r="AI157" i="18"/>
  <c r="AI193" i="18" s="1"/>
  <c r="AI163" i="18"/>
  <c r="AI199" i="18" s="1"/>
  <c r="AJ53" i="18"/>
  <c r="AJ56" i="18" s="1"/>
  <c r="AJ57" i="18" s="1"/>
  <c r="AJ55" i="18"/>
  <c r="AJ83" i="18" s="1"/>
  <c r="AJ78" i="18"/>
  <c r="AJ52" i="18"/>
  <c r="AK51" i="18"/>
  <c r="AK5" i="18" s="1"/>
  <c r="AM36" i="18"/>
  <c r="AH108" i="18"/>
  <c r="AH106" i="18" s="1"/>
  <c r="AH157" i="18"/>
  <c r="AH193" i="18" s="1"/>
  <c r="AH163" i="18"/>
  <c r="AH199" i="18" s="1"/>
  <c r="AH196" i="18"/>
  <c r="AH166" i="18"/>
  <c r="AH202" i="18" s="1"/>
  <c r="AK55" i="18"/>
  <c r="AK83" i="18" s="1"/>
  <c r="AK78" i="18"/>
  <c r="AK81" i="18" s="1"/>
  <c r="AK85" i="18" s="1"/>
  <c r="AK53" i="18"/>
  <c r="AK56" i="18" s="1"/>
  <c r="AK52" i="18"/>
  <c r="K34" i="18"/>
  <c r="K18" i="18"/>
  <c r="U72" i="18"/>
  <c r="G111" i="18"/>
  <c r="G113" i="18" s="1"/>
  <c r="V132" i="18"/>
  <c r="V128" i="18"/>
  <c r="X188" i="18"/>
  <c r="X182" i="18"/>
  <c r="X179" i="18"/>
  <c r="X130" i="18"/>
  <c r="X185" i="18"/>
  <c r="Y34" i="18"/>
  <c r="Y37" i="18" s="1"/>
  <c r="Y40" i="18" s="1"/>
  <c r="Y124" i="18"/>
  <c r="Y127" i="18" s="1"/>
  <c r="Y17" i="18"/>
  <c r="Z16" i="18"/>
  <c r="Z18" i="18" s="1"/>
  <c r="U119" i="18"/>
  <c r="U113" i="18"/>
  <c r="S87" i="18"/>
  <c r="W22" i="18"/>
  <c r="W23" i="18" s="1"/>
  <c r="W21" i="18"/>
  <c r="V42" i="18"/>
  <c r="V38" i="18"/>
  <c r="V46" i="18" s="1"/>
  <c r="V44" i="18" s="1"/>
  <c r="W188" i="18"/>
  <c r="W182" i="18"/>
  <c r="W179" i="18"/>
  <c r="W130" i="18"/>
  <c r="W131" i="18" s="1"/>
  <c r="W185" i="18"/>
  <c r="S191" i="18"/>
  <c r="U187" i="18"/>
  <c r="U181" i="18"/>
  <c r="U184" i="18"/>
  <c r="U136" i="18"/>
  <c r="U134" i="18" s="1"/>
  <c r="U190" i="18"/>
  <c r="T118" i="18"/>
  <c r="U173" i="18"/>
  <c r="U167" i="18"/>
  <c r="U176" i="18"/>
  <c r="U116" i="18"/>
  <c r="U170" i="18"/>
  <c r="X37" i="18"/>
  <c r="X40" i="18" s="1"/>
  <c r="X41" i="18" s="1"/>
  <c r="Y41" i="18" s="1"/>
  <c r="W36" i="18"/>
  <c r="W126" i="18"/>
  <c r="S88" i="18"/>
  <c r="S197" i="18"/>
  <c r="V66" i="18"/>
  <c r="V70" i="18" s="1"/>
  <c r="V68" i="18"/>
  <c r="S166" i="18"/>
  <c r="S202" i="18" s="1"/>
  <c r="S160" i="18"/>
  <c r="S196" i="18" s="1"/>
  <c r="S157" i="18"/>
  <c r="S193" i="18" s="1"/>
  <c r="S108" i="18"/>
  <c r="S106" i="18" s="1"/>
  <c r="S163" i="18"/>
  <c r="S199" i="18" s="1"/>
  <c r="V111" i="18"/>
  <c r="V65" i="18"/>
  <c r="W28" i="18"/>
  <c r="W109" i="18"/>
  <c r="W63" i="18"/>
  <c r="V24" i="18"/>
  <c r="U55" i="18"/>
  <c r="U83" i="18" s="1"/>
  <c r="U53" i="18"/>
  <c r="U56" i="18" s="1"/>
  <c r="U78" i="18"/>
  <c r="U81" i="18" s="1"/>
  <c r="U85" i="18" s="1"/>
  <c r="U52" i="18"/>
  <c r="T78" i="18"/>
  <c r="T55" i="18"/>
  <c r="T83" i="18" s="1"/>
  <c r="T53" i="18"/>
  <c r="T56" i="18" s="1"/>
  <c r="T57" i="18" s="1"/>
  <c r="U57" i="18" s="1"/>
  <c r="T52" i="18"/>
  <c r="W7" i="18"/>
  <c r="W11" i="18"/>
  <c r="S194" i="18"/>
  <c r="V112" i="18"/>
  <c r="V114" i="18"/>
  <c r="W110" i="18"/>
  <c r="W10" i="18" s="1"/>
  <c r="S146" i="18"/>
  <c r="S147" i="18"/>
  <c r="X20" i="18"/>
  <c r="X36" i="18" s="1"/>
  <c r="X19" i="18"/>
  <c r="X26" i="18" s="1"/>
  <c r="U73" i="18"/>
  <c r="U67" i="18"/>
  <c r="U77" i="18" s="1"/>
  <c r="U75" i="18" s="1"/>
  <c r="T178" i="18"/>
  <c r="T172" i="18"/>
  <c r="T169" i="18"/>
  <c r="T175" i="18"/>
  <c r="T123" i="18"/>
  <c r="T121" i="18" s="1"/>
  <c r="U137" i="18"/>
  <c r="U140" i="18" s="1"/>
  <c r="U144" i="18" s="1"/>
  <c r="U101" i="18"/>
  <c r="U142" i="18" s="1"/>
  <c r="U99" i="18"/>
  <c r="U98" i="18"/>
  <c r="T137" i="18"/>
  <c r="T101" i="18"/>
  <c r="T142" i="18" s="1"/>
  <c r="T99" i="18"/>
  <c r="T98" i="18"/>
  <c r="S200" i="18"/>
  <c r="G190" i="18"/>
  <c r="G184" i="18"/>
  <c r="G181" i="18"/>
  <c r="G187" i="18"/>
  <c r="I188" i="18"/>
  <c r="I189" i="18" s="1"/>
  <c r="I182" i="18"/>
  <c r="I179" i="18"/>
  <c r="I180" i="18" s="1"/>
  <c r="I185" i="18"/>
  <c r="F102" i="18"/>
  <c r="F103" i="18" s="1"/>
  <c r="F158" i="18"/>
  <c r="F194" i="18" s="1"/>
  <c r="F164" i="18"/>
  <c r="F200" i="18" s="1"/>
  <c r="F161" i="18"/>
  <c r="F197" i="18" s="1"/>
  <c r="F155" i="18"/>
  <c r="F191" i="18" s="1"/>
  <c r="G157" i="18"/>
  <c r="G166" i="18"/>
  <c r="G163" i="18"/>
  <c r="F166" i="18"/>
  <c r="F163" i="18"/>
  <c r="F157" i="18"/>
  <c r="G176" i="18"/>
  <c r="G173" i="18"/>
  <c r="G170" i="18"/>
  <c r="G167" i="18"/>
  <c r="F178" i="18"/>
  <c r="F175" i="18"/>
  <c r="F172" i="18"/>
  <c r="F169" i="18"/>
  <c r="H28" i="18"/>
  <c r="H65" i="18" s="1"/>
  <c r="H67" i="18" s="1"/>
  <c r="H77" i="18" s="1"/>
  <c r="G68" i="18"/>
  <c r="G116" i="18"/>
  <c r="G118" i="18" s="1"/>
  <c r="H63" i="18"/>
  <c r="H66" i="18" s="1"/>
  <c r="H70" i="18" s="1"/>
  <c r="H72" i="18" s="1"/>
  <c r="H109" i="18"/>
  <c r="I26" i="18"/>
  <c r="G73" i="18"/>
  <c r="G67" i="18"/>
  <c r="G77" i="18" s="1"/>
  <c r="G75" i="18" s="1"/>
  <c r="F123" i="18"/>
  <c r="F121" i="18" s="1"/>
  <c r="G119" i="18"/>
  <c r="G55" i="18"/>
  <c r="F108" i="18"/>
  <c r="F106" i="18" s="1"/>
  <c r="M27" i="19"/>
  <c r="M28" i="19"/>
  <c r="M29" i="19"/>
  <c r="M30" i="19"/>
  <c r="G137" i="18"/>
  <c r="F54" i="18"/>
  <c r="F62" i="18" s="1"/>
  <c r="G104" i="18"/>
  <c r="G52" i="18"/>
  <c r="G54" i="18" s="1"/>
  <c r="G62" i="18" s="1"/>
  <c r="G78" i="18"/>
  <c r="G81" i="18" s="1"/>
  <c r="G85" i="18" s="1"/>
  <c r="G101" i="18"/>
  <c r="G142" i="18" s="1"/>
  <c r="G99" i="18"/>
  <c r="H96" i="18"/>
  <c r="H98" i="18" s="1"/>
  <c r="H33" i="19"/>
  <c r="L33" i="19" s="1"/>
  <c r="K33" i="19"/>
  <c r="M33" i="19" s="1"/>
  <c r="K32" i="19"/>
  <c r="H32" i="19"/>
  <c r="L32" i="19" s="1"/>
  <c r="H31" i="19"/>
  <c r="L31" i="19" s="1"/>
  <c r="K31" i="19"/>
  <c r="M31" i="19" s="1"/>
  <c r="H34" i="19"/>
  <c r="L34" i="19" s="1"/>
  <c r="K34" i="19"/>
  <c r="G108" i="18"/>
  <c r="F147" i="18"/>
  <c r="I130" i="18"/>
  <c r="I131" i="18" s="1"/>
  <c r="G136" i="18"/>
  <c r="G134" i="18" s="1"/>
  <c r="I23" i="18"/>
  <c r="I24" i="18"/>
  <c r="I50" i="18" s="1"/>
  <c r="H44" i="18"/>
  <c r="H132" i="18"/>
  <c r="H128" i="18"/>
  <c r="I21" i="18"/>
  <c r="J127" i="18"/>
  <c r="H55" i="18"/>
  <c r="H53" i="18"/>
  <c r="H56" i="18" s="1"/>
  <c r="H52" i="18"/>
  <c r="I126" i="18"/>
  <c r="J37" i="18"/>
  <c r="J40" i="18" s="1"/>
  <c r="J19" i="18"/>
  <c r="J20" i="18"/>
  <c r="J22" i="18" s="1"/>
  <c r="I11" i="18"/>
  <c r="F146" i="18"/>
  <c r="I36" i="18"/>
  <c r="L16" i="18"/>
  <c r="K124" i="18"/>
  <c r="K17" i="18"/>
  <c r="K37" i="18"/>
  <c r="K40" i="18" s="1"/>
  <c r="M18" i="13"/>
  <c r="M20" i="13" s="1"/>
  <c r="L20" i="13"/>
  <c r="L36" i="13"/>
  <c r="K38" i="13"/>
  <c r="K12" i="13"/>
  <c r="J14" i="13"/>
  <c r="G40" i="13"/>
  <c r="H37" i="13"/>
  <c r="F34" i="13"/>
  <c r="F33" i="13"/>
  <c r="G31" i="13"/>
  <c r="G28" i="13"/>
  <c r="G27" i="13"/>
  <c r="H25" i="13"/>
  <c r="G22" i="13"/>
  <c r="G21" i="13"/>
  <c r="H19" i="13"/>
  <c r="G13" i="13"/>
  <c r="F16" i="13"/>
  <c r="F15" i="13"/>
  <c r="AH193" i="34" l="1"/>
  <c r="BJ193" i="34"/>
  <c r="BJ202" i="34"/>
  <c r="F202" i="34"/>
  <c r="BM72" i="34"/>
  <c r="AI118" i="33"/>
  <c r="F103" i="33"/>
  <c r="G57" i="33"/>
  <c r="V57" i="33"/>
  <c r="G118" i="31"/>
  <c r="AH199" i="31"/>
  <c r="AW118" i="30"/>
  <c r="AH149" i="30"/>
  <c r="AK71" i="30"/>
  <c r="AH90" i="30"/>
  <c r="T60" i="30"/>
  <c r="T149" i="29"/>
  <c r="AV106" i="29"/>
  <c r="AX118" i="29"/>
  <c r="AY72" i="29"/>
  <c r="BK87" i="29"/>
  <c r="H118" i="28"/>
  <c r="U106" i="28"/>
  <c r="AJ146" i="28"/>
  <c r="G103" i="28"/>
  <c r="G118" i="27"/>
  <c r="BJ60" i="27"/>
  <c r="AH90" i="27"/>
  <c r="F60" i="27"/>
  <c r="U118" i="24"/>
  <c r="AJ72" i="24"/>
  <c r="AV199" i="23"/>
  <c r="AH193" i="23"/>
  <c r="AW58" i="23"/>
  <c r="AW88" i="23" s="1"/>
  <c r="F199" i="36"/>
  <c r="H118" i="36"/>
  <c r="H119" i="36"/>
  <c r="H113" i="36"/>
  <c r="G54" i="36"/>
  <c r="G62" i="36" s="1"/>
  <c r="G60" i="36" s="1"/>
  <c r="G80" i="36"/>
  <c r="G82" i="36" s="1"/>
  <c r="G92" i="36" s="1"/>
  <c r="G90" i="36" s="1"/>
  <c r="K38" i="36"/>
  <c r="K46" i="36" s="1"/>
  <c r="K44" i="36" s="1"/>
  <c r="K42" i="36"/>
  <c r="J128" i="36"/>
  <c r="J132" i="36"/>
  <c r="E166" i="36"/>
  <c r="E202" i="36" s="1"/>
  <c r="E160" i="36"/>
  <c r="E196" i="36" s="1"/>
  <c r="E157" i="36"/>
  <c r="E193" i="36" s="1"/>
  <c r="E163" i="36"/>
  <c r="E199" i="36" s="1"/>
  <c r="E108" i="36"/>
  <c r="E106" i="36" s="1"/>
  <c r="E194" i="36"/>
  <c r="I78" i="36"/>
  <c r="I53" i="36"/>
  <c r="I56" i="36" s="1"/>
  <c r="I55" i="36"/>
  <c r="I83" i="36" s="1"/>
  <c r="I52" i="36"/>
  <c r="K109" i="36"/>
  <c r="K63" i="36"/>
  <c r="I57" i="36"/>
  <c r="L19" i="36"/>
  <c r="L26" i="36" s="1"/>
  <c r="L20" i="36"/>
  <c r="G175" i="36"/>
  <c r="G169" i="36"/>
  <c r="G172" i="36"/>
  <c r="G178" i="36"/>
  <c r="G123" i="36"/>
  <c r="G121" i="36" s="1"/>
  <c r="E147" i="36"/>
  <c r="F104" i="36"/>
  <c r="F147" i="36" s="1"/>
  <c r="E146" i="36"/>
  <c r="F146" i="36" s="1"/>
  <c r="G146" i="36" s="1"/>
  <c r="H146" i="36" s="1"/>
  <c r="I45" i="36"/>
  <c r="F202" i="36"/>
  <c r="F60" i="36"/>
  <c r="I111" i="36"/>
  <c r="I65" i="36"/>
  <c r="J28" i="36"/>
  <c r="I176" i="36"/>
  <c r="I177" i="36" s="1"/>
  <c r="I170" i="36"/>
  <c r="I171" i="36" s="1"/>
  <c r="I116" i="36"/>
  <c r="I117" i="36" s="1"/>
  <c r="I167" i="36"/>
  <c r="I168" i="36" s="1"/>
  <c r="I173" i="36"/>
  <c r="L37" i="36"/>
  <c r="L40" i="36" s="1"/>
  <c r="L41" i="36" s="1"/>
  <c r="M18" i="36"/>
  <c r="N16" i="36"/>
  <c r="M124" i="36"/>
  <c r="M127" i="36" s="1"/>
  <c r="M17" i="36"/>
  <c r="M34" i="36"/>
  <c r="M37" i="36" s="1"/>
  <c r="M40" i="36" s="1"/>
  <c r="E87" i="36"/>
  <c r="F87" i="36" s="1"/>
  <c r="G87" i="36" s="1"/>
  <c r="H87" i="36" s="1"/>
  <c r="I51" i="36"/>
  <c r="I5" i="36" s="1"/>
  <c r="J112" i="36"/>
  <c r="J114" i="36"/>
  <c r="G100" i="36"/>
  <c r="G139" i="36"/>
  <c r="G141" i="36" s="1"/>
  <c r="G151" i="36" s="1"/>
  <c r="G149" i="36" s="1"/>
  <c r="I43" i="36"/>
  <c r="I4" i="36" s="1"/>
  <c r="E191" i="36"/>
  <c r="I187" i="36"/>
  <c r="I181" i="36"/>
  <c r="I184" i="36"/>
  <c r="I190" i="36"/>
  <c r="I136" i="36"/>
  <c r="I134" i="36" s="1"/>
  <c r="I135" i="36" s="1"/>
  <c r="I174" i="36"/>
  <c r="H73" i="36"/>
  <c r="H67" i="36"/>
  <c r="H77" i="36" s="1"/>
  <c r="H75" i="36" s="1"/>
  <c r="H100" i="36"/>
  <c r="H139" i="36"/>
  <c r="H141" i="36" s="1"/>
  <c r="H151" i="36" s="1"/>
  <c r="H149" i="36" s="1"/>
  <c r="E88" i="36"/>
  <c r="F58" i="36"/>
  <c r="F88" i="36" s="1"/>
  <c r="G103" i="36"/>
  <c r="H103" i="36" s="1"/>
  <c r="E200" i="36"/>
  <c r="F193" i="36"/>
  <c r="K22" i="36"/>
  <c r="K24" i="36" s="1"/>
  <c r="K126" i="36"/>
  <c r="J96" i="36"/>
  <c r="J50" i="36"/>
  <c r="L185" i="36"/>
  <c r="L188" i="36"/>
  <c r="L182" i="36"/>
  <c r="L179" i="36"/>
  <c r="L130" i="36"/>
  <c r="H161" i="36"/>
  <c r="H197" i="36" s="1"/>
  <c r="H155" i="36"/>
  <c r="H191" i="36" s="1"/>
  <c r="H164" i="36"/>
  <c r="H200" i="36" s="1"/>
  <c r="H158" i="36"/>
  <c r="H194" i="36" s="1"/>
  <c r="H102" i="36"/>
  <c r="H80" i="36"/>
  <c r="H82" i="36" s="1"/>
  <c r="H92" i="36" s="1"/>
  <c r="H90" i="36" s="1"/>
  <c r="H54" i="36"/>
  <c r="H62" i="36" s="1"/>
  <c r="H60" i="36" s="1"/>
  <c r="J66" i="36"/>
  <c r="J70" i="36" s="1"/>
  <c r="J72" i="36" s="1"/>
  <c r="J68" i="36"/>
  <c r="J44" i="36"/>
  <c r="G161" i="36"/>
  <c r="G197" i="36" s="1"/>
  <c r="G158" i="36"/>
  <c r="G194" i="36" s="1"/>
  <c r="G102" i="36"/>
  <c r="G164" i="36"/>
  <c r="G200" i="36" s="1"/>
  <c r="G155" i="36"/>
  <c r="G191" i="36" s="1"/>
  <c r="K188" i="36"/>
  <c r="K182" i="36"/>
  <c r="K179" i="36"/>
  <c r="K130" i="36"/>
  <c r="K131" i="36" s="1"/>
  <c r="L131" i="36" s="1"/>
  <c r="K185" i="36"/>
  <c r="E197" i="36"/>
  <c r="I137" i="36"/>
  <c r="I101" i="36"/>
  <c r="I142" i="36" s="1"/>
  <c r="I143" i="36" s="1"/>
  <c r="I99" i="36"/>
  <c r="I98" i="36"/>
  <c r="I133" i="36"/>
  <c r="AL128" i="25"/>
  <c r="AL132" i="25"/>
  <c r="Y128" i="25"/>
  <c r="BN128" i="25"/>
  <c r="AZ99" i="25"/>
  <c r="AZ101" i="25"/>
  <c r="AZ142" i="25" s="1"/>
  <c r="AZ137" i="25"/>
  <c r="AZ140" i="25" s="1"/>
  <c r="AZ144" i="25" s="1"/>
  <c r="AZ98" i="25"/>
  <c r="AN130" i="25"/>
  <c r="AN188" i="25"/>
  <c r="AN179" i="25"/>
  <c r="AN185" i="25"/>
  <c r="AN182" i="25"/>
  <c r="BN112" i="25"/>
  <c r="BN114" i="25"/>
  <c r="BA112" i="25"/>
  <c r="BA114" i="25"/>
  <c r="AA130" i="25"/>
  <c r="AA179" i="25"/>
  <c r="AA182" i="25"/>
  <c r="AA185" i="25"/>
  <c r="AA188" i="25"/>
  <c r="BP130" i="25"/>
  <c r="BP182" i="25"/>
  <c r="BP188" i="25"/>
  <c r="BP179" i="25"/>
  <c r="BP185" i="25"/>
  <c r="AL112" i="25"/>
  <c r="AL114" i="25"/>
  <c r="AI197" i="25"/>
  <c r="AW197" i="25"/>
  <c r="W136" i="25"/>
  <c r="W134" i="25" s="1"/>
  <c r="W181" i="25"/>
  <c r="W184" i="25"/>
  <c r="W187" i="25"/>
  <c r="W190" i="25"/>
  <c r="AJ140" i="25"/>
  <c r="AJ144" i="25" s="1"/>
  <c r="BK102" i="25"/>
  <c r="BK103" i="25" s="1"/>
  <c r="BK155" i="25"/>
  <c r="BK158" i="25"/>
  <c r="BK161" i="25"/>
  <c r="BK164" i="25"/>
  <c r="X116" i="25"/>
  <c r="X170" i="25"/>
  <c r="X176" i="25"/>
  <c r="X167" i="25"/>
  <c r="X173" i="25"/>
  <c r="AW146" i="25"/>
  <c r="AX146" i="25" s="1"/>
  <c r="AJ123" i="25"/>
  <c r="AJ121" i="25" s="1"/>
  <c r="AJ169" i="25"/>
  <c r="AJ175" i="25"/>
  <c r="AJ172" i="25"/>
  <c r="AJ178" i="25"/>
  <c r="BL100" i="25"/>
  <c r="BL160" i="25" s="1"/>
  <c r="BL139" i="25"/>
  <c r="BL141" i="25" s="1"/>
  <c r="BL151" i="25" s="1"/>
  <c r="AY123" i="25"/>
  <c r="AY121" i="25" s="1"/>
  <c r="AY169" i="25"/>
  <c r="AY172" i="25"/>
  <c r="AY175" i="25"/>
  <c r="AY178" i="25"/>
  <c r="AI108" i="25"/>
  <c r="AI106" i="25" s="1"/>
  <c r="AI157" i="25"/>
  <c r="AI193" i="25" s="1"/>
  <c r="AI160" i="25"/>
  <c r="AI196" i="25" s="1"/>
  <c r="AI163" i="25"/>
  <c r="AI199" i="25" s="1"/>
  <c r="AI166" i="25"/>
  <c r="AI202" i="25" s="1"/>
  <c r="AZ128" i="25"/>
  <c r="AZ132" i="25"/>
  <c r="AY122" i="25"/>
  <c r="AK112" i="25"/>
  <c r="AK114" i="25"/>
  <c r="AK115" i="25" s="1"/>
  <c r="AK110" i="25"/>
  <c r="AK10" i="25" s="1"/>
  <c r="V140" i="25"/>
  <c r="V144" i="25" s="1"/>
  <c r="W138" i="25"/>
  <c r="W118" i="25"/>
  <c r="AK136" i="25"/>
  <c r="AK134" i="25" s="1"/>
  <c r="AK181" i="25"/>
  <c r="AK184" i="25"/>
  <c r="AK187" i="25"/>
  <c r="AK190" i="25"/>
  <c r="AY99" i="25"/>
  <c r="AY101" i="25"/>
  <c r="AY142" i="25" s="1"/>
  <c r="AY137" i="25"/>
  <c r="AY98" i="25"/>
  <c r="AY97" i="25"/>
  <c r="AZ113" i="25"/>
  <c r="AZ119" i="25"/>
  <c r="X99" i="25"/>
  <c r="X101" i="25"/>
  <c r="X142" i="25" s="1"/>
  <c r="X137" i="25"/>
  <c r="X140" i="25" s="1"/>
  <c r="X144" i="25" s="1"/>
  <c r="X98" i="25"/>
  <c r="AI194" i="25"/>
  <c r="AW194" i="25"/>
  <c r="W133" i="25"/>
  <c r="BK100" i="25"/>
  <c r="BK160" i="25" s="1"/>
  <c r="BK104" i="25"/>
  <c r="BK147" i="25" s="1"/>
  <c r="BK139" i="25"/>
  <c r="BK141" i="25" s="1"/>
  <c r="BK151" i="25" s="1"/>
  <c r="BK149" i="25" s="1"/>
  <c r="W120" i="25"/>
  <c r="BJ106" i="25"/>
  <c r="AW147" i="25"/>
  <c r="AM131" i="25"/>
  <c r="AN131" i="25" s="1"/>
  <c r="BA126" i="25"/>
  <c r="AA131" i="25"/>
  <c r="AK119" i="25"/>
  <c r="AK113" i="25"/>
  <c r="Y112" i="25"/>
  <c r="Y114" i="25"/>
  <c r="AI191" i="25"/>
  <c r="AW191" i="25"/>
  <c r="W174" i="25"/>
  <c r="AJ102" i="25"/>
  <c r="AJ103" i="25" s="1"/>
  <c r="AJ155" i="25"/>
  <c r="AJ191" i="25" s="1"/>
  <c r="AJ158" i="25"/>
  <c r="AJ194" i="25" s="1"/>
  <c r="AJ161" i="25"/>
  <c r="AJ197" i="25" s="1"/>
  <c r="AJ164" i="25"/>
  <c r="BK140" i="25"/>
  <c r="BK144" i="25" s="1"/>
  <c r="W123" i="25"/>
  <c r="W121" i="25" s="1"/>
  <c r="W122" i="25" s="1"/>
  <c r="W169" i="25"/>
  <c r="W172" i="25"/>
  <c r="W175" i="25"/>
  <c r="W178" i="25"/>
  <c r="BM118" i="25"/>
  <c r="W117" i="25"/>
  <c r="AZ116" i="25"/>
  <c r="AZ118" i="25" s="1"/>
  <c r="AZ170" i="25"/>
  <c r="AZ176" i="25"/>
  <c r="AZ167" i="25"/>
  <c r="AZ173" i="25"/>
  <c r="W102" i="25"/>
  <c r="W155" i="25"/>
  <c r="W191" i="25" s="1"/>
  <c r="W158" i="25"/>
  <c r="W194" i="25" s="1"/>
  <c r="W161" i="25"/>
  <c r="W197" i="25" s="1"/>
  <c r="W164" i="25"/>
  <c r="W200" i="25" s="1"/>
  <c r="BL123" i="25"/>
  <c r="BL121" i="25" s="1"/>
  <c r="BL169" i="25"/>
  <c r="BL175" i="25"/>
  <c r="BL172" i="25"/>
  <c r="BL178" i="25"/>
  <c r="AW108" i="25"/>
  <c r="AW106" i="25" s="1"/>
  <c r="AW157" i="25"/>
  <c r="AW193" i="25" s="1"/>
  <c r="AW160" i="25"/>
  <c r="AW196" i="25" s="1"/>
  <c r="AW163" i="25"/>
  <c r="AW199" i="25" s="1"/>
  <c r="AW166" i="25"/>
  <c r="AW202" i="25" s="1"/>
  <c r="V102" i="25"/>
  <c r="V103" i="25" s="1"/>
  <c r="W103" i="25" s="1"/>
  <c r="V155" i="25"/>
  <c r="V158" i="25"/>
  <c r="V161" i="25"/>
  <c r="V164" i="25"/>
  <c r="BM116" i="25"/>
  <c r="BM117" i="25" s="1"/>
  <c r="BM167" i="25"/>
  <c r="BM168" i="25" s="1"/>
  <c r="BM170" i="25"/>
  <c r="BM173" i="25"/>
  <c r="BM176" i="25"/>
  <c r="BP131" i="25"/>
  <c r="X132" i="25"/>
  <c r="Y132" i="25" s="1"/>
  <c r="BM113" i="25"/>
  <c r="BM119" i="25"/>
  <c r="BM120" i="25" s="1"/>
  <c r="X113" i="25"/>
  <c r="X119" i="25"/>
  <c r="BC130" i="25"/>
  <c r="BC131" i="25" s="1"/>
  <c r="BC179" i="25"/>
  <c r="BC182" i="25"/>
  <c r="BC185" i="25"/>
  <c r="BC188" i="25"/>
  <c r="AW200" i="25"/>
  <c r="AJ100" i="25"/>
  <c r="AJ104" i="25"/>
  <c r="AJ139" i="25"/>
  <c r="AJ141" i="25" s="1"/>
  <c r="AJ151" i="25" s="1"/>
  <c r="AJ149" i="25" s="1"/>
  <c r="AX108" i="25"/>
  <c r="AX157" i="25"/>
  <c r="AX193" i="25" s="1"/>
  <c r="AX160" i="25"/>
  <c r="AX196" i="25" s="1"/>
  <c r="AX163" i="25"/>
  <c r="AX199" i="25" s="1"/>
  <c r="AX166" i="25"/>
  <c r="AX202" i="25" s="1"/>
  <c r="AK133" i="25"/>
  <c r="AY136" i="25"/>
  <c r="AY134" i="25" s="1"/>
  <c r="AY135" i="25" s="1"/>
  <c r="AY181" i="25"/>
  <c r="AY184" i="25"/>
  <c r="AY187" i="25"/>
  <c r="AY190" i="25"/>
  <c r="BL136" i="25"/>
  <c r="BL134" i="25" s="1"/>
  <c r="BL190" i="25"/>
  <c r="BL181" i="25"/>
  <c r="BL187" i="25"/>
  <c r="BL184" i="25"/>
  <c r="W100" i="25"/>
  <c r="W139" i="25"/>
  <c r="W141" i="25" s="1"/>
  <c r="W151" i="25" s="1"/>
  <c r="BL102" i="25"/>
  <c r="BL155" i="25"/>
  <c r="BL191" i="25" s="1"/>
  <c r="BL158" i="25"/>
  <c r="BL194" i="25" s="1"/>
  <c r="BL161" i="25"/>
  <c r="BL197" i="25" s="1"/>
  <c r="BL164" i="25"/>
  <c r="BL200" i="25" s="1"/>
  <c r="BM128" i="25"/>
  <c r="BM132" i="25"/>
  <c r="BN132" i="25" s="1"/>
  <c r="V100" i="25"/>
  <c r="V104" i="25"/>
  <c r="V139" i="25"/>
  <c r="V141" i="25" s="1"/>
  <c r="V151" i="25" s="1"/>
  <c r="V149" i="25" s="1"/>
  <c r="AY171" i="25"/>
  <c r="AY133" i="25"/>
  <c r="X136" i="25"/>
  <c r="X134" i="25" s="1"/>
  <c r="X184" i="25"/>
  <c r="X190" i="25"/>
  <c r="X181" i="25"/>
  <c r="X187" i="25"/>
  <c r="BM24" i="25"/>
  <c r="BL72" i="25"/>
  <c r="K41" i="25"/>
  <c r="AM41" i="25"/>
  <c r="V118" i="35"/>
  <c r="U103" i="35"/>
  <c r="H72" i="35"/>
  <c r="BL72" i="35"/>
  <c r="BM72" i="35" s="1"/>
  <c r="U58" i="35"/>
  <c r="U88" i="35" s="1"/>
  <c r="AX87" i="35"/>
  <c r="BJ196" i="34"/>
  <c r="AI146" i="34"/>
  <c r="I51" i="34"/>
  <c r="I5" i="34" s="1"/>
  <c r="I72" i="34"/>
  <c r="BN126" i="35"/>
  <c r="H134" i="35"/>
  <c r="AY72" i="35"/>
  <c r="AL131" i="35"/>
  <c r="AK96" i="35"/>
  <c r="AK50" i="35"/>
  <c r="X96" i="35"/>
  <c r="X50" i="35"/>
  <c r="BN38" i="35"/>
  <c r="BN46" i="35" s="1"/>
  <c r="AZ96" i="35"/>
  <c r="AZ50" i="35"/>
  <c r="BM133" i="35"/>
  <c r="BA132" i="35"/>
  <c r="BA128" i="35"/>
  <c r="AA41" i="35"/>
  <c r="I111" i="35"/>
  <c r="I65" i="35"/>
  <c r="J28" i="35"/>
  <c r="BA109" i="35"/>
  <c r="BA63" i="35"/>
  <c r="BI191" i="35"/>
  <c r="F166" i="35"/>
  <c r="F202" i="35" s="1"/>
  <c r="F163" i="35"/>
  <c r="F199" i="35" s="1"/>
  <c r="F157" i="35"/>
  <c r="F193" i="35" s="1"/>
  <c r="F108" i="35"/>
  <c r="F106" i="35" s="1"/>
  <c r="W133" i="35"/>
  <c r="BJ139" i="35"/>
  <c r="BJ141" i="35" s="1"/>
  <c r="BJ151" i="35" s="1"/>
  <c r="BJ149" i="35" s="1"/>
  <c r="BJ104" i="35"/>
  <c r="BJ147" i="35" s="1"/>
  <c r="BJ100" i="35"/>
  <c r="BJ160" i="35" s="1"/>
  <c r="AN17" i="35"/>
  <c r="AO16" i="35"/>
  <c r="AN18" i="35"/>
  <c r="AN34" i="35"/>
  <c r="AN124" i="35"/>
  <c r="AN127" i="35" s="1"/>
  <c r="W69" i="35"/>
  <c r="BJ80" i="35"/>
  <c r="BJ82" i="35" s="1"/>
  <c r="BJ92" i="35" s="1"/>
  <c r="BJ90" i="35" s="1"/>
  <c r="BJ58" i="35"/>
  <c r="BJ88" i="35" s="1"/>
  <c r="BJ54" i="35"/>
  <c r="BJ62" i="35" s="1"/>
  <c r="BJ60" i="35" s="1"/>
  <c r="J188" i="35"/>
  <c r="J185" i="35"/>
  <c r="J179" i="35"/>
  <c r="J182" i="35"/>
  <c r="J130" i="35"/>
  <c r="J131" i="35" s="1"/>
  <c r="AJ67" i="35"/>
  <c r="AJ77" i="35" s="1"/>
  <c r="AJ75" i="35" s="1"/>
  <c r="AJ73" i="35"/>
  <c r="BI146" i="35"/>
  <c r="BJ146" i="35" s="1"/>
  <c r="BK146" i="35" s="1"/>
  <c r="W137" i="35"/>
  <c r="W140" i="35" s="1"/>
  <c r="W144" i="35" s="1"/>
  <c r="W101" i="35"/>
  <c r="W142" i="35" s="1"/>
  <c r="W99" i="35"/>
  <c r="W98" i="35"/>
  <c r="BL137" i="35"/>
  <c r="BL140" i="35" s="1"/>
  <c r="BL144" i="35" s="1"/>
  <c r="BL101" i="35"/>
  <c r="BL142" i="35" s="1"/>
  <c r="BL99" i="35"/>
  <c r="BL98" i="35"/>
  <c r="X190" i="35"/>
  <c r="X187" i="35"/>
  <c r="X181" i="35"/>
  <c r="X184" i="35"/>
  <c r="X136" i="35"/>
  <c r="G78" i="35"/>
  <c r="G55" i="35"/>
  <c r="G83" i="35" s="1"/>
  <c r="G53" i="35"/>
  <c r="G56" i="35" s="1"/>
  <c r="G57" i="35" s="1"/>
  <c r="G52" i="35"/>
  <c r="Y22" i="35"/>
  <c r="Y24" i="35" s="1"/>
  <c r="AW58" i="35"/>
  <c r="AW88" i="35" s="1"/>
  <c r="BN132" i="35"/>
  <c r="BN128" i="35"/>
  <c r="J22" i="35"/>
  <c r="J24" i="35" s="1"/>
  <c r="I42" i="35"/>
  <c r="I43" i="35" s="1"/>
  <c r="I4" i="35" s="1"/>
  <c r="I38" i="35"/>
  <c r="I46" i="35" s="1"/>
  <c r="I44" i="35" s="1"/>
  <c r="W184" i="35"/>
  <c r="W190" i="35"/>
  <c r="W136" i="35"/>
  <c r="W134" i="35" s="1"/>
  <c r="W181" i="35"/>
  <c r="W187" i="35"/>
  <c r="BK161" i="35"/>
  <c r="BK197" i="35" s="1"/>
  <c r="BK155" i="35"/>
  <c r="BK191" i="35" s="1"/>
  <c r="BK164" i="35"/>
  <c r="BK200" i="35" s="1"/>
  <c r="BK158" i="35"/>
  <c r="BK194" i="35" s="1"/>
  <c r="BK102" i="35"/>
  <c r="G178" i="35"/>
  <c r="G175" i="35"/>
  <c r="G169" i="35"/>
  <c r="G172" i="35"/>
  <c r="G123" i="35"/>
  <c r="G121" i="35" s="1"/>
  <c r="AM20" i="35"/>
  <c r="AM19" i="35"/>
  <c r="AM26" i="35" s="1"/>
  <c r="BB36" i="35"/>
  <c r="BB19" i="35"/>
  <c r="BB26" i="35" s="1"/>
  <c r="BB20" i="35"/>
  <c r="Y185" i="35"/>
  <c r="Y179" i="35"/>
  <c r="Y182" i="35"/>
  <c r="Y130" i="35"/>
  <c r="Y131" i="35" s="1"/>
  <c r="Y188" i="35"/>
  <c r="AZ190" i="35"/>
  <c r="AZ184" i="35"/>
  <c r="AZ181" i="35"/>
  <c r="AZ136" i="35"/>
  <c r="AZ187" i="35"/>
  <c r="X111" i="35"/>
  <c r="Y28" i="35"/>
  <c r="X65" i="35"/>
  <c r="AK42" i="35"/>
  <c r="AK68" i="35"/>
  <c r="AK66" i="35"/>
  <c r="AK70" i="35" s="1"/>
  <c r="AK72" i="35" s="1"/>
  <c r="AK64" i="35"/>
  <c r="AK6" i="35" s="1"/>
  <c r="BO37" i="35"/>
  <c r="BO40" i="35" s="1"/>
  <c r="BO41" i="35" s="1"/>
  <c r="K41" i="35"/>
  <c r="AK23" i="35"/>
  <c r="I66" i="35"/>
  <c r="I70" i="35" s="1"/>
  <c r="I68" i="35"/>
  <c r="I69" i="35" s="1"/>
  <c r="BL176" i="35"/>
  <c r="BL167" i="35"/>
  <c r="BL173" i="35"/>
  <c r="BL116" i="35"/>
  <c r="BL170" i="35"/>
  <c r="H113" i="35"/>
  <c r="H119" i="35"/>
  <c r="BA36" i="35"/>
  <c r="BI194" i="35"/>
  <c r="Y126" i="35"/>
  <c r="BK118" i="35"/>
  <c r="BN109" i="35"/>
  <c r="BN63" i="35"/>
  <c r="J36" i="35"/>
  <c r="AW166" i="35"/>
  <c r="AW202" i="35" s="1"/>
  <c r="AW196" i="35"/>
  <c r="AW163" i="35"/>
  <c r="AW199" i="35" s="1"/>
  <c r="AW157" i="35"/>
  <c r="AW193" i="35" s="1"/>
  <c r="AW108" i="35"/>
  <c r="AW106" i="35" s="1"/>
  <c r="AJ96" i="35"/>
  <c r="AJ50" i="35"/>
  <c r="AK25" i="35"/>
  <c r="AJ170" i="35"/>
  <c r="AJ173" i="35"/>
  <c r="AJ167" i="35"/>
  <c r="AJ176" i="35"/>
  <c r="AJ116" i="35"/>
  <c r="AJ118" i="35" s="1"/>
  <c r="BI147" i="35"/>
  <c r="AL24" i="35"/>
  <c r="AL22" i="35"/>
  <c r="H170" i="35"/>
  <c r="H167" i="35"/>
  <c r="H116" i="35"/>
  <c r="H118" i="35" s="1"/>
  <c r="H173" i="35"/>
  <c r="H176" i="35"/>
  <c r="AH81" i="35"/>
  <c r="AH85" i="35" s="1"/>
  <c r="K182" i="35"/>
  <c r="K185" i="35"/>
  <c r="K179" i="35"/>
  <c r="K188" i="35"/>
  <c r="K130" i="35"/>
  <c r="U90" i="35"/>
  <c r="BM24" i="35"/>
  <c r="I24" i="35"/>
  <c r="AM127" i="35"/>
  <c r="V178" i="35"/>
  <c r="V175" i="35"/>
  <c r="V169" i="35"/>
  <c r="V123" i="35"/>
  <c r="V121" i="35" s="1"/>
  <c r="V172" i="35"/>
  <c r="BM114" i="35"/>
  <c r="BM112" i="35"/>
  <c r="BM110" i="35"/>
  <c r="BM10" i="35" s="1"/>
  <c r="W43" i="35"/>
  <c r="W4" i="35" s="1"/>
  <c r="AI139" i="35"/>
  <c r="AI141" i="35" s="1"/>
  <c r="AI151" i="35" s="1"/>
  <c r="AI100" i="35"/>
  <c r="AI160" i="35" s="1"/>
  <c r="AY43" i="35"/>
  <c r="AY4" i="35" s="1"/>
  <c r="T163" i="35"/>
  <c r="T199" i="35" s="1"/>
  <c r="T157" i="35"/>
  <c r="T193" i="35" s="1"/>
  <c r="T108" i="35"/>
  <c r="T106" i="35" s="1"/>
  <c r="T196" i="35"/>
  <c r="T166" i="35"/>
  <c r="T202" i="35" s="1"/>
  <c r="BC18" i="35"/>
  <c r="BC17" i="35"/>
  <c r="BD16" i="35"/>
  <c r="BC34" i="35"/>
  <c r="BC37" i="35" s="1"/>
  <c r="BC40" i="35" s="1"/>
  <c r="BC41" i="35" s="1"/>
  <c r="BC124" i="35"/>
  <c r="AH140" i="35"/>
  <c r="AH144" i="35" s="1"/>
  <c r="BK178" i="35"/>
  <c r="BK169" i="35"/>
  <c r="BK175" i="35"/>
  <c r="BK172" i="35"/>
  <c r="BK123" i="35"/>
  <c r="BK121" i="35" s="1"/>
  <c r="AY119" i="35"/>
  <c r="AY113" i="35"/>
  <c r="W113" i="35"/>
  <c r="W119" i="35"/>
  <c r="W45" i="35"/>
  <c r="AJ119" i="35"/>
  <c r="AJ113" i="35"/>
  <c r="AK44" i="35"/>
  <c r="AK45" i="35" s="1"/>
  <c r="X42" i="35"/>
  <c r="I133" i="35"/>
  <c r="AY69" i="35"/>
  <c r="AK112" i="35"/>
  <c r="AK114" i="35"/>
  <c r="AK115" i="35" s="1"/>
  <c r="AK110" i="35"/>
  <c r="AK10" i="35" s="1"/>
  <c r="BA185" i="35"/>
  <c r="BA179" i="35"/>
  <c r="BA182" i="35"/>
  <c r="BA188" i="35"/>
  <c r="BA130" i="35"/>
  <c r="BA131" i="35" s="1"/>
  <c r="I186" i="35"/>
  <c r="X68" i="35"/>
  <c r="X66" i="35"/>
  <c r="X70" i="35" s="1"/>
  <c r="Z20" i="35"/>
  <c r="Z126" i="35" s="1"/>
  <c r="Z19" i="35"/>
  <c r="Z26" i="35" s="1"/>
  <c r="BO182" i="35"/>
  <c r="BO188" i="35"/>
  <c r="BO185" i="35"/>
  <c r="BO130" i="35"/>
  <c r="BO131" i="35" s="1"/>
  <c r="BO179" i="35"/>
  <c r="BL113" i="35"/>
  <c r="BL119" i="35"/>
  <c r="AX175" i="35"/>
  <c r="AX178" i="35"/>
  <c r="AX172" i="35"/>
  <c r="AX169" i="35"/>
  <c r="AX123" i="35"/>
  <c r="AX121" i="35" s="1"/>
  <c r="I187" i="35"/>
  <c r="I181" i="35"/>
  <c r="I136" i="35"/>
  <c r="I134" i="35" s="1"/>
  <c r="I190" i="35"/>
  <c r="I184" i="35"/>
  <c r="AX80" i="35"/>
  <c r="AX82" i="35" s="1"/>
  <c r="AX92" i="35" s="1"/>
  <c r="AX90" i="35" s="1"/>
  <c r="AX54" i="35"/>
  <c r="AX62" i="35" s="1"/>
  <c r="AX60" i="35" s="1"/>
  <c r="AY133" i="35"/>
  <c r="Y38" i="35"/>
  <c r="Y46" i="35" s="1"/>
  <c r="Y44" i="35" s="1"/>
  <c r="Y42" i="35"/>
  <c r="J109" i="35"/>
  <c r="J63" i="35"/>
  <c r="BI87" i="35"/>
  <c r="BJ87" i="35" s="1"/>
  <c r="BK87" i="35" s="1"/>
  <c r="AL109" i="35"/>
  <c r="AL63" i="35"/>
  <c r="V137" i="35"/>
  <c r="V101" i="35"/>
  <c r="V142" i="35" s="1"/>
  <c r="V99" i="35"/>
  <c r="V98" i="35"/>
  <c r="W97" i="35"/>
  <c r="W9" i="35" s="1"/>
  <c r="AH161" i="35"/>
  <c r="AH155" i="35"/>
  <c r="AH158" i="35"/>
  <c r="AH164" i="35"/>
  <c r="AH102" i="35"/>
  <c r="AH103" i="35" s="1"/>
  <c r="AY67" i="35"/>
  <c r="AY77" i="35" s="1"/>
  <c r="AY75" i="35" s="1"/>
  <c r="AY76" i="35" s="1"/>
  <c r="AY73" i="35"/>
  <c r="AZ114" i="35"/>
  <c r="AZ112" i="35"/>
  <c r="AX139" i="35"/>
  <c r="AX141" i="35" s="1"/>
  <c r="AX151" i="35" s="1"/>
  <c r="AX149" i="35" s="1"/>
  <c r="AX100" i="35"/>
  <c r="AX160" i="35" s="1"/>
  <c r="BK80" i="35"/>
  <c r="BK82" i="35" s="1"/>
  <c r="BK92" i="35" s="1"/>
  <c r="BK54" i="35"/>
  <c r="BK62" i="35" s="1"/>
  <c r="AA18" i="35"/>
  <c r="AB16" i="35"/>
  <c r="AA17" i="35"/>
  <c r="AA34" i="35"/>
  <c r="AA37" i="35" s="1"/>
  <c r="AA40" i="35" s="1"/>
  <c r="AA124" i="35"/>
  <c r="BM42" i="35"/>
  <c r="BM38" i="35"/>
  <c r="BM46" i="35" s="1"/>
  <c r="BM44" i="35" s="1"/>
  <c r="AI178" i="35"/>
  <c r="AI169" i="35"/>
  <c r="AI172" i="35"/>
  <c r="AI175" i="35"/>
  <c r="AI123" i="35"/>
  <c r="AI121" i="35" s="1"/>
  <c r="I135" i="35"/>
  <c r="H67" i="35"/>
  <c r="H77" i="35" s="1"/>
  <c r="H75" i="35" s="1"/>
  <c r="H73" i="35"/>
  <c r="BA22" i="35"/>
  <c r="BA24" i="35"/>
  <c r="AJ190" i="35"/>
  <c r="AJ184" i="35"/>
  <c r="AJ187" i="35"/>
  <c r="AJ181" i="35"/>
  <c r="AJ136" i="35"/>
  <c r="AJ134" i="35" s="1"/>
  <c r="BI197" i="35"/>
  <c r="J126" i="35"/>
  <c r="AY176" i="35"/>
  <c r="AY173" i="35"/>
  <c r="AY167" i="35"/>
  <c r="AY168" i="35" s="1"/>
  <c r="AY170" i="35"/>
  <c r="AY171" i="35" s="1"/>
  <c r="AY116" i="35"/>
  <c r="BI166" i="35"/>
  <c r="BI202" i="35" s="1"/>
  <c r="BI160" i="35"/>
  <c r="BI196" i="35" s="1"/>
  <c r="BI163" i="35"/>
  <c r="BI199" i="35" s="1"/>
  <c r="BI108" i="35"/>
  <c r="BI106" i="35" s="1"/>
  <c r="BI157" i="35"/>
  <c r="BI193" i="35" s="1"/>
  <c r="AL128" i="35"/>
  <c r="AH80" i="35"/>
  <c r="AH82" i="35" s="1"/>
  <c r="AH92" i="35" s="1"/>
  <c r="AH90" i="35" s="1"/>
  <c r="AH58" i="35"/>
  <c r="AI58" i="35" s="1"/>
  <c r="AI88" i="35" s="1"/>
  <c r="AH54" i="35"/>
  <c r="AH62" i="35" s="1"/>
  <c r="AH60" i="35" s="1"/>
  <c r="BJ164" i="35"/>
  <c r="BJ200" i="35" s="1"/>
  <c r="BJ158" i="35"/>
  <c r="BJ194" i="35" s="1"/>
  <c r="BJ161" i="35"/>
  <c r="BJ197" i="35" s="1"/>
  <c r="BJ155" i="35"/>
  <c r="BJ191" i="35" s="1"/>
  <c r="BJ102" i="35"/>
  <c r="BJ103" i="35" s="1"/>
  <c r="K20" i="35"/>
  <c r="K36" i="35" s="1"/>
  <c r="K19" i="35"/>
  <c r="K26" i="35" s="1"/>
  <c r="U166" i="35"/>
  <c r="U202" i="35" s="1"/>
  <c r="U196" i="35"/>
  <c r="U163" i="35"/>
  <c r="U199" i="35" s="1"/>
  <c r="U157" i="35"/>
  <c r="U193" i="35" s="1"/>
  <c r="U108" i="35"/>
  <c r="BM66" i="35"/>
  <c r="BM70" i="35" s="1"/>
  <c r="BM71" i="35" s="1"/>
  <c r="BM68" i="35"/>
  <c r="BM69" i="35" s="1"/>
  <c r="BM64" i="35"/>
  <c r="BM6" i="35" s="1"/>
  <c r="BL190" i="35"/>
  <c r="BL181" i="35"/>
  <c r="BL187" i="35"/>
  <c r="BL184" i="35"/>
  <c r="BL136" i="35"/>
  <c r="BL134" i="35" s="1"/>
  <c r="BM135" i="35" s="1"/>
  <c r="AZ111" i="35"/>
  <c r="AZ65" i="35"/>
  <c r="BA28" i="35"/>
  <c r="AK111" i="35"/>
  <c r="AK65" i="35"/>
  <c r="AL28" i="35"/>
  <c r="W176" i="35"/>
  <c r="W177" i="35" s="1"/>
  <c r="W173" i="35"/>
  <c r="W174" i="35" s="1"/>
  <c r="W167" i="35"/>
  <c r="W168" i="35" s="1"/>
  <c r="W116" i="35"/>
  <c r="W117" i="35" s="1"/>
  <c r="W170" i="35"/>
  <c r="W171" i="35" s="1"/>
  <c r="AX161" i="35"/>
  <c r="AX197" i="35" s="1"/>
  <c r="AX164" i="35"/>
  <c r="AX200" i="35" s="1"/>
  <c r="AX155" i="35"/>
  <c r="AX102" i="35"/>
  <c r="AX103" i="35" s="1"/>
  <c r="AX158" i="35"/>
  <c r="X132" i="35"/>
  <c r="Z185" i="35"/>
  <c r="Z188" i="35"/>
  <c r="Z179" i="35"/>
  <c r="Z182" i="35"/>
  <c r="Z130" i="35"/>
  <c r="BO36" i="35"/>
  <c r="BO20" i="35"/>
  <c r="BO19" i="35"/>
  <c r="BO26" i="35" s="1"/>
  <c r="G137" i="35"/>
  <c r="G99" i="35"/>
  <c r="G101" i="35"/>
  <c r="G142" i="35" s="1"/>
  <c r="G98" i="35"/>
  <c r="BL73" i="35"/>
  <c r="BL67" i="35"/>
  <c r="BL77" i="35" s="1"/>
  <c r="BL75" i="35" s="1"/>
  <c r="BM190" i="35"/>
  <c r="BM181" i="35"/>
  <c r="BM184" i="35"/>
  <c r="BM187" i="35"/>
  <c r="BM136" i="35"/>
  <c r="BM134" i="35" s="1"/>
  <c r="I114" i="35"/>
  <c r="I115" i="35" s="1"/>
  <c r="I112" i="35"/>
  <c r="I110" i="35"/>
  <c r="I10" i="35" s="1"/>
  <c r="BI200" i="35"/>
  <c r="AY184" i="35"/>
  <c r="AY187" i="35"/>
  <c r="AY190" i="35"/>
  <c r="AY136" i="35"/>
  <c r="AY134" i="35" s="1"/>
  <c r="AY135" i="35" s="1"/>
  <c r="AY181" i="35"/>
  <c r="Y109" i="35"/>
  <c r="Y63" i="35"/>
  <c r="BN22" i="35"/>
  <c r="H96" i="35"/>
  <c r="H50" i="35"/>
  <c r="AW104" i="35"/>
  <c r="BK139" i="35"/>
  <c r="BK141" i="35" s="1"/>
  <c r="BK151" i="35" s="1"/>
  <c r="BK149" i="35" s="1"/>
  <c r="BK100" i="35"/>
  <c r="BK160" i="35" s="1"/>
  <c r="AY96" i="35"/>
  <c r="AY50" i="35"/>
  <c r="AY25" i="35"/>
  <c r="AL38" i="35"/>
  <c r="AL46" i="35" s="1"/>
  <c r="AL44" i="35" s="1"/>
  <c r="AL42" i="35"/>
  <c r="AI57" i="35"/>
  <c r="V55" i="35"/>
  <c r="V83" i="35" s="1"/>
  <c r="V53" i="35"/>
  <c r="V56" i="35" s="1"/>
  <c r="V57" i="35" s="1"/>
  <c r="V78" i="35"/>
  <c r="V52" i="35"/>
  <c r="W51" i="35"/>
  <c r="W5" i="35" s="1"/>
  <c r="L34" i="35"/>
  <c r="L37" i="35" s="1"/>
  <c r="L40" i="35" s="1"/>
  <c r="M16" i="35"/>
  <c r="L18" i="35"/>
  <c r="L17" i="35"/>
  <c r="L124" i="35"/>
  <c r="L127" i="35" s="1"/>
  <c r="U60" i="35"/>
  <c r="AV106" i="35"/>
  <c r="U149" i="35"/>
  <c r="AI161" i="35"/>
  <c r="AI197" i="35" s="1"/>
  <c r="AI155" i="35"/>
  <c r="AI191" i="35" s="1"/>
  <c r="AI164" i="35"/>
  <c r="AI200" i="35" s="1"/>
  <c r="AI102" i="35"/>
  <c r="AI158" i="35"/>
  <c r="AI194" i="35" s="1"/>
  <c r="AK132" i="35"/>
  <c r="AK133" i="35" s="1"/>
  <c r="AK128" i="35"/>
  <c r="BB185" i="35"/>
  <c r="BB188" i="35"/>
  <c r="BB179" i="35"/>
  <c r="BB182" i="35"/>
  <c r="BB130" i="35"/>
  <c r="W72" i="35"/>
  <c r="BM45" i="35"/>
  <c r="AH139" i="35"/>
  <c r="AH141" i="35" s="1"/>
  <c r="AH151" i="35" s="1"/>
  <c r="AH149" i="35" s="1"/>
  <c r="AH104" i="35"/>
  <c r="AI104" i="35" s="1"/>
  <c r="AI147" i="35" s="1"/>
  <c r="AH100" i="35"/>
  <c r="AH160" i="35" s="1"/>
  <c r="AZ68" i="35"/>
  <c r="AZ66" i="35"/>
  <c r="AZ70" i="35" s="1"/>
  <c r="W73" i="35"/>
  <c r="W74" i="35" s="1"/>
  <c r="W67" i="35"/>
  <c r="W77" i="35" s="1"/>
  <c r="W75" i="35" s="1"/>
  <c r="W76" i="35" s="1"/>
  <c r="BI88" i="35"/>
  <c r="AI80" i="35"/>
  <c r="AI82" i="35" s="1"/>
  <c r="AI92" i="35" s="1"/>
  <c r="AI54" i="35"/>
  <c r="AI62" i="35" s="1"/>
  <c r="AI60" i="35" s="1"/>
  <c r="AZ44" i="35"/>
  <c r="AX140" i="35"/>
  <c r="AX144" i="35" s="1"/>
  <c r="AX146" i="35" s="1"/>
  <c r="W78" i="35"/>
  <c r="W81" i="35" s="1"/>
  <c r="W85" i="35" s="1"/>
  <c r="W53" i="35"/>
  <c r="W56" i="35" s="1"/>
  <c r="W55" i="35"/>
  <c r="W83" i="35" s="1"/>
  <c r="W52" i="35"/>
  <c r="BL78" i="35"/>
  <c r="BL53" i="35"/>
  <c r="BL56" i="35" s="1"/>
  <c r="BL57" i="35" s="1"/>
  <c r="BL55" i="35"/>
  <c r="BL83" i="35" s="1"/>
  <c r="BL52" i="35"/>
  <c r="X114" i="35"/>
  <c r="X112" i="35"/>
  <c r="BQ16" i="35"/>
  <c r="BP18" i="35"/>
  <c r="BP17" i="35"/>
  <c r="BP34" i="35"/>
  <c r="BP37" i="35" s="1"/>
  <c r="BP40" i="35" s="1"/>
  <c r="BP124" i="35"/>
  <c r="BP127" i="35" s="1"/>
  <c r="I25" i="35"/>
  <c r="BM111" i="35"/>
  <c r="BM65" i="35"/>
  <c r="BN28" i="35"/>
  <c r="AV60" i="34"/>
  <c r="AH106" i="34"/>
  <c r="V72" i="34"/>
  <c r="AK72" i="34"/>
  <c r="AX72" i="34"/>
  <c r="AV90" i="34"/>
  <c r="F193" i="34"/>
  <c r="AJ146" i="34"/>
  <c r="V134" i="34"/>
  <c r="AX134" i="34"/>
  <c r="X131" i="34"/>
  <c r="AY187" i="34"/>
  <c r="AY181" i="34"/>
  <c r="AY184" i="34"/>
  <c r="AY136" i="34"/>
  <c r="AY134" i="34" s="1"/>
  <c r="AY135" i="34" s="1"/>
  <c r="AY190" i="34"/>
  <c r="W128" i="34"/>
  <c r="W132" i="34"/>
  <c r="AU88" i="34"/>
  <c r="AW175" i="34"/>
  <c r="AW169" i="34"/>
  <c r="AW172" i="34"/>
  <c r="AW123" i="34"/>
  <c r="AW121" i="34" s="1"/>
  <c r="AW178" i="34"/>
  <c r="G58" i="34"/>
  <c r="G54" i="34"/>
  <c r="G62" i="34" s="1"/>
  <c r="G60" i="34" s="1"/>
  <c r="G80" i="34"/>
  <c r="G82" i="34" s="1"/>
  <c r="G92" i="34" s="1"/>
  <c r="G90" i="34" s="1"/>
  <c r="Y36" i="34"/>
  <c r="Y20" i="34"/>
  <c r="Y19" i="34"/>
  <c r="Y26" i="34" s="1"/>
  <c r="AZ42" i="34"/>
  <c r="AZ38" i="34"/>
  <c r="AZ46" i="34" s="1"/>
  <c r="AZ44" i="34" s="1"/>
  <c r="AI58" i="34"/>
  <c r="AI88" i="34" s="1"/>
  <c r="U175" i="34"/>
  <c r="U169" i="34"/>
  <c r="U123" i="34"/>
  <c r="U121" i="34" s="1"/>
  <c r="U172" i="34"/>
  <c r="U178" i="34"/>
  <c r="W68" i="34"/>
  <c r="W69" i="34" s="1"/>
  <c r="W66" i="34"/>
  <c r="W70" i="34" s="1"/>
  <c r="W72" i="34" s="1"/>
  <c r="J50" i="34"/>
  <c r="J96" i="34"/>
  <c r="BP188" i="34"/>
  <c r="BP182" i="34"/>
  <c r="BP130" i="34"/>
  <c r="BP185" i="34"/>
  <c r="BP179" i="34"/>
  <c r="AU194" i="34"/>
  <c r="K24" i="34"/>
  <c r="K22" i="34"/>
  <c r="BO185" i="34"/>
  <c r="BO179" i="34"/>
  <c r="BO182" i="34"/>
  <c r="BO130" i="34"/>
  <c r="BO131" i="34" s="1"/>
  <c r="BO188" i="34"/>
  <c r="W183" i="34"/>
  <c r="BL78" i="34"/>
  <c r="BL81" i="34" s="1"/>
  <c r="BL85" i="34" s="1"/>
  <c r="BL55" i="34"/>
  <c r="BL83" i="34" s="1"/>
  <c r="BL53" i="34"/>
  <c r="BL56" i="34" s="1"/>
  <c r="BL57" i="34" s="1"/>
  <c r="BL52" i="34"/>
  <c r="V55" i="34"/>
  <c r="V83" i="34" s="1"/>
  <c r="V78" i="34"/>
  <c r="V81" i="34" s="1"/>
  <c r="V85" i="34" s="1"/>
  <c r="V53" i="34"/>
  <c r="V56" i="34" s="1"/>
  <c r="V52" i="34"/>
  <c r="AM22" i="34"/>
  <c r="AM24" i="34" s="1"/>
  <c r="H137" i="34"/>
  <c r="H140" i="34" s="1"/>
  <c r="H144" i="34" s="1"/>
  <c r="H99" i="34"/>
  <c r="H101" i="34"/>
  <c r="H142" i="34" s="1"/>
  <c r="H98" i="34"/>
  <c r="J181" i="34"/>
  <c r="J187" i="34"/>
  <c r="J136" i="34"/>
  <c r="J134" i="34" s="1"/>
  <c r="J184" i="34"/>
  <c r="J190" i="34"/>
  <c r="BB41" i="34"/>
  <c r="AJ80" i="34"/>
  <c r="AJ82" i="34" s="1"/>
  <c r="AJ92" i="34" s="1"/>
  <c r="AJ90" i="34" s="1"/>
  <c r="AJ58" i="34"/>
  <c r="AJ54" i="34"/>
  <c r="AJ62" i="34" s="1"/>
  <c r="AJ60" i="34" s="1"/>
  <c r="H119" i="34"/>
  <c r="H113" i="34"/>
  <c r="W42" i="34"/>
  <c r="W43" i="34" s="1"/>
  <c r="W4" i="34" s="1"/>
  <c r="W38" i="34"/>
  <c r="W46" i="34" s="1"/>
  <c r="W44" i="34" s="1"/>
  <c r="W45" i="34" s="1"/>
  <c r="J42" i="34"/>
  <c r="BA36" i="34"/>
  <c r="BA20" i="34"/>
  <c r="BA19" i="34"/>
  <c r="BA26" i="34" s="1"/>
  <c r="AK173" i="34"/>
  <c r="AK174" i="34" s="1"/>
  <c r="AK167" i="34"/>
  <c r="AK168" i="34" s="1"/>
  <c r="AK176" i="34"/>
  <c r="AK170" i="34"/>
  <c r="AK171" i="34" s="1"/>
  <c r="AK116" i="34"/>
  <c r="AK117" i="34" s="1"/>
  <c r="AY66" i="34"/>
  <c r="AY70" i="34" s="1"/>
  <c r="AY68" i="34"/>
  <c r="AY64" i="34"/>
  <c r="AY6" i="34" s="1"/>
  <c r="AY24" i="34"/>
  <c r="G81" i="34"/>
  <c r="G85" i="34" s="1"/>
  <c r="G87" i="34" s="1"/>
  <c r="AJ73" i="34"/>
  <c r="AJ67" i="34"/>
  <c r="AJ77" i="34" s="1"/>
  <c r="AJ75" i="34" s="1"/>
  <c r="I43" i="34"/>
  <c r="I4" i="34" s="1"/>
  <c r="BN38" i="34"/>
  <c r="BN46" i="34" s="1"/>
  <c r="BN44" i="34" s="1"/>
  <c r="BN42" i="34"/>
  <c r="AU87" i="34"/>
  <c r="AV87" i="34" s="1"/>
  <c r="AU147" i="34"/>
  <c r="BN66" i="34"/>
  <c r="BN70" i="34" s="1"/>
  <c r="BN68" i="34"/>
  <c r="F106" i="34"/>
  <c r="AU200" i="34"/>
  <c r="K126" i="34"/>
  <c r="AW78" i="34"/>
  <c r="AW55" i="34"/>
  <c r="AW83" i="34" s="1"/>
  <c r="AW53" i="34"/>
  <c r="AW56" i="34" s="1"/>
  <c r="AW57" i="34" s="1"/>
  <c r="AW52" i="34"/>
  <c r="W186" i="34"/>
  <c r="T157" i="34"/>
  <c r="T193" i="34" s="1"/>
  <c r="T108" i="34"/>
  <c r="T106" i="34" s="1"/>
  <c r="T163" i="34"/>
  <c r="T199" i="34" s="1"/>
  <c r="T166" i="34"/>
  <c r="T202" i="34" s="1"/>
  <c r="T196" i="34"/>
  <c r="AW118" i="34"/>
  <c r="BO22" i="34"/>
  <c r="BO24" i="34" s="1"/>
  <c r="AV104" i="34"/>
  <c r="AV147" i="34" s="1"/>
  <c r="G139" i="34"/>
  <c r="G141" i="34" s="1"/>
  <c r="G151" i="34" s="1"/>
  <c r="G149" i="34" s="1"/>
  <c r="G104" i="34"/>
  <c r="G100" i="34"/>
  <c r="G160" i="34" s="1"/>
  <c r="BA188" i="34"/>
  <c r="BA182" i="34"/>
  <c r="BA185" i="34"/>
  <c r="BA179" i="34"/>
  <c r="BA130" i="34"/>
  <c r="BA131" i="34" s="1"/>
  <c r="V173" i="34"/>
  <c r="V167" i="34"/>
  <c r="V176" i="34"/>
  <c r="V116" i="34"/>
  <c r="V170" i="34"/>
  <c r="L36" i="34"/>
  <c r="L20" i="34"/>
  <c r="L19" i="34"/>
  <c r="L26" i="34" s="1"/>
  <c r="BM190" i="34"/>
  <c r="BM184" i="34"/>
  <c r="BM187" i="34"/>
  <c r="BM181" i="34"/>
  <c r="BM136" i="34"/>
  <c r="BM134" i="34" s="1"/>
  <c r="AK190" i="34"/>
  <c r="AK184" i="34"/>
  <c r="AK187" i="34"/>
  <c r="AK181" i="34"/>
  <c r="AK136" i="34"/>
  <c r="AK134" i="34" s="1"/>
  <c r="AK135" i="34" s="1"/>
  <c r="BK58" i="34"/>
  <c r="BK88" i="34" s="1"/>
  <c r="BK54" i="34"/>
  <c r="BK62" i="34" s="1"/>
  <c r="BK60" i="34" s="1"/>
  <c r="BK80" i="34"/>
  <c r="BK82" i="34" s="1"/>
  <c r="BK92" i="34" s="1"/>
  <c r="BK90" i="34" s="1"/>
  <c r="Y127" i="34"/>
  <c r="AH199" i="34"/>
  <c r="AY65" i="34"/>
  <c r="AY111" i="34"/>
  <c r="AZ28" i="34"/>
  <c r="J114" i="34"/>
  <c r="J112" i="34"/>
  <c r="AZ109" i="34"/>
  <c r="AZ63" i="34"/>
  <c r="BJ106" i="34"/>
  <c r="AN127" i="34"/>
  <c r="AO18" i="34"/>
  <c r="AO17" i="34"/>
  <c r="AP16" i="34"/>
  <c r="AO124" i="34"/>
  <c r="AO127" i="34" s="1"/>
  <c r="AO34" i="34"/>
  <c r="I173" i="34"/>
  <c r="I174" i="34" s="1"/>
  <c r="I167" i="34"/>
  <c r="I176" i="34"/>
  <c r="I177" i="34" s="1"/>
  <c r="I170" i="34"/>
  <c r="I171" i="34" s="1"/>
  <c r="I116" i="34"/>
  <c r="AL114" i="34"/>
  <c r="AL112" i="34"/>
  <c r="AU166" i="34"/>
  <c r="AU202" i="34" s="1"/>
  <c r="AU160" i="34"/>
  <c r="AU196" i="34" s="1"/>
  <c r="AU163" i="34"/>
  <c r="AU199" i="34" s="1"/>
  <c r="AU157" i="34"/>
  <c r="AU193" i="34" s="1"/>
  <c r="AU108" i="34"/>
  <c r="AU106" i="34" s="1"/>
  <c r="BN112" i="34"/>
  <c r="BN114" i="34"/>
  <c r="BL67" i="34"/>
  <c r="BL77" i="34" s="1"/>
  <c r="BL75" i="34" s="1"/>
  <c r="BL73" i="34"/>
  <c r="F199" i="34"/>
  <c r="AU197" i="34"/>
  <c r="AW137" i="34"/>
  <c r="AW101" i="34"/>
  <c r="AW142" i="34" s="1"/>
  <c r="AW99" i="34"/>
  <c r="AW98" i="34"/>
  <c r="W180" i="34"/>
  <c r="AI166" i="34"/>
  <c r="AI157" i="34"/>
  <c r="AI108" i="34"/>
  <c r="AI106" i="34" s="1"/>
  <c r="AI163" i="34"/>
  <c r="G178" i="34"/>
  <c r="G172" i="34"/>
  <c r="G175" i="34"/>
  <c r="G169" i="34"/>
  <c r="G123" i="34"/>
  <c r="G121" i="34" s="1"/>
  <c r="I78" i="34"/>
  <c r="I81" i="34" s="1"/>
  <c r="I85" i="34" s="1"/>
  <c r="I53" i="34"/>
  <c r="I56" i="34" s="1"/>
  <c r="I55" i="34"/>
  <c r="I83" i="34" s="1"/>
  <c r="I52" i="34"/>
  <c r="AX96" i="34"/>
  <c r="AX50" i="34"/>
  <c r="AJ139" i="34"/>
  <c r="AJ141" i="34" s="1"/>
  <c r="AJ151" i="34" s="1"/>
  <c r="AJ149" i="34" s="1"/>
  <c r="AJ104" i="34"/>
  <c r="AJ100" i="34"/>
  <c r="AJ160" i="34" s="1"/>
  <c r="BM96" i="34"/>
  <c r="BM50" i="34"/>
  <c r="AU146" i="34"/>
  <c r="AV146" i="34" s="1"/>
  <c r="K185" i="34"/>
  <c r="K182" i="34"/>
  <c r="K130" i="34"/>
  <c r="K179" i="34"/>
  <c r="K188" i="34"/>
  <c r="BO36" i="34"/>
  <c r="I71" i="34"/>
  <c r="AM131" i="34"/>
  <c r="AV149" i="34"/>
  <c r="AJ81" i="34"/>
  <c r="AJ85" i="34" s="1"/>
  <c r="AJ87" i="34" s="1"/>
  <c r="BN96" i="34"/>
  <c r="BN50" i="34"/>
  <c r="BK139" i="34"/>
  <c r="BK141" i="34" s="1"/>
  <c r="BK151" i="34" s="1"/>
  <c r="BK149" i="34" s="1"/>
  <c r="BK104" i="34"/>
  <c r="BK100" i="34"/>
  <c r="BK160" i="34" s="1"/>
  <c r="G164" i="34"/>
  <c r="G158" i="34"/>
  <c r="G155" i="34"/>
  <c r="G161" i="34"/>
  <c r="G102" i="34"/>
  <c r="G103" i="34" s="1"/>
  <c r="I111" i="34"/>
  <c r="I65" i="34"/>
  <c r="J28" i="34"/>
  <c r="L188" i="34"/>
  <c r="L179" i="34"/>
  <c r="L130" i="34"/>
  <c r="L185" i="34"/>
  <c r="L182" i="34"/>
  <c r="AY112" i="34"/>
  <c r="AY114" i="34"/>
  <c r="AY115" i="34" s="1"/>
  <c r="AL132" i="34"/>
  <c r="AL128" i="34"/>
  <c r="AX119" i="34"/>
  <c r="AX113" i="34"/>
  <c r="AK111" i="34"/>
  <c r="AK65" i="34"/>
  <c r="AL28" i="34"/>
  <c r="X24" i="34"/>
  <c r="X22" i="34"/>
  <c r="X126" i="34"/>
  <c r="U137" i="34"/>
  <c r="U99" i="34"/>
  <c r="U101" i="34"/>
  <c r="U142" i="34" s="1"/>
  <c r="U98" i="34"/>
  <c r="BQ124" i="34"/>
  <c r="BQ127" i="34" s="1"/>
  <c r="BQ18" i="34"/>
  <c r="BQ17" i="34"/>
  <c r="BR16" i="34"/>
  <c r="BQ34" i="34"/>
  <c r="BQ37" i="34" s="1"/>
  <c r="BQ40" i="34" s="1"/>
  <c r="BQ41" i="34" s="1"/>
  <c r="BL113" i="34"/>
  <c r="BL119" i="34"/>
  <c r="AK137" i="34"/>
  <c r="AK101" i="34"/>
  <c r="AK142" i="34" s="1"/>
  <c r="AK143" i="34" s="1"/>
  <c r="AK99" i="34"/>
  <c r="AK98" i="34"/>
  <c r="Y41" i="34"/>
  <c r="Z41" i="34" s="1"/>
  <c r="AM63" i="34"/>
  <c r="AM109" i="34"/>
  <c r="V73" i="34"/>
  <c r="V67" i="34"/>
  <c r="V77" i="34" s="1"/>
  <c r="V75" i="34" s="1"/>
  <c r="BO132" i="34"/>
  <c r="BO128" i="34"/>
  <c r="AV163" i="34"/>
  <c r="AV199" i="34" s="1"/>
  <c r="AV108" i="34"/>
  <c r="AV106" i="34" s="1"/>
  <c r="AV157" i="34"/>
  <c r="AV193" i="34" s="1"/>
  <c r="AV166" i="34"/>
  <c r="AV202" i="34" s="1"/>
  <c r="AV196" i="34"/>
  <c r="K131" i="34"/>
  <c r="L131" i="34" s="1"/>
  <c r="BK164" i="34"/>
  <c r="BK158" i="34"/>
  <c r="BK161" i="34"/>
  <c r="BK155" i="34"/>
  <c r="BK102" i="34"/>
  <c r="BK103" i="34" s="1"/>
  <c r="Z124" i="34"/>
  <c r="Z127" i="34" s="1"/>
  <c r="Z17" i="34"/>
  <c r="AA16" i="34"/>
  <c r="Z18" i="34"/>
  <c r="Z34" i="34"/>
  <c r="Z37" i="34" s="1"/>
  <c r="Z40" i="34" s="1"/>
  <c r="AL42" i="34"/>
  <c r="AL38" i="34"/>
  <c r="AL46" i="34" s="1"/>
  <c r="AL44" i="34" s="1"/>
  <c r="W24" i="34"/>
  <c r="J66" i="34"/>
  <c r="J70" i="34" s="1"/>
  <c r="J72" i="34" s="1"/>
  <c r="J68" i="34"/>
  <c r="AN20" i="34"/>
  <c r="AN19" i="34"/>
  <c r="AN26" i="34" s="1"/>
  <c r="X36" i="34"/>
  <c r="AL68" i="34"/>
  <c r="AL66" i="34"/>
  <c r="AL70" i="34" s="1"/>
  <c r="AV103" i="34"/>
  <c r="K36" i="34"/>
  <c r="BL137" i="34"/>
  <c r="BL140" i="34" s="1"/>
  <c r="BL144" i="34" s="1"/>
  <c r="BL99" i="34"/>
  <c r="BL101" i="34"/>
  <c r="BL142" i="34" s="1"/>
  <c r="BL98" i="34"/>
  <c r="V137" i="34"/>
  <c r="V140" i="34" s="1"/>
  <c r="V144" i="34" s="1"/>
  <c r="V101" i="34"/>
  <c r="V142" i="34" s="1"/>
  <c r="V99" i="34"/>
  <c r="V98" i="34"/>
  <c r="AM36" i="34"/>
  <c r="AM126" i="34"/>
  <c r="V119" i="34"/>
  <c r="V113" i="34"/>
  <c r="AX170" i="34"/>
  <c r="AX176" i="34"/>
  <c r="AX173" i="34"/>
  <c r="AX116" i="34"/>
  <c r="AX167" i="34"/>
  <c r="BO63" i="34"/>
  <c r="BO109" i="34"/>
  <c r="BK140" i="34"/>
  <c r="BK144" i="34" s="1"/>
  <c r="BK146" i="34" s="1"/>
  <c r="BL146" i="34" s="1"/>
  <c r="G140" i="34"/>
  <c r="G144" i="34" s="1"/>
  <c r="G146" i="34" s="1"/>
  <c r="H146" i="34" s="1"/>
  <c r="H67" i="34"/>
  <c r="H77" i="34" s="1"/>
  <c r="H75" i="34" s="1"/>
  <c r="H73" i="34"/>
  <c r="BB124" i="34"/>
  <c r="BB127" i="34" s="1"/>
  <c r="BB17" i="34"/>
  <c r="BC16" i="34"/>
  <c r="BB18" i="34"/>
  <c r="BB34" i="34"/>
  <c r="BB37" i="34" s="1"/>
  <c r="BB40" i="34" s="1"/>
  <c r="AV58" i="34"/>
  <c r="AV88" i="34" s="1"/>
  <c r="U118" i="34"/>
  <c r="L37" i="34"/>
  <c r="L40" i="34" s="1"/>
  <c r="L41" i="34" s="1"/>
  <c r="M41" i="34" s="1"/>
  <c r="M124" i="34"/>
  <c r="M127" i="34" s="1"/>
  <c r="M18" i="34"/>
  <c r="M17" i="34"/>
  <c r="N16" i="34"/>
  <c r="M34" i="34"/>
  <c r="M37" i="34" s="1"/>
  <c r="M40" i="34" s="1"/>
  <c r="BK81" i="34"/>
  <c r="BK85" i="34" s="1"/>
  <c r="AJ118" i="34"/>
  <c r="AK118" i="34" s="1"/>
  <c r="AX73" i="34"/>
  <c r="AX67" i="34"/>
  <c r="AX77" i="34" s="1"/>
  <c r="AX75" i="34" s="1"/>
  <c r="AJ113" i="34"/>
  <c r="AJ119" i="34"/>
  <c r="AZ22" i="34"/>
  <c r="AZ24" i="34" s="1"/>
  <c r="AZ126" i="34"/>
  <c r="BK178" i="34"/>
  <c r="BK172" i="34"/>
  <c r="BK169" i="34"/>
  <c r="BK123" i="34"/>
  <c r="BK121" i="34" s="1"/>
  <c r="BK175" i="34"/>
  <c r="BJ199" i="34"/>
  <c r="H118" i="34"/>
  <c r="I118" i="34" s="1"/>
  <c r="X109" i="34"/>
  <c r="X63" i="34"/>
  <c r="AL24" i="34"/>
  <c r="W114" i="34"/>
  <c r="W115" i="34" s="1"/>
  <c r="W112" i="34"/>
  <c r="W110" i="34"/>
  <c r="W10" i="34" s="1"/>
  <c r="AI178" i="34"/>
  <c r="AI172" i="34"/>
  <c r="AI169" i="34"/>
  <c r="AI123" i="34"/>
  <c r="AI121" i="34" s="1"/>
  <c r="AI175" i="34"/>
  <c r="U78" i="34"/>
  <c r="U53" i="34"/>
  <c r="U56" i="34" s="1"/>
  <c r="U57" i="34" s="1"/>
  <c r="U55" i="34"/>
  <c r="U83" i="34" s="1"/>
  <c r="U52" i="34"/>
  <c r="BP20" i="34"/>
  <c r="BP36" i="34" s="1"/>
  <c r="BP19" i="34"/>
  <c r="BP26" i="34" s="1"/>
  <c r="BM111" i="34"/>
  <c r="BM65" i="34"/>
  <c r="BN28" i="34"/>
  <c r="AU191" i="34"/>
  <c r="K109" i="34"/>
  <c r="K63" i="34"/>
  <c r="W189" i="34"/>
  <c r="AI147" i="34"/>
  <c r="BM173" i="34"/>
  <c r="BM167" i="34"/>
  <c r="BM168" i="34" s="1"/>
  <c r="BM170" i="34"/>
  <c r="BM171" i="34" s="1"/>
  <c r="BM116" i="34"/>
  <c r="BM117" i="34" s="1"/>
  <c r="BM176" i="34"/>
  <c r="BM25" i="34"/>
  <c r="AK78" i="34"/>
  <c r="AK81" i="34" s="1"/>
  <c r="AK85" i="34" s="1"/>
  <c r="AK55" i="34"/>
  <c r="AK83" i="34" s="1"/>
  <c r="AK53" i="34"/>
  <c r="AK56" i="34" s="1"/>
  <c r="AK57" i="34" s="1"/>
  <c r="AK52" i="34"/>
  <c r="BN184" i="34"/>
  <c r="BN190" i="34"/>
  <c r="BN181" i="34"/>
  <c r="BN187" i="34"/>
  <c r="BN136" i="34"/>
  <c r="I137" i="34"/>
  <c r="I140" i="34" s="1"/>
  <c r="I144" i="34" s="1"/>
  <c r="I99" i="34"/>
  <c r="I101" i="34"/>
  <c r="I142" i="34" s="1"/>
  <c r="I98" i="34"/>
  <c r="W65" i="34"/>
  <c r="W111" i="34"/>
  <c r="X28" i="34"/>
  <c r="AJ155" i="34"/>
  <c r="AJ191" i="34" s="1"/>
  <c r="AJ164" i="34"/>
  <c r="AJ161" i="34"/>
  <c r="AJ102" i="34"/>
  <c r="AJ103" i="34" s="1"/>
  <c r="AJ158" i="34"/>
  <c r="H78" i="34"/>
  <c r="H81" i="34" s="1"/>
  <c r="H85" i="34" s="1"/>
  <c r="H55" i="34"/>
  <c r="H83" i="34" s="1"/>
  <c r="I84" i="34" s="1"/>
  <c r="H53" i="34"/>
  <c r="H56" i="34" s="1"/>
  <c r="H57" i="34" s="1"/>
  <c r="H52" i="34"/>
  <c r="BJ90" i="33"/>
  <c r="I24" i="33"/>
  <c r="Y131" i="33"/>
  <c r="BB41" i="33"/>
  <c r="Y36" i="33"/>
  <c r="F149" i="33"/>
  <c r="X96" i="33"/>
  <c r="X50" i="33"/>
  <c r="J38" i="33"/>
  <c r="J46" i="33" s="1"/>
  <c r="AZ96" i="33"/>
  <c r="AZ50" i="33"/>
  <c r="AM131" i="33"/>
  <c r="BA128" i="33"/>
  <c r="AW147" i="33"/>
  <c r="BI197" i="33"/>
  <c r="AZ42" i="33"/>
  <c r="AZ38" i="33"/>
  <c r="AZ46" i="33" s="1"/>
  <c r="AZ44" i="33" s="1"/>
  <c r="AI58" i="33"/>
  <c r="AI80" i="33"/>
  <c r="AI82" i="33" s="1"/>
  <c r="AI92" i="33" s="1"/>
  <c r="AI90" i="33" s="1"/>
  <c r="AI54" i="33"/>
  <c r="AI62" i="33" s="1"/>
  <c r="AI60" i="33" s="1"/>
  <c r="BO20" i="33"/>
  <c r="BO126" i="33" s="1"/>
  <c r="BO19" i="33"/>
  <c r="BO26" i="33" s="1"/>
  <c r="BM68" i="33"/>
  <c r="BM69" i="33" s="1"/>
  <c r="BM66" i="33"/>
  <c r="BM70" i="33" s="1"/>
  <c r="BM72" i="33" s="1"/>
  <c r="BM64" i="33"/>
  <c r="BM6" i="33" s="1"/>
  <c r="AX140" i="33"/>
  <c r="AX144" i="33" s="1"/>
  <c r="BL119" i="33"/>
  <c r="BL113" i="33"/>
  <c r="E194" i="33"/>
  <c r="U80" i="33"/>
  <c r="U82" i="33" s="1"/>
  <c r="U92" i="33" s="1"/>
  <c r="U90" i="33" s="1"/>
  <c r="U58" i="33"/>
  <c r="U54" i="33"/>
  <c r="U62" i="33" s="1"/>
  <c r="U60" i="33" s="1"/>
  <c r="I112" i="33"/>
  <c r="I114" i="33"/>
  <c r="Y128" i="33"/>
  <c r="BI146" i="33"/>
  <c r="BJ146" i="33" s="1"/>
  <c r="H96" i="33"/>
  <c r="H50" i="33"/>
  <c r="I25" i="33"/>
  <c r="I110" i="33"/>
  <c r="I10" i="33" s="1"/>
  <c r="W190" i="33"/>
  <c r="W184" i="33"/>
  <c r="W136" i="33"/>
  <c r="W134" i="33" s="1"/>
  <c r="W181" i="33"/>
  <c r="W187" i="33"/>
  <c r="AZ128" i="33"/>
  <c r="AZ132" i="33"/>
  <c r="BA132" i="33" s="1"/>
  <c r="I128" i="33"/>
  <c r="I132" i="33"/>
  <c r="BO188" i="33"/>
  <c r="BO182" i="33"/>
  <c r="BO179" i="33"/>
  <c r="BO185" i="33"/>
  <c r="BO130" i="33"/>
  <c r="H67" i="33"/>
  <c r="H77" i="33" s="1"/>
  <c r="H75" i="33" s="1"/>
  <c r="H73" i="33"/>
  <c r="X132" i="33"/>
  <c r="X128" i="33"/>
  <c r="E191" i="33"/>
  <c r="BK55" i="33"/>
  <c r="BK83" i="33" s="1"/>
  <c r="BK53" i="33"/>
  <c r="BK56" i="33" s="1"/>
  <c r="BK57" i="33" s="1"/>
  <c r="BK78" i="33"/>
  <c r="BK52" i="33"/>
  <c r="BI87" i="33"/>
  <c r="BJ87" i="33" s="1"/>
  <c r="E88" i="33"/>
  <c r="BJ166" i="33"/>
  <c r="BJ202" i="33" s="1"/>
  <c r="BJ157" i="33"/>
  <c r="BJ193" i="33" s="1"/>
  <c r="BJ163" i="33"/>
  <c r="BJ199" i="33" s="1"/>
  <c r="BJ108" i="33"/>
  <c r="BJ196" i="33"/>
  <c r="AL132" i="33"/>
  <c r="AL128" i="33"/>
  <c r="BB20" i="33"/>
  <c r="BB126" i="33" s="1"/>
  <c r="BB19" i="33"/>
  <c r="BB26" i="33" s="1"/>
  <c r="AI164" i="33"/>
  <c r="AI161" i="33"/>
  <c r="AI155" i="33"/>
  <c r="AI102" i="33"/>
  <c r="AI103" i="33" s="1"/>
  <c r="AI158" i="33"/>
  <c r="W115" i="33"/>
  <c r="BK178" i="33"/>
  <c r="BK172" i="33"/>
  <c r="BK175" i="33"/>
  <c r="BK169" i="33"/>
  <c r="BK123" i="33"/>
  <c r="BK121" i="33" s="1"/>
  <c r="AY55" i="33"/>
  <c r="AY83" i="33" s="1"/>
  <c r="AY84" i="33" s="1"/>
  <c r="AY53" i="33"/>
  <c r="AY56" i="33" s="1"/>
  <c r="AY57" i="33" s="1"/>
  <c r="AY78" i="33"/>
  <c r="AY52" i="33"/>
  <c r="AY51" i="33"/>
  <c r="AY5" i="33" s="1"/>
  <c r="AW200" i="33"/>
  <c r="H173" i="33"/>
  <c r="H167" i="33"/>
  <c r="H176" i="33"/>
  <c r="H170" i="33"/>
  <c r="H116" i="33"/>
  <c r="H118" i="33" s="1"/>
  <c r="Z37" i="33"/>
  <c r="Z40" i="33" s="1"/>
  <c r="Z41" i="33" s="1"/>
  <c r="AA18" i="33"/>
  <c r="AA17" i="33"/>
  <c r="AB16" i="33"/>
  <c r="AA124" i="33"/>
  <c r="AA127" i="33" s="1"/>
  <c r="AA34" i="33"/>
  <c r="AA37" i="33" s="1"/>
  <c r="AA40" i="33" s="1"/>
  <c r="AZ66" i="33"/>
  <c r="AZ70" i="33" s="1"/>
  <c r="AZ72" i="33" s="1"/>
  <c r="AZ68" i="33"/>
  <c r="AM20" i="33"/>
  <c r="AM126" i="33" s="1"/>
  <c r="AM19" i="33"/>
  <c r="AM26" i="33" s="1"/>
  <c r="V164" i="33"/>
  <c r="V200" i="33" s="1"/>
  <c r="V161" i="33"/>
  <c r="V197" i="33" s="1"/>
  <c r="V155" i="33"/>
  <c r="V191" i="33" s="1"/>
  <c r="V158" i="33"/>
  <c r="V194" i="33" s="1"/>
  <c r="V102" i="33"/>
  <c r="BA109" i="33"/>
  <c r="BA63" i="33"/>
  <c r="W135" i="33"/>
  <c r="AX118" i="33"/>
  <c r="BJ103" i="33"/>
  <c r="BI194" i="33"/>
  <c r="AJ119" i="33"/>
  <c r="AJ113" i="33"/>
  <c r="K188" i="33"/>
  <c r="K182" i="33"/>
  <c r="K185" i="33"/>
  <c r="K130" i="33"/>
  <c r="K179" i="33"/>
  <c r="AI81" i="33"/>
  <c r="AI85" i="33" s="1"/>
  <c r="BP124" i="33"/>
  <c r="BP127" i="33" s="1"/>
  <c r="BQ16" i="33"/>
  <c r="BP17" i="33"/>
  <c r="BP18" i="33"/>
  <c r="BP34" i="33"/>
  <c r="BP37" i="33" s="1"/>
  <c r="BP40" i="33" s="1"/>
  <c r="W119" i="33"/>
  <c r="W120" i="33" s="1"/>
  <c r="W113" i="33"/>
  <c r="I111" i="33"/>
  <c r="I65" i="33"/>
  <c r="J28" i="33"/>
  <c r="BM111" i="33"/>
  <c r="BM65" i="33"/>
  <c r="BN28" i="33"/>
  <c r="AY73" i="33"/>
  <c r="AY74" i="33" s="1"/>
  <c r="AY67" i="33"/>
  <c r="AY77" i="33" s="1"/>
  <c r="AY75" i="33" s="1"/>
  <c r="AY76" i="33" s="1"/>
  <c r="BL173" i="33"/>
  <c r="BL167" i="33"/>
  <c r="BL176" i="33"/>
  <c r="BL170" i="33"/>
  <c r="BL116" i="33"/>
  <c r="E197" i="33"/>
  <c r="BN22" i="33"/>
  <c r="BN24" i="33" s="1"/>
  <c r="BN126" i="33"/>
  <c r="BI147" i="33"/>
  <c r="BK137" i="33"/>
  <c r="BK101" i="33"/>
  <c r="BK142" i="33" s="1"/>
  <c r="BK99" i="33"/>
  <c r="BK98" i="33"/>
  <c r="BJ149" i="33"/>
  <c r="AL22" i="33"/>
  <c r="V54" i="33"/>
  <c r="V62" i="33" s="1"/>
  <c r="V80" i="33"/>
  <c r="V82" i="33" s="1"/>
  <c r="V92" i="33" s="1"/>
  <c r="V90" i="33" s="1"/>
  <c r="BC18" i="33"/>
  <c r="BC17" i="33"/>
  <c r="BD16" i="33"/>
  <c r="BC124" i="33"/>
  <c r="BC127" i="33" s="1"/>
  <c r="BC34" i="33"/>
  <c r="T106" i="33"/>
  <c r="BN131" i="33"/>
  <c r="BO131" i="33" s="1"/>
  <c r="Y38" i="33"/>
  <c r="Y46" i="33" s="1"/>
  <c r="Y44" i="33" s="1"/>
  <c r="J63" i="33"/>
  <c r="J109" i="33"/>
  <c r="G104" i="33"/>
  <c r="G147" i="33" s="1"/>
  <c r="G100" i="33"/>
  <c r="G160" i="33" s="1"/>
  <c r="G139" i="33"/>
  <c r="G141" i="33" s="1"/>
  <c r="G151" i="33" s="1"/>
  <c r="G149" i="33" s="1"/>
  <c r="AY134" i="33"/>
  <c r="E160" i="33"/>
  <c r="E196" i="33" s="1"/>
  <c r="E166" i="33"/>
  <c r="E202" i="33" s="1"/>
  <c r="E157" i="33"/>
  <c r="E193" i="33" s="1"/>
  <c r="E108" i="33"/>
  <c r="E106" i="33" s="1"/>
  <c r="E163" i="33"/>
  <c r="E199" i="33" s="1"/>
  <c r="U158" i="33"/>
  <c r="U164" i="33"/>
  <c r="U155" i="33"/>
  <c r="U102" i="33"/>
  <c r="U103" i="33" s="1"/>
  <c r="V103" i="33" s="1"/>
  <c r="U161" i="33"/>
  <c r="AY137" i="33"/>
  <c r="AY140" i="33" s="1"/>
  <c r="AY144" i="33" s="1"/>
  <c r="AY99" i="33"/>
  <c r="AY101" i="33"/>
  <c r="AY142" i="33" s="1"/>
  <c r="AY98" i="33"/>
  <c r="Z127" i="33"/>
  <c r="AI146" i="33"/>
  <c r="AX58" i="33"/>
  <c r="AX80" i="33"/>
  <c r="AX82" i="33" s="1"/>
  <c r="AX92" i="33" s="1"/>
  <c r="AX90" i="33" s="1"/>
  <c r="AX54" i="33"/>
  <c r="AX62" i="33" s="1"/>
  <c r="AX60" i="33" s="1"/>
  <c r="AN124" i="33"/>
  <c r="AN127" i="33" s="1"/>
  <c r="AN17" i="33"/>
  <c r="AO16" i="33"/>
  <c r="AN18" i="33"/>
  <c r="AN34" i="33"/>
  <c r="AN37" i="33" s="1"/>
  <c r="AN40" i="33" s="1"/>
  <c r="V100" i="33"/>
  <c r="V160" i="33" s="1"/>
  <c r="V139" i="33"/>
  <c r="V141" i="33" s="1"/>
  <c r="V151" i="33" s="1"/>
  <c r="I42" i="33"/>
  <c r="I43" i="33" s="1"/>
  <c r="I4" i="33" s="1"/>
  <c r="I38" i="33"/>
  <c r="I46" i="33" s="1"/>
  <c r="I44" i="33" s="1"/>
  <c r="I45" i="33" s="1"/>
  <c r="AK114" i="33"/>
  <c r="AK112" i="33"/>
  <c r="AK110" i="33"/>
  <c r="AK10" i="33" s="1"/>
  <c r="BL96" i="33"/>
  <c r="BL50" i="33"/>
  <c r="BM42" i="33"/>
  <c r="BM43" i="33" s="1"/>
  <c r="BM4" i="33" s="1"/>
  <c r="BM38" i="33"/>
  <c r="BM46" i="33" s="1"/>
  <c r="BM44" i="33" s="1"/>
  <c r="AJ67" i="33"/>
  <c r="AJ77" i="33" s="1"/>
  <c r="AJ75" i="33" s="1"/>
  <c r="AJ73" i="33"/>
  <c r="BI88" i="33"/>
  <c r="X68" i="33"/>
  <c r="X66" i="33"/>
  <c r="X70" i="33" s="1"/>
  <c r="BO37" i="33"/>
  <c r="BO40" i="33" s="1"/>
  <c r="BO41" i="33" s="1"/>
  <c r="J185" i="33"/>
  <c r="J179" i="33"/>
  <c r="J188" i="33"/>
  <c r="J182" i="33"/>
  <c r="J130" i="33"/>
  <c r="J131" i="33" s="1"/>
  <c r="K131" i="33" s="1"/>
  <c r="AL109" i="33"/>
  <c r="AL63" i="33"/>
  <c r="X42" i="33"/>
  <c r="Y42" i="33" s="1"/>
  <c r="X38" i="33"/>
  <c r="X46" i="33" s="1"/>
  <c r="X44" i="33" s="1"/>
  <c r="E146" i="33"/>
  <c r="F146" i="33" s="1"/>
  <c r="G146" i="33" s="1"/>
  <c r="Y109" i="33"/>
  <c r="Y63" i="33"/>
  <c r="J22" i="33"/>
  <c r="G164" i="33"/>
  <c r="G200" i="33" s="1"/>
  <c r="G161" i="33"/>
  <c r="G197" i="33" s="1"/>
  <c r="G155" i="33"/>
  <c r="G191" i="33" s="1"/>
  <c r="G102" i="33"/>
  <c r="G103" i="33" s="1"/>
  <c r="G158" i="33"/>
  <c r="G194" i="33" s="1"/>
  <c r="BA185" i="33"/>
  <c r="BA179" i="33"/>
  <c r="BA182" i="33"/>
  <c r="BA188" i="33"/>
  <c r="BA130" i="33"/>
  <c r="BA131" i="33" s="1"/>
  <c r="U140" i="33"/>
  <c r="U144" i="33" s="1"/>
  <c r="W71" i="33"/>
  <c r="AW197" i="33"/>
  <c r="Z20" i="33"/>
  <c r="Z19" i="33"/>
  <c r="Z26" i="33" s="1"/>
  <c r="AJ137" i="33"/>
  <c r="AJ99" i="33"/>
  <c r="AJ101" i="33"/>
  <c r="AJ142" i="33" s="1"/>
  <c r="AJ98" i="33"/>
  <c r="E87" i="33"/>
  <c r="F87" i="33" s="1"/>
  <c r="G87" i="33" s="1"/>
  <c r="BA22" i="33"/>
  <c r="BA24" i="33" s="1"/>
  <c r="AW196" i="33"/>
  <c r="AW166" i="33"/>
  <c r="AW202" i="33" s="1"/>
  <c r="AW163" i="33"/>
  <c r="AW199" i="33" s="1"/>
  <c r="AW157" i="33"/>
  <c r="AW193" i="33" s="1"/>
  <c r="AW108" i="33"/>
  <c r="AW106" i="33" s="1"/>
  <c r="AK128" i="33"/>
  <c r="AK132" i="33"/>
  <c r="BI200" i="33"/>
  <c r="AK111" i="33"/>
  <c r="AK65" i="33"/>
  <c r="AL28" i="33"/>
  <c r="K20" i="33"/>
  <c r="K126" i="33" s="1"/>
  <c r="K19" i="33"/>
  <c r="K26" i="33" s="1"/>
  <c r="X112" i="33"/>
  <c r="X114" i="33"/>
  <c r="Y28" i="33"/>
  <c r="X65" i="33"/>
  <c r="X111" i="33"/>
  <c r="BM114" i="33"/>
  <c r="BM115" i="33" s="1"/>
  <c r="BM112" i="33"/>
  <c r="AX139" i="33"/>
  <c r="AX141" i="33" s="1"/>
  <c r="AX151" i="33" s="1"/>
  <c r="AX149" i="33" s="1"/>
  <c r="AX104" i="33"/>
  <c r="AX147" i="33" s="1"/>
  <c r="AX100" i="33"/>
  <c r="AX160" i="33" s="1"/>
  <c r="AZ111" i="33"/>
  <c r="BA28" i="33"/>
  <c r="AZ65" i="33"/>
  <c r="BN109" i="33"/>
  <c r="BN63" i="33"/>
  <c r="BI163" i="33"/>
  <c r="BI199" i="33" s="1"/>
  <c r="BI160" i="33"/>
  <c r="BI196" i="33" s="1"/>
  <c r="BI157" i="33"/>
  <c r="BI193" i="33" s="1"/>
  <c r="BI166" i="33"/>
  <c r="BI202" i="33" s="1"/>
  <c r="BI108" i="33"/>
  <c r="BI106" i="33" s="1"/>
  <c r="AI178" i="33"/>
  <c r="AI172" i="33"/>
  <c r="AI169" i="33"/>
  <c r="AI175" i="33"/>
  <c r="AI123" i="33"/>
  <c r="AI121" i="33" s="1"/>
  <c r="AI87" i="33"/>
  <c r="AL42" i="33"/>
  <c r="AL38" i="33"/>
  <c r="AL46" i="33" s="1"/>
  <c r="AL44" i="33" s="1"/>
  <c r="V178" i="33"/>
  <c r="V172" i="33"/>
  <c r="V175" i="33"/>
  <c r="V169" i="33"/>
  <c r="V123" i="33"/>
  <c r="V121" i="33" s="1"/>
  <c r="AJ173" i="33"/>
  <c r="AJ167" i="33"/>
  <c r="AJ170" i="33"/>
  <c r="AJ116" i="33"/>
  <c r="AJ118" i="33" s="1"/>
  <c r="AJ176" i="33"/>
  <c r="E147" i="33"/>
  <c r="U139" i="33"/>
  <c r="U141" i="33" s="1"/>
  <c r="U151" i="33" s="1"/>
  <c r="U149" i="33" s="1"/>
  <c r="U104" i="33"/>
  <c r="V104" i="33" s="1"/>
  <c r="V147" i="33" s="1"/>
  <c r="U100" i="33"/>
  <c r="U160" i="33" s="1"/>
  <c r="BM187" i="33"/>
  <c r="BM181" i="33"/>
  <c r="BM190" i="33"/>
  <c r="BM184" i="33"/>
  <c r="BM136" i="33"/>
  <c r="BM134" i="33" s="1"/>
  <c r="AJ55" i="33"/>
  <c r="AJ83" i="33" s="1"/>
  <c r="AJ53" i="33"/>
  <c r="AJ56" i="33" s="1"/>
  <c r="AJ57" i="33" s="1"/>
  <c r="AJ78" i="33"/>
  <c r="AJ52" i="33"/>
  <c r="W45" i="33"/>
  <c r="AX81" i="33"/>
  <c r="AX85" i="33" s="1"/>
  <c r="AX87" i="33" s="1"/>
  <c r="AZ114" i="33"/>
  <c r="AZ112" i="33"/>
  <c r="AM188" i="33"/>
  <c r="AM182" i="33"/>
  <c r="AM185" i="33"/>
  <c r="AM130" i="33"/>
  <c r="AM179" i="33"/>
  <c r="AM37" i="33"/>
  <c r="AM40" i="33" s="1"/>
  <c r="AM41" i="33" s="1"/>
  <c r="AN41" i="33" s="1"/>
  <c r="BA36" i="33"/>
  <c r="F60" i="33"/>
  <c r="W96" i="33"/>
  <c r="W50" i="33"/>
  <c r="W25" i="33"/>
  <c r="AK68" i="33"/>
  <c r="AK66" i="33"/>
  <c r="AK70" i="33" s="1"/>
  <c r="AK71" i="33" s="1"/>
  <c r="AY176" i="33"/>
  <c r="AY170" i="33"/>
  <c r="AY171" i="33" s="1"/>
  <c r="AY167" i="33"/>
  <c r="AY173" i="33"/>
  <c r="AY174" i="33" s="1"/>
  <c r="AY116" i="33"/>
  <c r="AY117" i="33" s="1"/>
  <c r="BI191" i="33"/>
  <c r="M16" i="33"/>
  <c r="L17" i="33"/>
  <c r="L124" i="33"/>
  <c r="L127" i="33" s="1"/>
  <c r="L18" i="33"/>
  <c r="L34" i="33"/>
  <c r="L37" i="33" s="1"/>
  <c r="L40" i="33" s="1"/>
  <c r="K41" i="33"/>
  <c r="G178" i="33"/>
  <c r="G172" i="33"/>
  <c r="G175" i="33"/>
  <c r="G169" i="33"/>
  <c r="G123" i="33"/>
  <c r="G121" i="33" s="1"/>
  <c r="W73" i="33"/>
  <c r="W67" i="33"/>
  <c r="W77" i="33" s="1"/>
  <c r="W75" i="33" s="1"/>
  <c r="W76" i="33" s="1"/>
  <c r="H119" i="33"/>
  <c r="H113" i="33"/>
  <c r="AX164" i="33"/>
  <c r="AX200" i="33" s="1"/>
  <c r="AX161" i="33"/>
  <c r="AX155" i="33"/>
  <c r="AX158" i="33"/>
  <c r="AX102" i="33"/>
  <c r="AX103" i="33" s="1"/>
  <c r="G58" i="33"/>
  <c r="G88" i="33" s="1"/>
  <c r="G54" i="33"/>
  <c r="G62" i="33" s="1"/>
  <c r="G60" i="33" s="1"/>
  <c r="G80" i="33"/>
  <c r="G82" i="33" s="1"/>
  <c r="G92" i="33" s="1"/>
  <c r="G90" i="33" s="1"/>
  <c r="BL73" i="33"/>
  <c r="BL67" i="33"/>
  <c r="BL77" i="33" s="1"/>
  <c r="BL75" i="33" s="1"/>
  <c r="AY113" i="33"/>
  <c r="AY119" i="33"/>
  <c r="AY120" i="33" s="1"/>
  <c r="E200" i="33"/>
  <c r="BN36" i="33"/>
  <c r="F166" i="33"/>
  <c r="F202" i="33" s="1"/>
  <c r="F163" i="33"/>
  <c r="F199" i="33" s="1"/>
  <c r="F157" i="33"/>
  <c r="F193" i="33" s="1"/>
  <c r="F196" i="33"/>
  <c r="F108" i="33"/>
  <c r="BM24" i="33"/>
  <c r="BM25" i="33" s="1"/>
  <c r="AX178" i="33"/>
  <c r="AX172" i="33"/>
  <c r="AX169" i="33"/>
  <c r="AX175" i="33"/>
  <c r="AX123" i="33"/>
  <c r="AX121" i="33" s="1"/>
  <c r="AJ72" i="33"/>
  <c r="BB185" i="33"/>
  <c r="BB179" i="33"/>
  <c r="BB188" i="33"/>
  <c r="BB182" i="33"/>
  <c r="BB130" i="33"/>
  <c r="U81" i="33"/>
  <c r="U85" i="33" s="1"/>
  <c r="U87" i="33" s="1"/>
  <c r="V87" i="33" s="1"/>
  <c r="I68" i="33"/>
  <c r="I69" i="33" s="1"/>
  <c r="I66" i="33"/>
  <c r="I70" i="33" s="1"/>
  <c r="I72" i="33" s="1"/>
  <c r="I64" i="33"/>
  <c r="I6" i="33" s="1"/>
  <c r="AI104" i="33"/>
  <c r="AI147" i="33" s="1"/>
  <c r="AI100" i="33"/>
  <c r="AI160" i="33" s="1"/>
  <c r="AI139" i="33"/>
  <c r="AI141" i="33" s="1"/>
  <c r="AI151" i="33" s="1"/>
  <c r="AI149" i="33" s="1"/>
  <c r="AK24" i="33"/>
  <c r="W176" i="33"/>
  <c r="W177" i="33" s="1"/>
  <c r="W170" i="33"/>
  <c r="W171" i="33" s="1"/>
  <c r="W173" i="33"/>
  <c r="W174" i="33" s="1"/>
  <c r="W167" i="33"/>
  <c r="W168" i="33" s="1"/>
  <c r="W116" i="33"/>
  <c r="W118" i="33" s="1"/>
  <c r="Y22" i="33"/>
  <c r="AJ134" i="33"/>
  <c r="J126" i="33"/>
  <c r="AW88" i="33"/>
  <c r="AH166" i="33"/>
  <c r="AH202" i="33" s="1"/>
  <c r="AH163" i="33"/>
  <c r="AH199" i="33" s="1"/>
  <c r="AH157" i="33"/>
  <c r="AH193" i="33" s="1"/>
  <c r="AH196" i="33"/>
  <c r="AH108" i="33"/>
  <c r="AH106" i="33" s="1"/>
  <c r="BJ60" i="33"/>
  <c r="AW191" i="33"/>
  <c r="I96" i="33"/>
  <c r="I50" i="33"/>
  <c r="AY71" i="33"/>
  <c r="BK118" i="33"/>
  <c r="W72" i="33"/>
  <c r="W103" i="31"/>
  <c r="T149" i="31"/>
  <c r="AJ57" i="31"/>
  <c r="AY117" i="31"/>
  <c r="BB131" i="31"/>
  <c r="BN131" i="31"/>
  <c r="X118" i="31"/>
  <c r="AL96" i="31"/>
  <c r="AL50" i="31"/>
  <c r="K131" i="31"/>
  <c r="X161" i="31"/>
  <c r="X197" i="31" s="1"/>
  <c r="X155" i="31"/>
  <c r="X191" i="31" s="1"/>
  <c r="X164" i="31"/>
  <c r="X200" i="31" s="1"/>
  <c r="X158" i="31"/>
  <c r="X194" i="31" s="1"/>
  <c r="X102" i="31"/>
  <c r="AX81" i="31"/>
  <c r="AX85" i="31" s="1"/>
  <c r="AY79" i="31"/>
  <c r="AY8" i="31" s="1"/>
  <c r="Z42" i="31"/>
  <c r="Z38" i="31"/>
  <c r="Z46" i="31" s="1"/>
  <c r="Z44" i="31" s="1"/>
  <c r="BK80" i="31"/>
  <c r="BK82" i="31" s="1"/>
  <c r="BK92" i="31" s="1"/>
  <c r="BK90" i="31" s="1"/>
  <c r="BK58" i="31"/>
  <c r="BK88" i="31" s="1"/>
  <c r="BK54" i="31"/>
  <c r="BK62" i="31" s="1"/>
  <c r="BK60" i="31" s="1"/>
  <c r="K37" i="31"/>
  <c r="K40" i="31" s="1"/>
  <c r="K41" i="31" s="1"/>
  <c r="G178" i="31"/>
  <c r="G172" i="31"/>
  <c r="G123" i="31"/>
  <c r="G121" i="31" s="1"/>
  <c r="G175" i="31"/>
  <c r="G169" i="31"/>
  <c r="AZ101" i="31"/>
  <c r="AZ142" i="31" s="1"/>
  <c r="AZ99" i="31"/>
  <c r="AZ137" i="31"/>
  <c r="AZ140" i="31" s="1"/>
  <c r="AZ144" i="31" s="1"/>
  <c r="AZ98" i="31"/>
  <c r="BC188" i="31"/>
  <c r="BC182" i="31"/>
  <c r="BC185" i="31"/>
  <c r="BC179" i="31"/>
  <c r="BC130" i="31"/>
  <c r="BC131" i="31" s="1"/>
  <c r="S60" i="31"/>
  <c r="T60" i="31"/>
  <c r="H73" i="31"/>
  <c r="H67" i="31"/>
  <c r="H77" i="31" s="1"/>
  <c r="H75" i="31" s="1"/>
  <c r="AY73" i="31"/>
  <c r="AY74" i="31" s="1"/>
  <c r="AY67" i="31"/>
  <c r="AY77" i="31" s="1"/>
  <c r="AY75" i="31" s="1"/>
  <c r="W145" i="31"/>
  <c r="S146" i="31"/>
  <c r="T146" i="31" s="1"/>
  <c r="U146" i="31" s="1"/>
  <c r="V146" i="31" s="1"/>
  <c r="W146" i="31" s="1"/>
  <c r="X146" i="31" s="1"/>
  <c r="AX80" i="31"/>
  <c r="AX82" i="31" s="1"/>
  <c r="AX92" i="31" s="1"/>
  <c r="AX90" i="31" s="1"/>
  <c r="AX58" i="31"/>
  <c r="AX88" i="31" s="1"/>
  <c r="AX54" i="31"/>
  <c r="AX62" i="31" s="1"/>
  <c r="AX60" i="31" s="1"/>
  <c r="BN42" i="31"/>
  <c r="BN38" i="31"/>
  <c r="BN46" i="31" s="1"/>
  <c r="BN44" i="31" s="1"/>
  <c r="AK45" i="31"/>
  <c r="S147" i="31"/>
  <c r="T104" i="31"/>
  <c r="BL190" i="31"/>
  <c r="BL184" i="31"/>
  <c r="BL181" i="31"/>
  <c r="BL187" i="31"/>
  <c r="BL136" i="31"/>
  <c r="BL134" i="31" s="1"/>
  <c r="AL44" i="31"/>
  <c r="K20" i="31"/>
  <c r="K19" i="31"/>
  <c r="K26" i="31" s="1"/>
  <c r="AX164" i="31"/>
  <c r="AX158" i="31"/>
  <c r="AX155" i="31"/>
  <c r="AX161" i="31"/>
  <c r="AX102" i="31"/>
  <c r="AX103" i="31" s="1"/>
  <c r="BL137" i="31"/>
  <c r="BL101" i="31"/>
  <c r="BL142" i="31" s="1"/>
  <c r="BL99" i="31"/>
  <c r="BL98" i="31"/>
  <c r="AK71" i="31"/>
  <c r="Y78" i="31"/>
  <c r="Y55" i="31"/>
  <c r="Y83" i="31" s="1"/>
  <c r="Y53" i="31"/>
  <c r="Y56" i="31" s="1"/>
  <c r="Y57" i="31" s="1"/>
  <c r="Y52" i="31"/>
  <c r="AZ78" i="31"/>
  <c r="AZ81" i="31" s="1"/>
  <c r="AZ85" i="31" s="1"/>
  <c r="AZ55" i="31"/>
  <c r="AZ83" i="31" s="1"/>
  <c r="AZ53" i="31"/>
  <c r="AZ56" i="31" s="1"/>
  <c r="AZ52" i="31"/>
  <c r="BC36" i="31"/>
  <c r="BC20" i="31"/>
  <c r="BC19" i="31"/>
  <c r="BC26" i="31" s="1"/>
  <c r="J63" i="31"/>
  <c r="J109" i="31"/>
  <c r="V119" i="31"/>
  <c r="V113" i="31"/>
  <c r="V139" i="31"/>
  <c r="V141" i="31" s="1"/>
  <c r="V151" i="31" s="1"/>
  <c r="V149" i="31" s="1"/>
  <c r="X54" i="31"/>
  <c r="X62" i="31" s="1"/>
  <c r="X60" i="31" s="1"/>
  <c r="BM189" i="31"/>
  <c r="BM111" i="31"/>
  <c r="BM65" i="31"/>
  <c r="BN28" i="31"/>
  <c r="I44" i="31"/>
  <c r="I45" i="31" s="1"/>
  <c r="AI80" i="31"/>
  <c r="AI82" i="31" s="1"/>
  <c r="AI92" i="31" s="1"/>
  <c r="AI90" i="31" s="1"/>
  <c r="AI58" i="31"/>
  <c r="AJ58" i="31" s="1"/>
  <c r="AI54" i="31"/>
  <c r="AI62" i="31" s="1"/>
  <c r="AI60" i="31" s="1"/>
  <c r="S88" i="31"/>
  <c r="T58" i="31"/>
  <c r="BK178" i="31"/>
  <c r="BK172" i="31"/>
  <c r="BK169" i="31"/>
  <c r="BK123" i="31"/>
  <c r="BK121" i="31" s="1"/>
  <c r="BK175" i="31"/>
  <c r="AK111" i="31"/>
  <c r="AK65" i="31"/>
  <c r="AL28" i="31"/>
  <c r="I66" i="31"/>
  <c r="I70" i="31" s="1"/>
  <c r="I71" i="31" s="1"/>
  <c r="I68" i="31"/>
  <c r="I69" i="31" s="1"/>
  <c r="H119" i="31"/>
  <c r="H113" i="31"/>
  <c r="BB24" i="31"/>
  <c r="BB22" i="31"/>
  <c r="AI139" i="31"/>
  <c r="AI141" i="31" s="1"/>
  <c r="AI151" i="31" s="1"/>
  <c r="AI149" i="31" s="1"/>
  <c r="AI104" i="31"/>
  <c r="AJ104" i="31" s="1"/>
  <c r="AI100" i="31"/>
  <c r="AI160" i="31" s="1"/>
  <c r="AB188" i="31"/>
  <c r="AB182" i="31"/>
  <c r="AB179" i="31"/>
  <c r="AB185" i="31"/>
  <c r="AB186" i="31" s="1"/>
  <c r="AB130" i="31"/>
  <c r="AK133" i="31"/>
  <c r="AM131" i="31"/>
  <c r="AZ111" i="31"/>
  <c r="AZ65" i="31"/>
  <c r="BA28" i="31"/>
  <c r="AM38" i="31"/>
  <c r="AM46" i="31" s="1"/>
  <c r="AM44" i="31" s="1"/>
  <c r="AA109" i="31"/>
  <c r="AA63" i="31"/>
  <c r="AK78" i="31"/>
  <c r="AK81" i="31" s="1"/>
  <c r="AK85" i="31" s="1"/>
  <c r="AK55" i="31"/>
  <c r="AK83" i="31" s="1"/>
  <c r="AK53" i="31"/>
  <c r="AK56" i="31" s="1"/>
  <c r="AK57" i="31" s="1"/>
  <c r="AK52" i="31"/>
  <c r="BL72" i="31"/>
  <c r="Z187" i="31"/>
  <c r="Z181" i="31"/>
  <c r="Z190" i="31"/>
  <c r="Z184" i="31"/>
  <c r="Z136" i="31"/>
  <c r="BA42" i="31"/>
  <c r="BA38" i="31"/>
  <c r="BA46" i="31" s="1"/>
  <c r="BA44" i="31" s="1"/>
  <c r="AZ190" i="31"/>
  <c r="AZ184" i="31"/>
  <c r="AZ181" i="31"/>
  <c r="AZ136" i="31"/>
  <c r="AZ134" i="31" s="1"/>
  <c r="AZ187" i="31"/>
  <c r="S166" i="31"/>
  <c r="S202" i="31" s="1"/>
  <c r="S160" i="31"/>
  <c r="S196" i="31" s="1"/>
  <c r="S157" i="31"/>
  <c r="S193" i="31" s="1"/>
  <c r="S163" i="31"/>
  <c r="S199" i="31" s="1"/>
  <c r="S108" i="31"/>
  <c r="AJ161" i="31"/>
  <c r="AJ197" i="31" s="1"/>
  <c r="AJ155" i="31"/>
  <c r="AJ191" i="31" s="1"/>
  <c r="AJ164" i="31"/>
  <c r="AJ200" i="31" s="1"/>
  <c r="AJ102" i="31"/>
  <c r="AJ158" i="31"/>
  <c r="AJ194" i="31" s="1"/>
  <c r="AY80" i="31"/>
  <c r="AY82" i="31" s="1"/>
  <c r="AY92" i="31" s="1"/>
  <c r="AY90" i="31" s="1"/>
  <c r="AY54" i="31"/>
  <c r="AY62" i="31" s="1"/>
  <c r="AY143" i="31"/>
  <c r="BJ166" i="31"/>
  <c r="BJ202" i="31" s="1"/>
  <c r="BJ196" i="31"/>
  <c r="BJ163" i="31"/>
  <c r="BJ199" i="31" s="1"/>
  <c r="BJ108" i="31"/>
  <c r="BJ106" i="31" s="1"/>
  <c r="BJ157" i="31"/>
  <c r="BJ193" i="31" s="1"/>
  <c r="AK187" i="31"/>
  <c r="AK181" i="31"/>
  <c r="AK184" i="31"/>
  <c r="AK190" i="31"/>
  <c r="AK136" i="31"/>
  <c r="AK134" i="31" s="1"/>
  <c r="BA96" i="31"/>
  <c r="BA50" i="31"/>
  <c r="S191" i="31"/>
  <c r="W156" i="31"/>
  <c r="BM186" i="31"/>
  <c r="AY164" i="31"/>
  <c r="AY200" i="31" s="1"/>
  <c r="AY158" i="31"/>
  <c r="AY194" i="31" s="1"/>
  <c r="AY161" i="31"/>
  <c r="AY197" i="31" s="1"/>
  <c r="AY155" i="31"/>
  <c r="AY191" i="31" s="1"/>
  <c r="AY102" i="31"/>
  <c r="AP16" i="31"/>
  <c r="AO17" i="31"/>
  <c r="AO18" i="31"/>
  <c r="AO124" i="31"/>
  <c r="AO127" i="31" s="1"/>
  <c r="AO34" i="31"/>
  <c r="AO37" i="31" s="1"/>
  <c r="AO40" i="31" s="1"/>
  <c r="BB63" i="31"/>
  <c r="BB109" i="31"/>
  <c r="AB126" i="31"/>
  <c r="AB20" i="31"/>
  <c r="AB19" i="31"/>
  <c r="AB26" i="31" s="1"/>
  <c r="BK139" i="31"/>
  <c r="BK141" i="31" s="1"/>
  <c r="BK151" i="31" s="1"/>
  <c r="BK149" i="31" s="1"/>
  <c r="BK104" i="31"/>
  <c r="BK100" i="31"/>
  <c r="BK160" i="31" s="1"/>
  <c r="AA128" i="31"/>
  <c r="AA132" i="31"/>
  <c r="AY57" i="31"/>
  <c r="AZ57" i="31" s="1"/>
  <c r="BN63" i="31"/>
  <c r="BN109" i="31"/>
  <c r="AK43" i="31"/>
  <c r="AK4" i="31" s="1"/>
  <c r="AB189" i="31"/>
  <c r="I24" i="31"/>
  <c r="AW88" i="31"/>
  <c r="AL42" i="31"/>
  <c r="AM42" i="31" s="1"/>
  <c r="I183" i="31"/>
  <c r="AX140" i="31"/>
  <c r="AX144" i="31" s="1"/>
  <c r="AY138" i="31"/>
  <c r="AY12" i="31" s="1"/>
  <c r="BL78" i="31"/>
  <c r="BL55" i="31"/>
  <c r="BL83" i="31" s="1"/>
  <c r="BL53" i="31"/>
  <c r="BL56" i="31" s="1"/>
  <c r="BL57" i="31" s="1"/>
  <c r="BL52" i="31"/>
  <c r="F166" i="31"/>
  <c r="F202" i="31" s="1"/>
  <c r="F196" i="31"/>
  <c r="F163" i="31"/>
  <c r="F199" i="31" s="1"/>
  <c r="F157" i="31"/>
  <c r="F193" i="31" s="1"/>
  <c r="F108" i="31"/>
  <c r="F106" i="31" s="1"/>
  <c r="W86" i="31"/>
  <c r="S87" i="31"/>
  <c r="T87" i="31" s="1"/>
  <c r="U87" i="31" s="1"/>
  <c r="V87" i="31" s="1"/>
  <c r="W87" i="31" s="1"/>
  <c r="X87" i="31" s="1"/>
  <c r="Z114" i="31"/>
  <c r="Z112" i="31"/>
  <c r="W166" i="31"/>
  <c r="W163" i="31"/>
  <c r="W108" i="31"/>
  <c r="W106" i="31" s="1"/>
  <c r="W157" i="31"/>
  <c r="Y101" i="31"/>
  <c r="Y142" i="31" s="1"/>
  <c r="Y99" i="31"/>
  <c r="Y137" i="31"/>
  <c r="Y140" i="31" s="1"/>
  <c r="Y144" i="31" s="1"/>
  <c r="Y98" i="31"/>
  <c r="AH202" i="31"/>
  <c r="S197" i="31"/>
  <c r="W162" i="31"/>
  <c r="AL114" i="31"/>
  <c r="AL112" i="31"/>
  <c r="J22" i="31"/>
  <c r="J24" i="31" s="1"/>
  <c r="X28" i="31"/>
  <c r="W65" i="31"/>
  <c r="W111" i="31"/>
  <c r="H101" i="31"/>
  <c r="H142" i="31" s="1"/>
  <c r="H99" i="31"/>
  <c r="H137" i="31"/>
  <c r="H140" i="31" s="1"/>
  <c r="H144" i="31" s="1"/>
  <c r="H98" i="31"/>
  <c r="G78" i="31"/>
  <c r="G55" i="31"/>
  <c r="G83" i="31" s="1"/>
  <c r="G53" i="31"/>
  <c r="G56" i="31" s="1"/>
  <c r="G57" i="31" s="1"/>
  <c r="G52" i="31"/>
  <c r="AK173" i="31"/>
  <c r="AK174" i="31" s="1"/>
  <c r="AK170" i="31"/>
  <c r="AK171" i="31" s="1"/>
  <c r="AK167" i="31"/>
  <c r="AK168" i="31" s="1"/>
  <c r="AK116" i="31"/>
  <c r="AK176" i="31"/>
  <c r="AK177" i="31" s="1"/>
  <c r="BM183" i="31"/>
  <c r="AZ176" i="31"/>
  <c r="AZ170" i="31"/>
  <c r="AZ167" i="31"/>
  <c r="AZ173" i="31"/>
  <c r="AZ116" i="31"/>
  <c r="BL73" i="31"/>
  <c r="BL67" i="31"/>
  <c r="BL77" i="31" s="1"/>
  <c r="BL75" i="31" s="1"/>
  <c r="AI178" i="31"/>
  <c r="AI172" i="31"/>
  <c r="AI175" i="31"/>
  <c r="AI123" i="31"/>
  <c r="AI121" i="31" s="1"/>
  <c r="AI169" i="31"/>
  <c r="I42" i="31"/>
  <c r="I43" i="31" s="1"/>
  <c r="I4" i="31" s="1"/>
  <c r="U175" i="31"/>
  <c r="U199" i="31" s="1"/>
  <c r="U169" i="31"/>
  <c r="U178" i="31"/>
  <c r="U202" i="31" s="1"/>
  <c r="U172" i="31"/>
  <c r="U196" i="31" s="1"/>
  <c r="U123" i="31"/>
  <c r="U121" i="31" s="1"/>
  <c r="AY139" i="31"/>
  <c r="AY141" i="31" s="1"/>
  <c r="AY151" i="31" s="1"/>
  <c r="AY100" i="31"/>
  <c r="AY160" i="31" s="1"/>
  <c r="BP18" i="31"/>
  <c r="BP17" i="31"/>
  <c r="BQ16" i="31"/>
  <c r="BP34" i="31"/>
  <c r="BP37" i="31" s="1"/>
  <c r="BP40" i="31" s="1"/>
  <c r="BP41" i="31" s="1"/>
  <c r="BP124" i="31"/>
  <c r="BP127" i="31" s="1"/>
  <c r="AN37" i="31"/>
  <c r="AN40" i="31" s="1"/>
  <c r="AN41" i="31" s="1"/>
  <c r="AN20" i="31"/>
  <c r="AN19" i="31"/>
  <c r="AN26" i="31" s="1"/>
  <c r="S90" i="31"/>
  <c r="T90" i="31"/>
  <c r="AJ73" i="31"/>
  <c r="AJ67" i="31"/>
  <c r="AJ77" i="31" s="1"/>
  <c r="AJ75" i="31" s="1"/>
  <c r="Y187" i="31"/>
  <c r="Y181" i="31"/>
  <c r="Y184" i="31"/>
  <c r="Y190" i="31"/>
  <c r="Y136" i="31"/>
  <c r="Y134" i="31" s="1"/>
  <c r="I114" i="31"/>
  <c r="I112" i="31"/>
  <c r="H176" i="31"/>
  <c r="H170" i="31"/>
  <c r="H167" i="31"/>
  <c r="H173" i="31"/>
  <c r="H116" i="31"/>
  <c r="H118" i="31" s="1"/>
  <c r="BB36" i="31"/>
  <c r="BB126" i="31"/>
  <c r="AI164" i="31"/>
  <c r="AI158" i="31"/>
  <c r="AI155" i="31"/>
  <c r="AI161" i="31"/>
  <c r="AI102" i="31"/>
  <c r="AB37" i="31"/>
  <c r="AB40" i="31" s="1"/>
  <c r="AB41" i="31" s="1"/>
  <c r="AB35" i="31"/>
  <c r="BM66" i="31"/>
  <c r="BM70" i="31" s="1"/>
  <c r="BM71" i="31" s="1"/>
  <c r="BM68" i="31"/>
  <c r="BM69" i="31" s="1"/>
  <c r="H190" i="31"/>
  <c r="H184" i="31"/>
  <c r="H181" i="31"/>
  <c r="H136" i="31"/>
  <c r="H134" i="31" s="1"/>
  <c r="H187" i="31"/>
  <c r="AY119" i="31"/>
  <c r="AY120" i="31" s="1"/>
  <c r="AY113" i="31"/>
  <c r="BK140" i="31"/>
  <c r="BK144" i="31" s="1"/>
  <c r="AA42" i="31"/>
  <c r="AA38" i="31"/>
  <c r="AA46" i="31" s="1"/>
  <c r="AA44" i="31" s="1"/>
  <c r="BM187" i="31"/>
  <c r="BM181" i="31"/>
  <c r="BM190" i="31"/>
  <c r="BM184" i="31"/>
  <c r="BM136" i="31"/>
  <c r="AK101" i="31"/>
  <c r="AK142" i="31" s="1"/>
  <c r="AK99" i="31"/>
  <c r="AK137" i="31"/>
  <c r="AK140" i="31" s="1"/>
  <c r="AK144" i="31" s="1"/>
  <c r="AK98" i="31"/>
  <c r="BN132" i="31"/>
  <c r="BN128" i="31"/>
  <c r="AB183" i="31"/>
  <c r="K188" i="31"/>
  <c r="K182" i="31"/>
  <c r="K185" i="31"/>
  <c r="K179" i="31"/>
  <c r="K130" i="31"/>
  <c r="BM96" i="31"/>
  <c r="BM50" i="31"/>
  <c r="BM25" i="31"/>
  <c r="I186" i="31"/>
  <c r="V106" i="31"/>
  <c r="S200" i="31"/>
  <c r="W165" i="31"/>
  <c r="AX175" i="31"/>
  <c r="AX169" i="31"/>
  <c r="AX178" i="31"/>
  <c r="AX172" i="31"/>
  <c r="AX123" i="31"/>
  <c r="AX121" i="31" s="1"/>
  <c r="AB131" i="31"/>
  <c r="Z96" i="31"/>
  <c r="Z50" i="31"/>
  <c r="AI81" i="31"/>
  <c r="AI85" i="31" s="1"/>
  <c r="AI87" i="31" s="1"/>
  <c r="AJ87" i="31" s="1"/>
  <c r="AK79" i="31"/>
  <c r="AK8" i="31" s="1"/>
  <c r="BO188" i="31"/>
  <c r="BO182" i="31"/>
  <c r="BO185" i="31"/>
  <c r="BO179" i="31"/>
  <c r="BO130" i="31"/>
  <c r="BO131" i="31" s="1"/>
  <c r="BA114" i="31"/>
  <c r="BA112" i="31"/>
  <c r="AI140" i="31"/>
  <c r="AI144" i="31" s="1"/>
  <c r="AI146" i="31" s="1"/>
  <c r="AJ146" i="31" s="1"/>
  <c r="AK138" i="31"/>
  <c r="AK12" i="31" s="1"/>
  <c r="AM63" i="31"/>
  <c r="AM109" i="31"/>
  <c r="X100" i="31"/>
  <c r="X160" i="31" s="1"/>
  <c r="AY84" i="31"/>
  <c r="BN22" i="31"/>
  <c r="U193" i="31"/>
  <c r="BA132" i="31"/>
  <c r="BA128" i="31"/>
  <c r="AB180" i="31"/>
  <c r="AI103" i="31"/>
  <c r="AJ103" i="31" s="1"/>
  <c r="AJ139" i="31"/>
  <c r="AJ141" i="31" s="1"/>
  <c r="AJ151" i="31" s="1"/>
  <c r="AJ100" i="31"/>
  <c r="AJ160" i="31" s="1"/>
  <c r="L18" i="31"/>
  <c r="L17" i="31"/>
  <c r="M16" i="31"/>
  <c r="L34" i="31"/>
  <c r="L37" i="31" s="1"/>
  <c r="L40" i="31" s="1"/>
  <c r="L124" i="31"/>
  <c r="BM23" i="31"/>
  <c r="AX139" i="31"/>
  <c r="AX141" i="31" s="1"/>
  <c r="AX151" i="31" s="1"/>
  <c r="AX149" i="31" s="1"/>
  <c r="AX104" i="31"/>
  <c r="AX100" i="31"/>
  <c r="AX160" i="31" s="1"/>
  <c r="Y173" i="31"/>
  <c r="Y170" i="31"/>
  <c r="Y167" i="31"/>
  <c r="Y176" i="31"/>
  <c r="Y116" i="31"/>
  <c r="Y118" i="31" s="1"/>
  <c r="I187" i="31"/>
  <c r="I181" i="31"/>
  <c r="I190" i="31"/>
  <c r="I184" i="31"/>
  <c r="I136" i="31"/>
  <c r="I134" i="31" s="1"/>
  <c r="I64" i="31"/>
  <c r="I6" i="31" s="1"/>
  <c r="AJ80" i="31"/>
  <c r="AJ82" i="31" s="1"/>
  <c r="AJ92" i="31" s="1"/>
  <c r="AJ90" i="31" s="1"/>
  <c r="AJ54" i="31"/>
  <c r="AJ62" i="31" s="1"/>
  <c r="AJ60" i="31" s="1"/>
  <c r="Z68" i="31"/>
  <c r="Z66" i="31"/>
  <c r="Z70" i="31" s="1"/>
  <c r="BM43" i="31"/>
  <c r="BM4" i="31" s="1"/>
  <c r="S194" i="31"/>
  <c r="W159" i="31"/>
  <c r="BD18" i="31"/>
  <c r="BD17" i="31"/>
  <c r="BD124" i="31"/>
  <c r="BD34" i="31"/>
  <c r="AL68" i="31"/>
  <c r="AL66" i="31"/>
  <c r="AL70" i="31" s="1"/>
  <c r="AL72" i="31" s="1"/>
  <c r="J36" i="31"/>
  <c r="J126" i="31"/>
  <c r="V73" i="31"/>
  <c r="V67" i="31"/>
  <c r="V77" i="31" s="1"/>
  <c r="V75" i="31" s="1"/>
  <c r="V80" i="31"/>
  <c r="V82" i="31" s="1"/>
  <c r="V92" i="31" s="1"/>
  <c r="V90" i="31" s="1"/>
  <c r="H78" i="31"/>
  <c r="H81" i="31" s="1"/>
  <c r="H85" i="31" s="1"/>
  <c r="H55" i="31"/>
  <c r="H83" i="31" s="1"/>
  <c r="H53" i="31"/>
  <c r="H56" i="31" s="1"/>
  <c r="H52" i="31"/>
  <c r="AK118" i="31"/>
  <c r="G137" i="31"/>
  <c r="G99" i="31"/>
  <c r="G101" i="31"/>
  <c r="G142" i="31" s="1"/>
  <c r="G98" i="31"/>
  <c r="BM180" i="31"/>
  <c r="BL113" i="31"/>
  <c r="BL119" i="31"/>
  <c r="AK84" i="31"/>
  <c r="BL176" i="31"/>
  <c r="BL170" i="31"/>
  <c r="BL167" i="31"/>
  <c r="BL116" i="31"/>
  <c r="BL118" i="31" s="1"/>
  <c r="BL173" i="31"/>
  <c r="BO20" i="31"/>
  <c r="BO19" i="31"/>
  <c r="BO26" i="31" s="1"/>
  <c r="H72" i="31"/>
  <c r="AN127" i="31"/>
  <c r="BA66" i="31"/>
  <c r="BA70" i="31" s="1"/>
  <c r="BA72" i="31" s="1"/>
  <c r="BA68" i="31"/>
  <c r="AJ113" i="31"/>
  <c r="AJ119" i="31"/>
  <c r="I111" i="31"/>
  <c r="I65" i="31"/>
  <c r="J28" i="31"/>
  <c r="Y72" i="31"/>
  <c r="AK97" i="31"/>
  <c r="AK9" i="31" s="1"/>
  <c r="AK143" i="31"/>
  <c r="AL132" i="31"/>
  <c r="AL128" i="31"/>
  <c r="BM114" i="31"/>
  <c r="BM115" i="31" s="1"/>
  <c r="BM112" i="31"/>
  <c r="I133" i="31"/>
  <c r="AK117" i="31"/>
  <c r="AM22" i="31"/>
  <c r="AM24" i="31" s="1"/>
  <c r="AM126" i="31"/>
  <c r="BM97" i="31"/>
  <c r="BM9" i="31" s="1"/>
  <c r="BK164" i="31"/>
  <c r="BK200" i="31" s="1"/>
  <c r="BK158" i="31"/>
  <c r="BK161" i="31"/>
  <c r="BK197" i="31" s="1"/>
  <c r="BK102" i="31"/>
  <c r="BK103" i="31" s="1"/>
  <c r="BK155" i="31"/>
  <c r="AA22" i="31"/>
  <c r="AA24" i="31" s="1"/>
  <c r="F149" i="30"/>
  <c r="K126" i="30"/>
  <c r="BJ90" i="30"/>
  <c r="BO126" i="30"/>
  <c r="BO128" i="30" s="1"/>
  <c r="K131" i="30"/>
  <c r="AI103" i="30"/>
  <c r="BJ202" i="30"/>
  <c r="I72" i="30"/>
  <c r="AM38" i="30"/>
  <c r="AM46" i="30" s="1"/>
  <c r="AY114" i="30"/>
  <c r="AY115" i="30" s="1"/>
  <c r="AY112" i="30"/>
  <c r="AY110" i="30"/>
  <c r="AY10" i="30" s="1"/>
  <c r="BI197" i="30"/>
  <c r="T157" i="30"/>
  <c r="T193" i="30" s="1"/>
  <c r="T163" i="30"/>
  <c r="T199" i="30" s="1"/>
  <c r="T166" i="30"/>
  <c r="T202" i="30" s="1"/>
  <c r="T196" i="30"/>
  <c r="T108" i="30"/>
  <c r="E88" i="30"/>
  <c r="F58" i="30"/>
  <c r="F88" i="30" s="1"/>
  <c r="BQ18" i="30"/>
  <c r="BR16" i="30"/>
  <c r="BQ124" i="30"/>
  <c r="BQ127" i="30" s="1"/>
  <c r="BQ17" i="30"/>
  <c r="BQ34" i="30"/>
  <c r="BQ37" i="30" s="1"/>
  <c r="BQ40" i="30" s="1"/>
  <c r="BQ41" i="30" s="1"/>
  <c r="AX119" i="30"/>
  <c r="AX113" i="30"/>
  <c r="AG147" i="30"/>
  <c r="AH104" i="30"/>
  <c r="G100" i="30"/>
  <c r="G160" i="30" s="1"/>
  <c r="G139" i="30"/>
  <c r="G141" i="30" s="1"/>
  <c r="G151" i="30" s="1"/>
  <c r="G149" i="30" s="1"/>
  <c r="AX96" i="30"/>
  <c r="AX50" i="30"/>
  <c r="K109" i="30"/>
  <c r="K63" i="30"/>
  <c r="V137" i="30"/>
  <c r="V140" i="30" s="1"/>
  <c r="V144" i="30" s="1"/>
  <c r="V99" i="30"/>
  <c r="V101" i="30"/>
  <c r="V142" i="30" s="1"/>
  <c r="V98" i="30"/>
  <c r="Y41" i="30"/>
  <c r="Z41" i="30" s="1"/>
  <c r="AX173" i="30"/>
  <c r="AX176" i="30"/>
  <c r="AX170" i="30"/>
  <c r="AX167" i="30"/>
  <c r="AX116" i="30"/>
  <c r="AL96" i="30"/>
  <c r="AL50" i="30"/>
  <c r="G54" i="30"/>
  <c r="G62" i="30" s="1"/>
  <c r="G60" i="30" s="1"/>
  <c r="G80" i="30"/>
  <c r="G82" i="30" s="1"/>
  <c r="G92" i="30" s="1"/>
  <c r="G90" i="30" s="1"/>
  <c r="X109" i="30"/>
  <c r="X63" i="30"/>
  <c r="X132" i="30"/>
  <c r="X128" i="30"/>
  <c r="AU146" i="30"/>
  <c r="AV146" i="30" s="1"/>
  <c r="J112" i="30"/>
  <c r="J114" i="30"/>
  <c r="BI191" i="30"/>
  <c r="BI163" i="30"/>
  <c r="BI199" i="30" s="1"/>
  <c r="BI157" i="30"/>
  <c r="BI193" i="30" s="1"/>
  <c r="BI160" i="30"/>
  <c r="BI196" i="30" s="1"/>
  <c r="BI166" i="30"/>
  <c r="BI202" i="30" s="1"/>
  <c r="BI108" i="30"/>
  <c r="BI106" i="30" s="1"/>
  <c r="AJ57" i="30"/>
  <c r="BN50" i="30"/>
  <c r="BN96" i="30"/>
  <c r="M124" i="30"/>
  <c r="M127" i="30" s="1"/>
  <c r="M18" i="30"/>
  <c r="M17" i="30"/>
  <c r="N16" i="30"/>
  <c r="M34" i="30"/>
  <c r="M37" i="30" s="1"/>
  <c r="M40" i="30" s="1"/>
  <c r="Y185" i="30"/>
  <c r="Y179" i="30"/>
  <c r="Y188" i="30"/>
  <c r="Y182" i="30"/>
  <c r="Y130" i="30"/>
  <c r="BA20" i="30"/>
  <c r="BA19" i="30"/>
  <c r="BA26" i="30" s="1"/>
  <c r="W24" i="30"/>
  <c r="AY132" i="30"/>
  <c r="AY128" i="30"/>
  <c r="BP20" i="30"/>
  <c r="BP126" i="30" s="1"/>
  <c r="BP19" i="30"/>
  <c r="BP26" i="30" s="1"/>
  <c r="U78" i="30"/>
  <c r="U53" i="30"/>
  <c r="U56" i="30" s="1"/>
  <c r="U57" i="30" s="1"/>
  <c r="U55" i="30"/>
  <c r="U83" i="30" s="1"/>
  <c r="U52" i="30"/>
  <c r="H73" i="30"/>
  <c r="H67" i="30"/>
  <c r="H77" i="30" s="1"/>
  <c r="H75" i="30" s="1"/>
  <c r="V67" i="30"/>
  <c r="V77" i="30" s="1"/>
  <c r="V75" i="30" s="1"/>
  <c r="V73" i="30"/>
  <c r="AM188" i="30"/>
  <c r="AM182" i="30"/>
  <c r="AM179" i="30"/>
  <c r="AM185" i="30"/>
  <c r="AM130" i="30"/>
  <c r="AM131" i="30" s="1"/>
  <c r="E191" i="30"/>
  <c r="E197" i="30"/>
  <c r="AK111" i="30"/>
  <c r="AK65" i="30"/>
  <c r="AL28" i="30"/>
  <c r="BL164" i="30"/>
  <c r="BL200" i="30" s="1"/>
  <c r="BL155" i="30"/>
  <c r="BL191" i="30" s="1"/>
  <c r="BL161" i="30"/>
  <c r="BL197" i="30" s="1"/>
  <c r="BL158" i="30"/>
  <c r="BL194" i="30" s="1"/>
  <c r="BL102" i="30"/>
  <c r="AG88" i="30"/>
  <c r="AH58" i="30"/>
  <c r="F193" i="30"/>
  <c r="AW78" i="30"/>
  <c r="AW53" i="30"/>
  <c r="AW56" i="30" s="1"/>
  <c r="AW57" i="30" s="1"/>
  <c r="AW55" i="30"/>
  <c r="AW83" i="30" s="1"/>
  <c r="AW52" i="30"/>
  <c r="AU194" i="30"/>
  <c r="AU200" i="30"/>
  <c r="V78" i="30"/>
  <c r="V81" i="30" s="1"/>
  <c r="V85" i="30" s="1"/>
  <c r="V55" i="30"/>
  <c r="V83" i="30" s="1"/>
  <c r="V53" i="30"/>
  <c r="V56" i="30" s="1"/>
  <c r="V52" i="30"/>
  <c r="BM115" i="30"/>
  <c r="BM187" i="30"/>
  <c r="BM181" i="30"/>
  <c r="BM190" i="30"/>
  <c r="BM136" i="30"/>
  <c r="BM134" i="30" s="1"/>
  <c r="BM184" i="30"/>
  <c r="AV90" i="30"/>
  <c r="H101" i="30"/>
  <c r="H142" i="30" s="1"/>
  <c r="H137" i="30"/>
  <c r="H99" i="30"/>
  <c r="H98" i="30"/>
  <c r="AM126" i="30"/>
  <c r="S197" i="30"/>
  <c r="AI178" i="30"/>
  <c r="AI172" i="30"/>
  <c r="AI175" i="30"/>
  <c r="AI123" i="30"/>
  <c r="AI121" i="30" s="1"/>
  <c r="AI169" i="30"/>
  <c r="AG200" i="30"/>
  <c r="BK178" i="30"/>
  <c r="BK172" i="30"/>
  <c r="BK169" i="30"/>
  <c r="BK175" i="30"/>
  <c r="BK123" i="30"/>
  <c r="BK121" i="30" s="1"/>
  <c r="BJ196" i="30"/>
  <c r="I173" i="30"/>
  <c r="I167" i="30"/>
  <c r="I176" i="30"/>
  <c r="I177" i="30" s="1"/>
  <c r="I170" i="30"/>
  <c r="I171" i="30" s="1"/>
  <c r="I116" i="30"/>
  <c r="I117" i="30" s="1"/>
  <c r="S166" i="30"/>
  <c r="S202" i="30" s="1"/>
  <c r="S160" i="30"/>
  <c r="S196" i="30" s="1"/>
  <c r="S108" i="30"/>
  <c r="S106" i="30" s="1"/>
  <c r="S163" i="30"/>
  <c r="S199" i="30" s="1"/>
  <c r="S157" i="30"/>
  <c r="S193" i="30" s="1"/>
  <c r="BM101" i="30"/>
  <c r="BM142" i="30" s="1"/>
  <c r="BM99" i="30"/>
  <c r="BM137" i="30"/>
  <c r="BM98" i="30"/>
  <c r="BM97" i="30"/>
  <c r="BM9" i="30" s="1"/>
  <c r="AX72" i="30"/>
  <c r="BN187" i="30"/>
  <c r="BN181" i="30"/>
  <c r="BN184" i="30"/>
  <c r="BN190" i="30"/>
  <c r="BN136" i="30"/>
  <c r="BN134" i="30" s="1"/>
  <c r="W114" i="30"/>
  <c r="W115" i="30" s="1"/>
  <c r="W112" i="30"/>
  <c r="AG146" i="30"/>
  <c r="AH146" i="30" s="1"/>
  <c r="AI146" i="30" s="1"/>
  <c r="AU88" i="30"/>
  <c r="AG87" i="30"/>
  <c r="AH87" i="30" s="1"/>
  <c r="AI87" i="30" s="1"/>
  <c r="E200" i="30"/>
  <c r="E163" i="30"/>
  <c r="E199" i="30" s="1"/>
  <c r="E166" i="30"/>
  <c r="E202" i="30" s="1"/>
  <c r="E157" i="30"/>
  <c r="E193" i="30" s="1"/>
  <c r="E108" i="30"/>
  <c r="E106" i="30" s="1"/>
  <c r="E160" i="30"/>
  <c r="E196" i="30" s="1"/>
  <c r="AK96" i="30"/>
  <c r="AK50" i="30"/>
  <c r="S88" i="30"/>
  <c r="BL100" i="30"/>
  <c r="BL160" i="30" s="1"/>
  <c r="BL139" i="30"/>
  <c r="BL141" i="30" s="1"/>
  <c r="BL151" i="30" s="1"/>
  <c r="BL149" i="30" s="1"/>
  <c r="J96" i="30"/>
  <c r="J50" i="30"/>
  <c r="AU197" i="30"/>
  <c r="AZ109" i="30"/>
  <c r="AZ63" i="30"/>
  <c r="BO38" i="30"/>
  <c r="BO46" i="30" s="1"/>
  <c r="BO44" i="30" s="1"/>
  <c r="S146" i="30"/>
  <c r="T146" i="30" s="1"/>
  <c r="BJ199" i="30"/>
  <c r="AO124" i="30"/>
  <c r="AO18" i="30"/>
  <c r="AO17" i="30"/>
  <c r="AP16" i="30"/>
  <c r="AO34" i="30"/>
  <c r="AO37" i="30" s="1"/>
  <c r="AO40" i="30" s="1"/>
  <c r="AL112" i="30"/>
  <c r="AL114" i="30"/>
  <c r="BJ60" i="30"/>
  <c r="X22" i="30"/>
  <c r="X24" i="30" s="1"/>
  <c r="S87" i="30"/>
  <c r="T87" i="30" s="1"/>
  <c r="J68" i="30"/>
  <c r="J66" i="30"/>
  <c r="J70" i="30" s="1"/>
  <c r="BI194" i="30"/>
  <c r="BI147" i="30"/>
  <c r="BJ104" i="30"/>
  <c r="L188" i="30"/>
  <c r="L182" i="30"/>
  <c r="L179" i="30"/>
  <c r="L185" i="30"/>
  <c r="L130" i="30"/>
  <c r="L131" i="30" s="1"/>
  <c r="BM72" i="30"/>
  <c r="Z17" i="30"/>
  <c r="AA16" i="30"/>
  <c r="Z18" i="30"/>
  <c r="Z124" i="30"/>
  <c r="Z127" i="30" s="1"/>
  <c r="Z34" i="30"/>
  <c r="Z37" i="30" s="1"/>
  <c r="Z40" i="30" s="1"/>
  <c r="H118" i="30"/>
  <c r="BB18" i="30"/>
  <c r="BB17" i="30"/>
  <c r="BC16" i="30"/>
  <c r="BB124" i="30"/>
  <c r="BB127" i="30" s="1"/>
  <c r="BB34" i="30"/>
  <c r="BB37" i="30" s="1"/>
  <c r="BB40" i="30" s="1"/>
  <c r="BB41" i="30" s="1"/>
  <c r="BA127" i="30"/>
  <c r="U101" i="30"/>
  <c r="U142" i="30" s="1"/>
  <c r="U99" i="30"/>
  <c r="U137" i="30"/>
  <c r="U98" i="30"/>
  <c r="AY111" i="30"/>
  <c r="AY65" i="30"/>
  <c r="AZ28" i="30"/>
  <c r="W65" i="30"/>
  <c r="W111" i="30"/>
  <c r="X28" i="30"/>
  <c r="BI88" i="30"/>
  <c r="BJ58" i="30"/>
  <c r="E147" i="30"/>
  <c r="F104" i="30"/>
  <c r="F147" i="30" s="1"/>
  <c r="AJ73" i="30"/>
  <c r="AJ67" i="30"/>
  <c r="AJ77" i="30" s="1"/>
  <c r="AJ75" i="30" s="1"/>
  <c r="W43" i="30"/>
  <c r="W4" i="30" s="1"/>
  <c r="F90" i="30"/>
  <c r="K42" i="30"/>
  <c r="K38" i="30"/>
  <c r="K46" i="30" s="1"/>
  <c r="K44" i="30" s="1"/>
  <c r="K132" i="30"/>
  <c r="K128" i="30"/>
  <c r="F202" i="30"/>
  <c r="AY44" i="30"/>
  <c r="I134" i="30"/>
  <c r="AW101" i="30"/>
  <c r="AW142" i="30" s="1"/>
  <c r="AW99" i="30"/>
  <c r="AW137" i="30"/>
  <c r="AW98" i="30"/>
  <c r="AV103" i="30"/>
  <c r="AL187" i="30"/>
  <c r="AL181" i="30"/>
  <c r="AL190" i="30"/>
  <c r="AL184" i="30"/>
  <c r="AL136" i="30"/>
  <c r="AL134" i="30" s="1"/>
  <c r="T90" i="30"/>
  <c r="BN112" i="30"/>
  <c r="BN114" i="30"/>
  <c r="AZ38" i="30"/>
  <c r="AZ46" i="30" s="1"/>
  <c r="AZ44" i="30" s="1"/>
  <c r="AY24" i="30"/>
  <c r="BO22" i="30"/>
  <c r="BO24" i="30" s="1"/>
  <c r="X188" i="30"/>
  <c r="X182" i="30"/>
  <c r="X179" i="30"/>
  <c r="X185" i="30"/>
  <c r="X130" i="30"/>
  <c r="X131" i="30" s="1"/>
  <c r="AV60" i="30"/>
  <c r="T103" i="30"/>
  <c r="AG194" i="30"/>
  <c r="AV166" i="30"/>
  <c r="AV202" i="30" s="1"/>
  <c r="AV157" i="30"/>
  <c r="AV193" i="30" s="1"/>
  <c r="AV196" i="30"/>
  <c r="AV163" i="30"/>
  <c r="AV199" i="30" s="1"/>
  <c r="AV108" i="30"/>
  <c r="BM138" i="30"/>
  <c r="BM12" i="30" s="1"/>
  <c r="E87" i="30"/>
  <c r="F87" i="30" s="1"/>
  <c r="G87" i="30" s="1"/>
  <c r="I96" i="30"/>
  <c r="I97" i="30" s="1"/>
  <c r="I9" i="30" s="1"/>
  <c r="I50" i="30"/>
  <c r="BK166" i="30"/>
  <c r="BK108" i="30"/>
  <c r="BK106" i="30" s="1"/>
  <c r="BK157" i="30"/>
  <c r="BK193" i="30" s="1"/>
  <c r="BK163" i="30"/>
  <c r="BK199" i="30" s="1"/>
  <c r="G178" i="30"/>
  <c r="G172" i="30"/>
  <c r="G169" i="30"/>
  <c r="G175" i="30"/>
  <c r="G123" i="30"/>
  <c r="G121" i="30" s="1"/>
  <c r="AW175" i="30"/>
  <c r="AW169" i="30"/>
  <c r="AW123" i="30"/>
  <c r="AW121" i="30" s="1"/>
  <c r="AW172" i="30"/>
  <c r="AW178" i="30"/>
  <c r="AN19" i="30"/>
  <c r="AN26" i="30" s="1"/>
  <c r="AN20" i="30"/>
  <c r="AI166" i="30"/>
  <c r="AI108" i="30"/>
  <c r="AI106" i="30" s="1"/>
  <c r="AI163" i="30"/>
  <c r="AI196" i="30"/>
  <c r="AI157" i="30"/>
  <c r="S147" i="30"/>
  <c r="BL119" i="30"/>
  <c r="BL113" i="30"/>
  <c r="F60" i="30"/>
  <c r="BM78" i="30"/>
  <c r="BM55" i="30"/>
  <c r="BM83" i="30" s="1"/>
  <c r="BM53" i="30"/>
  <c r="BM56" i="30" s="1"/>
  <c r="BM57" i="30" s="1"/>
  <c r="BM52" i="30"/>
  <c r="BM51" i="30"/>
  <c r="BM5" i="30" s="1"/>
  <c r="W190" i="30"/>
  <c r="W184" i="30"/>
  <c r="W181" i="30"/>
  <c r="W187" i="30"/>
  <c r="W136" i="30"/>
  <c r="W134" i="30" s="1"/>
  <c r="BL103" i="30"/>
  <c r="Y20" i="30"/>
  <c r="Y126" i="30" s="1"/>
  <c r="Y19" i="30"/>
  <c r="Y26" i="30" s="1"/>
  <c r="Y36" i="30"/>
  <c r="AK173" i="30"/>
  <c r="AK174" i="30" s="1"/>
  <c r="AK167" i="30"/>
  <c r="AK168" i="30" s="1"/>
  <c r="AK170" i="30"/>
  <c r="AK171" i="30" s="1"/>
  <c r="AK176" i="30"/>
  <c r="AK177" i="30" s="1"/>
  <c r="AK116" i="30"/>
  <c r="AK117" i="30" s="1"/>
  <c r="H113" i="30"/>
  <c r="H119" i="30"/>
  <c r="V173" i="30"/>
  <c r="V167" i="30"/>
  <c r="V176" i="30"/>
  <c r="V116" i="30"/>
  <c r="V170" i="30"/>
  <c r="AJ55" i="30"/>
  <c r="AJ83" i="30" s="1"/>
  <c r="AJ53" i="30"/>
  <c r="AJ56" i="30" s="1"/>
  <c r="AJ78" i="30"/>
  <c r="AJ52" i="30"/>
  <c r="AK51" i="30"/>
  <c r="AK5" i="30" s="1"/>
  <c r="H55" i="30"/>
  <c r="H83" i="30" s="1"/>
  <c r="H53" i="30"/>
  <c r="H56" i="30" s="1"/>
  <c r="H57" i="30" s="1"/>
  <c r="H78" i="30"/>
  <c r="H81" i="30" s="1"/>
  <c r="H85" i="30" s="1"/>
  <c r="H52" i="30"/>
  <c r="AM22" i="30"/>
  <c r="AM24" i="30" s="1"/>
  <c r="S191" i="30"/>
  <c r="AG197" i="30"/>
  <c r="BL80" i="30"/>
  <c r="BL82" i="30" s="1"/>
  <c r="BL92" i="30" s="1"/>
  <c r="BL90" i="30" s="1"/>
  <c r="BL54" i="30"/>
  <c r="BL62" i="30" s="1"/>
  <c r="BL60" i="30" s="1"/>
  <c r="BI146" i="30"/>
  <c r="BJ146" i="30" s="1"/>
  <c r="BK146" i="30" s="1"/>
  <c r="BL146" i="30" s="1"/>
  <c r="AU147" i="30"/>
  <c r="BL73" i="30"/>
  <c r="BL67" i="30"/>
  <c r="BL77" i="30" s="1"/>
  <c r="BL75" i="30" s="1"/>
  <c r="BN132" i="30"/>
  <c r="BO132" i="30" s="1"/>
  <c r="W66" i="30"/>
  <c r="W70" i="30" s="1"/>
  <c r="W72" i="30" s="1"/>
  <c r="W68" i="30"/>
  <c r="W69" i="30" s="1"/>
  <c r="W64" i="30"/>
  <c r="W6" i="30" s="1"/>
  <c r="AY68" i="30"/>
  <c r="AY66" i="30"/>
  <c r="AY70" i="30" s="1"/>
  <c r="X36" i="30"/>
  <c r="U178" i="30"/>
  <c r="U175" i="30"/>
  <c r="U169" i="30"/>
  <c r="U172" i="30"/>
  <c r="U123" i="30"/>
  <c r="U121" i="30" s="1"/>
  <c r="BI87" i="30"/>
  <c r="BJ87" i="30" s="1"/>
  <c r="BK87" i="30" s="1"/>
  <c r="BL87" i="30" s="1"/>
  <c r="AN41" i="30"/>
  <c r="J187" i="30"/>
  <c r="J181" i="30"/>
  <c r="J184" i="30"/>
  <c r="J190" i="30"/>
  <c r="J136" i="30"/>
  <c r="J134" i="30" s="1"/>
  <c r="BI200" i="30"/>
  <c r="BN42" i="30"/>
  <c r="BN38" i="30"/>
  <c r="BN46" i="30" s="1"/>
  <c r="BN44" i="30" s="1"/>
  <c r="L20" i="30"/>
  <c r="L126" i="30" s="1"/>
  <c r="L19" i="30"/>
  <c r="L26" i="30" s="1"/>
  <c r="BJ149" i="30"/>
  <c r="T149" i="30"/>
  <c r="E146" i="30"/>
  <c r="F146" i="30" s="1"/>
  <c r="G146" i="30" s="1"/>
  <c r="I168" i="30"/>
  <c r="BM173" i="30"/>
  <c r="BM174" i="30" s="1"/>
  <c r="BM167" i="30"/>
  <c r="BM176" i="30"/>
  <c r="BM177" i="30" s="1"/>
  <c r="BM170" i="30"/>
  <c r="BM116" i="30"/>
  <c r="BM118" i="30" s="1"/>
  <c r="BP127" i="30"/>
  <c r="I111" i="30"/>
  <c r="I65" i="30"/>
  <c r="J28" i="30"/>
  <c r="AX73" i="30"/>
  <c r="AX67" i="30"/>
  <c r="AX77" i="30" s="1"/>
  <c r="AX75" i="30" s="1"/>
  <c r="V119" i="30"/>
  <c r="V113" i="30"/>
  <c r="E194" i="30"/>
  <c r="AL42" i="30"/>
  <c r="AL38" i="30"/>
  <c r="AL46" i="30" s="1"/>
  <c r="AL44" i="30" s="1"/>
  <c r="AH193" i="30"/>
  <c r="AJ119" i="30"/>
  <c r="AJ113" i="30"/>
  <c r="AG163" i="30"/>
  <c r="AG199" i="30" s="1"/>
  <c r="AG166" i="30"/>
  <c r="AG202" i="30" s="1"/>
  <c r="AG160" i="30"/>
  <c r="AG196" i="30" s="1"/>
  <c r="AG157" i="30"/>
  <c r="AG193" i="30" s="1"/>
  <c r="AG108" i="30"/>
  <c r="AG106" i="30" s="1"/>
  <c r="G164" i="30"/>
  <c r="G200" i="30" s="1"/>
  <c r="G102" i="30"/>
  <c r="G103" i="30" s="1"/>
  <c r="G155" i="30"/>
  <c r="G191" i="30" s="1"/>
  <c r="G161" i="30"/>
  <c r="G197" i="30" s="1"/>
  <c r="G158" i="30"/>
  <c r="G194" i="30" s="1"/>
  <c r="W110" i="30"/>
  <c r="W10" i="30" s="1"/>
  <c r="K22" i="30"/>
  <c r="K24" i="30" s="1"/>
  <c r="F199" i="30"/>
  <c r="F196" i="30"/>
  <c r="L41" i="30"/>
  <c r="AY42" i="30"/>
  <c r="AY43" i="30" s="1"/>
  <c r="AY4" i="30" s="1"/>
  <c r="AU191" i="30"/>
  <c r="AY64" i="30"/>
  <c r="AY6" i="30" s="1"/>
  <c r="BN68" i="30"/>
  <c r="BN66" i="30"/>
  <c r="BN70" i="30" s="1"/>
  <c r="AZ22" i="30"/>
  <c r="AZ24" i="30" s="1"/>
  <c r="AZ126" i="30"/>
  <c r="AZ131" i="30"/>
  <c r="BO109" i="30"/>
  <c r="BO63" i="30"/>
  <c r="AJ99" i="30"/>
  <c r="AJ137" i="30"/>
  <c r="AJ101" i="30"/>
  <c r="AJ142" i="30" s="1"/>
  <c r="AJ98" i="30"/>
  <c r="AV58" i="30"/>
  <c r="AV88" i="30" s="1"/>
  <c r="AM63" i="30"/>
  <c r="AM109" i="30"/>
  <c r="S194" i="30"/>
  <c r="S200" i="30"/>
  <c r="AG191" i="30"/>
  <c r="AV104" i="30"/>
  <c r="AV147" i="30" s="1"/>
  <c r="AH60" i="30"/>
  <c r="BJ193" i="30"/>
  <c r="AN188" i="30"/>
  <c r="AN182" i="30"/>
  <c r="AN185" i="30"/>
  <c r="AN179" i="30"/>
  <c r="AN130" i="30"/>
  <c r="AU166" i="30"/>
  <c r="AU202" i="30" s="1"/>
  <c r="AU108" i="30"/>
  <c r="AU106" i="30" s="1"/>
  <c r="AU160" i="30"/>
  <c r="AU196" i="30" s="1"/>
  <c r="AU157" i="30"/>
  <c r="AU193" i="30" s="1"/>
  <c r="AU163" i="30"/>
  <c r="AU199" i="30" s="1"/>
  <c r="AL68" i="30"/>
  <c r="AL66" i="30"/>
  <c r="AL70" i="30" s="1"/>
  <c r="BM111" i="30"/>
  <c r="BM65" i="30"/>
  <c r="BN28" i="30"/>
  <c r="AU87" i="30"/>
  <c r="AV87" i="30" s="1"/>
  <c r="BN131" i="29"/>
  <c r="T60" i="29"/>
  <c r="BL72" i="29"/>
  <c r="T193" i="29"/>
  <c r="AL128" i="29"/>
  <c r="AZ96" i="29"/>
  <c r="AZ50" i="29"/>
  <c r="Y42" i="29"/>
  <c r="Y38" i="29"/>
  <c r="Y46" i="29" s="1"/>
  <c r="Y44" i="29" s="1"/>
  <c r="AI104" i="29"/>
  <c r="AI100" i="29"/>
  <c r="AI160" i="29" s="1"/>
  <c r="AI139" i="29"/>
  <c r="AI141" i="29" s="1"/>
  <c r="AI151" i="29" s="1"/>
  <c r="AI149" i="29" s="1"/>
  <c r="AY43" i="29"/>
  <c r="AY4" i="29" s="1"/>
  <c r="AX73" i="29"/>
  <c r="AX67" i="29"/>
  <c r="AX77" i="29" s="1"/>
  <c r="AX75" i="29" s="1"/>
  <c r="W176" i="29"/>
  <c r="W177" i="29" s="1"/>
  <c r="W170" i="29"/>
  <c r="W171" i="29" s="1"/>
  <c r="W167" i="29"/>
  <c r="W168" i="29" s="1"/>
  <c r="W116" i="29"/>
  <c r="W117" i="29" s="1"/>
  <c r="W173" i="29"/>
  <c r="AZ68" i="29"/>
  <c r="AZ66" i="29"/>
  <c r="AZ70" i="29" s="1"/>
  <c r="AZ72" i="29" s="1"/>
  <c r="AA18" i="29"/>
  <c r="AA124" i="29"/>
  <c r="AB16" i="29"/>
  <c r="AA17" i="29"/>
  <c r="AA34" i="29"/>
  <c r="AA37" i="29" s="1"/>
  <c r="AA40" i="29" s="1"/>
  <c r="BJ191" i="29"/>
  <c r="AK186" i="29"/>
  <c r="S194" i="29"/>
  <c r="AI80" i="29"/>
  <c r="AI82" i="29" s="1"/>
  <c r="AI92" i="29" s="1"/>
  <c r="AI90" i="29" s="1"/>
  <c r="AI58" i="29"/>
  <c r="AI88" i="29" s="1"/>
  <c r="AI54" i="29"/>
  <c r="AI62" i="29" s="1"/>
  <c r="AI60" i="29" s="1"/>
  <c r="AW175" i="29"/>
  <c r="AW169" i="29"/>
  <c r="AW178" i="29"/>
  <c r="AW123" i="29"/>
  <c r="AW121" i="29" s="1"/>
  <c r="AW172" i="29"/>
  <c r="BK146" i="29"/>
  <c r="S146" i="29"/>
  <c r="T146" i="29" s="1"/>
  <c r="U146" i="29" s="1"/>
  <c r="Y185" i="29"/>
  <c r="Y179" i="29"/>
  <c r="Y188" i="29"/>
  <c r="Y182" i="29"/>
  <c r="Y130" i="29"/>
  <c r="G178" i="29"/>
  <c r="G172" i="29"/>
  <c r="G169" i="29"/>
  <c r="G123" i="29"/>
  <c r="G121" i="29" s="1"/>
  <c r="G175" i="29"/>
  <c r="J109" i="29"/>
  <c r="J63" i="29"/>
  <c r="BA24" i="29"/>
  <c r="BA22" i="29"/>
  <c r="AX81" i="29"/>
  <c r="AX85" i="29" s="1"/>
  <c r="BJ88" i="29"/>
  <c r="U178" i="29"/>
  <c r="U175" i="29"/>
  <c r="U169" i="29"/>
  <c r="U172" i="29"/>
  <c r="U123" i="29"/>
  <c r="U121" i="29" s="1"/>
  <c r="AH166" i="29"/>
  <c r="AH202" i="29" s="1"/>
  <c r="AH196" i="29"/>
  <c r="AH163" i="29"/>
  <c r="AH199" i="29" s="1"/>
  <c r="AH108" i="29"/>
  <c r="AH106" i="29" s="1"/>
  <c r="AH157" i="29"/>
  <c r="AH193" i="29" s="1"/>
  <c r="AN124" i="29"/>
  <c r="AN17" i="29"/>
  <c r="AN34" i="29"/>
  <c r="AN37" i="29" s="1"/>
  <c r="AN40" i="29" s="1"/>
  <c r="AO16" i="29"/>
  <c r="AN18" i="29"/>
  <c r="AI161" i="29"/>
  <c r="AI155" i="29"/>
  <c r="AI191" i="29" s="1"/>
  <c r="AI164" i="29"/>
  <c r="AI158" i="29"/>
  <c r="AI102" i="29"/>
  <c r="AI103" i="29" s="1"/>
  <c r="BM114" i="29"/>
  <c r="BM115" i="29" s="1"/>
  <c r="BM112" i="29"/>
  <c r="AY45" i="29"/>
  <c r="AZ132" i="29"/>
  <c r="AZ128" i="29"/>
  <c r="BK139" i="29"/>
  <c r="BK141" i="29" s="1"/>
  <c r="BK151" i="29" s="1"/>
  <c r="BK149" i="29" s="1"/>
  <c r="BK104" i="29"/>
  <c r="BK147" i="29" s="1"/>
  <c r="BK100" i="29"/>
  <c r="BK160" i="29" s="1"/>
  <c r="AY190" i="29"/>
  <c r="AY184" i="29"/>
  <c r="AY187" i="29"/>
  <c r="AY181" i="29"/>
  <c r="AY136" i="29"/>
  <c r="AY134" i="29" s="1"/>
  <c r="AY135" i="29" s="1"/>
  <c r="AX113" i="29"/>
  <c r="AX119" i="29"/>
  <c r="H72" i="29"/>
  <c r="BN109" i="29"/>
  <c r="BN63" i="29"/>
  <c r="BN38" i="29"/>
  <c r="BN46" i="29" s="1"/>
  <c r="BN44" i="29" s="1"/>
  <c r="BN42" i="29"/>
  <c r="I183" i="29"/>
  <c r="AI178" i="29"/>
  <c r="AI172" i="29"/>
  <c r="AI175" i="29"/>
  <c r="AI169" i="29"/>
  <c r="AI123" i="29"/>
  <c r="AI121" i="29" s="1"/>
  <c r="AZ114" i="29"/>
  <c r="AZ112" i="29"/>
  <c r="T90" i="29"/>
  <c r="Z185" i="29"/>
  <c r="Z179" i="29"/>
  <c r="Z182" i="29"/>
  <c r="Z130" i="29"/>
  <c r="Z188" i="29"/>
  <c r="BK80" i="29"/>
  <c r="BK82" i="29" s="1"/>
  <c r="BK92" i="29" s="1"/>
  <c r="BK90" i="29" s="1"/>
  <c r="BK54" i="29"/>
  <c r="BK62" i="29" s="1"/>
  <c r="BK60" i="29" s="1"/>
  <c r="BK58" i="29"/>
  <c r="BK88" i="29" s="1"/>
  <c r="H73" i="29"/>
  <c r="H67" i="29"/>
  <c r="H77" i="29" s="1"/>
  <c r="H75" i="29" s="1"/>
  <c r="BJ197" i="29"/>
  <c r="AJ72" i="29"/>
  <c r="AJ67" i="29"/>
  <c r="AJ77" i="29" s="1"/>
  <c r="AJ75" i="29" s="1"/>
  <c r="AJ73" i="29"/>
  <c r="BL78" i="29"/>
  <c r="BL81" i="29" s="1"/>
  <c r="BL85" i="29" s="1"/>
  <c r="BL87" i="29" s="1"/>
  <c r="BL53" i="29"/>
  <c r="BL56" i="29" s="1"/>
  <c r="BL57" i="29" s="1"/>
  <c r="BL55" i="29"/>
  <c r="BL83" i="29" s="1"/>
  <c r="BL52" i="29"/>
  <c r="AL36" i="29"/>
  <c r="S191" i="29"/>
  <c r="BJ166" i="29"/>
  <c r="BJ202" i="29" s="1"/>
  <c r="BJ196" i="29"/>
  <c r="BJ157" i="29"/>
  <c r="BJ193" i="29" s="1"/>
  <c r="BJ163" i="29"/>
  <c r="BJ199" i="29" s="1"/>
  <c r="BJ108" i="29"/>
  <c r="BJ106" i="29" s="1"/>
  <c r="BC124" i="29"/>
  <c r="BC127" i="29" s="1"/>
  <c r="BC18" i="29"/>
  <c r="BC17" i="29"/>
  <c r="BD16" i="29"/>
  <c r="BC34" i="29"/>
  <c r="BC37" i="29" s="1"/>
  <c r="BC40" i="29" s="1"/>
  <c r="BC41" i="29" s="1"/>
  <c r="AX140" i="29"/>
  <c r="AX144" i="29" s="1"/>
  <c r="BB131" i="29"/>
  <c r="AK43" i="29"/>
  <c r="AK4" i="29" s="1"/>
  <c r="AI118" i="29"/>
  <c r="BA109" i="29"/>
  <c r="BA63" i="29"/>
  <c r="BL73" i="29"/>
  <c r="BL67" i="29"/>
  <c r="BL77" i="29" s="1"/>
  <c r="BL75" i="29" s="1"/>
  <c r="I42" i="29"/>
  <c r="I38" i="29"/>
  <c r="I46" i="29" s="1"/>
  <c r="I44" i="29" s="1"/>
  <c r="AK132" i="29"/>
  <c r="AL132" i="29" s="1"/>
  <c r="AK128" i="29"/>
  <c r="X96" i="29"/>
  <c r="X50" i="29"/>
  <c r="I132" i="29"/>
  <c r="I128" i="29"/>
  <c r="H176" i="29"/>
  <c r="H170" i="29"/>
  <c r="H167" i="29"/>
  <c r="H116" i="29"/>
  <c r="H173" i="29"/>
  <c r="AK183" i="29"/>
  <c r="T196" i="29"/>
  <c r="U166" i="29"/>
  <c r="U196" i="29"/>
  <c r="U157" i="29"/>
  <c r="U163" i="29"/>
  <c r="U199" i="29" s="1"/>
  <c r="U108" i="29"/>
  <c r="U106" i="29" s="1"/>
  <c r="BB20" i="29"/>
  <c r="BB19" i="29"/>
  <c r="BB26" i="29" s="1"/>
  <c r="BB36" i="29"/>
  <c r="AV196" i="29"/>
  <c r="BM24" i="29"/>
  <c r="BA36" i="29"/>
  <c r="BO126" i="29"/>
  <c r="BO20" i="29"/>
  <c r="BO19" i="29"/>
  <c r="BO26" i="29" s="1"/>
  <c r="AX80" i="29"/>
  <c r="AX82" i="29" s="1"/>
  <c r="AX92" i="29" s="1"/>
  <c r="AX90" i="29" s="1"/>
  <c r="AX54" i="29"/>
  <c r="AX62" i="29" s="1"/>
  <c r="AX60" i="29" s="1"/>
  <c r="BL119" i="29"/>
  <c r="BL113" i="29"/>
  <c r="AK66" i="29"/>
  <c r="AK70" i="29" s="1"/>
  <c r="AK71" i="29" s="1"/>
  <c r="AK68" i="29"/>
  <c r="AK69" i="29" s="1"/>
  <c r="G78" i="29"/>
  <c r="G55" i="29"/>
  <c r="G83" i="29" s="1"/>
  <c r="G53" i="29"/>
  <c r="G56" i="29" s="1"/>
  <c r="G57" i="29" s="1"/>
  <c r="G52" i="29"/>
  <c r="S88" i="29"/>
  <c r="T58" i="29"/>
  <c r="BM45" i="29"/>
  <c r="AM126" i="29"/>
  <c r="AM20" i="29"/>
  <c r="AM19" i="29"/>
  <c r="AM26" i="29" s="1"/>
  <c r="AX87" i="29"/>
  <c r="W111" i="29"/>
  <c r="X28" i="29"/>
  <c r="W65" i="29"/>
  <c r="AY78" i="29"/>
  <c r="AY81" i="29" s="1"/>
  <c r="AY85" i="29" s="1"/>
  <c r="AY55" i="29"/>
  <c r="AY83" i="29" s="1"/>
  <c r="AY53" i="29"/>
  <c r="AY56" i="29" s="1"/>
  <c r="AY57" i="29" s="1"/>
  <c r="AY52" i="29"/>
  <c r="AY51" i="29"/>
  <c r="AY5" i="29" s="1"/>
  <c r="AK24" i="29"/>
  <c r="H190" i="29"/>
  <c r="H184" i="29"/>
  <c r="H181" i="29"/>
  <c r="H136" i="29"/>
  <c r="H134" i="29" s="1"/>
  <c r="H187" i="29"/>
  <c r="F166" i="29"/>
  <c r="F202" i="29" s="1"/>
  <c r="F196" i="29"/>
  <c r="F157" i="29"/>
  <c r="F193" i="29" s="1"/>
  <c r="F163" i="29"/>
  <c r="F199" i="29" s="1"/>
  <c r="F108" i="29"/>
  <c r="F106" i="29" s="1"/>
  <c r="BK161" i="29"/>
  <c r="BK197" i="29" s="1"/>
  <c r="BK155" i="29"/>
  <c r="BK191" i="29" s="1"/>
  <c r="BK158" i="29"/>
  <c r="BK194" i="29" s="1"/>
  <c r="BK164" i="29"/>
  <c r="BK200" i="29" s="1"/>
  <c r="BK102" i="29"/>
  <c r="AX146" i="29"/>
  <c r="BN22" i="29"/>
  <c r="BN24" i="29" s="1"/>
  <c r="BN126" i="29"/>
  <c r="I180" i="29"/>
  <c r="X114" i="29"/>
  <c r="X112" i="29"/>
  <c r="AL185" i="29"/>
  <c r="AL179" i="29"/>
  <c r="AL182" i="29"/>
  <c r="AL188" i="29"/>
  <c r="AL130" i="29"/>
  <c r="AL131" i="29" s="1"/>
  <c r="AK23" i="29"/>
  <c r="BJ194" i="29"/>
  <c r="AK189" i="29"/>
  <c r="AK111" i="29"/>
  <c r="AK65" i="29"/>
  <c r="AL28" i="29"/>
  <c r="BL137" i="29"/>
  <c r="BL101" i="29"/>
  <c r="BL142" i="29" s="1"/>
  <c r="BL99" i="29"/>
  <c r="BL98" i="29"/>
  <c r="AZ38" i="29"/>
  <c r="AZ46" i="29" s="1"/>
  <c r="AZ44" i="29" s="1"/>
  <c r="AZ42" i="29"/>
  <c r="AL109" i="29"/>
  <c r="AL63" i="29"/>
  <c r="T202" i="29"/>
  <c r="T199" i="29"/>
  <c r="U103" i="29"/>
  <c r="S197" i="29"/>
  <c r="AJ190" i="29"/>
  <c r="AJ184" i="29"/>
  <c r="AJ187" i="29"/>
  <c r="AJ181" i="29"/>
  <c r="AJ136" i="29"/>
  <c r="AJ134" i="29" s="1"/>
  <c r="L124" i="29"/>
  <c r="L127" i="29" s="1"/>
  <c r="L17" i="29"/>
  <c r="L18" i="29"/>
  <c r="M16" i="29"/>
  <c r="L34" i="29"/>
  <c r="L37" i="29" s="1"/>
  <c r="L40" i="29" s="1"/>
  <c r="L41" i="29" s="1"/>
  <c r="BJ147" i="29"/>
  <c r="BB185" i="29"/>
  <c r="BB179" i="29"/>
  <c r="BB188" i="29"/>
  <c r="BB182" i="29"/>
  <c r="BB130" i="29"/>
  <c r="AX139" i="29"/>
  <c r="AX141" i="29" s="1"/>
  <c r="AX151" i="29" s="1"/>
  <c r="AX149" i="29" s="1"/>
  <c r="AX100" i="29"/>
  <c r="AX160" i="29" s="1"/>
  <c r="AX104" i="29"/>
  <c r="G118" i="29"/>
  <c r="AY176" i="29"/>
  <c r="AY170" i="29"/>
  <c r="AY173" i="29"/>
  <c r="AY167" i="29"/>
  <c r="AY116" i="29"/>
  <c r="I23" i="29"/>
  <c r="W174" i="29"/>
  <c r="J132" i="29"/>
  <c r="J128" i="29"/>
  <c r="BA132" i="29"/>
  <c r="BA128" i="29"/>
  <c r="BP124" i="29"/>
  <c r="BP127" i="29" s="1"/>
  <c r="BP17" i="29"/>
  <c r="BP18" i="29"/>
  <c r="BQ16" i="29"/>
  <c r="BP34" i="29"/>
  <c r="BP37" i="29" s="1"/>
  <c r="BP40" i="29" s="1"/>
  <c r="BP41" i="29" s="1"/>
  <c r="W72" i="29"/>
  <c r="BM66" i="29"/>
  <c r="BM70" i="29" s="1"/>
  <c r="BM72" i="29" s="1"/>
  <c r="BM68" i="29"/>
  <c r="BM69" i="29" s="1"/>
  <c r="V113" i="29"/>
  <c r="V119" i="29"/>
  <c r="H137" i="29"/>
  <c r="H140" i="29" s="1"/>
  <c r="H144" i="29" s="1"/>
  <c r="H101" i="29"/>
  <c r="H142" i="29" s="1"/>
  <c r="H99" i="29"/>
  <c r="H98" i="29"/>
  <c r="S147" i="29"/>
  <c r="T104" i="29"/>
  <c r="I189" i="29"/>
  <c r="I114" i="29"/>
  <c r="I112" i="29"/>
  <c r="I110" i="29"/>
  <c r="I10" i="29" s="1"/>
  <c r="Z37" i="29"/>
  <c r="Z40" i="29" s="1"/>
  <c r="Z41" i="29" s="1"/>
  <c r="AA41" i="29" s="1"/>
  <c r="I111" i="29"/>
  <c r="I65" i="29"/>
  <c r="J28" i="29"/>
  <c r="AL22" i="29"/>
  <c r="AL24" i="29" s="1"/>
  <c r="Y24" i="29"/>
  <c r="Y22" i="29"/>
  <c r="K188" i="29"/>
  <c r="K182" i="29"/>
  <c r="K185" i="29"/>
  <c r="K179" i="29"/>
  <c r="K130" i="29"/>
  <c r="K131" i="29" s="1"/>
  <c r="V137" i="29"/>
  <c r="V101" i="29"/>
  <c r="V142" i="29" s="1"/>
  <c r="V99" i="29"/>
  <c r="V98" i="29"/>
  <c r="BM133" i="29"/>
  <c r="V118" i="29"/>
  <c r="W118" i="29" s="1"/>
  <c r="Y131" i="29"/>
  <c r="J42" i="29"/>
  <c r="J38" i="29"/>
  <c r="J46" i="29" s="1"/>
  <c r="J22" i="29"/>
  <c r="BM71" i="29"/>
  <c r="BO127" i="29"/>
  <c r="AY84" i="29"/>
  <c r="BM111" i="29"/>
  <c r="BM65" i="29"/>
  <c r="BN28" i="29"/>
  <c r="AK114" i="29"/>
  <c r="AK112" i="29"/>
  <c r="G137" i="29"/>
  <c r="G99" i="29"/>
  <c r="G101" i="29"/>
  <c r="G142" i="29" s="1"/>
  <c r="G98" i="29"/>
  <c r="BM43" i="29"/>
  <c r="BM4" i="29" s="1"/>
  <c r="AM37" i="29"/>
  <c r="AM40" i="29" s="1"/>
  <c r="AM41" i="29" s="1"/>
  <c r="AN41" i="29" s="1"/>
  <c r="AM188" i="29"/>
  <c r="AM182" i="29"/>
  <c r="AM179" i="29"/>
  <c r="AM185" i="29"/>
  <c r="AM130" i="29"/>
  <c r="AI140" i="29"/>
  <c r="AI144" i="29" s="1"/>
  <c r="AI146" i="29" s="1"/>
  <c r="AJ176" i="29"/>
  <c r="AJ170" i="29"/>
  <c r="AJ167" i="29"/>
  <c r="AJ173" i="29"/>
  <c r="AJ116" i="29"/>
  <c r="AY168" i="29"/>
  <c r="V73" i="29"/>
  <c r="V67" i="29"/>
  <c r="V77" i="29" s="1"/>
  <c r="V75" i="29" s="1"/>
  <c r="BM110" i="29"/>
  <c r="BM10" i="29" s="1"/>
  <c r="AY137" i="29"/>
  <c r="AY138" i="29" s="1"/>
  <c r="AY12" i="29" s="1"/>
  <c r="AY99" i="29"/>
  <c r="AY101" i="29"/>
  <c r="AY142" i="29" s="1"/>
  <c r="AY143" i="29" s="1"/>
  <c r="AY98" i="29"/>
  <c r="AW58" i="29"/>
  <c r="AW88" i="29" s="1"/>
  <c r="BL176" i="29"/>
  <c r="BL170" i="29"/>
  <c r="BL167" i="29"/>
  <c r="BL173" i="29"/>
  <c r="BL116" i="29"/>
  <c r="BL118" i="29" s="1"/>
  <c r="H78" i="29"/>
  <c r="H81" i="29" s="1"/>
  <c r="H85" i="29" s="1"/>
  <c r="H55" i="29"/>
  <c r="H83" i="29" s="1"/>
  <c r="H53" i="29"/>
  <c r="H56" i="29" s="1"/>
  <c r="H52" i="29"/>
  <c r="S87" i="29"/>
  <c r="T87" i="29" s="1"/>
  <c r="U87" i="29" s="1"/>
  <c r="X190" i="29"/>
  <c r="X184" i="29"/>
  <c r="X187" i="29"/>
  <c r="X181" i="29"/>
  <c r="X136" i="29"/>
  <c r="X134" i="29" s="1"/>
  <c r="I133" i="29"/>
  <c r="AW166" i="29"/>
  <c r="AW202" i="29" s="1"/>
  <c r="AW196" i="29"/>
  <c r="AW163" i="29"/>
  <c r="AW199" i="29" s="1"/>
  <c r="AW157" i="29"/>
  <c r="AW108" i="29"/>
  <c r="AW106" i="29" s="1"/>
  <c r="S163" i="29"/>
  <c r="S199" i="29" s="1"/>
  <c r="S157" i="29"/>
  <c r="S193" i="29" s="1"/>
  <c r="S166" i="29"/>
  <c r="S202" i="29" s="1"/>
  <c r="S160" i="29"/>
  <c r="S196" i="29" s="1"/>
  <c r="S108" i="29"/>
  <c r="S106" i="29" s="1"/>
  <c r="AJ96" i="29"/>
  <c r="AJ50" i="29"/>
  <c r="AK25" i="29"/>
  <c r="AY111" i="29"/>
  <c r="AZ28" i="29"/>
  <c r="AY65" i="29"/>
  <c r="AK64" i="29"/>
  <c r="AK6" i="29" s="1"/>
  <c r="I186" i="29"/>
  <c r="I66" i="29"/>
  <c r="I70" i="29" s="1"/>
  <c r="I71" i="29" s="1"/>
  <c r="I68" i="29"/>
  <c r="I69" i="29" s="1"/>
  <c r="X68" i="29"/>
  <c r="X66" i="29"/>
  <c r="X70" i="29" s="1"/>
  <c r="W96" i="29"/>
  <c r="W97" i="29" s="1"/>
  <c r="W9" i="29" s="1"/>
  <c r="W50" i="29"/>
  <c r="W51" i="29" s="1"/>
  <c r="W5" i="29" s="1"/>
  <c r="Z20" i="29"/>
  <c r="Z36" i="29"/>
  <c r="Z19" i="29"/>
  <c r="Z26" i="29" s="1"/>
  <c r="H119" i="29"/>
  <c r="H113" i="29"/>
  <c r="BK103" i="29"/>
  <c r="BJ200" i="29"/>
  <c r="AK180" i="29"/>
  <c r="AJ119" i="29"/>
  <c r="AJ113" i="29"/>
  <c r="S200" i="29"/>
  <c r="AK133" i="29"/>
  <c r="Y109" i="29"/>
  <c r="Y63" i="29"/>
  <c r="Y126" i="29"/>
  <c r="AI81" i="29"/>
  <c r="AI85" i="29" s="1"/>
  <c r="K20" i="29"/>
  <c r="K126" i="29"/>
  <c r="K19" i="29"/>
  <c r="K26" i="29" s="1"/>
  <c r="AX164" i="29"/>
  <c r="AX200" i="29" s="1"/>
  <c r="AX158" i="29"/>
  <c r="AX161" i="29"/>
  <c r="AX102" i="29"/>
  <c r="AX103" i="29" s="1"/>
  <c r="AX155" i="29"/>
  <c r="I50" i="29"/>
  <c r="I51" i="29" s="1"/>
  <c r="I5" i="29" s="1"/>
  <c r="I96" i="29"/>
  <c r="I97" i="29" s="1"/>
  <c r="I9" i="29" s="1"/>
  <c r="V55" i="29"/>
  <c r="V83" i="29" s="1"/>
  <c r="V78" i="29"/>
  <c r="V53" i="29"/>
  <c r="V56" i="29" s="1"/>
  <c r="V57" i="29" s="1"/>
  <c r="V52" i="29"/>
  <c r="BM187" i="29"/>
  <c r="BM181" i="29"/>
  <c r="BM190" i="29"/>
  <c r="BM184" i="29"/>
  <c r="BM136" i="29"/>
  <c r="BM134" i="29" s="1"/>
  <c r="AY115" i="29"/>
  <c r="G147" i="28"/>
  <c r="AX72" i="28"/>
  <c r="I71" i="28"/>
  <c r="BA41" i="28"/>
  <c r="AM36" i="28"/>
  <c r="BM23" i="28"/>
  <c r="BK118" i="28"/>
  <c r="F193" i="28"/>
  <c r="BO41" i="28"/>
  <c r="T202" i="28"/>
  <c r="BM44" i="28"/>
  <c r="BM45" i="28" s="1"/>
  <c r="BM96" i="28"/>
  <c r="BM50" i="28"/>
  <c r="AX67" i="28"/>
  <c r="AX77" i="28" s="1"/>
  <c r="AX75" i="28" s="1"/>
  <c r="AX73" i="28"/>
  <c r="AX176" i="28"/>
  <c r="AX170" i="28"/>
  <c r="AX173" i="28"/>
  <c r="AX116" i="28"/>
  <c r="AX167" i="28"/>
  <c r="AL38" i="28"/>
  <c r="AL46" i="28" s="1"/>
  <c r="AL44" i="28" s="1"/>
  <c r="AL42" i="28"/>
  <c r="AM42" i="28" s="1"/>
  <c r="AY68" i="28"/>
  <c r="AY66" i="28"/>
  <c r="AY70" i="28" s="1"/>
  <c r="AY71" i="28" s="1"/>
  <c r="AY64" i="28"/>
  <c r="AY6" i="28" s="1"/>
  <c r="Y114" i="28"/>
  <c r="Y112" i="28"/>
  <c r="BN185" i="28"/>
  <c r="BN179" i="28"/>
  <c r="BN188" i="28"/>
  <c r="BN182" i="28"/>
  <c r="BN130" i="28"/>
  <c r="BN131" i="28" s="1"/>
  <c r="AW175" i="28"/>
  <c r="AW169" i="28"/>
  <c r="AW178" i="28"/>
  <c r="AW172" i="28"/>
  <c r="AW123" i="28"/>
  <c r="AW121" i="28" s="1"/>
  <c r="AK55" i="28"/>
  <c r="AK83" i="28" s="1"/>
  <c r="AK84" i="28" s="1"/>
  <c r="AK53" i="28"/>
  <c r="AK56" i="28" s="1"/>
  <c r="AK57" i="28" s="1"/>
  <c r="AK78" i="28"/>
  <c r="AK81" i="28" s="1"/>
  <c r="AK85" i="28" s="1"/>
  <c r="AK52" i="28"/>
  <c r="AM109" i="28"/>
  <c r="AM63" i="28"/>
  <c r="BL173" i="28"/>
  <c r="BL167" i="28"/>
  <c r="BL170" i="28"/>
  <c r="BL176" i="28"/>
  <c r="BL116" i="28"/>
  <c r="W78" i="28"/>
  <c r="W53" i="28"/>
  <c r="W56" i="28" s="1"/>
  <c r="W57" i="28" s="1"/>
  <c r="W55" i="28"/>
  <c r="W83" i="28" s="1"/>
  <c r="W52" i="28"/>
  <c r="W51" i="28"/>
  <c r="W5" i="28" s="1"/>
  <c r="BL190" i="28"/>
  <c r="BL184" i="28"/>
  <c r="BL187" i="28"/>
  <c r="BL181" i="28"/>
  <c r="BL136" i="28"/>
  <c r="BL134" i="28" s="1"/>
  <c r="BM128" i="28"/>
  <c r="BM132" i="28"/>
  <c r="K22" i="28"/>
  <c r="K24" i="28" s="1"/>
  <c r="Y187" i="28"/>
  <c r="Y181" i="28"/>
  <c r="Y184" i="28"/>
  <c r="Y136" i="28"/>
  <c r="Y190" i="28"/>
  <c r="I55" i="28"/>
  <c r="I83" i="28" s="1"/>
  <c r="I53" i="28"/>
  <c r="I56" i="28" s="1"/>
  <c r="I78" i="28"/>
  <c r="I81" i="28" s="1"/>
  <c r="I85" i="28" s="1"/>
  <c r="I52" i="28"/>
  <c r="I51" i="28"/>
  <c r="I5" i="28" s="1"/>
  <c r="AJ158" i="28"/>
  <c r="AJ194" i="28" s="1"/>
  <c r="AJ164" i="28"/>
  <c r="AJ200" i="28" s="1"/>
  <c r="AJ161" i="28"/>
  <c r="AJ155" i="28"/>
  <c r="AJ191" i="28" s="1"/>
  <c r="AJ102" i="28"/>
  <c r="H58" i="28"/>
  <c r="H54" i="28"/>
  <c r="H62" i="28" s="1"/>
  <c r="H60" i="28" s="1"/>
  <c r="H80" i="28"/>
  <c r="H82" i="28" s="1"/>
  <c r="H92" i="28" s="1"/>
  <c r="H90" i="28" s="1"/>
  <c r="AY111" i="28"/>
  <c r="AZ28" i="28"/>
  <c r="AY65" i="28"/>
  <c r="BJ139" i="28"/>
  <c r="BJ141" i="28" s="1"/>
  <c r="BJ151" i="28" s="1"/>
  <c r="BJ149" i="28" s="1"/>
  <c r="BJ100" i="28"/>
  <c r="BJ160" i="28" s="1"/>
  <c r="BJ104" i="28"/>
  <c r="BK104" i="28" s="1"/>
  <c r="BK147" i="28" s="1"/>
  <c r="S87" i="28"/>
  <c r="T87" i="28" s="1"/>
  <c r="U87" i="28" s="1"/>
  <c r="V87" i="28" s="1"/>
  <c r="BL96" i="28"/>
  <c r="BL50" i="28"/>
  <c r="BM25" i="28"/>
  <c r="AL111" i="28"/>
  <c r="AM28" i="28"/>
  <c r="AL65" i="28"/>
  <c r="BO126" i="28"/>
  <c r="BO20" i="28"/>
  <c r="BO19" i="28"/>
  <c r="BO26" i="28" s="1"/>
  <c r="AY114" i="28"/>
  <c r="AY115" i="28" s="1"/>
  <c r="AY112" i="28"/>
  <c r="AY110" i="28"/>
  <c r="AY10" i="28" s="1"/>
  <c r="AO124" i="28"/>
  <c r="AO127" i="28" s="1"/>
  <c r="AO17" i="28"/>
  <c r="AO18" i="28"/>
  <c r="AP16" i="28"/>
  <c r="AO34" i="28"/>
  <c r="AO37" i="28" s="1"/>
  <c r="AO40" i="28" s="1"/>
  <c r="H57" i="28"/>
  <c r="I57" i="28" s="1"/>
  <c r="Y68" i="28"/>
  <c r="Y66" i="28"/>
  <c r="Y70" i="28" s="1"/>
  <c r="BL72" i="28"/>
  <c r="AY42" i="28"/>
  <c r="AY38" i="28"/>
  <c r="AY46" i="28" s="1"/>
  <c r="AY44" i="28" s="1"/>
  <c r="AW137" i="28"/>
  <c r="AW140" i="28" s="1"/>
  <c r="AW144" i="28" s="1"/>
  <c r="AW99" i="28"/>
  <c r="AW101" i="28"/>
  <c r="AW142" i="28" s="1"/>
  <c r="AW98" i="28"/>
  <c r="Y24" i="28"/>
  <c r="AA20" i="28"/>
  <c r="AA126" i="28" s="1"/>
  <c r="AA19" i="28"/>
  <c r="AA26" i="28" s="1"/>
  <c r="J24" i="28"/>
  <c r="G178" i="28"/>
  <c r="G172" i="28"/>
  <c r="G175" i="28"/>
  <c r="G169" i="28"/>
  <c r="G123" i="28"/>
  <c r="G121" i="28" s="1"/>
  <c r="S197" i="28"/>
  <c r="S191" i="28"/>
  <c r="AY189" i="28"/>
  <c r="AK51" i="28"/>
  <c r="AK5" i="28" s="1"/>
  <c r="X96" i="28"/>
  <c r="X50" i="28"/>
  <c r="S88" i="28"/>
  <c r="T58" i="28"/>
  <c r="BK178" i="28"/>
  <c r="BK172" i="28"/>
  <c r="BK175" i="28"/>
  <c r="BK169" i="28"/>
  <c r="BK123" i="28"/>
  <c r="BK121" i="28" s="1"/>
  <c r="AV139" i="28"/>
  <c r="AV141" i="28" s="1"/>
  <c r="AV151" i="28" s="1"/>
  <c r="AV149" i="28" s="1"/>
  <c r="AV104" i="28"/>
  <c r="AV100" i="28"/>
  <c r="AV160" i="28" s="1"/>
  <c r="J68" i="28"/>
  <c r="J66" i="28"/>
  <c r="J70" i="28" s="1"/>
  <c r="J72" i="28" s="1"/>
  <c r="BN42" i="28"/>
  <c r="BN38" i="28"/>
  <c r="BN46" i="28" s="1"/>
  <c r="BN44" i="28" s="1"/>
  <c r="W111" i="28"/>
  <c r="W65" i="28"/>
  <c r="X28" i="28"/>
  <c r="AK137" i="28"/>
  <c r="AK140" i="28" s="1"/>
  <c r="AK144" i="28" s="1"/>
  <c r="AK101" i="28"/>
  <c r="AK142" i="28" s="1"/>
  <c r="AK143" i="28" s="1"/>
  <c r="AK99" i="28"/>
  <c r="AK98" i="28"/>
  <c r="AK97" i="28"/>
  <c r="AK9" i="28" s="1"/>
  <c r="Y42" i="28"/>
  <c r="Y38" i="28"/>
  <c r="Y46" i="28" s="1"/>
  <c r="Y44" i="28" s="1"/>
  <c r="AZ22" i="28"/>
  <c r="AZ24" i="28" s="1"/>
  <c r="T199" i="28"/>
  <c r="L188" i="28"/>
  <c r="L182" i="28"/>
  <c r="L185" i="28"/>
  <c r="L179" i="28"/>
  <c r="L130" i="28"/>
  <c r="L131" i="28" s="1"/>
  <c r="AM22" i="28"/>
  <c r="AY69" i="28"/>
  <c r="S160" i="28"/>
  <c r="S196" i="28" s="1"/>
  <c r="S166" i="28"/>
  <c r="S202" i="28" s="1"/>
  <c r="S157" i="28"/>
  <c r="S193" i="28" s="1"/>
  <c r="S163" i="28"/>
  <c r="S199" i="28" s="1"/>
  <c r="S108" i="28"/>
  <c r="S106" i="28" s="1"/>
  <c r="W137" i="28"/>
  <c r="W101" i="28"/>
  <c r="W142" i="28" s="1"/>
  <c r="W99" i="28"/>
  <c r="W98" i="28"/>
  <c r="W97" i="28"/>
  <c r="W9" i="28" s="1"/>
  <c r="BA185" i="28"/>
  <c r="BA179" i="28"/>
  <c r="BA182" i="28"/>
  <c r="BA188" i="28"/>
  <c r="BA130" i="28"/>
  <c r="T60" i="28"/>
  <c r="F199" i="28"/>
  <c r="BM65" i="28"/>
  <c r="BM111" i="28"/>
  <c r="BN28" i="28"/>
  <c r="BK80" i="28"/>
  <c r="BK82" i="28" s="1"/>
  <c r="BK92" i="28" s="1"/>
  <c r="BK54" i="28"/>
  <c r="BK62" i="28" s="1"/>
  <c r="H100" i="28"/>
  <c r="H160" i="28" s="1"/>
  <c r="H139" i="28"/>
  <c r="H141" i="28" s="1"/>
  <c r="H151" i="28" s="1"/>
  <c r="H149" i="28" s="1"/>
  <c r="H104" i="28"/>
  <c r="BK155" i="28"/>
  <c r="BK191" i="28" s="1"/>
  <c r="BK158" i="28"/>
  <c r="BK194" i="28" s="1"/>
  <c r="BK102" i="28"/>
  <c r="BK164" i="28"/>
  <c r="BK200" i="28" s="1"/>
  <c r="BK161" i="28"/>
  <c r="BK197" i="28" s="1"/>
  <c r="K36" i="28"/>
  <c r="BM42" i="28"/>
  <c r="BM43" i="28" s="1"/>
  <c r="BM4" i="28" s="1"/>
  <c r="I137" i="28"/>
  <c r="I140" i="28" s="1"/>
  <c r="I144" i="28" s="1"/>
  <c r="I99" i="28"/>
  <c r="I101" i="28"/>
  <c r="I142" i="28" s="1"/>
  <c r="I143" i="28" s="1"/>
  <c r="I98" i="28"/>
  <c r="I84" i="28"/>
  <c r="BJ140" i="28"/>
  <c r="BJ144" i="28" s="1"/>
  <c r="U175" i="28"/>
  <c r="U199" i="28" s="1"/>
  <c r="U178" i="28"/>
  <c r="U202" i="28" s="1"/>
  <c r="U169" i="28"/>
  <c r="U193" i="28" s="1"/>
  <c r="U172" i="28"/>
  <c r="U196" i="28" s="1"/>
  <c r="U123" i="28"/>
  <c r="U121" i="28" s="1"/>
  <c r="AN20" i="28"/>
  <c r="AN126" i="28" s="1"/>
  <c r="AN19" i="28"/>
  <c r="AN26" i="28" s="1"/>
  <c r="G166" i="28"/>
  <c r="G202" i="28" s="1"/>
  <c r="G163" i="28"/>
  <c r="G199" i="28" s="1"/>
  <c r="G157" i="28"/>
  <c r="G193" i="28" s="1"/>
  <c r="G108" i="28"/>
  <c r="G106" i="28" s="1"/>
  <c r="AW55" i="28"/>
  <c r="AW83" i="28" s="1"/>
  <c r="AW53" i="28"/>
  <c r="AW56" i="28" s="1"/>
  <c r="AW57" i="28" s="1"/>
  <c r="AX57" i="28" s="1"/>
  <c r="AW78" i="28"/>
  <c r="AW81" i="28" s="1"/>
  <c r="AW85" i="28" s="1"/>
  <c r="AW52" i="28"/>
  <c r="AL68" i="28"/>
  <c r="AL66" i="28"/>
  <c r="AL70" i="28" s="1"/>
  <c r="AL72" i="28" s="1"/>
  <c r="S200" i="28"/>
  <c r="AL96" i="28"/>
  <c r="AL50" i="28"/>
  <c r="AM128" i="28"/>
  <c r="H81" i="28"/>
  <c r="H85" i="28" s="1"/>
  <c r="AX119" i="28"/>
  <c r="AX113" i="28"/>
  <c r="AK119" i="28"/>
  <c r="AK120" i="28" s="1"/>
  <c r="AK113" i="28"/>
  <c r="BM114" i="28"/>
  <c r="BM112" i="28"/>
  <c r="AV80" i="28"/>
  <c r="AV82" i="28" s="1"/>
  <c r="AV92" i="28" s="1"/>
  <c r="AV90" i="28" s="1"/>
  <c r="AV54" i="28"/>
  <c r="AV62" i="28" s="1"/>
  <c r="AV60" i="28" s="1"/>
  <c r="AV58" i="28"/>
  <c r="BP124" i="28"/>
  <c r="BP127" i="28" s="1"/>
  <c r="BP18" i="28"/>
  <c r="BP17" i="28"/>
  <c r="BQ16" i="28"/>
  <c r="BP34" i="28"/>
  <c r="BP37" i="28" s="1"/>
  <c r="BP40" i="28" s="1"/>
  <c r="BP41" i="28" s="1"/>
  <c r="I65" i="28"/>
  <c r="J28" i="28"/>
  <c r="I111" i="28"/>
  <c r="V166" i="28"/>
  <c r="V163" i="28"/>
  <c r="V157" i="28"/>
  <c r="V108" i="28"/>
  <c r="V106" i="28" s="1"/>
  <c r="X190" i="28"/>
  <c r="X184" i="28"/>
  <c r="X187" i="28"/>
  <c r="X181" i="28"/>
  <c r="X136" i="28"/>
  <c r="X134" i="28" s="1"/>
  <c r="AI166" i="28"/>
  <c r="AI202" i="28" s="1"/>
  <c r="AI163" i="28"/>
  <c r="AI199" i="28" s="1"/>
  <c r="AI196" i="28"/>
  <c r="AI157" i="28"/>
  <c r="AI193" i="28" s="1"/>
  <c r="AI108" i="28"/>
  <c r="AI106" i="28" s="1"/>
  <c r="H87" i="28"/>
  <c r="AB18" i="28"/>
  <c r="AB17" i="28"/>
  <c r="AB124" i="28"/>
  <c r="AB34" i="28"/>
  <c r="AY186" i="28"/>
  <c r="AJ80" i="28"/>
  <c r="AJ82" i="28" s="1"/>
  <c r="AJ92" i="28" s="1"/>
  <c r="AJ90" i="28" s="1"/>
  <c r="AJ58" i="28"/>
  <c r="AJ54" i="28"/>
  <c r="AJ62" i="28" s="1"/>
  <c r="AJ60" i="28" s="1"/>
  <c r="BJ81" i="28"/>
  <c r="BJ85" i="28" s="1"/>
  <c r="BJ87" i="28" s="1"/>
  <c r="BK87" i="28" s="1"/>
  <c r="J114" i="28"/>
  <c r="J112" i="28"/>
  <c r="BN22" i="28"/>
  <c r="BN24" i="28" s="1"/>
  <c r="BN126" i="28"/>
  <c r="V73" i="28"/>
  <c r="V67" i="28"/>
  <c r="V77" i="28" s="1"/>
  <c r="V75" i="28" s="1"/>
  <c r="AZ109" i="28"/>
  <c r="AZ63" i="28"/>
  <c r="AZ36" i="28"/>
  <c r="T196" i="28"/>
  <c r="AK173" i="28"/>
  <c r="AK176" i="28"/>
  <c r="AK177" i="28" s="1"/>
  <c r="AK167" i="28"/>
  <c r="AK168" i="28" s="1"/>
  <c r="AK116" i="28"/>
  <c r="AK117" i="28" s="1"/>
  <c r="AK170" i="28"/>
  <c r="AM38" i="28"/>
  <c r="AM46" i="28" s="1"/>
  <c r="AM44" i="28" s="1"/>
  <c r="I133" i="28"/>
  <c r="AY24" i="28"/>
  <c r="S147" i="28"/>
  <c r="T104" i="28"/>
  <c r="BA19" i="28"/>
  <c r="BA26" i="28" s="1"/>
  <c r="BA20" i="28"/>
  <c r="BA36" i="28" s="1"/>
  <c r="Z22" i="28"/>
  <c r="Z24" i="28"/>
  <c r="BJ146" i="28"/>
  <c r="BK146" i="28" s="1"/>
  <c r="F106" i="28"/>
  <c r="F202" i="28"/>
  <c r="AJ178" i="28"/>
  <c r="AJ175" i="28"/>
  <c r="AJ169" i="28"/>
  <c r="AJ172" i="28"/>
  <c r="AJ123" i="28"/>
  <c r="AJ121" i="28" s="1"/>
  <c r="H146" i="28"/>
  <c r="I146" i="28" s="1"/>
  <c r="BL73" i="28"/>
  <c r="BL67" i="28"/>
  <c r="BL77" i="28" s="1"/>
  <c r="BL75" i="28" s="1"/>
  <c r="G88" i="28"/>
  <c r="K126" i="28"/>
  <c r="AI191" i="28"/>
  <c r="AJ139" i="28"/>
  <c r="AJ141" i="28" s="1"/>
  <c r="AJ151" i="28" s="1"/>
  <c r="AJ149" i="28" s="1"/>
  <c r="AJ100" i="28"/>
  <c r="AJ160" i="28" s="1"/>
  <c r="AJ104" i="28"/>
  <c r="AJ147" i="28" s="1"/>
  <c r="H119" i="28"/>
  <c r="H113" i="28"/>
  <c r="AN37" i="28"/>
  <c r="AN40" i="28" s="1"/>
  <c r="AN41" i="28" s="1"/>
  <c r="AO41" i="28" s="1"/>
  <c r="AZ188" i="28"/>
  <c r="AZ182" i="28"/>
  <c r="AZ185" i="28"/>
  <c r="AZ179" i="28"/>
  <c r="AZ130" i="28"/>
  <c r="AZ131" i="28" s="1"/>
  <c r="BA131" i="28" s="1"/>
  <c r="AI147" i="28"/>
  <c r="AY183" i="28"/>
  <c r="AV158" i="28"/>
  <c r="AV155" i="28"/>
  <c r="AV164" i="28"/>
  <c r="AV102" i="28"/>
  <c r="AV103" i="28" s="1"/>
  <c r="AV161" i="28"/>
  <c r="V113" i="28"/>
  <c r="V119" i="28"/>
  <c r="L20" i="28"/>
  <c r="L19" i="28"/>
  <c r="L26" i="28" s="1"/>
  <c r="AJ118" i="28"/>
  <c r="BL118" i="28"/>
  <c r="Z109" i="28"/>
  <c r="Z63" i="28"/>
  <c r="AX78" i="28"/>
  <c r="AX81" i="28" s="1"/>
  <c r="AX85" i="28" s="1"/>
  <c r="AX55" i="28"/>
  <c r="AX83" i="28" s="1"/>
  <c r="AX53" i="28"/>
  <c r="AX56" i="28" s="1"/>
  <c r="AX52" i="28"/>
  <c r="AJ103" i="28"/>
  <c r="BJ164" i="28"/>
  <c r="BJ161" i="28"/>
  <c r="BJ155" i="28"/>
  <c r="BJ158" i="28"/>
  <c r="BJ102" i="28"/>
  <c r="BJ103" i="28" s="1"/>
  <c r="BK103" i="28" s="1"/>
  <c r="AK73" i="28"/>
  <c r="AK74" i="28" s="1"/>
  <c r="AK67" i="28"/>
  <c r="AK77" i="28" s="1"/>
  <c r="AK75" i="28" s="1"/>
  <c r="AK76" i="28" s="1"/>
  <c r="BM66" i="28"/>
  <c r="BM70" i="28" s="1"/>
  <c r="BM68" i="28"/>
  <c r="BM69" i="28" s="1"/>
  <c r="BM64" i="28"/>
  <c r="BM6" i="28" s="1"/>
  <c r="AV81" i="28"/>
  <c r="AV85" i="28" s="1"/>
  <c r="J42" i="28"/>
  <c r="J38" i="28"/>
  <c r="J46" i="28" s="1"/>
  <c r="J44" i="28" s="1"/>
  <c r="BO188" i="28"/>
  <c r="BO182" i="28"/>
  <c r="BO179" i="28"/>
  <c r="BO185" i="28"/>
  <c r="BO130" i="28"/>
  <c r="H73" i="28"/>
  <c r="H67" i="28"/>
  <c r="H77" i="28" s="1"/>
  <c r="H75" i="28" s="1"/>
  <c r="AN188" i="28"/>
  <c r="AN182" i="28"/>
  <c r="AN185" i="28"/>
  <c r="AN179" i="28"/>
  <c r="AN130" i="28"/>
  <c r="AN131" i="28" s="1"/>
  <c r="V139" i="28"/>
  <c r="V141" i="28" s="1"/>
  <c r="V151" i="28" s="1"/>
  <c r="V149" i="28" s="1"/>
  <c r="AW118" i="28"/>
  <c r="AX118" i="28" s="1"/>
  <c r="AA188" i="28"/>
  <c r="AA182" i="28"/>
  <c r="AA179" i="28"/>
  <c r="AA185" i="28"/>
  <c r="AA130" i="28"/>
  <c r="AA131" i="28" s="1"/>
  <c r="AL114" i="28"/>
  <c r="AL112" i="28"/>
  <c r="AK187" i="28"/>
  <c r="AK181" i="28"/>
  <c r="AK184" i="28"/>
  <c r="AK190" i="28"/>
  <c r="AK136" i="28"/>
  <c r="AK134" i="28" s="1"/>
  <c r="S194" i="28"/>
  <c r="AY180" i="28"/>
  <c r="AJ81" i="28"/>
  <c r="AJ85" i="28" s="1"/>
  <c r="AJ87" i="28" s="1"/>
  <c r="BJ80" i="28"/>
  <c r="BJ82" i="28" s="1"/>
  <c r="BJ92" i="28" s="1"/>
  <c r="BJ90" i="28" s="1"/>
  <c r="BJ58" i="28"/>
  <c r="BK58" i="28" s="1"/>
  <c r="BK88" i="28" s="1"/>
  <c r="BJ54" i="28"/>
  <c r="BJ62" i="28" s="1"/>
  <c r="BJ60" i="28" s="1"/>
  <c r="AV140" i="28"/>
  <c r="AV144" i="28" s="1"/>
  <c r="AV146" i="28" s="1"/>
  <c r="AW146" i="28" s="1"/>
  <c r="AL128" i="28"/>
  <c r="AL132" i="28"/>
  <c r="AM132" i="28" s="1"/>
  <c r="BN109" i="28"/>
  <c r="BN63" i="28"/>
  <c r="AY132" i="28"/>
  <c r="AY128" i="28"/>
  <c r="S146" i="28"/>
  <c r="T146" i="28" s="1"/>
  <c r="U146" i="28" s="1"/>
  <c r="V146" i="28" s="1"/>
  <c r="AZ128" i="28"/>
  <c r="AK174" i="28"/>
  <c r="T193" i="28"/>
  <c r="AK145" i="28"/>
  <c r="V80" i="28"/>
  <c r="V82" i="28" s="1"/>
  <c r="V92" i="28" s="1"/>
  <c r="V90" i="28" s="1"/>
  <c r="M124" i="28"/>
  <c r="M127" i="28" s="1"/>
  <c r="M17" i="28"/>
  <c r="N16" i="28"/>
  <c r="M18" i="28"/>
  <c r="M34" i="28"/>
  <c r="I187" i="28"/>
  <c r="I181" i="28"/>
  <c r="I184" i="28"/>
  <c r="I190" i="28"/>
  <c r="I136" i="28"/>
  <c r="I134" i="28" s="1"/>
  <c r="I135" i="28" s="1"/>
  <c r="X173" i="28"/>
  <c r="X167" i="28"/>
  <c r="X176" i="28"/>
  <c r="X170" i="28"/>
  <c r="X116" i="28"/>
  <c r="X118" i="28" s="1"/>
  <c r="W168" i="28"/>
  <c r="BB124" i="28"/>
  <c r="BB127" i="28" s="1"/>
  <c r="BB17" i="28"/>
  <c r="BC16" i="28"/>
  <c r="BB18" i="28"/>
  <c r="BB34" i="28"/>
  <c r="BB37" i="28" s="1"/>
  <c r="BB40" i="28" s="1"/>
  <c r="T149" i="28"/>
  <c r="Z42" i="28"/>
  <c r="Z38" i="28"/>
  <c r="Z46" i="28" s="1"/>
  <c r="Z44" i="28" s="1"/>
  <c r="Z128" i="28"/>
  <c r="Z132" i="28"/>
  <c r="F196" i="28"/>
  <c r="I173" i="28"/>
  <c r="I174" i="28" s="1"/>
  <c r="I176" i="28"/>
  <c r="I177" i="28" s="1"/>
  <c r="I167" i="28"/>
  <c r="I116" i="28"/>
  <c r="I170" i="28"/>
  <c r="I171" i="28" s="1"/>
  <c r="BL119" i="28"/>
  <c r="BL113" i="28"/>
  <c r="H164" i="28"/>
  <c r="H158" i="28"/>
  <c r="H161" i="28"/>
  <c r="H197" i="28" s="1"/>
  <c r="H155" i="28"/>
  <c r="H102" i="28"/>
  <c r="BK139" i="28"/>
  <c r="BK141" i="28" s="1"/>
  <c r="BK151" i="28" s="1"/>
  <c r="BK149" i="28" s="1"/>
  <c r="BK100" i="28"/>
  <c r="BK160" i="28" s="1"/>
  <c r="J132" i="28"/>
  <c r="J128" i="28"/>
  <c r="K109" i="28"/>
  <c r="K63" i="28"/>
  <c r="AI194" i="28"/>
  <c r="AX137" i="28"/>
  <c r="AX140" i="28" s="1"/>
  <c r="AX144" i="28" s="1"/>
  <c r="AX101" i="28"/>
  <c r="AX142" i="28" s="1"/>
  <c r="AX99" i="28"/>
  <c r="AX98" i="28"/>
  <c r="W177" i="28"/>
  <c r="BM25" i="27"/>
  <c r="AK133" i="27"/>
  <c r="I24" i="27"/>
  <c r="BJ90" i="27"/>
  <c r="F90" i="27"/>
  <c r="AY51" i="27"/>
  <c r="AY5" i="27" s="1"/>
  <c r="V118" i="27"/>
  <c r="BN128" i="27"/>
  <c r="AY120" i="27"/>
  <c r="AZ96" i="27"/>
  <c r="AZ50" i="27"/>
  <c r="V178" i="27"/>
  <c r="V175" i="27"/>
  <c r="V169" i="27"/>
  <c r="V172" i="27"/>
  <c r="V123" i="27"/>
  <c r="V121" i="27" s="1"/>
  <c r="AY55" i="27"/>
  <c r="AY83" i="27" s="1"/>
  <c r="AY53" i="27"/>
  <c r="AY56" i="27" s="1"/>
  <c r="AY78" i="27"/>
  <c r="AY81" i="27" s="1"/>
  <c r="AY85" i="27" s="1"/>
  <c r="AY52" i="27"/>
  <c r="E200" i="27"/>
  <c r="BA42" i="27"/>
  <c r="BA38" i="27"/>
  <c r="BA46" i="27" s="1"/>
  <c r="BA44" i="27" s="1"/>
  <c r="BM128" i="27"/>
  <c r="BM132" i="27"/>
  <c r="BN132" i="27" s="1"/>
  <c r="U191" i="27"/>
  <c r="AG87" i="27"/>
  <c r="AH87" i="27" s="1"/>
  <c r="AI87" i="27" s="1"/>
  <c r="G54" i="27"/>
  <c r="G62" i="27" s="1"/>
  <c r="G60" i="27" s="1"/>
  <c r="G80" i="27"/>
  <c r="G82" i="27" s="1"/>
  <c r="G92" i="27" s="1"/>
  <c r="G90" i="27" s="1"/>
  <c r="G58" i="27"/>
  <c r="G88" i="27" s="1"/>
  <c r="AY73" i="27"/>
  <c r="AY67" i="27"/>
  <c r="AY77" i="27" s="1"/>
  <c r="AY75" i="27" s="1"/>
  <c r="AY76" i="27" s="1"/>
  <c r="W55" i="27"/>
  <c r="W83" i="27" s="1"/>
  <c r="W84" i="27" s="1"/>
  <c r="W53" i="27"/>
  <c r="W56" i="27" s="1"/>
  <c r="W57" i="27" s="1"/>
  <c r="W78" i="27"/>
  <c r="W81" i="27" s="1"/>
  <c r="W85" i="27" s="1"/>
  <c r="W52" i="27"/>
  <c r="Z185" i="27"/>
  <c r="Z179" i="27"/>
  <c r="Z188" i="27"/>
  <c r="Z130" i="27"/>
  <c r="Z182" i="27"/>
  <c r="W73" i="27"/>
  <c r="W74" i="27" s="1"/>
  <c r="W67" i="27"/>
  <c r="W77" i="27" s="1"/>
  <c r="W75" i="27" s="1"/>
  <c r="BB37" i="27"/>
  <c r="BB40" i="27" s="1"/>
  <c r="BB41" i="27" s="1"/>
  <c r="H73" i="27"/>
  <c r="H67" i="27"/>
  <c r="H77" i="27" s="1"/>
  <c r="H75" i="27" s="1"/>
  <c r="X44" i="27"/>
  <c r="J22" i="27"/>
  <c r="J24" i="27" s="1"/>
  <c r="Y185" i="27"/>
  <c r="Y179" i="27"/>
  <c r="Y182" i="27"/>
  <c r="Y188" i="27"/>
  <c r="Y130" i="27"/>
  <c r="Y131" i="27" s="1"/>
  <c r="Z131" i="27" s="1"/>
  <c r="AY137" i="27"/>
  <c r="AY140" i="27" s="1"/>
  <c r="AY144" i="27" s="1"/>
  <c r="AY101" i="27"/>
  <c r="AY142" i="27" s="1"/>
  <c r="AY99" i="27"/>
  <c r="AY98" i="27"/>
  <c r="E191" i="27"/>
  <c r="BM111" i="27"/>
  <c r="BN28" i="27"/>
  <c r="BM65" i="27"/>
  <c r="X24" i="27"/>
  <c r="K188" i="27"/>
  <c r="K182" i="27"/>
  <c r="K179" i="27"/>
  <c r="K185" i="27"/>
  <c r="K130" i="27"/>
  <c r="AK24" i="27"/>
  <c r="V140" i="27"/>
  <c r="V144" i="27" s="1"/>
  <c r="AG200" i="27"/>
  <c r="F149" i="27"/>
  <c r="BN36" i="27"/>
  <c r="G57" i="27"/>
  <c r="BK101" i="27"/>
  <c r="BK142" i="27" s="1"/>
  <c r="BK99" i="27"/>
  <c r="BK137" i="27"/>
  <c r="BK98" i="27"/>
  <c r="W137" i="27"/>
  <c r="W101" i="27"/>
  <c r="W142" i="27" s="1"/>
  <c r="W143" i="27" s="1"/>
  <c r="W99" i="27"/>
  <c r="W98" i="27"/>
  <c r="W97" i="27"/>
  <c r="W9" i="27" s="1"/>
  <c r="AL22" i="27"/>
  <c r="G164" i="27"/>
  <c r="G200" i="27" s="1"/>
  <c r="G161" i="27"/>
  <c r="G197" i="27" s="1"/>
  <c r="G155" i="27"/>
  <c r="G191" i="27" s="1"/>
  <c r="G158" i="27"/>
  <c r="G194" i="27" s="1"/>
  <c r="G102" i="27"/>
  <c r="W119" i="27"/>
  <c r="W120" i="27" s="1"/>
  <c r="W113" i="27"/>
  <c r="BI194" i="27"/>
  <c r="BJ149" i="27"/>
  <c r="AJ190" i="27"/>
  <c r="AJ184" i="27"/>
  <c r="AJ181" i="27"/>
  <c r="AJ187" i="27"/>
  <c r="AJ136" i="27"/>
  <c r="AJ134" i="27" s="1"/>
  <c r="AG146" i="27"/>
  <c r="AH146" i="27" s="1"/>
  <c r="AI146" i="27" s="1"/>
  <c r="H119" i="27"/>
  <c r="H113" i="27"/>
  <c r="X132" i="27"/>
  <c r="Y132" i="27" s="1"/>
  <c r="AG88" i="27"/>
  <c r="H176" i="27"/>
  <c r="H170" i="27"/>
  <c r="H173" i="27"/>
  <c r="H116" i="27"/>
  <c r="H118" i="27" s="1"/>
  <c r="H167" i="27"/>
  <c r="AZ190" i="27"/>
  <c r="AZ184" i="27"/>
  <c r="AZ187" i="27"/>
  <c r="AZ181" i="27"/>
  <c r="AZ136" i="27"/>
  <c r="AZ134" i="27" s="1"/>
  <c r="AZ68" i="27"/>
  <c r="AZ66" i="27"/>
  <c r="AZ70" i="27" s="1"/>
  <c r="AZ72" i="27" s="1"/>
  <c r="AJ176" i="27"/>
  <c r="AJ170" i="27"/>
  <c r="AJ167" i="27"/>
  <c r="AJ116" i="27"/>
  <c r="AJ173" i="27"/>
  <c r="AW161" i="27"/>
  <c r="AW164" i="27"/>
  <c r="AW158" i="27"/>
  <c r="AW102" i="27"/>
  <c r="AW103" i="27" s="1"/>
  <c r="AW155" i="27"/>
  <c r="BP124" i="27"/>
  <c r="BP127" i="27" s="1"/>
  <c r="BP17" i="27"/>
  <c r="BQ16" i="27"/>
  <c r="BP18" i="27"/>
  <c r="BP34" i="27"/>
  <c r="I112" i="27"/>
  <c r="I114" i="27"/>
  <c r="I110" i="27"/>
  <c r="I10" i="27" s="1"/>
  <c r="AJ67" i="27"/>
  <c r="AJ77" i="27" s="1"/>
  <c r="AJ75" i="27" s="1"/>
  <c r="AJ73" i="27"/>
  <c r="Y109" i="27"/>
  <c r="Y63" i="27"/>
  <c r="W76" i="27"/>
  <c r="X68" i="27"/>
  <c r="X66" i="27"/>
  <c r="X70" i="27" s="1"/>
  <c r="AW81" i="27"/>
  <c r="AW85" i="27" s="1"/>
  <c r="X42" i="27"/>
  <c r="AG147" i="27"/>
  <c r="K126" i="27"/>
  <c r="K19" i="27"/>
  <c r="K26" i="27" s="1"/>
  <c r="K36" i="27"/>
  <c r="K20" i="27"/>
  <c r="E87" i="27"/>
  <c r="F87" i="27" s="1"/>
  <c r="G87" i="27" s="1"/>
  <c r="AN124" i="27"/>
  <c r="AN127" i="27" s="1"/>
  <c r="AO16" i="27"/>
  <c r="AN34" i="27"/>
  <c r="AN37" i="27" s="1"/>
  <c r="AN40" i="27" s="1"/>
  <c r="AN17" i="27"/>
  <c r="AN18" i="27"/>
  <c r="BI87" i="27"/>
  <c r="BJ87" i="27" s="1"/>
  <c r="AI161" i="27"/>
  <c r="AI197" i="27" s="1"/>
  <c r="AI155" i="27"/>
  <c r="AI191" i="27" s="1"/>
  <c r="AI158" i="27"/>
  <c r="AI194" i="27" s="1"/>
  <c r="AI164" i="27"/>
  <c r="AI200" i="27" s="1"/>
  <c r="AI102" i="27"/>
  <c r="AY69" i="27"/>
  <c r="AG197" i="27"/>
  <c r="BK55" i="27"/>
  <c r="BK83" i="27" s="1"/>
  <c r="BK53" i="27"/>
  <c r="BK56" i="27" s="1"/>
  <c r="BK57" i="27" s="1"/>
  <c r="BK78" i="27"/>
  <c r="BK52" i="27"/>
  <c r="G139" i="27"/>
  <c r="G141" i="27" s="1"/>
  <c r="G151" i="27" s="1"/>
  <c r="G149" i="27" s="1"/>
  <c r="G100" i="27"/>
  <c r="G160" i="27" s="1"/>
  <c r="E146" i="27"/>
  <c r="F146" i="27" s="1"/>
  <c r="G146" i="27" s="1"/>
  <c r="X190" i="27"/>
  <c r="X184" i="27"/>
  <c r="X181" i="27"/>
  <c r="X136" i="27"/>
  <c r="X187" i="27"/>
  <c r="AX175" i="27"/>
  <c r="AX169" i="27"/>
  <c r="AX178" i="27"/>
  <c r="AX172" i="27"/>
  <c r="AX123" i="27"/>
  <c r="AX121" i="27" s="1"/>
  <c r="Y128" i="27"/>
  <c r="W51" i="27"/>
  <c r="W5" i="27" s="1"/>
  <c r="J128" i="27"/>
  <c r="J132" i="27"/>
  <c r="F103" i="27"/>
  <c r="BA109" i="27"/>
  <c r="BA63" i="27"/>
  <c r="BA126" i="27"/>
  <c r="AJ78" i="27"/>
  <c r="AJ81" i="27" s="1"/>
  <c r="AJ85" i="27" s="1"/>
  <c r="AJ55" i="27"/>
  <c r="AJ83" i="27" s="1"/>
  <c r="AJ53" i="27"/>
  <c r="AJ56" i="27" s="1"/>
  <c r="AJ57" i="27" s="1"/>
  <c r="AJ52" i="27"/>
  <c r="BL73" i="27"/>
  <c r="BL67" i="27"/>
  <c r="BL77" i="27" s="1"/>
  <c r="BL75" i="27" s="1"/>
  <c r="BM68" i="27"/>
  <c r="BM66" i="27"/>
  <c r="BM70" i="27" s="1"/>
  <c r="BM71" i="27" s="1"/>
  <c r="BL176" i="27"/>
  <c r="BL170" i="27"/>
  <c r="BL167" i="27"/>
  <c r="BL173" i="27"/>
  <c r="BL116" i="27"/>
  <c r="I43" i="27"/>
  <c r="I4" i="27" s="1"/>
  <c r="AH60" i="27"/>
  <c r="L124" i="27"/>
  <c r="L127" i="27" s="1"/>
  <c r="M16" i="27"/>
  <c r="L17" i="27"/>
  <c r="L18" i="27"/>
  <c r="L34" i="27"/>
  <c r="L37" i="27" s="1"/>
  <c r="L40" i="27" s="1"/>
  <c r="E157" i="27"/>
  <c r="E193" i="27" s="1"/>
  <c r="E166" i="27"/>
  <c r="E202" i="27" s="1"/>
  <c r="E160" i="27"/>
  <c r="E196" i="27" s="1"/>
  <c r="E163" i="27"/>
  <c r="E199" i="27" s="1"/>
  <c r="E108" i="27"/>
  <c r="E106" i="27" s="1"/>
  <c r="I45" i="27"/>
  <c r="G178" i="27"/>
  <c r="G175" i="27"/>
  <c r="G169" i="27"/>
  <c r="G172" i="27"/>
  <c r="G123" i="27"/>
  <c r="G121" i="27" s="1"/>
  <c r="U194" i="27"/>
  <c r="AI139" i="27"/>
  <c r="AI141" i="27" s="1"/>
  <c r="AI151" i="27" s="1"/>
  <c r="AI149" i="27" s="1"/>
  <c r="AI100" i="27"/>
  <c r="AI160" i="27" s="1"/>
  <c r="I96" i="27"/>
  <c r="I50" i="27"/>
  <c r="V139" i="27"/>
  <c r="V141" i="27" s="1"/>
  <c r="V151" i="27" s="1"/>
  <c r="V149" i="27" s="1"/>
  <c r="V100" i="27"/>
  <c r="V160" i="27" s="1"/>
  <c r="V104" i="27"/>
  <c r="AY74" i="27"/>
  <c r="AH103" i="27"/>
  <c r="AG194" i="27"/>
  <c r="AZ111" i="27"/>
  <c r="AZ65" i="27"/>
  <c r="BA28" i="27"/>
  <c r="AK114" i="27"/>
  <c r="AK115" i="27" s="1"/>
  <c r="AK112" i="27"/>
  <c r="AL42" i="27"/>
  <c r="AL38" i="27"/>
  <c r="AL46" i="27" s="1"/>
  <c r="AL44" i="27" s="1"/>
  <c r="Z19" i="27"/>
  <c r="Z26" i="27" s="1"/>
  <c r="Z20" i="27"/>
  <c r="AH104" i="27"/>
  <c r="AH147" i="27" s="1"/>
  <c r="BI191" i="27"/>
  <c r="BI200" i="27"/>
  <c r="AX78" i="27"/>
  <c r="AX81" i="27" s="1"/>
  <c r="AX85" i="27" s="1"/>
  <c r="AX55" i="27"/>
  <c r="AX83" i="27" s="1"/>
  <c r="AX53" i="27"/>
  <c r="AX56" i="27" s="1"/>
  <c r="AX57" i="27" s="1"/>
  <c r="AX52" i="27"/>
  <c r="BL96" i="27"/>
  <c r="BL50" i="27"/>
  <c r="AJ72" i="27"/>
  <c r="BB126" i="27"/>
  <c r="BB20" i="27"/>
  <c r="BB36" i="27"/>
  <c r="BB19" i="27"/>
  <c r="BB26" i="27" s="1"/>
  <c r="H72" i="27"/>
  <c r="BM42" i="27"/>
  <c r="BM43" i="27" s="1"/>
  <c r="BM4" i="27" s="1"/>
  <c r="BM38" i="27"/>
  <c r="BM46" i="27" s="1"/>
  <c r="BM44" i="27" s="1"/>
  <c r="BM45" i="27" s="1"/>
  <c r="BK118" i="27"/>
  <c r="BL118" i="27" s="1"/>
  <c r="I115" i="27"/>
  <c r="W173" i="27"/>
  <c r="W167" i="27"/>
  <c r="W116" i="27"/>
  <c r="W170" i="27"/>
  <c r="W171" i="27" s="1"/>
  <c r="W176" i="27"/>
  <c r="AW140" i="27"/>
  <c r="AW144" i="27" s="1"/>
  <c r="I187" i="27"/>
  <c r="I181" i="27"/>
  <c r="I184" i="27"/>
  <c r="I190" i="27"/>
  <c r="I136" i="27"/>
  <c r="I134" i="27" s="1"/>
  <c r="AK111" i="27"/>
  <c r="AK65" i="27"/>
  <c r="AL28" i="27"/>
  <c r="Y22" i="27"/>
  <c r="Y24" i="27" s="1"/>
  <c r="BK178" i="27"/>
  <c r="BK175" i="27"/>
  <c r="BK169" i="27"/>
  <c r="BK172" i="27"/>
  <c r="BK123" i="27"/>
  <c r="BK121" i="27" s="1"/>
  <c r="AW80" i="27"/>
  <c r="AW82" i="27" s="1"/>
  <c r="AW92" i="27" s="1"/>
  <c r="AW90" i="27" s="1"/>
  <c r="AW58" i="27"/>
  <c r="AW54" i="27"/>
  <c r="AW62" i="27" s="1"/>
  <c r="AW60" i="27" s="1"/>
  <c r="BM64" i="27"/>
  <c r="BM6" i="27" s="1"/>
  <c r="J42" i="27"/>
  <c r="J38" i="27"/>
  <c r="J46" i="27" s="1"/>
  <c r="J44" i="27" s="1"/>
  <c r="BI146" i="27"/>
  <c r="BJ146" i="27" s="1"/>
  <c r="E197" i="27"/>
  <c r="K37" i="27"/>
  <c r="K40" i="27" s="1"/>
  <c r="K41" i="27" s="1"/>
  <c r="L41" i="27" s="1"/>
  <c r="BI147" i="27"/>
  <c r="H134" i="27"/>
  <c r="F163" i="27"/>
  <c r="F199" i="27" s="1"/>
  <c r="F157" i="27"/>
  <c r="F193" i="27" s="1"/>
  <c r="F166" i="27"/>
  <c r="F202" i="27" s="1"/>
  <c r="F196" i="27"/>
  <c r="F108" i="27"/>
  <c r="BN109" i="27"/>
  <c r="BN63" i="27"/>
  <c r="Z37" i="27"/>
  <c r="Z40" i="27" s="1"/>
  <c r="Z41" i="27" s="1"/>
  <c r="AA41" i="27" s="1"/>
  <c r="BI88" i="27"/>
  <c r="BB185" i="27"/>
  <c r="BB179" i="27"/>
  <c r="BB182" i="27"/>
  <c r="BB188" i="27"/>
  <c r="BB130" i="27"/>
  <c r="BB131" i="27" s="1"/>
  <c r="AZ114" i="27"/>
  <c r="AZ112" i="27"/>
  <c r="BO188" i="27"/>
  <c r="BO182" i="27"/>
  <c r="BO179" i="27"/>
  <c r="BO185" i="27"/>
  <c r="BO130" i="27"/>
  <c r="I68" i="27"/>
  <c r="I66" i="27"/>
  <c r="I70" i="27" s="1"/>
  <c r="I64" i="27"/>
  <c r="I6" i="27" s="1"/>
  <c r="X112" i="27"/>
  <c r="X114" i="27"/>
  <c r="V80" i="27"/>
  <c r="V82" i="27" s="1"/>
  <c r="V92" i="27" s="1"/>
  <c r="V90" i="27" s="1"/>
  <c r="V54" i="27"/>
  <c r="V62" i="27" s="1"/>
  <c r="V60" i="27" s="1"/>
  <c r="V58" i="27"/>
  <c r="J109" i="27"/>
  <c r="J63" i="27"/>
  <c r="AL185" i="27"/>
  <c r="AL179" i="27"/>
  <c r="AL188" i="27"/>
  <c r="AL182" i="27"/>
  <c r="AL130" i="27"/>
  <c r="AL131" i="27" s="1"/>
  <c r="H96" i="27"/>
  <c r="H50" i="27"/>
  <c r="I25" i="27"/>
  <c r="E194" i="27"/>
  <c r="BA22" i="27"/>
  <c r="BA24" i="27" s="1"/>
  <c r="AJ137" i="27"/>
  <c r="AJ99" i="27"/>
  <c r="AJ101" i="27"/>
  <c r="AJ142" i="27" s="1"/>
  <c r="AJ98" i="27"/>
  <c r="AG163" i="27"/>
  <c r="AG199" i="27" s="1"/>
  <c r="AG157" i="27"/>
  <c r="AG193" i="27" s="1"/>
  <c r="AG108" i="27"/>
  <c r="AG106" i="27" s="1"/>
  <c r="AG160" i="27"/>
  <c r="AG196" i="27" s="1"/>
  <c r="AG166" i="27"/>
  <c r="AG202" i="27" s="1"/>
  <c r="BL119" i="27"/>
  <c r="BL113" i="27"/>
  <c r="BM112" i="27"/>
  <c r="BM114" i="27"/>
  <c r="BM110" i="27"/>
  <c r="BM10" i="27" s="1"/>
  <c r="AY173" i="27"/>
  <c r="AY174" i="27" s="1"/>
  <c r="AY167" i="27"/>
  <c r="AY168" i="27" s="1"/>
  <c r="AY170" i="27"/>
  <c r="AY171" i="27" s="1"/>
  <c r="AY116" i="27"/>
  <c r="AY176" i="27"/>
  <c r="AY177" i="27" s="1"/>
  <c r="BL72" i="27"/>
  <c r="E147" i="27"/>
  <c r="V87" i="27"/>
  <c r="W87" i="27" s="1"/>
  <c r="BJ58" i="27"/>
  <c r="BJ88" i="27" s="1"/>
  <c r="AM188" i="27"/>
  <c r="AM182" i="27"/>
  <c r="AM185" i="27"/>
  <c r="AM179" i="27"/>
  <c r="AM130" i="27"/>
  <c r="AM126" i="27"/>
  <c r="AM19" i="27"/>
  <c r="AM26" i="27" s="1"/>
  <c r="AM20" i="27"/>
  <c r="AM36" i="27"/>
  <c r="BI160" i="27"/>
  <c r="BI196" i="27" s="1"/>
  <c r="BI163" i="27"/>
  <c r="BI199" i="27" s="1"/>
  <c r="BI157" i="27"/>
  <c r="BI193" i="27" s="1"/>
  <c r="BI108" i="27"/>
  <c r="BI106" i="27" s="1"/>
  <c r="BI166" i="27"/>
  <c r="BI202" i="27" s="1"/>
  <c r="U200" i="27"/>
  <c r="AI178" i="27"/>
  <c r="AI175" i="27"/>
  <c r="AI169" i="27"/>
  <c r="AI172" i="27"/>
  <c r="AI123" i="27"/>
  <c r="AI121" i="27" s="1"/>
  <c r="V161" i="27"/>
  <c r="V197" i="27" s="1"/>
  <c r="V155" i="27"/>
  <c r="V164" i="27"/>
  <c r="V200" i="27" s="1"/>
  <c r="V158" i="27"/>
  <c r="V194" i="27" s="1"/>
  <c r="V102" i="27"/>
  <c r="V103" i="27" s="1"/>
  <c r="AG191" i="27"/>
  <c r="F104" i="27"/>
  <c r="F147" i="27" s="1"/>
  <c r="W190" i="27"/>
  <c r="W184" i="27"/>
  <c r="W187" i="27"/>
  <c r="W181" i="27"/>
  <c r="W136" i="27"/>
  <c r="W134" i="27" s="1"/>
  <c r="AY119" i="27"/>
  <c r="AY113" i="27"/>
  <c r="AK68" i="27"/>
  <c r="AK69" i="27" s="1"/>
  <c r="AK66" i="27"/>
  <c r="AK70" i="27" s="1"/>
  <c r="AK71" i="27" s="1"/>
  <c r="AK64" i="27"/>
  <c r="AK6" i="27" s="1"/>
  <c r="BN24" i="27"/>
  <c r="BN22" i="27"/>
  <c r="W86" i="27"/>
  <c r="E88" i="27"/>
  <c r="J185" i="27"/>
  <c r="J179" i="27"/>
  <c r="J182" i="27"/>
  <c r="J188" i="27"/>
  <c r="J130" i="27"/>
  <c r="J131" i="27" s="1"/>
  <c r="K131" i="27" s="1"/>
  <c r="AL109" i="27"/>
  <c r="AL63" i="27"/>
  <c r="AL132" i="27"/>
  <c r="AL128" i="27"/>
  <c r="AA18" i="27"/>
  <c r="AA17" i="27"/>
  <c r="AB16" i="27"/>
  <c r="AA124" i="27"/>
  <c r="AA34" i="27"/>
  <c r="AA37" i="27" s="1"/>
  <c r="AA40" i="27" s="1"/>
  <c r="AH163" i="27"/>
  <c r="AH199" i="27" s="1"/>
  <c r="AH157" i="27"/>
  <c r="AH193" i="27" s="1"/>
  <c r="AH166" i="27"/>
  <c r="AH202" i="27" s="1"/>
  <c r="AH196" i="27"/>
  <c r="AH108" i="27"/>
  <c r="AH106" i="27" s="1"/>
  <c r="Y28" i="27"/>
  <c r="X111" i="27"/>
  <c r="X65" i="27"/>
  <c r="BI197" i="27"/>
  <c r="AX137" i="27"/>
  <c r="AX140" i="27" s="1"/>
  <c r="AX144" i="27" s="1"/>
  <c r="AX101" i="27"/>
  <c r="AX142" i="27" s="1"/>
  <c r="AX99" i="27"/>
  <c r="AX98" i="27"/>
  <c r="BJ163" i="27"/>
  <c r="BJ199" i="27" s="1"/>
  <c r="BJ157" i="27"/>
  <c r="BJ193" i="27" s="1"/>
  <c r="BJ166" i="27"/>
  <c r="BJ202" i="27" s="1"/>
  <c r="BJ196" i="27"/>
  <c r="BJ108" i="27"/>
  <c r="BJ106" i="27" s="1"/>
  <c r="BC18" i="27"/>
  <c r="BC17" i="27"/>
  <c r="BD16" i="27"/>
  <c r="BC124" i="27"/>
  <c r="BC127" i="27" s="1"/>
  <c r="BC34" i="27"/>
  <c r="BC37" i="27" s="1"/>
  <c r="BC40" i="27" s="1"/>
  <c r="I111" i="27"/>
  <c r="J28" i="27"/>
  <c r="I65" i="27"/>
  <c r="U166" i="27"/>
  <c r="U202" i="27" s="1"/>
  <c r="U163" i="27"/>
  <c r="U199" i="27" s="1"/>
  <c r="U157" i="27"/>
  <c r="U193" i="27" s="1"/>
  <c r="U108" i="27"/>
  <c r="U106" i="27" s="1"/>
  <c r="U196" i="27"/>
  <c r="W115" i="27"/>
  <c r="AI80" i="27"/>
  <c r="AI82" i="27" s="1"/>
  <c r="AI92" i="27" s="1"/>
  <c r="AI90" i="27" s="1"/>
  <c r="AI58" i="27"/>
  <c r="AI88" i="27" s="1"/>
  <c r="AI54" i="27"/>
  <c r="AI62" i="27" s="1"/>
  <c r="AI60" i="27" s="1"/>
  <c r="AK187" i="27"/>
  <c r="AK181" i="27"/>
  <c r="AK190" i="27"/>
  <c r="AK184" i="27"/>
  <c r="AK136" i="27"/>
  <c r="AK134" i="27" s="1"/>
  <c r="AK135" i="27" s="1"/>
  <c r="AW139" i="27"/>
  <c r="AW141" i="27" s="1"/>
  <c r="AW151" i="27" s="1"/>
  <c r="AW149" i="27" s="1"/>
  <c r="AW104" i="27"/>
  <c r="AW100" i="27"/>
  <c r="AW160" i="27" s="1"/>
  <c r="BO126" i="27"/>
  <c r="BO19" i="27"/>
  <c r="BO26" i="27" s="1"/>
  <c r="BO20" i="27"/>
  <c r="I133" i="27"/>
  <c r="AJ119" i="27"/>
  <c r="AJ113" i="27"/>
  <c r="AM41" i="27"/>
  <c r="Y42" i="27"/>
  <c r="Y38" i="27"/>
  <c r="Y46" i="27" s="1"/>
  <c r="Y44" i="27" s="1"/>
  <c r="BN131" i="27"/>
  <c r="BM96" i="27"/>
  <c r="BM50" i="27"/>
  <c r="W72" i="27"/>
  <c r="X72" i="27" s="1"/>
  <c r="AY135" i="27"/>
  <c r="Y131" i="26"/>
  <c r="V113" i="26"/>
  <c r="V119" i="26"/>
  <c r="V167" i="26"/>
  <c r="V176" i="26"/>
  <c r="V173" i="26"/>
  <c r="V116" i="26"/>
  <c r="V118" i="26" s="1"/>
  <c r="V170" i="26"/>
  <c r="Y126" i="26"/>
  <c r="Y19" i="26"/>
  <c r="Y26" i="26" s="1"/>
  <c r="Y20" i="26"/>
  <c r="AX181" i="26"/>
  <c r="AX190" i="26"/>
  <c r="AX184" i="26"/>
  <c r="AX187" i="26"/>
  <c r="AX136" i="26"/>
  <c r="AX134" i="26" s="1"/>
  <c r="BM43" i="26"/>
  <c r="BM4" i="26" s="1"/>
  <c r="AZ22" i="26"/>
  <c r="AZ24" i="26" s="1"/>
  <c r="AZ36" i="26"/>
  <c r="AZ131" i="26"/>
  <c r="AY112" i="26"/>
  <c r="AY110" i="26"/>
  <c r="AY10" i="26" s="1"/>
  <c r="AY114" i="26"/>
  <c r="AY115" i="26" s="1"/>
  <c r="AX99" i="26"/>
  <c r="AX137" i="26"/>
  <c r="AX140" i="26" s="1"/>
  <c r="AX144" i="26" s="1"/>
  <c r="AX146" i="26" s="1"/>
  <c r="AX98" i="26"/>
  <c r="AX101" i="26"/>
  <c r="AX142" i="26" s="1"/>
  <c r="Z18" i="26"/>
  <c r="Z124" i="26"/>
  <c r="Z127" i="26" s="1"/>
  <c r="Z17" i="26"/>
  <c r="AA16" i="26"/>
  <c r="Z34" i="26"/>
  <c r="Z37" i="26" s="1"/>
  <c r="Z40" i="26" s="1"/>
  <c r="Z41" i="26" s="1"/>
  <c r="AW149" i="26"/>
  <c r="X109" i="26"/>
  <c r="X63" i="26"/>
  <c r="V78" i="26"/>
  <c r="V55" i="26"/>
  <c r="V83" i="26" s="1"/>
  <c r="V52" i="26"/>
  <c r="V53" i="26"/>
  <c r="V56" i="26" s="1"/>
  <c r="V57" i="26" s="1"/>
  <c r="U155" i="26"/>
  <c r="U191" i="26" s="1"/>
  <c r="U158" i="26"/>
  <c r="U194" i="26" s="1"/>
  <c r="U102" i="26"/>
  <c r="U103" i="26" s="1"/>
  <c r="U164" i="26"/>
  <c r="U200" i="26" s="1"/>
  <c r="U161" i="26"/>
  <c r="U197" i="26" s="1"/>
  <c r="W42" i="26"/>
  <c r="W43" i="26" s="1"/>
  <c r="W4" i="26" s="1"/>
  <c r="W38" i="26"/>
  <c r="W46" i="26" s="1"/>
  <c r="W44" i="26" s="1"/>
  <c r="W45" i="26" s="1"/>
  <c r="U87" i="26"/>
  <c r="AM41" i="26"/>
  <c r="W111" i="26"/>
  <c r="W65" i="26"/>
  <c r="X28" i="26"/>
  <c r="AZ126" i="26"/>
  <c r="AY66" i="26"/>
  <c r="AY70" i="26" s="1"/>
  <c r="AY72" i="26" s="1"/>
  <c r="AY68" i="26"/>
  <c r="AY69" i="26" s="1"/>
  <c r="AW194" i="26"/>
  <c r="U175" i="26"/>
  <c r="U178" i="26"/>
  <c r="U123" i="26"/>
  <c r="U121" i="26" s="1"/>
  <c r="U172" i="26"/>
  <c r="U169" i="26"/>
  <c r="BA20" i="26"/>
  <c r="BA126" i="26" s="1"/>
  <c r="BA19" i="26"/>
  <c r="BA26" i="26" s="1"/>
  <c r="X128" i="26"/>
  <c r="X132" i="26"/>
  <c r="V101" i="26"/>
  <c r="V142" i="26" s="1"/>
  <c r="V99" i="26"/>
  <c r="V137" i="26"/>
  <c r="V98" i="26"/>
  <c r="U54" i="26"/>
  <c r="U62" i="26" s="1"/>
  <c r="U60" i="26" s="1"/>
  <c r="U80" i="26"/>
  <c r="U82" i="26" s="1"/>
  <c r="U92" i="26" s="1"/>
  <c r="U90" i="26" s="1"/>
  <c r="AV163" i="26"/>
  <c r="AV199" i="26" s="1"/>
  <c r="AV108" i="26"/>
  <c r="AV106" i="26" s="1"/>
  <c r="AV157" i="26"/>
  <c r="AV193" i="26" s="1"/>
  <c r="AV166" i="26"/>
  <c r="AV202" i="26" s="1"/>
  <c r="AV196" i="26"/>
  <c r="AX52" i="26"/>
  <c r="AX55" i="26"/>
  <c r="AX83" i="26" s="1"/>
  <c r="AX53" i="26"/>
  <c r="AX56" i="26" s="1"/>
  <c r="AX57" i="26" s="1"/>
  <c r="AX78" i="26"/>
  <c r="AX81" i="26" s="1"/>
  <c r="AX85" i="26" s="1"/>
  <c r="AX87" i="26" s="1"/>
  <c r="AY87" i="26" s="1"/>
  <c r="Y188" i="26"/>
  <c r="Y130" i="26"/>
  <c r="Y185" i="26"/>
  <c r="Y182" i="26"/>
  <c r="Y179" i="26"/>
  <c r="AY71" i="26"/>
  <c r="W68" i="26"/>
  <c r="W69" i="26" s="1"/>
  <c r="W66" i="26"/>
  <c r="W70" i="26" s="1"/>
  <c r="W72" i="26" s="1"/>
  <c r="AW157" i="26"/>
  <c r="AW196" i="26"/>
  <c r="AW166" i="26"/>
  <c r="AW202" i="26" s="1"/>
  <c r="AW108" i="26"/>
  <c r="AW163" i="26"/>
  <c r="AW199" i="26" s="1"/>
  <c r="AY190" i="26"/>
  <c r="AY187" i="26"/>
  <c r="AY136" i="26"/>
  <c r="AY181" i="26"/>
  <c r="AY184" i="26"/>
  <c r="X38" i="26"/>
  <c r="X46" i="26" s="1"/>
  <c r="X42" i="26"/>
  <c r="W128" i="26"/>
  <c r="W132" i="26"/>
  <c r="W133" i="26" s="1"/>
  <c r="AI118" i="26"/>
  <c r="AW193" i="26"/>
  <c r="AY137" i="26"/>
  <c r="AY140" i="26" s="1"/>
  <c r="AY144" i="26" s="1"/>
  <c r="AY145" i="26" s="1"/>
  <c r="AL131" i="26"/>
  <c r="AY57" i="26"/>
  <c r="AK45" i="26"/>
  <c r="AX173" i="26"/>
  <c r="AX170" i="26"/>
  <c r="AX116" i="26"/>
  <c r="AX118" i="26" s="1"/>
  <c r="AX176" i="26"/>
  <c r="AX167" i="26"/>
  <c r="AW90" i="26"/>
  <c r="V73" i="26"/>
  <c r="V67" i="26"/>
  <c r="V77" i="26" s="1"/>
  <c r="V75" i="26" s="1"/>
  <c r="AZ109" i="26"/>
  <c r="AZ63" i="26"/>
  <c r="W114" i="26"/>
  <c r="W115" i="26" s="1"/>
  <c r="W112" i="26"/>
  <c r="BA179" i="26"/>
  <c r="BA188" i="26"/>
  <c r="BA185" i="26"/>
  <c r="BA130" i="26"/>
  <c r="BA182" i="26"/>
  <c r="BC16" i="26"/>
  <c r="BB124" i="26"/>
  <c r="BB127" i="26" s="1"/>
  <c r="BB18" i="26"/>
  <c r="BB17" i="26"/>
  <c r="BB34" i="26"/>
  <c r="BB37" i="26" s="1"/>
  <c r="BB40" i="26" s="1"/>
  <c r="BB41" i="26" s="1"/>
  <c r="AY133" i="26"/>
  <c r="U100" i="26"/>
  <c r="U160" i="26" s="1"/>
  <c r="U139" i="26"/>
  <c r="U141" i="26" s="1"/>
  <c r="U151" i="26" s="1"/>
  <c r="U149" i="26" s="1"/>
  <c r="W96" i="26"/>
  <c r="W50" i="26"/>
  <c r="W23" i="26"/>
  <c r="AK50" i="26"/>
  <c r="AK51" i="26" s="1"/>
  <c r="AK5" i="26" s="1"/>
  <c r="AK96" i="26"/>
  <c r="AK25" i="26"/>
  <c r="BN132" i="26"/>
  <c r="BN128" i="26"/>
  <c r="AX175" i="26"/>
  <c r="AX172" i="26"/>
  <c r="AX169" i="26"/>
  <c r="AX178" i="26"/>
  <c r="AX123" i="26"/>
  <c r="AX121" i="26" s="1"/>
  <c r="BM96" i="26"/>
  <c r="BM50" i="26"/>
  <c r="AH81" i="26"/>
  <c r="AH85" i="26" s="1"/>
  <c r="BJ164" i="26"/>
  <c r="BJ158" i="26"/>
  <c r="BJ161" i="26"/>
  <c r="BJ102" i="26"/>
  <c r="BJ103" i="26" s="1"/>
  <c r="BJ155" i="26"/>
  <c r="AK111" i="26"/>
  <c r="AK65" i="26"/>
  <c r="AL28" i="26"/>
  <c r="AL42" i="26"/>
  <c r="AL38" i="26"/>
  <c r="AL46" i="26" s="1"/>
  <c r="AL44" i="26" s="1"/>
  <c r="AY164" i="26"/>
  <c r="AY158" i="26"/>
  <c r="AY155" i="26"/>
  <c r="AY102" i="26"/>
  <c r="AY161" i="26"/>
  <c r="BM112" i="26"/>
  <c r="BM114" i="26"/>
  <c r="BM110" i="26"/>
  <c r="BM10" i="26" s="1"/>
  <c r="AV147" i="26"/>
  <c r="AW104" i="26"/>
  <c r="AN124" i="26"/>
  <c r="AN17" i="26"/>
  <c r="AN18" i="26"/>
  <c r="AO16" i="26"/>
  <c r="AN34" i="26"/>
  <c r="AN37" i="26" s="1"/>
  <c r="AN40" i="26" s="1"/>
  <c r="AN41" i="26" s="1"/>
  <c r="AH140" i="26"/>
  <c r="AH144" i="26" s="1"/>
  <c r="AH146" i="26" s="1"/>
  <c r="BN63" i="26"/>
  <c r="BN109" i="26"/>
  <c r="F80" i="26"/>
  <c r="F82" i="26" s="1"/>
  <c r="F92" i="26" s="1"/>
  <c r="F90" i="26" s="1"/>
  <c r="F58" i="26"/>
  <c r="F88" i="26" s="1"/>
  <c r="F54" i="26"/>
  <c r="F62" i="26" s="1"/>
  <c r="F60" i="26" s="1"/>
  <c r="AI137" i="26"/>
  <c r="AI140" i="26" s="1"/>
  <c r="AI144" i="26" s="1"/>
  <c r="AI101" i="26"/>
  <c r="AI142" i="26" s="1"/>
  <c r="AI99" i="26"/>
  <c r="AI98" i="26"/>
  <c r="AI175" i="26"/>
  <c r="AI172" i="26"/>
  <c r="AI178" i="26"/>
  <c r="AI169" i="26"/>
  <c r="AI123" i="26"/>
  <c r="AI121" i="26" s="1"/>
  <c r="BJ139" i="26"/>
  <c r="BJ141" i="26" s="1"/>
  <c r="BJ151" i="26" s="1"/>
  <c r="BJ149" i="26" s="1"/>
  <c r="BJ104" i="26"/>
  <c r="BK104" i="26" s="1"/>
  <c r="BK147" i="26" s="1"/>
  <c r="BJ100" i="26"/>
  <c r="BJ160" i="26" s="1"/>
  <c r="X50" i="26"/>
  <c r="X96" i="26"/>
  <c r="E147" i="26"/>
  <c r="J22" i="26"/>
  <c r="J24" i="26" s="1"/>
  <c r="T106" i="26"/>
  <c r="AJ73" i="26"/>
  <c r="AJ67" i="26"/>
  <c r="AJ77" i="26" s="1"/>
  <c r="AJ75" i="26" s="1"/>
  <c r="E191" i="26"/>
  <c r="AH87" i="26"/>
  <c r="H72" i="26"/>
  <c r="BN131" i="26"/>
  <c r="BM189" i="26"/>
  <c r="AJ78" i="26"/>
  <c r="AJ81" i="26" s="1"/>
  <c r="AJ85" i="26" s="1"/>
  <c r="AJ53" i="26"/>
  <c r="AJ56" i="26" s="1"/>
  <c r="AJ55" i="26"/>
  <c r="AJ83" i="26" s="1"/>
  <c r="AJ52" i="26"/>
  <c r="I114" i="26"/>
  <c r="I115" i="26" s="1"/>
  <c r="I112" i="26"/>
  <c r="I110" i="26"/>
  <c r="I10" i="26" s="1"/>
  <c r="BJ81" i="26"/>
  <c r="BJ85" i="26" s="1"/>
  <c r="AK180" i="26"/>
  <c r="BO127" i="26"/>
  <c r="BO20" i="26"/>
  <c r="BO126" i="26" s="1"/>
  <c r="BO19" i="26"/>
  <c r="BO26" i="26" s="1"/>
  <c r="G175" i="26"/>
  <c r="G178" i="26"/>
  <c r="G172" i="26"/>
  <c r="G169" i="26"/>
  <c r="G123" i="26"/>
  <c r="G121" i="26" s="1"/>
  <c r="H137" i="26"/>
  <c r="H140" i="26" s="1"/>
  <c r="H144" i="26" s="1"/>
  <c r="H101" i="26"/>
  <c r="H142" i="26" s="1"/>
  <c r="H99" i="26"/>
  <c r="H98" i="26"/>
  <c r="AY81" i="26"/>
  <c r="AY85" i="26" s="1"/>
  <c r="AK23" i="26"/>
  <c r="K37" i="26"/>
  <c r="K40" i="26" s="1"/>
  <c r="K41" i="26" s="1"/>
  <c r="K36" i="26"/>
  <c r="K20" i="26"/>
  <c r="K126" i="26" s="1"/>
  <c r="K19" i="26"/>
  <c r="K26" i="26" s="1"/>
  <c r="BM190" i="26"/>
  <c r="BM184" i="26"/>
  <c r="BM187" i="26"/>
  <c r="BM181" i="26"/>
  <c r="BM136" i="26"/>
  <c r="BM134" i="26" s="1"/>
  <c r="BM135" i="26" s="1"/>
  <c r="T88" i="26"/>
  <c r="U58" i="26"/>
  <c r="AM185" i="26"/>
  <c r="AM179" i="26"/>
  <c r="AM188" i="26"/>
  <c r="AM182" i="26"/>
  <c r="AM130" i="26"/>
  <c r="AM131" i="26" s="1"/>
  <c r="AM20" i="26"/>
  <c r="AM126" i="26" s="1"/>
  <c r="AM19" i="26"/>
  <c r="AM26" i="26" s="1"/>
  <c r="F104" i="26"/>
  <c r="F147" i="26" s="1"/>
  <c r="F100" i="26"/>
  <c r="F160" i="26" s="1"/>
  <c r="F139" i="26"/>
  <c r="F141" i="26" s="1"/>
  <c r="F151" i="26" s="1"/>
  <c r="F149" i="26" s="1"/>
  <c r="AK97" i="26"/>
  <c r="AK9" i="26" s="1"/>
  <c r="BL137" i="26"/>
  <c r="BL140" i="26" s="1"/>
  <c r="BL144" i="26" s="1"/>
  <c r="BL101" i="26"/>
  <c r="BL142" i="26" s="1"/>
  <c r="BL99" i="26"/>
  <c r="BL98" i="26"/>
  <c r="BL119" i="26"/>
  <c r="BL113" i="26"/>
  <c r="I42" i="26"/>
  <c r="I43" i="26" s="1"/>
  <c r="I4" i="26" s="1"/>
  <c r="I38" i="26"/>
  <c r="I46" i="26" s="1"/>
  <c r="I44" i="26" s="1"/>
  <c r="G164" i="26"/>
  <c r="G200" i="26" s="1"/>
  <c r="G158" i="26"/>
  <c r="G194" i="26" s="1"/>
  <c r="G155" i="26"/>
  <c r="G191" i="26" s="1"/>
  <c r="G161" i="26"/>
  <c r="G197" i="26" s="1"/>
  <c r="G102" i="26"/>
  <c r="AV88" i="26"/>
  <c r="AW58" i="26"/>
  <c r="J132" i="26"/>
  <c r="J128" i="26"/>
  <c r="BM183" i="26"/>
  <c r="I96" i="26"/>
  <c r="I50" i="26"/>
  <c r="I51" i="26" s="1"/>
  <c r="I5" i="26" s="1"/>
  <c r="AK189" i="26"/>
  <c r="H78" i="26"/>
  <c r="H81" i="26" s="1"/>
  <c r="H85" i="26" s="1"/>
  <c r="H55" i="26"/>
  <c r="H83" i="26" s="1"/>
  <c r="H53" i="26"/>
  <c r="H56" i="26" s="1"/>
  <c r="H52" i="26"/>
  <c r="AY80" i="26"/>
  <c r="AY82" i="26" s="1"/>
  <c r="AY92" i="26" s="1"/>
  <c r="AY54" i="26"/>
  <c r="AY62" i="26" s="1"/>
  <c r="E146" i="26"/>
  <c r="F146" i="26" s="1"/>
  <c r="G146" i="26" s="1"/>
  <c r="T147" i="26"/>
  <c r="U104" i="26"/>
  <c r="G80" i="26"/>
  <c r="G82" i="26" s="1"/>
  <c r="G92" i="26" s="1"/>
  <c r="G54" i="26"/>
  <c r="G62" i="26" s="1"/>
  <c r="G58" i="26"/>
  <c r="G88" i="26" s="1"/>
  <c r="BL67" i="26"/>
  <c r="BL77" i="26" s="1"/>
  <c r="BL75" i="26" s="1"/>
  <c r="BL73" i="26"/>
  <c r="BN24" i="26"/>
  <c r="BN22" i="26"/>
  <c r="BK139" i="26"/>
  <c r="BK141" i="26" s="1"/>
  <c r="BK151" i="26" s="1"/>
  <c r="BK100" i="26"/>
  <c r="BK160" i="26" s="1"/>
  <c r="I111" i="26"/>
  <c r="J28" i="26"/>
  <c r="I65" i="26"/>
  <c r="H190" i="26"/>
  <c r="H184" i="26"/>
  <c r="H181" i="26"/>
  <c r="H187" i="26"/>
  <c r="H136" i="26"/>
  <c r="H134" i="26" s="1"/>
  <c r="AI55" i="26"/>
  <c r="AI83" i="26" s="1"/>
  <c r="AI53" i="26"/>
  <c r="AI56" i="26" s="1"/>
  <c r="AI57" i="26" s="1"/>
  <c r="AJ57" i="26" s="1"/>
  <c r="AI78" i="26"/>
  <c r="AI81" i="26" s="1"/>
  <c r="AI85" i="26" s="1"/>
  <c r="AI52" i="26"/>
  <c r="E87" i="26"/>
  <c r="F87" i="26" s="1"/>
  <c r="G87" i="26" s="1"/>
  <c r="G139" i="26"/>
  <c r="G141" i="26" s="1"/>
  <c r="G151" i="26" s="1"/>
  <c r="G100" i="26"/>
  <c r="G160" i="26" s="1"/>
  <c r="G104" i="26"/>
  <c r="G147" i="26" s="1"/>
  <c r="J36" i="26"/>
  <c r="AJ119" i="26"/>
  <c r="AJ113" i="26"/>
  <c r="AL63" i="26"/>
  <c r="AL109" i="26"/>
  <c r="AY139" i="26"/>
  <c r="AY141" i="26" s="1"/>
  <c r="AY151" i="26" s="1"/>
  <c r="AY100" i="26"/>
  <c r="AY160" i="26" s="1"/>
  <c r="AJ176" i="26"/>
  <c r="AJ170" i="26"/>
  <c r="AJ173" i="26"/>
  <c r="AJ167" i="26"/>
  <c r="AJ116" i="26"/>
  <c r="AJ118" i="26" s="1"/>
  <c r="E194" i="26"/>
  <c r="E197" i="26"/>
  <c r="BL176" i="26"/>
  <c r="BL170" i="26"/>
  <c r="BL167" i="26"/>
  <c r="BL173" i="26"/>
  <c r="BL116" i="26"/>
  <c r="BM186" i="26"/>
  <c r="AJ72" i="26"/>
  <c r="AK72" i="26" s="1"/>
  <c r="AJ137" i="26"/>
  <c r="AJ140" i="26" s="1"/>
  <c r="AJ144" i="26" s="1"/>
  <c r="AJ101" i="26"/>
  <c r="AJ142" i="26" s="1"/>
  <c r="AJ99" i="26"/>
  <c r="AJ98" i="26"/>
  <c r="I68" i="26"/>
  <c r="I69" i="26" s="1"/>
  <c r="I66" i="26"/>
  <c r="I70" i="26" s="1"/>
  <c r="I71" i="26" s="1"/>
  <c r="BK57" i="26"/>
  <c r="E88" i="26"/>
  <c r="AK186" i="26"/>
  <c r="AK68" i="26"/>
  <c r="AK69" i="26" s="1"/>
  <c r="AK66" i="26"/>
  <c r="AK70" i="26" s="1"/>
  <c r="AK71" i="26" s="1"/>
  <c r="AK64" i="26"/>
  <c r="AK6" i="26" s="1"/>
  <c r="AZ111" i="26"/>
  <c r="AZ65" i="26"/>
  <c r="K185" i="26"/>
  <c r="K179" i="26"/>
  <c r="K182" i="26"/>
  <c r="K130" i="26"/>
  <c r="K188" i="26"/>
  <c r="F164" i="26"/>
  <c r="F200" i="26" s="1"/>
  <c r="F158" i="26"/>
  <c r="F194" i="26" s="1"/>
  <c r="F161" i="26"/>
  <c r="F197" i="26" s="1"/>
  <c r="F102" i="26"/>
  <c r="F103" i="26" s="1"/>
  <c r="F155" i="26"/>
  <c r="F191" i="26" s="1"/>
  <c r="AH104" i="26"/>
  <c r="AH100" i="26"/>
  <c r="AH160" i="26" s="1"/>
  <c r="AH139" i="26"/>
  <c r="AH141" i="26" s="1"/>
  <c r="AH151" i="26" s="1"/>
  <c r="AH149" i="26" s="1"/>
  <c r="BL78" i="26"/>
  <c r="BL81" i="26" s="1"/>
  <c r="BL85" i="26" s="1"/>
  <c r="BL55" i="26"/>
  <c r="BL83" i="26" s="1"/>
  <c r="BL53" i="26"/>
  <c r="BL56" i="26" s="1"/>
  <c r="BL52" i="26"/>
  <c r="H119" i="26"/>
  <c r="H113" i="26"/>
  <c r="E163" i="26"/>
  <c r="E199" i="26" s="1"/>
  <c r="E157" i="26"/>
  <c r="E193" i="26" s="1"/>
  <c r="E160" i="26"/>
  <c r="E196" i="26" s="1"/>
  <c r="E108" i="26"/>
  <c r="E106" i="26" s="1"/>
  <c r="E166" i="26"/>
  <c r="E202" i="26" s="1"/>
  <c r="E200" i="26"/>
  <c r="BJ80" i="26"/>
  <c r="BJ82" i="26" s="1"/>
  <c r="BJ92" i="26" s="1"/>
  <c r="BJ90" i="26" s="1"/>
  <c r="BJ54" i="26"/>
  <c r="BJ62" i="26" s="1"/>
  <c r="BJ60" i="26" s="1"/>
  <c r="BJ58" i="26"/>
  <c r="BK58" i="26" s="1"/>
  <c r="BK88" i="26" s="1"/>
  <c r="H176" i="26"/>
  <c r="H167" i="26"/>
  <c r="H170" i="26"/>
  <c r="H173" i="26"/>
  <c r="H116" i="26"/>
  <c r="H118" i="26" s="1"/>
  <c r="AY73" i="26"/>
  <c r="AY67" i="26"/>
  <c r="AY77" i="26" s="1"/>
  <c r="AY75" i="26" s="1"/>
  <c r="G57" i="26"/>
  <c r="BK175" i="26"/>
  <c r="BK178" i="26"/>
  <c r="BK172" i="26"/>
  <c r="BK169" i="26"/>
  <c r="BK123" i="26"/>
  <c r="BK121" i="26" s="1"/>
  <c r="I190" i="26"/>
  <c r="I184" i="26"/>
  <c r="I187" i="26"/>
  <c r="I181" i="26"/>
  <c r="I136" i="26"/>
  <c r="BM111" i="26"/>
  <c r="BN28" i="26"/>
  <c r="BM65" i="26"/>
  <c r="BN42" i="26"/>
  <c r="BN38" i="26"/>
  <c r="BN46" i="26" s="1"/>
  <c r="BN44" i="26" s="1"/>
  <c r="BK164" i="26"/>
  <c r="BK200" i="26" s="1"/>
  <c r="BK158" i="26"/>
  <c r="BK194" i="26" s="1"/>
  <c r="BK155" i="26"/>
  <c r="BK191" i="26" s="1"/>
  <c r="BK161" i="26"/>
  <c r="BK197" i="26" s="1"/>
  <c r="BK102" i="26"/>
  <c r="H67" i="26"/>
  <c r="H77" i="26" s="1"/>
  <c r="H75" i="26" s="1"/>
  <c r="H73" i="26"/>
  <c r="AK132" i="26"/>
  <c r="AK128" i="26"/>
  <c r="AH58" i="26"/>
  <c r="AH54" i="26"/>
  <c r="AH62" i="26" s="1"/>
  <c r="AH60" i="26" s="1"/>
  <c r="AH80" i="26"/>
  <c r="AH82" i="26" s="1"/>
  <c r="AH92" i="26" s="1"/>
  <c r="AH90" i="26" s="1"/>
  <c r="BJ140" i="26"/>
  <c r="BJ144" i="26" s="1"/>
  <c r="J109" i="26"/>
  <c r="J63" i="26"/>
  <c r="AL22" i="26"/>
  <c r="AL24" i="26" s="1"/>
  <c r="AL126" i="26"/>
  <c r="BK80" i="26"/>
  <c r="BK82" i="26" s="1"/>
  <c r="BK92" i="26" s="1"/>
  <c r="BK90" i="26" s="1"/>
  <c r="BK54" i="26"/>
  <c r="BK62" i="26" s="1"/>
  <c r="BM68" i="26"/>
  <c r="BM69" i="26" s="1"/>
  <c r="BM66" i="26"/>
  <c r="BM70" i="26" s="1"/>
  <c r="BM72" i="26" s="1"/>
  <c r="BM64" i="26"/>
  <c r="BM6" i="26" s="1"/>
  <c r="BM180" i="26"/>
  <c r="AK183" i="26"/>
  <c r="BP124" i="26"/>
  <c r="BP127" i="26" s="1"/>
  <c r="BP17" i="26"/>
  <c r="BQ16" i="26"/>
  <c r="BP18" i="26"/>
  <c r="BP34" i="26"/>
  <c r="AK114" i="26"/>
  <c r="AK115" i="26" s="1"/>
  <c r="AK112" i="26"/>
  <c r="AK110" i="26"/>
  <c r="AK10" i="26" s="1"/>
  <c r="AY113" i="26"/>
  <c r="AY119" i="26"/>
  <c r="AY120" i="26" s="1"/>
  <c r="L17" i="26"/>
  <c r="L124" i="26"/>
  <c r="L127" i="26" s="1"/>
  <c r="M16" i="26"/>
  <c r="L18" i="26"/>
  <c r="L34" i="26"/>
  <c r="L37" i="26" s="1"/>
  <c r="L40" i="26" s="1"/>
  <c r="J185" i="26"/>
  <c r="J188" i="26"/>
  <c r="J179" i="26"/>
  <c r="J182" i="26"/>
  <c r="J130" i="26"/>
  <c r="J131" i="26" s="1"/>
  <c r="K131" i="26" s="1"/>
  <c r="AH164" i="26"/>
  <c r="AH158" i="26"/>
  <c r="AH155" i="26"/>
  <c r="AH102" i="26"/>
  <c r="AH103" i="26" s="1"/>
  <c r="AH161" i="26"/>
  <c r="BM133" i="26"/>
  <c r="BM25" i="26"/>
  <c r="G146" i="25"/>
  <c r="AK24" i="25"/>
  <c r="AY72" i="25"/>
  <c r="W71" i="25"/>
  <c r="BJ90" i="25"/>
  <c r="AZ50" i="25"/>
  <c r="X50" i="25"/>
  <c r="G54" i="25"/>
  <c r="G62" i="25" s="1"/>
  <c r="G60" i="25" s="1"/>
  <c r="G58" i="25"/>
  <c r="G80" i="25"/>
  <c r="G82" i="25" s="1"/>
  <c r="G92" i="25" s="1"/>
  <c r="G90" i="25" s="1"/>
  <c r="G104" i="25"/>
  <c r="G100" i="25"/>
  <c r="G160" i="25" s="1"/>
  <c r="G139" i="25"/>
  <c r="G141" i="25" s="1"/>
  <c r="G151" i="25" s="1"/>
  <c r="G149" i="25" s="1"/>
  <c r="Z20" i="25"/>
  <c r="Z36" i="25" s="1"/>
  <c r="Z19" i="25"/>
  <c r="Z26" i="25" s="1"/>
  <c r="Z109" i="25" s="1"/>
  <c r="F166" i="25"/>
  <c r="F202" i="25" s="1"/>
  <c r="F196" i="25"/>
  <c r="F157" i="25"/>
  <c r="F193" i="25" s="1"/>
  <c r="F163" i="25"/>
  <c r="F199" i="25" s="1"/>
  <c r="F108" i="25"/>
  <c r="F106" i="25" s="1"/>
  <c r="AL63" i="25"/>
  <c r="I111" i="25"/>
  <c r="J28" i="25"/>
  <c r="I65" i="25"/>
  <c r="W9" i="25"/>
  <c r="AY50" i="25"/>
  <c r="AY25" i="25"/>
  <c r="AJ73" i="25"/>
  <c r="AJ67" i="25"/>
  <c r="AJ77" i="25" s="1"/>
  <c r="AJ75" i="25" s="1"/>
  <c r="BI88" i="25"/>
  <c r="AX80" i="25"/>
  <c r="AX82" i="25" s="1"/>
  <c r="AX92" i="25" s="1"/>
  <c r="AX54" i="25"/>
  <c r="AX62" i="25" s="1"/>
  <c r="BM65" i="25"/>
  <c r="BN28" i="25"/>
  <c r="BN111" i="25" s="1"/>
  <c r="AY73" i="25"/>
  <c r="AY74" i="25" s="1"/>
  <c r="AY67" i="25"/>
  <c r="AY77" i="25" s="1"/>
  <c r="AY75" i="25" s="1"/>
  <c r="K20" i="25"/>
  <c r="K36" i="25" s="1"/>
  <c r="K19" i="25"/>
  <c r="K26" i="25" s="1"/>
  <c r="AI58" i="25"/>
  <c r="AI88" i="25" s="1"/>
  <c r="AI54" i="25"/>
  <c r="AI62" i="25" s="1"/>
  <c r="AI60" i="25" s="1"/>
  <c r="AI80" i="25"/>
  <c r="AI82" i="25" s="1"/>
  <c r="AI92" i="25" s="1"/>
  <c r="AI90" i="25" s="1"/>
  <c r="BM10" i="25"/>
  <c r="J22" i="25"/>
  <c r="J24" i="25" s="1"/>
  <c r="J126" i="25"/>
  <c r="Y22" i="25"/>
  <c r="Y24" i="25" s="1"/>
  <c r="Y96" i="25" s="1"/>
  <c r="G164" i="25"/>
  <c r="G161" i="25"/>
  <c r="G155" i="25"/>
  <c r="G158" i="25"/>
  <c r="G102" i="25"/>
  <c r="G103" i="25" s="1"/>
  <c r="BA63" i="25"/>
  <c r="I43" i="25"/>
  <c r="I4" i="25" s="1"/>
  <c r="AW80" i="25"/>
  <c r="AW82" i="25" s="1"/>
  <c r="AW92" i="25" s="1"/>
  <c r="AW90" i="25" s="1"/>
  <c r="AW58" i="25"/>
  <c r="AX58" i="25" s="1"/>
  <c r="AX88" i="25" s="1"/>
  <c r="AW54" i="25"/>
  <c r="AW62" i="25" s="1"/>
  <c r="AW60" i="25" s="1"/>
  <c r="AI87" i="25"/>
  <c r="G175" i="25"/>
  <c r="G169" i="25"/>
  <c r="G178" i="25"/>
  <c r="G172" i="25"/>
  <c r="G123" i="25"/>
  <c r="G121" i="25" s="1"/>
  <c r="BB20" i="25"/>
  <c r="BB126" i="25" s="1"/>
  <c r="BB19" i="25"/>
  <c r="BB26" i="25" s="1"/>
  <c r="BB109" i="25" s="1"/>
  <c r="AL22" i="25"/>
  <c r="AL24" i="25" s="1"/>
  <c r="AL96" i="25" s="1"/>
  <c r="AJ78" i="25"/>
  <c r="AJ53" i="25"/>
  <c r="AJ56" i="25" s="1"/>
  <c r="AJ57" i="25" s="1"/>
  <c r="AJ55" i="25"/>
  <c r="AJ83" i="25" s="1"/>
  <c r="AJ52" i="25"/>
  <c r="BM45" i="25"/>
  <c r="H137" i="25"/>
  <c r="H101" i="25"/>
  <c r="H142" i="25" s="1"/>
  <c r="H99" i="25"/>
  <c r="H98" i="25"/>
  <c r="AK42" i="25"/>
  <c r="AK43" i="25" s="1"/>
  <c r="AK4" i="25" s="1"/>
  <c r="AK38" i="25"/>
  <c r="AK46" i="25" s="1"/>
  <c r="AK44" i="25" s="1"/>
  <c r="V78" i="25"/>
  <c r="V55" i="25"/>
  <c r="V83" i="25" s="1"/>
  <c r="V53" i="25"/>
  <c r="V56" i="25" s="1"/>
  <c r="V57" i="25" s="1"/>
  <c r="V52" i="25"/>
  <c r="W51" i="25"/>
  <c r="W5" i="25" s="1"/>
  <c r="I96" i="25"/>
  <c r="I50" i="25"/>
  <c r="U88" i="25"/>
  <c r="L124" i="25"/>
  <c r="L127" i="25" s="1"/>
  <c r="L17" i="25"/>
  <c r="M16" i="25"/>
  <c r="L18" i="25"/>
  <c r="L34" i="25"/>
  <c r="L37" i="25" s="1"/>
  <c r="L40" i="25" s="1"/>
  <c r="L41" i="25" s="1"/>
  <c r="Y63" i="25"/>
  <c r="AW81" i="25"/>
  <c r="AW85" i="25" s="1"/>
  <c r="G81" i="25"/>
  <c r="G85" i="25" s="1"/>
  <c r="G87" i="25" s="1"/>
  <c r="H73" i="25"/>
  <c r="H67" i="25"/>
  <c r="H77" i="25" s="1"/>
  <c r="H75" i="25" s="1"/>
  <c r="AZ68" i="25"/>
  <c r="AZ66" i="25"/>
  <c r="AZ70" i="25" s="1"/>
  <c r="BJ60" i="25"/>
  <c r="BL73" i="25"/>
  <c r="BL67" i="25"/>
  <c r="BL77" i="25" s="1"/>
  <c r="BL75" i="25" s="1"/>
  <c r="I187" i="25"/>
  <c r="I181" i="25"/>
  <c r="I184" i="25"/>
  <c r="I190" i="25"/>
  <c r="I136" i="25"/>
  <c r="I134" i="25" s="1"/>
  <c r="K127" i="25"/>
  <c r="X65" i="25"/>
  <c r="Y28" i="25"/>
  <c r="Y111" i="25" s="1"/>
  <c r="AN18" i="25"/>
  <c r="AN17" i="25"/>
  <c r="AO16" i="25"/>
  <c r="AO124" i="25" s="1"/>
  <c r="AO127" i="25" s="1"/>
  <c r="AN34" i="25"/>
  <c r="I68" i="25"/>
  <c r="I69" i="25" s="1"/>
  <c r="I66" i="25"/>
  <c r="I70" i="25" s="1"/>
  <c r="I72" i="25" s="1"/>
  <c r="J36" i="25"/>
  <c r="Y36" i="25"/>
  <c r="X68" i="25"/>
  <c r="X66" i="25"/>
  <c r="X70" i="25" s="1"/>
  <c r="X72" i="25" s="1"/>
  <c r="BN63" i="25"/>
  <c r="BA22" i="25"/>
  <c r="BA24" i="25" s="1"/>
  <c r="BA96" i="25" s="1"/>
  <c r="BI87" i="25"/>
  <c r="BJ87" i="25" s="1"/>
  <c r="Z37" i="25"/>
  <c r="Z40" i="25" s="1"/>
  <c r="Z41" i="25" s="1"/>
  <c r="AA18" i="25"/>
  <c r="AB16" i="25"/>
  <c r="AB124" i="25" s="1"/>
  <c r="AA17" i="25"/>
  <c r="AA34" i="25"/>
  <c r="AA37" i="25" s="1"/>
  <c r="AA40" i="25" s="1"/>
  <c r="G118" i="25"/>
  <c r="BP18" i="25"/>
  <c r="BP17" i="25"/>
  <c r="BQ16" i="25"/>
  <c r="BQ124" i="25" s="1"/>
  <c r="BQ127" i="25" s="1"/>
  <c r="BP34" i="25"/>
  <c r="BC18" i="25"/>
  <c r="BD16" i="25"/>
  <c r="BD124" i="25" s="1"/>
  <c r="BC17" i="25"/>
  <c r="BC34" i="25"/>
  <c r="AL36" i="25"/>
  <c r="AJ72" i="25"/>
  <c r="BM50" i="25"/>
  <c r="BM51" i="25" s="1"/>
  <c r="BM5" i="25" s="1"/>
  <c r="AL28" i="25"/>
  <c r="AL111" i="25" s="1"/>
  <c r="AK65" i="25"/>
  <c r="AZ65" i="25"/>
  <c r="BA28" i="25"/>
  <c r="BA111" i="25" s="1"/>
  <c r="BL55" i="25"/>
  <c r="BL83" i="25" s="1"/>
  <c r="BL78" i="25"/>
  <c r="BL81" i="25" s="1"/>
  <c r="BL85" i="25" s="1"/>
  <c r="BL53" i="25"/>
  <c r="BL56" i="25" s="1"/>
  <c r="BL52" i="25"/>
  <c r="BM68" i="25"/>
  <c r="BM66" i="25"/>
  <c r="BM70" i="25" s="1"/>
  <c r="BM72" i="25" s="1"/>
  <c r="J109" i="25"/>
  <c r="J63" i="25"/>
  <c r="BN42" i="25"/>
  <c r="BN38" i="25"/>
  <c r="BN46" i="25" s="1"/>
  <c r="BN44" i="25" s="1"/>
  <c r="H176" i="25"/>
  <c r="H170" i="25"/>
  <c r="H167" i="25"/>
  <c r="H173" i="25"/>
  <c r="H116" i="25"/>
  <c r="H78" i="25"/>
  <c r="H81" i="25" s="1"/>
  <c r="H85" i="25" s="1"/>
  <c r="H53" i="25"/>
  <c r="H56" i="25" s="1"/>
  <c r="H57" i="25" s="1"/>
  <c r="H55" i="25"/>
  <c r="H83" i="25" s="1"/>
  <c r="H52" i="25"/>
  <c r="H119" i="25"/>
  <c r="H113" i="25"/>
  <c r="H134" i="25"/>
  <c r="I23" i="25"/>
  <c r="BJ58" i="25"/>
  <c r="BJ88" i="25" s="1"/>
  <c r="AK45" i="25"/>
  <c r="W73" i="25"/>
  <c r="W67" i="25"/>
  <c r="W77" i="25" s="1"/>
  <c r="W75" i="25" s="1"/>
  <c r="W76" i="25" s="1"/>
  <c r="AK50" i="25"/>
  <c r="AM20" i="25"/>
  <c r="AM36" i="25" s="1"/>
  <c r="AM19" i="25"/>
  <c r="AM26" i="25" s="1"/>
  <c r="AM109" i="25" s="1"/>
  <c r="I114" i="25"/>
  <c r="I112" i="25"/>
  <c r="I110" i="25"/>
  <c r="I10" i="25" s="1"/>
  <c r="BN22" i="25"/>
  <c r="BN24" i="25" s="1"/>
  <c r="BN96" i="25" s="1"/>
  <c r="BA42" i="25"/>
  <c r="BA38" i="25"/>
  <c r="BA46" i="25" s="1"/>
  <c r="BA44" i="25" s="1"/>
  <c r="BM43" i="25"/>
  <c r="BM4" i="25" s="1"/>
  <c r="AX57" i="25"/>
  <c r="BK55" i="25"/>
  <c r="BK83" i="25" s="1"/>
  <c r="BK78" i="25"/>
  <c r="BK53" i="25"/>
  <c r="BK56" i="25" s="1"/>
  <c r="BK57" i="25" s="1"/>
  <c r="BK52" i="25"/>
  <c r="X38" i="25"/>
  <c r="X46" i="25" s="1"/>
  <c r="X44" i="25" s="1"/>
  <c r="X42" i="25"/>
  <c r="AK68" i="25"/>
  <c r="AK66" i="25"/>
  <c r="AK70" i="25" s="1"/>
  <c r="AK71" i="25" s="1"/>
  <c r="BO36" i="25"/>
  <c r="BO20" i="25"/>
  <c r="BO126" i="25" s="1"/>
  <c r="BO19" i="25"/>
  <c r="BO26" i="25" s="1"/>
  <c r="BO109" i="25" s="1"/>
  <c r="AY76" i="25"/>
  <c r="W55" i="25"/>
  <c r="W83" i="25" s="1"/>
  <c r="W78" i="25"/>
  <c r="W81" i="25" s="1"/>
  <c r="W85" i="25" s="1"/>
  <c r="W53" i="25"/>
  <c r="W56" i="25" s="1"/>
  <c r="W52" i="25"/>
  <c r="I25" i="25"/>
  <c r="BJ196" i="24"/>
  <c r="BL57" i="24"/>
  <c r="BM57" i="24" s="1"/>
  <c r="T90" i="24"/>
  <c r="T103" i="24"/>
  <c r="BP41" i="24"/>
  <c r="G57" i="24"/>
  <c r="BJ202" i="24"/>
  <c r="AZ131" i="24"/>
  <c r="BN96" i="24"/>
  <c r="BN50" i="24"/>
  <c r="AI100" i="24"/>
  <c r="AI160" i="24" s="1"/>
  <c r="AI139" i="24"/>
  <c r="AI141" i="24" s="1"/>
  <c r="AI151" i="24" s="1"/>
  <c r="S147" i="24"/>
  <c r="BK139" i="24"/>
  <c r="BK141" i="24" s="1"/>
  <c r="BK151" i="24" s="1"/>
  <c r="BK149" i="24" s="1"/>
  <c r="BK100" i="24"/>
  <c r="BK160" i="24" s="1"/>
  <c r="AK114" i="24"/>
  <c r="AK112" i="24"/>
  <c r="AK110" i="24"/>
  <c r="AK10" i="24" s="1"/>
  <c r="U137" i="24"/>
  <c r="U101" i="24"/>
  <c r="U142" i="24" s="1"/>
  <c r="U99" i="24"/>
  <c r="U98" i="24"/>
  <c r="G164" i="24"/>
  <c r="G200" i="24" s="1"/>
  <c r="G155" i="24"/>
  <c r="G191" i="24" s="1"/>
  <c r="G158" i="24"/>
  <c r="G194" i="24" s="1"/>
  <c r="G102" i="24"/>
  <c r="G161" i="24"/>
  <c r="G197" i="24" s="1"/>
  <c r="BI194" i="24"/>
  <c r="X109" i="24"/>
  <c r="X63" i="24"/>
  <c r="BO132" i="24"/>
  <c r="BO128" i="24"/>
  <c r="AK42" i="24"/>
  <c r="AL42" i="24" s="1"/>
  <c r="AK38" i="24"/>
  <c r="AK46" i="24" s="1"/>
  <c r="AK44" i="24" s="1"/>
  <c r="AY65" i="24"/>
  <c r="AY111" i="24"/>
  <c r="AZ28" i="24"/>
  <c r="Y37" i="24"/>
  <c r="Y40" i="24" s="1"/>
  <c r="Y41" i="24" s="1"/>
  <c r="AY23" i="24"/>
  <c r="AG88" i="24"/>
  <c r="AK111" i="24"/>
  <c r="AL28" i="24"/>
  <c r="AK65" i="24"/>
  <c r="W65" i="24"/>
  <c r="W111" i="24"/>
  <c r="X28" i="24"/>
  <c r="S146" i="24"/>
  <c r="T146" i="24" s="1"/>
  <c r="I24" i="24"/>
  <c r="BK161" i="24"/>
  <c r="BK197" i="24" s="1"/>
  <c r="BK158" i="24"/>
  <c r="BK194" i="24" s="1"/>
  <c r="BK155" i="24"/>
  <c r="BK191" i="24" s="1"/>
  <c r="BK102" i="24"/>
  <c r="BK103" i="24" s="1"/>
  <c r="BL103" i="24" s="1"/>
  <c r="BK164" i="24"/>
  <c r="BK200" i="24" s="1"/>
  <c r="U78" i="24"/>
  <c r="U53" i="24"/>
  <c r="U56" i="24" s="1"/>
  <c r="U57" i="24" s="1"/>
  <c r="U55" i="24"/>
  <c r="U83" i="24" s="1"/>
  <c r="U52" i="24"/>
  <c r="AG191" i="24"/>
  <c r="AI80" i="24"/>
  <c r="AI82" i="24" s="1"/>
  <c r="AI92" i="24" s="1"/>
  <c r="AI54" i="24"/>
  <c r="AI62" i="24" s="1"/>
  <c r="H113" i="24"/>
  <c r="H119" i="24"/>
  <c r="BI197" i="24"/>
  <c r="J22" i="24"/>
  <c r="AN124" i="24"/>
  <c r="AN127" i="24" s="1"/>
  <c r="AN17" i="24"/>
  <c r="AO16" i="24"/>
  <c r="AN18" i="24"/>
  <c r="AN34" i="24"/>
  <c r="AN37" i="24" s="1"/>
  <c r="AN40" i="24" s="1"/>
  <c r="BO63" i="24"/>
  <c r="BO109" i="24"/>
  <c r="BJ90" i="24"/>
  <c r="BL80" i="24"/>
  <c r="BL82" i="24" s="1"/>
  <c r="BL92" i="24" s="1"/>
  <c r="BL54" i="24"/>
  <c r="BL62" i="24" s="1"/>
  <c r="BI146" i="24"/>
  <c r="BJ146" i="24" s="1"/>
  <c r="BK146" i="24" s="1"/>
  <c r="BL146" i="24" s="1"/>
  <c r="I68" i="24"/>
  <c r="I66" i="24"/>
  <c r="I70" i="24" s="1"/>
  <c r="BL113" i="24"/>
  <c r="BL119" i="24"/>
  <c r="K185" i="24"/>
  <c r="K179" i="24"/>
  <c r="K130" i="24"/>
  <c r="K188" i="24"/>
  <c r="K182" i="24"/>
  <c r="AY68" i="24"/>
  <c r="AY66" i="24"/>
  <c r="AY70" i="24" s="1"/>
  <c r="AY71" i="24" s="1"/>
  <c r="BJ60" i="24"/>
  <c r="T149" i="24"/>
  <c r="BI87" i="24"/>
  <c r="BJ87" i="24" s="1"/>
  <c r="BK87" i="24" s="1"/>
  <c r="BL87" i="24" s="1"/>
  <c r="BM45" i="24"/>
  <c r="AL22" i="24"/>
  <c r="AJ78" i="24"/>
  <c r="AJ81" i="24" s="1"/>
  <c r="AJ85" i="24" s="1"/>
  <c r="AJ53" i="24"/>
  <c r="AJ56" i="24" s="1"/>
  <c r="AJ55" i="24"/>
  <c r="AJ83" i="24" s="1"/>
  <c r="AJ52" i="24"/>
  <c r="AK51" i="24"/>
  <c r="AK5" i="24" s="1"/>
  <c r="BI147" i="24"/>
  <c r="BJ104" i="24"/>
  <c r="BJ147" i="24" s="1"/>
  <c r="AI172" i="24"/>
  <c r="AI178" i="24"/>
  <c r="AI175" i="24"/>
  <c r="AI123" i="24"/>
  <c r="AI121" i="24" s="1"/>
  <c r="AI169" i="24"/>
  <c r="AK23" i="24"/>
  <c r="I64" i="24"/>
  <c r="I6" i="24" s="1"/>
  <c r="AX73" i="24"/>
  <c r="AX67" i="24"/>
  <c r="AX77" i="24" s="1"/>
  <c r="AX75" i="24" s="1"/>
  <c r="BJ149" i="24"/>
  <c r="AX78" i="24"/>
  <c r="AX81" i="24" s="1"/>
  <c r="AX85" i="24" s="1"/>
  <c r="AX53" i="24"/>
  <c r="AX56" i="24" s="1"/>
  <c r="AX55" i="24"/>
  <c r="AX83" i="24" s="1"/>
  <c r="AX52" i="24"/>
  <c r="S191" i="24"/>
  <c r="H78" i="24"/>
  <c r="H81" i="24" s="1"/>
  <c r="H85" i="24" s="1"/>
  <c r="H55" i="24"/>
  <c r="H83" i="24" s="1"/>
  <c r="H53" i="24"/>
  <c r="H56" i="24" s="1"/>
  <c r="H57" i="24" s="1"/>
  <c r="H52" i="24"/>
  <c r="AY24" i="24"/>
  <c r="AJ57" i="24"/>
  <c r="I111" i="24"/>
  <c r="J28" i="24"/>
  <c r="I65" i="24"/>
  <c r="AG146" i="24"/>
  <c r="AH146" i="24" s="1"/>
  <c r="AI146" i="24" s="1"/>
  <c r="AM19" i="24"/>
  <c r="AM26" i="24" s="1"/>
  <c r="AM20" i="24"/>
  <c r="AM36" i="24" s="1"/>
  <c r="BL164" i="24"/>
  <c r="BL200" i="24" s="1"/>
  <c r="BL158" i="24"/>
  <c r="BL194" i="24" s="1"/>
  <c r="BL155" i="24"/>
  <c r="BL191" i="24" s="1"/>
  <c r="BL102" i="24"/>
  <c r="BL161" i="24"/>
  <c r="BL197" i="24" s="1"/>
  <c r="V173" i="24"/>
  <c r="V167" i="24"/>
  <c r="V170" i="24"/>
  <c r="V176" i="24"/>
  <c r="V116" i="24"/>
  <c r="V118" i="24" s="1"/>
  <c r="BN187" i="24"/>
  <c r="BN181" i="24"/>
  <c r="BN184" i="24"/>
  <c r="BN190" i="24"/>
  <c r="BN136" i="24"/>
  <c r="AY114" i="24"/>
  <c r="AY112" i="24"/>
  <c r="V187" i="24"/>
  <c r="V181" i="24"/>
  <c r="V184" i="24"/>
  <c r="V190" i="24"/>
  <c r="V136" i="24"/>
  <c r="V134" i="24" s="1"/>
  <c r="BA127" i="24"/>
  <c r="BP188" i="24"/>
  <c r="BP182" i="24"/>
  <c r="BP179" i="24"/>
  <c r="BP185" i="24"/>
  <c r="BP130" i="24"/>
  <c r="AZ109" i="24"/>
  <c r="AZ63" i="24"/>
  <c r="AY132" i="24"/>
  <c r="AY128" i="24"/>
  <c r="AI164" i="24"/>
  <c r="AI200" i="24" s="1"/>
  <c r="AI155" i="24"/>
  <c r="AI191" i="24" s="1"/>
  <c r="AI161" i="24"/>
  <c r="AI197" i="24" s="1"/>
  <c r="AI102" i="24"/>
  <c r="AI158" i="24"/>
  <c r="AI194" i="24" s="1"/>
  <c r="G178" i="24"/>
  <c r="G175" i="24"/>
  <c r="G172" i="24"/>
  <c r="G169" i="24"/>
  <c r="G123" i="24"/>
  <c r="G121" i="24" s="1"/>
  <c r="AJ67" i="24"/>
  <c r="AJ77" i="24" s="1"/>
  <c r="AJ75" i="24" s="1"/>
  <c r="AJ73" i="24"/>
  <c r="V73" i="24"/>
  <c r="V67" i="24"/>
  <c r="V77" i="24" s="1"/>
  <c r="V75" i="24" s="1"/>
  <c r="BI88" i="24"/>
  <c r="BJ58" i="24"/>
  <c r="BJ88" i="24" s="1"/>
  <c r="J185" i="24"/>
  <c r="J188" i="24"/>
  <c r="J182" i="24"/>
  <c r="J179" i="24"/>
  <c r="J130" i="24"/>
  <c r="J131" i="24" s="1"/>
  <c r="K131" i="24" s="1"/>
  <c r="W132" i="24"/>
  <c r="W133" i="24" s="1"/>
  <c r="W128" i="24"/>
  <c r="AG194" i="24"/>
  <c r="AW118" i="24"/>
  <c r="F81" i="24"/>
  <c r="F85" i="24" s="1"/>
  <c r="F87" i="24" s="1"/>
  <c r="G87" i="24" s="1"/>
  <c r="H87" i="24" s="1"/>
  <c r="V96" i="24"/>
  <c r="V50" i="24"/>
  <c r="BI191" i="24"/>
  <c r="BI200" i="24"/>
  <c r="S87" i="24"/>
  <c r="T87" i="24" s="1"/>
  <c r="X22" i="24"/>
  <c r="X24" i="24" s="1"/>
  <c r="X126" i="24"/>
  <c r="BK80" i="24"/>
  <c r="BK82" i="24" s="1"/>
  <c r="BK92" i="24" s="1"/>
  <c r="BK90" i="24" s="1"/>
  <c r="BK54" i="24"/>
  <c r="BK62" i="24" s="1"/>
  <c r="BK60" i="24" s="1"/>
  <c r="BK58" i="24"/>
  <c r="BK88" i="24" s="1"/>
  <c r="AJ190" i="24"/>
  <c r="AJ184" i="24"/>
  <c r="AJ187" i="24"/>
  <c r="AJ181" i="24"/>
  <c r="AJ136" i="24"/>
  <c r="AJ134" i="24" s="1"/>
  <c r="J126" i="24"/>
  <c r="AM127" i="24"/>
  <c r="AV166" i="24"/>
  <c r="AV202" i="24" s="1"/>
  <c r="AV196" i="24"/>
  <c r="AV163" i="24"/>
  <c r="AV199" i="24" s="1"/>
  <c r="AV157" i="24"/>
  <c r="AV193" i="24" s="1"/>
  <c r="AV108" i="24"/>
  <c r="AV106" i="24" s="1"/>
  <c r="W23" i="24"/>
  <c r="I112" i="24"/>
  <c r="I114" i="24"/>
  <c r="I115" i="24" s="1"/>
  <c r="BM111" i="24"/>
  <c r="BM65" i="24"/>
  <c r="BN28" i="24"/>
  <c r="AX173" i="24"/>
  <c r="AX167" i="24"/>
  <c r="AX176" i="24"/>
  <c r="AX170" i="24"/>
  <c r="AX116" i="24"/>
  <c r="L124" i="24"/>
  <c r="L17" i="24"/>
  <c r="M16" i="24"/>
  <c r="L18" i="24"/>
  <c r="L34" i="24"/>
  <c r="L37" i="24" s="1"/>
  <c r="L40" i="24" s="1"/>
  <c r="L41" i="24" s="1"/>
  <c r="AG163" i="24"/>
  <c r="AG199" i="24" s="1"/>
  <c r="AG166" i="24"/>
  <c r="AG202" i="24" s="1"/>
  <c r="AG157" i="24"/>
  <c r="AG193" i="24" s="1"/>
  <c r="AG108" i="24"/>
  <c r="AG106" i="24" s="1"/>
  <c r="AG160" i="24"/>
  <c r="AG196" i="24" s="1"/>
  <c r="BA20" i="24"/>
  <c r="BA36" i="24" s="1"/>
  <c r="BA19" i="24"/>
  <c r="BA26" i="24" s="1"/>
  <c r="H176" i="24"/>
  <c r="H170" i="24"/>
  <c r="H173" i="24"/>
  <c r="H116" i="24"/>
  <c r="H118" i="24" s="1"/>
  <c r="H167" i="24"/>
  <c r="BQ124" i="24"/>
  <c r="BQ127" i="24" s="1"/>
  <c r="BR16" i="24"/>
  <c r="BQ18" i="24"/>
  <c r="BQ17" i="24"/>
  <c r="BQ34" i="24"/>
  <c r="T166" i="24"/>
  <c r="T202" i="24" s="1"/>
  <c r="T196" i="24"/>
  <c r="T163" i="24"/>
  <c r="T199" i="24" s="1"/>
  <c r="T157" i="24"/>
  <c r="T193" i="24" s="1"/>
  <c r="T108" i="24"/>
  <c r="H72" i="24"/>
  <c r="AM41" i="24"/>
  <c r="AZ22" i="24"/>
  <c r="AZ24" i="24"/>
  <c r="F140" i="24"/>
  <c r="F144" i="24" s="1"/>
  <c r="F146" i="24" s="1"/>
  <c r="G146" i="24" s="1"/>
  <c r="AJ99" i="24"/>
  <c r="AJ137" i="24"/>
  <c r="AJ140" i="24" s="1"/>
  <c r="AJ144" i="24" s="1"/>
  <c r="AJ101" i="24"/>
  <c r="AJ142" i="24" s="1"/>
  <c r="AJ98" i="24"/>
  <c r="BI166" i="24"/>
  <c r="BI202" i="24" s="1"/>
  <c r="BI160" i="24"/>
  <c r="BI196" i="24" s="1"/>
  <c r="BI163" i="24"/>
  <c r="BI199" i="24" s="1"/>
  <c r="BI157" i="24"/>
  <c r="BI193" i="24" s="1"/>
  <c r="BI108" i="24"/>
  <c r="BI106" i="24" s="1"/>
  <c r="BM137" i="24"/>
  <c r="BM138" i="24" s="1"/>
  <c r="BM12" i="24" s="1"/>
  <c r="BM101" i="24"/>
  <c r="BM142" i="24" s="1"/>
  <c r="BM143" i="24" s="1"/>
  <c r="BM99" i="24"/>
  <c r="BM98" i="24"/>
  <c r="I132" i="24"/>
  <c r="I133" i="24" s="1"/>
  <c r="AK132" i="24"/>
  <c r="AK128" i="24"/>
  <c r="AK50" i="24"/>
  <c r="AK96" i="24"/>
  <c r="AW137" i="24"/>
  <c r="AW101" i="24"/>
  <c r="AW142" i="24" s="1"/>
  <c r="AW99" i="24"/>
  <c r="AW98" i="24"/>
  <c r="AX119" i="24"/>
  <c r="AX113" i="24"/>
  <c r="AX137" i="24"/>
  <c r="AX140" i="24" s="1"/>
  <c r="AX144" i="24" s="1"/>
  <c r="AX101" i="24"/>
  <c r="AX142" i="24" s="1"/>
  <c r="AX99" i="24"/>
  <c r="AX98" i="24"/>
  <c r="S200" i="24"/>
  <c r="Y20" i="24"/>
  <c r="Y19" i="24"/>
  <c r="Y26" i="24" s="1"/>
  <c r="H137" i="24"/>
  <c r="H140" i="24" s="1"/>
  <c r="H144" i="24" s="1"/>
  <c r="H101" i="24"/>
  <c r="H142" i="24" s="1"/>
  <c r="H99" i="24"/>
  <c r="H98" i="24"/>
  <c r="W114" i="24"/>
  <c r="W112" i="24"/>
  <c r="W110" i="24"/>
  <c r="W10" i="24" s="1"/>
  <c r="AY38" i="24"/>
  <c r="AY46" i="24" s="1"/>
  <c r="AY44" i="24" s="1"/>
  <c r="AY42" i="24"/>
  <c r="I43" i="24"/>
  <c r="I4" i="24" s="1"/>
  <c r="AK97" i="24"/>
  <c r="AK9" i="24" s="1"/>
  <c r="BO185" i="24"/>
  <c r="BO179" i="24"/>
  <c r="BO182" i="24"/>
  <c r="BO188" i="24"/>
  <c r="BO130" i="24"/>
  <c r="BO131" i="24" s="1"/>
  <c r="H190" i="24"/>
  <c r="H184" i="24"/>
  <c r="H136" i="24"/>
  <c r="H134" i="24" s="1"/>
  <c r="H181" i="24"/>
  <c r="H187" i="24"/>
  <c r="AG200" i="24"/>
  <c r="BN112" i="24"/>
  <c r="BN114" i="24"/>
  <c r="J109" i="24"/>
  <c r="J63" i="24"/>
  <c r="AJ176" i="24"/>
  <c r="AJ170" i="24"/>
  <c r="AJ167" i="24"/>
  <c r="AJ173" i="24"/>
  <c r="AJ116" i="24"/>
  <c r="AJ118" i="24" s="1"/>
  <c r="BO38" i="24"/>
  <c r="BO46" i="24" s="1"/>
  <c r="G80" i="24"/>
  <c r="G82" i="24" s="1"/>
  <c r="G92" i="24" s="1"/>
  <c r="G54" i="24"/>
  <c r="G62" i="24" s="1"/>
  <c r="U178" i="24"/>
  <c r="U172" i="24"/>
  <c r="U175" i="24"/>
  <c r="U169" i="24"/>
  <c r="U123" i="24"/>
  <c r="U121" i="24" s="1"/>
  <c r="BA37" i="24"/>
  <c r="BA40" i="24" s="1"/>
  <c r="BA41" i="24" s="1"/>
  <c r="BB41" i="24" s="1"/>
  <c r="BP19" i="24"/>
  <c r="BP26" i="24" s="1"/>
  <c r="BP20" i="24"/>
  <c r="AL38" i="24"/>
  <c r="AL46" i="24" s="1"/>
  <c r="AL128" i="24"/>
  <c r="AL132" i="24"/>
  <c r="F161" i="24"/>
  <c r="F155" i="24"/>
  <c r="F164" i="24"/>
  <c r="F102" i="24"/>
  <c r="F103" i="24" s="1"/>
  <c r="G103" i="24" s="1"/>
  <c r="F158" i="24"/>
  <c r="AX187" i="24"/>
  <c r="AX181" i="24"/>
  <c r="AX190" i="24"/>
  <c r="AX184" i="24"/>
  <c r="AX136" i="24"/>
  <c r="AX134" i="24" s="1"/>
  <c r="Y188" i="24"/>
  <c r="Y182" i="24"/>
  <c r="Y185" i="24"/>
  <c r="Y179" i="24"/>
  <c r="Y130" i="24"/>
  <c r="Y131" i="24" s="1"/>
  <c r="AH161" i="24"/>
  <c r="AH197" i="24" s="1"/>
  <c r="AH155" i="24"/>
  <c r="AH191" i="24" s="1"/>
  <c r="AH158" i="24"/>
  <c r="AH194" i="24" s="1"/>
  <c r="AH164" i="24"/>
  <c r="AH200" i="24" s="1"/>
  <c r="AH102" i="24"/>
  <c r="AH103" i="24" s="1"/>
  <c r="AJ119" i="24"/>
  <c r="AJ113" i="24"/>
  <c r="V119" i="24"/>
  <c r="V113" i="24"/>
  <c r="S163" i="24"/>
  <c r="S199" i="24" s="1"/>
  <c r="S157" i="24"/>
  <c r="S193" i="24" s="1"/>
  <c r="S160" i="24"/>
  <c r="S196" i="24" s="1"/>
  <c r="S108" i="24"/>
  <c r="S106" i="24" s="1"/>
  <c r="S166" i="24"/>
  <c r="S202" i="24" s="1"/>
  <c r="BN38" i="24"/>
  <c r="BN46" i="24" s="1"/>
  <c r="BN44" i="24" s="1"/>
  <c r="BN42" i="24"/>
  <c r="BO42" i="24" s="1"/>
  <c r="AK68" i="24"/>
  <c r="AK69" i="24" s="1"/>
  <c r="AK66" i="24"/>
  <c r="AK70" i="24" s="1"/>
  <c r="AK71" i="24" s="1"/>
  <c r="AK64" i="24"/>
  <c r="AK6" i="24" s="1"/>
  <c r="W38" i="24"/>
  <c r="W46" i="24" s="1"/>
  <c r="W44" i="24" s="1"/>
  <c r="W45" i="24" s="1"/>
  <c r="W42" i="24"/>
  <c r="W43" i="24" s="1"/>
  <c r="W4" i="24" s="1"/>
  <c r="AG197" i="24"/>
  <c r="BM176" i="24"/>
  <c r="BM170" i="24"/>
  <c r="BM171" i="24" s="1"/>
  <c r="BM167" i="24"/>
  <c r="BM173" i="24"/>
  <c r="BM174" i="24" s="1"/>
  <c r="BM116" i="24"/>
  <c r="BM118" i="24" s="1"/>
  <c r="F58" i="24"/>
  <c r="G58" i="24" s="1"/>
  <c r="G88" i="24" s="1"/>
  <c r="F80" i="24"/>
  <c r="F82" i="24" s="1"/>
  <c r="F92" i="24" s="1"/>
  <c r="F90" i="24" s="1"/>
  <c r="F54" i="24"/>
  <c r="F62" i="24" s="1"/>
  <c r="F60" i="24" s="1"/>
  <c r="AH80" i="24"/>
  <c r="AH82" i="24" s="1"/>
  <c r="AH92" i="24" s="1"/>
  <c r="AH90" i="24" s="1"/>
  <c r="AH54" i="24"/>
  <c r="AH62" i="24" s="1"/>
  <c r="AH60" i="24" s="1"/>
  <c r="AH58" i="24"/>
  <c r="AH88" i="24" s="1"/>
  <c r="G139" i="24"/>
  <c r="G141" i="24" s="1"/>
  <c r="G151" i="24" s="1"/>
  <c r="G100" i="24"/>
  <c r="G160" i="24" s="1"/>
  <c r="H73" i="24"/>
  <c r="H67" i="24"/>
  <c r="H77" i="24" s="1"/>
  <c r="H75" i="24" s="1"/>
  <c r="X36" i="24"/>
  <c r="BN68" i="24"/>
  <c r="BN66" i="24"/>
  <c r="BN70" i="24" s="1"/>
  <c r="BN72" i="24" s="1"/>
  <c r="BK169" i="24"/>
  <c r="BK178" i="24"/>
  <c r="BK172" i="24"/>
  <c r="BK175" i="24"/>
  <c r="BK123" i="24"/>
  <c r="BK121" i="24" s="1"/>
  <c r="AK133" i="24"/>
  <c r="AY110" i="24"/>
  <c r="AY10" i="24" s="1"/>
  <c r="J36" i="24"/>
  <c r="W24" i="24"/>
  <c r="T60" i="24"/>
  <c r="BO22" i="24"/>
  <c r="BO24" i="24"/>
  <c r="BL100" i="24"/>
  <c r="BL160" i="24" s="1"/>
  <c r="BL139" i="24"/>
  <c r="BL141" i="24" s="1"/>
  <c r="BL151" i="24" s="1"/>
  <c r="S88" i="24"/>
  <c r="AW178" i="24"/>
  <c r="AW172" i="24"/>
  <c r="AW175" i="24"/>
  <c r="AW169" i="24"/>
  <c r="AW123" i="24"/>
  <c r="AW121" i="24" s="1"/>
  <c r="BM71" i="24"/>
  <c r="AY183" i="24"/>
  <c r="BL73" i="24"/>
  <c r="BL67" i="24"/>
  <c r="BL77" i="24" s="1"/>
  <c r="BL75" i="24" s="1"/>
  <c r="K19" i="24"/>
  <c r="K26" i="24" s="1"/>
  <c r="K20" i="24"/>
  <c r="AG147" i="24"/>
  <c r="BB124" i="24"/>
  <c r="BB127" i="24" s="1"/>
  <c r="BB18" i="24"/>
  <c r="BB17" i="24"/>
  <c r="BC16" i="24"/>
  <c r="BB34" i="24"/>
  <c r="BB37" i="24" s="1"/>
  <c r="BB40" i="24" s="1"/>
  <c r="AG87" i="24"/>
  <c r="AH87" i="24" s="1"/>
  <c r="AI87" i="24" s="1"/>
  <c r="T104" i="24"/>
  <c r="T147" i="24" s="1"/>
  <c r="BM190" i="24"/>
  <c r="BM184" i="24"/>
  <c r="BM181" i="24"/>
  <c r="BM187" i="24"/>
  <c r="BM136" i="24"/>
  <c r="BM134" i="24" s="1"/>
  <c r="AL109" i="24"/>
  <c r="AL63" i="24"/>
  <c r="AZ36" i="24"/>
  <c r="AZ126" i="24"/>
  <c r="F139" i="24"/>
  <c r="F141" i="24" s="1"/>
  <c r="F151" i="24" s="1"/>
  <c r="F149" i="24" s="1"/>
  <c r="F100" i="24"/>
  <c r="F160" i="24" s="1"/>
  <c r="F104" i="24"/>
  <c r="G104" i="24" s="1"/>
  <c r="G147" i="24" s="1"/>
  <c r="BM78" i="24"/>
  <c r="BM81" i="24" s="1"/>
  <c r="BM85" i="24" s="1"/>
  <c r="BM86" i="24" s="1"/>
  <c r="BM53" i="24"/>
  <c r="BM56" i="24" s="1"/>
  <c r="BM55" i="24"/>
  <c r="BM83" i="24" s="1"/>
  <c r="BM84" i="24" s="1"/>
  <c r="BM52" i="24"/>
  <c r="I190" i="24"/>
  <c r="I184" i="24"/>
  <c r="I187" i="24"/>
  <c r="I181" i="24"/>
  <c r="I136" i="24"/>
  <c r="I134" i="24" s="1"/>
  <c r="AW78" i="24"/>
  <c r="AW53" i="24"/>
  <c r="AW56" i="24" s="1"/>
  <c r="AW57" i="24" s="1"/>
  <c r="AX57" i="24" s="1"/>
  <c r="AW55" i="24"/>
  <c r="AW83" i="24" s="1"/>
  <c r="AW52" i="24"/>
  <c r="S197" i="24"/>
  <c r="S194" i="24"/>
  <c r="Z18" i="24"/>
  <c r="AA16" i="24"/>
  <c r="Z124" i="24"/>
  <c r="Z127" i="24" s="1"/>
  <c r="Z17" i="24"/>
  <c r="Z34" i="24"/>
  <c r="Z37" i="24" s="1"/>
  <c r="Z40" i="24" s="1"/>
  <c r="W66" i="24"/>
  <c r="W70" i="24" s="1"/>
  <c r="W72" i="24" s="1"/>
  <c r="W68" i="24"/>
  <c r="I45" i="24"/>
  <c r="AX72" i="24"/>
  <c r="AY72" i="24" s="1"/>
  <c r="AH139" i="24"/>
  <c r="AH141" i="24" s="1"/>
  <c r="AH151" i="24" s="1"/>
  <c r="AH149" i="24" s="1"/>
  <c r="AH104" i="24"/>
  <c r="AH147" i="24" s="1"/>
  <c r="AH100" i="24"/>
  <c r="AH160" i="24" s="1"/>
  <c r="AJ106" i="23"/>
  <c r="AW103" i="23"/>
  <c r="I24" i="23"/>
  <c r="AN96" i="23"/>
  <c r="AN50" i="23"/>
  <c r="AZ96" i="23"/>
  <c r="AZ50" i="23"/>
  <c r="BA109" i="23"/>
  <c r="BA63" i="23"/>
  <c r="J109" i="23"/>
  <c r="J63" i="23"/>
  <c r="AY184" i="23"/>
  <c r="AY190" i="23"/>
  <c r="AY187" i="23"/>
  <c r="AY181" i="23"/>
  <c r="AY136" i="23"/>
  <c r="AY134" i="23" s="1"/>
  <c r="AY135" i="23" s="1"/>
  <c r="BN128" i="23"/>
  <c r="U140" i="23"/>
  <c r="U144" i="23" s="1"/>
  <c r="U146" i="23" s="1"/>
  <c r="W23" i="23"/>
  <c r="I42" i="23"/>
  <c r="I38" i="23"/>
  <c r="I46" i="23" s="1"/>
  <c r="I44" i="23" s="1"/>
  <c r="Y126" i="23"/>
  <c r="Y36" i="23"/>
  <c r="Y20" i="23"/>
  <c r="Y19" i="23"/>
  <c r="Y26" i="23" s="1"/>
  <c r="BL113" i="23"/>
  <c r="BL119" i="23"/>
  <c r="BM132" i="23"/>
  <c r="BM133" i="23" s="1"/>
  <c r="BM128" i="23"/>
  <c r="AO42" i="23"/>
  <c r="AO38" i="23"/>
  <c r="AO46" i="23" s="1"/>
  <c r="AO44" i="23" s="1"/>
  <c r="AK84" i="23"/>
  <c r="AL164" i="23"/>
  <c r="AL200" i="23" s="1"/>
  <c r="AL155" i="23"/>
  <c r="AL191" i="23" s="1"/>
  <c r="AL158" i="23"/>
  <c r="AL194" i="23" s="1"/>
  <c r="AL161" i="23"/>
  <c r="AL197" i="23" s="1"/>
  <c r="AL102" i="23"/>
  <c r="AI175" i="23"/>
  <c r="AI199" i="23" s="1"/>
  <c r="AI172" i="23"/>
  <c r="AI169" i="23"/>
  <c r="AI193" i="23" s="1"/>
  <c r="AI178" i="23"/>
  <c r="AI123" i="23"/>
  <c r="AI121" i="23" s="1"/>
  <c r="T163" i="23"/>
  <c r="T199" i="23" s="1"/>
  <c r="T160" i="23"/>
  <c r="T196" i="23" s="1"/>
  <c r="T166" i="23"/>
  <c r="T202" i="23" s="1"/>
  <c r="T157" i="23"/>
  <c r="T193" i="23" s="1"/>
  <c r="T108" i="23"/>
  <c r="T106" i="23" s="1"/>
  <c r="BL96" i="23"/>
  <c r="BL50" i="23"/>
  <c r="BK78" i="23"/>
  <c r="BK55" i="23"/>
  <c r="BK83" i="23" s="1"/>
  <c r="BK53" i="23"/>
  <c r="BK56" i="23" s="1"/>
  <c r="BK57" i="23" s="1"/>
  <c r="BK52" i="23"/>
  <c r="I111" i="23"/>
  <c r="J28" i="23"/>
  <c r="I65" i="23"/>
  <c r="AV106" i="23"/>
  <c r="W68" i="23"/>
  <c r="W66" i="23"/>
  <c r="W70" i="23" s="1"/>
  <c r="G140" i="23"/>
  <c r="G144" i="23" s="1"/>
  <c r="AZ114" i="23"/>
  <c r="AZ112" i="23"/>
  <c r="I96" i="23"/>
  <c r="I50" i="23"/>
  <c r="AK143" i="23"/>
  <c r="AW166" i="23"/>
  <c r="AW157" i="23"/>
  <c r="AW163" i="23"/>
  <c r="AW108" i="23"/>
  <c r="AW106" i="23" s="1"/>
  <c r="AW160" i="23"/>
  <c r="BO188" i="23"/>
  <c r="BO185" i="23"/>
  <c r="BO179" i="23"/>
  <c r="BO182" i="23"/>
  <c r="BO130" i="23"/>
  <c r="G81" i="23"/>
  <c r="G85" i="23" s="1"/>
  <c r="G87" i="23" s="1"/>
  <c r="BC17" i="23"/>
  <c r="BC18" i="23"/>
  <c r="BD16" i="23"/>
  <c r="BC124" i="23"/>
  <c r="BC34" i="23"/>
  <c r="BC37" i="23" s="1"/>
  <c r="BC40" i="23" s="1"/>
  <c r="G175" i="23"/>
  <c r="G178" i="23"/>
  <c r="G169" i="23"/>
  <c r="G172" i="23"/>
  <c r="G123" i="23"/>
  <c r="G121" i="23" s="1"/>
  <c r="AY137" i="23"/>
  <c r="AY140" i="23" s="1"/>
  <c r="AY144" i="23" s="1"/>
  <c r="AY101" i="23"/>
  <c r="AY142" i="23" s="1"/>
  <c r="AY99" i="23"/>
  <c r="AY98" i="23"/>
  <c r="X109" i="23"/>
  <c r="X63" i="23"/>
  <c r="AZ128" i="23"/>
  <c r="AZ132" i="23"/>
  <c r="BA22" i="23"/>
  <c r="BA24" i="23" s="1"/>
  <c r="BA126" i="23"/>
  <c r="AN42" i="23"/>
  <c r="AN38" i="23"/>
  <c r="AN46" i="23" s="1"/>
  <c r="AN44" i="23" s="1"/>
  <c r="BN22" i="23"/>
  <c r="BN24" i="23" s="1"/>
  <c r="W111" i="23"/>
  <c r="W65" i="23"/>
  <c r="X28" i="23"/>
  <c r="U104" i="23"/>
  <c r="U147" i="23" s="1"/>
  <c r="U100" i="23"/>
  <c r="U139" i="23"/>
  <c r="U141" i="23" s="1"/>
  <c r="U151" i="23" s="1"/>
  <c r="U149" i="23" s="1"/>
  <c r="AY111" i="23"/>
  <c r="AY65" i="23"/>
  <c r="AZ28" i="23"/>
  <c r="W24" i="23"/>
  <c r="AP35" i="23"/>
  <c r="G146" i="23"/>
  <c r="AX137" i="23"/>
  <c r="AX101" i="23"/>
  <c r="AX142" i="23" s="1"/>
  <c r="AX99" i="23"/>
  <c r="AX98" i="23"/>
  <c r="AY97" i="23"/>
  <c r="AY9" i="23" s="1"/>
  <c r="Z18" i="23"/>
  <c r="Z17" i="23"/>
  <c r="Z124" i="23"/>
  <c r="Z127" i="23" s="1"/>
  <c r="AA16" i="23"/>
  <c r="Z34" i="23"/>
  <c r="Z37" i="23" s="1"/>
  <c r="Z40" i="23" s="1"/>
  <c r="Z41" i="23" s="1"/>
  <c r="BK118" i="23"/>
  <c r="AK81" i="23"/>
  <c r="AK85" i="23" s="1"/>
  <c r="AK87" i="23" s="1"/>
  <c r="AL87" i="23" s="1"/>
  <c r="AK79" i="23"/>
  <c r="AK8" i="23" s="1"/>
  <c r="K188" i="23"/>
  <c r="K185" i="23"/>
  <c r="K179" i="23"/>
  <c r="K182" i="23"/>
  <c r="K130" i="23"/>
  <c r="AH202" i="23"/>
  <c r="AI196" i="23"/>
  <c r="BK137" i="23"/>
  <c r="BK101" i="23"/>
  <c r="BK142" i="23" s="1"/>
  <c r="BK99" i="23"/>
  <c r="BK98" i="23"/>
  <c r="H113" i="23"/>
  <c r="H119" i="23"/>
  <c r="AM173" i="23"/>
  <c r="AM170" i="23"/>
  <c r="AM167" i="23"/>
  <c r="AM176" i="23"/>
  <c r="AM116" i="23"/>
  <c r="AJ119" i="23"/>
  <c r="AJ147" i="23" s="1"/>
  <c r="AJ113" i="23"/>
  <c r="AJ139" i="23"/>
  <c r="AJ141" i="23" s="1"/>
  <c r="AJ151" i="23" s="1"/>
  <c r="AJ149" i="23" s="1"/>
  <c r="H190" i="23"/>
  <c r="H187" i="23"/>
  <c r="H181" i="23"/>
  <c r="H184" i="23"/>
  <c r="H136" i="23"/>
  <c r="H134" i="23" s="1"/>
  <c r="BM42" i="23"/>
  <c r="BM38" i="23"/>
  <c r="BM46" i="23" s="1"/>
  <c r="BM44" i="23" s="1"/>
  <c r="W112" i="23"/>
  <c r="W114" i="23"/>
  <c r="G139" i="23"/>
  <c r="G141" i="23" s="1"/>
  <c r="G151" i="23" s="1"/>
  <c r="G149" i="23" s="1"/>
  <c r="G104" i="23"/>
  <c r="G147" i="23" s="1"/>
  <c r="G100" i="23"/>
  <c r="G160" i="23" s="1"/>
  <c r="AZ68" i="23"/>
  <c r="AZ66" i="23"/>
  <c r="AZ70" i="23" s="1"/>
  <c r="AZ72" i="23" s="1"/>
  <c r="AK140" i="23"/>
  <c r="AK144" i="23" s="1"/>
  <c r="AK146" i="23" s="1"/>
  <c r="AL146" i="23" s="1"/>
  <c r="AK138" i="23"/>
  <c r="AK12" i="23" s="1"/>
  <c r="AW104" i="23"/>
  <c r="AW147" i="23" s="1"/>
  <c r="BO19" i="23"/>
  <c r="BO26" i="23" s="1"/>
  <c r="BO20" i="23"/>
  <c r="BO36" i="23"/>
  <c r="G58" i="23"/>
  <c r="G80" i="23"/>
  <c r="G82" i="23" s="1"/>
  <c r="G92" i="23" s="1"/>
  <c r="G90" i="23" s="1"/>
  <c r="G54" i="23"/>
  <c r="G62" i="23" s="1"/>
  <c r="G60" i="23" s="1"/>
  <c r="BM45" i="23"/>
  <c r="I68" i="23"/>
  <c r="I69" i="23" s="1"/>
  <c r="I66" i="23"/>
  <c r="I70" i="23" s="1"/>
  <c r="I64" i="23"/>
  <c r="I6" i="23" s="1"/>
  <c r="BB20" i="23"/>
  <c r="BB19" i="23"/>
  <c r="BB26" i="23" s="1"/>
  <c r="AN128" i="23"/>
  <c r="AN132" i="23"/>
  <c r="BJ166" i="23"/>
  <c r="BJ202" i="23" s="1"/>
  <c r="BJ157" i="23"/>
  <c r="BJ193" i="23" s="1"/>
  <c r="BJ163" i="23"/>
  <c r="BJ199" i="23" s="1"/>
  <c r="BJ160" i="23"/>
  <c r="BJ196" i="23" s="1"/>
  <c r="BJ108" i="23"/>
  <c r="BJ106" i="23" s="1"/>
  <c r="AY45" i="23"/>
  <c r="BM68" i="23"/>
  <c r="BM69" i="23" s="1"/>
  <c r="BM66" i="23"/>
  <c r="BM70" i="23" s="1"/>
  <c r="BM71" i="23" s="1"/>
  <c r="U87" i="23"/>
  <c r="W64" i="23"/>
  <c r="W6" i="23" s="1"/>
  <c r="BA36" i="23"/>
  <c r="J22" i="23"/>
  <c r="J24" i="23" s="1"/>
  <c r="AY71" i="23"/>
  <c r="AI147" i="23"/>
  <c r="BN109" i="23"/>
  <c r="BN63" i="23"/>
  <c r="BN36" i="23"/>
  <c r="V73" i="23"/>
  <c r="V67" i="23"/>
  <c r="V77" i="23" s="1"/>
  <c r="V75" i="23" s="1"/>
  <c r="AM187" i="23"/>
  <c r="AM184" i="23"/>
  <c r="AM181" i="23"/>
  <c r="AM190" i="23"/>
  <c r="AM136" i="23"/>
  <c r="AM134" i="23" s="1"/>
  <c r="AX73" i="23"/>
  <c r="AX67" i="23"/>
  <c r="AX77" i="23" s="1"/>
  <c r="AX75" i="23" s="1"/>
  <c r="AZ42" i="23"/>
  <c r="AZ38" i="23"/>
  <c r="AZ46" i="23" s="1"/>
  <c r="AZ44" i="23" s="1"/>
  <c r="AP41" i="23"/>
  <c r="AX53" i="23"/>
  <c r="AX56" i="23" s="1"/>
  <c r="AX57" i="23" s="1"/>
  <c r="AX55" i="23"/>
  <c r="AX83" i="23" s="1"/>
  <c r="AX78" i="23"/>
  <c r="AX52" i="23"/>
  <c r="AY51" i="23"/>
  <c r="AY5" i="23" s="1"/>
  <c r="Y127" i="23"/>
  <c r="AM78" i="23"/>
  <c r="AM81" i="23" s="1"/>
  <c r="AM85" i="23" s="1"/>
  <c r="AM55" i="23"/>
  <c r="AM83" i="23" s="1"/>
  <c r="AM53" i="23"/>
  <c r="AM56" i="23" s="1"/>
  <c r="AM52" i="23"/>
  <c r="BL67" i="23"/>
  <c r="BL77" i="23" s="1"/>
  <c r="BL75" i="23" s="1"/>
  <c r="BL73" i="23"/>
  <c r="BM24" i="23"/>
  <c r="BM25" i="23" s="1"/>
  <c r="AO109" i="23"/>
  <c r="AO63" i="23"/>
  <c r="AK58" i="23"/>
  <c r="AL58" i="23" s="1"/>
  <c r="AK54" i="23"/>
  <c r="AK62" i="23" s="1"/>
  <c r="AK60" i="23" s="1"/>
  <c r="AK61" i="23" s="1"/>
  <c r="U178" i="23"/>
  <c r="U172" i="23"/>
  <c r="U175" i="23"/>
  <c r="U123" i="23"/>
  <c r="U121" i="23" s="1"/>
  <c r="U169" i="23"/>
  <c r="BA185" i="23"/>
  <c r="BA182" i="23"/>
  <c r="BA188" i="23"/>
  <c r="BA130" i="23"/>
  <c r="BA131" i="23" s="1"/>
  <c r="BA179" i="23"/>
  <c r="K19" i="23"/>
  <c r="K26" i="23" s="1"/>
  <c r="K20" i="23"/>
  <c r="AH196" i="23"/>
  <c r="G118" i="23"/>
  <c r="AI202" i="23"/>
  <c r="AN114" i="23"/>
  <c r="AN112" i="23"/>
  <c r="AL28" i="23"/>
  <c r="AK111" i="23"/>
  <c r="AK139" i="23" s="1"/>
  <c r="AK141" i="23" s="1"/>
  <c r="AK151" i="23" s="1"/>
  <c r="AK65" i="23"/>
  <c r="U80" i="23"/>
  <c r="U82" i="23" s="1"/>
  <c r="U92" i="23" s="1"/>
  <c r="U90" i="23" s="1"/>
  <c r="U58" i="23"/>
  <c r="U88" i="23" s="1"/>
  <c r="U54" i="23"/>
  <c r="U62" i="23" s="1"/>
  <c r="U60" i="23" s="1"/>
  <c r="AW178" i="23"/>
  <c r="AW172" i="23"/>
  <c r="AW175" i="23"/>
  <c r="AW169" i="23"/>
  <c r="AW123" i="23"/>
  <c r="AW121" i="23" s="1"/>
  <c r="G161" i="23"/>
  <c r="G197" i="23" s="1"/>
  <c r="G164" i="23"/>
  <c r="G158" i="23"/>
  <c r="G155" i="23"/>
  <c r="G102" i="23"/>
  <c r="G103" i="23" s="1"/>
  <c r="V176" i="23"/>
  <c r="V170" i="23"/>
  <c r="V173" i="23"/>
  <c r="V167" i="23"/>
  <c r="V116" i="23"/>
  <c r="V118" i="23" s="1"/>
  <c r="I132" i="23"/>
  <c r="I133" i="23" s="1"/>
  <c r="I128" i="23"/>
  <c r="AP20" i="23"/>
  <c r="AP126" i="23"/>
  <c r="AP19" i="23"/>
  <c r="AP26" i="23" s="1"/>
  <c r="AK104" i="23"/>
  <c r="AK100" i="23"/>
  <c r="BP17" i="23"/>
  <c r="BQ16" i="23"/>
  <c r="BP18" i="23"/>
  <c r="BP124" i="23"/>
  <c r="BP127" i="23" s="1"/>
  <c r="BP34" i="23"/>
  <c r="BP37" i="23" s="1"/>
  <c r="BP40" i="23" s="1"/>
  <c r="AO131" i="23"/>
  <c r="BM43" i="23"/>
  <c r="BM4" i="23" s="1"/>
  <c r="I112" i="23"/>
  <c r="I114" i="23"/>
  <c r="I115" i="23" s="1"/>
  <c r="I110" i="23"/>
  <c r="I10" i="23" s="1"/>
  <c r="BB37" i="23"/>
  <c r="BB40" i="23" s="1"/>
  <c r="BB41" i="23" s="1"/>
  <c r="BC41" i="23" s="1"/>
  <c r="BB188" i="23"/>
  <c r="BB182" i="23"/>
  <c r="BB179" i="23"/>
  <c r="BB185" i="23"/>
  <c r="BB130" i="23"/>
  <c r="J188" i="23"/>
  <c r="J182" i="23"/>
  <c r="J179" i="23"/>
  <c r="J185" i="23"/>
  <c r="J130" i="23"/>
  <c r="BN188" i="23"/>
  <c r="BN182" i="23"/>
  <c r="BN185" i="23"/>
  <c r="BN179" i="23"/>
  <c r="BN130" i="23"/>
  <c r="BN131" i="23" s="1"/>
  <c r="X22" i="23"/>
  <c r="X24" i="23" s="1"/>
  <c r="X126" i="23"/>
  <c r="BM114" i="23"/>
  <c r="BM112" i="23"/>
  <c r="BM110" i="23"/>
  <c r="BM10" i="23" s="1"/>
  <c r="AL118" i="23"/>
  <c r="BM23" i="23"/>
  <c r="V137" i="23"/>
  <c r="V101" i="23"/>
  <c r="V142" i="23" s="1"/>
  <c r="V99" i="23"/>
  <c r="V98" i="23"/>
  <c r="J131" i="23"/>
  <c r="J126" i="23"/>
  <c r="J36" i="23"/>
  <c r="BL173" i="23"/>
  <c r="BL167" i="23"/>
  <c r="BL176" i="23"/>
  <c r="BL170" i="23"/>
  <c r="BL116" i="23"/>
  <c r="V119" i="23"/>
  <c r="V113" i="23"/>
  <c r="U164" i="23"/>
  <c r="U200" i="23" s="1"/>
  <c r="U155" i="23"/>
  <c r="U161" i="23"/>
  <c r="U102" i="23"/>
  <c r="U103" i="23" s="1"/>
  <c r="U158" i="23"/>
  <c r="U194" i="23" s="1"/>
  <c r="AX119" i="23"/>
  <c r="AX113" i="23"/>
  <c r="V72" i="23"/>
  <c r="AM137" i="23"/>
  <c r="AM140" i="23" s="1"/>
  <c r="AM144" i="23" s="1"/>
  <c r="AM101" i="23"/>
  <c r="AM142" i="23" s="1"/>
  <c r="AM99" i="23"/>
  <c r="AM98" i="23"/>
  <c r="BM111" i="23"/>
  <c r="BN28" i="23"/>
  <c r="BM65" i="23"/>
  <c r="W43" i="23"/>
  <c r="W4" i="23" s="1"/>
  <c r="AO24" i="23"/>
  <c r="AO22" i="23"/>
  <c r="AO126" i="23"/>
  <c r="AL57" i="23"/>
  <c r="AM57" i="23" s="1"/>
  <c r="AL100" i="23"/>
  <c r="BM64" i="23"/>
  <c r="BM6" i="23" s="1"/>
  <c r="F166" i="23"/>
  <c r="F202" i="23" s="1"/>
  <c r="F157" i="23"/>
  <c r="F193" i="23" s="1"/>
  <c r="F163" i="23"/>
  <c r="F199" i="23" s="1"/>
  <c r="F196" i="23"/>
  <c r="F108" i="23"/>
  <c r="F106" i="23" s="1"/>
  <c r="BK175" i="23"/>
  <c r="BK178" i="23"/>
  <c r="BK169" i="23"/>
  <c r="BK172" i="23"/>
  <c r="BK123" i="23"/>
  <c r="BK121" i="23" s="1"/>
  <c r="W190" i="23"/>
  <c r="W181" i="23"/>
  <c r="W184" i="23"/>
  <c r="W187" i="23"/>
  <c r="W136" i="23"/>
  <c r="W134" i="23" s="1"/>
  <c r="L17" i="23"/>
  <c r="M16" i="23"/>
  <c r="L18" i="23"/>
  <c r="L124" i="23"/>
  <c r="L127" i="23" s="1"/>
  <c r="L34" i="23"/>
  <c r="L37" i="23" s="1"/>
  <c r="L40" i="23" s="1"/>
  <c r="L41" i="23" s="1"/>
  <c r="AH199" i="23"/>
  <c r="AI106" i="23"/>
  <c r="H67" i="23"/>
  <c r="H77" i="23" s="1"/>
  <c r="H75" i="23" s="1"/>
  <c r="H73" i="23"/>
  <c r="AN68" i="23"/>
  <c r="AN66" i="23"/>
  <c r="AN70" i="23" s="1"/>
  <c r="AJ73" i="23"/>
  <c r="AJ88" i="23" s="1"/>
  <c r="AJ67" i="23"/>
  <c r="AJ77" i="23" s="1"/>
  <c r="AJ75" i="23" s="1"/>
  <c r="AJ80" i="23"/>
  <c r="AJ82" i="23" s="1"/>
  <c r="AJ92" i="23" s="1"/>
  <c r="AJ90" i="23" s="1"/>
  <c r="AV196" i="23"/>
  <c r="H96" i="23"/>
  <c r="H50" i="23"/>
  <c r="I25" i="23"/>
  <c r="H173" i="23"/>
  <c r="H167" i="23"/>
  <c r="H176" i="23"/>
  <c r="H170" i="23"/>
  <c r="H116" i="23"/>
  <c r="AP127" i="23"/>
  <c r="AP125" i="23"/>
  <c r="AK164" i="23"/>
  <c r="AK161" i="23"/>
  <c r="AK155" i="23"/>
  <c r="AK158" i="23"/>
  <c r="AK102" i="23"/>
  <c r="AK103" i="23" s="1"/>
  <c r="AL54" i="23"/>
  <c r="AL62" i="23" s="1"/>
  <c r="BO37" i="23"/>
  <c r="BO40" i="23" s="1"/>
  <c r="BO41" i="23" s="1"/>
  <c r="BP41" i="23" s="1"/>
  <c r="BL190" i="23"/>
  <c r="BL187" i="23"/>
  <c r="BL184" i="23"/>
  <c r="BL181" i="23"/>
  <c r="BL136" i="23"/>
  <c r="BL134" i="23" s="1"/>
  <c r="AY173" i="23"/>
  <c r="AY174" i="23" s="1"/>
  <c r="AY170" i="23"/>
  <c r="AY171" i="23" s="1"/>
  <c r="AY167" i="23"/>
  <c r="AY168" i="23" s="1"/>
  <c r="AY176" i="23"/>
  <c r="AY116" i="23"/>
  <c r="AY117" i="23" s="1"/>
  <c r="AY78" i="23"/>
  <c r="AY81" i="23" s="1"/>
  <c r="AY85" i="23" s="1"/>
  <c r="AY55" i="23"/>
  <c r="AY83" i="23" s="1"/>
  <c r="AY53" i="23"/>
  <c r="AY56" i="23" s="1"/>
  <c r="AY52" i="23"/>
  <c r="X36" i="23"/>
  <c r="V78" i="23"/>
  <c r="V55" i="23"/>
  <c r="V83" i="23" s="1"/>
  <c r="V53" i="23"/>
  <c r="V56" i="23" s="1"/>
  <c r="V57" i="23" s="1"/>
  <c r="V52" i="23"/>
  <c r="Y41" i="22"/>
  <c r="AW57" i="22"/>
  <c r="BN131" i="22"/>
  <c r="BO131" i="22" s="1"/>
  <c r="T60" i="22"/>
  <c r="AK96" i="22"/>
  <c r="AK50" i="22"/>
  <c r="AK25" i="22"/>
  <c r="AX57" i="22"/>
  <c r="AX78" i="22"/>
  <c r="AX81" i="22" s="1"/>
  <c r="AX85" i="22" s="1"/>
  <c r="AX55" i="22"/>
  <c r="AX83" i="22" s="1"/>
  <c r="AX53" i="22"/>
  <c r="AX56" i="22" s="1"/>
  <c r="AX52" i="22"/>
  <c r="AG191" i="22"/>
  <c r="Y185" i="22"/>
  <c r="Y179" i="22"/>
  <c r="Y182" i="22"/>
  <c r="Y188" i="22"/>
  <c r="Y130" i="22"/>
  <c r="AI80" i="22"/>
  <c r="AI82" i="22" s="1"/>
  <c r="AI92" i="22" s="1"/>
  <c r="AI54" i="22"/>
  <c r="AI62" i="22" s="1"/>
  <c r="AZ63" i="22"/>
  <c r="AZ109" i="22"/>
  <c r="X188" i="22"/>
  <c r="X182" i="22"/>
  <c r="X185" i="22"/>
  <c r="X179" i="22"/>
  <c r="X130" i="22"/>
  <c r="X131" i="22" s="1"/>
  <c r="W115" i="22"/>
  <c r="U137" i="22"/>
  <c r="U101" i="22"/>
  <c r="U142" i="22" s="1"/>
  <c r="U99" i="22"/>
  <c r="U98" i="22"/>
  <c r="G137" i="22"/>
  <c r="G101" i="22"/>
  <c r="G142" i="22" s="1"/>
  <c r="G99" i="22"/>
  <c r="G98" i="22"/>
  <c r="BJ200" i="22"/>
  <c r="S87" i="22"/>
  <c r="T87" i="22" s="1"/>
  <c r="AM126" i="22"/>
  <c r="AM20" i="22"/>
  <c r="AM19" i="22"/>
  <c r="AM26" i="22" s="1"/>
  <c r="S191" i="22"/>
  <c r="AI139" i="22"/>
  <c r="AI141" i="22" s="1"/>
  <c r="AI151" i="22" s="1"/>
  <c r="AI149" i="22" s="1"/>
  <c r="AI100" i="22"/>
  <c r="AY66" i="22"/>
  <c r="AY70" i="22" s="1"/>
  <c r="AY71" i="22" s="1"/>
  <c r="AY68" i="22"/>
  <c r="AY64" i="22"/>
  <c r="AY6" i="22" s="1"/>
  <c r="AX119" i="22"/>
  <c r="AX113" i="22"/>
  <c r="BM111" i="22"/>
  <c r="BM65" i="22"/>
  <c r="BN28" i="22"/>
  <c r="AV80" i="22"/>
  <c r="AV82" i="22" s="1"/>
  <c r="AV92" i="22" s="1"/>
  <c r="AV90" i="22" s="1"/>
  <c r="AV58" i="22"/>
  <c r="AV88" i="22" s="1"/>
  <c r="AV54" i="22"/>
  <c r="AV62" i="22" s="1"/>
  <c r="AV60" i="22" s="1"/>
  <c r="I96" i="22"/>
  <c r="I97" i="22" s="1"/>
  <c r="I9" i="22" s="1"/>
  <c r="I50" i="22"/>
  <c r="BO20" i="22"/>
  <c r="BO19" i="22"/>
  <c r="BO26" i="22" s="1"/>
  <c r="AW178" i="22"/>
  <c r="AW172" i="22"/>
  <c r="AW169" i="22"/>
  <c r="AW175" i="22"/>
  <c r="AW123" i="22"/>
  <c r="AW121" i="22" s="1"/>
  <c r="K20" i="22"/>
  <c r="K36" i="22" s="1"/>
  <c r="K19" i="22"/>
  <c r="K26" i="22" s="1"/>
  <c r="AU147" i="22"/>
  <c r="S147" i="22"/>
  <c r="AI178" i="22"/>
  <c r="AI175" i="22"/>
  <c r="AI169" i="22"/>
  <c r="AI123" i="22"/>
  <c r="AI121" i="22" s="1"/>
  <c r="AI172" i="22"/>
  <c r="W96" i="22"/>
  <c r="W50" i="22"/>
  <c r="BN38" i="22"/>
  <c r="BN46" i="22" s="1"/>
  <c r="BN44" i="22" s="1"/>
  <c r="BN132" i="22"/>
  <c r="BN128" i="22"/>
  <c r="AU200" i="22"/>
  <c r="BJ147" i="22"/>
  <c r="V72" i="22"/>
  <c r="J111" i="22"/>
  <c r="J65" i="22"/>
  <c r="K28" i="22"/>
  <c r="H178" i="22"/>
  <c r="H175" i="22"/>
  <c r="H169" i="22"/>
  <c r="H172" i="22"/>
  <c r="H123" i="22"/>
  <c r="H121" i="22" s="1"/>
  <c r="AW164" i="22"/>
  <c r="AW200" i="22" s="1"/>
  <c r="AW158" i="22"/>
  <c r="AW194" i="22" s="1"/>
  <c r="AW155" i="22"/>
  <c r="AW191" i="22" s="1"/>
  <c r="AW161" i="22"/>
  <c r="AW197" i="22" s="1"/>
  <c r="AW102" i="22"/>
  <c r="AX137" i="22"/>
  <c r="AX140" i="22" s="1"/>
  <c r="AX144" i="22" s="1"/>
  <c r="AX101" i="22"/>
  <c r="AX142" i="22" s="1"/>
  <c r="AX99" i="22"/>
  <c r="AX98" i="22"/>
  <c r="AH139" i="22"/>
  <c r="AH141" i="22" s="1"/>
  <c r="AH151" i="22" s="1"/>
  <c r="AH149" i="22" s="1"/>
  <c r="AH104" i="22"/>
  <c r="AH147" i="22" s="1"/>
  <c r="AH100" i="22"/>
  <c r="AG194" i="22"/>
  <c r="Z124" i="22"/>
  <c r="Z127" i="22" s="1"/>
  <c r="Z17" i="22"/>
  <c r="AA16" i="22"/>
  <c r="Z18" i="22"/>
  <c r="Z34" i="22"/>
  <c r="Z37" i="22" s="1"/>
  <c r="Z40" i="22" s="1"/>
  <c r="Z41" i="22" s="1"/>
  <c r="AL109" i="22"/>
  <c r="AL63" i="22"/>
  <c r="AK111" i="22"/>
  <c r="AK65" i="22"/>
  <c r="AL28" i="22"/>
  <c r="AV139" i="22"/>
  <c r="AV141" i="22" s="1"/>
  <c r="AV151" i="22" s="1"/>
  <c r="AV149" i="22" s="1"/>
  <c r="AV104" i="22"/>
  <c r="AV147" i="22" s="1"/>
  <c r="AV100" i="22"/>
  <c r="I68" i="22"/>
  <c r="I69" i="22" s="1"/>
  <c r="I66" i="22"/>
  <c r="I70" i="22" s="1"/>
  <c r="I71" i="22" s="1"/>
  <c r="AZ22" i="22"/>
  <c r="AZ24" i="22" s="1"/>
  <c r="AZ126" i="22"/>
  <c r="BL72" i="22"/>
  <c r="BM42" i="22"/>
  <c r="BM38" i="22"/>
  <c r="BM46" i="22" s="1"/>
  <c r="BM44" i="22" s="1"/>
  <c r="V176" i="22"/>
  <c r="V170" i="22"/>
  <c r="V173" i="22"/>
  <c r="V167" i="22"/>
  <c r="V116" i="22"/>
  <c r="H118" i="22"/>
  <c r="I25" i="22"/>
  <c r="W111" i="22"/>
  <c r="W65" i="22"/>
  <c r="X28" i="22"/>
  <c r="BJ191" i="22"/>
  <c r="AG87" i="22"/>
  <c r="AH87" i="22" s="1"/>
  <c r="AI87" i="22" s="1"/>
  <c r="J109" i="22"/>
  <c r="J63" i="22"/>
  <c r="X63" i="22"/>
  <c r="X109" i="22"/>
  <c r="U118" i="22"/>
  <c r="AN124" i="22"/>
  <c r="AN127" i="22" s="1"/>
  <c r="AN18" i="22"/>
  <c r="AO16" i="22"/>
  <c r="AN17" i="22"/>
  <c r="AN34" i="22"/>
  <c r="S197" i="22"/>
  <c r="AI164" i="22"/>
  <c r="AI200" i="22" s="1"/>
  <c r="AI161" i="22"/>
  <c r="AI197" i="22" s="1"/>
  <c r="AI155" i="22"/>
  <c r="AI191" i="22" s="1"/>
  <c r="AI158" i="22"/>
  <c r="AI194" i="22" s="1"/>
  <c r="AI102" i="22"/>
  <c r="AY114" i="22"/>
  <c r="AY112" i="22"/>
  <c r="AY110" i="22"/>
  <c r="AY10" i="22" s="1"/>
  <c r="W66" i="22"/>
  <c r="W70" i="22" s="1"/>
  <c r="W68" i="22"/>
  <c r="W69" i="22" s="1"/>
  <c r="AZ188" i="22"/>
  <c r="AZ182" i="22"/>
  <c r="AZ185" i="22"/>
  <c r="AZ179" i="22"/>
  <c r="AZ130" i="22"/>
  <c r="AZ131" i="22" s="1"/>
  <c r="BA131" i="22" s="1"/>
  <c r="BL119" i="22"/>
  <c r="BL113" i="22"/>
  <c r="AW80" i="22"/>
  <c r="AW82" i="22" s="1"/>
  <c r="AW92" i="22" s="1"/>
  <c r="AW54" i="22"/>
  <c r="AW62" i="22" s="1"/>
  <c r="AW60" i="22" s="1"/>
  <c r="AH80" i="22"/>
  <c r="AH82" i="22" s="1"/>
  <c r="AH92" i="22" s="1"/>
  <c r="AH90" i="22" s="1"/>
  <c r="AH58" i="22"/>
  <c r="AH88" i="22" s="1"/>
  <c r="AH54" i="22"/>
  <c r="AH62" i="22" s="1"/>
  <c r="AH60" i="22" s="1"/>
  <c r="AJ190" i="22"/>
  <c r="AJ184" i="22"/>
  <c r="AJ187" i="22"/>
  <c r="AJ181" i="22"/>
  <c r="AJ136" i="22"/>
  <c r="AJ134" i="22" s="1"/>
  <c r="AY128" i="22"/>
  <c r="AY132" i="22"/>
  <c r="BP124" i="22"/>
  <c r="BP127" i="22" s="1"/>
  <c r="BP18" i="22"/>
  <c r="BQ16" i="22"/>
  <c r="BP17" i="22"/>
  <c r="BP34" i="22"/>
  <c r="BP37" i="22" s="1"/>
  <c r="BP40" i="22" s="1"/>
  <c r="BJ88" i="22"/>
  <c r="AX176" i="22"/>
  <c r="AX170" i="22"/>
  <c r="AX173" i="22"/>
  <c r="AX167" i="22"/>
  <c r="AX116" i="22"/>
  <c r="BA185" i="22"/>
  <c r="BA179" i="22"/>
  <c r="BA182" i="22"/>
  <c r="BA188" i="22"/>
  <c r="BA130" i="22"/>
  <c r="BL190" i="22"/>
  <c r="BL184" i="22"/>
  <c r="BL187" i="22"/>
  <c r="BL181" i="22"/>
  <c r="BL136" i="22"/>
  <c r="BL134" i="22" s="1"/>
  <c r="L124" i="22"/>
  <c r="L18" i="22"/>
  <c r="M16" i="22"/>
  <c r="L17" i="22"/>
  <c r="L34" i="22"/>
  <c r="V96" i="22"/>
  <c r="V50" i="22"/>
  <c r="AG166" i="22"/>
  <c r="AG202" i="22" s="1"/>
  <c r="AG160" i="22"/>
  <c r="AG196" i="22" s="1"/>
  <c r="AG157" i="22"/>
  <c r="AG193" i="22" s="1"/>
  <c r="AG163" i="22"/>
  <c r="AG199" i="22" s="1"/>
  <c r="AG108" i="22"/>
  <c r="AG106" i="22" s="1"/>
  <c r="I187" i="22"/>
  <c r="I181" i="22"/>
  <c r="I184" i="22"/>
  <c r="I190" i="22"/>
  <c r="I136" i="22"/>
  <c r="AK42" i="22"/>
  <c r="AK38" i="22"/>
  <c r="AK46" i="22" s="1"/>
  <c r="AK44" i="22" s="1"/>
  <c r="AK45" i="22" s="1"/>
  <c r="AU191" i="22"/>
  <c r="BJ166" i="22"/>
  <c r="BJ202" i="22" s="1"/>
  <c r="BJ163" i="22"/>
  <c r="BJ199" i="22" s="1"/>
  <c r="BJ196" i="22"/>
  <c r="BJ157" i="22"/>
  <c r="BJ193" i="22" s="1"/>
  <c r="BJ108" i="22"/>
  <c r="BJ106" i="22" s="1"/>
  <c r="I180" i="22"/>
  <c r="J131" i="22"/>
  <c r="I73" i="22"/>
  <c r="I67" i="22"/>
  <c r="I77" i="22" s="1"/>
  <c r="I75" i="22" s="1"/>
  <c r="AH164" i="22"/>
  <c r="AH200" i="22" s="1"/>
  <c r="AH158" i="22"/>
  <c r="AH194" i="22" s="1"/>
  <c r="AH161" i="22"/>
  <c r="AH197" i="22" s="1"/>
  <c r="AH155" i="22"/>
  <c r="AH191" i="22" s="1"/>
  <c r="AH102" i="22"/>
  <c r="AH103" i="22"/>
  <c r="AG200" i="22"/>
  <c r="Y19" i="22"/>
  <c r="Y26" i="22" s="1"/>
  <c r="Y20" i="22"/>
  <c r="Y36" i="22"/>
  <c r="AL22" i="22"/>
  <c r="AL24" i="22" s="1"/>
  <c r="AJ119" i="22"/>
  <c r="AJ113" i="22"/>
  <c r="I114" i="22"/>
  <c r="I115" i="22" s="1"/>
  <c r="I112" i="22"/>
  <c r="I110" i="22"/>
  <c r="I10" i="22" s="1"/>
  <c r="BK118" i="22"/>
  <c r="AK68" i="22"/>
  <c r="AK69" i="22" s="1"/>
  <c r="AK66" i="22"/>
  <c r="AK70" i="22" s="1"/>
  <c r="AK71" i="22" s="1"/>
  <c r="BK78" i="22"/>
  <c r="BK55" i="22"/>
  <c r="BK83" i="22" s="1"/>
  <c r="BK53" i="22"/>
  <c r="BK56" i="22" s="1"/>
  <c r="BK57" i="22" s="1"/>
  <c r="BK52" i="22"/>
  <c r="AZ36" i="22"/>
  <c r="U172" i="22"/>
  <c r="U178" i="22"/>
  <c r="U169" i="22"/>
  <c r="U175" i="22"/>
  <c r="U123" i="22"/>
  <c r="U121" i="22" s="1"/>
  <c r="AK64" i="22"/>
  <c r="AK6" i="22" s="1"/>
  <c r="T166" i="22"/>
  <c r="T202" i="22" s="1"/>
  <c r="T163" i="22"/>
  <c r="T199" i="22" s="1"/>
  <c r="T157" i="22"/>
  <c r="T193" i="22" s="1"/>
  <c r="T196" i="22"/>
  <c r="T108" i="22"/>
  <c r="T106" i="22" s="1"/>
  <c r="W25" i="22"/>
  <c r="V73" i="22"/>
  <c r="V67" i="22"/>
  <c r="V77" i="22" s="1"/>
  <c r="V75" i="22" s="1"/>
  <c r="BJ197" i="22"/>
  <c r="J22" i="22"/>
  <c r="J24" i="22" s="1"/>
  <c r="X22" i="22"/>
  <c r="X126" i="22"/>
  <c r="AM127" i="22"/>
  <c r="S194" i="22"/>
  <c r="S200" i="22"/>
  <c r="W114" i="22"/>
  <c r="W112" i="22"/>
  <c r="W110" i="22"/>
  <c r="W10" i="22" s="1"/>
  <c r="AY111" i="22"/>
  <c r="AY65" i="22"/>
  <c r="AZ28" i="22"/>
  <c r="AJ173" i="22"/>
  <c r="AJ167" i="22"/>
  <c r="AJ176" i="22"/>
  <c r="AJ170" i="22"/>
  <c r="AJ116" i="22"/>
  <c r="H78" i="22"/>
  <c r="H81" i="22" s="1"/>
  <c r="H85" i="22" s="1"/>
  <c r="H55" i="22"/>
  <c r="H83" i="22" s="1"/>
  <c r="H53" i="22"/>
  <c r="H56" i="22" s="1"/>
  <c r="H52" i="22"/>
  <c r="BL73" i="22"/>
  <c r="BL67" i="22"/>
  <c r="BL77" i="22" s="1"/>
  <c r="BL75" i="22" s="1"/>
  <c r="AG88" i="22"/>
  <c r="AU146" i="22"/>
  <c r="AV146" i="22" s="1"/>
  <c r="AW146" i="22" s="1"/>
  <c r="AX146" i="22" s="1"/>
  <c r="S146" i="22"/>
  <c r="T146" i="22" s="1"/>
  <c r="AY42" i="22"/>
  <c r="AY38" i="22"/>
  <c r="AY46" i="22" s="1"/>
  <c r="AY44" i="22" s="1"/>
  <c r="W128" i="22"/>
  <c r="W132" i="22"/>
  <c r="BO37" i="22"/>
  <c r="BO40" i="22" s="1"/>
  <c r="BO41" i="22" s="1"/>
  <c r="BO188" i="22"/>
  <c r="BO182" i="22"/>
  <c r="BO179" i="22"/>
  <c r="BO185" i="22"/>
  <c r="BO130" i="22"/>
  <c r="BB124" i="22"/>
  <c r="BB17" i="22"/>
  <c r="BC16" i="22"/>
  <c r="BB18" i="22"/>
  <c r="BB34" i="22"/>
  <c r="BB37" i="22" s="1"/>
  <c r="BB40" i="22" s="1"/>
  <c r="BB41" i="22" s="1"/>
  <c r="BM68" i="22"/>
  <c r="BM66" i="22"/>
  <c r="BM70" i="22" s="1"/>
  <c r="BM71" i="22" s="1"/>
  <c r="BM64" i="22"/>
  <c r="BM6" i="22" s="1"/>
  <c r="AG147" i="22"/>
  <c r="AW118" i="22"/>
  <c r="F166" i="22"/>
  <c r="F202" i="22" s="1"/>
  <c r="F196" i="22"/>
  <c r="F163" i="22"/>
  <c r="F199" i="22" s="1"/>
  <c r="F157" i="22"/>
  <c r="F193" i="22" s="1"/>
  <c r="F108" i="22"/>
  <c r="F106" i="22" s="1"/>
  <c r="AY23" i="22"/>
  <c r="I132" i="22"/>
  <c r="BN109" i="22"/>
  <c r="BN63" i="22"/>
  <c r="AU87" i="22"/>
  <c r="AV87" i="22" s="1"/>
  <c r="AW87" i="22" s="1"/>
  <c r="AJ78" i="22"/>
  <c r="AJ81" i="22" s="1"/>
  <c r="AJ85" i="22" s="1"/>
  <c r="AJ55" i="22"/>
  <c r="AJ83" i="22" s="1"/>
  <c r="AJ53" i="22"/>
  <c r="AJ56" i="22" s="1"/>
  <c r="AJ57" i="22" s="1"/>
  <c r="AJ52" i="22"/>
  <c r="AK51" i="22"/>
  <c r="AK5" i="22" s="1"/>
  <c r="AU197" i="22"/>
  <c r="I186" i="22"/>
  <c r="I64" i="22"/>
  <c r="I6" i="22" s="1"/>
  <c r="I43" i="22"/>
  <c r="I4" i="22" s="1"/>
  <c r="AK187" i="22"/>
  <c r="AK181" i="22"/>
  <c r="AK184" i="22"/>
  <c r="AK190" i="22"/>
  <c r="AK136" i="22"/>
  <c r="AK134" i="22" s="1"/>
  <c r="BM133" i="22"/>
  <c r="BL78" i="22"/>
  <c r="BL81" i="22" s="1"/>
  <c r="BL85" i="22" s="1"/>
  <c r="BL55" i="22"/>
  <c r="BL83" i="22" s="1"/>
  <c r="BL53" i="22"/>
  <c r="BL56" i="22" s="1"/>
  <c r="BL52" i="22"/>
  <c r="I119" i="22"/>
  <c r="I120" i="22" s="1"/>
  <c r="I113" i="22"/>
  <c r="AW139" i="22"/>
  <c r="AW141" i="22" s="1"/>
  <c r="AW151" i="22" s="1"/>
  <c r="AW149" i="22" s="1"/>
  <c r="AW104" i="22"/>
  <c r="AW147" i="22" s="1"/>
  <c r="AW100" i="22"/>
  <c r="I45" i="22"/>
  <c r="S88" i="22"/>
  <c r="AG197" i="22"/>
  <c r="AL42" i="22"/>
  <c r="AL38" i="22"/>
  <c r="AL46" i="22" s="1"/>
  <c r="AL44" i="22" s="1"/>
  <c r="AL128" i="22"/>
  <c r="H173" i="22"/>
  <c r="H167" i="22"/>
  <c r="H176" i="22"/>
  <c r="H170" i="22"/>
  <c r="H116" i="22"/>
  <c r="AJ73" i="22"/>
  <c r="AJ67" i="22"/>
  <c r="AJ77" i="22" s="1"/>
  <c r="AJ75" i="22" s="1"/>
  <c r="AV164" i="22"/>
  <c r="AV200" i="22" s="1"/>
  <c r="AV161" i="22"/>
  <c r="AV197" i="22" s="1"/>
  <c r="AV155" i="22"/>
  <c r="AV191" i="22" s="1"/>
  <c r="AV158" i="22"/>
  <c r="AV194" i="22" s="1"/>
  <c r="AV102" i="22"/>
  <c r="AV103" i="22" s="1"/>
  <c r="AK114" i="22"/>
  <c r="AK115" i="22" s="1"/>
  <c r="AK112" i="22"/>
  <c r="BK137" i="22"/>
  <c r="BK101" i="22"/>
  <c r="BK142" i="22" s="1"/>
  <c r="BK99" i="22"/>
  <c r="BK98" i="22"/>
  <c r="T104" i="22"/>
  <c r="T147" i="22" s="1"/>
  <c r="AG146" i="22"/>
  <c r="AH146" i="22" s="1"/>
  <c r="AI146" i="22" s="1"/>
  <c r="U78" i="22"/>
  <c r="U55" i="22"/>
  <c r="U83" i="22" s="1"/>
  <c r="U53" i="22"/>
  <c r="U56" i="22" s="1"/>
  <c r="U57" i="22" s="1"/>
  <c r="U52" i="22"/>
  <c r="W51" i="22"/>
  <c r="W5" i="22" s="1"/>
  <c r="G53" i="22"/>
  <c r="G56" i="22" s="1"/>
  <c r="G57" i="22" s="1"/>
  <c r="G78" i="22"/>
  <c r="G55" i="22"/>
  <c r="G83" i="22" s="1"/>
  <c r="G52" i="22"/>
  <c r="I51" i="22"/>
  <c r="I5" i="22" s="1"/>
  <c r="V119" i="22"/>
  <c r="V113" i="22"/>
  <c r="BJ194" i="22"/>
  <c r="J36" i="22"/>
  <c r="J126" i="22"/>
  <c r="X36" i="22"/>
  <c r="T103" i="22"/>
  <c r="AX73" i="22"/>
  <c r="AX67" i="22"/>
  <c r="AX77" i="22" s="1"/>
  <c r="AX75" i="22" s="1"/>
  <c r="H137" i="22"/>
  <c r="H140" i="22" s="1"/>
  <c r="H144" i="22" s="1"/>
  <c r="H101" i="22"/>
  <c r="H142" i="22" s="1"/>
  <c r="H99" i="22"/>
  <c r="H98" i="22"/>
  <c r="BM24" i="22"/>
  <c r="W42" i="22"/>
  <c r="W43" i="22" s="1"/>
  <c r="W4" i="22" s="1"/>
  <c r="W38" i="22"/>
  <c r="W46" i="22" s="1"/>
  <c r="W44" i="22" s="1"/>
  <c r="BA126" i="22"/>
  <c r="BA20" i="22"/>
  <c r="BA19" i="22"/>
  <c r="BA26" i="22" s="1"/>
  <c r="AU88" i="22"/>
  <c r="BK178" i="22"/>
  <c r="BK175" i="22"/>
  <c r="BK169" i="22"/>
  <c r="BK172" i="22"/>
  <c r="BK123" i="22"/>
  <c r="BK121" i="22" s="1"/>
  <c r="K188" i="22"/>
  <c r="K182" i="22"/>
  <c r="K185" i="22"/>
  <c r="K179" i="22"/>
  <c r="K130" i="22"/>
  <c r="BM114" i="22"/>
  <c r="BM115" i="22" s="1"/>
  <c r="BM112" i="22"/>
  <c r="AU163" i="22"/>
  <c r="AU199" i="22" s="1"/>
  <c r="AU166" i="22"/>
  <c r="AU202" i="22" s="1"/>
  <c r="AU157" i="22"/>
  <c r="AU193" i="22" s="1"/>
  <c r="AU160" i="22"/>
  <c r="AU196" i="22" s="1"/>
  <c r="AU108" i="22"/>
  <c r="AU106" i="22" s="1"/>
  <c r="S166" i="22"/>
  <c r="S202" i="22" s="1"/>
  <c r="S163" i="22"/>
  <c r="S199" i="22" s="1"/>
  <c r="S157" i="22"/>
  <c r="S193" i="22" s="1"/>
  <c r="S160" i="22"/>
  <c r="S196" i="22" s="1"/>
  <c r="S108" i="22"/>
  <c r="S106" i="22" s="1"/>
  <c r="AY24" i="22"/>
  <c r="BN22" i="22"/>
  <c r="BN24" i="22" s="1"/>
  <c r="H190" i="22"/>
  <c r="H184" i="22"/>
  <c r="H187" i="22"/>
  <c r="H181" i="22"/>
  <c r="H136" i="22"/>
  <c r="H134" i="22" s="1"/>
  <c r="AJ137" i="22"/>
  <c r="AJ140" i="22" s="1"/>
  <c r="AJ144" i="22" s="1"/>
  <c r="AJ101" i="22"/>
  <c r="AJ142" i="22" s="1"/>
  <c r="AJ99" i="22"/>
  <c r="AJ98" i="22"/>
  <c r="AU194" i="22"/>
  <c r="T90" i="22"/>
  <c r="BL173" i="22"/>
  <c r="BL167" i="22"/>
  <c r="BL176" i="22"/>
  <c r="BL170" i="22"/>
  <c r="BL116" i="22"/>
  <c r="BM187" i="22"/>
  <c r="BM181" i="22"/>
  <c r="BM190" i="22"/>
  <c r="BM184" i="22"/>
  <c r="BM136" i="22"/>
  <c r="AK132" i="22"/>
  <c r="AK133" i="22" s="1"/>
  <c r="BL137" i="22"/>
  <c r="BL140" i="22" s="1"/>
  <c r="BL144" i="22" s="1"/>
  <c r="BL101" i="22"/>
  <c r="BL142" i="22" s="1"/>
  <c r="BL99" i="22"/>
  <c r="BL98" i="22"/>
  <c r="H72" i="22"/>
  <c r="BP41" i="18"/>
  <c r="BM168" i="18"/>
  <c r="BN50" i="18"/>
  <c r="BN96" i="18"/>
  <c r="BN136" i="18"/>
  <c r="BN134" i="18" s="1"/>
  <c r="BN184" i="18"/>
  <c r="BN190" i="18"/>
  <c r="BN181" i="18"/>
  <c r="BN187" i="18"/>
  <c r="BO128" i="18"/>
  <c r="BO132" i="18"/>
  <c r="BO38" i="18"/>
  <c r="BO46" i="18" s="1"/>
  <c r="BO44" i="18" s="1"/>
  <c r="BO42" i="18"/>
  <c r="BM69" i="18"/>
  <c r="BK146" i="18"/>
  <c r="BL146" i="18" s="1"/>
  <c r="BM146" i="18" s="1"/>
  <c r="BO28" i="18"/>
  <c r="BN65" i="18"/>
  <c r="BN111" i="18"/>
  <c r="BM135" i="18"/>
  <c r="BK140" i="18"/>
  <c r="BK144" i="18" s="1"/>
  <c r="BM99" i="18"/>
  <c r="BM101" i="18"/>
  <c r="BM142" i="18" s="1"/>
  <c r="BM137" i="18"/>
  <c r="BM140" i="18" s="1"/>
  <c r="BM144" i="18" s="1"/>
  <c r="BM98" i="18"/>
  <c r="BP179" i="18"/>
  <c r="BP185" i="18"/>
  <c r="BP130" i="18"/>
  <c r="BP182" i="18"/>
  <c r="BP188" i="18"/>
  <c r="BM113" i="18"/>
  <c r="BM119" i="18"/>
  <c r="BM174" i="18"/>
  <c r="BO22" i="18"/>
  <c r="BO24" i="18"/>
  <c r="BM116" i="18"/>
  <c r="BM117" i="18" s="1"/>
  <c r="BM167" i="18"/>
  <c r="BM173" i="18"/>
  <c r="BM170" i="18"/>
  <c r="BM176" i="18"/>
  <c r="BL123" i="18"/>
  <c r="BL121" i="18" s="1"/>
  <c r="BL169" i="18"/>
  <c r="BL175" i="18"/>
  <c r="BL172" i="18"/>
  <c r="BL178" i="18"/>
  <c r="BM67" i="18"/>
  <c r="BM77" i="18" s="1"/>
  <c r="BM75" i="18" s="1"/>
  <c r="BM73" i="18"/>
  <c r="BM74" i="18" s="1"/>
  <c r="BM120" i="18"/>
  <c r="BK54" i="18"/>
  <c r="BK62" i="18" s="1"/>
  <c r="BK60" i="18" s="1"/>
  <c r="BK58" i="18"/>
  <c r="BK80" i="18"/>
  <c r="BK82" i="18" s="1"/>
  <c r="BK92" i="18" s="1"/>
  <c r="BK90" i="18" s="1"/>
  <c r="BL99" i="18"/>
  <c r="BL101" i="18"/>
  <c r="BL142" i="18" s="1"/>
  <c r="BM143" i="18" s="1"/>
  <c r="BL137" i="18"/>
  <c r="BL140" i="18" s="1"/>
  <c r="BL144" i="18" s="1"/>
  <c r="BL98" i="18"/>
  <c r="BM53" i="18"/>
  <c r="BM56" i="18" s="1"/>
  <c r="BM55" i="18"/>
  <c r="BM83" i="18" s="1"/>
  <c r="BM78" i="18"/>
  <c r="BM81" i="18" s="1"/>
  <c r="BM85" i="18" s="1"/>
  <c r="BM52" i="18"/>
  <c r="BP20" i="18"/>
  <c r="BP36" i="18" s="1"/>
  <c r="BP19" i="18"/>
  <c r="BP26" i="18" s="1"/>
  <c r="BM177" i="18"/>
  <c r="BN112" i="18"/>
  <c r="BN114" i="18"/>
  <c r="BO182" i="18"/>
  <c r="BO188" i="18"/>
  <c r="BO130" i="18"/>
  <c r="BO131" i="18" s="1"/>
  <c r="BP131" i="18" s="1"/>
  <c r="BO179" i="18"/>
  <c r="BO185" i="18"/>
  <c r="BK102" i="18"/>
  <c r="BK103" i="18" s="1"/>
  <c r="BK158" i="18"/>
  <c r="BK164" i="18"/>
  <c r="BK155" i="18"/>
  <c r="BK161" i="18"/>
  <c r="BQ17" i="18"/>
  <c r="BQ18" i="18"/>
  <c r="BR16" i="18"/>
  <c r="BQ124" i="18"/>
  <c r="BQ127" i="18" s="1"/>
  <c r="BQ34" i="18"/>
  <c r="BQ37" i="18" s="1"/>
  <c r="BQ40" i="18" s="1"/>
  <c r="BQ41" i="18" s="1"/>
  <c r="BM76" i="18"/>
  <c r="BN66" i="18"/>
  <c r="BN70" i="18" s="1"/>
  <c r="BN72" i="18" s="1"/>
  <c r="BN68" i="18"/>
  <c r="BO63" i="18"/>
  <c r="BO109" i="18"/>
  <c r="BM115" i="18"/>
  <c r="BK81" i="18"/>
  <c r="BK85" i="18" s="1"/>
  <c r="BL53" i="18"/>
  <c r="BL56" i="18" s="1"/>
  <c r="BL57" i="18" s="1"/>
  <c r="BL55" i="18"/>
  <c r="BL83" i="18" s="1"/>
  <c r="BL78" i="18"/>
  <c r="BL81" i="18" s="1"/>
  <c r="BL85" i="18" s="1"/>
  <c r="BL52" i="18"/>
  <c r="BK100" i="18"/>
  <c r="BK104" i="18"/>
  <c r="BK139" i="18"/>
  <c r="BK141" i="18" s="1"/>
  <c r="BK151" i="18" s="1"/>
  <c r="BK149" i="18" s="1"/>
  <c r="BL118" i="18"/>
  <c r="BM118" i="18" s="1"/>
  <c r="AZ42" i="18"/>
  <c r="AZ38" i="18"/>
  <c r="AZ46" i="18" s="1"/>
  <c r="AZ44" i="18" s="1"/>
  <c r="AZ136" i="18"/>
  <c r="AZ134" i="18" s="1"/>
  <c r="AZ181" i="18"/>
  <c r="AZ187" i="18"/>
  <c r="AZ184" i="18"/>
  <c r="AZ190" i="18"/>
  <c r="AZ114" i="18"/>
  <c r="AZ112" i="18"/>
  <c r="BA38" i="18"/>
  <c r="BA46" i="18" s="1"/>
  <c r="BA44" i="18" s="1"/>
  <c r="AZ50" i="18"/>
  <c r="AZ96" i="18"/>
  <c r="BC17" i="18"/>
  <c r="BC18" i="18"/>
  <c r="BD16" i="18"/>
  <c r="BC34" i="18"/>
  <c r="BC37" i="18" s="1"/>
  <c r="BC40" i="18" s="1"/>
  <c r="BC41" i="18" s="1"/>
  <c r="BC124" i="18"/>
  <c r="BC127" i="18" s="1"/>
  <c r="AX99" i="18"/>
  <c r="AX137" i="18"/>
  <c r="AX101" i="18"/>
  <c r="AX142" i="18" s="1"/>
  <c r="AX98" i="18"/>
  <c r="AZ66" i="18"/>
  <c r="AZ70" i="18" s="1"/>
  <c r="AZ68" i="18"/>
  <c r="AY116" i="18"/>
  <c r="AY117" i="18" s="1"/>
  <c r="AY167" i="18"/>
  <c r="AY168" i="18" s="1"/>
  <c r="AY173" i="18"/>
  <c r="AY170" i="18"/>
  <c r="AY176" i="18"/>
  <c r="AY177" i="18" s="1"/>
  <c r="AY67" i="18"/>
  <c r="AY77" i="18" s="1"/>
  <c r="AY75" i="18" s="1"/>
  <c r="AY76" i="18" s="1"/>
  <c r="AY73" i="18"/>
  <c r="AY74" i="18" s="1"/>
  <c r="BA22" i="18"/>
  <c r="BA24" i="18"/>
  <c r="AX123" i="18"/>
  <c r="AX121" i="18" s="1"/>
  <c r="AX172" i="18"/>
  <c r="AX178" i="18"/>
  <c r="AX169" i="18"/>
  <c r="AX175" i="18"/>
  <c r="AW196" i="18"/>
  <c r="AW166" i="18"/>
  <c r="AW202" i="18" s="1"/>
  <c r="AW108" i="18"/>
  <c r="AW106" i="18" s="1"/>
  <c r="AW157" i="18"/>
  <c r="AW193" i="18" s="1"/>
  <c r="AW163" i="18"/>
  <c r="AW199" i="18" s="1"/>
  <c r="AX118" i="18"/>
  <c r="AY118" i="18" s="1"/>
  <c r="AY119" i="18"/>
  <c r="AY113" i="18"/>
  <c r="BA128" i="18"/>
  <c r="BA132" i="18"/>
  <c r="BB182" i="18"/>
  <c r="BB188" i="18"/>
  <c r="BB179" i="18"/>
  <c r="BB130" i="18"/>
  <c r="BB131" i="18" s="1"/>
  <c r="BB185" i="18"/>
  <c r="BB20" i="18"/>
  <c r="BB19" i="18"/>
  <c r="BB26" i="18" s="1"/>
  <c r="BB36" i="18"/>
  <c r="BB126" i="18"/>
  <c r="AX53" i="18"/>
  <c r="AX56" i="18" s="1"/>
  <c r="AX57" i="18" s="1"/>
  <c r="AX78" i="18"/>
  <c r="AX55" i="18"/>
  <c r="AX83" i="18" s="1"/>
  <c r="AX52" i="18"/>
  <c r="AY72" i="18"/>
  <c r="AZ72" i="18" s="1"/>
  <c r="BA28" i="18"/>
  <c r="AZ65" i="18"/>
  <c r="AZ111" i="18"/>
  <c r="AY171" i="18"/>
  <c r="BA63" i="18"/>
  <c r="BA109" i="18"/>
  <c r="AY50" i="18"/>
  <c r="AY51" i="18" s="1"/>
  <c r="AY5" i="18" s="1"/>
  <c r="AY96" i="18"/>
  <c r="AY97" i="18" s="1"/>
  <c r="AY9" i="18" s="1"/>
  <c r="AY120" i="18"/>
  <c r="AY174" i="18"/>
  <c r="AO41" i="18"/>
  <c r="AK57" i="18"/>
  <c r="AL136" i="18"/>
  <c r="AL134" i="18" s="1"/>
  <c r="AL184" i="18"/>
  <c r="AL181" i="18"/>
  <c r="AL187" i="18"/>
  <c r="AL190" i="18"/>
  <c r="AJ140" i="18"/>
  <c r="AJ144" i="18" s="1"/>
  <c r="AK138" i="18"/>
  <c r="AK12" i="18" s="1"/>
  <c r="AL116" i="18"/>
  <c r="AL118" i="18" s="1"/>
  <c r="AL176" i="18"/>
  <c r="AL167" i="18"/>
  <c r="AL173" i="18"/>
  <c r="AL170" i="18"/>
  <c r="AL53" i="18"/>
  <c r="AL56" i="18" s="1"/>
  <c r="AL78" i="18"/>
  <c r="AL81" i="18" s="1"/>
  <c r="AL85" i="18" s="1"/>
  <c r="AL55" i="18"/>
  <c r="AL83" i="18" s="1"/>
  <c r="AL52" i="18"/>
  <c r="AL57" i="18"/>
  <c r="AN38" i="18"/>
  <c r="AN46" i="18" s="1"/>
  <c r="AK143" i="18"/>
  <c r="AK54" i="18"/>
  <c r="AK62" i="18" s="1"/>
  <c r="AK80" i="18"/>
  <c r="AK82" i="18" s="1"/>
  <c r="AK92" i="18" s="1"/>
  <c r="AJ80" i="18"/>
  <c r="AJ82" i="18" s="1"/>
  <c r="AJ92" i="18" s="1"/>
  <c r="AJ90" i="18" s="1"/>
  <c r="AJ58" i="18"/>
  <c r="AJ54" i="18"/>
  <c r="AJ62" i="18" s="1"/>
  <c r="AJ60" i="18" s="1"/>
  <c r="AI106" i="18"/>
  <c r="AM114" i="18"/>
  <c r="AM112" i="18"/>
  <c r="AN22" i="18"/>
  <c r="AN24" i="18" s="1"/>
  <c r="AL113" i="18"/>
  <c r="AL119" i="18"/>
  <c r="AJ102" i="18"/>
  <c r="AJ103" i="18" s="1"/>
  <c r="AJ158" i="18"/>
  <c r="AJ164" i="18"/>
  <c r="AJ155" i="18"/>
  <c r="AJ161" i="18"/>
  <c r="AO20" i="18"/>
  <c r="AO36" i="18"/>
  <c r="AO19" i="18"/>
  <c r="AO26" i="18" s="1"/>
  <c r="AO126" i="18"/>
  <c r="AM136" i="18"/>
  <c r="AM184" i="18"/>
  <c r="AM190" i="18"/>
  <c r="AM181" i="18"/>
  <c r="AM187" i="18"/>
  <c r="AL73" i="18"/>
  <c r="AL67" i="18"/>
  <c r="AL77" i="18" s="1"/>
  <c r="AL75" i="18" s="1"/>
  <c r="AK76" i="18"/>
  <c r="AM50" i="18"/>
  <c r="AM96" i="18"/>
  <c r="AK100" i="18"/>
  <c r="AK139" i="18"/>
  <c r="AK141" i="18" s="1"/>
  <c r="AK151" i="18" s="1"/>
  <c r="AP18" i="18"/>
  <c r="AP17" i="18"/>
  <c r="AP124" i="18"/>
  <c r="AP34" i="18"/>
  <c r="AM42" i="18"/>
  <c r="AN42" i="18" s="1"/>
  <c r="AM38" i="18"/>
  <c r="AM46" i="18" s="1"/>
  <c r="AM44" i="18" s="1"/>
  <c r="AJ81" i="18"/>
  <c r="AJ85" i="18" s="1"/>
  <c r="AJ87" i="18" s="1"/>
  <c r="AK87" i="18" s="1"/>
  <c r="AL87" i="18" s="1"/>
  <c r="AK79" i="18"/>
  <c r="AK8" i="18" s="1"/>
  <c r="AM66" i="18"/>
  <c r="AM70" i="18" s="1"/>
  <c r="AM72" i="18" s="1"/>
  <c r="AM68" i="18"/>
  <c r="AN126" i="18"/>
  <c r="AN63" i="18"/>
  <c r="AN109" i="18"/>
  <c r="AN28" i="18"/>
  <c r="AM65" i="18"/>
  <c r="AM111" i="18"/>
  <c r="AJ100" i="18"/>
  <c r="AJ104" i="18"/>
  <c r="AK104" i="18" s="1"/>
  <c r="AK147" i="18" s="1"/>
  <c r="AJ139" i="18"/>
  <c r="AJ141" i="18" s="1"/>
  <c r="AJ151" i="18" s="1"/>
  <c r="AJ149" i="18" s="1"/>
  <c r="AK74" i="18"/>
  <c r="AO130" i="18"/>
  <c r="AO131" i="18" s="1"/>
  <c r="AO179" i="18"/>
  <c r="AO185" i="18"/>
  <c r="AO182" i="18"/>
  <c r="AO188" i="18"/>
  <c r="AK169" i="18"/>
  <c r="AK175" i="18"/>
  <c r="AK123" i="18"/>
  <c r="AK121" i="18" s="1"/>
  <c r="AK172" i="18"/>
  <c r="AK178" i="18"/>
  <c r="AK117" i="18"/>
  <c r="AL101" i="18"/>
  <c r="AL142" i="18" s="1"/>
  <c r="AL137" i="18"/>
  <c r="AL140" i="18" s="1"/>
  <c r="AL144" i="18" s="1"/>
  <c r="AL99" i="18"/>
  <c r="AL98" i="18"/>
  <c r="AK84" i="18"/>
  <c r="AK102" i="18"/>
  <c r="AK155" i="18"/>
  <c r="AK191" i="18" s="1"/>
  <c r="AK161" i="18"/>
  <c r="AK197" i="18" s="1"/>
  <c r="AK158" i="18"/>
  <c r="AK194" i="18" s="1"/>
  <c r="AK164" i="18"/>
  <c r="AK200" i="18" s="1"/>
  <c r="AJ146" i="18"/>
  <c r="AK146" i="18" s="1"/>
  <c r="L34" i="18"/>
  <c r="L18" i="18"/>
  <c r="G139" i="18"/>
  <c r="G141" i="18" s="1"/>
  <c r="G151" i="18" s="1"/>
  <c r="G149" i="18" s="1"/>
  <c r="V72" i="18"/>
  <c r="X131" i="18"/>
  <c r="T164" i="18"/>
  <c r="T158" i="18"/>
  <c r="T161" i="18"/>
  <c r="T155" i="18"/>
  <c r="T102" i="18"/>
  <c r="T103" i="18" s="1"/>
  <c r="U161" i="18"/>
  <c r="U197" i="18" s="1"/>
  <c r="U164" i="18"/>
  <c r="U200" i="18" s="1"/>
  <c r="U158" i="18"/>
  <c r="U194" i="18" s="1"/>
  <c r="U155" i="18"/>
  <c r="U191" i="18" s="1"/>
  <c r="U102" i="18"/>
  <c r="X38" i="18"/>
  <c r="X46" i="18" s="1"/>
  <c r="T81" i="18"/>
  <c r="T85" i="18" s="1"/>
  <c r="W132" i="18"/>
  <c r="W133" i="18" s="1"/>
  <c r="W128" i="18"/>
  <c r="Z124" i="18"/>
  <c r="Z34" i="18"/>
  <c r="Z37" i="18" s="1"/>
  <c r="Z40" i="18" s="1"/>
  <c r="Z41" i="18" s="1"/>
  <c r="Z17" i="18"/>
  <c r="AA16" i="18"/>
  <c r="AA18" i="18" s="1"/>
  <c r="V187" i="18"/>
  <c r="V181" i="18"/>
  <c r="V184" i="18"/>
  <c r="V136" i="18"/>
  <c r="V134" i="18" s="1"/>
  <c r="V190" i="18"/>
  <c r="T80" i="18"/>
  <c r="T82" i="18" s="1"/>
  <c r="T92" i="18" s="1"/>
  <c r="T90" i="18" s="1"/>
  <c r="T58" i="18"/>
  <c r="T54" i="18"/>
  <c r="T62" i="18" s="1"/>
  <c r="T60" i="18" s="1"/>
  <c r="U54" i="18"/>
  <c r="U62" i="18" s="1"/>
  <c r="U80" i="18"/>
  <c r="U82" i="18" s="1"/>
  <c r="U92" i="18" s="1"/>
  <c r="U90" i="18" s="1"/>
  <c r="V96" i="18"/>
  <c r="V50" i="18"/>
  <c r="W111" i="18"/>
  <c r="W65" i="18"/>
  <c r="X28" i="18"/>
  <c r="W42" i="18"/>
  <c r="X42" i="18" s="1"/>
  <c r="W38" i="18"/>
  <c r="W46" i="18" s="1"/>
  <c r="W44" i="18" s="1"/>
  <c r="W45" i="18" s="1"/>
  <c r="U118" i="18"/>
  <c r="W180" i="18"/>
  <c r="T140" i="18"/>
  <c r="T144" i="18" s="1"/>
  <c r="T146" i="18" s="1"/>
  <c r="U146" i="18" s="1"/>
  <c r="X109" i="18"/>
  <c r="X63" i="18"/>
  <c r="V173" i="18"/>
  <c r="V167" i="18"/>
  <c r="V176" i="18"/>
  <c r="V116" i="18"/>
  <c r="V170" i="18"/>
  <c r="W68" i="18"/>
  <c r="W69" i="18" s="1"/>
  <c r="W66" i="18"/>
  <c r="W70" i="18" s="1"/>
  <c r="W71" i="18" s="1"/>
  <c r="W64" i="18"/>
  <c r="W6" i="18" s="1"/>
  <c r="V73" i="18"/>
  <c r="V67" i="18"/>
  <c r="V77" i="18" s="1"/>
  <c r="V75" i="18" s="1"/>
  <c r="W183" i="18"/>
  <c r="W24" i="18"/>
  <c r="W25" i="18" s="1"/>
  <c r="U175" i="18"/>
  <c r="U169" i="18"/>
  <c r="U172" i="18"/>
  <c r="U123" i="18"/>
  <c r="U121" i="18" s="1"/>
  <c r="U178" i="18"/>
  <c r="Y185" i="18"/>
  <c r="Y179" i="18"/>
  <c r="Y182" i="18"/>
  <c r="Y188" i="18"/>
  <c r="Y130" i="18"/>
  <c r="Y131" i="18" s="1"/>
  <c r="T104" i="18"/>
  <c r="T100" i="18"/>
  <c r="T139" i="18"/>
  <c r="T141" i="18" s="1"/>
  <c r="T151" i="18" s="1"/>
  <c r="T149" i="18" s="1"/>
  <c r="U139" i="18"/>
  <c r="U141" i="18" s="1"/>
  <c r="U151" i="18" s="1"/>
  <c r="U104" i="18"/>
  <c r="U147" i="18" s="1"/>
  <c r="U100" i="18"/>
  <c r="X22" i="18"/>
  <c r="X24" i="18" s="1"/>
  <c r="X126" i="18"/>
  <c r="W114" i="18"/>
  <c r="W115" i="18" s="1"/>
  <c r="W112" i="18"/>
  <c r="V119" i="18"/>
  <c r="V113" i="18"/>
  <c r="W186" i="18"/>
  <c r="W189" i="18"/>
  <c r="T87" i="18"/>
  <c r="U87" i="18" s="1"/>
  <c r="Y20" i="18"/>
  <c r="Y126" i="18" s="1"/>
  <c r="Y19" i="18"/>
  <c r="Y26" i="18" s="1"/>
  <c r="H190" i="18"/>
  <c r="H184" i="18"/>
  <c r="H181" i="18"/>
  <c r="H187" i="18"/>
  <c r="J185" i="18"/>
  <c r="J188" i="18"/>
  <c r="J182" i="18"/>
  <c r="J179" i="18"/>
  <c r="F193" i="18"/>
  <c r="H73" i="18"/>
  <c r="G178" i="18"/>
  <c r="G202" i="18" s="1"/>
  <c r="G175" i="18"/>
  <c r="G199" i="18" s="1"/>
  <c r="G172" i="18"/>
  <c r="G196" i="18" s="1"/>
  <c r="G169" i="18"/>
  <c r="G193" i="18" s="1"/>
  <c r="G102" i="18"/>
  <c r="G103" i="18" s="1"/>
  <c r="G164" i="18"/>
  <c r="G200" i="18" s="1"/>
  <c r="G161" i="18"/>
  <c r="G197" i="18" s="1"/>
  <c r="G155" i="18"/>
  <c r="G191" i="18" s="1"/>
  <c r="G158" i="18"/>
  <c r="G194" i="18" s="1"/>
  <c r="G83" i="18"/>
  <c r="H111" i="18"/>
  <c r="H113" i="18" s="1"/>
  <c r="I28" i="18"/>
  <c r="I65" i="18" s="1"/>
  <c r="I67" i="18" s="1"/>
  <c r="I77" i="18" s="1"/>
  <c r="I75" i="18" s="1"/>
  <c r="H68" i="18"/>
  <c r="H78" i="18"/>
  <c r="H81" i="18" s="1"/>
  <c r="H85" i="18" s="1"/>
  <c r="I109" i="18"/>
  <c r="I110" i="18" s="1"/>
  <c r="I10" i="18" s="1"/>
  <c r="J26" i="18"/>
  <c r="J109" i="18" s="1"/>
  <c r="I27" i="18"/>
  <c r="I63" i="18"/>
  <c r="H112" i="18"/>
  <c r="H114" i="18"/>
  <c r="H83" i="18"/>
  <c r="F199" i="18"/>
  <c r="G147" i="18"/>
  <c r="F202" i="18"/>
  <c r="F196" i="18"/>
  <c r="G123" i="18"/>
  <c r="G121" i="18" s="1"/>
  <c r="H75" i="18"/>
  <c r="G140" i="18"/>
  <c r="G144" i="18" s="1"/>
  <c r="G146" i="18" s="1"/>
  <c r="G106" i="18"/>
  <c r="G60" i="18"/>
  <c r="M34" i="19"/>
  <c r="M32" i="19"/>
  <c r="G80" i="18"/>
  <c r="G82" i="18" s="1"/>
  <c r="G92" i="18" s="1"/>
  <c r="G90" i="18" s="1"/>
  <c r="H137" i="18"/>
  <c r="H140" i="18" s="1"/>
  <c r="H144" i="18" s="1"/>
  <c r="H99" i="18"/>
  <c r="H101" i="18"/>
  <c r="H100" i="18"/>
  <c r="H104" i="18"/>
  <c r="H38" i="19"/>
  <c r="L38" i="19" s="1"/>
  <c r="K38" i="19"/>
  <c r="M38" i="19" s="1"/>
  <c r="K35" i="19"/>
  <c r="H35" i="19"/>
  <c r="L35" i="19" s="1"/>
  <c r="K36" i="19"/>
  <c r="H36" i="19"/>
  <c r="L36" i="19" s="1"/>
  <c r="H37" i="19"/>
  <c r="L37" i="19" s="1"/>
  <c r="K37" i="19"/>
  <c r="J130" i="18"/>
  <c r="J131" i="18" s="1"/>
  <c r="H136" i="18"/>
  <c r="H134" i="18" s="1"/>
  <c r="I186" i="18"/>
  <c r="I183" i="18"/>
  <c r="I96" i="18"/>
  <c r="I25" i="18"/>
  <c r="J36" i="18"/>
  <c r="J38" i="18" s="1"/>
  <c r="J46" i="18" s="1"/>
  <c r="J24" i="18"/>
  <c r="J50" i="18" s="1"/>
  <c r="K127" i="18"/>
  <c r="I38" i="18"/>
  <c r="I46" i="18" s="1"/>
  <c r="I44" i="18" s="1"/>
  <c r="K20" i="18"/>
  <c r="K19" i="18"/>
  <c r="H80" i="18"/>
  <c r="H82" i="18" s="1"/>
  <c r="H92" i="18" s="1"/>
  <c r="H54" i="18"/>
  <c r="H62" i="18" s="1"/>
  <c r="H60" i="18" s="1"/>
  <c r="L17" i="18"/>
  <c r="M16" i="18"/>
  <c r="L124" i="18"/>
  <c r="L37" i="18"/>
  <c r="L40" i="18" s="1"/>
  <c r="J126" i="18"/>
  <c r="I132" i="18"/>
  <c r="I128" i="18"/>
  <c r="I53" i="18"/>
  <c r="I56" i="18" s="1"/>
  <c r="I55" i="18"/>
  <c r="I52" i="18"/>
  <c r="M36" i="13"/>
  <c r="M38" i="13" s="1"/>
  <c r="L38" i="13"/>
  <c r="L12" i="13"/>
  <c r="K14" i="13"/>
  <c r="H40" i="13"/>
  <c r="H41" i="13" s="1"/>
  <c r="I37" i="13"/>
  <c r="G34" i="13"/>
  <c r="H31" i="13"/>
  <c r="H28" i="13"/>
  <c r="H29" i="13" s="1"/>
  <c r="H27" i="13"/>
  <c r="I25" i="13"/>
  <c r="H22" i="13"/>
  <c r="H23" i="13" s="1"/>
  <c r="H21" i="13"/>
  <c r="I19" i="13"/>
  <c r="G16" i="13"/>
  <c r="G15" i="13"/>
  <c r="H13" i="13"/>
  <c r="AK72" i="33" l="1"/>
  <c r="AJ149" i="31"/>
  <c r="X103" i="31"/>
  <c r="AJ88" i="31"/>
  <c r="AY60" i="31"/>
  <c r="I72" i="31"/>
  <c r="BM117" i="30"/>
  <c r="AK118" i="30"/>
  <c r="BJ106" i="30"/>
  <c r="AY72" i="30"/>
  <c r="H118" i="29"/>
  <c r="U193" i="29"/>
  <c r="T106" i="29"/>
  <c r="H57" i="29"/>
  <c r="AX146" i="28"/>
  <c r="H103" i="28"/>
  <c r="AK146" i="28"/>
  <c r="AY72" i="28"/>
  <c r="AY138" i="27"/>
  <c r="AY12" i="27" s="1"/>
  <c r="AY84" i="27"/>
  <c r="AK72" i="27"/>
  <c r="AY57" i="27"/>
  <c r="AI146" i="26"/>
  <c r="AJ146" i="26" s="1"/>
  <c r="AY146" i="26"/>
  <c r="AY79" i="26"/>
  <c r="AY8" i="26" s="1"/>
  <c r="H87" i="26"/>
  <c r="H57" i="26"/>
  <c r="G90" i="26"/>
  <c r="X118" i="25"/>
  <c r="BL103" i="25"/>
  <c r="AX106" i="25"/>
  <c r="AY118" i="23"/>
  <c r="F106" i="36"/>
  <c r="I139" i="36"/>
  <c r="I141" i="36" s="1"/>
  <c r="I151" i="36" s="1"/>
  <c r="I149" i="36" s="1"/>
  <c r="I100" i="36"/>
  <c r="K96" i="36"/>
  <c r="K50" i="36"/>
  <c r="H178" i="36"/>
  <c r="H172" i="36"/>
  <c r="H175" i="36"/>
  <c r="H169" i="36"/>
  <c r="H123" i="36"/>
  <c r="H121" i="36" s="1"/>
  <c r="I164" i="36"/>
  <c r="I200" i="36" s="1"/>
  <c r="I158" i="36"/>
  <c r="I194" i="36" s="1"/>
  <c r="I195" i="36" s="1"/>
  <c r="M6" i="36" s="1"/>
  <c r="N6" i="36" s="1"/>
  <c r="I161" i="36"/>
  <c r="I155" i="36"/>
  <c r="I102" i="36"/>
  <c r="J78" i="36"/>
  <c r="J55" i="36"/>
  <c r="J83" i="36" s="1"/>
  <c r="J53" i="36"/>
  <c r="J56" i="36" s="1"/>
  <c r="J57" i="36" s="1"/>
  <c r="J52" i="36"/>
  <c r="G163" i="36"/>
  <c r="G199" i="36" s="1"/>
  <c r="G166" i="36"/>
  <c r="G202" i="36" s="1"/>
  <c r="G160" i="36"/>
  <c r="G196" i="36" s="1"/>
  <c r="G157" i="36"/>
  <c r="G193" i="36" s="1"/>
  <c r="G108" i="36"/>
  <c r="G106" i="36" s="1"/>
  <c r="J173" i="36"/>
  <c r="J176" i="36"/>
  <c r="J170" i="36"/>
  <c r="J167" i="36"/>
  <c r="J116" i="36"/>
  <c r="M36" i="36"/>
  <c r="M20" i="36"/>
  <c r="M126" i="36" s="1"/>
  <c r="M19" i="36"/>
  <c r="M26" i="36" s="1"/>
  <c r="I119" i="36"/>
  <c r="I120" i="36" s="1"/>
  <c r="I113" i="36"/>
  <c r="L22" i="36"/>
  <c r="L24" i="36" s="1"/>
  <c r="L109" i="36"/>
  <c r="L63" i="36"/>
  <c r="I118" i="36"/>
  <c r="G58" i="36"/>
  <c r="I84" i="36"/>
  <c r="I73" i="36"/>
  <c r="I74" i="36" s="1"/>
  <c r="I67" i="36"/>
  <c r="I77" i="36" s="1"/>
  <c r="I75" i="36" s="1"/>
  <c r="J99" i="36"/>
  <c r="J137" i="36"/>
  <c r="J140" i="36" s="1"/>
  <c r="J144" i="36" s="1"/>
  <c r="J101" i="36"/>
  <c r="J142" i="36" s="1"/>
  <c r="J98" i="36"/>
  <c r="K132" i="36"/>
  <c r="K128" i="36"/>
  <c r="I103" i="36"/>
  <c r="H166" i="36"/>
  <c r="H163" i="36"/>
  <c r="H199" i="36" s="1"/>
  <c r="H108" i="36"/>
  <c r="H160" i="36"/>
  <c r="H196" i="36" s="1"/>
  <c r="H157" i="36"/>
  <c r="H193" i="36" s="1"/>
  <c r="G104" i="36"/>
  <c r="I150" i="36"/>
  <c r="L126" i="36"/>
  <c r="I81" i="36"/>
  <c r="I85" i="36" s="1"/>
  <c r="I87" i="36" s="1"/>
  <c r="I79" i="36"/>
  <c r="I8" i="36" s="1"/>
  <c r="N124" i="36"/>
  <c r="N17" i="36"/>
  <c r="N18" i="36"/>
  <c r="N34" i="36"/>
  <c r="K114" i="36"/>
  <c r="K112" i="36"/>
  <c r="I140" i="36"/>
  <c r="I144" i="36" s="1"/>
  <c r="I165" i="36"/>
  <c r="I76" i="36"/>
  <c r="I138" i="36"/>
  <c r="I12" i="36" s="1"/>
  <c r="M185" i="36"/>
  <c r="M188" i="36"/>
  <c r="M182" i="36"/>
  <c r="M179" i="36"/>
  <c r="M130" i="36"/>
  <c r="M131" i="36" s="1"/>
  <c r="M41" i="36"/>
  <c r="J111" i="36"/>
  <c r="K28" i="36"/>
  <c r="J65" i="36"/>
  <c r="L36" i="36"/>
  <c r="K66" i="36"/>
  <c r="K70" i="36" s="1"/>
  <c r="K72" i="36" s="1"/>
  <c r="K68" i="36"/>
  <c r="I80" i="36"/>
  <c r="I82" i="36" s="1"/>
  <c r="I92" i="36" s="1"/>
  <c r="I90" i="36" s="1"/>
  <c r="I91" i="36" s="1"/>
  <c r="I54" i="36"/>
  <c r="I62" i="36" s="1"/>
  <c r="I60" i="36" s="1"/>
  <c r="J184" i="36"/>
  <c r="J190" i="36"/>
  <c r="J181" i="36"/>
  <c r="J187" i="36"/>
  <c r="J136" i="36"/>
  <c r="J134" i="36" s="1"/>
  <c r="BO132" i="25"/>
  <c r="BO128" i="25"/>
  <c r="BB128" i="25"/>
  <c r="BA119" i="25"/>
  <c r="BA113" i="25"/>
  <c r="BQ130" i="25"/>
  <c r="BQ179" i="25"/>
  <c r="BQ182" i="25"/>
  <c r="BQ185" i="25"/>
  <c r="BQ188" i="25"/>
  <c r="Y99" i="25"/>
  <c r="Y101" i="25"/>
  <c r="Y142" i="25" s="1"/>
  <c r="Y137" i="25"/>
  <c r="Y98" i="25"/>
  <c r="W108" i="25"/>
  <c r="W157" i="25"/>
  <c r="W193" i="25" s="1"/>
  <c r="W160" i="25"/>
  <c r="W196" i="25" s="1"/>
  <c r="W163" i="25"/>
  <c r="W199" i="25" s="1"/>
  <c r="W166" i="25"/>
  <c r="W202" i="25" s="1"/>
  <c r="AJ108" i="25"/>
  <c r="AJ106" i="25" s="1"/>
  <c r="AJ157" i="25"/>
  <c r="AJ193" i="25" s="1"/>
  <c r="AJ160" i="25"/>
  <c r="AJ196" i="25" s="1"/>
  <c r="AJ163" i="25"/>
  <c r="AJ199" i="25" s="1"/>
  <c r="AJ166" i="25"/>
  <c r="AJ202" i="25" s="1"/>
  <c r="BM177" i="25"/>
  <c r="V191" i="25"/>
  <c r="W156" i="25"/>
  <c r="BK108" i="25"/>
  <c r="BK106" i="25" s="1"/>
  <c r="BK157" i="25"/>
  <c r="BK193" i="25" s="1"/>
  <c r="BK196" i="25"/>
  <c r="BK163" i="25"/>
  <c r="BK199" i="25" s="1"/>
  <c r="BK166" i="25"/>
  <c r="BK202" i="25" s="1"/>
  <c r="AM126" i="25"/>
  <c r="AY143" i="25"/>
  <c r="AZ136" i="25"/>
  <c r="AZ134" i="25" s="1"/>
  <c r="AZ190" i="25"/>
  <c r="AZ184" i="25"/>
  <c r="AZ181" i="25"/>
  <c r="AZ187" i="25"/>
  <c r="BL104" i="25"/>
  <c r="BK191" i="25"/>
  <c r="W135" i="25"/>
  <c r="AL116" i="25"/>
  <c r="AL167" i="25"/>
  <c r="AL170" i="25"/>
  <c r="AL173" i="25"/>
  <c r="AL176" i="25"/>
  <c r="BA116" i="25"/>
  <c r="BA118" i="25" s="1"/>
  <c r="BA167" i="25"/>
  <c r="BA170" i="25"/>
  <c r="BA173" i="25"/>
  <c r="BA176" i="25"/>
  <c r="AZ100" i="25"/>
  <c r="AZ139" i="25"/>
  <c r="AZ141" i="25" s="1"/>
  <c r="AZ151" i="25" s="1"/>
  <c r="AL136" i="25"/>
  <c r="AL134" i="25" s="1"/>
  <c r="AL181" i="25"/>
  <c r="AL184" i="25"/>
  <c r="AL187" i="25"/>
  <c r="AL190" i="25"/>
  <c r="BN99" i="25"/>
  <c r="BN101" i="25"/>
  <c r="BN142" i="25" s="1"/>
  <c r="BN137" i="25"/>
  <c r="BN140" i="25" s="1"/>
  <c r="BN144" i="25" s="1"/>
  <c r="BN98" i="25"/>
  <c r="AM112" i="25"/>
  <c r="AM114" i="25"/>
  <c r="BD127" i="25"/>
  <c r="BD125" i="25"/>
  <c r="AL99" i="25"/>
  <c r="AL101" i="25"/>
  <c r="AL142" i="25" s="1"/>
  <c r="AL137" i="25"/>
  <c r="AL140" i="25" s="1"/>
  <c r="AL144" i="25" s="1"/>
  <c r="AL98" i="25"/>
  <c r="BM25" i="25"/>
  <c r="BM96" i="25"/>
  <c r="BM123" i="25"/>
  <c r="BM121" i="25" s="1"/>
  <c r="BM122" i="25" s="1"/>
  <c r="BM169" i="25"/>
  <c r="BM172" i="25"/>
  <c r="BM175" i="25"/>
  <c r="BM178" i="25"/>
  <c r="BM174" i="25"/>
  <c r="V200" i="25"/>
  <c r="W165" i="25"/>
  <c r="Y116" i="25"/>
  <c r="Y167" i="25"/>
  <c r="Y170" i="25"/>
  <c r="Y173" i="25"/>
  <c r="Y176" i="25"/>
  <c r="BA128" i="25"/>
  <c r="BA132" i="25"/>
  <c r="X102" i="25"/>
  <c r="X103" i="25" s="1"/>
  <c r="X155" i="25"/>
  <c r="X191" i="25" s="1"/>
  <c r="X158" i="25"/>
  <c r="X194" i="25" s="1"/>
  <c r="X161" i="25"/>
  <c r="X197" i="25" s="1"/>
  <c r="X164" i="25"/>
  <c r="X200" i="25" s="1"/>
  <c r="AY102" i="25"/>
  <c r="AY103" i="25" s="1"/>
  <c r="AY155" i="25"/>
  <c r="AY158" i="25"/>
  <c r="AY161" i="25"/>
  <c r="AY164" i="25"/>
  <c r="BL108" i="25"/>
  <c r="BL157" i="25"/>
  <c r="BL193" i="25" s="1"/>
  <c r="BL196" i="25"/>
  <c r="BL163" i="25"/>
  <c r="BL199" i="25" s="1"/>
  <c r="BL166" i="25"/>
  <c r="BL202" i="25" s="1"/>
  <c r="BK200" i="25"/>
  <c r="Y136" i="25"/>
  <c r="Y134" i="25" s="1"/>
  <c r="Y181" i="25"/>
  <c r="Y184" i="25"/>
  <c r="Y187" i="25"/>
  <c r="Y190" i="25"/>
  <c r="BO112" i="25"/>
  <c r="BO114" i="25"/>
  <c r="AB127" i="25"/>
  <c r="AB125" i="25"/>
  <c r="BA99" i="25"/>
  <c r="BA101" i="25"/>
  <c r="BA142" i="25" s="1"/>
  <c r="BA137" i="25"/>
  <c r="BA140" i="25" s="1"/>
  <c r="BA144" i="25" s="1"/>
  <c r="BA98" i="25"/>
  <c r="Y113" i="25"/>
  <c r="Y119" i="25"/>
  <c r="BB112" i="25"/>
  <c r="BB114" i="25"/>
  <c r="Z112" i="25"/>
  <c r="Z114" i="25"/>
  <c r="V147" i="25"/>
  <c r="BM136" i="25"/>
  <c r="BM134" i="25" s="1"/>
  <c r="BM135" i="25" s="1"/>
  <c r="BM181" i="25"/>
  <c r="BM184" i="25"/>
  <c r="BM190" i="25"/>
  <c r="BM187" i="25"/>
  <c r="W149" i="25"/>
  <c r="W150" i="25" s="1"/>
  <c r="BM171" i="25"/>
  <c r="V197" i="25"/>
  <c r="W162" i="25"/>
  <c r="BM133" i="25"/>
  <c r="BN118" i="25"/>
  <c r="AJ200" i="25"/>
  <c r="Z126" i="25"/>
  <c r="AK123" i="25"/>
  <c r="AK121" i="25" s="1"/>
  <c r="AK169" i="25"/>
  <c r="AK172" i="25"/>
  <c r="AK175" i="25"/>
  <c r="AK178" i="25"/>
  <c r="X100" i="25"/>
  <c r="X139" i="25"/>
  <c r="X141" i="25" s="1"/>
  <c r="X151" i="25" s="1"/>
  <c r="X149" i="25" s="1"/>
  <c r="AY100" i="25"/>
  <c r="AY104" i="25"/>
  <c r="AZ104" i="25" s="1"/>
  <c r="AZ147" i="25" s="1"/>
  <c r="AY139" i="25"/>
  <c r="AY141" i="25" s="1"/>
  <c r="AY151" i="25" s="1"/>
  <c r="AY149" i="25" s="1"/>
  <c r="BK197" i="25"/>
  <c r="BN116" i="25"/>
  <c r="BN167" i="25"/>
  <c r="BN170" i="25"/>
  <c r="BN173" i="25"/>
  <c r="BN176" i="25"/>
  <c r="AL113" i="25"/>
  <c r="AL119" i="25"/>
  <c r="AO130" i="25"/>
  <c r="AO179" i="25"/>
  <c r="AO182" i="25"/>
  <c r="AO185" i="25"/>
  <c r="AO188" i="25"/>
  <c r="BN113" i="25"/>
  <c r="BN119" i="25"/>
  <c r="AK25" i="25"/>
  <c r="AK96" i="25"/>
  <c r="V108" i="25"/>
  <c r="V106" i="25" s="1"/>
  <c r="V157" i="25"/>
  <c r="V193" i="25" s="1"/>
  <c r="V160" i="25"/>
  <c r="V196" i="25" s="1"/>
  <c r="V163" i="25"/>
  <c r="V199" i="25" s="1"/>
  <c r="V166" i="25"/>
  <c r="V202" i="25" s="1"/>
  <c r="W104" i="25"/>
  <c r="W147" i="25" s="1"/>
  <c r="AJ147" i="25"/>
  <c r="X123" i="25"/>
  <c r="X121" i="25" s="1"/>
  <c r="X172" i="25"/>
  <c r="X178" i="25"/>
  <c r="X169" i="25"/>
  <c r="X175" i="25"/>
  <c r="BQ131" i="25"/>
  <c r="V194" i="25"/>
  <c r="W159" i="25"/>
  <c r="BK146" i="25"/>
  <c r="BL146" i="25" s="1"/>
  <c r="AK120" i="25"/>
  <c r="AO131" i="25"/>
  <c r="AZ123" i="25"/>
  <c r="AZ121" i="25" s="1"/>
  <c r="AZ172" i="25"/>
  <c r="AZ178" i="25"/>
  <c r="AZ169" i="25"/>
  <c r="AZ175" i="25"/>
  <c r="AY140" i="25"/>
  <c r="AY144" i="25" s="1"/>
  <c r="AY138" i="25"/>
  <c r="Y118" i="25"/>
  <c r="W145" i="25"/>
  <c r="V146" i="25"/>
  <c r="W146" i="25" s="1"/>
  <c r="X146" i="25" s="1"/>
  <c r="AK116" i="25"/>
  <c r="AK167" i="25"/>
  <c r="AK170" i="25"/>
  <c r="AK173" i="25"/>
  <c r="AK174" i="25" s="1"/>
  <c r="AK176" i="25"/>
  <c r="AK177" i="25" s="1"/>
  <c r="BL149" i="25"/>
  <c r="BK194" i="25"/>
  <c r="AJ146" i="25"/>
  <c r="AZ102" i="25"/>
  <c r="AZ155" i="25"/>
  <c r="AZ191" i="25" s="1"/>
  <c r="AZ158" i="25"/>
  <c r="AZ194" i="25" s="1"/>
  <c r="AZ161" i="25"/>
  <c r="AZ197" i="25" s="1"/>
  <c r="AZ164" i="25"/>
  <c r="AZ200" i="25" s="1"/>
  <c r="AK135" i="25"/>
  <c r="BN136" i="25"/>
  <c r="BN134" i="25" s="1"/>
  <c r="BN181" i="25"/>
  <c r="BN184" i="25"/>
  <c r="BN187" i="25"/>
  <c r="BN190" i="25"/>
  <c r="AZ72" i="25"/>
  <c r="BL57" i="25"/>
  <c r="H118" i="25"/>
  <c r="AX60" i="25"/>
  <c r="AA41" i="25"/>
  <c r="I72" i="35"/>
  <c r="BL118" i="35"/>
  <c r="AI90" i="35"/>
  <c r="AZ72" i="35"/>
  <c r="BK60" i="35"/>
  <c r="Z131" i="35"/>
  <c r="X72" i="35"/>
  <c r="W57" i="35"/>
  <c r="U106" i="35"/>
  <c r="BK103" i="35"/>
  <c r="AI149" i="35"/>
  <c r="BN44" i="35"/>
  <c r="BP41" i="35"/>
  <c r="BL146" i="35"/>
  <c r="K131" i="35"/>
  <c r="J96" i="35"/>
  <c r="J50" i="35"/>
  <c r="Z128" i="35"/>
  <c r="H78" i="35"/>
  <c r="H81" i="35" s="1"/>
  <c r="H85" i="35" s="1"/>
  <c r="H53" i="35"/>
  <c r="H56" i="35" s="1"/>
  <c r="H57" i="35" s="1"/>
  <c r="H55" i="35"/>
  <c r="H83" i="35" s="1"/>
  <c r="H52" i="35"/>
  <c r="I170" i="35"/>
  <c r="I176" i="35"/>
  <c r="I173" i="35"/>
  <c r="I116" i="35"/>
  <c r="I117" i="35" s="1"/>
  <c r="I167" i="35"/>
  <c r="BO38" i="35"/>
  <c r="BO46" i="35" s="1"/>
  <c r="BO44" i="35" s="1"/>
  <c r="AK119" i="35"/>
  <c r="AK120" i="35" s="1"/>
  <c r="AK113" i="35"/>
  <c r="BA96" i="35"/>
  <c r="BA50" i="35"/>
  <c r="AA127" i="35"/>
  <c r="AA20" i="35"/>
  <c r="AA36" i="35" s="1"/>
  <c r="AA19" i="35"/>
  <c r="AA26" i="35" s="1"/>
  <c r="AY120" i="35"/>
  <c r="AL50" i="35"/>
  <c r="AL96" i="35"/>
  <c r="AJ137" i="35"/>
  <c r="AJ99" i="35"/>
  <c r="AJ101" i="35"/>
  <c r="AJ142" i="35" s="1"/>
  <c r="AJ98" i="35"/>
  <c r="AK97" i="35"/>
  <c r="AK9" i="35" s="1"/>
  <c r="X119" i="35"/>
  <c r="X113" i="35"/>
  <c r="W161" i="35"/>
  <c r="W197" i="35" s="1"/>
  <c r="W155" i="35"/>
  <c r="W191" i="35" s="1"/>
  <c r="W164" i="35"/>
  <c r="W200" i="35" s="1"/>
  <c r="W158" i="35"/>
  <c r="W194" i="35" s="1"/>
  <c r="W102" i="35"/>
  <c r="BA66" i="35"/>
  <c r="BA70" i="35" s="1"/>
  <c r="BA68" i="35"/>
  <c r="I119" i="35"/>
  <c r="I113" i="35"/>
  <c r="BN111" i="35"/>
  <c r="BN65" i="35"/>
  <c r="BO28" i="35"/>
  <c r="BQ124" i="35"/>
  <c r="BQ127" i="35" s="1"/>
  <c r="BQ17" i="35"/>
  <c r="BR16" i="35"/>
  <c r="BQ18" i="35"/>
  <c r="BQ34" i="35"/>
  <c r="BQ37" i="35" s="1"/>
  <c r="BQ40" i="35" s="1"/>
  <c r="W84" i="35"/>
  <c r="G140" i="35"/>
  <c r="G144" i="35" s="1"/>
  <c r="AY177" i="35"/>
  <c r="AH191" i="35"/>
  <c r="BD18" i="35"/>
  <c r="BD17" i="35"/>
  <c r="BD124" i="35"/>
  <c r="BD127" i="35" s="1"/>
  <c r="BD34" i="35"/>
  <c r="I96" i="35"/>
  <c r="I50" i="35"/>
  <c r="I51" i="35" s="1"/>
  <c r="I5" i="35" s="1"/>
  <c r="Y132" i="35"/>
  <c r="Z132" i="35" s="1"/>
  <c r="Y128" i="35"/>
  <c r="BA42" i="35"/>
  <c r="BB42" i="35" s="1"/>
  <c r="BA38" i="35"/>
  <c r="BA46" i="35" s="1"/>
  <c r="BA44" i="35" s="1"/>
  <c r="AM22" i="35"/>
  <c r="AM24" i="35" s="1"/>
  <c r="BA114" i="35"/>
  <c r="BA112" i="35"/>
  <c r="BM73" i="35"/>
  <c r="BM67" i="35"/>
  <c r="BM77" i="35" s="1"/>
  <c r="BM75" i="35" s="1"/>
  <c r="X176" i="35"/>
  <c r="X173" i="35"/>
  <c r="X167" i="35"/>
  <c r="X116" i="35"/>
  <c r="X170" i="35"/>
  <c r="BL81" i="35"/>
  <c r="BL85" i="35" s="1"/>
  <c r="W80" i="35"/>
  <c r="W82" i="35" s="1"/>
  <c r="W92" i="35" s="1"/>
  <c r="W54" i="35"/>
  <c r="W62" i="35" s="1"/>
  <c r="AH147" i="35"/>
  <c r="M124" i="35"/>
  <c r="M127" i="35" s="1"/>
  <c r="M17" i="35"/>
  <c r="N16" i="35"/>
  <c r="M18" i="35"/>
  <c r="M34" i="35"/>
  <c r="M37" i="35" s="1"/>
  <c r="M40" i="35" s="1"/>
  <c r="V80" i="35"/>
  <c r="V82" i="35" s="1"/>
  <c r="V92" i="35" s="1"/>
  <c r="V90" i="35" s="1"/>
  <c r="V58" i="35"/>
  <c r="V54" i="35"/>
  <c r="V62" i="35" s="1"/>
  <c r="V60" i="35" s="1"/>
  <c r="BK163" i="35"/>
  <c r="BK199" i="35" s="1"/>
  <c r="BK157" i="35"/>
  <c r="BK193" i="35" s="1"/>
  <c r="BK166" i="35"/>
  <c r="BK202" i="35" s="1"/>
  <c r="BK196" i="35"/>
  <c r="BK108" i="35"/>
  <c r="AW147" i="35"/>
  <c r="AY74" i="35"/>
  <c r="BN24" i="35"/>
  <c r="G139" i="35"/>
  <c r="G141" i="35" s="1"/>
  <c r="G151" i="35" s="1"/>
  <c r="G149" i="35" s="1"/>
  <c r="G104" i="35"/>
  <c r="G100" i="35"/>
  <c r="G160" i="35" s="1"/>
  <c r="BO109" i="35"/>
  <c r="BO63" i="35"/>
  <c r="AL111" i="35"/>
  <c r="AL65" i="35"/>
  <c r="AM28" i="35"/>
  <c r="AZ113" i="35"/>
  <c r="AZ119" i="35"/>
  <c r="K22" i="35"/>
  <c r="K24" i="35" s="1"/>
  <c r="K126" i="35"/>
  <c r="AL187" i="35"/>
  <c r="AL181" i="35"/>
  <c r="AL190" i="35"/>
  <c r="AL184" i="35"/>
  <c r="AL136" i="35"/>
  <c r="BK58" i="35"/>
  <c r="BK88" i="35" s="1"/>
  <c r="AX163" i="35"/>
  <c r="AX199" i="35" s="1"/>
  <c r="AX166" i="35"/>
  <c r="AX202" i="35" s="1"/>
  <c r="AX196" i="35"/>
  <c r="AX157" i="35"/>
  <c r="AX193" i="35" s="1"/>
  <c r="AX108" i="35"/>
  <c r="AX106" i="35" s="1"/>
  <c r="AZ176" i="35"/>
  <c r="AZ173" i="35"/>
  <c r="AZ167" i="35"/>
  <c r="AZ170" i="35"/>
  <c r="AZ116" i="35"/>
  <c r="AI103" i="35"/>
  <c r="AH197" i="35"/>
  <c r="V140" i="35"/>
  <c r="V144" i="35" s="1"/>
  <c r="W138" i="35"/>
  <c r="W12" i="35" s="1"/>
  <c r="J68" i="35"/>
  <c r="J66" i="35"/>
  <c r="J70" i="35" s="1"/>
  <c r="J72" i="35" s="1"/>
  <c r="Z36" i="35"/>
  <c r="AK170" i="35"/>
  <c r="AK176" i="35"/>
  <c r="AK173" i="35"/>
  <c r="AK116" i="35"/>
  <c r="AK118" i="35" s="1"/>
  <c r="AK167" i="35"/>
  <c r="AJ175" i="35"/>
  <c r="AJ178" i="35"/>
  <c r="AJ172" i="35"/>
  <c r="AJ169" i="35"/>
  <c r="AJ123" i="35"/>
  <c r="AJ121" i="35" s="1"/>
  <c r="BM170" i="35"/>
  <c r="BM171" i="35" s="1"/>
  <c r="BM173" i="35"/>
  <c r="BM167" i="35"/>
  <c r="BM168" i="35" s="1"/>
  <c r="BM176" i="35"/>
  <c r="BM116" i="35"/>
  <c r="BM117" i="35" s="1"/>
  <c r="AM182" i="35"/>
  <c r="AM188" i="35"/>
  <c r="AM185" i="35"/>
  <c r="AM179" i="35"/>
  <c r="AM130" i="35"/>
  <c r="AM131" i="35" s="1"/>
  <c r="BM50" i="35"/>
  <c r="BM96" i="35"/>
  <c r="BM25" i="35"/>
  <c r="X73" i="35"/>
  <c r="X67" i="35"/>
  <c r="X77" i="35" s="1"/>
  <c r="X75" i="35" s="1"/>
  <c r="AZ134" i="35"/>
  <c r="BB24" i="35"/>
  <c r="BB22" i="35"/>
  <c r="BB126" i="35"/>
  <c r="AM36" i="35"/>
  <c r="I45" i="35"/>
  <c r="BN187" i="35"/>
  <c r="BN190" i="35"/>
  <c r="BN184" i="35"/>
  <c r="BN136" i="35"/>
  <c r="BN134" i="35" s="1"/>
  <c r="BN181" i="35"/>
  <c r="X134" i="35"/>
  <c r="BM43" i="35"/>
  <c r="BM4" i="35" s="1"/>
  <c r="AN20" i="35"/>
  <c r="AN126" i="35" s="1"/>
  <c r="AN19" i="35"/>
  <c r="AN26" i="35" s="1"/>
  <c r="AK43" i="35"/>
  <c r="AK4" i="35" s="1"/>
  <c r="J111" i="35"/>
  <c r="J65" i="35"/>
  <c r="K28" i="35"/>
  <c r="W118" i="35"/>
  <c r="AZ78" i="35"/>
  <c r="AZ81" i="35" s="1"/>
  <c r="AZ85" i="35" s="1"/>
  <c r="AZ55" i="35"/>
  <c r="AZ83" i="35" s="1"/>
  <c r="AZ53" i="35"/>
  <c r="AZ56" i="35" s="1"/>
  <c r="AZ52" i="35"/>
  <c r="X78" i="35"/>
  <c r="X81" i="35" s="1"/>
  <c r="X85" i="35" s="1"/>
  <c r="X53" i="35"/>
  <c r="X56" i="35" s="1"/>
  <c r="X55" i="35"/>
  <c r="X83" i="35" s="1"/>
  <c r="X52" i="35"/>
  <c r="AK55" i="35"/>
  <c r="AK83" i="35" s="1"/>
  <c r="AK53" i="35"/>
  <c r="AK56" i="35" s="1"/>
  <c r="AK78" i="35"/>
  <c r="AK81" i="35" s="1"/>
  <c r="AK85" i="35" s="1"/>
  <c r="AK52" i="35"/>
  <c r="W120" i="35"/>
  <c r="BP19" i="35"/>
  <c r="BP26" i="35" s="1"/>
  <c r="BP20" i="35"/>
  <c r="BP36" i="35" s="1"/>
  <c r="AY78" i="35"/>
  <c r="AY55" i="35"/>
  <c r="AY83" i="35" s="1"/>
  <c r="AY53" i="35"/>
  <c r="AY56" i="35" s="1"/>
  <c r="AY57" i="35" s="1"/>
  <c r="AY52" i="35"/>
  <c r="AY51" i="35"/>
  <c r="AY5" i="35" s="1"/>
  <c r="Y112" i="35"/>
  <c r="Y114" i="35"/>
  <c r="G161" i="35"/>
  <c r="G155" i="35"/>
  <c r="G164" i="35"/>
  <c r="G158" i="35"/>
  <c r="G102" i="35"/>
  <c r="G103" i="35" s="1"/>
  <c r="BA111" i="35"/>
  <c r="BA65" i="35"/>
  <c r="BB28" i="35"/>
  <c r="AH194" i="35"/>
  <c r="V161" i="35"/>
  <c r="V158" i="35"/>
  <c r="V164" i="35"/>
  <c r="V155" i="35"/>
  <c r="V102" i="35"/>
  <c r="V103" i="35" s="1"/>
  <c r="AL114" i="35"/>
  <c r="AL112" i="35"/>
  <c r="BN68" i="35"/>
  <c r="BN66" i="35"/>
  <c r="BN70" i="35" s="1"/>
  <c r="BN72" i="35" s="1"/>
  <c r="AM63" i="35"/>
  <c r="AM109" i="35"/>
  <c r="Y96" i="35"/>
  <c r="Y50" i="35"/>
  <c r="G81" i="35"/>
  <c r="G85" i="35" s="1"/>
  <c r="BL161" i="35"/>
  <c r="BL155" i="35"/>
  <c r="BL191" i="35" s="1"/>
  <c r="BL102" i="35"/>
  <c r="BL103" i="35" s="1"/>
  <c r="BL164" i="35"/>
  <c r="BL158" i="35"/>
  <c r="AN188" i="35"/>
  <c r="AN185" i="35"/>
  <c r="AN179" i="35"/>
  <c r="AN130" i="35"/>
  <c r="AN182" i="35"/>
  <c r="AY174" i="35"/>
  <c r="BP188" i="35"/>
  <c r="BP182" i="35"/>
  <c r="BP185" i="35"/>
  <c r="BP179" i="35"/>
  <c r="BP130" i="35"/>
  <c r="BP131" i="35" s="1"/>
  <c r="AH163" i="35"/>
  <c r="AH199" i="35" s="1"/>
  <c r="AH157" i="35"/>
  <c r="AH193" i="35" s="1"/>
  <c r="AH166" i="35"/>
  <c r="AH202" i="35" s="1"/>
  <c r="AH196" i="35"/>
  <c r="AH108" i="35"/>
  <c r="AH106" i="35" s="1"/>
  <c r="L19" i="35"/>
  <c r="L26" i="35" s="1"/>
  <c r="L20" i="35"/>
  <c r="AY137" i="35"/>
  <c r="AY99" i="35"/>
  <c r="AY101" i="35"/>
  <c r="AY142" i="35" s="1"/>
  <c r="AY98" i="35"/>
  <c r="AY97" i="35"/>
  <c r="AY9" i="35" s="1"/>
  <c r="H137" i="35"/>
  <c r="H140" i="35" s="1"/>
  <c r="H144" i="35" s="1"/>
  <c r="H101" i="35"/>
  <c r="H142" i="35" s="1"/>
  <c r="H99" i="35"/>
  <c r="H98" i="35"/>
  <c r="AX191" i="35"/>
  <c r="AZ73" i="35"/>
  <c r="AZ67" i="35"/>
  <c r="AZ77" i="35" s="1"/>
  <c r="AZ75" i="35" s="1"/>
  <c r="K109" i="35"/>
  <c r="K63" i="35"/>
  <c r="AY117" i="35"/>
  <c r="W143" i="35"/>
  <c r="Z109" i="35"/>
  <c r="Z63" i="35"/>
  <c r="BN112" i="35"/>
  <c r="BN114" i="35"/>
  <c r="BQ41" i="35"/>
  <c r="BB109" i="35"/>
  <c r="BB63" i="35"/>
  <c r="AM126" i="35"/>
  <c r="G80" i="35"/>
  <c r="G82" i="35" s="1"/>
  <c r="G92" i="35" s="1"/>
  <c r="G90" i="35" s="1"/>
  <c r="G58" i="35"/>
  <c r="G54" i="35"/>
  <c r="G62" i="35" s="1"/>
  <c r="G60" i="35" s="1"/>
  <c r="AN37" i="35"/>
  <c r="AN40" i="35" s="1"/>
  <c r="AN41" i="35" s="1"/>
  <c r="BA187" i="35"/>
  <c r="BA181" i="35"/>
  <c r="BA190" i="35"/>
  <c r="BA136" i="35"/>
  <c r="BA134" i="35" s="1"/>
  <c r="BA184" i="35"/>
  <c r="BN42" i="35"/>
  <c r="BO42" i="35" s="1"/>
  <c r="AH87" i="35"/>
  <c r="AI87" i="35" s="1"/>
  <c r="BM119" i="35"/>
  <c r="BM120" i="35" s="1"/>
  <c r="BM113" i="35"/>
  <c r="BL80" i="35"/>
  <c r="BL82" i="35" s="1"/>
  <c r="BL92" i="35" s="1"/>
  <c r="BL90" i="35" s="1"/>
  <c r="BL54" i="35"/>
  <c r="BL62" i="35" s="1"/>
  <c r="BL60" i="35" s="1"/>
  <c r="AK181" i="35"/>
  <c r="AK190" i="35"/>
  <c r="AK184" i="35"/>
  <c r="AK187" i="35"/>
  <c r="AK136" i="35"/>
  <c r="AK134" i="35" s="1"/>
  <c r="L188" i="35"/>
  <c r="L179" i="35"/>
  <c r="L185" i="35"/>
  <c r="L182" i="35"/>
  <c r="L130" i="35"/>
  <c r="L131" i="35" s="1"/>
  <c r="V81" i="35"/>
  <c r="V85" i="35" s="1"/>
  <c r="W79" i="35"/>
  <c r="W8" i="35" s="1"/>
  <c r="BK104" i="35"/>
  <c r="BK147" i="35" s="1"/>
  <c r="Y68" i="35"/>
  <c r="Y66" i="35"/>
  <c r="Y70" i="35" s="1"/>
  <c r="BO22" i="35"/>
  <c r="BO24" i="35" s="1"/>
  <c r="BO126" i="35"/>
  <c r="AX194" i="35"/>
  <c r="AK73" i="35"/>
  <c r="AK74" i="35" s="1"/>
  <c r="AK67" i="35"/>
  <c r="AK77" i="35" s="1"/>
  <c r="AK75" i="35" s="1"/>
  <c r="K38" i="35"/>
  <c r="K46" i="35" s="1"/>
  <c r="AH88" i="35"/>
  <c r="AL132" i="35"/>
  <c r="J132" i="35"/>
  <c r="J128" i="35"/>
  <c r="AB17" i="35"/>
  <c r="AB18" i="35"/>
  <c r="AB124" i="35"/>
  <c r="AB127" i="35" s="1"/>
  <c r="AB34" i="35"/>
  <c r="BK90" i="35"/>
  <c r="AX104" i="35"/>
  <c r="AX147" i="35" s="1"/>
  <c r="AH146" i="35"/>
  <c r="AI146" i="35" s="1"/>
  <c r="AH200" i="35"/>
  <c r="V139" i="35"/>
  <c r="V141" i="35" s="1"/>
  <c r="V151" i="35" s="1"/>
  <c r="V149" i="35" s="1"/>
  <c r="V104" i="35"/>
  <c r="W104" i="35" s="1"/>
  <c r="W147" i="35" s="1"/>
  <c r="V100" i="35"/>
  <c r="V160" i="35" s="1"/>
  <c r="AL66" i="35"/>
  <c r="AL70" i="35" s="1"/>
  <c r="AL72" i="35" s="1"/>
  <c r="AL68" i="35"/>
  <c r="J112" i="35"/>
  <c r="J114" i="35"/>
  <c r="AX58" i="35"/>
  <c r="BL175" i="35"/>
  <c r="BL172" i="35"/>
  <c r="BL169" i="35"/>
  <c r="BL178" i="35"/>
  <c r="BL123" i="35"/>
  <c r="BL121" i="35" s="1"/>
  <c r="Z22" i="35"/>
  <c r="Z24" i="35" s="1"/>
  <c r="BB131" i="35"/>
  <c r="W178" i="35"/>
  <c r="W175" i="35"/>
  <c r="W169" i="35"/>
  <c r="W172" i="35"/>
  <c r="W123" i="35"/>
  <c r="W121" i="35" s="1"/>
  <c r="W122" i="35" s="1"/>
  <c r="AY178" i="35"/>
  <c r="AY175" i="35"/>
  <c r="AY169" i="35"/>
  <c r="AY123" i="35"/>
  <c r="AY121" i="35" s="1"/>
  <c r="AY122" i="35" s="1"/>
  <c r="AY172" i="35"/>
  <c r="BC127" i="35"/>
  <c r="BD125" i="35"/>
  <c r="BC20" i="35"/>
  <c r="BC36" i="35" s="1"/>
  <c r="BC19" i="35"/>
  <c r="BC26" i="35" s="1"/>
  <c r="AI163" i="35"/>
  <c r="AI199" i="35" s="1"/>
  <c r="AI157" i="35"/>
  <c r="AI193" i="35" s="1"/>
  <c r="AI166" i="35"/>
  <c r="AI202" i="35" s="1"/>
  <c r="AI196" i="35"/>
  <c r="AI108" i="35"/>
  <c r="BM115" i="35"/>
  <c r="I174" i="35"/>
  <c r="AJ78" i="35"/>
  <c r="AJ55" i="35"/>
  <c r="AJ83" i="35" s="1"/>
  <c r="AJ53" i="35"/>
  <c r="AJ56" i="35" s="1"/>
  <c r="AJ57" i="35" s="1"/>
  <c r="AJ52" i="35"/>
  <c r="AK51" i="35"/>
  <c r="AK5" i="35" s="1"/>
  <c r="J38" i="35"/>
  <c r="J46" i="35" s="1"/>
  <c r="J44" i="35" s="1"/>
  <c r="J42" i="35"/>
  <c r="K42" i="35" s="1"/>
  <c r="H178" i="35"/>
  <c r="H175" i="35"/>
  <c r="H169" i="35"/>
  <c r="H172" i="35"/>
  <c r="H123" i="35"/>
  <c r="H121" i="35" s="1"/>
  <c r="I71" i="35"/>
  <c r="L41" i="35"/>
  <c r="M41" i="35" s="1"/>
  <c r="AK71" i="35"/>
  <c r="Y111" i="35"/>
  <c r="Y65" i="35"/>
  <c r="Z28" i="35"/>
  <c r="BB38" i="35"/>
  <c r="BB46" i="35" s="1"/>
  <c r="AK69" i="35"/>
  <c r="W135" i="35"/>
  <c r="BL100" i="35"/>
  <c r="BL160" i="35" s="1"/>
  <c r="BL139" i="35"/>
  <c r="BL141" i="35" s="1"/>
  <c r="BL151" i="35" s="1"/>
  <c r="BL149" i="35" s="1"/>
  <c r="W139" i="35"/>
  <c r="W141" i="35" s="1"/>
  <c r="W151" i="35" s="1"/>
  <c r="W100" i="35"/>
  <c r="W160" i="35" s="1"/>
  <c r="AO124" i="35"/>
  <c r="AO127" i="35" s="1"/>
  <c r="AO17" i="35"/>
  <c r="AO18" i="35"/>
  <c r="AP16" i="35"/>
  <c r="AO34" i="35"/>
  <c r="AO37" i="35" s="1"/>
  <c r="AO40" i="35" s="1"/>
  <c r="BJ196" i="35"/>
  <c r="BJ157" i="35"/>
  <c r="BJ193" i="35" s="1"/>
  <c r="BJ166" i="35"/>
  <c r="BJ202" i="35" s="1"/>
  <c r="BJ163" i="35"/>
  <c r="BJ199" i="35" s="1"/>
  <c r="BJ108" i="35"/>
  <c r="BJ106" i="35" s="1"/>
  <c r="I73" i="35"/>
  <c r="I74" i="35" s="1"/>
  <c r="I67" i="35"/>
  <c r="I77" i="35" s="1"/>
  <c r="I75" i="35" s="1"/>
  <c r="AZ137" i="35"/>
  <c r="AZ140" i="35" s="1"/>
  <c r="AZ144" i="35" s="1"/>
  <c r="AZ101" i="35"/>
  <c r="AZ142" i="35" s="1"/>
  <c r="AZ99" i="35"/>
  <c r="AZ98" i="35"/>
  <c r="X99" i="35"/>
  <c r="X137" i="35"/>
  <c r="X140" i="35" s="1"/>
  <c r="X144" i="35" s="1"/>
  <c r="X101" i="35"/>
  <c r="X142" i="35" s="1"/>
  <c r="X98" i="35"/>
  <c r="AK137" i="35"/>
  <c r="AK140" i="35" s="1"/>
  <c r="AK144" i="35" s="1"/>
  <c r="AK101" i="35"/>
  <c r="AK142" i="35" s="1"/>
  <c r="AK99" i="35"/>
  <c r="AK98" i="35"/>
  <c r="AY118" i="35"/>
  <c r="BN134" i="34"/>
  <c r="I57" i="34"/>
  <c r="H87" i="34"/>
  <c r="I87" i="34" s="1"/>
  <c r="I143" i="34"/>
  <c r="BP38" i="34"/>
  <c r="BP46" i="34" s="1"/>
  <c r="BO96" i="34"/>
  <c r="BO50" i="34"/>
  <c r="AM96" i="34"/>
  <c r="AM50" i="34"/>
  <c r="AL96" i="34"/>
  <c r="AL50" i="34"/>
  <c r="BC17" i="34"/>
  <c r="BD16" i="34"/>
  <c r="BC18" i="34"/>
  <c r="BC124" i="34"/>
  <c r="BC127" i="34" s="1"/>
  <c r="BC34" i="34"/>
  <c r="BC37" i="34" s="1"/>
  <c r="BC40" i="34" s="1"/>
  <c r="V139" i="34"/>
  <c r="V141" i="34" s="1"/>
  <c r="V151" i="34" s="1"/>
  <c r="V100" i="34"/>
  <c r="V160" i="34" s="1"/>
  <c r="Z19" i="34"/>
  <c r="Z26" i="34" s="1"/>
  <c r="Z20" i="34"/>
  <c r="AK161" i="34"/>
  <c r="AK197" i="34" s="1"/>
  <c r="AK164" i="34"/>
  <c r="AK200" i="34" s="1"/>
  <c r="AK158" i="34"/>
  <c r="AK194" i="34" s="1"/>
  <c r="AK155" i="34"/>
  <c r="AK191" i="34" s="1"/>
  <c r="AK192" i="34" s="1"/>
  <c r="AO4" i="34" s="1"/>
  <c r="AP4" i="34" s="1"/>
  <c r="AK102" i="34"/>
  <c r="AK103" i="34" s="1"/>
  <c r="X96" i="34"/>
  <c r="X50" i="34"/>
  <c r="AK119" i="34"/>
  <c r="AK120" i="34" s="1"/>
  <c r="AK113" i="34"/>
  <c r="I73" i="34"/>
  <c r="I67" i="34"/>
  <c r="I77" i="34" s="1"/>
  <c r="I75" i="34" s="1"/>
  <c r="BK147" i="34"/>
  <c r="AW139" i="34"/>
  <c r="AW141" i="34" s="1"/>
  <c r="AW151" i="34" s="1"/>
  <c r="AW149" i="34" s="1"/>
  <c r="AW104" i="34"/>
  <c r="AW100" i="34"/>
  <c r="AW160" i="34" s="1"/>
  <c r="BN176" i="34"/>
  <c r="BN170" i="34"/>
  <c r="BN167" i="34"/>
  <c r="BN116" i="34"/>
  <c r="BN173" i="34"/>
  <c r="AL173" i="34"/>
  <c r="AL176" i="34"/>
  <c r="AL170" i="34"/>
  <c r="AL167" i="34"/>
  <c r="AL116" i="34"/>
  <c r="AL118" i="34" s="1"/>
  <c r="AP124" i="34"/>
  <c r="AP127" i="34" s="1"/>
  <c r="AP17" i="34"/>
  <c r="AP18" i="34"/>
  <c r="AP34" i="34"/>
  <c r="AP37" i="34" s="1"/>
  <c r="AP40" i="34" s="1"/>
  <c r="AZ111" i="34"/>
  <c r="BA28" i="34"/>
  <c r="AZ65" i="34"/>
  <c r="AW80" i="34"/>
  <c r="AW82" i="34" s="1"/>
  <c r="AW92" i="34" s="1"/>
  <c r="AW90" i="34" s="1"/>
  <c r="AW58" i="34"/>
  <c r="AW54" i="34"/>
  <c r="AW62" i="34" s="1"/>
  <c r="AW60" i="34" s="1"/>
  <c r="AY69" i="34"/>
  <c r="BA42" i="34"/>
  <c r="BA38" i="34"/>
  <c r="BA46" i="34" s="1"/>
  <c r="BA44" i="34" s="1"/>
  <c r="AJ197" i="34"/>
  <c r="W119" i="34"/>
  <c r="W120" i="34" s="1"/>
  <c r="W113" i="34"/>
  <c r="I139" i="34"/>
  <c r="I141" i="34" s="1"/>
  <c r="I151" i="34" s="1"/>
  <c r="I100" i="34"/>
  <c r="I160" i="34" s="1"/>
  <c r="BM177" i="34"/>
  <c r="BN111" i="34"/>
  <c r="BN65" i="34"/>
  <c r="BO28" i="34"/>
  <c r="V57" i="34"/>
  <c r="X114" i="34"/>
  <c r="X112" i="34"/>
  <c r="AZ132" i="34"/>
  <c r="AZ128" i="34"/>
  <c r="AJ175" i="34"/>
  <c r="AJ178" i="34"/>
  <c r="AJ172" i="34"/>
  <c r="AJ169" i="34"/>
  <c r="AJ123" i="34"/>
  <c r="AJ121" i="34" s="1"/>
  <c r="I138" i="34"/>
  <c r="I12" i="34" s="1"/>
  <c r="AM132" i="34"/>
  <c r="AM128" i="34"/>
  <c r="V164" i="34"/>
  <c r="V200" i="34" s="1"/>
  <c r="V155" i="34"/>
  <c r="V191" i="34" s="1"/>
  <c r="V161" i="34"/>
  <c r="V197" i="34" s="1"/>
  <c r="V158" i="34"/>
  <c r="V194" i="34" s="1"/>
  <c r="V102" i="34"/>
  <c r="AN22" i="34"/>
  <c r="AN24" i="34" s="1"/>
  <c r="AN126" i="34"/>
  <c r="AA17" i="34"/>
  <c r="AB16" i="34"/>
  <c r="AA18" i="34"/>
  <c r="AA124" i="34"/>
  <c r="AA34" i="34"/>
  <c r="AA37" i="34" s="1"/>
  <c r="AA40" i="34" s="1"/>
  <c r="AA41" i="34" s="1"/>
  <c r="BK197" i="34"/>
  <c r="AM114" i="34"/>
  <c r="AM112" i="34"/>
  <c r="BL172" i="34"/>
  <c r="BL178" i="34"/>
  <c r="BL175" i="34"/>
  <c r="BL169" i="34"/>
  <c r="BL123" i="34"/>
  <c r="BL121" i="34" s="1"/>
  <c r="U140" i="34"/>
  <c r="U144" i="34" s="1"/>
  <c r="BK87" i="34"/>
  <c r="BL87" i="34" s="1"/>
  <c r="AX123" i="34"/>
  <c r="AX121" i="34" s="1"/>
  <c r="AX175" i="34"/>
  <c r="AX169" i="34"/>
  <c r="AX178" i="34"/>
  <c r="AX172" i="34"/>
  <c r="I119" i="34"/>
  <c r="I120" i="34" s="1"/>
  <c r="I113" i="34"/>
  <c r="G194" i="34"/>
  <c r="BM78" i="34"/>
  <c r="BM53" i="34"/>
  <c r="BM56" i="34" s="1"/>
  <c r="BM57" i="34" s="1"/>
  <c r="BM55" i="34"/>
  <c r="BM83" i="34" s="1"/>
  <c r="BM52" i="34"/>
  <c r="BM51" i="34"/>
  <c r="BM5" i="34" s="1"/>
  <c r="AI193" i="34"/>
  <c r="AW161" i="34"/>
  <c r="AW164" i="34"/>
  <c r="AW158" i="34"/>
  <c r="AW155" i="34"/>
  <c r="AW102" i="34"/>
  <c r="AW103" i="34" s="1"/>
  <c r="I168" i="34"/>
  <c r="AZ114" i="34"/>
  <c r="AZ112" i="34"/>
  <c r="AY113" i="34"/>
  <c r="AY119" i="34"/>
  <c r="AY120" i="34" s="1"/>
  <c r="Y188" i="34"/>
  <c r="Y182" i="34"/>
  <c r="Y185" i="34"/>
  <c r="Y179" i="34"/>
  <c r="Y130" i="34"/>
  <c r="Y131" i="34" s="1"/>
  <c r="G147" i="34"/>
  <c r="AX118" i="34"/>
  <c r="K128" i="34"/>
  <c r="K132" i="34"/>
  <c r="AY71" i="34"/>
  <c r="AK177" i="34"/>
  <c r="I117" i="34"/>
  <c r="H169" i="34"/>
  <c r="H175" i="34"/>
  <c r="H172" i="34"/>
  <c r="H123" i="34"/>
  <c r="H121" i="34" s="1"/>
  <c r="H178" i="34"/>
  <c r="H164" i="34"/>
  <c r="H200" i="34" s="1"/>
  <c r="H155" i="34"/>
  <c r="H191" i="34" s="1"/>
  <c r="H158" i="34"/>
  <c r="H194" i="34" s="1"/>
  <c r="H161" i="34"/>
  <c r="H197" i="34" s="1"/>
  <c r="H102" i="34"/>
  <c r="H103" i="34" s="1"/>
  <c r="Y109" i="34"/>
  <c r="Y63" i="34"/>
  <c r="G88" i="34"/>
  <c r="W133" i="34"/>
  <c r="BM135" i="34"/>
  <c r="AJ200" i="34"/>
  <c r="W73" i="34"/>
  <c r="W74" i="34" s="1"/>
  <c r="W67" i="34"/>
  <c r="W77" i="34" s="1"/>
  <c r="W75" i="34" s="1"/>
  <c r="W76" i="34" s="1"/>
  <c r="AK80" i="34"/>
  <c r="AK82" i="34" s="1"/>
  <c r="AK92" i="34" s="1"/>
  <c r="AK90" i="34" s="1"/>
  <c r="AK91" i="34" s="1"/>
  <c r="AK58" i="34"/>
  <c r="AK54" i="34"/>
  <c r="AK62" i="34" s="1"/>
  <c r="AK60" i="34" s="1"/>
  <c r="K68" i="34"/>
  <c r="K66" i="34"/>
  <c r="K70" i="34" s="1"/>
  <c r="K72" i="34" s="1"/>
  <c r="BM73" i="34"/>
  <c r="BM74" i="34" s="1"/>
  <c r="BM67" i="34"/>
  <c r="BM77" i="34" s="1"/>
  <c r="BM75" i="34" s="1"/>
  <c r="BM76" i="34" s="1"/>
  <c r="U81" i="34"/>
  <c r="U85" i="34" s="1"/>
  <c r="W176" i="34"/>
  <c r="W170" i="34"/>
  <c r="W173" i="34"/>
  <c r="W167" i="34"/>
  <c r="W116" i="34"/>
  <c r="W117" i="34" s="1"/>
  <c r="M20" i="34"/>
  <c r="M19" i="34"/>
  <c r="M26" i="34" s="1"/>
  <c r="V118" i="34"/>
  <c r="BB185" i="34"/>
  <c r="BB179" i="34"/>
  <c r="BB182" i="34"/>
  <c r="BB188" i="34"/>
  <c r="BB130" i="34"/>
  <c r="BB131" i="34" s="1"/>
  <c r="AK87" i="34"/>
  <c r="BO114" i="34"/>
  <c r="BO112" i="34"/>
  <c r="AM42" i="34"/>
  <c r="AM38" i="34"/>
  <c r="AM46" i="34" s="1"/>
  <c r="AM44" i="34" s="1"/>
  <c r="BL161" i="34"/>
  <c r="BL197" i="34" s="1"/>
  <c r="BL155" i="34"/>
  <c r="BL191" i="34" s="1"/>
  <c r="BL164" i="34"/>
  <c r="BL200" i="34" s="1"/>
  <c r="BL102" i="34"/>
  <c r="BL103" i="34" s="1"/>
  <c r="BL158" i="34"/>
  <c r="BL194" i="34" s="1"/>
  <c r="K42" i="34"/>
  <c r="K38" i="34"/>
  <c r="K46" i="34" s="1"/>
  <c r="K44" i="34" s="1"/>
  <c r="AN36" i="34"/>
  <c r="BK194" i="34"/>
  <c r="AM66" i="34"/>
  <c r="AM70" i="34" s="1"/>
  <c r="AM68" i="34"/>
  <c r="AK140" i="34"/>
  <c r="AK144" i="34" s="1"/>
  <c r="AK138" i="34"/>
  <c r="AK12" i="34" s="1"/>
  <c r="BQ20" i="34"/>
  <c r="BQ19" i="34"/>
  <c r="BQ26" i="34" s="1"/>
  <c r="U139" i="34"/>
  <c r="U141" i="34" s="1"/>
  <c r="U151" i="34" s="1"/>
  <c r="U149" i="34" s="1"/>
  <c r="U104" i="34"/>
  <c r="V104" i="34" s="1"/>
  <c r="V147" i="34" s="1"/>
  <c r="U100" i="34"/>
  <c r="U160" i="34" s="1"/>
  <c r="X132" i="34"/>
  <c r="X128" i="34"/>
  <c r="AL111" i="34"/>
  <c r="AL65" i="34"/>
  <c r="AM28" i="34"/>
  <c r="AY176" i="34"/>
  <c r="AY177" i="34" s="1"/>
  <c r="AY170" i="34"/>
  <c r="AY171" i="34" s="1"/>
  <c r="AY173" i="34"/>
  <c r="AY174" i="34" s="1"/>
  <c r="AY167" i="34"/>
  <c r="AY116" i="34"/>
  <c r="G200" i="34"/>
  <c r="BN55" i="34"/>
  <c r="BN83" i="34" s="1"/>
  <c r="BN78" i="34"/>
  <c r="BN81" i="34" s="1"/>
  <c r="BN85" i="34" s="1"/>
  <c r="BN53" i="34"/>
  <c r="BN56" i="34" s="1"/>
  <c r="BN52" i="34"/>
  <c r="AK86" i="34"/>
  <c r="BO42" i="34"/>
  <c r="BP42" i="34" s="1"/>
  <c r="BO38" i="34"/>
  <c r="BO46" i="34" s="1"/>
  <c r="BO44" i="34" s="1"/>
  <c r="BM118" i="34"/>
  <c r="BM137" i="34"/>
  <c r="BM99" i="34"/>
  <c r="BM101" i="34"/>
  <c r="BM142" i="34" s="1"/>
  <c r="BM143" i="34" s="1"/>
  <c r="BM98" i="34"/>
  <c r="AX55" i="34"/>
  <c r="AX83" i="34" s="1"/>
  <c r="AX78" i="34"/>
  <c r="AX81" i="34" s="1"/>
  <c r="AX85" i="34" s="1"/>
  <c r="AX53" i="34"/>
  <c r="AX56" i="34" s="1"/>
  <c r="AX57" i="34" s="1"/>
  <c r="AX52" i="34"/>
  <c r="AI196" i="34"/>
  <c r="AO37" i="34"/>
  <c r="AO40" i="34" s="1"/>
  <c r="AO41" i="34" s="1"/>
  <c r="AO20" i="34"/>
  <c r="AO126" i="34"/>
  <c r="AO19" i="34"/>
  <c r="AO26" i="34" s="1"/>
  <c r="J176" i="34"/>
  <c r="J167" i="34"/>
  <c r="J170" i="34"/>
  <c r="J173" i="34"/>
  <c r="J116" i="34"/>
  <c r="AY73" i="34"/>
  <c r="AY74" i="34" s="1"/>
  <c r="AY67" i="34"/>
  <c r="AY77" i="34" s="1"/>
  <c r="AY75" i="34" s="1"/>
  <c r="AY76" i="34" s="1"/>
  <c r="L63" i="34"/>
  <c r="L109" i="34"/>
  <c r="AY96" i="34"/>
  <c r="AY50" i="34"/>
  <c r="AY51" i="34" s="1"/>
  <c r="AY5" i="34" s="1"/>
  <c r="AY25" i="34"/>
  <c r="BA109" i="34"/>
  <c r="BA63" i="34"/>
  <c r="AY72" i="34"/>
  <c r="AJ88" i="34"/>
  <c r="AL72" i="34"/>
  <c r="BP131" i="34"/>
  <c r="J137" i="34"/>
  <c r="J140" i="34" s="1"/>
  <c r="J144" i="34" s="1"/>
  <c r="J101" i="34"/>
  <c r="J142" i="34" s="1"/>
  <c r="J99" i="34"/>
  <c r="J98" i="34"/>
  <c r="Y22" i="34"/>
  <c r="Y126" i="34"/>
  <c r="W187" i="34"/>
  <c r="W181" i="34"/>
  <c r="W184" i="34"/>
  <c r="W190" i="34"/>
  <c r="W136" i="34"/>
  <c r="W134" i="34" s="1"/>
  <c r="AK79" i="34"/>
  <c r="AK8" i="34" s="1"/>
  <c r="X111" i="34"/>
  <c r="X65" i="34"/>
  <c r="Y28" i="34"/>
  <c r="BP22" i="34"/>
  <c r="BP24" i="34" s="1"/>
  <c r="BP126" i="34"/>
  <c r="X68" i="34"/>
  <c r="X66" i="34"/>
  <c r="X70" i="34" s="1"/>
  <c r="X72" i="34" s="1"/>
  <c r="N124" i="34"/>
  <c r="N17" i="34"/>
  <c r="N18" i="34"/>
  <c r="N34" i="34"/>
  <c r="I76" i="34"/>
  <c r="BL139" i="34"/>
  <c r="BL141" i="34" s="1"/>
  <c r="BL151" i="34" s="1"/>
  <c r="BL149" i="34" s="1"/>
  <c r="BL104" i="34"/>
  <c r="BL147" i="34" s="1"/>
  <c r="BL100" i="34"/>
  <c r="BL160" i="34" s="1"/>
  <c r="AN109" i="34"/>
  <c r="AN63" i="34"/>
  <c r="W96" i="34"/>
  <c r="W50" i="34"/>
  <c r="W25" i="34"/>
  <c r="BK191" i="34"/>
  <c r="BR124" i="34"/>
  <c r="BR17" i="34"/>
  <c r="BR18" i="34"/>
  <c r="BR34" i="34"/>
  <c r="U161" i="34"/>
  <c r="U164" i="34"/>
  <c r="U155" i="34"/>
  <c r="U102" i="34"/>
  <c r="U103" i="34" s="1"/>
  <c r="V103" i="34" s="1"/>
  <c r="U158" i="34"/>
  <c r="G191" i="34"/>
  <c r="AJ147" i="34"/>
  <c r="I80" i="34"/>
  <c r="I82" i="34" s="1"/>
  <c r="I92" i="34" s="1"/>
  <c r="I54" i="34"/>
  <c r="I62" i="34" s="1"/>
  <c r="AN185" i="34"/>
  <c r="AN130" i="34"/>
  <c r="AN131" i="34" s="1"/>
  <c r="AN179" i="34"/>
  <c r="AN182" i="34"/>
  <c r="AN188" i="34"/>
  <c r="AZ68" i="34"/>
  <c r="AZ66" i="34"/>
  <c r="AZ70" i="34" s="1"/>
  <c r="L42" i="34"/>
  <c r="L38" i="34"/>
  <c r="L46" i="34" s="1"/>
  <c r="L44" i="34" s="1"/>
  <c r="G166" i="34"/>
  <c r="G202" i="34" s="1"/>
  <c r="G196" i="34"/>
  <c r="G163" i="34"/>
  <c r="G199" i="34" s="1"/>
  <c r="G157" i="34"/>
  <c r="G193" i="34" s="1"/>
  <c r="G108" i="34"/>
  <c r="G106" i="34" s="1"/>
  <c r="I146" i="34"/>
  <c r="I86" i="34"/>
  <c r="BC41" i="34"/>
  <c r="K96" i="34"/>
  <c r="K50" i="34"/>
  <c r="H80" i="34"/>
  <c r="H82" i="34" s="1"/>
  <c r="H92" i="34" s="1"/>
  <c r="H90" i="34" s="1"/>
  <c r="H58" i="34"/>
  <c r="H88" i="34" s="1"/>
  <c r="H54" i="34"/>
  <c r="H62" i="34" s="1"/>
  <c r="H60" i="34" s="1"/>
  <c r="AJ194" i="34"/>
  <c r="I161" i="34"/>
  <c r="I197" i="34" s="1"/>
  <c r="I158" i="34"/>
  <c r="I194" i="34" s="1"/>
  <c r="I164" i="34"/>
  <c r="I200" i="34" s="1"/>
  <c r="I155" i="34"/>
  <c r="I191" i="34" s="1"/>
  <c r="I102" i="34"/>
  <c r="K112" i="34"/>
  <c r="K114" i="34"/>
  <c r="BM113" i="34"/>
  <c r="BM119" i="34"/>
  <c r="BM120" i="34" s="1"/>
  <c r="BP109" i="34"/>
  <c r="BP63" i="34"/>
  <c r="U80" i="34"/>
  <c r="U82" i="34" s="1"/>
  <c r="U92" i="34" s="1"/>
  <c r="U90" i="34" s="1"/>
  <c r="U58" i="34"/>
  <c r="V58" i="34" s="1"/>
  <c r="V88" i="34" s="1"/>
  <c r="U54" i="34"/>
  <c r="U62" i="34" s="1"/>
  <c r="U60" i="34" s="1"/>
  <c r="AZ96" i="34"/>
  <c r="AZ50" i="34"/>
  <c r="M188" i="34"/>
  <c r="M182" i="34"/>
  <c r="M179" i="34"/>
  <c r="M185" i="34"/>
  <c r="M130" i="34"/>
  <c r="M131" i="34" s="1"/>
  <c r="BB19" i="34"/>
  <c r="BB26" i="34" s="1"/>
  <c r="BB20" i="34"/>
  <c r="I74" i="34"/>
  <c r="I145" i="34"/>
  <c r="BO68" i="34"/>
  <c r="BO66" i="34"/>
  <c r="BO70" i="34" s="1"/>
  <c r="V175" i="34"/>
  <c r="V123" i="34"/>
  <c r="V121" i="34" s="1"/>
  <c r="V178" i="34"/>
  <c r="V172" i="34"/>
  <c r="V169" i="34"/>
  <c r="X42" i="34"/>
  <c r="Y42" i="34" s="1"/>
  <c r="X38" i="34"/>
  <c r="X46" i="34" s="1"/>
  <c r="X44" i="34" s="1"/>
  <c r="Z130" i="34"/>
  <c r="Z185" i="34"/>
  <c r="Z182" i="34"/>
  <c r="Z179" i="34"/>
  <c r="Z188" i="34"/>
  <c r="BN72" i="34"/>
  <c r="BK200" i="34"/>
  <c r="BO187" i="34"/>
  <c r="BO181" i="34"/>
  <c r="BO190" i="34"/>
  <c r="BO184" i="34"/>
  <c r="BO136" i="34"/>
  <c r="BO134" i="34" s="1"/>
  <c r="AK139" i="34"/>
  <c r="AK141" i="34" s="1"/>
  <c r="AK151" i="34" s="1"/>
  <c r="AK149" i="34" s="1"/>
  <c r="AK104" i="34"/>
  <c r="AK147" i="34" s="1"/>
  <c r="AK100" i="34"/>
  <c r="AK160" i="34" s="1"/>
  <c r="BQ188" i="34"/>
  <c r="BQ182" i="34"/>
  <c r="BQ185" i="34"/>
  <c r="BQ179" i="34"/>
  <c r="BQ130" i="34"/>
  <c r="AK67" i="34"/>
  <c r="AK77" i="34" s="1"/>
  <c r="AK75" i="34" s="1"/>
  <c r="AK76" i="34" s="1"/>
  <c r="AK73" i="34"/>
  <c r="AK74" i="34" s="1"/>
  <c r="AL187" i="34"/>
  <c r="AL181" i="34"/>
  <c r="AL136" i="34"/>
  <c r="AL134" i="34" s="1"/>
  <c r="AL190" i="34"/>
  <c r="AL184" i="34"/>
  <c r="J111" i="34"/>
  <c r="J65" i="34"/>
  <c r="K28" i="34"/>
  <c r="G197" i="34"/>
  <c r="BK166" i="34"/>
  <c r="BK202" i="34" s="1"/>
  <c r="BK196" i="34"/>
  <c r="BK163" i="34"/>
  <c r="BK199" i="34" s="1"/>
  <c r="BK108" i="34"/>
  <c r="BK106" i="34" s="1"/>
  <c r="BK157" i="34"/>
  <c r="BK193" i="34" s="1"/>
  <c r="BN137" i="34"/>
  <c r="BN140" i="34" s="1"/>
  <c r="BN144" i="34" s="1"/>
  <c r="BN101" i="34"/>
  <c r="BN142" i="34" s="1"/>
  <c r="BN99" i="34"/>
  <c r="BN98" i="34"/>
  <c r="AJ166" i="34"/>
  <c r="AJ108" i="34"/>
  <c r="AJ106" i="34" s="1"/>
  <c r="AJ163" i="34"/>
  <c r="AJ199" i="34" s="1"/>
  <c r="AJ157" i="34"/>
  <c r="AX137" i="34"/>
  <c r="AX140" i="34" s="1"/>
  <c r="AX144" i="34" s="1"/>
  <c r="AX101" i="34"/>
  <c r="AX142" i="34" s="1"/>
  <c r="AX99" i="34"/>
  <c r="AX98" i="34"/>
  <c r="AI199" i="34"/>
  <c r="AI202" i="34"/>
  <c r="AW140" i="34"/>
  <c r="AW144" i="34" s="1"/>
  <c r="AO188" i="34"/>
  <c r="AO182" i="34"/>
  <c r="AO179" i="34"/>
  <c r="AO185" i="34"/>
  <c r="AO130" i="34"/>
  <c r="AP125" i="34"/>
  <c r="L22" i="34"/>
  <c r="L24" i="34" s="1"/>
  <c r="L126" i="34"/>
  <c r="AW81" i="34"/>
  <c r="AW85" i="34" s="1"/>
  <c r="I79" i="34"/>
  <c r="I8" i="34" s="1"/>
  <c r="BA22" i="34"/>
  <c r="BA24" i="34" s="1"/>
  <c r="BA126" i="34"/>
  <c r="H139" i="34"/>
  <c r="H141" i="34" s="1"/>
  <c r="H151" i="34" s="1"/>
  <c r="H149" i="34" s="1"/>
  <c r="H104" i="34"/>
  <c r="H147" i="34" s="1"/>
  <c r="H100" i="34"/>
  <c r="H160" i="34" s="1"/>
  <c r="V54" i="34"/>
  <c r="V62" i="34" s="1"/>
  <c r="V60" i="34" s="1"/>
  <c r="V80" i="34"/>
  <c r="V82" i="34" s="1"/>
  <c r="V92" i="34" s="1"/>
  <c r="BL80" i="34"/>
  <c r="BL82" i="34" s="1"/>
  <c r="BL92" i="34" s="1"/>
  <c r="BL90" i="34" s="1"/>
  <c r="BL58" i="34"/>
  <c r="BL54" i="34"/>
  <c r="BL62" i="34" s="1"/>
  <c r="BL60" i="34" s="1"/>
  <c r="J55" i="34"/>
  <c r="J83" i="34" s="1"/>
  <c r="J78" i="34"/>
  <c r="J81" i="34" s="1"/>
  <c r="J85" i="34" s="1"/>
  <c r="J53" i="34"/>
  <c r="J56" i="34" s="1"/>
  <c r="J52" i="34"/>
  <c r="Y38" i="34"/>
  <c r="Y46" i="34" s="1"/>
  <c r="AK150" i="34"/>
  <c r="W71" i="34"/>
  <c r="BM174" i="34"/>
  <c r="AK84" i="34"/>
  <c r="BM97" i="34"/>
  <c r="BM9" i="34" s="1"/>
  <c r="BO36" i="33"/>
  <c r="J42" i="33"/>
  <c r="AY118" i="33"/>
  <c r="J44" i="33"/>
  <c r="I71" i="33"/>
  <c r="BJ106" i="33"/>
  <c r="BN96" i="33"/>
  <c r="BN50" i="33"/>
  <c r="AM132" i="33"/>
  <c r="AM128" i="33"/>
  <c r="BA96" i="33"/>
  <c r="BA50" i="33"/>
  <c r="W55" i="33"/>
  <c r="W83" i="33" s="1"/>
  <c r="W53" i="33"/>
  <c r="W56" i="33" s="1"/>
  <c r="W57" i="33" s="1"/>
  <c r="W78" i="33"/>
  <c r="W52" i="33"/>
  <c r="W51" i="33"/>
  <c r="W5" i="33" s="1"/>
  <c r="AZ173" i="33"/>
  <c r="AZ167" i="33"/>
  <c r="AZ176" i="33"/>
  <c r="AZ170" i="33"/>
  <c r="AZ116" i="33"/>
  <c r="X119" i="33"/>
  <c r="X113" i="33"/>
  <c r="Z63" i="33"/>
  <c r="Z109" i="33"/>
  <c r="W74" i="33"/>
  <c r="V149" i="33"/>
  <c r="AY143" i="33"/>
  <c r="BK140" i="33"/>
  <c r="BK144" i="33" s="1"/>
  <c r="BN111" i="33"/>
  <c r="BO28" i="33"/>
  <c r="BN65" i="33"/>
  <c r="I73" i="33"/>
  <c r="I74" i="33" s="1"/>
  <c r="I67" i="33"/>
  <c r="I77" i="33" s="1"/>
  <c r="I75" i="33" s="1"/>
  <c r="AI194" i="33"/>
  <c r="I133" i="33"/>
  <c r="Y187" i="33"/>
  <c r="Y181" i="33"/>
  <c r="Y190" i="33"/>
  <c r="Y184" i="33"/>
  <c r="Y136" i="33"/>
  <c r="BL118" i="33"/>
  <c r="I137" i="33"/>
  <c r="I140" i="33" s="1"/>
  <c r="I144" i="33" s="1"/>
  <c r="I101" i="33"/>
  <c r="I142" i="33" s="1"/>
  <c r="I99" i="33"/>
  <c r="I98" i="33"/>
  <c r="AK50" i="33"/>
  <c r="AK96" i="33"/>
  <c r="AK25" i="33"/>
  <c r="BM50" i="33"/>
  <c r="BM51" i="33" s="1"/>
  <c r="BM5" i="33" s="1"/>
  <c r="BM96" i="33"/>
  <c r="BN42" i="33"/>
  <c r="BN38" i="33"/>
  <c r="BN46" i="33" s="1"/>
  <c r="BN44" i="33" s="1"/>
  <c r="AX197" i="33"/>
  <c r="L19" i="33"/>
  <c r="L26" i="33" s="1"/>
  <c r="L20" i="33"/>
  <c r="W101" i="33"/>
  <c r="W142" i="33" s="1"/>
  <c r="W137" i="33"/>
  <c r="W99" i="33"/>
  <c r="W98" i="33"/>
  <c r="W97" i="33"/>
  <c r="W9" i="33" s="1"/>
  <c r="BN114" i="33"/>
  <c r="BN112" i="33"/>
  <c r="BA111" i="33"/>
  <c r="BA65" i="33"/>
  <c r="BB28" i="33"/>
  <c r="X73" i="33"/>
  <c r="X67" i="33"/>
  <c r="X77" i="33" s="1"/>
  <c r="X75" i="33" s="1"/>
  <c r="K128" i="33"/>
  <c r="AK133" i="33"/>
  <c r="AJ158" i="33"/>
  <c r="AJ194" i="33" s="1"/>
  <c r="AJ155" i="33"/>
  <c r="AJ164" i="33"/>
  <c r="AJ200" i="33" s="1"/>
  <c r="AJ102" i="33"/>
  <c r="AJ103" i="33" s="1"/>
  <c r="AJ161" i="33"/>
  <c r="AJ197" i="33" s="1"/>
  <c r="Z22" i="33"/>
  <c r="Z24" i="33" s="1"/>
  <c r="Z126" i="33"/>
  <c r="Y68" i="33"/>
  <c r="Y66" i="33"/>
  <c r="Y70" i="33" s="1"/>
  <c r="AL66" i="33"/>
  <c r="AL70" i="33" s="1"/>
  <c r="AL68" i="33"/>
  <c r="AK69" i="33"/>
  <c r="BL78" i="33"/>
  <c r="BL81" i="33" s="1"/>
  <c r="BL85" i="33" s="1"/>
  <c r="BL55" i="33"/>
  <c r="BL83" i="33" s="1"/>
  <c r="BL53" i="33"/>
  <c r="BL56" i="33" s="1"/>
  <c r="BL57" i="33" s="1"/>
  <c r="BL52" i="33"/>
  <c r="AK115" i="33"/>
  <c r="V166" i="33"/>
  <c r="V202" i="33" s="1"/>
  <c r="V163" i="33"/>
  <c r="V199" i="33" s="1"/>
  <c r="V157" i="33"/>
  <c r="V193" i="33" s="1"/>
  <c r="V196" i="33"/>
  <c r="V108" i="33"/>
  <c r="AY164" i="33"/>
  <c r="AY200" i="33" s="1"/>
  <c r="AY161" i="33"/>
  <c r="AY155" i="33"/>
  <c r="AY191" i="33" s="1"/>
  <c r="AY102" i="33"/>
  <c r="AY103" i="33" s="1"/>
  <c r="AY158" i="33"/>
  <c r="AY194" i="33" s="1"/>
  <c r="BD124" i="33"/>
  <c r="BD17" i="33"/>
  <c r="BD18" i="33"/>
  <c r="BD34" i="33"/>
  <c r="BD37" i="33" s="1"/>
  <c r="BD40" i="33" s="1"/>
  <c r="V60" i="33"/>
  <c r="AL24" i="33"/>
  <c r="BK104" i="33"/>
  <c r="BK100" i="33"/>
  <c r="BK160" i="33" s="1"/>
  <c r="BK139" i="33"/>
  <c r="BK141" i="33" s="1"/>
  <c r="BK151" i="33" s="1"/>
  <c r="BK149" i="33" s="1"/>
  <c r="BB131" i="33"/>
  <c r="BN128" i="33"/>
  <c r="BN132" i="33"/>
  <c r="BO132" i="33" s="1"/>
  <c r="BM67" i="33"/>
  <c r="BM77" i="33" s="1"/>
  <c r="BM75" i="33" s="1"/>
  <c r="BM76" i="33" s="1"/>
  <c r="BM73" i="33"/>
  <c r="I119" i="33"/>
  <c r="I120" i="33" s="1"/>
  <c r="I113" i="33"/>
  <c r="BP20" i="33"/>
  <c r="BP126" i="33" s="1"/>
  <c r="BP19" i="33"/>
  <c r="BP26" i="33" s="1"/>
  <c r="AZ118" i="33"/>
  <c r="BA68" i="33"/>
  <c r="BA66" i="33"/>
  <c r="BA70" i="33" s="1"/>
  <c r="BA72" i="33" s="1"/>
  <c r="AA20" i="33"/>
  <c r="AA126" i="33" s="1"/>
  <c r="AA19" i="33"/>
  <c r="AA26" i="33" s="1"/>
  <c r="AA36" i="33"/>
  <c r="BB132" i="33"/>
  <c r="BB128" i="33"/>
  <c r="I187" i="33"/>
  <c r="I181" i="33"/>
  <c r="I184" i="33"/>
  <c r="I190" i="33"/>
  <c r="I136" i="33"/>
  <c r="I134" i="33" s="1"/>
  <c r="H55" i="33"/>
  <c r="H83" i="33" s="1"/>
  <c r="H78" i="33"/>
  <c r="H53" i="33"/>
  <c r="H56" i="33" s="1"/>
  <c r="H57" i="33" s="1"/>
  <c r="H52" i="33"/>
  <c r="I51" i="33"/>
  <c r="I5" i="33" s="1"/>
  <c r="BK146" i="33"/>
  <c r="Y132" i="33"/>
  <c r="U88" i="33"/>
  <c r="BL178" i="33"/>
  <c r="BL175" i="33"/>
  <c r="BL169" i="33"/>
  <c r="BL172" i="33"/>
  <c r="BL123" i="33"/>
  <c r="BL121" i="33" s="1"/>
  <c r="AY145" i="33"/>
  <c r="AX146" i="33"/>
  <c r="AY146" i="33" s="1"/>
  <c r="BO109" i="33"/>
  <c r="BO63" i="33"/>
  <c r="AI88" i="33"/>
  <c r="AZ55" i="33"/>
  <c r="AZ83" i="33" s="1"/>
  <c r="AZ78" i="33"/>
  <c r="AZ81" i="33" s="1"/>
  <c r="AZ85" i="33" s="1"/>
  <c r="AZ53" i="33"/>
  <c r="AZ56" i="33" s="1"/>
  <c r="AZ57" i="33" s="1"/>
  <c r="AZ52" i="33"/>
  <c r="AX191" i="33"/>
  <c r="AY192" i="33" s="1"/>
  <c r="BC4" i="33" s="1"/>
  <c r="BD4" i="33" s="1"/>
  <c r="AY168" i="33"/>
  <c r="BN66" i="33"/>
  <c r="BN70" i="33" s="1"/>
  <c r="BN72" i="33" s="1"/>
  <c r="BN68" i="33"/>
  <c r="K63" i="33"/>
  <c r="K109" i="33"/>
  <c r="AK119" i="33"/>
  <c r="AK113" i="33"/>
  <c r="AK173" i="33"/>
  <c r="AK167" i="33"/>
  <c r="AK168" i="33" s="1"/>
  <c r="AK176" i="33"/>
  <c r="AK177" i="33" s="1"/>
  <c r="AK170" i="33"/>
  <c r="AK171" i="33" s="1"/>
  <c r="AK116" i="33"/>
  <c r="AK117" i="33" s="1"/>
  <c r="AX88" i="33"/>
  <c r="U197" i="33"/>
  <c r="AY135" i="33"/>
  <c r="AY81" i="33"/>
  <c r="AY85" i="33" s="1"/>
  <c r="AY87" i="33" s="1"/>
  <c r="BB63" i="33"/>
  <c r="BB109" i="33"/>
  <c r="AZ190" i="33"/>
  <c r="AZ184" i="33"/>
  <c r="AZ187" i="33"/>
  <c r="AZ181" i="33"/>
  <c r="AZ136" i="33"/>
  <c r="AZ134" i="33" s="1"/>
  <c r="F106" i="33"/>
  <c r="L188" i="33"/>
  <c r="L182" i="33"/>
  <c r="L185" i="33"/>
  <c r="L179" i="33"/>
  <c r="L130" i="33"/>
  <c r="L131" i="33" s="1"/>
  <c r="AY177" i="33"/>
  <c r="AY79" i="33"/>
  <c r="AY8" i="33" s="1"/>
  <c r="L11" i="21" s="1"/>
  <c r="AJ54" i="33"/>
  <c r="AJ62" i="33" s="1"/>
  <c r="AJ60" i="33" s="1"/>
  <c r="AJ58" i="33"/>
  <c r="AJ88" i="33" s="1"/>
  <c r="AJ80" i="33"/>
  <c r="AJ82" i="33" s="1"/>
  <c r="AJ92" i="33" s="1"/>
  <c r="AJ90" i="33" s="1"/>
  <c r="U196" i="33"/>
  <c r="U166" i="33"/>
  <c r="U202" i="33" s="1"/>
  <c r="U163" i="33"/>
  <c r="U199" i="33" s="1"/>
  <c r="U157" i="33"/>
  <c r="U193" i="33" s="1"/>
  <c r="U108" i="33"/>
  <c r="U106" i="33" s="1"/>
  <c r="AK174" i="33"/>
  <c r="AZ119" i="33"/>
  <c r="AZ113" i="33"/>
  <c r="BM173" i="33"/>
  <c r="BM174" i="33" s="1"/>
  <c r="BM167" i="33"/>
  <c r="BM170" i="33"/>
  <c r="BM116" i="33"/>
  <c r="BM117" i="33" s="1"/>
  <c r="BM176" i="33"/>
  <c r="Y111" i="33"/>
  <c r="Y65" i="33"/>
  <c r="Z28" i="33"/>
  <c r="K22" i="33"/>
  <c r="K24" i="33" s="1"/>
  <c r="AL111" i="33"/>
  <c r="AL65" i="33"/>
  <c r="AM28" i="33"/>
  <c r="AK187" i="33"/>
  <c r="AK181" i="33"/>
  <c r="AK184" i="33"/>
  <c r="AK190" i="33"/>
  <c r="AK136" i="33"/>
  <c r="AK134" i="33" s="1"/>
  <c r="AJ140" i="33"/>
  <c r="AJ144" i="33" s="1"/>
  <c r="Z36" i="33"/>
  <c r="Y112" i="33"/>
  <c r="Y114" i="33"/>
  <c r="AL112" i="33"/>
  <c r="AL114" i="33"/>
  <c r="BL137" i="33"/>
  <c r="BL140" i="33" s="1"/>
  <c r="BL144" i="33" s="1"/>
  <c r="BL99" i="33"/>
  <c r="BL101" i="33"/>
  <c r="BL142" i="33" s="1"/>
  <c r="BL98" i="33"/>
  <c r="Z185" i="33"/>
  <c r="Z179" i="33"/>
  <c r="Z188" i="33"/>
  <c r="Z182" i="33"/>
  <c r="Z130" i="33"/>
  <c r="Z131" i="33" s="1"/>
  <c r="U191" i="33"/>
  <c r="J112" i="33"/>
  <c r="J114" i="33"/>
  <c r="V58" i="33"/>
  <c r="V88" i="33" s="1"/>
  <c r="BK164" i="33"/>
  <c r="BK161" i="33"/>
  <c r="BK155" i="33"/>
  <c r="BK102" i="33"/>
  <c r="BK103" i="33" s="1"/>
  <c r="BK158" i="33"/>
  <c r="BM119" i="33"/>
  <c r="BM120" i="33" s="1"/>
  <c r="BM113" i="33"/>
  <c r="W178" i="33"/>
  <c r="W172" i="33"/>
  <c r="W169" i="33"/>
  <c r="W123" i="33"/>
  <c r="W121" i="33" s="1"/>
  <c r="W175" i="33"/>
  <c r="AJ178" i="33"/>
  <c r="AJ175" i="33"/>
  <c r="AJ169" i="33"/>
  <c r="AJ123" i="33"/>
  <c r="AJ121" i="33" s="1"/>
  <c r="AJ172" i="33"/>
  <c r="BA112" i="33"/>
  <c r="BA114" i="33"/>
  <c r="AM63" i="33"/>
  <c r="AM109" i="33"/>
  <c r="AA188" i="33"/>
  <c r="AA182" i="33"/>
  <c r="AA179" i="33"/>
  <c r="AA185" i="33"/>
  <c r="AA130" i="33"/>
  <c r="AI191" i="33"/>
  <c r="BB22" i="33"/>
  <c r="BB24" i="33" s="1"/>
  <c r="BP41" i="33"/>
  <c r="BQ41" i="33" s="1"/>
  <c r="BK80" i="33"/>
  <c r="BK82" i="33" s="1"/>
  <c r="BK92" i="33" s="1"/>
  <c r="BK90" i="33" s="1"/>
  <c r="BK58" i="33"/>
  <c r="BK54" i="33"/>
  <c r="BK62" i="33" s="1"/>
  <c r="BK60" i="33" s="1"/>
  <c r="W117" i="33"/>
  <c r="H101" i="33"/>
  <c r="H142" i="33" s="1"/>
  <c r="H99" i="33"/>
  <c r="H137" i="33"/>
  <c r="H98" i="33"/>
  <c r="I97" i="33"/>
  <c r="I9" i="33" s="1"/>
  <c r="I115" i="33"/>
  <c r="BO128" i="33"/>
  <c r="BA187" i="33"/>
  <c r="BA181" i="33"/>
  <c r="BA184" i="33"/>
  <c r="BA190" i="33"/>
  <c r="BA136" i="33"/>
  <c r="BA134" i="33" s="1"/>
  <c r="AZ101" i="33"/>
  <c r="AZ142" i="33" s="1"/>
  <c r="AZ137" i="33"/>
  <c r="AZ99" i="33"/>
  <c r="AZ98" i="33"/>
  <c r="X78" i="33"/>
  <c r="X81" i="33" s="1"/>
  <c r="X85" i="33" s="1"/>
  <c r="X53" i="33"/>
  <c r="X56" i="33" s="1"/>
  <c r="X55" i="33"/>
  <c r="X83" i="33" s="1"/>
  <c r="X52" i="33"/>
  <c r="I78" i="33"/>
  <c r="I81" i="33" s="1"/>
  <c r="I85" i="33" s="1"/>
  <c r="I53" i="33"/>
  <c r="I56" i="33" s="1"/>
  <c r="I55" i="33"/>
  <c r="I83" i="33" s="1"/>
  <c r="I52" i="33"/>
  <c r="J132" i="33"/>
  <c r="K132" i="33" s="1"/>
  <c r="J128" i="33"/>
  <c r="M124" i="33"/>
  <c r="M127" i="33" s="1"/>
  <c r="M17" i="33"/>
  <c r="N16" i="33"/>
  <c r="M18" i="33"/>
  <c r="M34" i="33"/>
  <c r="M37" i="33" s="1"/>
  <c r="M40" i="33" s="1"/>
  <c r="AZ67" i="33"/>
  <c r="AZ77" i="33" s="1"/>
  <c r="AZ75" i="33" s="1"/>
  <c r="AZ73" i="33"/>
  <c r="X173" i="33"/>
  <c r="X167" i="33"/>
  <c r="X170" i="33"/>
  <c r="X176" i="33"/>
  <c r="X116" i="33"/>
  <c r="X118" i="33" s="1"/>
  <c r="AN20" i="33"/>
  <c r="AN36" i="33" s="1"/>
  <c r="AN19" i="33"/>
  <c r="AN26" i="33" s="1"/>
  <c r="U194" i="33"/>
  <c r="BC188" i="33"/>
  <c r="BC182" i="33"/>
  <c r="BC185" i="33"/>
  <c r="BC130" i="33"/>
  <c r="BC179" i="33"/>
  <c r="BP188" i="33"/>
  <c r="BP182" i="33"/>
  <c r="BP185" i="33"/>
  <c r="BP179" i="33"/>
  <c r="BP130" i="33"/>
  <c r="BP131" i="33" s="1"/>
  <c r="AM22" i="33"/>
  <c r="AM24" i="33"/>
  <c r="AI200" i="33"/>
  <c r="BO38" i="33"/>
  <c r="BO46" i="33" s="1"/>
  <c r="BO42" i="33"/>
  <c r="AO124" i="33"/>
  <c r="AO127" i="33" s="1"/>
  <c r="AO17" i="33"/>
  <c r="AP16" i="33"/>
  <c r="AO18" i="33"/>
  <c r="AO34" i="33"/>
  <c r="AO37" i="33" s="1"/>
  <c r="AO40" i="33" s="1"/>
  <c r="AO41" i="33" s="1"/>
  <c r="X72" i="33"/>
  <c r="Y24" i="33"/>
  <c r="AI166" i="33"/>
  <c r="AI202" i="33" s="1"/>
  <c r="AI163" i="33"/>
  <c r="AI199" i="33" s="1"/>
  <c r="AI157" i="33"/>
  <c r="AI193" i="33" s="1"/>
  <c r="AI108" i="33"/>
  <c r="AI106" i="33" s="1"/>
  <c r="AI196" i="33"/>
  <c r="AY178" i="33"/>
  <c r="AY172" i="33"/>
  <c r="AY175" i="33"/>
  <c r="AY169" i="33"/>
  <c r="AY123" i="33"/>
  <c r="AY121" i="33" s="1"/>
  <c r="AY122" i="33" s="1"/>
  <c r="AX194" i="33"/>
  <c r="H178" i="33"/>
  <c r="H175" i="33"/>
  <c r="H169" i="33"/>
  <c r="H172" i="33"/>
  <c r="H123" i="33"/>
  <c r="H121" i="33" s="1"/>
  <c r="L41" i="33"/>
  <c r="M41" i="33" s="1"/>
  <c r="BA42" i="33"/>
  <c r="BA38" i="33"/>
  <c r="BA46" i="33" s="1"/>
  <c r="BA44" i="33" s="1"/>
  <c r="AJ81" i="33"/>
  <c r="AJ85" i="33" s="1"/>
  <c r="U147" i="33"/>
  <c r="AX166" i="33"/>
  <c r="AX202" i="33" s="1"/>
  <c r="AX157" i="33"/>
  <c r="AX193" i="33" s="1"/>
  <c r="AX196" i="33"/>
  <c r="AX163" i="33"/>
  <c r="AX199" i="33" s="1"/>
  <c r="AX108" i="33"/>
  <c r="AX106" i="33" s="1"/>
  <c r="K36" i="33"/>
  <c r="AK67" i="33"/>
  <c r="AK77" i="33" s="1"/>
  <c r="AK75" i="33" s="1"/>
  <c r="AK76" i="33" s="1"/>
  <c r="AK73" i="33"/>
  <c r="AK74" i="33" s="1"/>
  <c r="AJ139" i="33"/>
  <c r="AJ141" i="33" s="1"/>
  <c r="AJ151" i="33" s="1"/>
  <c r="AJ149" i="33" s="1"/>
  <c r="AJ104" i="33"/>
  <c r="AJ147" i="33" s="1"/>
  <c r="AJ100" i="33"/>
  <c r="AJ160" i="33" s="1"/>
  <c r="J24" i="33"/>
  <c r="U146" i="33"/>
  <c r="V146" i="33" s="1"/>
  <c r="BM45" i="33"/>
  <c r="AN188" i="33"/>
  <c r="AN182" i="33"/>
  <c r="AN185" i="33"/>
  <c r="AN179" i="33"/>
  <c r="AN130" i="33"/>
  <c r="AN131" i="33" s="1"/>
  <c r="AY104" i="33"/>
  <c r="AY147" i="33" s="1"/>
  <c r="AY148" i="33" s="1"/>
  <c r="AY100" i="33"/>
  <c r="AY160" i="33" s="1"/>
  <c r="AY139" i="33"/>
  <c r="AY141" i="33" s="1"/>
  <c r="AY151" i="33" s="1"/>
  <c r="AY149" i="33" s="1"/>
  <c r="AY150" i="33" s="1"/>
  <c r="U200" i="33"/>
  <c r="G166" i="33"/>
  <c r="G202" i="33" s="1"/>
  <c r="G163" i="33"/>
  <c r="G199" i="33" s="1"/>
  <c r="G157" i="33"/>
  <c r="G193" i="33" s="1"/>
  <c r="G108" i="33"/>
  <c r="G106" i="33" s="1"/>
  <c r="G196" i="33"/>
  <c r="J68" i="33"/>
  <c r="J66" i="33"/>
  <c r="J70" i="33" s="1"/>
  <c r="BC37" i="33"/>
  <c r="BC40" i="33" s="1"/>
  <c r="BC41" i="33" s="1"/>
  <c r="BC20" i="33"/>
  <c r="BC126" i="33" s="1"/>
  <c r="BC19" i="33"/>
  <c r="BC26" i="33" s="1"/>
  <c r="J65" i="33"/>
  <c r="K28" i="33"/>
  <c r="J111" i="33"/>
  <c r="BQ17" i="33"/>
  <c r="BQ124" i="33"/>
  <c r="BQ127" i="33" s="1"/>
  <c r="BR16" i="33"/>
  <c r="BQ18" i="33"/>
  <c r="BQ34" i="33"/>
  <c r="BQ37" i="33" s="1"/>
  <c r="BQ40" i="33" s="1"/>
  <c r="AK120" i="33"/>
  <c r="AM36" i="33"/>
  <c r="AB124" i="33"/>
  <c r="AB17" i="33"/>
  <c r="AB18" i="33"/>
  <c r="AB34" i="33"/>
  <c r="AA41" i="33"/>
  <c r="AY58" i="33"/>
  <c r="AY59" i="33" s="1"/>
  <c r="AY54" i="33"/>
  <c r="AY62" i="33" s="1"/>
  <c r="AY60" i="33" s="1"/>
  <c r="AY61" i="33" s="1"/>
  <c r="AY80" i="33"/>
  <c r="AY82" i="33" s="1"/>
  <c r="AY92" i="33" s="1"/>
  <c r="AY90" i="33" s="1"/>
  <c r="AY91" i="33" s="1"/>
  <c r="AI197" i="33"/>
  <c r="BB36" i="33"/>
  <c r="AL187" i="33"/>
  <c r="AL181" i="33"/>
  <c r="AL190" i="33"/>
  <c r="AL184" i="33"/>
  <c r="AL136" i="33"/>
  <c r="AL134" i="33" s="1"/>
  <c r="BK81" i="33"/>
  <c r="BK85" i="33" s="1"/>
  <c r="BK87" i="33" s="1"/>
  <c r="X190" i="33"/>
  <c r="X184" i="33"/>
  <c r="X187" i="33"/>
  <c r="X181" i="33"/>
  <c r="X136" i="33"/>
  <c r="X134" i="33" s="1"/>
  <c r="I173" i="33"/>
  <c r="I167" i="33"/>
  <c r="I168" i="33" s="1"/>
  <c r="I170" i="33"/>
  <c r="I171" i="33" s="1"/>
  <c r="I176" i="33"/>
  <c r="I116" i="33"/>
  <c r="I117" i="33" s="1"/>
  <c r="AY138" i="33"/>
  <c r="AY12" i="33" s="1"/>
  <c r="BM71" i="33"/>
  <c r="BO24" i="33"/>
  <c r="BO22" i="33"/>
  <c r="BM135" i="33"/>
  <c r="X137" i="33"/>
  <c r="X140" i="33" s="1"/>
  <c r="X144" i="33" s="1"/>
  <c r="X101" i="33"/>
  <c r="X142" i="33" s="1"/>
  <c r="X99" i="33"/>
  <c r="X98" i="33"/>
  <c r="AY103" i="31"/>
  <c r="AK146" i="31"/>
  <c r="AY58" i="31"/>
  <c r="AY88" i="31" s="1"/>
  <c r="AY89" i="31" s="1"/>
  <c r="AJ147" i="31"/>
  <c r="AM96" i="31"/>
  <c r="AM50" i="31"/>
  <c r="AA96" i="31"/>
  <c r="AA50" i="31"/>
  <c r="BQ41" i="31"/>
  <c r="BK194" i="31"/>
  <c r="AX166" i="31"/>
  <c r="AX202" i="31" s="1"/>
  <c r="AX196" i="31"/>
  <c r="AX163" i="31"/>
  <c r="AX199" i="31" s="1"/>
  <c r="AX157" i="31"/>
  <c r="AX193" i="31" s="1"/>
  <c r="AX108" i="31"/>
  <c r="AX106" i="31" s="1"/>
  <c r="BN187" i="31"/>
  <c r="BN181" i="31"/>
  <c r="BN184" i="31"/>
  <c r="BN190" i="31"/>
  <c r="BN136" i="31"/>
  <c r="BN134" i="31" s="1"/>
  <c r="AK104" i="31"/>
  <c r="AK100" i="31"/>
  <c r="AK160" i="31" s="1"/>
  <c r="AK139" i="31"/>
  <c r="AK141" i="31" s="1"/>
  <c r="AK151" i="31" s="1"/>
  <c r="AK149" i="31" s="1"/>
  <c r="AK150" i="31" s="1"/>
  <c r="BB132" i="31"/>
  <c r="BB128" i="31"/>
  <c r="AN109" i="31"/>
  <c r="AN63" i="31"/>
  <c r="AY166" i="31"/>
  <c r="AY157" i="31"/>
  <c r="AY108" i="31"/>
  <c r="AY163" i="31"/>
  <c r="G81" i="31"/>
  <c r="G85" i="31" s="1"/>
  <c r="AA190" i="31"/>
  <c r="AA184" i="31"/>
  <c r="AA187" i="31"/>
  <c r="AA181" i="31"/>
  <c r="AA136" i="31"/>
  <c r="AA134" i="31" s="1"/>
  <c r="AB22" i="31"/>
  <c r="AB23" i="31" s="1"/>
  <c r="BA101" i="31"/>
  <c r="BA142" i="31" s="1"/>
  <c r="BA99" i="31"/>
  <c r="BA137" i="31"/>
  <c r="BA98" i="31"/>
  <c r="BM72" i="31"/>
  <c r="BM73" i="31"/>
  <c r="BM74" i="31" s="1"/>
  <c r="BM67" i="31"/>
  <c r="BM77" i="31" s="1"/>
  <c r="BM75" i="31" s="1"/>
  <c r="AB21" i="31"/>
  <c r="BK191" i="31"/>
  <c r="AM128" i="31"/>
  <c r="AM132" i="31"/>
  <c r="AL187" i="31"/>
  <c r="AL181" i="31"/>
  <c r="AL190" i="31"/>
  <c r="AL184" i="31"/>
  <c r="AL136" i="31"/>
  <c r="AL134" i="31" s="1"/>
  <c r="I119" i="31"/>
  <c r="I120" i="31" s="1"/>
  <c r="I113" i="31"/>
  <c r="AJ172" i="31"/>
  <c r="AJ178" i="31"/>
  <c r="AJ169" i="31"/>
  <c r="AJ175" i="31"/>
  <c r="AJ123" i="31"/>
  <c r="AJ121" i="31" s="1"/>
  <c r="BO109" i="31"/>
  <c r="BO63" i="31"/>
  <c r="J132" i="31"/>
  <c r="J128" i="31"/>
  <c r="BD126" i="31"/>
  <c r="BD36" i="31"/>
  <c r="BD20" i="31"/>
  <c r="BD19" i="31"/>
  <c r="BD26" i="31" s="1"/>
  <c r="AX147" i="31"/>
  <c r="AJ163" i="31"/>
  <c r="AJ199" i="31" s="1"/>
  <c r="AJ157" i="31"/>
  <c r="AJ166" i="31"/>
  <c r="AJ108" i="31"/>
  <c r="BA187" i="31"/>
  <c r="BA181" i="31"/>
  <c r="BA190" i="31"/>
  <c r="BA184" i="31"/>
  <c r="BA136" i="31"/>
  <c r="BA134" i="31" s="1"/>
  <c r="BN24" i="31"/>
  <c r="AM114" i="31"/>
  <c r="AM112" i="31"/>
  <c r="BA173" i="31"/>
  <c r="BA176" i="31"/>
  <c r="BA167" i="31"/>
  <c r="BA170" i="31"/>
  <c r="BA116" i="31"/>
  <c r="BM137" i="31"/>
  <c r="BM101" i="31"/>
  <c r="BM142" i="31" s="1"/>
  <c r="BM99" i="31"/>
  <c r="BM98" i="31"/>
  <c r="I135" i="31"/>
  <c r="AI191" i="31"/>
  <c r="BB42" i="31"/>
  <c r="BB38" i="31"/>
  <c r="BB46" i="31" s="1"/>
  <c r="BB44" i="31" s="1"/>
  <c r="I173" i="31"/>
  <c r="I174" i="31" s="1"/>
  <c r="I176" i="31"/>
  <c r="I177" i="31" s="1"/>
  <c r="I167" i="31"/>
  <c r="I168" i="31" s="1"/>
  <c r="I170" i="31"/>
  <c r="I116" i="31"/>
  <c r="I117" i="31" s="1"/>
  <c r="AN22" i="31"/>
  <c r="AN24" i="31" s="1"/>
  <c r="AN126" i="31"/>
  <c r="BQ17" i="31"/>
  <c r="BR16" i="31"/>
  <c r="BQ18" i="31"/>
  <c r="BQ124" i="31"/>
  <c r="BQ127" i="31" s="1"/>
  <c r="BQ34" i="31"/>
  <c r="BQ37" i="31" s="1"/>
  <c r="BQ40" i="31" s="1"/>
  <c r="AY104" i="31"/>
  <c r="AY147" i="31" s="1"/>
  <c r="G80" i="31"/>
  <c r="G82" i="31" s="1"/>
  <c r="G92" i="31" s="1"/>
  <c r="G90" i="31" s="1"/>
  <c r="G58" i="31"/>
  <c r="G54" i="31"/>
  <c r="G62" i="31" s="1"/>
  <c r="G60" i="31" s="1"/>
  <c r="Y100" i="31"/>
  <c r="Y160" i="31" s="1"/>
  <c r="AY145" i="31"/>
  <c r="AX146" i="31"/>
  <c r="AY146" i="31" s="1"/>
  <c r="AZ146" i="31" s="1"/>
  <c r="BK166" i="31"/>
  <c r="BK202" i="31" s="1"/>
  <c r="BK196" i="31"/>
  <c r="BK157" i="31"/>
  <c r="BK193" i="31" s="1"/>
  <c r="BK163" i="31"/>
  <c r="BK199" i="31" s="1"/>
  <c r="BK108" i="31"/>
  <c r="BK106" i="31" s="1"/>
  <c r="AO185" i="31"/>
  <c r="AO179" i="31"/>
  <c r="AO182" i="31"/>
  <c r="AO130" i="31"/>
  <c r="AO188" i="31"/>
  <c r="W192" i="31"/>
  <c r="AA4" i="31" s="1"/>
  <c r="AB4" i="31" s="1"/>
  <c r="AK54" i="31"/>
  <c r="AK62" i="31" s="1"/>
  <c r="AK60" i="31" s="1"/>
  <c r="AK80" i="31"/>
  <c r="AK82" i="31" s="1"/>
  <c r="AK92" i="31" s="1"/>
  <c r="AK90" i="31" s="1"/>
  <c r="AK91" i="31" s="1"/>
  <c r="AK58" i="31"/>
  <c r="AK59" i="31" s="1"/>
  <c r="AZ73" i="31"/>
  <c r="AZ67" i="31"/>
  <c r="AZ77" i="31" s="1"/>
  <c r="AZ75" i="31" s="1"/>
  <c r="AL65" i="31"/>
  <c r="AL111" i="31"/>
  <c r="AM28" i="31"/>
  <c r="BM113" i="31"/>
  <c r="BM119" i="31"/>
  <c r="BM120" i="31" s="1"/>
  <c r="V175" i="31"/>
  <c r="V199" i="31" s="1"/>
  <c r="V169" i="31"/>
  <c r="V193" i="31" s="1"/>
  <c r="V178" i="31"/>
  <c r="V202" i="31" s="1"/>
  <c r="V123" i="31"/>
  <c r="V121" i="31" s="1"/>
  <c r="V172" i="31"/>
  <c r="V196" i="31" s="1"/>
  <c r="Y81" i="31"/>
  <c r="Y85" i="31" s="1"/>
  <c r="BL161" i="31"/>
  <c r="BL197" i="31" s="1"/>
  <c r="BL155" i="31"/>
  <c r="BL191" i="31" s="1"/>
  <c r="BL158" i="31"/>
  <c r="BL194" i="31" s="1"/>
  <c r="BL164" i="31"/>
  <c r="BL200" i="31" s="1"/>
  <c r="BL102" i="31"/>
  <c r="AX197" i="31"/>
  <c r="AY162" i="31"/>
  <c r="K109" i="31"/>
  <c r="K63" i="31"/>
  <c r="T147" i="31"/>
  <c r="U104" i="31"/>
  <c r="BK146" i="31"/>
  <c r="Y146" i="31"/>
  <c r="AY76" i="31"/>
  <c r="AZ139" i="31"/>
  <c r="AZ141" i="31" s="1"/>
  <c r="AZ151" i="31" s="1"/>
  <c r="AZ149" i="31" s="1"/>
  <c r="AZ104" i="31"/>
  <c r="AZ100" i="31"/>
  <c r="AZ160" i="31" s="1"/>
  <c r="L41" i="31"/>
  <c r="AK61" i="31"/>
  <c r="AL78" i="31"/>
  <c r="AL81" i="31" s="1"/>
  <c r="AL85" i="31" s="1"/>
  <c r="AL55" i="31"/>
  <c r="AL83" i="31" s="1"/>
  <c r="AL53" i="31"/>
  <c r="AL56" i="31" s="1"/>
  <c r="AL57" i="31" s="1"/>
  <c r="AL52" i="31"/>
  <c r="I73" i="31"/>
  <c r="I74" i="31" s="1"/>
  <c r="I67" i="31"/>
  <c r="I77" i="31" s="1"/>
  <c r="I75" i="31" s="1"/>
  <c r="G139" i="31"/>
  <c r="G141" i="31" s="1"/>
  <c r="G151" i="31" s="1"/>
  <c r="G149" i="31" s="1"/>
  <c r="G104" i="31"/>
  <c r="G100" i="31"/>
  <c r="G160" i="31" s="1"/>
  <c r="L126" i="31"/>
  <c r="L20" i="31"/>
  <c r="L19" i="31"/>
  <c r="L26" i="31" s="1"/>
  <c r="BM55" i="31"/>
  <c r="BM83" i="31" s="1"/>
  <c r="BM84" i="31" s="1"/>
  <c r="BM53" i="31"/>
  <c r="BM56" i="31" s="1"/>
  <c r="BM57" i="31" s="1"/>
  <c r="BM78" i="31"/>
  <c r="BM81" i="31" s="1"/>
  <c r="BM85" i="31" s="1"/>
  <c r="BM52" i="31"/>
  <c r="H161" i="31"/>
  <c r="H197" i="31" s="1"/>
  <c r="H155" i="31"/>
  <c r="H191" i="31" s="1"/>
  <c r="H158" i="31"/>
  <c r="H194" i="31" s="1"/>
  <c r="H164" i="31"/>
  <c r="H200" i="31" s="1"/>
  <c r="H102" i="31"/>
  <c r="X111" i="31"/>
  <c r="X65" i="31"/>
  <c r="Y28" i="31"/>
  <c r="I96" i="31"/>
  <c r="I50" i="31"/>
  <c r="I25" i="31"/>
  <c r="AK87" i="31"/>
  <c r="AL87" i="31" s="1"/>
  <c r="J68" i="31"/>
  <c r="J66" i="31"/>
  <c r="J70" i="31" s="1"/>
  <c r="BC42" i="31"/>
  <c r="BC38" i="31"/>
  <c r="BC46" i="31" s="1"/>
  <c r="BC44" i="31" s="1"/>
  <c r="BL139" i="31"/>
  <c r="BL141" i="31" s="1"/>
  <c r="BL151" i="31" s="1"/>
  <c r="BL149" i="31" s="1"/>
  <c r="BL100" i="31"/>
  <c r="BL160" i="31" s="1"/>
  <c r="BL104" i="31"/>
  <c r="AX200" i="31"/>
  <c r="AY165" i="31"/>
  <c r="AY91" i="31"/>
  <c r="BL103" i="31"/>
  <c r="Z72" i="31"/>
  <c r="AN188" i="31"/>
  <c r="AN182" i="31"/>
  <c r="AN185" i="31"/>
  <c r="AN179" i="31"/>
  <c r="AN130" i="31"/>
  <c r="AN131" i="31" s="1"/>
  <c r="BO22" i="31"/>
  <c r="BO24" i="31" s="1"/>
  <c r="BO126" i="31"/>
  <c r="BL178" i="31"/>
  <c r="BL172" i="31"/>
  <c r="BL175" i="31"/>
  <c r="BL169" i="31"/>
  <c r="BL123" i="31"/>
  <c r="BL121" i="31" s="1"/>
  <c r="G164" i="31"/>
  <c r="G158" i="31"/>
  <c r="G161" i="31"/>
  <c r="G155" i="31"/>
  <c r="G102" i="31"/>
  <c r="G103" i="31" s="1"/>
  <c r="H58" i="31"/>
  <c r="H88" i="31" s="1"/>
  <c r="H54" i="31"/>
  <c r="H62" i="31" s="1"/>
  <c r="H60" i="31" s="1"/>
  <c r="H80" i="31"/>
  <c r="H82" i="31" s="1"/>
  <c r="H92" i="31" s="1"/>
  <c r="H90" i="31" s="1"/>
  <c r="J42" i="31"/>
  <c r="J38" i="31"/>
  <c r="J46" i="31" s="1"/>
  <c r="J44" i="31" s="1"/>
  <c r="BD37" i="31"/>
  <c r="BD40" i="31" s="1"/>
  <c r="BD41" i="31" s="1"/>
  <c r="BD35" i="31"/>
  <c r="M17" i="31"/>
  <c r="N16" i="31"/>
  <c r="M18" i="31"/>
  <c r="M124" i="31"/>
  <c r="M127" i="31" s="1"/>
  <c r="M34" i="31"/>
  <c r="AM66" i="31"/>
  <c r="AM70" i="31" s="1"/>
  <c r="AM72" i="31" s="1"/>
  <c r="AM68" i="31"/>
  <c r="AK86" i="31"/>
  <c r="W201" i="31"/>
  <c r="AA10" i="31" s="1"/>
  <c r="AB10" i="31" s="1"/>
  <c r="AK161" i="31"/>
  <c r="AK197" i="31" s="1"/>
  <c r="AK155" i="31"/>
  <c r="AK191" i="31" s="1"/>
  <c r="AK158" i="31"/>
  <c r="AK194" i="31" s="1"/>
  <c r="AK164" i="31"/>
  <c r="AK200" i="31" s="1"/>
  <c r="AK102" i="31"/>
  <c r="AK103" i="31" s="1"/>
  <c r="BM134" i="31"/>
  <c r="BM135" i="31" s="1"/>
  <c r="AY178" i="31"/>
  <c r="AY172" i="31"/>
  <c r="AY169" i="31"/>
  <c r="AY123" i="31"/>
  <c r="AY121" i="31" s="1"/>
  <c r="AY122" i="31" s="1"/>
  <c r="AY175" i="31"/>
  <c r="AI194" i="31"/>
  <c r="AK159" i="31"/>
  <c r="I115" i="31"/>
  <c r="AY149" i="31"/>
  <c r="H57" i="31"/>
  <c r="H104" i="31"/>
  <c r="H147" i="31" s="1"/>
  <c r="H100" i="31"/>
  <c r="H160" i="31" s="1"/>
  <c r="H139" i="31"/>
  <c r="H141" i="31" s="1"/>
  <c r="H151" i="31" s="1"/>
  <c r="W119" i="31"/>
  <c r="W113" i="31"/>
  <c r="W139" i="31"/>
  <c r="W141" i="31" s="1"/>
  <c r="W151" i="31" s="1"/>
  <c r="W149" i="31" s="1"/>
  <c r="W150" i="31" s="1"/>
  <c r="J96" i="31"/>
  <c r="J50" i="31"/>
  <c r="Z173" i="31"/>
  <c r="Z176" i="31"/>
  <c r="Z170" i="31"/>
  <c r="Z167" i="31"/>
  <c r="Z116" i="31"/>
  <c r="Z118" i="31" s="1"/>
  <c r="BK147" i="31"/>
  <c r="AB36" i="31"/>
  <c r="BB114" i="31"/>
  <c r="BB112" i="31"/>
  <c r="AO19" i="31"/>
  <c r="AO26" i="31" s="1"/>
  <c r="AO20" i="31"/>
  <c r="S106" i="31"/>
  <c r="T106" i="31"/>
  <c r="Z134" i="31"/>
  <c r="AA66" i="31"/>
  <c r="AA70" i="31" s="1"/>
  <c r="AA68" i="31"/>
  <c r="AZ119" i="31"/>
  <c r="AZ113" i="31"/>
  <c r="AK73" i="31"/>
  <c r="AK67" i="31"/>
  <c r="AK77" i="31" s="1"/>
  <c r="AK75" i="31" s="1"/>
  <c r="AK76" i="31" s="1"/>
  <c r="T88" i="31"/>
  <c r="U58" i="31"/>
  <c r="AI88" i="31"/>
  <c r="BC109" i="31"/>
  <c r="BC63" i="31"/>
  <c r="AZ54" i="31"/>
  <c r="AZ62" i="31" s="1"/>
  <c r="AZ60" i="31" s="1"/>
  <c r="AZ80" i="31"/>
  <c r="AZ82" i="31" s="1"/>
  <c r="AZ92" i="31" s="1"/>
  <c r="AZ90" i="31" s="1"/>
  <c r="Y54" i="31"/>
  <c r="Y62" i="31" s="1"/>
  <c r="Y60" i="31" s="1"/>
  <c r="AX191" i="31"/>
  <c r="AY156" i="31"/>
  <c r="K24" i="31"/>
  <c r="K22" i="31"/>
  <c r="K126" i="31"/>
  <c r="AY61" i="31"/>
  <c r="W61" i="31"/>
  <c r="AL137" i="31"/>
  <c r="AL99" i="31"/>
  <c r="AL101" i="31"/>
  <c r="AL142" i="31" s="1"/>
  <c r="AL98" i="31"/>
  <c r="W195" i="31"/>
  <c r="AA6" i="31" s="1"/>
  <c r="AB6" i="31" s="1"/>
  <c r="L127" i="31"/>
  <c r="X163" i="31"/>
  <c r="X157" i="31"/>
  <c r="X166" i="31"/>
  <c r="X108" i="31"/>
  <c r="X106" i="31" s="1"/>
  <c r="Z137" i="31"/>
  <c r="Z99" i="31"/>
  <c r="Z101" i="31"/>
  <c r="Z142" i="31" s="1"/>
  <c r="Z98" i="31"/>
  <c r="AI197" i="31"/>
  <c r="BL58" i="31"/>
  <c r="BL54" i="31"/>
  <c r="BL62" i="31" s="1"/>
  <c r="BL60" i="31" s="1"/>
  <c r="BL80" i="31"/>
  <c r="BL82" i="31" s="1"/>
  <c r="BL92" i="31" s="1"/>
  <c r="BL90" i="31" s="1"/>
  <c r="BN68" i="31"/>
  <c r="BN66" i="31"/>
  <c r="BN70" i="31" s="1"/>
  <c r="AB132" i="31"/>
  <c r="AB133" i="31" s="1"/>
  <c r="AB128" i="31"/>
  <c r="AP124" i="31"/>
  <c r="AP17" i="31"/>
  <c r="AP18" i="31"/>
  <c r="AP34" i="31"/>
  <c r="AP37" i="31" s="1"/>
  <c r="AP40" i="31" s="1"/>
  <c r="BA111" i="31"/>
  <c r="BA65" i="31"/>
  <c r="BB28" i="31"/>
  <c r="AI147" i="31"/>
  <c r="AK105" i="31"/>
  <c r="BB96" i="31"/>
  <c r="BB50" i="31"/>
  <c r="BM173" i="31"/>
  <c r="BM176" i="31"/>
  <c r="BM177" i="31" s="1"/>
  <c r="BM167" i="31"/>
  <c r="BM168" i="31" s="1"/>
  <c r="BM170" i="31"/>
  <c r="BM171" i="31" s="1"/>
  <c r="BM116" i="31"/>
  <c r="BM117" i="31" s="1"/>
  <c r="J65" i="31"/>
  <c r="K28" i="31"/>
  <c r="J111" i="31"/>
  <c r="BO36" i="31"/>
  <c r="G140" i="31"/>
  <c r="G144" i="31" s="1"/>
  <c r="BD127" i="31"/>
  <c r="BD125" i="31"/>
  <c r="AK145" i="31"/>
  <c r="Z78" i="31"/>
  <c r="Z81" i="31" s="1"/>
  <c r="Z85" i="31" s="1"/>
  <c r="Z55" i="31"/>
  <c r="Z83" i="31" s="1"/>
  <c r="Z53" i="31"/>
  <c r="Z56" i="31" s="1"/>
  <c r="Z57" i="31" s="1"/>
  <c r="Z52" i="31"/>
  <c r="I118" i="31"/>
  <c r="AI200" i="31"/>
  <c r="AK165" i="31"/>
  <c r="AN36" i="31"/>
  <c r="AO41" i="31"/>
  <c r="AP41" i="31" s="1"/>
  <c r="BP188" i="31"/>
  <c r="BP182" i="31"/>
  <c r="BP179" i="31"/>
  <c r="BP185" i="31"/>
  <c r="BP130" i="31"/>
  <c r="BP131" i="31" s="1"/>
  <c r="BP36" i="31"/>
  <c r="BP20" i="31"/>
  <c r="BP19" i="31"/>
  <c r="BP26" i="31" s="1"/>
  <c r="BM76" i="31"/>
  <c r="W67" i="31"/>
  <c r="W77" i="31" s="1"/>
  <c r="W75" i="31" s="1"/>
  <c r="W76" i="31" s="1"/>
  <c r="W73" i="31"/>
  <c r="W74" i="31" s="1"/>
  <c r="W80" i="31"/>
  <c r="W82" i="31" s="1"/>
  <c r="W92" i="31" s="1"/>
  <c r="W90" i="31" s="1"/>
  <c r="AL173" i="31"/>
  <c r="AL176" i="31"/>
  <c r="AL167" i="31"/>
  <c r="AL170" i="31"/>
  <c r="AL116" i="31"/>
  <c r="W198" i="31"/>
  <c r="AA8" i="31" s="1"/>
  <c r="AB8" i="31" s="1"/>
  <c r="Y161" i="31"/>
  <c r="Y197" i="31" s="1"/>
  <c r="Y155" i="31"/>
  <c r="Y158" i="31"/>
  <c r="Y164" i="31"/>
  <c r="Y102" i="31"/>
  <c r="Y103" i="31" s="1"/>
  <c r="BM51" i="31"/>
  <c r="BM5" i="31" s="1"/>
  <c r="BL81" i="31"/>
  <c r="BL85" i="31" s="1"/>
  <c r="BN114" i="31"/>
  <c r="BN112" i="31"/>
  <c r="AB109" i="31"/>
  <c r="AB110" i="31" s="1"/>
  <c r="AB63" i="31"/>
  <c r="AB27" i="31"/>
  <c r="BB68" i="31"/>
  <c r="BB66" i="31"/>
  <c r="BB70" i="31" s="1"/>
  <c r="BB72" i="31" s="1"/>
  <c r="BA55" i="31"/>
  <c r="BA83" i="31" s="1"/>
  <c r="BA53" i="31"/>
  <c r="BA56" i="31" s="1"/>
  <c r="BA57" i="31" s="1"/>
  <c r="BA78" i="31"/>
  <c r="BA81" i="31" s="1"/>
  <c r="BA85" i="31" s="1"/>
  <c r="BA52" i="31"/>
  <c r="AA114" i="31"/>
  <c r="AA112" i="31"/>
  <c r="AI166" i="31"/>
  <c r="AI202" i="31" s="1"/>
  <c r="AI196" i="31"/>
  <c r="AI163" i="31"/>
  <c r="AI199" i="31" s="1"/>
  <c r="AI157" i="31"/>
  <c r="AI193" i="31" s="1"/>
  <c r="AI108" i="31"/>
  <c r="AI106" i="31" s="1"/>
  <c r="H172" i="31"/>
  <c r="H175" i="31"/>
  <c r="H169" i="31"/>
  <c r="H178" i="31"/>
  <c r="H123" i="31"/>
  <c r="H121" i="31" s="1"/>
  <c r="AK113" i="31"/>
  <c r="AK119" i="31"/>
  <c r="AK120" i="31" s="1"/>
  <c r="BN65" i="31"/>
  <c r="BO28" i="31"/>
  <c r="BN111" i="31"/>
  <c r="J114" i="31"/>
  <c r="J112" i="31"/>
  <c r="BC22" i="31"/>
  <c r="BC24" i="31" s="1"/>
  <c r="BC126" i="31"/>
  <c r="BL140" i="31"/>
  <c r="BL144" i="31" s="1"/>
  <c r="BM138" i="31"/>
  <c r="BM12" i="31" s="1"/>
  <c r="AX194" i="31"/>
  <c r="AY159" i="31"/>
  <c r="K36" i="31"/>
  <c r="AZ161" i="31"/>
  <c r="AZ197" i="31" s="1"/>
  <c r="AZ155" i="31"/>
  <c r="AZ191" i="31" s="1"/>
  <c r="AZ158" i="31"/>
  <c r="AZ194" i="31" s="1"/>
  <c r="AZ164" i="31"/>
  <c r="AZ200" i="31" s="1"/>
  <c r="AZ102" i="31"/>
  <c r="AZ103" i="31" s="1"/>
  <c r="AY86" i="31"/>
  <c r="AX87" i="31"/>
  <c r="AY87" i="31" s="1"/>
  <c r="AZ87" i="31" s="1"/>
  <c r="BA87" i="31" s="1"/>
  <c r="AK135" i="31"/>
  <c r="AZ118" i="31"/>
  <c r="BA118" i="31" s="1"/>
  <c r="L36" i="30"/>
  <c r="Y131" i="30"/>
  <c r="AH106" i="30"/>
  <c r="J72" i="30"/>
  <c r="AN131" i="30"/>
  <c r="BK196" i="30"/>
  <c r="G104" i="30"/>
  <c r="G147" i="30" s="1"/>
  <c r="T106" i="30"/>
  <c r="K96" i="30"/>
  <c r="K50" i="30"/>
  <c r="Y132" i="30"/>
  <c r="Y128" i="30"/>
  <c r="BO96" i="30"/>
  <c r="BO50" i="30"/>
  <c r="BP132" i="30"/>
  <c r="BP128" i="30"/>
  <c r="AZ96" i="30"/>
  <c r="AZ50" i="30"/>
  <c r="BO114" i="30"/>
  <c r="BO112" i="30"/>
  <c r="I119" i="30"/>
  <c r="I113" i="30"/>
  <c r="L42" i="30"/>
  <c r="L38" i="30"/>
  <c r="L46" i="30" s="1"/>
  <c r="L44" i="30" s="1"/>
  <c r="X42" i="30"/>
  <c r="X38" i="30"/>
  <c r="X46" i="30" s="1"/>
  <c r="X44" i="30" s="1"/>
  <c r="AJ81" i="30"/>
  <c r="AJ85" i="30" s="1"/>
  <c r="I78" i="30"/>
  <c r="I55" i="30"/>
  <c r="I83" i="30" s="1"/>
  <c r="I84" i="30" s="1"/>
  <c r="I53" i="30"/>
  <c r="I56" i="30" s="1"/>
  <c r="I52" i="30"/>
  <c r="BN173" i="30"/>
  <c r="BN167" i="30"/>
  <c r="BN176" i="30"/>
  <c r="BN170" i="30"/>
  <c r="BN116" i="30"/>
  <c r="BN118" i="30" s="1"/>
  <c r="BA185" i="30"/>
  <c r="BA179" i="30"/>
  <c r="BA182" i="30"/>
  <c r="BA188" i="30"/>
  <c r="BA130" i="30"/>
  <c r="I174" i="30"/>
  <c r="AM132" i="30"/>
  <c r="AM128" i="30"/>
  <c r="AW80" i="30"/>
  <c r="AW82" i="30" s="1"/>
  <c r="AW92" i="30" s="1"/>
  <c r="AW90" i="30" s="1"/>
  <c r="AW58" i="30"/>
  <c r="AW54" i="30"/>
  <c r="AW62" i="30" s="1"/>
  <c r="AW60" i="30" s="1"/>
  <c r="U81" i="30"/>
  <c r="U85" i="30" s="1"/>
  <c r="BA22" i="30"/>
  <c r="BA24" i="30" s="1"/>
  <c r="BR17" i="30"/>
  <c r="BR18" i="30"/>
  <c r="BR124" i="30"/>
  <c r="BR34" i="30"/>
  <c r="BM67" i="30"/>
  <c r="BM77" i="30" s="1"/>
  <c r="BM75" i="30" s="1"/>
  <c r="BM73" i="30"/>
  <c r="AJ139" i="30"/>
  <c r="AJ141" i="30" s="1"/>
  <c r="AJ151" i="30" s="1"/>
  <c r="AJ149" i="30" s="1"/>
  <c r="AJ100" i="30"/>
  <c r="AJ160" i="30" s="1"/>
  <c r="BA131" i="30"/>
  <c r="L109" i="30"/>
  <c r="L63" i="30"/>
  <c r="AX118" i="30"/>
  <c r="BM76" i="30"/>
  <c r="H80" i="30"/>
  <c r="H82" i="30" s="1"/>
  <c r="H92" i="30" s="1"/>
  <c r="H90" i="30" s="1"/>
  <c r="H54" i="30"/>
  <c r="H62" i="30" s="1"/>
  <c r="H60" i="30" s="1"/>
  <c r="Y109" i="30"/>
  <c r="Y63" i="30"/>
  <c r="BM84" i="30"/>
  <c r="AI193" i="30"/>
  <c r="AI202" i="30"/>
  <c r="I137" i="30"/>
  <c r="I140" i="30" s="1"/>
  <c r="I144" i="30" s="1"/>
  <c r="I101" i="30"/>
  <c r="I142" i="30" s="1"/>
  <c r="I143" i="30" s="1"/>
  <c r="I99" i="30"/>
  <c r="I98" i="30"/>
  <c r="AW161" i="30"/>
  <c r="AW164" i="30"/>
  <c r="AW158" i="30"/>
  <c r="AW155" i="30"/>
  <c r="AW102" i="30"/>
  <c r="AW103" i="30" s="1"/>
  <c r="AZ65" i="30"/>
  <c r="AZ111" i="30"/>
  <c r="BA28" i="30"/>
  <c r="BB126" i="30"/>
  <c r="BB19" i="30"/>
  <c r="BB26" i="30" s="1"/>
  <c r="BB20" i="30"/>
  <c r="BB36" i="30" s="1"/>
  <c r="AP18" i="30"/>
  <c r="AP17" i="30"/>
  <c r="AP34" i="30"/>
  <c r="AP124" i="30"/>
  <c r="AP127" i="30" s="1"/>
  <c r="J78" i="30"/>
  <c r="J81" i="30" s="1"/>
  <c r="J85" i="30" s="1"/>
  <c r="J55" i="30"/>
  <c r="J83" i="30" s="1"/>
  <c r="J53" i="30"/>
  <c r="J56" i="30" s="1"/>
  <c r="J52" i="30"/>
  <c r="BL157" i="30"/>
  <c r="BL163" i="30"/>
  <c r="BL108" i="30"/>
  <c r="BL106" i="30" s="1"/>
  <c r="BL166" i="30"/>
  <c r="AK78" i="30"/>
  <c r="AK81" i="30" s="1"/>
  <c r="AK85" i="30" s="1"/>
  <c r="AK55" i="30"/>
  <c r="AK83" i="30" s="1"/>
  <c r="AK53" i="30"/>
  <c r="AK56" i="30" s="1"/>
  <c r="AK52" i="30"/>
  <c r="W176" i="30"/>
  <c r="W177" i="30" s="1"/>
  <c r="W170" i="30"/>
  <c r="W116" i="30"/>
  <c r="W117" i="30" s="1"/>
  <c r="W167" i="30"/>
  <c r="W168" i="30" s="1"/>
  <c r="W173" i="30"/>
  <c r="W174" i="30" s="1"/>
  <c r="BM139" i="30"/>
  <c r="BM141" i="30" s="1"/>
  <c r="BM151" i="30" s="1"/>
  <c r="BM149" i="30" s="1"/>
  <c r="BM150" i="30" s="1"/>
  <c r="BM100" i="30"/>
  <c r="BM160" i="30" s="1"/>
  <c r="H139" i="30"/>
  <c r="H141" i="30" s="1"/>
  <c r="H151" i="30" s="1"/>
  <c r="H149" i="30" s="1"/>
  <c r="H104" i="30"/>
  <c r="H100" i="30"/>
  <c r="H160" i="30" s="1"/>
  <c r="V118" i="30"/>
  <c r="AH88" i="30"/>
  <c r="AI58" i="30"/>
  <c r="AJ58" i="30" s="1"/>
  <c r="AJ88" i="30" s="1"/>
  <c r="AL111" i="30"/>
  <c r="AL65" i="30"/>
  <c r="AM28" i="30"/>
  <c r="U80" i="30"/>
  <c r="U82" i="30" s="1"/>
  <c r="U92" i="30" s="1"/>
  <c r="U90" i="30" s="1"/>
  <c r="U58" i="30"/>
  <c r="U54" i="30"/>
  <c r="U62" i="30" s="1"/>
  <c r="U60" i="30" s="1"/>
  <c r="BP63" i="30"/>
  <c r="BP109" i="30"/>
  <c r="W96" i="30"/>
  <c r="W50" i="30"/>
  <c r="W25" i="30"/>
  <c r="N124" i="30"/>
  <c r="N17" i="30"/>
  <c r="N18" i="30"/>
  <c r="N34" i="30"/>
  <c r="X66" i="30"/>
  <c r="X70" i="30" s="1"/>
  <c r="X72" i="30" s="1"/>
  <c r="X68" i="30"/>
  <c r="V158" i="30"/>
  <c r="V194" i="30" s="1"/>
  <c r="V164" i="30"/>
  <c r="V200" i="30" s="1"/>
  <c r="V161" i="30"/>
  <c r="V197" i="30" s="1"/>
  <c r="V155" i="30"/>
  <c r="V191" i="30" s="1"/>
  <c r="V102" i="30"/>
  <c r="K114" i="30"/>
  <c r="K112" i="30"/>
  <c r="G166" i="30"/>
  <c r="G202" i="30" s="1"/>
  <c r="G163" i="30"/>
  <c r="G199" i="30" s="1"/>
  <c r="G157" i="30"/>
  <c r="G193" i="30" s="1"/>
  <c r="G108" i="30"/>
  <c r="G106" i="30" s="1"/>
  <c r="G196" i="30"/>
  <c r="BQ20" i="30"/>
  <c r="BQ126" i="30" s="1"/>
  <c r="BQ19" i="30"/>
  <c r="BQ26" i="30" s="1"/>
  <c r="BQ36" i="30"/>
  <c r="AM68" i="30"/>
  <c r="AM66" i="30"/>
  <c r="AM70" i="30" s="1"/>
  <c r="AN63" i="30"/>
  <c r="AN109" i="30"/>
  <c r="AY96" i="30"/>
  <c r="AY50" i="30"/>
  <c r="AW140" i="30"/>
  <c r="AW144" i="30" s="1"/>
  <c r="W73" i="30"/>
  <c r="W74" i="30" s="1"/>
  <c r="W67" i="30"/>
  <c r="W77" i="30" s="1"/>
  <c r="W75" i="30" s="1"/>
  <c r="W76" i="30" s="1"/>
  <c r="U161" i="30"/>
  <c r="U164" i="30"/>
  <c r="U102" i="30"/>
  <c r="U103" i="30" s="1"/>
  <c r="V103" i="30" s="1"/>
  <c r="U158" i="30"/>
  <c r="U155" i="30"/>
  <c r="AO127" i="30"/>
  <c r="AP125" i="30"/>
  <c r="W171" i="30"/>
  <c r="AY133" i="30"/>
  <c r="M185" i="30"/>
  <c r="M179" i="30"/>
  <c r="M188" i="30"/>
  <c r="M182" i="30"/>
  <c r="M130" i="30"/>
  <c r="M131" i="30" s="1"/>
  <c r="K66" i="30"/>
  <c r="K70" i="30" s="1"/>
  <c r="K68" i="30"/>
  <c r="BM119" i="30"/>
  <c r="BM113" i="30"/>
  <c r="AZ128" i="30"/>
  <c r="AZ132" i="30"/>
  <c r="AJ178" i="30"/>
  <c r="AJ172" i="30"/>
  <c r="AJ175" i="30"/>
  <c r="AJ169" i="30"/>
  <c r="AJ123" i="30"/>
  <c r="AJ121" i="30" s="1"/>
  <c r="V175" i="30"/>
  <c r="V169" i="30"/>
  <c r="V172" i="30"/>
  <c r="V178" i="30"/>
  <c r="V123" i="30"/>
  <c r="V121" i="30" s="1"/>
  <c r="J111" i="30"/>
  <c r="J65" i="30"/>
  <c r="K28" i="30"/>
  <c r="BP188" i="30"/>
  <c r="BP182" i="30"/>
  <c r="BP179" i="30"/>
  <c r="BP185" i="30"/>
  <c r="BP130" i="30"/>
  <c r="BP131" i="30" s="1"/>
  <c r="L128" i="30"/>
  <c r="L132" i="30"/>
  <c r="AY69" i="30"/>
  <c r="W71" i="30"/>
  <c r="BM74" i="30"/>
  <c r="BM168" i="30"/>
  <c r="AM96" i="30"/>
  <c r="AM50" i="30"/>
  <c r="H178" i="30"/>
  <c r="H172" i="30"/>
  <c r="H175" i="30"/>
  <c r="H123" i="30"/>
  <c r="H121" i="30" s="1"/>
  <c r="H169" i="30"/>
  <c r="Y24" i="30"/>
  <c r="Y22" i="30"/>
  <c r="BM81" i="30"/>
  <c r="BM85" i="30" s="1"/>
  <c r="BM87" i="30" s="1"/>
  <c r="BM79" i="30"/>
  <c r="BM8" i="30" s="1"/>
  <c r="AN22" i="30"/>
  <c r="AN24" i="30" s="1"/>
  <c r="AZ42" i="30"/>
  <c r="K190" i="30"/>
  <c r="K184" i="30"/>
  <c r="K181" i="30"/>
  <c r="K187" i="30"/>
  <c r="K136" i="30"/>
  <c r="K134" i="30" s="1"/>
  <c r="BJ88" i="30"/>
  <c r="BK58" i="30"/>
  <c r="X65" i="30"/>
  <c r="Y28" i="30"/>
  <c r="X111" i="30"/>
  <c r="AY73" i="30"/>
  <c r="AY74" i="30" s="1"/>
  <c r="AY67" i="30"/>
  <c r="AY77" i="30" s="1"/>
  <c r="AY75" i="30" s="1"/>
  <c r="AY76" i="30" s="1"/>
  <c r="U104" i="30"/>
  <c r="U100" i="30"/>
  <c r="U160" i="30" s="1"/>
  <c r="U139" i="30"/>
  <c r="U141" i="30" s="1"/>
  <c r="U151" i="30" s="1"/>
  <c r="U149" i="30" s="1"/>
  <c r="BB185" i="30"/>
  <c r="BB179" i="30"/>
  <c r="BB188" i="30"/>
  <c r="BB182" i="30"/>
  <c r="BB130" i="30"/>
  <c r="Z185" i="30"/>
  <c r="Z179" i="30"/>
  <c r="Z182" i="30"/>
  <c r="Z188" i="30"/>
  <c r="Z130" i="30"/>
  <c r="Z131" i="30" s="1"/>
  <c r="BN72" i="30"/>
  <c r="BJ147" i="30"/>
  <c r="BK104" i="30"/>
  <c r="X50" i="30"/>
  <c r="X96" i="30"/>
  <c r="AZ68" i="30"/>
  <c r="AZ66" i="30"/>
  <c r="AZ70" i="30" s="1"/>
  <c r="J137" i="30"/>
  <c r="J140" i="30" s="1"/>
  <c r="J144" i="30" s="1"/>
  <c r="J101" i="30"/>
  <c r="J142" i="30" s="1"/>
  <c r="J99" i="30"/>
  <c r="J98" i="30"/>
  <c r="AK101" i="30"/>
  <c r="AK142" i="30" s="1"/>
  <c r="AK99" i="30"/>
  <c r="AK137" i="30"/>
  <c r="AK140" i="30" s="1"/>
  <c r="AK144" i="30" s="1"/>
  <c r="AK98" i="30"/>
  <c r="AJ87" i="30"/>
  <c r="AZ72" i="30"/>
  <c r="BM140" i="30"/>
  <c r="BM144" i="30" s="1"/>
  <c r="H161" i="30"/>
  <c r="H155" i="30"/>
  <c r="H164" i="30"/>
  <c r="H158" i="30"/>
  <c r="H102" i="30"/>
  <c r="H103" i="30" s="1"/>
  <c r="BM135" i="30"/>
  <c r="AK73" i="30"/>
  <c r="AK74" i="30" s="1"/>
  <c r="AK67" i="30"/>
  <c r="AK77" i="30" s="1"/>
  <c r="AK75" i="30" s="1"/>
  <c r="AK76" i="30" s="1"/>
  <c r="BP22" i="30"/>
  <c r="BP24" i="30" s="1"/>
  <c r="BA109" i="30"/>
  <c r="BA63" i="30"/>
  <c r="BA126" i="30"/>
  <c r="BN137" i="30"/>
  <c r="BN140" i="30" s="1"/>
  <c r="BN144" i="30" s="1"/>
  <c r="BN99" i="30"/>
  <c r="BN101" i="30"/>
  <c r="BN142" i="30" s="1"/>
  <c r="BN98" i="30"/>
  <c r="J173" i="30"/>
  <c r="J170" i="30"/>
  <c r="J116" i="30"/>
  <c r="J167" i="30"/>
  <c r="J176" i="30"/>
  <c r="X190" i="30"/>
  <c r="X184" i="30"/>
  <c r="X187" i="30"/>
  <c r="X136" i="30"/>
  <c r="X134" i="30" s="1"/>
  <c r="X181" i="30"/>
  <c r="X112" i="30"/>
  <c r="X114" i="30"/>
  <c r="AL78" i="30"/>
  <c r="AL81" i="30" s="1"/>
  <c r="AL85" i="30" s="1"/>
  <c r="AL53" i="30"/>
  <c r="AL56" i="30" s="1"/>
  <c r="AL55" i="30"/>
  <c r="AL83" i="30" s="1"/>
  <c r="AL52" i="30"/>
  <c r="AX78" i="30"/>
  <c r="AX81" i="30" s="1"/>
  <c r="AX85" i="30" s="1"/>
  <c r="AX53" i="30"/>
  <c r="AX56" i="30" s="1"/>
  <c r="AX57" i="30" s="1"/>
  <c r="AX55" i="30"/>
  <c r="AX83" i="30" s="1"/>
  <c r="AX52" i="30"/>
  <c r="AM44" i="30"/>
  <c r="BN111" i="30"/>
  <c r="BO28" i="30"/>
  <c r="BN65" i="30"/>
  <c r="AJ155" i="30"/>
  <c r="AJ164" i="30"/>
  <c r="AJ102" i="30"/>
  <c r="AJ103" i="30" s="1"/>
  <c r="AJ158" i="30"/>
  <c r="AJ161" i="30"/>
  <c r="Y38" i="30"/>
  <c r="Y46" i="30" s="1"/>
  <c r="Y44" i="30" s="1"/>
  <c r="BL178" i="30"/>
  <c r="BL172" i="30"/>
  <c r="BL169" i="30"/>
  <c r="BL175" i="30"/>
  <c r="BL123" i="30"/>
  <c r="BL121" i="30" s="1"/>
  <c r="AY45" i="30"/>
  <c r="AA17" i="30"/>
  <c r="AA18" i="30"/>
  <c r="AB16" i="30"/>
  <c r="AA124" i="30"/>
  <c r="AA127" i="30" s="1"/>
  <c r="AA34" i="30"/>
  <c r="AA37" i="30" s="1"/>
  <c r="AA40" i="30" s="1"/>
  <c r="AA41" i="30" s="1"/>
  <c r="V80" i="30"/>
  <c r="V82" i="30" s="1"/>
  <c r="V92" i="30" s="1"/>
  <c r="V58" i="30"/>
  <c r="V88" i="30" s="1"/>
  <c r="V54" i="30"/>
  <c r="V62" i="30" s="1"/>
  <c r="V60" i="30" s="1"/>
  <c r="AK57" i="30"/>
  <c r="AL57" i="30" s="1"/>
  <c r="AW146" i="30"/>
  <c r="I57" i="30"/>
  <c r="J57" i="30" s="1"/>
  <c r="AY176" i="30"/>
  <c r="AY177" i="30" s="1"/>
  <c r="AY170" i="30"/>
  <c r="AY171" i="30" s="1"/>
  <c r="AY173" i="30"/>
  <c r="AY174" i="30" s="1"/>
  <c r="AY167" i="30"/>
  <c r="AY168" i="30" s="1"/>
  <c r="AY116" i="30"/>
  <c r="AY117" i="30" s="1"/>
  <c r="AM114" i="30"/>
  <c r="AM112" i="30"/>
  <c r="AK97" i="30"/>
  <c r="AK9" i="30" s="1"/>
  <c r="AJ140" i="30"/>
  <c r="AJ144" i="30" s="1"/>
  <c r="AJ146" i="30" s="1"/>
  <c r="AK146" i="30" s="1"/>
  <c r="BO68" i="30"/>
  <c r="BO66" i="30"/>
  <c r="BO70" i="30" s="1"/>
  <c r="M41" i="30"/>
  <c r="I73" i="30"/>
  <c r="I74" i="30" s="1"/>
  <c r="I67" i="30"/>
  <c r="I77" i="30" s="1"/>
  <c r="I75" i="30" s="1"/>
  <c r="L24" i="30"/>
  <c r="L22" i="30"/>
  <c r="AO41" i="30"/>
  <c r="I51" i="30"/>
  <c r="I5" i="30" s="1"/>
  <c r="AJ54" i="30"/>
  <c r="AJ62" i="30" s="1"/>
  <c r="AJ60" i="30" s="1"/>
  <c r="AJ80" i="30"/>
  <c r="AJ82" i="30" s="1"/>
  <c r="AJ92" i="30" s="1"/>
  <c r="AJ90" i="30" s="1"/>
  <c r="F106" i="30"/>
  <c r="W135" i="30"/>
  <c r="BM171" i="30"/>
  <c r="BM80" i="30"/>
  <c r="BM82" i="30" s="1"/>
  <c r="BM92" i="30" s="1"/>
  <c r="BM90" i="30" s="1"/>
  <c r="BM54" i="30"/>
  <c r="BM62" i="30" s="1"/>
  <c r="BM60" i="30" s="1"/>
  <c r="BM61" i="30" s="1"/>
  <c r="AI199" i="30"/>
  <c r="AN36" i="30"/>
  <c r="AN126" i="30"/>
  <c r="BK202" i="30"/>
  <c r="H87" i="30"/>
  <c r="AV106" i="30"/>
  <c r="AW100" i="30"/>
  <c r="AW160" i="30" s="1"/>
  <c r="AW139" i="30"/>
  <c r="AW141" i="30" s="1"/>
  <c r="AW151" i="30" s="1"/>
  <c r="AW149" i="30" s="1"/>
  <c r="AW104" i="30"/>
  <c r="I135" i="30"/>
  <c r="W113" i="30"/>
  <c r="W119" i="30"/>
  <c r="W120" i="30" s="1"/>
  <c r="AY119" i="30"/>
  <c r="AY120" i="30" s="1"/>
  <c r="AY113" i="30"/>
  <c r="U140" i="30"/>
  <c r="U144" i="30" s="1"/>
  <c r="U146" i="30" s="1"/>
  <c r="V146" i="30" s="1"/>
  <c r="BC17" i="30"/>
  <c r="BC34" i="30"/>
  <c r="BC37" i="30" s="1"/>
  <c r="BC40" i="30" s="1"/>
  <c r="BC41" i="30" s="1"/>
  <c r="BD16" i="30"/>
  <c r="BC18" i="30"/>
  <c r="BC124" i="30"/>
  <c r="BC127" i="30" s="1"/>
  <c r="I118" i="30"/>
  <c r="Z20" i="30"/>
  <c r="Z36" i="30" s="1"/>
  <c r="Z19" i="30"/>
  <c r="Z26" i="30" s="1"/>
  <c r="AL173" i="30"/>
  <c r="AL176" i="30"/>
  <c r="AL167" i="30"/>
  <c r="AL116" i="30"/>
  <c r="AL170" i="30"/>
  <c r="AO20" i="30"/>
  <c r="AO36" i="30" s="1"/>
  <c r="AO19" i="30"/>
  <c r="AO26" i="30" s="1"/>
  <c r="BO42" i="30"/>
  <c r="AZ114" i="30"/>
  <c r="AZ112" i="30"/>
  <c r="AY25" i="30"/>
  <c r="BM161" i="30"/>
  <c r="BM162" i="30" s="1"/>
  <c r="BM102" i="30"/>
  <c r="BM103" i="30" s="1"/>
  <c r="BM155" i="30"/>
  <c r="BM191" i="30" s="1"/>
  <c r="BM192" i="30" s="1"/>
  <c r="BQ4" i="30" s="1"/>
  <c r="BR4" i="30" s="1"/>
  <c r="BM164" i="30"/>
  <c r="BM158" i="30"/>
  <c r="H140" i="30"/>
  <c r="H144" i="30" s="1"/>
  <c r="I138" i="30"/>
  <c r="I12" i="30" s="1"/>
  <c r="BO190" i="30"/>
  <c r="BO184" i="30"/>
  <c r="BO181" i="30"/>
  <c r="BO136" i="30"/>
  <c r="BO134" i="30" s="1"/>
  <c r="BO187" i="30"/>
  <c r="AL72" i="30"/>
  <c r="AW81" i="30"/>
  <c r="AW85" i="30" s="1"/>
  <c r="AK119" i="30"/>
  <c r="AK120" i="30" s="1"/>
  <c r="AK113" i="30"/>
  <c r="V57" i="30"/>
  <c r="BP36" i="30"/>
  <c r="AY190" i="30"/>
  <c r="AY184" i="30"/>
  <c r="AY187" i="30"/>
  <c r="AY181" i="30"/>
  <c r="AY136" i="30"/>
  <c r="AY134" i="30" s="1"/>
  <c r="BA36" i="30"/>
  <c r="M20" i="30"/>
  <c r="M19" i="30"/>
  <c r="M26" i="30" s="1"/>
  <c r="M126" i="30"/>
  <c r="M36" i="30"/>
  <c r="BN78" i="30"/>
  <c r="BN81" i="30" s="1"/>
  <c r="BN85" i="30" s="1"/>
  <c r="BN55" i="30"/>
  <c r="BN83" i="30" s="1"/>
  <c r="BN53" i="30"/>
  <c r="BN56" i="30" s="1"/>
  <c r="BN57" i="30" s="1"/>
  <c r="BN52" i="30"/>
  <c r="G58" i="30"/>
  <c r="AL137" i="30"/>
  <c r="AL140" i="30" s="1"/>
  <c r="AL144" i="30" s="1"/>
  <c r="AL101" i="30"/>
  <c r="AL142" i="30" s="1"/>
  <c r="AL99" i="30"/>
  <c r="AL98" i="30"/>
  <c r="V139" i="30"/>
  <c r="V141" i="30" s="1"/>
  <c r="V151" i="30" s="1"/>
  <c r="V149" i="30" s="1"/>
  <c r="V104" i="30"/>
  <c r="V147" i="30" s="1"/>
  <c r="V100" i="30"/>
  <c r="V160" i="30" s="1"/>
  <c r="AY71" i="30"/>
  <c r="AX137" i="30"/>
  <c r="AX140" i="30" s="1"/>
  <c r="AX144" i="30" s="1"/>
  <c r="AX99" i="30"/>
  <c r="AX101" i="30"/>
  <c r="AX142" i="30" s="1"/>
  <c r="AX98" i="30"/>
  <c r="AH147" i="30"/>
  <c r="AI104" i="30"/>
  <c r="AX175" i="30"/>
  <c r="AX169" i="30"/>
  <c r="AX178" i="30"/>
  <c r="AX172" i="30"/>
  <c r="AX123" i="30"/>
  <c r="AX121" i="30" s="1"/>
  <c r="BQ185" i="30"/>
  <c r="BQ179" i="30"/>
  <c r="BQ188" i="30"/>
  <c r="BQ182" i="30"/>
  <c r="BQ130" i="30"/>
  <c r="BM143" i="30"/>
  <c r="AM42" i="30"/>
  <c r="AM131" i="29"/>
  <c r="AL96" i="29"/>
  <c r="AL50" i="29"/>
  <c r="AJ178" i="29"/>
  <c r="AJ172" i="29"/>
  <c r="AJ169" i="29"/>
  <c r="AJ123" i="29"/>
  <c r="AJ121" i="29" s="1"/>
  <c r="AJ175" i="29"/>
  <c r="Z42" i="29"/>
  <c r="Z38" i="29"/>
  <c r="Z46" i="29" s="1"/>
  <c r="Z44" i="29" s="1"/>
  <c r="AY139" i="29"/>
  <c r="AY141" i="29" s="1"/>
  <c r="AY151" i="29" s="1"/>
  <c r="AY149" i="29" s="1"/>
  <c r="AY104" i="29"/>
  <c r="AY100" i="29"/>
  <c r="AY160" i="29" s="1"/>
  <c r="BM73" i="29"/>
  <c r="BM67" i="29"/>
  <c r="BM77" i="29" s="1"/>
  <c r="BM75" i="29" s="1"/>
  <c r="V140" i="29"/>
  <c r="V144" i="29" s="1"/>
  <c r="I113" i="29"/>
  <c r="I119" i="29"/>
  <c r="I120" i="29" s="1"/>
  <c r="J187" i="29"/>
  <c r="J181" i="29"/>
  <c r="J184" i="29"/>
  <c r="J136" i="29"/>
  <c r="J190" i="29"/>
  <c r="AM63" i="29"/>
  <c r="AM109" i="29"/>
  <c r="BB22" i="29"/>
  <c r="BB24" i="29"/>
  <c r="X78" i="29"/>
  <c r="X81" i="29" s="1"/>
  <c r="X85" i="29" s="1"/>
  <c r="X55" i="29"/>
  <c r="X83" i="29" s="1"/>
  <c r="X53" i="29"/>
  <c r="X56" i="29" s="1"/>
  <c r="X52" i="29"/>
  <c r="BM173" i="29"/>
  <c r="BM174" i="29" s="1"/>
  <c r="BM167" i="29"/>
  <c r="BM168" i="29" s="1"/>
  <c r="BM176" i="29"/>
  <c r="BM170" i="29"/>
  <c r="BM171" i="29" s="1"/>
  <c r="BM116" i="29"/>
  <c r="BM118" i="29" s="1"/>
  <c r="AN20" i="29"/>
  <c r="AN126" i="29"/>
  <c r="AN36" i="29"/>
  <c r="AN19" i="29"/>
  <c r="AN26" i="29" s="1"/>
  <c r="AY79" i="29"/>
  <c r="AY8" i="29" s="1"/>
  <c r="AL187" i="29"/>
  <c r="AL181" i="29"/>
  <c r="AL190" i="29"/>
  <c r="AL184" i="29"/>
  <c r="AL136" i="29"/>
  <c r="V81" i="29"/>
  <c r="V85" i="29" s="1"/>
  <c r="AX194" i="29"/>
  <c r="K63" i="29"/>
  <c r="K109" i="29"/>
  <c r="K22" i="29"/>
  <c r="K24" i="29" s="1"/>
  <c r="Y132" i="29"/>
  <c r="Y128" i="29"/>
  <c r="Z22" i="29"/>
  <c r="Z24" i="29"/>
  <c r="W137" i="29"/>
  <c r="W140" i="29" s="1"/>
  <c r="W144" i="29" s="1"/>
  <c r="W99" i="29"/>
  <c r="W101" i="29"/>
  <c r="W142" i="29" s="1"/>
  <c r="W98" i="29"/>
  <c r="AJ78" i="29"/>
  <c r="AJ53" i="29"/>
  <c r="AJ56" i="29" s="1"/>
  <c r="AJ57" i="29" s="1"/>
  <c r="AJ55" i="29"/>
  <c r="AJ83" i="29" s="1"/>
  <c r="AJ52" i="29"/>
  <c r="V87" i="29"/>
  <c r="G140" i="29"/>
  <c r="G144" i="29" s="1"/>
  <c r="BM113" i="29"/>
  <c r="BM119" i="29"/>
  <c r="BM120" i="29" s="1"/>
  <c r="BO188" i="29"/>
  <c r="BO182" i="29"/>
  <c r="BO185" i="29"/>
  <c r="BO179" i="29"/>
  <c r="BO130" i="29"/>
  <c r="BO131" i="29" s="1"/>
  <c r="J44" i="29"/>
  <c r="V139" i="29"/>
  <c r="V141" i="29" s="1"/>
  <c r="V151" i="29" s="1"/>
  <c r="V149" i="29" s="1"/>
  <c r="V100" i="29"/>
  <c r="V160" i="29" s="1"/>
  <c r="I173" i="29"/>
  <c r="I174" i="29" s="1"/>
  <c r="I176" i="29"/>
  <c r="I177" i="29" s="1"/>
  <c r="I170" i="29"/>
  <c r="I171" i="29" s="1"/>
  <c r="I167" i="29"/>
  <c r="I168" i="29" s="1"/>
  <c r="I116" i="29"/>
  <c r="H139" i="29"/>
  <c r="H141" i="29" s="1"/>
  <c r="H151" i="29" s="1"/>
  <c r="H149" i="29" s="1"/>
  <c r="H100" i="29"/>
  <c r="H160" i="29" s="1"/>
  <c r="BP188" i="29"/>
  <c r="BP182" i="29"/>
  <c r="BP179" i="29"/>
  <c r="BP185" i="29"/>
  <c r="BP130" i="29"/>
  <c r="AL66" i="29"/>
  <c r="AL70" i="29" s="1"/>
  <c r="AL68" i="29"/>
  <c r="BL104" i="29"/>
  <c r="BL100" i="29"/>
  <c r="BL160" i="29" s="1"/>
  <c r="BL139" i="29"/>
  <c r="BL141" i="29" s="1"/>
  <c r="BL151" i="29" s="1"/>
  <c r="BL149" i="29" s="1"/>
  <c r="AL111" i="29"/>
  <c r="AL65" i="29"/>
  <c r="AM28" i="29"/>
  <c r="X176" i="29"/>
  <c r="X170" i="29"/>
  <c r="X167" i="29"/>
  <c r="X173" i="29"/>
  <c r="X116" i="29"/>
  <c r="X118" i="29" s="1"/>
  <c r="BN132" i="29"/>
  <c r="BO132" i="29" s="1"/>
  <c r="BN128" i="29"/>
  <c r="AY80" i="29"/>
  <c r="AY82" i="29" s="1"/>
  <c r="AY92" i="29" s="1"/>
  <c r="AY90" i="29" s="1"/>
  <c r="AY91" i="29" s="1"/>
  <c r="AY54" i="29"/>
  <c r="AY62" i="29" s="1"/>
  <c r="AY60" i="29" s="1"/>
  <c r="W119" i="29"/>
  <c r="W120" i="29" s="1"/>
  <c r="W113" i="29"/>
  <c r="AY87" i="29"/>
  <c r="T88" i="29"/>
  <c r="U58" i="29"/>
  <c r="U88" i="29" s="1"/>
  <c r="BO63" i="29"/>
  <c r="BO109" i="29"/>
  <c r="BO128" i="29"/>
  <c r="I115" i="29"/>
  <c r="BB126" i="29"/>
  <c r="X137" i="29"/>
  <c r="X140" i="29" s="1"/>
  <c r="X144" i="29" s="1"/>
  <c r="X99" i="29"/>
  <c r="X101" i="29"/>
  <c r="X142" i="29" s="1"/>
  <c r="X98" i="29"/>
  <c r="I43" i="29"/>
  <c r="I4" i="29" s="1"/>
  <c r="AJ118" i="29"/>
  <c r="AZ176" i="29"/>
  <c r="AZ170" i="29"/>
  <c r="AZ167" i="29"/>
  <c r="AZ116" i="29"/>
  <c r="AZ173" i="29"/>
  <c r="BN112" i="29"/>
  <c r="BN114" i="29"/>
  <c r="AX175" i="29"/>
  <c r="AX169" i="29"/>
  <c r="AX178" i="29"/>
  <c r="AX172" i="29"/>
  <c r="AX123" i="29"/>
  <c r="AX121" i="29" s="1"/>
  <c r="AY174" i="29"/>
  <c r="AO17" i="29"/>
  <c r="AP16" i="29"/>
  <c r="AO18" i="29"/>
  <c r="AO34" i="29"/>
  <c r="AO37" i="29" s="1"/>
  <c r="AO40" i="29" s="1"/>
  <c r="AO124" i="29"/>
  <c r="AO127" i="29" s="1"/>
  <c r="AY86" i="29"/>
  <c r="J112" i="29"/>
  <c r="J114" i="29"/>
  <c r="AA127" i="29"/>
  <c r="AI163" i="29"/>
  <c r="AI199" i="29" s="1"/>
  <c r="AI157" i="29"/>
  <c r="AI193" i="29" s="1"/>
  <c r="AI196" i="29"/>
  <c r="AI108" i="29"/>
  <c r="AI106" i="29" s="1"/>
  <c r="AI166" i="29"/>
  <c r="AI202" i="29" s="1"/>
  <c r="AY171" i="29"/>
  <c r="I78" i="29"/>
  <c r="I81" i="29" s="1"/>
  <c r="I85" i="29" s="1"/>
  <c r="I55" i="29"/>
  <c r="I83" i="29" s="1"/>
  <c r="I84" i="29" s="1"/>
  <c r="I53" i="29"/>
  <c r="I56" i="29" s="1"/>
  <c r="I57" i="29" s="1"/>
  <c r="I52" i="29"/>
  <c r="K132" i="29"/>
  <c r="K128" i="29"/>
  <c r="AY119" i="29"/>
  <c r="AY120" i="29" s="1"/>
  <c r="AY113" i="29"/>
  <c r="G161" i="29"/>
  <c r="G155" i="29"/>
  <c r="G158" i="29"/>
  <c r="G102" i="29"/>
  <c r="G103" i="29" s="1"/>
  <c r="G164" i="29"/>
  <c r="AY150" i="29"/>
  <c r="BN96" i="29"/>
  <c r="BN50" i="29"/>
  <c r="BB38" i="29"/>
  <c r="BB46" i="29" s="1"/>
  <c r="I45" i="29"/>
  <c r="BD17" i="29"/>
  <c r="BD124" i="29"/>
  <c r="BD18" i="29"/>
  <c r="BD34" i="29"/>
  <c r="AI200" i="29"/>
  <c r="J68" i="29"/>
  <c r="J66" i="29"/>
  <c r="J70" i="29" s="1"/>
  <c r="AB124" i="29"/>
  <c r="AB127" i="29" s="1"/>
  <c r="AB17" i="29"/>
  <c r="AB18" i="29"/>
  <c r="AB34" i="29"/>
  <c r="AX191" i="29"/>
  <c r="Y66" i="29"/>
  <c r="Y70" i="29" s="1"/>
  <c r="Y68" i="29"/>
  <c r="Z109" i="29"/>
  <c r="Z63" i="29"/>
  <c r="AY67" i="29"/>
  <c r="AY77" i="29" s="1"/>
  <c r="AY75" i="29" s="1"/>
  <c r="AY73" i="29"/>
  <c r="AJ99" i="29"/>
  <c r="AJ137" i="29"/>
  <c r="AJ101" i="29"/>
  <c r="AJ142" i="29" s="1"/>
  <c r="AJ98" i="29"/>
  <c r="AW193" i="29"/>
  <c r="H80" i="29"/>
  <c r="H82" i="29" s="1"/>
  <c r="H92" i="29" s="1"/>
  <c r="H54" i="29"/>
  <c r="H62" i="29" s="1"/>
  <c r="BM177" i="29"/>
  <c r="AY161" i="29"/>
  <c r="AY197" i="29" s="1"/>
  <c r="AY155" i="29"/>
  <c r="AY158" i="29"/>
  <c r="AY194" i="29" s="1"/>
  <c r="AY102" i="29"/>
  <c r="AY103" i="29" s="1"/>
  <c r="AY164" i="29"/>
  <c r="G139" i="29"/>
  <c r="G141" i="29" s="1"/>
  <c r="G151" i="29" s="1"/>
  <c r="G149" i="29" s="1"/>
  <c r="G104" i="29"/>
  <c r="G100" i="29"/>
  <c r="G160" i="29" s="1"/>
  <c r="AK173" i="29"/>
  <c r="AK174" i="29" s="1"/>
  <c r="AK170" i="29"/>
  <c r="AK167" i="29"/>
  <c r="AK168" i="29" s="1"/>
  <c r="AK176" i="29"/>
  <c r="AK177" i="29" s="1"/>
  <c r="AK116" i="29"/>
  <c r="AK117" i="29" s="1"/>
  <c r="V164" i="29"/>
  <c r="V158" i="29"/>
  <c r="V155" i="29"/>
  <c r="V161" i="29"/>
  <c r="V102" i="29"/>
  <c r="J111" i="29"/>
  <c r="J65" i="29"/>
  <c r="K28" i="29"/>
  <c r="H161" i="29"/>
  <c r="H197" i="29" s="1"/>
  <c r="H155" i="29"/>
  <c r="H191" i="29" s="1"/>
  <c r="H164" i="29"/>
  <c r="H200" i="29" s="1"/>
  <c r="H102" i="29"/>
  <c r="H158" i="29"/>
  <c r="H194" i="29" s="1"/>
  <c r="V175" i="29"/>
  <c r="V169" i="29"/>
  <c r="V172" i="29"/>
  <c r="V123" i="29"/>
  <c r="V121" i="29" s="1"/>
  <c r="V178" i="29"/>
  <c r="X72" i="29"/>
  <c r="BQ17" i="29"/>
  <c r="BR16" i="29"/>
  <c r="BQ18" i="29"/>
  <c r="BQ34" i="29"/>
  <c r="BQ37" i="29" s="1"/>
  <c r="BQ40" i="29" s="1"/>
  <c r="BQ41" i="29" s="1"/>
  <c r="BQ124" i="29"/>
  <c r="BQ127" i="29" s="1"/>
  <c r="BA187" i="29"/>
  <c r="BA181" i="29"/>
  <c r="BA190" i="29"/>
  <c r="BA184" i="29"/>
  <c r="BA136" i="29"/>
  <c r="AX147" i="29"/>
  <c r="L188" i="29"/>
  <c r="L182" i="29"/>
  <c r="L179" i="29"/>
  <c r="L185" i="29"/>
  <c r="L130" i="29"/>
  <c r="L131" i="29" s="1"/>
  <c r="V103" i="29"/>
  <c r="AL114" i="29"/>
  <c r="AL112" i="29"/>
  <c r="BL161" i="29"/>
  <c r="BL155" i="29"/>
  <c r="BL191" i="29" s="1"/>
  <c r="BL164" i="29"/>
  <c r="BL158" i="29"/>
  <c r="BL102" i="29"/>
  <c r="AK73" i="29"/>
  <c r="AK74" i="29" s="1"/>
  <c r="AK67" i="29"/>
  <c r="AK77" i="29" s="1"/>
  <c r="AK75" i="29" s="1"/>
  <c r="AK76" i="29" s="1"/>
  <c r="AK50" i="29"/>
  <c r="AK51" i="29" s="1"/>
  <c r="AK5" i="29" s="1"/>
  <c r="AK96" i="29"/>
  <c r="AM22" i="29"/>
  <c r="AM24" i="29" s="1"/>
  <c r="G81" i="29"/>
  <c r="G85" i="29" s="1"/>
  <c r="AX58" i="29"/>
  <c r="AX88" i="29" s="1"/>
  <c r="BO24" i="29"/>
  <c r="BO22" i="29"/>
  <c r="BM50" i="29"/>
  <c r="BM96" i="29"/>
  <c r="BM25" i="29"/>
  <c r="BB109" i="29"/>
  <c r="BB63" i="29"/>
  <c r="U202" i="29"/>
  <c r="AY118" i="29"/>
  <c r="AZ118" i="29" s="1"/>
  <c r="I187" i="29"/>
  <c r="I181" i="29"/>
  <c r="I190" i="29"/>
  <c r="I184" i="29"/>
  <c r="I136" i="29"/>
  <c r="I134" i="29" s="1"/>
  <c r="I135" i="29" s="1"/>
  <c r="AK187" i="29"/>
  <c r="AK181" i="29"/>
  <c r="AK184" i="29"/>
  <c r="AK190" i="29"/>
  <c r="AK136" i="29"/>
  <c r="AK134" i="29" s="1"/>
  <c r="BM76" i="29"/>
  <c r="BA66" i="29"/>
  <c r="BA70" i="29" s="1"/>
  <c r="BA72" i="29" s="1"/>
  <c r="BA68" i="29"/>
  <c r="BC20" i="29"/>
  <c r="BC126" i="29" s="1"/>
  <c r="BC19" i="29"/>
  <c r="BC26" i="29" s="1"/>
  <c r="AK72" i="29"/>
  <c r="BK163" i="29"/>
  <c r="BK199" i="29" s="1"/>
  <c r="BK157" i="29"/>
  <c r="BK193" i="29" s="1"/>
  <c r="BK166" i="29"/>
  <c r="BK202" i="29" s="1"/>
  <c r="BK196" i="29"/>
  <c r="BK108" i="29"/>
  <c r="BK106" i="29" s="1"/>
  <c r="AY117" i="29"/>
  <c r="AI197" i="29"/>
  <c r="AA19" i="29"/>
  <c r="AA26" i="29" s="1"/>
  <c r="AA20" i="29"/>
  <c r="AA126" i="29" s="1"/>
  <c r="AK115" i="29"/>
  <c r="AI147" i="29"/>
  <c r="AZ78" i="29"/>
  <c r="AZ81" i="29" s="1"/>
  <c r="AZ85" i="29" s="1"/>
  <c r="AZ55" i="29"/>
  <c r="AZ83" i="29" s="1"/>
  <c r="AZ53" i="29"/>
  <c r="AZ56" i="29" s="1"/>
  <c r="AZ52" i="29"/>
  <c r="AY177" i="29"/>
  <c r="AX197" i="29"/>
  <c r="H178" i="29"/>
  <c r="H172" i="29"/>
  <c r="H175" i="29"/>
  <c r="H123" i="29"/>
  <c r="H121" i="29" s="1"/>
  <c r="H169" i="29"/>
  <c r="W78" i="29"/>
  <c r="W81" i="29" s="1"/>
  <c r="W85" i="29" s="1"/>
  <c r="W55" i="29"/>
  <c r="W83" i="29" s="1"/>
  <c r="W84" i="29" s="1"/>
  <c r="W53" i="29"/>
  <c r="W56" i="29" s="1"/>
  <c r="W57" i="29" s="1"/>
  <c r="X57" i="29" s="1"/>
  <c r="W52" i="29"/>
  <c r="AK171" i="29"/>
  <c r="Y50" i="29"/>
  <c r="Y96" i="29"/>
  <c r="T147" i="29"/>
  <c r="U104" i="29"/>
  <c r="U147" i="29" s="1"/>
  <c r="L19" i="29"/>
  <c r="L26" i="29" s="1"/>
  <c r="L20" i="29"/>
  <c r="BL140" i="29"/>
  <c r="BL144" i="29" s="1"/>
  <c r="X111" i="29"/>
  <c r="Y28" i="29"/>
  <c r="X65" i="29"/>
  <c r="AM128" i="29"/>
  <c r="AM132" i="29"/>
  <c r="BL80" i="29"/>
  <c r="BL82" i="29" s="1"/>
  <c r="BL92" i="29" s="1"/>
  <c r="BL90" i="29" s="1"/>
  <c r="BL58" i="29"/>
  <c r="BL88" i="29" s="1"/>
  <c r="BL54" i="29"/>
  <c r="BL62" i="29" s="1"/>
  <c r="BL60" i="29" s="1"/>
  <c r="BN68" i="29"/>
  <c r="BN66" i="29"/>
  <c r="BN70" i="29" s="1"/>
  <c r="AZ190" i="29"/>
  <c r="AZ184" i="29"/>
  <c r="AZ181" i="29"/>
  <c r="AZ187" i="29"/>
  <c r="AZ136" i="29"/>
  <c r="AZ134" i="29" s="1"/>
  <c r="AN127" i="29"/>
  <c r="BA50" i="29"/>
  <c r="BA96" i="29"/>
  <c r="AZ57" i="29"/>
  <c r="V80" i="29"/>
  <c r="V82" i="29" s="1"/>
  <c r="V92" i="29" s="1"/>
  <c r="V90" i="29" s="1"/>
  <c r="V58" i="29"/>
  <c r="V88" i="29" s="1"/>
  <c r="V54" i="29"/>
  <c r="V62" i="29" s="1"/>
  <c r="V60" i="29" s="1"/>
  <c r="I137" i="29"/>
  <c r="I140" i="29" s="1"/>
  <c r="I144" i="29" s="1"/>
  <c r="I101" i="29"/>
  <c r="I142" i="29" s="1"/>
  <c r="I99" i="29"/>
  <c r="I98" i="29"/>
  <c r="K36" i="29"/>
  <c r="Y112" i="29"/>
  <c r="Y114" i="29"/>
  <c r="BL103" i="29"/>
  <c r="Z126" i="29"/>
  <c r="AZ65" i="29"/>
  <c r="BA28" i="29"/>
  <c r="AZ111" i="29"/>
  <c r="AY140" i="29"/>
  <c r="AY144" i="29" s="1"/>
  <c r="AY146" i="29" s="1"/>
  <c r="AO41" i="29"/>
  <c r="I143" i="29"/>
  <c r="BN111" i="29"/>
  <c r="BN65" i="29"/>
  <c r="BO28" i="29"/>
  <c r="J24" i="29"/>
  <c r="Z131" i="29"/>
  <c r="W143" i="29"/>
  <c r="I73" i="29"/>
  <c r="I67" i="29"/>
  <c r="I77" i="29" s="1"/>
  <c r="I75" i="29" s="1"/>
  <c r="BP20" i="29"/>
  <c r="BP19" i="29"/>
  <c r="BP26" i="29" s="1"/>
  <c r="AX166" i="29"/>
  <c r="AX196" i="29"/>
  <c r="AX157" i="29"/>
  <c r="AX163" i="29"/>
  <c r="AX108" i="29"/>
  <c r="AX106" i="29" s="1"/>
  <c r="M17" i="29"/>
  <c r="N16" i="29"/>
  <c r="M18" i="29"/>
  <c r="M34" i="29"/>
  <c r="M37" i="29" s="1"/>
  <c r="M40" i="29" s="1"/>
  <c r="M41" i="29" s="1"/>
  <c r="M124" i="29"/>
  <c r="M127" i="29" s="1"/>
  <c r="AK119" i="29"/>
  <c r="AK120" i="29" s="1"/>
  <c r="AK113" i="29"/>
  <c r="AI87" i="29"/>
  <c r="W67" i="29"/>
  <c r="W77" i="29" s="1"/>
  <c r="W75" i="29" s="1"/>
  <c r="W73" i="29"/>
  <c r="AM36" i="29"/>
  <c r="G80" i="29"/>
  <c r="G82" i="29" s="1"/>
  <c r="G92" i="29" s="1"/>
  <c r="G90" i="29" s="1"/>
  <c r="G58" i="29"/>
  <c r="G54" i="29"/>
  <c r="G62" i="29" s="1"/>
  <c r="G60" i="29" s="1"/>
  <c r="BL178" i="29"/>
  <c r="BL172" i="29"/>
  <c r="BL175" i="29"/>
  <c r="BL169" i="29"/>
  <c r="BL123" i="29"/>
  <c r="BL121" i="29" s="1"/>
  <c r="BO36" i="29"/>
  <c r="BA42" i="29"/>
  <c r="BB42" i="29" s="1"/>
  <c r="BA38" i="29"/>
  <c r="BA46" i="29" s="1"/>
  <c r="BA44" i="29" s="1"/>
  <c r="BM74" i="29"/>
  <c r="BA114" i="29"/>
  <c r="BA112" i="29"/>
  <c r="BC188" i="29"/>
  <c r="BC182" i="29"/>
  <c r="BC185" i="29"/>
  <c r="BC179" i="29"/>
  <c r="BC130" i="29"/>
  <c r="BC131" i="29" s="1"/>
  <c r="AL38" i="29"/>
  <c r="AL46" i="29" s="1"/>
  <c r="AL44" i="29" s="1"/>
  <c r="AL42" i="29"/>
  <c r="I72" i="29"/>
  <c r="J72" i="29" s="1"/>
  <c r="AI194" i="29"/>
  <c r="BL146" i="29"/>
  <c r="BM135" i="29"/>
  <c r="AZ137" i="29"/>
  <c r="AZ140" i="29" s="1"/>
  <c r="AZ144" i="29" s="1"/>
  <c r="AZ101" i="29"/>
  <c r="AZ142" i="29" s="1"/>
  <c r="AZ99" i="29"/>
  <c r="AZ98" i="29"/>
  <c r="AN36" i="28"/>
  <c r="BO131" i="28"/>
  <c r="BB41" i="28"/>
  <c r="I79" i="28"/>
  <c r="I8" i="28" s="1"/>
  <c r="I87" i="28"/>
  <c r="AK138" i="28"/>
  <c r="AK12" i="28" s="1"/>
  <c r="BA38" i="28"/>
  <c r="BA46" i="28" s="1"/>
  <c r="BN96" i="28"/>
  <c r="BN50" i="28"/>
  <c r="K50" i="28"/>
  <c r="K96" i="28"/>
  <c r="AX164" i="28"/>
  <c r="AX200" i="28" s="1"/>
  <c r="AX161" i="28"/>
  <c r="AX197" i="28" s="1"/>
  <c r="AX155" i="28"/>
  <c r="AX191" i="28" s="1"/>
  <c r="AX158" i="28"/>
  <c r="AX194" i="28" s="1"/>
  <c r="AX102" i="28"/>
  <c r="BL178" i="28"/>
  <c r="BL175" i="28"/>
  <c r="BL169" i="28"/>
  <c r="BL172" i="28"/>
  <c r="BL123" i="28"/>
  <c r="BL121" i="28" s="1"/>
  <c r="Z187" i="28"/>
  <c r="Z181" i="28"/>
  <c r="Z190" i="28"/>
  <c r="Z184" i="28"/>
  <c r="Z136" i="28"/>
  <c r="Z134" i="28" s="1"/>
  <c r="BB185" i="28"/>
  <c r="BB179" i="28"/>
  <c r="BB188" i="28"/>
  <c r="BB182" i="28"/>
  <c r="BB130" i="28"/>
  <c r="BB131" i="28" s="1"/>
  <c r="AX80" i="28"/>
  <c r="AX82" i="28" s="1"/>
  <c r="AX92" i="28" s="1"/>
  <c r="AX54" i="28"/>
  <c r="AX62" i="28" s="1"/>
  <c r="AV197" i="28"/>
  <c r="BA126" i="28"/>
  <c r="BQ124" i="28"/>
  <c r="BQ127" i="28" s="1"/>
  <c r="BQ17" i="28"/>
  <c r="BR16" i="28"/>
  <c r="BQ18" i="28"/>
  <c r="BQ34" i="28"/>
  <c r="BQ37" i="28" s="1"/>
  <c r="BQ40" i="28" s="1"/>
  <c r="AK175" i="28"/>
  <c r="AK169" i="28"/>
  <c r="AK172" i="28"/>
  <c r="AK178" i="28"/>
  <c r="AK123" i="28"/>
  <c r="AK121" i="28" s="1"/>
  <c r="AN42" i="28"/>
  <c r="AN38" i="28"/>
  <c r="AN46" i="28" s="1"/>
  <c r="AN44" i="28" s="1"/>
  <c r="H157" i="28"/>
  <c r="H166" i="28"/>
  <c r="H108" i="28"/>
  <c r="H106" i="28" s="1"/>
  <c r="H163" i="28"/>
  <c r="BM73" i="28"/>
  <c r="BM67" i="28"/>
  <c r="BM77" i="28" s="1"/>
  <c r="BM75" i="28" s="1"/>
  <c r="BM76" i="28" s="1"/>
  <c r="W100" i="28"/>
  <c r="W160" i="28" s="1"/>
  <c r="W139" i="28"/>
  <c r="W141" i="28" s="1"/>
  <c r="W151" i="28" s="1"/>
  <c r="W149" i="28" s="1"/>
  <c r="W150" i="28" s="1"/>
  <c r="AV147" i="28"/>
  <c r="AA132" i="28"/>
  <c r="AA128" i="28"/>
  <c r="BO109" i="28"/>
  <c r="BO63" i="28"/>
  <c r="H200" i="28"/>
  <c r="BB19" i="28"/>
  <c r="BB26" i="28" s="1"/>
  <c r="BB20" i="28"/>
  <c r="BB126" i="28" s="1"/>
  <c r="M37" i="28"/>
  <c r="M40" i="28" s="1"/>
  <c r="M41" i="28" s="1"/>
  <c r="M185" i="28"/>
  <c r="M179" i="28"/>
  <c r="M188" i="28"/>
  <c r="M182" i="28"/>
  <c r="M130" i="28"/>
  <c r="M131" i="28" s="1"/>
  <c r="AY190" i="28"/>
  <c r="AY184" i="28"/>
  <c r="AY181" i="28"/>
  <c r="AY187" i="28"/>
  <c r="AY136" i="28"/>
  <c r="AY134" i="28" s="1"/>
  <c r="BN114" i="28"/>
  <c r="BN112" i="28"/>
  <c r="AK79" i="28"/>
  <c r="AK8" i="28" s="1"/>
  <c r="AL176" i="28"/>
  <c r="AL170" i="28"/>
  <c r="AL116" i="28"/>
  <c r="AL167" i="28"/>
  <c r="AL173" i="28"/>
  <c r="AK87" i="28"/>
  <c r="BJ200" i="28"/>
  <c r="AK118" i="28"/>
  <c r="L24" i="28"/>
  <c r="L22" i="28"/>
  <c r="Z50" i="28"/>
  <c r="Z96" i="28"/>
  <c r="AY45" i="28"/>
  <c r="T106" i="28"/>
  <c r="AZ114" i="28"/>
  <c r="AZ112" i="28"/>
  <c r="I168" i="28"/>
  <c r="AB37" i="28"/>
  <c r="AB40" i="28" s="1"/>
  <c r="AB41" i="28" s="1"/>
  <c r="AB35" i="28"/>
  <c r="I118" i="28"/>
  <c r="J111" i="28"/>
  <c r="J65" i="28"/>
  <c r="K28" i="28"/>
  <c r="BM173" i="28"/>
  <c r="BM176" i="28"/>
  <c r="BM177" i="28" s="1"/>
  <c r="BM170" i="28"/>
  <c r="BM167" i="28"/>
  <c r="BM116" i="28"/>
  <c r="AM190" i="28"/>
  <c r="AM184" i="28"/>
  <c r="AM187" i="28"/>
  <c r="AM136" i="28"/>
  <c r="AM181" i="28"/>
  <c r="AL78" i="28"/>
  <c r="AL81" i="28" s="1"/>
  <c r="AL85" i="28" s="1"/>
  <c r="AL55" i="28"/>
  <c r="AL83" i="28" s="1"/>
  <c r="AL53" i="28"/>
  <c r="AL56" i="28" s="1"/>
  <c r="AL52" i="28"/>
  <c r="G196" i="28"/>
  <c r="AN109" i="28"/>
  <c r="AN63" i="28"/>
  <c r="I164" i="28"/>
  <c r="I200" i="28" s="1"/>
  <c r="I155" i="28"/>
  <c r="I191" i="28" s="1"/>
  <c r="I161" i="28"/>
  <c r="I158" i="28"/>
  <c r="I194" i="28" s="1"/>
  <c r="I102" i="28"/>
  <c r="I103" i="28" s="1"/>
  <c r="BK90" i="28"/>
  <c r="W164" i="28"/>
  <c r="W161" i="28"/>
  <c r="W155" i="28"/>
  <c r="W158" i="28"/>
  <c r="W102" i="28"/>
  <c r="W103" i="28" s="1"/>
  <c r="X55" i="28"/>
  <c r="X83" i="28" s="1"/>
  <c r="X53" i="28"/>
  <c r="X56" i="28" s="1"/>
  <c r="X57" i="28" s="1"/>
  <c r="X78" i="28"/>
  <c r="X81" i="28" s="1"/>
  <c r="X85" i="28" s="1"/>
  <c r="X52" i="28"/>
  <c r="AA109" i="28"/>
  <c r="AA63" i="28"/>
  <c r="AY43" i="28"/>
  <c r="AY4" i="28" s="1"/>
  <c r="AO19" i="28"/>
  <c r="AO26" i="28" s="1"/>
  <c r="AO20" i="28"/>
  <c r="BL55" i="28"/>
  <c r="BL83" i="28" s="1"/>
  <c r="BL53" i="28"/>
  <c r="BL56" i="28" s="1"/>
  <c r="BL57" i="28" s="1"/>
  <c r="BL78" i="28"/>
  <c r="BL52" i="28"/>
  <c r="BM51" i="28"/>
  <c r="BM5" i="28" s="1"/>
  <c r="AY67" i="28"/>
  <c r="AY77" i="28" s="1"/>
  <c r="AY75" i="28" s="1"/>
  <c r="AY73" i="28"/>
  <c r="AY74" i="28" s="1"/>
  <c r="AJ197" i="28"/>
  <c r="I58" i="28"/>
  <c r="I54" i="28"/>
  <c r="I62" i="28" s="1"/>
  <c r="I60" i="28" s="1"/>
  <c r="I61" i="28" s="1"/>
  <c r="I80" i="28"/>
  <c r="I82" i="28" s="1"/>
  <c r="I92" i="28" s="1"/>
  <c r="I90" i="28" s="1"/>
  <c r="Y72" i="28"/>
  <c r="W80" i="28"/>
  <c r="W82" i="28" s="1"/>
  <c r="W92" i="28" s="1"/>
  <c r="W90" i="28" s="1"/>
  <c r="W54" i="28"/>
  <c r="W62" i="28" s="1"/>
  <c r="W60" i="28" s="1"/>
  <c r="AM114" i="28"/>
  <c r="AM112" i="28"/>
  <c r="BQ41" i="28"/>
  <c r="BM55" i="28"/>
  <c r="BM83" i="28" s="1"/>
  <c r="BM53" i="28"/>
  <c r="BM56" i="28" s="1"/>
  <c r="BM78" i="28"/>
  <c r="BM81" i="28" s="1"/>
  <c r="BM85" i="28" s="1"/>
  <c r="BM52" i="28"/>
  <c r="AK192" i="28"/>
  <c r="AO4" i="28" s="1"/>
  <c r="AP4" i="28" s="1"/>
  <c r="BA22" i="28"/>
  <c r="BA24" i="28" s="1"/>
  <c r="AZ66" i="28"/>
  <c r="AZ70" i="28" s="1"/>
  <c r="AZ68" i="28"/>
  <c r="AJ88" i="28"/>
  <c r="AB20" i="28"/>
  <c r="AB126" i="28" s="1"/>
  <c r="AB19" i="28"/>
  <c r="AB26" i="28" s="1"/>
  <c r="I113" i="28"/>
  <c r="I119" i="28"/>
  <c r="I120" i="28" s="1"/>
  <c r="AX178" i="28"/>
  <c r="AX172" i="28"/>
  <c r="AX175" i="28"/>
  <c r="AX123" i="28"/>
  <c r="AX121" i="28" s="1"/>
  <c r="AX169" i="28"/>
  <c r="AW80" i="28"/>
  <c r="AW82" i="28" s="1"/>
  <c r="AW92" i="28" s="1"/>
  <c r="AW90" i="28" s="1"/>
  <c r="AW58" i="28"/>
  <c r="AW88" i="28" s="1"/>
  <c r="AW54" i="28"/>
  <c r="AW62" i="28" s="1"/>
  <c r="AW60" i="28" s="1"/>
  <c r="W119" i="28"/>
  <c r="W120" i="28" s="1"/>
  <c r="W113" i="28"/>
  <c r="AW139" i="28"/>
  <c r="AW141" i="28" s="1"/>
  <c r="AW151" i="28" s="1"/>
  <c r="AW149" i="28" s="1"/>
  <c r="AW104" i="28"/>
  <c r="AW147" i="28" s="1"/>
  <c r="AW100" i="28"/>
  <c r="AW160" i="28" s="1"/>
  <c r="I91" i="28"/>
  <c r="K68" i="28"/>
  <c r="K66" i="28"/>
  <c r="K70" i="28" s="1"/>
  <c r="K72" i="28" s="1"/>
  <c r="BK163" i="28"/>
  <c r="BK199" i="28" s="1"/>
  <c r="BK196" i="28"/>
  <c r="BK166" i="28"/>
  <c r="BK202" i="28" s="1"/>
  <c r="BK157" i="28"/>
  <c r="BK193" i="28" s="1"/>
  <c r="BK108" i="28"/>
  <c r="H191" i="28"/>
  <c r="BC124" i="28"/>
  <c r="BC127" i="28" s="1"/>
  <c r="BD16" i="28"/>
  <c r="BC18" i="28"/>
  <c r="BC17" i="28"/>
  <c r="BC34" i="28"/>
  <c r="BC37" i="28" s="1"/>
  <c r="BC40" i="28" s="1"/>
  <c r="BC41" i="28" s="1"/>
  <c r="M19" i="28"/>
  <c r="M26" i="28" s="1"/>
  <c r="M20" i="28"/>
  <c r="M36" i="28" s="1"/>
  <c r="AZ190" i="28"/>
  <c r="AZ184" i="28"/>
  <c r="AZ187" i="28"/>
  <c r="AZ181" i="28"/>
  <c r="AZ136" i="28"/>
  <c r="AY133" i="28"/>
  <c r="I117" i="28"/>
  <c r="BJ194" i="28"/>
  <c r="Z68" i="28"/>
  <c r="Z66" i="28"/>
  <c r="Z70" i="28" s="1"/>
  <c r="L109" i="28"/>
  <c r="L63" i="28"/>
  <c r="L36" i="28"/>
  <c r="AV200" i="28"/>
  <c r="BA63" i="28"/>
  <c r="BA109" i="28"/>
  <c r="T147" i="28"/>
  <c r="U104" i="28"/>
  <c r="AY50" i="28"/>
  <c r="AY96" i="28"/>
  <c r="AY25" i="28"/>
  <c r="AZ42" i="28"/>
  <c r="BA42" i="28" s="1"/>
  <c r="AZ38" i="28"/>
  <c r="AZ46" i="28" s="1"/>
  <c r="AZ44" i="28" s="1"/>
  <c r="AV87" i="28"/>
  <c r="AW87" i="28" s="1"/>
  <c r="AX87" i="28" s="1"/>
  <c r="AB127" i="28"/>
  <c r="AB125" i="28"/>
  <c r="V202" i="28"/>
  <c r="I73" i="28"/>
  <c r="I74" i="28" s="1"/>
  <c r="I67" i="28"/>
  <c r="I77" i="28" s="1"/>
  <c r="I75" i="28" s="1"/>
  <c r="I76" i="28" s="1"/>
  <c r="BP20" i="28"/>
  <c r="BP36" i="28" s="1"/>
  <c r="BP19" i="28"/>
  <c r="BP26" i="28" s="1"/>
  <c r="AV88" i="28"/>
  <c r="BM115" i="28"/>
  <c r="AL137" i="28"/>
  <c r="AL140" i="28" s="1"/>
  <c r="AL144" i="28" s="1"/>
  <c r="AL99" i="28"/>
  <c r="AL101" i="28"/>
  <c r="AL142" i="28" s="1"/>
  <c r="AL98" i="28"/>
  <c r="AN132" i="28"/>
  <c r="AN128" i="28"/>
  <c r="AK122" i="28"/>
  <c r="K42" i="28"/>
  <c r="K38" i="28"/>
  <c r="K46" i="28" s="1"/>
  <c r="K44" i="28" s="1"/>
  <c r="H147" i="28"/>
  <c r="BN65" i="28"/>
  <c r="BO28" i="28"/>
  <c r="BN111" i="28"/>
  <c r="W143" i="28"/>
  <c r="AM24" i="28"/>
  <c r="AK139" i="28"/>
  <c r="AK141" i="28" s="1"/>
  <c r="AK151" i="28" s="1"/>
  <c r="AK149" i="28" s="1"/>
  <c r="AK150" i="28" s="1"/>
  <c r="AK104" i="28"/>
  <c r="AK100" i="28"/>
  <c r="AK160" i="28" s="1"/>
  <c r="X111" i="28"/>
  <c r="X65" i="28"/>
  <c r="Y28" i="28"/>
  <c r="X99" i="28"/>
  <c r="X101" i="28"/>
  <c r="X142" i="28" s="1"/>
  <c r="X137" i="28"/>
  <c r="X140" i="28" s="1"/>
  <c r="X144" i="28" s="1"/>
  <c r="X98" i="28"/>
  <c r="J50" i="28"/>
  <c r="J96" i="28"/>
  <c r="AA22" i="28"/>
  <c r="AA24" i="28" s="1"/>
  <c r="AW164" i="28"/>
  <c r="AW200" i="28" s="1"/>
  <c r="AW158" i="28"/>
  <c r="AW194" i="28" s="1"/>
  <c r="AW155" i="28"/>
  <c r="AW191" i="28" s="1"/>
  <c r="AW161" i="28"/>
  <c r="AW197" i="28" s="1"/>
  <c r="AW102" i="28"/>
  <c r="AW103" i="28" s="1"/>
  <c r="AX103" i="28" s="1"/>
  <c r="BM72" i="28"/>
  <c r="AY176" i="28"/>
  <c r="AY177" i="28" s="1"/>
  <c r="AY170" i="28"/>
  <c r="AY171" i="28" s="1"/>
  <c r="AY173" i="28"/>
  <c r="AY174" i="28" s="1"/>
  <c r="AY167" i="28"/>
  <c r="AY116" i="28"/>
  <c r="AY117" i="28" s="1"/>
  <c r="BO22" i="28"/>
  <c r="BO24" i="28" s="1"/>
  <c r="AL67" i="28"/>
  <c r="AL77" i="28" s="1"/>
  <c r="AL75" i="28" s="1"/>
  <c r="AL73" i="28"/>
  <c r="BL137" i="28"/>
  <c r="BL99" i="28"/>
  <c r="BL101" i="28"/>
  <c r="BL142" i="28" s="1"/>
  <c r="BL98" i="28"/>
  <c r="BM97" i="28"/>
  <c r="BM9" i="28" s="1"/>
  <c r="BJ147" i="28"/>
  <c r="AZ111" i="28"/>
  <c r="AZ65" i="28"/>
  <c r="BA28" i="28"/>
  <c r="H88" i="28"/>
  <c r="I59" i="28"/>
  <c r="Y134" i="28"/>
  <c r="BM133" i="28"/>
  <c r="W84" i="28"/>
  <c r="BM137" i="28"/>
  <c r="BM140" i="28" s="1"/>
  <c r="BM144" i="28" s="1"/>
  <c r="BM101" i="28"/>
  <c r="BM142" i="28" s="1"/>
  <c r="BM99" i="28"/>
  <c r="BM98" i="28"/>
  <c r="I145" i="28"/>
  <c r="J187" i="28"/>
  <c r="J181" i="28"/>
  <c r="J190" i="28"/>
  <c r="J184" i="28"/>
  <c r="J136" i="28"/>
  <c r="J134" i="28" s="1"/>
  <c r="H194" i="28"/>
  <c r="I159" i="28"/>
  <c r="BN68" i="28"/>
  <c r="BN66" i="28"/>
  <c r="BN70" i="28" s="1"/>
  <c r="AL187" i="28"/>
  <c r="AL181" i="28"/>
  <c r="AL190" i="28"/>
  <c r="AL184" i="28"/>
  <c r="AL136" i="28"/>
  <c r="AL134" i="28" s="1"/>
  <c r="AZ72" i="28"/>
  <c r="AK135" i="28"/>
  <c r="BJ197" i="28"/>
  <c r="BM118" i="28"/>
  <c r="AV194" i="28"/>
  <c r="AZ96" i="28"/>
  <c r="AZ50" i="28"/>
  <c r="AP124" i="28"/>
  <c r="AP17" i="28"/>
  <c r="AP18" i="28"/>
  <c r="AP34" i="28"/>
  <c r="BO128" i="28"/>
  <c r="AL119" i="28"/>
  <c r="AL113" i="28"/>
  <c r="W81" i="28"/>
  <c r="W85" i="28" s="1"/>
  <c r="W87" i="28" s="1"/>
  <c r="X87" i="28" s="1"/>
  <c r="W79" i="28"/>
  <c r="W8" i="28" s="1"/>
  <c r="AM68" i="28"/>
  <c r="AM66" i="28"/>
  <c r="AM70" i="28" s="1"/>
  <c r="AM72" i="28" s="1"/>
  <c r="Y173" i="28"/>
  <c r="Y176" i="28"/>
  <c r="Y167" i="28"/>
  <c r="Y116" i="28"/>
  <c r="Y118" i="28" s="1"/>
  <c r="Y170" i="28"/>
  <c r="AL57" i="28"/>
  <c r="AX139" i="28"/>
  <c r="AX141" i="28" s="1"/>
  <c r="AX151" i="28" s="1"/>
  <c r="AX100" i="28"/>
  <c r="AX160" i="28" s="1"/>
  <c r="K112" i="28"/>
  <c r="K114" i="28"/>
  <c r="N124" i="28"/>
  <c r="N17" i="28"/>
  <c r="N18" i="28"/>
  <c r="N34" i="28"/>
  <c r="N37" i="28" s="1"/>
  <c r="N40" i="28" s="1"/>
  <c r="AZ132" i="28"/>
  <c r="BJ88" i="28"/>
  <c r="AK86" i="28"/>
  <c r="BM71" i="28"/>
  <c r="BJ191" i="28"/>
  <c r="Z114" i="28"/>
  <c r="Z112" i="28"/>
  <c r="L126" i="28"/>
  <c r="V178" i="28"/>
  <c r="V172" i="28"/>
  <c r="V196" i="28" s="1"/>
  <c r="V175" i="28"/>
  <c r="V199" i="28" s="1"/>
  <c r="V169" i="28"/>
  <c r="V193" i="28" s="1"/>
  <c r="V123" i="28"/>
  <c r="V121" i="28" s="1"/>
  <c r="AV191" i="28"/>
  <c r="H178" i="28"/>
  <c r="H175" i="28"/>
  <c r="H169" i="28"/>
  <c r="H172" i="28"/>
  <c r="H123" i="28"/>
  <c r="H121" i="28" s="1"/>
  <c r="AJ166" i="28"/>
  <c r="AJ202" i="28" s="1"/>
  <c r="AJ196" i="28"/>
  <c r="AJ163" i="28"/>
  <c r="AJ199" i="28" s="1"/>
  <c r="AJ157" i="28"/>
  <c r="AJ193" i="28" s="1"/>
  <c r="AJ108" i="28"/>
  <c r="AJ106" i="28" s="1"/>
  <c r="AK156" i="28"/>
  <c r="K132" i="28"/>
  <c r="K128" i="28"/>
  <c r="BM74" i="28"/>
  <c r="AK171" i="28"/>
  <c r="BN132" i="28"/>
  <c r="BN128" i="28"/>
  <c r="J176" i="28"/>
  <c r="J170" i="28"/>
  <c r="J167" i="28"/>
  <c r="J173" i="28"/>
  <c r="J116" i="28"/>
  <c r="BP188" i="28"/>
  <c r="BP182" i="28"/>
  <c r="BP185" i="28"/>
  <c r="BP179" i="28"/>
  <c r="BP130" i="28"/>
  <c r="BP131" i="28" s="1"/>
  <c r="I138" i="28"/>
  <c r="I12" i="28" s="1"/>
  <c r="I86" i="28"/>
  <c r="AN22" i="28"/>
  <c r="AN24" i="28" s="1"/>
  <c r="I139" i="28"/>
  <c r="I141" i="28" s="1"/>
  <c r="I151" i="28" s="1"/>
  <c r="I149" i="28" s="1"/>
  <c r="I104" i="28"/>
  <c r="I100" i="28"/>
  <c r="I160" i="28" s="1"/>
  <c r="BK60" i="28"/>
  <c r="BM113" i="28"/>
  <c r="BM119" i="28"/>
  <c r="BM120" i="28" s="1"/>
  <c r="W140" i="28"/>
  <c r="W144" i="28" s="1"/>
  <c r="W146" i="28" s="1"/>
  <c r="W138" i="28"/>
  <c r="W12" i="28" s="1"/>
  <c r="AK164" i="28"/>
  <c r="AK161" i="28"/>
  <c r="AK197" i="28" s="1"/>
  <c r="AK155" i="28"/>
  <c r="AK191" i="28" s="1"/>
  <c r="AK102" i="28"/>
  <c r="AK103" i="28" s="1"/>
  <c r="AK158" i="28"/>
  <c r="W73" i="28"/>
  <c r="W74" i="28" s="1"/>
  <c r="W67" i="28"/>
  <c r="W77" i="28" s="1"/>
  <c r="W75" i="28" s="1"/>
  <c r="W76" i="28" s="1"/>
  <c r="AV196" i="28"/>
  <c r="AV166" i="28"/>
  <c r="AV202" i="28" s="1"/>
  <c r="AV108" i="28"/>
  <c r="AV106" i="28" s="1"/>
  <c r="AV157" i="28"/>
  <c r="AV193" i="28" s="1"/>
  <c r="AV163" i="28"/>
  <c r="AV199" i="28" s="1"/>
  <c r="T88" i="28"/>
  <c r="U58" i="28"/>
  <c r="AA36" i="28"/>
  <c r="Y96" i="28"/>
  <c r="Y50" i="28"/>
  <c r="AO185" i="28"/>
  <c r="AO179" i="28"/>
  <c r="AO182" i="28"/>
  <c r="AO188" i="28"/>
  <c r="AO130" i="28"/>
  <c r="AO131" i="28" s="1"/>
  <c r="BO36" i="28"/>
  <c r="AM111" i="28"/>
  <c r="AN28" i="28"/>
  <c r="AM65" i="28"/>
  <c r="BJ166" i="28"/>
  <c r="BJ202" i="28" s="1"/>
  <c r="BJ157" i="28"/>
  <c r="BJ193" i="28" s="1"/>
  <c r="BJ196" i="28"/>
  <c r="BJ163" i="28"/>
  <c r="BJ199" i="28" s="1"/>
  <c r="BJ108" i="28"/>
  <c r="BJ106" i="28" s="1"/>
  <c r="AY119" i="28"/>
  <c r="AY120" i="28" s="1"/>
  <c r="AY113" i="28"/>
  <c r="BM187" i="28"/>
  <c r="BM181" i="28"/>
  <c r="BM190" i="28"/>
  <c r="BM184" i="28"/>
  <c r="BM136" i="28"/>
  <c r="BM134" i="28" s="1"/>
  <c r="AK80" i="28"/>
  <c r="AK82" i="28" s="1"/>
  <c r="AK92" i="28" s="1"/>
  <c r="AK90" i="28" s="1"/>
  <c r="AK91" i="28" s="1"/>
  <c r="AK54" i="28"/>
  <c r="AK62" i="28" s="1"/>
  <c r="AK60" i="28" s="1"/>
  <c r="AK61" i="28" s="1"/>
  <c r="AK58" i="28"/>
  <c r="AK88" i="28" s="1"/>
  <c r="G103" i="27"/>
  <c r="I135" i="27"/>
  <c r="AJ87" i="27"/>
  <c r="Y96" i="27"/>
  <c r="Y50" i="27"/>
  <c r="BA96" i="27"/>
  <c r="BA50" i="27"/>
  <c r="BO132" i="27"/>
  <c r="BO128" i="27"/>
  <c r="J65" i="27"/>
  <c r="J111" i="27"/>
  <c r="K28" i="27"/>
  <c r="AA127" i="27"/>
  <c r="AL187" i="27"/>
  <c r="AL181" i="27"/>
  <c r="AL184" i="27"/>
  <c r="AL136" i="27"/>
  <c r="AL134" i="27" s="1"/>
  <c r="AL190" i="27"/>
  <c r="BM115" i="27"/>
  <c r="H137" i="27"/>
  <c r="H99" i="27"/>
  <c r="H101" i="27"/>
  <c r="H142" i="27" s="1"/>
  <c r="H98" i="27"/>
  <c r="I97" i="27"/>
  <c r="I9" i="27" s="1"/>
  <c r="BN68" i="27"/>
  <c r="BN66" i="27"/>
  <c r="BN70" i="27" s="1"/>
  <c r="AK67" i="27"/>
  <c r="AK77" i="27" s="1"/>
  <c r="AK75" i="27" s="1"/>
  <c r="AK76" i="27" s="1"/>
  <c r="AK73" i="27"/>
  <c r="BB109" i="27"/>
  <c r="BB63" i="27"/>
  <c r="J187" i="27"/>
  <c r="J181" i="27"/>
  <c r="J190" i="27"/>
  <c r="J184" i="27"/>
  <c r="J136" i="27"/>
  <c r="J134" i="27" s="1"/>
  <c r="Y187" i="27"/>
  <c r="Y181" i="27"/>
  <c r="Y190" i="27"/>
  <c r="Y184" i="27"/>
  <c r="Y136" i="27"/>
  <c r="Y134" i="27" s="1"/>
  <c r="AY139" i="27"/>
  <c r="AY141" i="27" s="1"/>
  <c r="AY151" i="27" s="1"/>
  <c r="AY100" i="27"/>
  <c r="AY160" i="27" s="1"/>
  <c r="BM78" i="27"/>
  <c r="BM81" i="27" s="1"/>
  <c r="BM85" i="27" s="1"/>
  <c r="BM55" i="27"/>
  <c r="BM83" i="27" s="1"/>
  <c r="BM53" i="27"/>
  <c r="BM56" i="27" s="1"/>
  <c r="BM52" i="27"/>
  <c r="BO22" i="27"/>
  <c r="BO24" i="27"/>
  <c r="AW157" i="27"/>
  <c r="AW193" i="27" s="1"/>
  <c r="AW163" i="27"/>
  <c r="AW199" i="27" s="1"/>
  <c r="AW166" i="27"/>
  <c r="AW202" i="27" s="1"/>
  <c r="AW108" i="27"/>
  <c r="AW106" i="27" s="1"/>
  <c r="AW196" i="27"/>
  <c r="I119" i="27"/>
  <c r="I120" i="27" s="1"/>
  <c r="I113" i="27"/>
  <c r="BD18" i="27"/>
  <c r="BD17" i="27"/>
  <c r="BD124" i="27"/>
  <c r="BD34" i="27"/>
  <c r="X67" i="27"/>
  <c r="X77" i="27" s="1"/>
  <c r="X75" i="27" s="1"/>
  <c r="X73" i="27"/>
  <c r="AB124" i="27"/>
  <c r="AB127" i="27" s="1"/>
  <c r="AB17" i="27"/>
  <c r="AB18" i="27"/>
  <c r="AB34" i="27"/>
  <c r="AM22" i="27"/>
  <c r="AM24" i="27" s="1"/>
  <c r="BM176" i="27"/>
  <c r="BM170" i="27"/>
  <c r="BM171" i="27" s="1"/>
  <c r="BM173" i="27"/>
  <c r="BM116" i="27"/>
  <c r="BM117" i="27" s="1"/>
  <c r="BM167" i="27"/>
  <c r="BM168" i="27" s="1"/>
  <c r="AM131" i="27"/>
  <c r="J112" i="27"/>
  <c r="J114" i="27"/>
  <c r="AZ176" i="27"/>
  <c r="AZ170" i="27"/>
  <c r="AZ173" i="27"/>
  <c r="AZ167" i="27"/>
  <c r="AZ116" i="27"/>
  <c r="BN114" i="27"/>
  <c r="BN112" i="27"/>
  <c r="AK119" i="27"/>
  <c r="AK120" i="27" s="1"/>
  <c r="AK113" i="27"/>
  <c r="BB42" i="27"/>
  <c r="BB38" i="27"/>
  <c r="BB46" i="27" s="1"/>
  <c r="BB44" i="27" s="1"/>
  <c r="AX80" i="27"/>
  <c r="AX82" i="27" s="1"/>
  <c r="AX92" i="27" s="1"/>
  <c r="AX90" i="27" s="1"/>
  <c r="AX58" i="27"/>
  <c r="AX88" i="27" s="1"/>
  <c r="AX54" i="27"/>
  <c r="AX62" i="27" s="1"/>
  <c r="AX60" i="27" s="1"/>
  <c r="Z109" i="27"/>
  <c r="Z63" i="27"/>
  <c r="BA111" i="27"/>
  <c r="BB28" i="27"/>
  <c r="BA65" i="27"/>
  <c r="I78" i="27"/>
  <c r="I81" i="27" s="1"/>
  <c r="I85" i="27" s="1"/>
  <c r="I53" i="27"/>
  <c r="I56" i="27" s="1"/>
  <c r="I55" i="27"/>
  <c r="I83" i="27" s="1"/>
  <c r="I52" i="27"/>
  <c r="M124" i="27"/>
  <c r="M127" i="27" s="1"/>
  <c r="M17" i="27"/>
  <c r="N16" i="27"/>
  <c r="M18" i="27"/>
  <c r="M34" i="27"/>
  <c r="BA112" i="27"/>
  <c r="BA114" i="27"/>
  <c r="W118" i="27"/>
  <c r="AO124" i="27"/>
  <c r="AO127" i="27" s="1"/>
  <c r="AO17" i="27"/>
  <c r="AO18" i="27"/>
  <c r="AP16" i="27"/>
  <c r="AO34" i="27"/>
  <c r="AO37" i="27" s="1"/>
  <c r="AO40" i="27" s="1"/>
  <c r="K38" i="27"/>
  <c r="K46" i="27" s="1"/>
  <c r="K44" i="27" s="1"/>
  <c r="K42" i="27"/>
  <c r="Y68" i="27"/>
  <c r="Y66" i="27"/>
  <c r="Y70" i="27" s="1"/>
  <c r="Y72" i="27" s="1"/>
  <c r="BP126" i="27"/>
  <c r="BP20" i="27"/>
  <c r="BP36" i="27" s="1"/>
  <c r="BP19" i="27"/>
  <c r="BP26" i="27" s="1"/>
  <c r="AW191" i="27"/>
  <c r="AW197" i="27"/>
  <c r="W178" i="27"/>
  <c r="W175" i="27"/>
  <c r="W169" i="27"/>
  <c r="W172" i="27"/>
  <c r="W123" i="27"/>
  <c r="W121" i="27" s="1"/>
  <c r="W140" i="27"/>
  <c r="W144" i="27" s="1"/>
  <c r="W145" i="27" s="1"/>
  <c r="W138" i="27"/>
  <c r="W12" i="27" s="1"/>
  <c r="BK140" i="27"/>
  <c r="BK144" i="27" s="1"/>
  <c r="BK146" i="27" s="1"/>
  <c r="X96" i="27"/>
  <c r="X50" i="27"/>
  <c r="AY164" i="27"/>
  <c r="AY200" i="27" s="1"/>
  <c r="AY155" i="27"/>
  <c r="AY191" i="27" s="1"/>
  <c r="AY102" i="27"/>
  <c r="AY158" i="27"/>
  <c r="AY194" i="27" s="1"/>
  <c r="AY161" i="27"/>
  <c r="AY197" i="27" s="1"/>
  <c r="AJ118" i="27"/>
  <c r="BN187" i="27"/>
  <c r="BN181" i="27"/>
  <c r="BN190" i="27"/>
  <c r="BN184" i="27"/>
  <c r="BN136" i="27"/>
  <c r="AM128" i="27"/>
  <c r="AM132" i="27"/>
  <c r="AJ139" i="27"/>
  <c r="AJ141" i="27" s="1"/>
  <c r="AJ151" i="27" s="1"/>
  <c r="AJ149" i="27" s="1"/>
  <c r="AJ100" i="27"/>
  <c r="AJ160" i="27" s="1"/>
  <c r="J68" i="27"/>
  <c r="J66" i="27"/>
  <c r="J70" i="27" s="1"/>
  <c r="BB128" i="27"/>
  <c r="BP37" i="27"/>
  <c r="BP40" i="27" s="1"/>
  <c r="BP41" i="27" s="1"/>
  <c r="BQ41" i="27" s="1"/>
  <c r="AW200" i="27"/>
  <c r="AK96" i="27"/>
  <c r="AK50" i="27"/>
  <c r="AK25" i="27"/>
  <c r="BM119" i="27"/>
  <c r="BM120" i="27" s="1"/>
  <c r="BM113" i="27"/>
  <c r="BM187" i="27"/>
  <c r="BM181" i="27"/>
  <c r="BM184" i="27"/>
  <c r="BM190" i="27"/>
  <c r="BM136" i="27"/>
  <c r="BM134" i="27" s="1"/>
  <c r="BM137" i="27"/>
  <c r="BM140" i="27" s="1"/>
  <c r="BM144" i="27" s="1"/>
  <c r="BM101" i="27"/>
  <c r="BM142" i="27" s="1"/>
  <c r="BM99" i="27"/>
  <c r="BM98" i="27"/>
  <c r="AN41" i="27"/>
  <c r="BO36" i="27"/>
  <c r="AW147" i="27"/>
  <c r="AX139" i="27"/>
  <c r="AX141" i="27" s="1"/>
  <c r="AX151" i="27" s="1"/>
  <c r="AX149" i="27" s="1"/>
  <c r="AX100" i="27"/>
  <c r="AX160" i="27" s="1"/>
  <c r="AX104" i="27"/>
  <c r="AX147" i="27" s="1"/>
  <c r="X113" i="27"/>
  <c r="X119" i="27"/>
  <c r="AL66" i="27"/>
  <c r="AL70" i="27" s="1"/>
  <c r="AL72" i="27" s="1"/>
  <c r="AL68" i="27"/>
  <c r="W135" i="27"/>
  <c r="V191" i="27"/>
  <c r="AM109" i="27"/>
  <c r="AM63" i="27"/>
  <c r="AY117" i="27"/>
  <c r="AJ164" i="27"/>
  <c r="AJ200" i="27" s="1"/>
  <c r="AJ158" i="27"/>
  <c r="AJ155" i="27"/>
  <c r="AJ161" i="27"/>
  <c r="AJ102" i="27"/>
  <c r="V88" i="27"/>
  <c r="F106" i="27"/>
  <c r="AY145" i="27"/>
  <c r="AW146" i="27"/>
  <c r="AX146" i="27" s="1"/>
  <c r="AY146" i="27" s="1"/>
  <c r="W168" i="27"/>
  <c r="I72" i="27"/>
  <c r="BL78" i="27"/>
  <c r="BL81" i="27" s="1"/>
  <c r="BL85" i="27" s="1"/>
  <c r="BL53" i="27"/>
  <c r="BL56" i="27" s="1"/>
  <c r="BL57" i="27" s="1"/>
  <c r="BM57" i="27" s="1"/>
  <c r="BL55" i="27"/>
  <c r="BL83" i="27" s="1"/>
  <c r="BL52" i="27"/>
  <c r="Z22" i="27"/>
  <c r="Z24" i="27" s="1"/>
  <c r="Z36" i="27"/>
  <c r="W79" i="27"/>
  <c r="W8" i="27" s="1"/>
  <c r="J9" i="21" s="1"/>
  <c r="AZ73" i="27"/>
  <c r="AZ67" i="27"/>
  <c r="AZ77" i="27" s="1"/>
  <c r="AZ75" i="27" s="1"/>
  <c r="V147" i="27"/>
  <c r="I137" i="27"/>
  <c r="I140" i="27" s="1"/>
  <c r="I144" i="27" s="1"/>
  <c r="I101" i="27"/>
  <c r="I142" i="27" s="1"/>
  <c r="I99" i="27"/>
  <c r="I98" i="27"/>
  <c r="L188" i="27"/>
  <c r="L182" i="27"/>
  <c r="L185" i="27"/>
  <c r="L179" i="27"/>
  <c r="L130" i="27"/>
  <c r="BM69" i="27"/>
  <c r="AY143" i="27"/>
  <c r="X134" i="27"/>
  <c r="G196" i="27"/>
  <c r="G166" i="27"/>
  <c r="G202" i="27" s="1"/>
  <c r="G157" i="27"/>
  <c r="G193" i="27" s="1"/>
  <c r="G163" i="27"/>
  <c r="G199" i="27" s="1"/>
  <c r="G108" i="27"/>
  <c r="G106" i="27" s="1"/>
  <c r="BM51" i="27"/>
  <c r="BM5" i="27" s="1"/>
  <c r="AN126" i="27"/>
  <c r="AN19" i="27"/>
  <c r="AN26" i="27" s="1"/>
  <c r="AN20" i="27"/>
  <c r="AN188" i="27"/>
  <c r="AN182" i="27"/>
  <c r="AN179" i="27"/>
  <c r="AN130" i="27"/>
  <c r="AN185" i="27"/>
  <c r="K22" i="27"/>
  <c r="K24" i="27" s="1"/>
  <c r="K109" i="27"/>
  <c r="K63" i="27"/>
  <c r="Y112" i="27"/>
  <c r="Y114" i="27"/>
  <c r="BQ124" i="27"/>
  <c r="BQ127" i="27" s="1"/>
  <c r="BQ18" i="27"/>
  <c r="BQ17" i="27"/>
  <c r="BR16" i="27"/>
  <c r="BQ34" i="27"/>
  <c r="BQ37" i="27" s="1"/>
  <c r="BQ40" i="27" s="1"/>
  <c r="W104" i="27"/>
  <c r="W100" i="27"/>
  <c r="W160" i="27" s="1"/>
  <c r="W139" i="27"/>
  <c r="W141" i="27" s="1"/>
  <c r="W151" i="27" s="1"/>
  <c r="W149" i="27" s="1"/>
  <c r="W150" i="27" s="1"/>
  <c r="BK161" i="27"/>
  <c r="BK155" i="27"/>
  <c r="BK158" i="27"/>
  <c r="BK102" i="27"/>
  <c r="BK103" i="27" s="1"/>
  <c r="BK164" i="27"/>
  <c r="BM67" i="27"/>
  <c r="BM77" i="27" s="1"/>
  <c r="BM75" i="27" s="1"/>
  <c r="BM73" i="27"/>
  <c r="BM74" i="27" s="1"/>
  <c r="V146" i="27"/>
  <c r="AY54" i="27"/>
  <c r="AY62" i="27" s="1"/>
  <c r="AY60" i="27" s="1"/>
  <c r="AY61" i="27" s="1"/>
  <c r="AY80" i="27"/>
  <c r="AY82" i="27" s="1"/>
  <c r="AY92" i="27" s="1"/>
  <c r="AY58" i="27"/>
  <c r="AY88" i="27" s="1"/>
  <c r="AZ78" i="27"/>
  <c r="AZ81" i="27" s="1"/>
  <c r="AZ85" i="27" s="1"/>
  <c r="AZ53" i="27"/>
  <c r="AZ56" i="27" s="1"/>
  <c r="AZ57" i="27" s="1"/>
  <c r="AZ55" i="27"/>
  <c r="AZ83" i="27" s="1"/>
  <c r="AZ52" i="27"/>
  <c r="I71" i="27"/>
  <c r="BC188" i="27"/>
  <c r="BC182" i="27"/>
  <c r="BC179" i="27"/>
  <c r="BC185" i="27"/>
  <c r="BC130" i="27"/>
  <c r="BC131" i="27" s="1"/>
  <c r="L131" i="27"/>
  <c r="AY178" i="27"/>
  <c r="AY175" i="27"/>
  <c r="AY169" i="27"/>
  <c r="AY172" i="27"/>
  <c r="AY123" i="27"/>
  <c r="AY121" i="27" s="1"/>
  <c r="AY122" i="27" s="1"/>
  <c r="AM42" i="27"/>
  <c r="AM38" i="27"/>
  <c r="AM46" i="27" s="1"/>
  <c r="AM44" i="27" s="1"/>
  <c r="BL178" i="27"/>
  <c r="BL175" i="27"/>
  <c r="BL172" i="27"/>
  <c r="BL169" i="27"/>
  <c r="BL123" i="27"/>
  <c r="BL121" i="27" s="1"/>
  <c r="AI104" i="27"/>
  <c r="AI147" i="27" s="1"/>
  <c r="BA68" i="27"/>
  <c r="BA66" i="27"/>
  <c r="BA70" i="27" s="1"/>
  <c r="BA72" i="27" s="1"/>
  <c r="BK81" i="27"/>
  <c r="BK85" i="27" s="1"/>
  <c r="BK87" i="27" s="1"/>
  <c r="BM79" i="27"/>
  <c r="BM8" i="27" s="1"/>
  <c r="AY86" i="27"/>
  <c r="AW87" i="27"/>
  <c r="AX87" i="27" s="1"/>
  <c r="AY87" i="27" s="1"/>
  <c r="BP188" i="27"/>
  <c r="BP182" i="27"/>
  <c r="BP185" i="27"/>
  <c r="BP179" i="27"/>
  <c r="BP130" i="27"/>
  <c r="BK139" i="27"/>
  <c r="BK141" i="27" s="1"/>
  <c r="BK151" i="27" s="1"/>
  <c r="BK149" i="27" s="1"/>
  <c r="BK100" i="27"/>
  <c r="BK160" i="27" s="1"/>
  <c r="BK104" i="27"/>
  <c r="W54" i="27"/>
  <c r="W62" i="27" s="1"/>
  <c r="W60" i="27" s="1"/>
  <c r="W61" i="27" s="1"/>
  <c r="W58" i="27"/>
  <c r="W88" i="27" s="1"/>
  <c r="W80" i="27"/>
  <c r="W82" i="27" s="1"/>
  <c r="W92" i="27" s="1"/>
  <c r="W90" i="27" s="1"/>
  <c r="W91" i="27" s="1"/>
  <c r="BO131" i="27"/>
  <c r="AJ178" i="27"/>
  <c r="AJ175" i="27"/>
  <c r="AJ172" i="27"/>
  <c r="AJ123" i="27"/>
  <c r="AJ121" i="27" s="1"/>
  <c r="AJ169" i="27"/>
  <c r="BO109" i="27"/>
  <c r="BO63" i="27"/>
  <c r="I73" i="27"/>
  <c r="I67" i="27"/>
  <c r="I77" i="27" s="1"/>
  <c r="I75" i="27" s="1"/>
  <c r="I76" i="27" s="1"/>
  <c r="BC19" i="27"/>
  <c r="BC26" i="27" s="1"/>
  <c r="BC36" i="27"/>
  <c r="BC20" i="27"/>
  <c r="AX161" i="27"/>
  <c r="AX197" i="27" s="1"/>
  <c r="AX155" i="27"/>
  <c r="AX191" i="27" s="1"/>
  <c r="AX164" i="27"/>
  <c r="AX200" i="27" s="1"/>
  <c r="AX158" i="27"/>
  <c r="AX194" i="27" s="1"/>
  <c r="AX102" i="27"/>
  <c r="AX103" i="27" s="1"/>
  <c r="AY103" i="27" s="1"/>
  <c r="Y111" i="27"/>
  <c r="Y65" i="27"/>
  <c r="Z28" i="27"/>
  <c r="AA19" i="27"/>
  <c r="AA26" i="27" s="1"/>
  <c r="AA20" i="27"/>
  <c r="AA126" i="27" s="1"/>
  <c r="AL112" i="27"/>
  <c r="AL114" i="27"/>
  <c r="BN96" i="27"/>
  <c r="BN50" i="27"/>
  <c r="BM72" i="27"/>
  <c r="AJ140" i="27"/>
  <c r="AJ144" i="27" s="1"/>
  <c r="H78" i="27"/>
  <c r="H53" i="27"/>
  <c r="H56" i="27" s="1"/>
  <c r="H57" i="27" s="1"/>
  <c r="I57" i="27" s="1"/>
  <c r="H55" i="27"/>
  <c r="H83" i="27" s="1"/>
  <c r="H52" i="27"/>
  <c r="I51" i="27"/>
  <c r="I5" i="27" s="1"/>
  <c r="X176" i="27"/>
  <c r="X170" i="27"/>
  <c r="X173" i="27"/>
  <c r="X116" i="27"/>
  <c r="X167" i="27"/>
  <c r="I69" i="27"/>
  <c r="AW88" i="27"/>
  <c r="AY59" i="27"/>
  <c r="AL111" i="27"/>
  <c r="AL65" i="27"/>
  <c r="AM28" i="27"/>
  <c r="W177" i="27"/>
  <c r="W174" i="27"/>
  <c r="BB22" i="27"/>
  <c r="BB24" i="27" s="1"/>
  <c r="BL137" i="27"/>
  <c r="BL140" i="27" s="1"/>
  <c r="BL144" i="27" s="1"/>
  <c r="BL99" i="27"/>
  <c r="BL101" i="27"/>
  <c r="BL142" i="27" s="1"/>
  <c r="BM143" i="27" s="1"/>
  <c r="BL98" i="27"/>
  <c r="AY118" i="27"/>
  <c r="Z126" i="27"/>
  <c r="AK176" i="27"/>
  <c r="AK170" i="27"/>
  <c r="AK171" i="27" s="1"/>
  <c r="AK167" i="27"/>
  <c r="AK168" i="27" s="1"/>
  <c r="AK173" i="27"/>
  <c r="AK174" i="27" s="1"/>
  <c r="AK116" i="27"/>
  <c r="AK117" i="27" s="1"/>
  <c r="AZ119" i="27"/>
  <c r="AZ113" i="27"/>
  <c r="AI103" i="27"/>
  <c r="AJ103" i="27" s="1"/>
  <c r="V163" i="27"/>
  <c r="V199" i="27" s="1"/>
  <c r="V157" i="27"/>
  <c r="V193" i="27" s="1"/>
  <c r="V196" i="27"/>
  <c r="V166" i="27"/>
  <c r="V202" i="27" s="1"/>
  <c r="V108" i="27"/>
  <c r="V106" i="27" s="1"/>
  <c r="AI166" i="27"/>
  <c r="AI202" i="27" s="1"/>
  <c r="AI157" i="27"/>
  <c r="AI193" i="27" s="1"/>
  <c r="AI196" i="27"/>
  <c r="AI108" i="27"/>
  <c r="AI106" i="27" s="1"/>
  <c r="AI163" i="27"/>
  <c r="AI199" i="27" s="1"/>
  <c r="L19" i="27"/>
  <c r="L26" i="27" s="1"/>
  <c r="L20" i="27"/>
  <c r="L126" i="27" s="1"/>
  <c r="AJ80" i="27"/>
  <c r="AJ82" i="27" s="1"/>
  <c r="AJ92" i="27" s="1"/>
  <c r="AJ90" i="27" s="1"/>
  <c r="AJ54" i="27"/>
  <c r="AJ62" i="27" s="1"/>
  <c r="AJ60" i="27" s="1"/>
  <c r="AJ58" i="27"/>
  <c r="BA132" i="27"/>
  <c r="BB132" i="27" s="1"/>
  <c r="BA128" i="27"/>
  <c r="G104" i="27"/>
  <c r="BK80" i="27"/>
  <c r="BK82" i="27" s="1"/>
  <c r="BK92" i="27" s="1"/>
  <c r="BK90" i="27" s="1"/>
  <c r="BK58" i="27"/>
  <c r="BK54" i="27"/>
  <c r="BK62" i="27" s="1"/>
  <c r="BK60" i="27" s="1"/>
  <c r="K128" i="27"/>
  <c r="K132" i="27"/>
  <c r="AY79" i="27"/>
  <c r="AY8" i="27" s="1"/>
  <c r="I176" i="27"/>
  <c r="I177" i="27" s="1"/>
  <c r="I170" i="27"/>
  <c r="I173" i="27"/>
  <c r="I174" i="27" s="1"/>
  <c r="I167" i="27"/>
  <c r="I116" i="27"/>
  <c r="I118" i="27" s="1"/>
  <c r="AW194" i="27"/>
  <c r="H178" i="27"/>
  <c r="H172" i="27"/>
  <c r="H169" i="27"/>
  <c r="H123" i="27"/>
  <c r="H121" i="27" s="1"/>
  <c r="H175" i="27"/>
  <c r="AL24" i="27"/>
  <c r="W158" i="27"/>
  <c r="W194" i="27" s="1"/>
  <c r="W195" i="27" s="1"/>
  <c r="AA6" i="27" s="1"/>
  <c r="AB6" i="27" s="1"/>
  <c r="W161" i="27"/>
  <c r="W155" i="27"/>
  <c r="W164" i="27"/>
  <c r="W102" i="27"/>
  <c r="W103" i="27" s="1"/>
  <c r="BM97" i="27"/>
  <c r="BM9" i="27" s="1"/>
  <c r="BN38" i="27"/>
  <c r="BN46" i="27" s="1"/>
  <c r="BN44" i="27" s="1"/>
  <c r="BN42" i="27"/>
  <c r="BN111" i="27"/>
  <c r="BN65" i="27"/>
  <c r="BO28" i="27"/>
  <c r="J96" i="27"/>
  <c r="J50" i="27"/>
  <c r="BC41" i="27"/>
  <c r="BM133" i="27"/>
  <c r="AZ137" i="27"/>
  <c r="AZ140" i="27" s="1"/>
  <c r="AZ144" i="27" s="1"/>
  <c r="AZ99" i="27"/>
  <c r="AZ101" i="27"/>
  <c r="AZ142" i="27" s="1"/>
  <c r="AZ98" i="27"/>
  <c r="W117" i="27"/>
  <c r="BA128" i="26"/>
  <c r="W57" i="26"/>
  <c r="AZ112" i="26"/>
  <c r="AZ114" i="26"/>
  <c r="W187" i="26"/>
  <c r="W136" i="26"/>
  <c r="W134" i="26" s="1"/>
  <c r="W135" i="26" s="1"/>
  <c r="W190" i="26"/>
  <c r="W181" i="26"/>
  <c r="W184" i="26"/>
  <c r="V164" i="26"/>
  <c r="V200" i="26" s="1"/>
  <c r="V161" i="26"/>
  <c r="V197" i="26" s="1"/>
  <c r="V158" i="26"/>
  <c r="V155" i="26"/>
  <c r="V102" i="26"/>
  <c r="BA109" i="26"/>
  <c r="BA63" i="26"/>
  <c r="X65" i="26"/>
  <c r="Y28" i="26"/>
  <c r="X111" i="26"/>
  <c r="X66" i="26"/>
  <c r="X70" i="26" s="1"/>
  <c r="X72" i="26" s="1"/>
  <c r="X68" i="26"/>
  <c r="AA124" i="26"/>
  <c r="AA34" i="26"/>
  <c r="AA37" i="26" s="1"/>
  <c r="AA40" i="26" s="1"/>
  <c r="AA41" i="26" s="1"/>
  <c r="AB16" i="26"/>
  <c r="AA18" i="26"/>
  <c r="AA17" i="26"/>
  <c r="AZ42" i="26"/>
  <c r="AZ38" i="26"/>
  <c r="AZ46" i="26" s="1"/>
  <c r="AZ44" i="26" s="1"/>
  <c r="Y128" i="26"/>
  <c r="Y132" i="26"/>
  <c r="BB19" i="26"/>
  <c r="BB26" i="26" s="1"/>
  <c r="BB20" i="26"/>
  <c r="BB36" i="26" s="1"/>
  <c r="W176" i="26"/>
  <c r="W177" i="26" s="1"/>
  <c r="W173" i="26"/>
  <c r="W174" i="26" s="1"/>
  <c r="W116" i="26"/>
  <c r="W117" i="26" s="1"/>
  <c r="W167" i="26"/>
  <c r="W168" i="26" s="1"/>
  <c r="W170" i="26"/>
  <c r="W171" i="26" s="1"/>
  <c r="AY142" i="26"/>
  <c r="AY143" i="26" s="1"/>
  <c r="AX54" i="26"/>
  <c r="AX62" i="26" s="1"/>
  <c r="AX60" i="26" s="1"/>
  <c r="AX80" i="26"/>
  <c r="AX82" i="26" s="1"/>
  <c r="AX92" i="26" s="1"/>
  <c r="AX90" i="26" s="1"/>
  <c r="V54" i="26"/>
  <c r="V62" i="26" s="1"/>
  <c r="V60" i="26" s="1"/>
  <c r="V80" i="26"/>
  <c r="V82" i="26" s="1"/>
  <c r="V92" i="26" s="1"/>
  <c r="V90" i="26" s="1"/>
  <c r="G103" i="26"/>
  <c r="BK149" i="26"/>
  <c r="W98" i="26"/>
  <c r="W99" i="26"/>
  <c r="W137" i="26"/>
  <c r="W140" i="26" s="1"/>
  <c r="W144" i="26" s="1"/>
  <c r="W97" i="26"/>
  <c r="W9" i="26" s="1"/>
  <c r="W101" i="26"/>
  <c r="W142" i="26" s="1"/>
  <c r="W143" i="26" s="1"/>
  <c r="BB182" i="26"/>
  <c r="BB179" i="26"/>
  <c r="BB185" i="26"/>
  <c r="BB130" i="26"/>
  <c r="BB188" i="26"/>
  <c r="AY134" i="26"/>
  <c r="AY135" i="26" s="1"/>
  <c r="AW106" i="26"/>
  <c r="V100" i="26"/>
  <c r="V160" i="26" s="1"/>
  <c r="V139" i="26"/>
  <c r="V141" i="26" s="1"/>
  <c r="V151" i="26" s="1"/>
  <c r="V149" i="26" s="1"/>
  <c r="W119" i="26"/>
  <c r="W120" i="26" s="1"/>
  <c r="W113" i="26"/>
  <c r="Z185" i="26"/>
  <c r="Z188" i="26"/>
  <c r="Z179" i="26"/>
  <c r="Z130" i="26"/>
  <c r="Z131" i="26" s="1"/>
  <c r="Z182" i="26"/>
  <c r="AY176" i="26"/>
  <c r="AY177" i="26" s="1"/>
  <c r="AY173" i="26"/>
  <c r="AY174" i="26" s="1"/>
  <c r="AY170" i="26"/>
  <c r="AY171" i="26" s="1"/>
  <c r="AY167" i="26"/>
  <c r="AY168" i="26" s="1"/>
  <c r="AY116" i="26"/>
  <c r="AY117" i="26" s="1"/>
  <c r="Y63" i="26"/>
  <c r="Y109" i="26"/>
  <c r="W71" i="26"/>
  <c r="I134" i="26"/>
  <c r="I135" i="26" s="1"/>
  <c r="AY138" i="26"/>
  <c r="AY12" i="26" s="1"/>
  <c r="W53" i="26"/>
  <c r="W56" i="26" s="1"/>
  <c r="W55" i="26"/>
  <c r="W83" i="26" s="1"/>
  <c r="W84" i="26" s="1"/>
  <c r="W78" i="26"/>
  <c r="W81" i="26" s="1"/>
  <c r="W85" i="26" s="1"/>
  <c r="W52" i="26"/>
  <c r="W51" i="26"/>
  <c r="W5" i="26" s="1"/>
  <c r="U108" i="26"/>
  <c r="U106" i="26" s="1"/>
  <c r="U163" i="26"/>
  <c r="U199" i="26" s="1"/>
  <c r="U196" i="26"/>
  <c r="U157" i="26"/>
  <c r="U193" i="26" s="1"/>
  <c r="U166" i="26"/>
  <c r="U202" i="26" s="1"/>
  <c r="BA22" i="26"/>
  <c r="BA24" i="26" s="1"/>
  <c r="BA36" i="26"/>
  <c r="W67" i="26"/>
  <c r="W77" i="26" s="1"/>
  <c r="W75" i="26" s="1"/>
  <c r="W76" i="26" s="1"/>
  <c r="W73" i="26"/>
  <c r="W74" i="26" s="1"/>
  <c r="V103" i="26"/>
  <c r="X112" i="26"/>
  <c r="X114" i="26"/>
  <c r="AX139" i="26"/>
  <c r="AX141" i="26" s="1"/>
  <c r="AX151" i="26" s="1"/>
  <c r="AX149" i="26" s="1"/>
  <c r="AX100" i="26"/>
  <c r="AX160" i="26" s="1"/>
  <c r="AZ96" i="26"/>
  <c r="AZ50" i="26"/>
  <c r="Y22" i="26"/>
  <c r="Y24" i="26" s="1"/>
  <c r="AY83" i="26"/>
  <c r="AY84" i="26" s="1"/>
  <c r="BA28" i="26"/>
  <c r="BB28" i="26" s="1"/>
  <c r="H146" i="26"/>
  <c r="AM36" i="26"/>
  <c r="BC17" i="26"/>
  <c r="BC124" i="26"/>
  <c r="BC127" i="26" s="1"/>
  <c r="BD16" i="26"/>
  <c r="BC18" i="26"/>
  <c r="BC34" i="26"/>
  <c r="BC37" i="26" s="1"/>
  <c r="BC40" i="26" s="1"/>
  <c r="BC41" i="26" s="1"/>
  <c r="AZ66" i="26"/>
  <c r="AZ70" i="26" s="1"/>
  <c r="AZ72" i="26" s="1"/>
  <c r="AZ68" i="26"/>
  <c r="X44" i="26"/>
  <c r="V140" i="26"/>
  <c r="V144" i="26" s="1"/>
  <c r="V146" i="26" s="1"/>
  <c r="W146" i="26" s="1"/>
  <c r="W138" i="26"/>
  <c r="W12" i="26" s="1"/>
  <c r="X187" i="26"/>
  <c r="X181" i="26"/>
  <c r="X190" i="26"/>
  <c r="X136" i="26"/>
  <c r="X134" i="26" s="1"/>
  <c r="X184" i="26"/>
  <c r="AZ128" i="26"/>
  <c r="AZ132" i="26"/>
  <c r="BA132" i="26" s="1"/>
  <c r="V81" i="26"/>
  <c r="V85" i="26" s="1"/>
  <c r="V87" i="26" s="1"/>
  <c r="W87" i="26" s="1"/>
  <c r="Z19" i="26"/>
  <c r="Z26" i="26" s="1"/>
  <c r="Z20" i="26"/>
  <c r="AX102" i="26"/>
  <c r="AX103" i="26" s="1"/>
  <c r="AY103" i="26" s="1"/>
  <c r="AX158" i="26"/>
  <c r="AX194" i="26" s="1"/>
  <c r="AX161" i="26"/>
  <c r="AX197" i="26" s="1"/>
  <c r="AX164" i="26"/>
  <c r="AX200" i="26" s="1"/>
  <c r="AX155" i="26"/>
  <c r="AX191" i="26" s="1"/>
  <c r="BA131" i="26"/>
  <c r="BB131" i="26" s="1"/>
  <c r="Y36" i="26"/>
  <c r="V175" i="26"/>
  <c r="V123" i="26"/>
  <c r="V121" i="26" s="1"/>
  <c r="V172" i="26"/>
  <c r="V178" i="26"/>
  <c r="V169" i="26"/>
  <c r="BO132" i="26"/>
  <c r="BO128" i="26"/>
  <c r="AM128" i="26"/>
  <c r="AL96" i="26"/>
  <c r="AL50" i="26"/>
  <c r="K132" i="26"/>
  <c r="K128" i="26"/>
  <c r="J96" i="26"/>
  <c r="J50" i="26"/>
  <c r="J66" i="26"/>
  <c r="J70" i="26" s="1"/>
  <c r="J68" i="26"/>
  <c r="AY76" i="26"/>
  <c r="H178" i="26"/>
  <c r="H172" i="26"/>
  <c r="H175" i="26"/>
  <c r="H169" i="26"/>
  <c r="H123" i="26"/>
  <c r="H121" i="26" s="1"/>
  <c r="AH166" i="26"/>
  <c r="AH202" i="26" s="1"/>
  <c r="AH196" i="26"/>
  <c r="AH163" i="26"/>
  <c r="AH199" i="26" s="1"/>
  <c r="AH108" i="26"/>
  <c r="AH106" i="26" s="1"/>
  <c r="AH157" i="26"/>
  <c r="AH193" i="26" s="1"/>
  <c r="AW88" i="26"/>
  <c r="AX58" i="26"/>
  <c r="BN66" i="26"/>
  <c r="BN70" i="26" s="1"/>
  <c r="BN68" i="26"/>
  <c r="AN19" i="26"/>
  <c r="AN26" i="26" s="1"/>
  <c r="AN20" i="26"/>
  <c r="AK73" i="26"/>
  <c r="AK67" i="26"/>
  <c r="AK77" i="26" s="1"/>
  <c r="AK75" i="26" s="1"/>
  <c r="AH197" i="26"/>
  <c r="AH200" i="26"/>
  <c r="BM71" i="26"/>
  <c r="J114" i="26"/>
  <c r="J112" i="26"/>
  <c r="BN111" i="26"/>
  <c r="BN65" i="26"/>
  <c r="BO28" i="26"/>
  <c r="AY74" i="26"/>
  <c r="AH147" i="26"/>
  <c r="BA111" i="26"/>
  <c r="AY166" i="26"/>
  <c r="AY163" i="26"/>
  <c r="AY108" i="26"/>
  <c r="AY157" i="26"/>
  <c r="J42" i="26"/>
  <c r="K42" i="26" s="1"/>
  <c r="J38" i="26"/>
  <c r="J46" i="26" s="1"/>
  <c r="J44" i="26" s="1"/>
  <c r="G149" i="26"/>
  <c r="J111" i="26"/>
  <c r="J65" i="26"/>
  <c r="K28" i="26"/>
  <c r="BL178" i="26"/>
  <c r="BL172" i="26"/>
  <c r="BL175" i="26"/>
  <c r="BL169" i="26"/>
  <c r="BL123" i="26"/>
  <c r="BL121" i="26" s="1"/>
  <c r="BL161" i="26"/>
  <c r="BL197" i="26" s="1"/>
  <c r="BL155" i="26"/>
  <c r="BL191" i="26" s="1"/>
  <c r="BL164" i="26"/>
  <c r="BL200" i="26" s="1"/>
  <c r="BL158" i="26"/>
  <c r="BL194" i="26" s="1"/>
  <c r="BL102" i="26"/>
  <c r="F166" i="26"/>
  <c r="F202" i="26" s="1"/>
  <c r="F196" i="26"/>
  <c r="F157" i="26"/>
  <c r="F193" i="26" s="1"/>
  <c r="F108" i="26"/>
  <c r="F106" i="26" s="1"/>
  <c r="F163" i="26"/>
  <c r="F199" i="26" s="1"/>
  <c r="BO63" i="26"/>
  <c r="BO109" i="26"/>
  <c r="BO36" i="26"/>
  <c r="I176" i="26"/>
  <c r="I167" i="26"/>
  <c r="I168" i="26" s="1"/>
  <c r="I173" i="26"/>
  <c r="I174" i="26" s="1"/>
  <c r="I170" i="26"/>
  <c r="I171" i="26" s="1"/>
  <c r="I116" i="26"/>
  <c r="I118" i="26" s="1"/>
  <c r="BJ166" i="26"/>
  <c r="BJ202" i="26" s="1"/>
  <c r="BJ196" i="26"/>
  <c r="BJ157" i="26"/>
  <c r="BJ193" i="26" s="1"/>
  <c r="BJ108" i="26"/>
  <c r="BJ106" i="26" s="1"/>
  <c r="BJ163" i="26"/>
  <c r="BJ199" i="26" s="1"/>
  <c r="AI164" i="26"/>
  <c r="AI200" i="26" s="1"/>
  <c r="AI158" i="26"/>
  <c r="AI194" i="26" s="1"/>
  <c r="AI161" i="26"/>
  <c r="AI197" i="26" s="1"/>
  <c r="AI102" i="26"/>
  <c r="AI155" i="26"/>
  <c r="AI191" i="26" s="1"/>
  <c r="AW147" i="26"/>
  <c r="AX104" i="26"/>
  <c r="BM115" i="26"/>
  <c r="AK119" i="26"/>
  <c r="AK120" i="26" s="1"/>
  <c r="AK113" i="26"/>
  <c r="BK103" i="26"/>
  <c r="BM137" i="26"/>
  <c r="BM101" i="26"/>
  <c r="BM142" i="26" s="1"/>
  <c r="BM99" i="26"/>
  <c r="BM98" i="26"/>
  <c r="BM97" i="26"/>
  <c r="BM9" i="26" s="1"/>
  <c r="BN187" i="26"/>
  <c r="BN181" i="26"/>
  <c r="BN184" i="26"/>
  <c r="BN190" i="26"/>
  <c r="BN136" i="26"/>
  <c r="BN134" i="26" s="1"/>
  <c r="L188" i="26"/>
  <c r="L182" i="26"/>
  <c r="L185" i="26"/>
  <c r="L130" i="26"/>
  <c r="L131" i="26" s="1"/>
  <c r="L179" i="26"/>
  <c r="AK176" i="26"/>
  <c r="AK170" i="26"/>
  <c r="AK167" i="26"/>
  <c r="AK168" i="26" s="1"/>
  <c r="AK173" i="26"/>
  <c r="AK116" i="26"/>
  <c r="AK117" i="26" s="1"/>
  <c r="AJ161" i="26"/>
  <c r="AJ197" i="26" s="1"/>
  <c r="AJ155" i="26"/>
  <c r="AJ191" i="26" s="1"/>
  <c r="AJ158" i="26"/>
  <c r="AJ194" i="26" s="1"/>
  <c r="AJ164" i="26"/>
  <c r="AJ200" i="26" s="1"/>
  <c r="AJ102" i="26"/>
  <c r="I67" i="26"/>
  <c r="I77" i="26" s="1"/>
  <c r="I75" i="26" s="1"/>
  <c r="I73" i="26"/>
  <c r="I74" i="26" s="1"/>
  <c r="BL104" i="26"/>
  <c r="BL147" i="26" s="1"/>
  <c r="BL100" i="26"/>
  <c r="BL160" i="26" s="1"/>
  <c r="BL139" i="26"/>
  <c r="BL141" i="26" s="1"/>
  <c r="BL151" i="26" s="1"/>
  <c r="BL149" i="26" s="1"/>
  <c r="U88" i="26"/>
  <c r="V58" i="26"/>
  <c r="BO185" i="26"/>
  <c r="BO179" i="26"/>
  <c r="BO182" i="26"/>
  <c r="BO188" i="26"/>
  <c r="BO130" i="26"/>
  <c r="BO131" i="26" s="1"/>
  <c r="AI104" i="26"/>
  <c r="AI147" i="26" s="1"/>
  <c r="AI100" i="26"/>
  <c r="AI160" i="26" s="1"/>
  <c r="AI139" i="26"/>
  <c r="AI141" i="26" s="1"/>
  <c r="AI151" i="26" s="1"/>
  <c r="AI149" i="26" s="1"/>
  <c r="BJ191" i="26"/>
  <c r="BM78" i="26"/>
  <c r="BM81" i="26" s="1"/>
  <c r="BM85" i="26" s="1"/>
  <c r="BM55" i="26"/>
  <c r="BM83" i="26" s="1"/>
  <c r="BM53" i="26"/>
  <c r="BM56" i="26" s="1"/>
  <c r="BM52" i="26"/>
  <c r="BM51" i="26"/>
  <c r="BM5" i="26" s="1"/>
  <c r="AI103" i="26"/>
  <c r="L19" i="26"/>
  <c r="L26" i="26" s="1"/>
  <c r="L20" i="26"/>
  <c r="BP37" i="26"/>
  <c r="BP40" i="26" s="1"/>
  <c r="BP41" i="26" s="1"/>
  <c r="BQ41" i="26" s="1"/>
  <c r="BP188" i="26"/>
  <c r="BP182" i="26"/>
  <c r="BP179" i="26"/>
  <c r="BP185" i="26"/>
  <c r="BP130" i="26"/>
  <c r="BK60" i="26"/>
  <c r="BJ146" i="26"/>
  <c r="BK146" i="26" s="1"/>
  <c r="BL146" i="26" s="1"/>
  <c r="BM113" i="26"/>
  <c r="BM119" i="26"/>
  <c r="I117" i="26"/>
  <c r="AZ67" i="26"/>
  <c r="AZ77" i="26" s="1"/>
  <c r="AZ75" i="26" s="1"/>
  <c r="AZ73" i="26"/>
  <c r="I119" i="26"/>
  <c r="I120" i="26" s="1"/>
  <c r="I113" i="26"/>
  <c r="G60" i="26"/>
  <c r="U147" i="26"/>
  <c r="V104" i="26"/>
  <c r="I78" i="26"/>
  <c r="I55" i="26"/>
  <c r="I83" i="26" s="1"/>
  <c r="I84" i="26" s="1"/>
  <c r="I53" i="26"/>
  <c r="I56" i="26" s="1"/>
  <c r="I57" i="26" s="1"/>
  <c r="I52" i="26"/>
  <c r="J187" i="26"/>
  <c r="J181" i="26"/>
  <c r="J184" i="26"/>
  <c r="J190" i="26"/>
  <c r="J136" i="26"/>
  <c r="J134" i="26" s="1"/>
  <c r="AM109" i="26"/>
  <c r="AM63" i="26"/>
  <c r="K24" i="26"/>
  <c r="K22" i="26"/>
  <c r="I72" i="26"/>
  <c r="BJ147" i="26"/>
  <c r="AN127" i="26"/>
  <c r="BM176" i="26"/>
  <c r="BM177" i="26" s="1"/>
  <c r="BM170" i="26"/>
  <c r="BM171" i="26" s="1"/>
  <c r="BM167" i="26"/>
  <c r="BM168" i="26" s="1"/>
  <c r="BM173" i="26"/>
  <c r="BM174" i="26" s="1"/>
  <c r="BM116" i="26"/>
  <c r="BM117" i="26" s="1"/>
  <c r="AY191" i="26"/>
  <c r="AY156" i="26"/>
  <c r="BJ197" i="26"/>
  <c r="AK137" i="26"/>
  <c r="AK140" i="26" s="1"/>
  <c r="AK144" i="26" s="1"/>
  <c r="AK99" i="26"/>
  <c r="AK101" i="26"/>
  <c r="AK142" i="26" s="1"/>
  <c r="AK98" i="26"/>
  <c r="AH194" i="26"/>
  <c r="BQ124" i="26"/>
  <c r="BQ127" i="26" s="1"/>
  <c r="BQ17" i="26"/>
  <c r="BR16" i="26"/>
  <c r="BQ18" i="26"/>
  <c r="BQ34" i="26"/>
  <c r="BQ37" i="26" s="1"/>
  <c r="BQ40" i="26" s="1"/>
  <c r="AL132" i="26"/>
  <c r="AL128" i="26"/>
  <c r="AH88" i="26"/>
  <c r="AK133" i="26"/>
  <c r="BM67" i="26"/>
  <c r="BM77" i="26" s="1"/>
  <c r="BM75" i="26" s="1"/>
  <c r="BM76" i="26" s="1"/>
  <c r="BM73" i="26"/>
  <c r="BL80" i="26"/>
  <c r="BL82" i="26" s="1"/>
  <c r="BL92" i="26" s="1"/>
  <c r="BL90" i="26" s="1"/>
  <c r="BL58" i="26"/>
  <c r="BL88" i="26" s="1"/>
  <c r="BL54" i="26"/>
  <c r="BL62" i="26" s="1"/>
  <c r="BL60" i="26" s="1"/>
  <c r="AL68" i="26"/>
  <c r="AL66" i="26"/>
  <c r="AL70" i="26" s="1"/>
  <c r="AL72" i="26" s="1"/>
  <c r="G166" i="26"/>
  <c r="G202" i="26" s="1"/>
  <c r="G196" i="26"/>
  <c r="G163" i="26"/>
  <c r="G199" i="26" s="1"/>
  <c r="G108" i="26"/>
  <c r="G157" i="26"/>
  <c r="G193" i="26" s="1"/>
  <c r="BK166" i="26"/>
  <c r="BK202" i="26" s="1"/>
  <c r="BK196" i="26"/>
  <c r="BK163" i="26"/>
  <c r="BK199" i="26" s="1"/>
  <c r="BK157" i="26"/>
  <c r="BK193" i="26" s="1"/>
  <c r="BK108" i="26"/>
  <c r="BK106" i="26" s="1"/>
  <c r="BN96" i="26"/>
  <c r="BN50" i="26"/>
  <c r="H80" i="26"/>
  <c r="H82" i="26" s="1"/>
  <c r="H92" i="26" s="1"/>
  <c r="H90" i="26" s="1"/>
  <c r="H58" i="26"/>
  <c r="H54" i="26"/>
  <c r="H62" i="26" s="1"/>
  <c r="H60" i="26" s="1"/>
  <c r="AM42" i="26"/>
  <c r="AM38" i="26"/>
  <c r="AM46" i="26" s="1"/>
  <c r="AM44" i="26" s="1"/>
  <c r="K63" i="26"/>
  <c r="K109" i="26"/>
  <c r="H161" i="26"/>
  <c r="H155" i="26"/>
  <c r="H191" i="26" s="1"/>
  <c r="H164" i="26"/>
  <c r="H200" i="26" s="1"/>
  <c r="H102" i="26"/>
  <c r="H103" i="26" s="1"/>
  <c r="H158" i="26"/>
  <c r="BO22" i="26"/>
  <c r="BO24" i="26" s="1"/>
  <c r="X78" i="26"/>
  <c r="X53" i="26"/>
  <c r="X56" i="26" s="1"/>
  <c r="X55" i="26"/>
  <c r="X83" i="26" s="1"/>
  <c r="X52" i="26"/>
  <c r="AK146" i="26"/>
  <c r="BJ200" i="26"/>
  <c r="AH191" i="26"/>
  <c r="M17" i="26"/>
  <c r="M124" i="26"/>
  <c r="M127" i="26" s="1"/>
  <c r="N16" i="26"/>
  <c r="M18" i="26"/>
  <c r="M34" i="26"/>
  <c r="M37" i="26" s="1"/>
  <c r="M40" i="26" s="1"/>
  <c r="AY175" i="26"/>
  <c r="AY178" i="26"/>
  <c r="AY172" i="26"/>
  <c r="AY169" i="26"/>
  <c r="AY123" i="26"/>
  <c r="AY121" i="26" s="1"/>
  <c r="BP126" i="26"/>
  <c r="BP19" i="26"/>
  <c r="BP26" i="26" s="1"/>
  <c r="BP20" i="26"/>
  <c r="BP36" i="26" s="1"/>
  <c r="AK190" i="26"/>
  <c r="AK184" i="26"/>
  <c r="AK181" i="26"/>
  <c r="AK136" i="26"/>
  <c r="AK134" i="26" s="1"/>
  <c r="AK187" i="26"/>
  <c r="BJ88" i="26"/>
  <c r="AZ119" i="26"/>
  <c r="AZ113" i="26"/>
  <c r="BL57" i="26"/>
  <c r="AJ139" i="26"/>
  <c r="AJ141" i="26" s="1"/>
  <c r="AJ151" i="26" s="1"/>
  <c r="AJ149" i="26" s="1"/>
  <c r="AJ100" i="26"/>
  <c r="AJ160" i="26" s="1"/>
  <c r="AJ104" i="26"/>
  <c r="AJ147" i="26" s="1"/>
  <c r="AL114" i="26"/>
  <c r="AL112" i="26"/>
  <c r="AJ178" i="26"/>
  <c r="AJ172" i="26"/>
  <c r="AJ169" i="26"/>
  <c r="AJ123" i="26"/>
  <c r="AJ121" i="26" s="1"/>
  <c r="AJ175" i="26"/>
  <c r="AI58" i="26"/>
  <c r="AI88" i="26" s="1"/>
  <c r="AI54" i="26"/>
  <c r="AI62" i="26" s="1"/>
  <c r="AI60" i="26" s="1"/>
  <c r="AI80" i="26"/>
  <c r="AI82" i="26" s="1"/>
  <c r="AI92" i="26" s="1"/>
  <c r="AI90" i="26" s="1"/>
  <c r="I137" i="26"/>
  <c r="I99" i="26"/>
  <c r="I101" i="26"/>
  <c r="I142" i="26" s="1"/>
  <c r="I143" i="26" s="1"/>
  <c r="I98" i="26"/>
  <c r="I97" i="26"/>
  <c r="I9" i="26" s="1"/>
  <c r="AM22" i="26"/>
  <c r="AM24" i="26" s="1"/>
  <c r="I45" i="26"/>
  <c r="K38" i="26"/>
  <c r="K46" i="26" s="1"/>
  <c r="K44" i="26" s="1"/>
  <c r="L41" i="26"/>
  <c r="M41" i="26" s="1"/>
  <c r="AY86" i="26"/>
  <c r="H139" i="26"/>
  <c r="H141" i="26" s="1"/>
  <c r="H151" i="26" s="1"/>
  <c r="H149" i="26" s="1"/>
  <c r="H104" i="26"/>
  <c r="H100" i="26"/>
  <c r="H160" i="26" s="1"/>
  <c r="BM86" i="26"/>
  <c r="BJ87" i="26"/>
  <c r="BK87" i="26" s="1"/>
  <c r="BL87" i="26" s="1"/>
  <c r="AJ80" i="26"/>
  <c r="AJ82" i="26" s="1"/>
  <c r="AJ92" i="26" s="1"/>
  <c r="AJ54" i="26"/>
  <c r="AJ62" i="26" s="1"/>
  <c r="AJ60" i="26" s="1"/>
  <c r="AI87" i="26"/>
  <c r="AJ87" i="26" s="1"/>
  <c r="X137" i="26"/>
  <c r="X101" i="26"/>
  <c r="X142" i="26" s="1"/>
  <c r="X99" i="26"/>
  <c r="X98" i="26"/>
  <c r="BN114" i="26"/>
  <c r="BN112" i="26"/>
  <c r="AK145" i="26"/>
  <c r="AO124" i="26"/>
  <c r="AO127" i="26" s="1"/>
  <c r="AO17" i="26"/>
  <c r="AP16" i="26"/>
  <c r="AO18" i="26"/>
  <c r="AO34" i="26"/>
  <c r="AO37" i="26" s="1"/>
  <c r="AO40" i="26" s="1"/>
  <c r="AO41" i="26" s="1"/>
  <c r="AY159" i="26"/>
  <c r="AL111" i="26"/>
  <c r="AL65" i="26"/>
  <c r="AM28" i="26"/>
  <c r="BJ194" i="26"/>
  <c r="BL118" i="26"/>
  <c r="BM118" i="26" s="1"/>
  <c r="AK78" i="26"/>
  <c r="AK81" i="26" s="1"/>
  <c r="AK85" i="26" s="1"/>
  <c r="AK86" i="26" s="1"/>
  <c r="AK53" i="26"/>
  <c r="AK56" i="26" s="1"/>
  <c r="AK57" i="26" s="1"/>
  <c r="AK55" i="26"/>
  <c r="AK83" i="26" s="1"/>
  <c r="AK52" i="26"/>
  <c r="H87" i="25"/>
  <c r="BA50" i="25"/>
  <c r="Y50" i="25"/>
  <c r="BK80" i="25"/>
  <c r="BK82" i="25" s="1"/>
  <c r="BK92" i="25" s="1"/>
  <c r="BK90" i="25" s="1"/>
  <c r="BK54" i="25"/>
  <c r="BK62" i="25" s="1"/>
  <c r="BK60" i="25" s="1"/>
  <c r="BK58" i="25"/>
  <c r="BK88" i="25" s="1"/>
  <c r="AM38" i="25"/>
  <c r="AM46" i="25" s="1"/>
  <c r="AZ73" i="25"/>
  <c r="AZ67" i="25"/>
  <c r="AZ77" i="25" s="1"/>
  <c r="AZ75" i="25" s="1"/>
  <c r="AK67" i="25"/>
  <c r="AK77" i="25" s="1"/>
  <c r="AK75" i="25" s="1"/>
  <c r="AK73" i="25"/>
  <c r="BP37" i="25"/>
  <c r="BP40" i="25" s="1"/>
  <c r="BP41" i="25" s="1"/>
  <c r="J42" i="25"/>
  <c r="J38" i="25"/>
  <c r="J46" i="25" s="1"/>
  <c r="J44" i="25" s="1"/>
  <c r="AO17" i="25"/>
  <c r="AP16" i="25"/>
  <c r="AP124" i="25" s="1"/>
  <c r="AO18" i="25"/>
  <c r="AO34" i="25"/>
  <c r="AO37" i="25" s="1"/>
  <c r="AO40" i="25" s="1"/>
  <c r="BA68" i="25"/>
  <c r="BA66" i="25"/>
  <c r="BA70" i="25" s="1"/>
  <c r="J96" i="25"/>
  <c r="J50" i="25"/>
  <c r="BO63" i="25"/>
  <c r="AK69" i="25"/>
  <c r="AK78" i="25"/>
  <c r="AK81" i="25" s="1"/>
  <c r="AK85" i="25" s="1"/>
  <c r="AK53" i="25"/>
  <c r="AK56" i="25" s="1"/>
  <c r="AK57" i="25" s="1"/>
  <c r="AK55" i="25"/>
  <c r="AK83" i="25" s="1"/>
  <c r="AK52" i="25"/>
  <c r="AK51" i="25"/>
  <c r="AK5" i="25" s="1"/>
  <c r="H178" i="25"/>
  <c r="H172" i="25"/>
  <c r="H169" i="25"/>
  <c r="H175" i="25"/>
  <c r="H123" i="25"/>
  <c r="H121" i="25" s="1"/>
  <c r="H80" i="25"/>
  <c r="H82" i="25" s="1"/>
  <c r="H92" i="25" s="1"/>
  <c r="H90" i="25" s="1"/>
  <c r="H58" i="25"/>
  <c r="H54" i="25"/>
  <c r="H62" i="25" s="1"/>
  <c r="H60" i="25" s="1"/>
  <c r="J114" i="25"/>
  <c r="J112" i="25"/>
  <c r="BL80" i="25"/>
  <c r="BL82" i="25" s="1"/>
  <c r="BL92" i="25" s="1"/>
  <c r="BL54" i="25"/>
  <c r="BL62" i="25" s="1"/>
  <c r="BL60" i="25" s="1"/>
  <c r="AL65" i="25"/>
  <c r="AM28" i="25"/>
  <c r="AM111" i="25" s="1"/>
  <c r="BD18" i="25"/>
  <c r="BD17" i="25"/>
  <c r="BD34" i="25"/>
  <c r="BD37" i="25" s="1"/>
  <c r="BD40" i="25" s="1"/>
  <c r="BQ17" i="25"/>
  <c r="BR16" i="25"/>
  <c r="BR124" i="25" s="1"/>
  <c r="BQ18" i="25"/>
  <c r="BQ34" i="25"/>
  <c r="BQ37" i="25" s="1"/>
  <c r="BQ40" i="25" s="1"/>
  <c r="AB17" i="25"/>
  <c r="AB18" i="25"/>
  <c r="AB34" i="25"/>
  <c r="I71" i="25"/>
  <c r="X73" i="25"/>
  <c r="X67" i="25"/>
  <c r="X77" i="25" s="1"/>
  <c r="X75" i="25" s="1"/>
  <c r="K188" i="25"/>
  <c r="K182" i="25"/>
  <c r="K179" i="25"/>
  <c r="K185" i="25"/>
  <c r="K130" i="25"/>
  <c r="K131" i="25" s="1"/>
  <c r="AW87" i="25"/>
  <c r="AX87" i="25" s="1"/>
  <c r="L188" i="25"/>
  <c r="L185" i="25"/>
  <c r="L182" i="25"/>
  <c r="L179" i="25"/>
  <c r="L130" i="25"/>
  <c r="I137" i="25"/>
  <c r="I101" i="25"/>
  <c r="I142" i="25" s="1"/>
  <c r="I143" i="25" s="1"/>
  <c r="I99" i="25"/>
  <c r="I98" i="25"/>
  <c r="V80" i="25"/>
  <c r="V82" i="25" s="1"/>
  <c r="V92" i="25" s="1"/>
  <c r="V90" i="25" s="1"/>
  <c r="V58" i="25"/>
  <c r="V54" i="25"/>
  <c r="V62" i="25" s="1"/>
  <c r="V60" i="25" s="1"/>
  <c r="I97" i="25"/>
  <c r="I9" i="25" s="1"/>
  <c r="BB63" i="25"/>
  <c r="G191" i="25"/>
  <c r="BN65" i="25"/>
  <c r="BO28" i="25"/>
  <c r="BO111" i="25" s="1"/>
  <c r="AY9" i="25"/>
  <c r="J65" i="25"/>
  <c r="K28" i="25"/>
  <c r="J111" i="25"/>
  <c r="Z63" i="25"/>
  <c r="W54" i="25"/>
  <c r="W62" i="25" s="1"/>
  <c r="W80" i="25"/>
  <c r="W82" i="25" s="1"/>
  <c r="W92" i="25" s="1"/>
  <c r="J68" i="25"/>
  <c r="J66" i="25"/>
  <c r="J70" i="25" s="1"/>
  <c r="J72" i="25" s="1"/>
  <c r="I78" i="25"/>
  <c r="I81" i="25" s="1"/>
  <c r="I85" i="25" s="1"/>
  <c r="I87" i="25" s="1"/>
  <c r="I53" i="25"/>
  <c r="I56" i="25" s="1"/>
  <c r="I57" i="25" s="1"/>
  <c r="I55" i="25"/>
  <c r="I83" i="25" s="1"/>
  <c r="I52" i="25"/>
  <c r="AJ80" i="25"/>
  <c r="AJ82" i="25" s="1"/>
  <c r="AJ92" i="25" s="1"/>
  <c r="AJ90" i="25" s="1"/>
  <c r="AJ58" i="25"/>
  <c r="AJ54" i="25"/>
  <c r="AJ62" i="25" s="1"/>
  <c r="AJ60" i="25" s="1"/>
  <c r="AY55" i="25"/>
  <c r="AY83" i="25" s="1"/>
  <c r="AY78" i="25"/>
  <c r="AY53" i="25"/>
  <c r="AY56" i="25" s="1"/>
  <c r="AY57" i="25" s="1"/>
  <c r="AY52" i="25"/>
  <c r="AY51" i="25"/>
  <c r="AY5" i="25" s="1"/>
  <c r="BO22" i="25"/>
  <c r="BK81" i="25"/>
  <c r="BK85" i="25" s="1"/>
  <c r="BK87" i="25" s="1"/>
  <c r="BL87" i="25" s="1"/>
  <c r="AM63" i="25"/>
  <c r="BA72" i="25"/>
  <c r="BM71" i="25"/>
  <c r="AK72" i="25"/>
  <c r="BC37" i="25"/>
  <c r="BC40" i="25" s="1"/>
  <c r="BC41" i="25" s="1"/>
  <c r="BD41" i="25" s="1"/>
  <c r="BD35" i="25"/>
  <c r="BC20" i="25"/>
  <c r="BC126" i="25" s="1"/>
  <c r="BC19" i="25"/>
  <c r="BC26" i="25" s="1"/>
  <c r="BC109" i="25" s="1"/>
  <c r="AA20" i="25"/>
  <c r="AA36" i="25" s="1"/>
  <c r="AA19" i="25"/>
  <c r="AA26" i="25" s="1"/>
  <c r="AA109" i="25" s="1"/>
  <c r="BN68" i="25"/>
  <c r="BN66" i="25"/>
  <c r="BN70" i="25" s="1"/>
  <c r="BN72" i="25" s="1"/>
  <c r="AN20" i="25"/>
  <c r="AN126" i="25" s="1"/>
  <c r="AN19" i="25"/>
  <c r="AN26" i="25" s="1"/>
  <c r="AN109" i="25" s="1"/>
  <c r="I79" i="25"/>
  <c r="I8" i="25" s="1"/>
  <c r="Y68" i="25"/>
  <c r="Y66" i="25"/>
  <c r="Y70" i="25" s="1"/>
  <c r="Y72" i="25" s="1"/>
  <c r="L19" i="25"/>
  <c r="L26" i="25" s="1"/>
  <c r="L20" i="25"/>
  <c r="W57" i="25"/>
  <c r="H140" i="25"/>
  <c r="H144" i="25" s="1"/>
  <c r="AL50" i="25"/>
  <c r="BB22" i="25"/>
  <c r="BB24" i="25" s="1"/>
  <c r="BB96" i="25" s="1"/>
  <c r="AW88" i="25"/>
  <c r="G197" i="25"/>
  <c r="J132" i="25"/>
  <c r="J128" i="25"/>
  <c r="K63" i="25"/>
  <c r="K109" i="25"/>
  <c r="BM67" i="25"/>
  <c r="BM77" i="25" s="1"/>
  <c r="BM75" i="25" s="1"/>
  <c r="BM73" i="25"/>
  <c r="BM74" i="25" s="1"/>
  <c r="AX90" i="25"/>
  <c r="I119" i="25"/>
  <c r="I120" i="25" s="1"/>
  <c r="I113" i="25"/>
  <c r="AL68" i="25"/>
  <c r="AL66" i="25"/>
  <c r="AL70" i="25" s="1"/>
  <c r="Z22" i="25"/>
  <c r="Z24" i="25" s="1"/>
  <c r="Z96" i="25" s="1"/>
  <c r="G166" i="25"/>
  <c r="G202" i="25" s="1"/>
  <c r="G163" i="25"/>
  <c r="G199" i="25" s="1"/>
  <c r="G157" i="25"/>
  <c r="G193" i="25" s="1"/>
  <c r="G196" i="25"/>
  <c r="G108" i="25"/>
  <c r="G106" i="25" s="1"/>
  <c r="I135" i="25"/>
  <c r="X78" i="25"/>
  <c r="X81" i="25" s="1"/>
  <c r="X85" i="25" s="1"/>
  <c r="X55" i="25"/>
  <c r="X83" i="25" s="1"/>
  <c r="X53" i="25"/>
  <c r="X56" i="25" s="1"/>
  <c r="X52" i="25"/>
  <c r="W74" i="25"/>
  <c r="V81" i="25"/>
  <c r="V85" i="25" s="1"/>
  <c r="W79" i="25"/>
  <c r="W8" i="25" s="1"/>
  <c r="H161" i="25"/>
  <c r="H197" i="25" s="1"/>
  <c r="H155" i="25"/>
  <c r="H164" i="25"/>
  <c r="H200" i="25" s="1"/>
  <c r="H158" i="25"/>
  <c r="H194" i="25" s="1"/>
  <c r="H102" i="25"/>
  <c r="H103" i="25" s="1"/>
  <c r="G194" i="25"/>
  <c r="K42" i="25"/>
  <c r="K38" i="25"/>
  <c r="K46" i="25" s="1"/>
  <c r="I73" i="25"/>
  <c r="I74" i="25" s="1"/>
  <c r="I67" i="25"/>
  <c r="I77" i="25" s="1"/>
  <c r="I75" i="25" s="1"/>
  <c r="I76" i="25" s="1"/>
  <c r="BO42" i="25"/>
  <c r="BO38" i="25"/>
  <c r="BO46" i="25" s="1"/>
  <c r="BO44" i="25" s="1"/>
  <c r="BN50" i="25"/>
  <c r="I176" i="25"/>
  <c r="I170" i="25"/>
  <c r="I173" i="25"/>
  <c r="I174" i="25" s="1"/>
  <c r="I167" i="25"/>
  <c r="I168" i="25" s="1"/>
  <c r="I116" i="25"/>
  <c r="I118" i="25" s="1"/>
  <c r="AM22" i="25"/>
  <c r="BM69" i="25"/>
  <c r="BB28" i="25"/>
  <c r="BB111" i="25" s="1"/>
  <c r="BA65" i="25"/>
  <c r="BM78" i="25"/>
  <c r="BM81" i="25" s="1"/>
  <c r="BM85" i="25" s="1"/>
  <c r="BM55" i="25"/>
  <c r="BM83" i="25" s="1"/>
  <c r="BM84" i="25" s="1"/>
  <c r="BM53" i="25"/>
  <c r="BM56" i="25" s="1"/>
  <c r="BM57" i="25" s="1"/>
  <c r="BM52" i="25"/>
  <c r="AL42" i="25"/>
  <c r="AL38" i="25"/>
  <c r="AL46" i="25" s="1"/>
  <c r="AL44" i="25" s="1"/>
  <c r="BP19" i="25"/>
  <c r="BP26" i="25" s="1"/>
  <c r="BP109" i="25" s="1"/>
  <c r="BP20" i="25"/>
  <c r="BP126" i="25" s="1"/>
  <c r="Y42" i="25"/>
  <c r="Z42" i="25" s="1"/>
  <c r="Y38" i="25"/>
  <c r="Y46" i="25" s="1"/>
  <c r="Y44" i="25" s="1"/>
  <c r="AN37" i="25"/>
  <c r="AN40" i="25" s="1"/>
  <c r="AN41" i="25" s="1"/>
  <c r="Y65" i="25"/>
  <c r="Z28" i="25"/>
  <c r="Z111" i="25" s="1"/>
  <c r="M124" i="25"/>
  <c r="M127" i="25" s="1"/>
  <c r="M17" i="25"/>
  <c r="N16" i="25"/>
  <c r="M18" i="25"/>
  <c r="M34" i="25"/>
  <c r="M37" i="25" s="1"/>
  <c r="M40" i="25" s="1"/>
  <c r="M41" i="25" s="1"/>
  <c r="W84" i="25"/>
  <c r="H139" i="25"/>
  <c r="H141" i="25" s="1"/>
  <c r="H151" i="25" s="1"/>
  <c r="H149" i="25" s="1"/>
  <c r="H104" i="25"/>
  <c r="H147" i="25" s="1"/>
  <c r="H100" i="25"/>
  <c r="H160" i="25" s="1"/>
  <c r="AJ81" i="25"/>
  <c r="AJ85" i="25" s="1"/>
  <c r="BB36" i="25"/>
  <c r="G200" i="25"/>
  <c r="K22" i="25"/>
  <c r="K126" i="25"/>
  <c r="W12" i="25"/>
  <c r="Z38" i="25"/>
  <c r="Z46" i="25" s="1"/>
  <c r="G147" i="25"/>
  <c r="G88" i="25"/>
  <c r="I51" i="25"/>
  <c r="I5" i="25" s="1"/>
  <c r="I115" i="25"/>
  <c r="AZ55" i="25"/>
  <c r="AZ83" i="25" s="1"/>
  <c r="AZ78" i="25"/>
  <c r="AZ81" i="25" s="1"/>
  <c r="AZ85" i="25" s="1"/>
  <c r="AZ53" i="25"/>
  <c r="AZ56" i="25" s="1"/>
  <c r="AZ52" i="25"/>
  <c r="BA126" i="24"/>
  <c r="AJ87" i="24"/>
  <c r="AN41" i="24"/>
  <c r="AO41" i="24" s="1"/>
  <c r="AI90" i="24"/>
  <c r="BL149" i="24"/>
  <c r="BM117" i="24"/>
  <c r="AL44" i="24"/>
  <c r="BP131" i="24"/>
  <c r="H146" i="24"/>
  <c r="I72" i="24"/>
  <c r="M41" i="24"/>
  <c r="X96" i="24"/>
  <c r="X50" i="24"/>
  <c r="AY120" i="24"/>
  <c r="K22" i="24"/>
  <c r="K24" i="24"/>
  <c r="BP109" i="24"/>
  <c r="BP63" i="24"/>
  <c r="Y22" i="24"/>
  <c r="Y24" i="24" s="1"/>
  <c r="BM139" i="24"/>
  <c r="BM141" i="24" s="1"/>
  <c r="BM151" i="24" s="1"/>
  <c r="BM149" i="24" s="1"/>
  <c r="BM100" i="24"/>
  <c r="BM160" i="24" s="1"/>
  <c r="J132" i="24"/>
  <c r="J128" i="24"/>
  <c r="AY187" i="24"/>
  <c r="AY181" i="24"/>
  <c r="AY184" i="24"/>
  <c r="AY190" i="24"/>
  <c r="AY136" i="24"/>
  <c r="AY134" i="24" s="1"/>
  <c r="AK119" i="24"/>
  <c r="AK113" i="24"/>
  <c r="AY113" i="24"/>
  <c r="AY119" i="24"/>
  <c r="U161" i="24"/>
  <c r="U155" i="24"/>
  <c r="U164" i="24"/>
  <c r="U158" i="24"/>
  <c r="U102" i="24"/>
  <c r="U103" i="24" s="1"/>
  <c r="AI163" i="24"/>
  <c r="AI199" i="24" s="1"/>
  <c r="AI166" i="24"/>
  <c r="AI202" i="24" s="1"/>
  <c r="AI157" i="24"/>
  <c r="AI193" i="24" s="1"/>
  <c r="AI196" i="24"/>
  <c r="AI108" i="24"/>
  <c r="AH163" i="24"/>
  <c r="AH199" i="24" s="1"/>
  <c r="AH157" i="24"/>
  <c r="AH193" i="24" s="1"/>
  <c r="AH166" i="24"/>
  <c r="AH202" i="24" s="1"/>
  <c r="AH196" i="24"/>
  <c r="AH108" i="24"/>
  <c r="AH106" i="24" s="1"/>
  <c r="W69" i="24"/>
  <c r="Z185" i="24"/>
  <c r="Z179" i="24"/>
  <c r="Z182" i="24"/>
  <c r="Z130" i="24"/>
  <c r="Z131" i="24" s="1"/>
  <c r="Z188" i="24"/>
  <c r="AW81" i="24"/>
  <c r="AW85" i="24" s="1"/>
  <c r="AL66" i="24"/>
  <c r="AL70" i="24" s="1"/>
  <c r="AL68" i="24"/>
  <c r="BC17" i="24"/>
  <c r="BC18" i="24"/>
  <c r="BD16" i="24"/>
  <c r="BC124" i="24"/>
  <c r="BC127" i="24" s="1"/>
  <c r="BC34" i="24"/>
  <c r="BC37" i="24" s="1"/>
  <c r="BC40" i="24" s="1"/>
  <c r="BC41" i="24" s="1"/>
  <c r="K126" i="24"/>
  <c r="BO96" i="24"/>
  <c r="BO50" i="24"/>
  <c r="G149" i="24"/>
  <c r="F88" i="24"/>
  <c r="AJ178" i="24"/>
  <c r="AJ172" i="24"/>
  <c r="AJ175" i="24"/>
  <c r="AJ169" i="24"/>
  <c r="AJ123" i="24"/>
  <c r="AJ121" i="24" s="1"/>
  <c r="F191" i="24"/>
  <c r="G90" i="24"/>
  <c r="J66" i="24"/>
  <c r="J70" i="24" s="1"/>
  <c r="J68" i="24"/>
  <c r="BN173" i="24"/>
  <c r="BN167" i="24"/>
  <c r="BN170" i="24"/>
  <c r="BN176" i="24"/>
  <c r="BN116" i="24"/>
  <c r="BN118" i="24" s="1"/>
  <c r="I135" i="24"/>
  <c r="W173" i="24"/>
  <c r="W167" i="24"/>
  <c r="W116" i="24"/>
  <c r="W117" i="24" s="1"/>
  <c r="W176" i="24"/>
  <c r="W170" i="24"/>
  <c r="W171" i="24" s="1"/>
  <c r="AX161" i="24"/>
  <c r="AX197" i="24" s="1"/>
  <c r="AX155" i="24"/>
  <c r="AX191" i="24" s="1"/>
  <c r="AX164" i="24"/>
  <c r="AX200" i="24" s="1"/>
  <c r="AX158" i="24"/>
  <c r="AX194" i="24" s="1"/>
  <c r="AX102" i="24"/>
  <c r="AW139" i="24"/>
  <c r="AW141" i="24" s="1"/>
  <c r="AW151" i="24" s="1"/>
  <c r="AW149" i="24" s="1"/>
  <c r="AW104" i="24"/>
  <c r="AW100" i="24"/>
  <c r="AW160" i="24" s="1"/>
  <c r="BM161" i="24"/>
  <c r="BM197" i="24" s="1"/>
  <c r="BM155" i="24"/>
  <c r="BM164" i="24"/>
  <c r="BM102" i="24"/>
  <c r="BM103" i="24" s="1"/>
  <c r="BM158" i="24"/>
  <c r="BM194" i="24" s="1"/>
  <c r="AJ164" i="24"/>
  <c r="AJ200" i="24" s="1"/>
  <c r="AJ158" i="24"/>
  <c r="AJ194" i="24" s="1"/>
  <c r="AJ161" i="24"/>
  <c r="AJ155" i="24"/>
  <c r="AJ102" i="24"/>
  <c r="AZ96" i="24"/>
  <c r="AZ50" i="24"/>
  <c r="T106" i="24"/>
  <c r="BQ20" i="24"/>
  <c r="BQ19" i="24"/>
  <c r="BQ26" i="24" s="1"/>
  <c r="BA109" i="24"/>
  <c r="BA63" i="24"/>
  <c r="BA38" i="24"/>
  <c r="BA46" i="24" s="1"/>
  <c r="L36" i="24"/>
  <c r="L19" i="24"/>
  <c r="L26" i="24" s="1"/>
  <c r="L20" i="24"/>
  <c r="I173" i="24"/>
  <c r="I174" i="24" s="1"/>
  <c r="I167" i="24"/>
  <c r="I176" i="24"/>
  <c r="I177" i="24" s="1"/>
  <c r="I170" i="24"/>
  <c r="I116" i="24"/>
  <c r="I118" i="24" s="1"/>
  <c r="V55" i="24"/>
  <c r="V83" i="24" s="1"/>
  <c r="V53" i="24"/>
  <c r="V56" i="24" s="1"/>
  <c r="V57" i="24" s="1"/>
  <c r="V78" i="24"/>
  <c r="V81" i="24" s="1"/>
  <c r="V85" i="24" s="1"/>
  <c r="V52" i="24"/>
  <c r="AY133" i="24"/>
  <c r="AZ66" i="24"/>
  <c r="AZ70" i="24" s="1"/>
  <c r="AZ72" i="24" s="1"/>
  <c r="AZ68" i="24"/>
  <c r="BA188" i="24"/>
  <c r="BA182" i="24"/>
  <c r="BA179" i="24"/>
  <c r="BA185" i="24"/>
  <c r="BA130" i="24"/>
  <c r="BA131" i="24" s="1"/>
  <c r="BN134" i="24"/>
  <c r="W168" i="24"/>
  <c r="AM63" i="24"/>
  <c r="AM109" i="24"/>
  <c r="I73" i="24"/>
  <c r="I67" i="24"/>
  <c r="I77" i="24" s="1"/>
  <c r="I75" i="24" s="1"/>
  <c r="I76" i="24" s="1"/>
  <c r="AX80" i="24"/>
  <c r="AX82" i="24" s="1"/>
  <c r="AX92" i="24" s="1"/>
  <c r="AX54" i="24"/>
  <c r="AX62" i="24" s="1"/>
  <c r="BL90" i="24"/>
  <c r="BO114" i="24"/>
  <c r="BO112" i="24"/>
  <c r="AN188" i="24"/>
  <c r="AN182" i="24"/>
  <c r="AN185" i="24"/>
  <c r="AN179" i="24"/>
  <c r="AN130" i="24"/>
  <c r="J24" i="24"/>
  <c r="H178" i="24"/>
  <c r="H172" i="24"/>
  <c r="H175" i="24"/>
  <c r="H169" i="24"/>
  <c r="H123" i="24"/>
  <c r="H121" i="24" s="1"/>
  <c r="W119" i="24"/>
  <c r="W120" i="24" s="1"/>
  <c r="W113" i="24"/>
  <c r="AY67" i="24"/>
  <c r="AY77" i="24" s="1"/>
  <c r="AY75" i="24" s="1"/>
  <c r="AY76" i="24" s="1"/>
  <c r="AY73" i="24"/>
  <c r="AY74" i="24" s="1"/>
  <c r="X114" i="24"/>
  <c r="X112" i="24"/>
  <c r="AK170" i="24"/>
  <c r="AK173" i="24"/>
  <c r="AK174" i="24" s="1"/>
  <c r="AK176" i="24"/>
  <c r="AK177" i="24" s="1"/>
  <c r="AK167" i="24"/>
  <c r="AK168" i="24" s="1"/>
  <c r="AK116" i="24"/>
  <c r="AK118" i="24" s="1"/>
  <c r="AI104" i="24"/>
  <c r="AJ104" i="24" s="1"/>
  <c r="AJ147" i="24" s="1"/>
  <c r="BM54" i="24"/>
  <c r="BM62" i="24" s="1"/>
  <c r="BM60" i="24" s="1"/>
  <c r="BM80" i="24"/>
  <c r="BM82" i="24" s="1"/>
  <c r="BM92" i="24" s="1"/>
  <c r="BM90" i="24" s="1"/>
  <c r="F163" i="24"/>
  <c r="F199" i="24" s="1"/>
  <c r="F157" i="24"/>
  <c r="F193" i="24" s="1"/>
  <c r="F166" i="24"/>
  <c r="F202" i="24" s="1"/>
  <c r="F196" i="24"/>
  <c r="F108" i="24"/>
  <c r="F106" i="24" s="1"/>
  <c r="X42" i="24"/>
  <c r="X38" i="24"/>
  <c r="X46" i="24" s="1"/>
  <c r="X44" i="24" s="1"/>
  <c r="AY135" i="24"/>
  <c r="F200" i="24"/>
  <c r="AL187" i="24"/>
  <c r="AL181" i="24"/>
  <c r="AL190" i="24"/>
  <c r="AL184" i="24"/>
  <c r="AL136" i="24"/>
  <c r="H164" i="24"/>
  <c r="H200" i="24" s="1"/>
  <c r="H158" i="24"/>
  <c r="H194" i="24" s="1"/>
  <c r="H155" i="24"/>
  <c r="H191" i="24" s="1"/>
  <c r="H102" i="24"/>
  <c r="H103" i="24" s="1"/>
  <c r="H161" i="24"/>
  <c r="H197" i="24" s="1"/>
  <c r="AX139" i="24"/>
  <c r="AX141" i="24" s="1"/>
  <c r="AX151" i="24" s="1"/>
  <c r="AX100" i="24"/>
  <c r="AX160" i="24" s="1"/>
  <c r="AX104" i="24"/>
  <c r="AX147" i="24" s="1"/>
  <c r="AK190" i="24"/>
  <c r="AK184" i="24"/>
  <c r="AK181" i="24"/>
  <c r="AK136" i="24"/>
  <c r="AK134" i="24" s="1"/>
  <c r="AK135" i="24" s="1"/>
  <c r="AK187" i="24"/>
  <c r="AM42" i="24"/>
  <c r="AM38" i="24"/>
  <c r="AM46" i="24" s="1"/>
  <c r="AM44" i="24" s="1"/>
  <c r="AY96" i="24"/>
  <c r="AY50" i="24"/>
  <c r="AY25" i="24"/>
  <c r="BL178" i="24"/>
  <c r="BL172" i="24"/>
  <c r="BL169" i="24"/>
  <c r="BL123" i="24"/>
  <c r="BL121" i="24" s="1"/>
  <c r="BL175" i="24"/>
  <c r="BL58" i="24"/>
  <c r="BL88" i="24" s="1"/>
  <c r="X111" i="24"/>
  <c r="Y28" i="24"/>
  <c r="X65" i="24"/>
  <c r="X66" i="24"/>
  <c r="X70" i="24" s="1"/>
  <c r="X72" i="24" s="1"/>
  <c r="X68" i="24"/>
  <c r="AI103" i="24"/>
  <c r="BK104" i="24"/>
  <c r="W71" i="24"/>
  <c r="AA17" i="24"/>
  <c r="AB16" i="24"/>
  <c r="AA18" i="24"/>
  <c r="AA124" i="24"/>
  <c r="AA127" i="24" s="1"/>
  <c r="AA34" i="24"/>
  <c r="AA37" i="24" s="1"/>
  <c r="AA40" i="24" s="1"/>
  <c r="AW58" i="24"/>
  <c r="AX58" i="24" s="1"/>
  <c r="AX88" i="24" s="1"/>
  <c r="AW54" i="24"/>
  <c r="AW62" i="24" s="1"/>
  <c r="AW60" i="24" s="1"/>
  <c r="AW80" i="24"/>
  <c r="AW82" i="24" s="1"/>
  <c r="AW92" i="24" s="1"/>
  <c r="AW90" i="24" s="1"/>
  <c r="AZ132" i="24"/>
  <c r="AZ128" i="24"/>
  <c r="AL114" i="24"/>
  <c r="AL112" i="24"/>
  <c r="K63" i="24"/>
  <c r="K109" i="24"/>
  <c r="BL166" i="24"/>
  <c r="BL196" i="24"/>
  <c r="BL163" i="24"/>
  <c r="BL157" i="24"/>
  <c r="BL193" i="24" s="1"/>
  <c r="BL108" i="24"/>
  <c r="W96" i="24"/>
  <c r="W97" i="24" s="1"/>
  <c r="W9" i="24" s="1"/>
  <c r="W50" i="24"/>
  <c r="W25" i="24"/>
  <c r="I74" i="24"/>
  <c r="V175" i="24"/>
  <c r="V169" i="24"/>
  <c r="V178" i="24"/>
  <c r="V172" i="24"/>
  <c r="V123" i="24"/>
  <c r="V121" i="24" s="1"/>
  <c r="F194" i="24"/>
  <c r="F197" i="24"/>
  <c r="BP22" i="24"/>
  <c r="BP24" i="24" s="1"/>
  <c r="BP126" i="24"/>
  <c r="J112" i="24"/>
  <c r="J114" i="24"/>
  <c r="AY43" i="24"/>
  <c r="AY4" i="24" s="1"/>
  <c r="W115" i="24"/>
  <c r="Y126" i="24"/>
  <c r="AY115" i="24"/>
  <c r="AW161" i="24"/>
  <c r="AW155" i="24"/>
  <c r="AW158" i="24"/>
  <c r="AW164" i="24"/>
  <c r="AW102" i="24"/>
  <c r="AW103" i="24" s="1"/>
  <c r="AX103" i="24" s="1"/>
  <c r="AK137" i="24"/>
  <c r="AK140" i="24" s="1"/>
  <c r="AK144" i="24" s="1"/>
  <c r="AK145" i="24" s="1"/>
  <c r="AK101" i="24"/>
  <c r="AK142" i="24" s="1"/>
  <c r="AK143" i="24" s="1"/>
  <c r="AK99" i="24"/>
  <c r="AK98" i="24"/>
  <c r="AJ100" i="24"/>
  <c r="AJ160" i="24" s="1"/>
  <c r="AJ139" i="24"/>
  <c r="AJ141" i="24" s="1"/>
  <c r="AJ151" i="24" s="1"/>
  <c r="AJ149" i="24" s="1"/>
  <c r="J72" i="24"/>
  <c r="BR18" i="24"/>
  <c r="BR124" i="24"/>
  <c r="BR17" i="24"/>
  <c r="BR34" i="24"/>
  <c r="BR37" i="24" s="1"/>
  <c r="BR40" i="24" s="1"/>
  <c r="N16" i="24"/>
  <c r="M18" i="24"/>
  <c r="M124" i="24"/>
  <c r="M127" i="24" s="1"/>
  <c r="M17" i="24"/>
  <c r="M34" i="24"/>
  <c r="M37" i="24" s="1"/>
  <c r="M40" i="24" s="1"/>
  <c r="BN111" i="24"/>
  <c r="BN65" i="24"/>
  <c r="BO28" i="24"/>
  <c r="AM185" i="24"/>
  <c r="AM182" i="24"/>
  <c r="AM179" i="24"/>
  <c r="AM188" i="24"/>
  <c r="AM130" i="24"/>
  <c r="AM131" i="24" s="1"/>
  <c r="V137" i="24"/>
  <c r="V140" i="24" s="1"/>
  <c r="V144" i="24" s="1"/>
  <c r="V101" i="24"/>
  <c r="V142" i="24" s="1"/>
  <c r="V99" i="24"/>
  <c r="V98" i="24"/>
  <c r="AX118" i="24"/>
  <c r="AZ114" i="24"/>
  <c r="AZ112" i="24"/>
  <c r="J111" i="24"/>
  <c r="J65" i="24"/>
  <c r="K28" i="24"/>
  <c r="I168" i="24"/>
  <c r="H80" i="24"/>
  <c r="H82" i="24" s="1"/>
  <c r="H92" i="24" s="1"/>
  <c r="H90" i="24" s="1"/>
  <c r="H54" i="24"/>
  <c r="H62" i="24" s="1"/>
  <c r="H60" i="24" s="1"/>
  <c r="H58" i="24"/>
  <c r="H88" i="24" s="1"/>
  <c r="AJ80" i="24"/>
  <c r="AJ82" i="24" s="1"/>
  <c r="AJ92" i="24" s="1"/>
  <c r="AJ90" i="24" s="1"/>
  <c r="AJ54" i="24"/>
  <c r="AJ62" i="24" s="1"/>
  <c r="AJ60" i="24" s="1"/>
  <c r="AL24" i="24"/>
  <c r="BM87" i="24"/>
  <c r="BO66" i="24"/>
  <c r="BO70" i="24" s="1"/>
  <c r="BO72" i="24" s="1"/>
  <c r="BO68" i="24"/>
  <c r="AN126" i="24"/>
  <c r="AN19" i="24"/>
  <c r="AN26" i="24" s="1"/>
  <c r="AN20" i="24"/>
  <c r="AN36" i="24" s="1"/>
  <c r="AI60" i="24"/>
  <c r="AK72" i="24"/>
  <c r="AL72" i="24" s="1"/>
  <c r="U81" i="24"/>
  <c r="U85" i="24" s="1"/>
  <c r="I50" i="24"/>
  <c r="I96" i="24"/>
  <c r="I25" i="24"/>
  <c r="W67" i="24"/>
  <c r="W77" i="24" s="1"/>
  <c r="W75" i="24" s="1"/>
  <c r="W76" i="24" s="1"/>
  <c r="W73" i="24"/>
  <c r="AK73" i="24"/>
  <c r="AK74" i="24" s="1"/>
  <c r="AK67" i="24"/>
  <c r="AK77" i="24" s="1"/>
  <c r="AK75" i="24" s="1"/>
  <c r="Z41" i="24"/>
  <c r="AA41" i="24" s="1"/>
  <c r="AK45" i="24"/>
  <c r="BM168" i="24"/>
  <c r="U140" i="24"/>
  <c r="U144" i="24" s="1"/>
  <c r="AK115" i="24"/>
  <c r="BN55" i="24"/>
  <c r="BN83" i="24" s="1"/>
  <c r="BN78" i="24"/>
  <c r="BN81" i="24" s="1"/>
  <c r="BN85" i="24" s="1"/>
  <c r="BN53" i="24"/>
  <c r="BN56" i="24" s="1"/>
  <c r="BN52" i="24"/>
  <c r="BB185" i="24"/>
  <c r="BB179" i="24"/>
  <c r="BB188" i="24"/>
  <c r="BB182" i="24"/>
  <c r="BB130" i="24"/>
  <c r="AX175" i="24"/>
  <c r="AX169" i="24"/>
  <c r="AX172" i="24"/>
  <c r="AX123" i="24"/>
  <c r="AX121" i="24" s="1"/>
  <c r="AX178" i="24"/>
  <c r="AW140" i="24"/>
  <c r="AW144" i="24" s="1"/>
  <c r="BA128" i="24"/>
  <c r="BA132" i="24"/>
  <c r="L127" i="24"/>
  <c r="BM119" i="24"/>
  <c r="BM120" i="24" s="1"/>
  <c r="BM113" i="24"/>
  <c r="AJ146" i="24"/>
  <c r="AY69" i="24"/>
  <c r="BO187" i="24"/>
  <c r="BO190" i="24"/>
  <c r="BO184" i="24"/>
  <c r="BO181" i="24"/>
  <c r="BO136" i="24"/>
  <c r="BO134" i="24" s="1"/>
  <c r="BN57" i="24"/>
  <c r="Z126" i="24"/>
  <c r="Z20" i="24"/>
  <c r="Z36" i="24"/>
  <c r="Z19" i="24"/>
  <c r="Z26" i="24" s="1"/>
  <c r="F147" i="24"/>
  <c r="AZ38" i="24"/>
  <c r="AZ46" i="24" s="1"/>
  <c r="AZ44" i="24" s="1"/>
  <c r="AZ42" i="24"/>
  <c r="BA42" i="24" s="1"/>
  <c r="BM135" i="24"/>
  <c r="BB20" i="24"/>
  <c r="BB19" i="24"/>
  <c r="BB26" i="24" s="1"/>
  <c r="K36" i="24"/>
  <c r="J42" i="24"/>
  <c r="J38" i="24"/>
  <c r="J46" i="24" s="1"/>
  <c r="J44" i="24" s="1"/>
  <c r="G166" i="24"/>
  <c r="G202" i="24" s="1"/>
  <c r="G196" i="24"/>
  <c r="G163" i="24"/>
  <c r="G199" i="24" s="1"/>
  <c r="G108" i="24"/>
  <c r="G106" i="24" s="1"/>
  <c r="G157" i="24"/>
  <c r="G193" i="24" s="1"/>
  <c r="BM79" i="24"/>
  <c r="BM8" i="24" s="1"/>
  <c r="BP36" i="24"/>
  <c r="G60" i="24"/>
  <c r="BO44" i="24"/>
  <c r="AY45" i="24"/>
  <c r="H104" i="24"/>
  <c r="H147" i="24" s="1"/>
  <c r="H100" i="24"/>
  <c r="H160" i="24" s="1"/>
  <c r="H139" i="24"/>
  <c r="H141" i="24" s="1"/>
  <c r="H151" i="24" s="1"/>
  <c r="H149" i="24" s="1"/>
  <c r="Y109" i="24"/>
  <c r="Y63" i="24"/>
  <c r="Y36" i="24"/>
  <c r="AK78" i="24"/>
  <c r="AK55" i="24"/>
  <c r="AK83" i="24" s="1"/>
  <c r="AK53" i="24"/>
  <c r="AK56" i="24" s="1"/>
  <c r="AK57" i="24" s="1"/>
  <c r="AK52" i="24"/>
  <c r="BM140" i="24"/>
  <c r="BM144" i="24" s="1"/>
  <c r="BQ37" i="24"/>
  <c r="BQ40" i="24" s="1"/>
  <c r="BQ41" i="24" s="1"/>
  <c r="BR35" i="24"/>
  <c r="BQ188" i="24"/>
  <c r="BQ182" i="24"/>
  <c r="BQ185" i="24"/>
  <c r="BQ179" i="24"/>
  <c r="BQ130" i="24"/>
  <c r="BA22" i="24"/>
  <c r="BM73" i="24"/>
  <c r="BM74" i="24" s="1"/>
  <c r="BM67" i="24"/>
  <c r="BM77" i="24" s="1"/>
  <c r="BM75" i="24" s="1"/>
  <c r="BM76" i="24" s="1"/>
  <c r="X132" i="24"/>
  <c r="X128" i="24"/>
  <c r="BJ106" i="24"/>
  <c r="W187" i="24"/>
  <c r="W184" i="24"/>
  <c r="W190" i="24"/>
  <c r="W136" i="24"/>
  <c r="W134" i="24" s="1"/>
  <c r="W135" i="24" s="1"/>
  <c r="W181" i="24"/>
  <c r="AY170" i="24"/>
  <c r="AY171" i="24" s="1"/>
  <c r="AY176" i="24"/>
  <c r="AY177" i="24" s="1"/>
  <c r="AY167" i="24"/>
  <c r="AY168" i="24" s="1"/>
  <c r="AY173" i="24"/>
  <c r="AY116" i="24"/>
  <c r="AY117" i="24" s="1"/>
  <c r="AM22" i="24"/>
  <c r="AM24" i="24" s="1"/>
  <c r="AM126" i="24"/>
  <c r="I119" i="24"/>
  <c r="I120" i="24" s="1"/>
  <c r="I113" i="24"/>
  <c r="I69" i="24"/>
  <c r="BL60" i="24"/>
  <c r="AO124" i="24"/>
  <c r="AO127" i="24" s="1"/>
  <c r="AP16" i="24"/>
  <c r="AO18" i="24"/>
  <c r="AO17" i="24"/>
  <c r="AO34" i="24"/>
  <c r="AO37" i="24" s="1"/>
  <c r="AO40" i="24" s="1"/>
  <c r="BM198" i="24"/>
  <c r="BQ8" i="24" s="1"/>
  <c r="BR8" i="24" s="1"/>
  <c r="AI58" i="24"/>
  <c r="AI88" i="24" s="1"/>
  <c r="U58" i="24"/>
  <c r="U54" i="24"/>
  <c r="U62" i="24" s="1"/>
  <c r="U60" i="24" s="1"/>
  <c r="U80" i="24"/>
  <c r="U82" i="24" s="1"/>
  <c r="U92" i="24" s="1"/>
  <c r="U90" i="24" s="1"/>
  <c r="AL111" i="24"/>
  <c r="AL65" i="24"/>
  <c r="AM28" i="24"/>
  <c r="AZ111" i="24"/>
  <c r="BA28" i="24"/>
  <c r="AZ65" i="24"/>
  <c r="AK43" i="24"/>
  <c r="AK4" i="24" s="1"/>
  <c r="U139" i="24"/>
  <c r="U141" i="24" s="1"/>
  <c r="U151" i="24" s="1"/>
  <c r="U149" i="24" s="1"/>
  <c r="U104" i="24"/>
  <c r="U147" i="24" s="1"/>
  <c r="U100" i="24"/>
  <c r="U160" i="24" s="1"/>
  <c r="BK163" i="24"/>
  <c r="BK199" i="24" s="1"/>
  <c r="BK157" i="24"/>
  <c r="BK193" i="24" s="1"/>
  <c r="BK166" i="24"/>
  <c r="BK202" i="24" s="1"/>
  <c r="BK196" i="24"/>
  <c r="BK108" i="24"/>
  <c r="BK106" i="24" s="1"/>
  <c r="AI149" i="24"/>
  <c r="BM177" i="24"/>
  <c r="BN137" i="24"/>
  <c r="BN140" i="24" s="1"/>
  <c r="BN144" i="24" s="1"/>
  <c r="BN101" i="24"/>
  <c r="BN142" i="24" s="1"/>
  <c r="BN99" i="24"/>
  <c r="BN98" i="24"/>
  <c r="I71" i="24"/>
  <c r="BL118" i="23"/>
  <c r="AM118" i="23"/>
  <c r="BM72" i="23"/>
  <c r="AL103" i="23"/>
  <c r="AW199" i="23"/>
  <c r="AM146" i="23"/>
  <c r="AW196" i="23"/>
  <c r="BO131" i="23"/>
  <c r="BN132" i="23"/>
  <c r="J50" i="23"/>
  <c r="J96" i="23"/>
  <c r="X96" i="23"/>
  <c r="X50" i="23"/>
  <c r="BM120" i="23"/>
  <c r="BN50" i="23"/>
  <c r="BN96" i="23"/>
  <c r="AK197" i="23"/>
  <c r="AK162" i="23"/>
  <c r="AL166" i="23"/>
  <c r="AL157" i="23"/>
  <c r="AL163" i="23"/>
  <c r="AL160" i="23"/>
  <c r="AL108" i="23"/>
  <c r="AO96" i="23"/>
  <c r="AO50" i="23"/>
  <c r="BN111" i="23"/>
  <c r="BN65" i="23"/>
  <c r="BO28" i="23"/>
  <c r="U191" i="23"/>
  <c r="V178" i="23"/>
  <c r="V172" i="23"/>
  <c r="V175" i="23"/>
  <c r="V169" i="23"/>
  <c r="V123" i="23"/>
  <c r="V121" i="23" s="1"/>
  <c r="V139" i="23"/>
  <c r="V141" i="23" s="1"/>
  <c r="V151" i="23" s="1"/>
  <c r="V149" i="23" s="1"/>
  <c r="V104" i="23"/>
  <c r="V100" i="23"/>
  <c r="BQ124" i="23"/>
  <c r="BQ127" i="23" s="1"/>
  <c r="BR16" i="23"/>
  <c r="BQ18" i="23"/>
  <c r="BQ17" i="23"/>
  <c r="BQ34" i="23"/>
  <c r="AK105" i="23"/>
  <c r="AP128" i="23"/>
  <c r="G194" i="23"/>
  <c r="AL111" i="23"/>
  <c r="AL65" i="23"/>
  <c r="AM28" i="23"/>
  <c r="AN173" i="23"/>
  <c r="AN167" i="23"/>
  <c r="AN176" i="23"/>
  <c r="AN170" i="23"/>
  <c r="AN116" i="23"/>
  <c r="K22" i="23"/>
  <c r="K24" i="23" s="1"/>
  <c r="AO68" i="23"/>
  <c r="AO66" i="23"/>
  <c r="AO70" i="23" s="1"/>
  <c r="AX81" i="23"/>
  <c r="AX85" i="23" s="1"/>
  <c r="AY79" i="23"/>
  <c r="AY8" i="23" s="1"/>
  <c r="BN42" i="23"/>
  <c r="BO42" i="23" s="1"/>
  <c r="BN38" i="23"/>
  <c r="BN46" i="23" s="1"/>
  <c r="BN44" i="23" s="1"/>
  <c r="AN72" i="23"/>
  <c r="AN190" i="23"/>
  <c r="AN187" i="23"/>
  <c r="AN184" i="23"/>
  <c r="AN181" i="23"/>
  <c r="AN136" i="23"/>
  <c r="AN134" i="23" s="1"/>
  <c r="BO109" i="23"/>
  <c r="BO63" i="23"/>
  <c r="G163" i="23"/>
  <c r="G199" i="23" s="1"/>
  <c r="G196" i="23"/>
  <c r="G157" i="23"/>
  <c r="G193" i="23" s="1"/>
  <c r="G166" i="23"/>
  <c r="G202" i="23" s="1"/>
  <c r="G108" i="23"/>
  <c r="G106" i="23" s="1"/>
  <c r="W115" i="23"/>
  <c r="BK139" i="23"/>
  <c r="BK141" i="23" s="1"/>
  <c r="BK151" i="23" s="1"/>
  <c r="BK149" i="23" s="1"/>
  <c r="BK104" i="23"/>
  <c r="BK100" i="23"/>
  <c r="AY143" i="23"/>
  <c r="AY119" i="23"/>
  <c r="AY120" i="23" s="1"/>
  <c r="AY113" i="23"/>
  <c r="BA96" i="23"/>
  <c r="BA50" i="23"/>
  <c r="X68" i="23"/>
  <c r="X66" i="23"/>
  <c r="X70" i="23" s="1"/>
  <c r="BC127" i="23"/>
  <c r="AZ173" i="23"/>
  <c r="AZ167" i="23"/>
  <c r="AZ176" i="23"/>
  <c r="AZ116" i="23"/>
  <c r="AZ118" i="23" s="1"/>
  <c r="AZ170" i="23"/>
  <c r="Y42" i="23"/>
  <c r="Y38" i="23"/>
  <c r="Y46" i="23" s="1"/>
  <c r="I45" i="23"/>
  <c r="AZ137" i="23"/>
  <c r="AZ140" i="23" s="1"/>
  <c r="AZ144" i="23" s="1"/>
  <c r="AZ99" i="23"/>
  <c r="AZ101" i="23"/>
  <c r="AZ142" i="23" s="1"/>
  <c r="AZ98" i="23"/>
  <c r="AY177" i="23"/>
  <c r="AK200" i="23"/>
  <c r="AK165" i="23"/>
  <c r="L185" i="23"/>
  <c r="L179" i="23"/>
  <c r="L182" i="23"/>
  <c r="L130" i="23"/>
  <c r="L188" i="23"/>
  <c r="AL104" i="23"/>
  <c r="AO132" i="23"/>
  <c r="AO128" i="23"/>
  <c r="BM119" i="23"/>
  <c r="BM113" i="23"/>
  <c r="AX178" i="23"/>
  <c r="AX172" i="23"/>
  <c r="AX175" i="23"/>
  <c r="AX123" i="23"/>
  <c r="AX121" i="23" s="1"/>
  <c r="AX169" i="23"/>
  <c r="J42" i="23"/>
  <c r="J38" i="23"/>
  <c r="J46" i="23" s="1"/>
  <c r="J44" i="23" s="1"/>
  <c r="V164" i="23"/>
  <c r="V200" i="23" s="1"/>
  <c r="V155" i="23"/>
  <c r="V191" i="23" s="1"/>
  <c r="V161" i="23"/>
  <c r="V158" i="23"/>
  <c r="V102" i="23"/>
  <c r="V103" i="23" s="1"/>
  <c r="X128" i="23"/>
  <c r="X132" i="23"/>
  <c r="Y132" i="23" s="1"/>
  <c r="AK149" i="23"/>
  <c r="AP22" i="23"/>
  <c r="AP23" i="23" s="1"/>
  <c r="I190" i="23"/>
  <c r="I187" i="23"/>
  <c r="I184" i="23"/>
  <c r="I181" i="23"/>
  <c r="I136" i="23"/>
  <c r="I134" i="23" s="1"/>
  <c r="I135" i="23" s="1"/>
  <c r="G200" i="23"/>
  <c r="K126" i="23"/>
  <c r="AO114" i="23"/>
  <c r="AO112" i="23"/>
  <c r="AM58" i="23"/>
  <c r="AM54" i="23"/>
  <c r="AM62" i="23" s="1"/>
  <c r="AM60" i="23" s="1"/>
  <c r="AY84" i="23"/>
  <c r="BN66" i="23"/>
  <c r="BN70" i="23" s="1"/>
  <c r="BN68" i="23"/>
  <c r="BA42" i="23"/>
  <c r="BA38" i="23"/>
  <c r="BA46" i="23" s="1"/>
  <c r="BA44" i="23" s="1"/>
  <c r="BB24" i="23"/>
  <c r="BB22" i="23"/>
  <c r="I71" i="23"/>
  <c r="BO38" i="23"/>
  <c r="BO46" i="23" s="1"/>
  <c r="W173" i="23"/>
  <c r="W176" i="23"/>
  <c r="W177" i="23" s="1"/>
  <c r="W167" i="23"/>
  <c r="W170" i="23"/>
  <c r="W171" i="23" s="1"/>
  <c r="W116" i="23"/>
  <c r="W118" i="23" s="1"/>
  <c r="AJ175" i="23"/>
  <c r="AJ199" i="23" s="1"/>
  <c r="AJ169" i="23"/>
  <c r="AJ193" i="23" s="1"/>
  <c r="AJ178" i="23"/>
  <c r="AJ202" i="23" s="1"/>
  <c r="AJ172" i="23"/>
  <c r="AJ196" i="23" s="1"/>
  <c r="AJ123" i="23"/>
  <c r="AJ121" i="23" s="1"/>
  <c r="BK161" i="23"/>
  <c r="BK164" i="23"/>
  <c r="BK158" i="23"/>
  <c r="BK102" i="23"/>
  <c r="BK103" i="23" s="1"/>
  <c r="BK155" i="23"/>
  <c r="Z126" i="23"/>
  <c r="Z20" i="23"/>
  <c r="Z19" i="23"/>
  <c r="Z26" i="23" s="1"/>
  <c r="AX140" i="23"/>
  <c r="AX144" i="23" s="1"/>
  <c r="AY138" i="23"/>
  <c r="AY12" i="23" s="1"/>
  <c r="X65" i="23"/>
  <c r="Y28" i="23"/>
  <c r="X111" i="23"/>
  <c r="BA132" i="23"/>
  <c r="BA128" i="23"/>
  <c r="AZ190" i="23"/>
  <c r="AZ187" i="23"/>
  <c r="AZ184" i="23"/>
  <c r="AZ181" i="23"/>
  <c r="AZ136" i="23"/>
  <c r="AZ134" i="23" s="1"/>
  <c r="X114" i="23"/>
  <c r="X112" i="23"/>
  <c r="BD17" i="23"/>
  <c r="BD18" i="23"/>
  <c r="BD34" i="23"/>
  <c r="BD124" i="23"/>
  <c r="BD127" i="23" s="1"/>
  <c r="AW193" i="23"/>
  <c r="I73" i="23"/>
  <c r="I74" i="23" s="1"/>
  <c r="I67" i="23"/>
  <c r="I77" i="23" s="1"/>
  <c r="I75" i="23" s="1"/>
  <c r="BK81" i="23"/>
  <c r="BK85" i="23" s="1"/>
  <c r="AM87" i="23"/>
  <c r="BL175" i="23"/>
  <c r="BL169" i="23"/>
  <c r="BL172" i="23"/>
  <c r="BL178" i="23"/>
  <c r="BL123" i="23"/>
  <c r="BL121" i="23" s="1"/>
  <c r="I43" i="23"/>
  <c r="I4" i="23" s="1"/>
  <c r="I72" i="23"/>
  <c r="BN184" i="23"/>
  <c r="BN187" i="23"/>
  <c r="BN190" i="23"/>
  <c r="BN136" i="23"/>
  <c r="BN181" i="23"/>
  <c r="J66" i="23"/>
  <c r="J70" i="23" s="1"/>
  <c r="J68" i="23"/>
  <c r="BM115" i="23"/>
  <c r="V81" i="23"/>
  <c r="V85" i="23" s="1"/>
  <c r="X42" i="23"/>
  <c r="X38" i="23"/>
  <c r="X46" i="23" s="1"/>
  <c r="X44" i="23" s="1"/>
  <c r="AK194" i="23"/>
  <c r="AK159" i="23"/>
  <c r="H78" i="23"/>
  <c r="H55" i="23"/>
  <c r="H83" i="23" s="1"/>
  <c r="H53" i="23"/>
  <c r="H56" i="23" s="1"/>
  <c r="H57" i="23" s="1"/>
  <c r="H52" i="23"/>
  <c r="I51" i="23"/>
  <c r="I5" i="23" s="1"/>
  <c r="L126" i="23"/>
  <c r="L19" i="23"/>
  <c r="L26" i="23" s="1"/>
  <c r="L36" i="23"/>
  <c r="L20" i="23"/>
  <c r="AP21" i="23"/>
  <c r="AM104" i="23"/>
  <c r="AM100" i="23"/>
  <c r="W72" i="23"/>
  <c r="X72" i="23" s="1"/>
  <c r="J132" i="23"/>
  <c r="J128" i="23"/>
  <c r="I176" i="23"/>
  <c r="I173" i="23"/>
  <c r="I174" i="23" s="1"/>
  <c r="I170" i="23"/>
  <c r="I171" i="23" s="1"/>
  <c r="I167" i="23"/>
  <c r="I168" i="23" s="1"/>
  <c r="I116" i="23"/>
  <c r="I117" i="23" s="1"/>
  <c r="BP188" i="23"/>
  <c r="BP185" i="23"/>
  <c r="BP179" i="23"/>
  <c r="BP182" i="23"/>
  <c r="BP130" i="23"/>
  <c r="BP131" i="23" s="1"/>
  <c r="AP109" i="23"/>
  <c r="AP110" i="23" s="1"/>
  <c r="AP63" i="23"/>
  <c r="AP27" i="23"/>
  <c r="AP36" i="23"/>
  <c r="W168" i="23"/>
  <c r="AK67" i="23"/>
  <c r="AK77" i="23" s="1"/>
  <c r="AK75" i="23" s="1"/>
  <c r="AK73" i="23"/>
  <c r="AK88" i="23" s="1"/>
  <c r="K36" i="23"/>
  <c r="AK59" i="23"/>
  <c r="BM96" i="23"/>
  <c r="BM50" i="23"/>
  <c r="Y185" i="23"/>
  <c r="Y188" i="23"/>
  <c r="Y182" i="23"/>
  <c r="Y179" i="23"/>
  <c r="Y130" i="23"/>
  <c r="Y131" i="23" s="1"/>
  <c r="Z131" i="23" s="1"/>
  <c r="AY57" i="23"/>
  <c r="BN114" i="23"/>
  <c r="BN112" i="23"/>
  <c r="BB126" i="23"/>
  <c r="BB36" i="23"/>
  <c r="BO22" i="23"/>
  <c r="BO24" i="23" s="1"/>
  <c r="BO126" i="23"/>
  <c r="AK86" i="23"/>
  <c r="AA17" i="23"/>
  <c r="AB16" i="23"/>
  <c r="AA18" i="23"/>
  <c r="AA124" i="23"/>
  <c r="AA127" i="23" s="1"/>
  <c r="AA34" i="23"/>
  <c r="AA37" i="23" s="1"/>
  <c r="AA40" i="23" s="1"/>
  <c r="AA41" i="23" s="1"/>
  <c r="AX139" i="23"/>
  <c r="AX141" i="23" s="1"/>
  <c r="AX151" i="23" s="1"/>
  <c r="AX149" i="23" s="1"/>
  <c r="AX104" i="23"/>
  <c r="AX147" i="23" s="1"/>
  <c r="AX100" i="23"/>
  <c r="W71" i="23"/>
  <c r="AZ111" i="23"/>
  <c r="BA28" i="23"/>
  <c r="AZ65" i="23"/>
  <c r="U166" i="23"/>
  <c r="U202" i="23" s="1"/>
  <c r="U163" i="23"/>
  <c r="U199" i="23" s="1"/>
  <c r="U157" i="23"/>
  <c r="U193" i="23" s="1"/>
  <c r="U160" i="23"/>
  <c r="U196" i="23" s="1"/>
  <c r="U108" i="23"/>
  <c r="U106" i="23" s="1"/>
  <c r="W73" i="23"/>
  <c r="W74" i="23" s="1"/>
  <c r="W67" i="23"/>
  <c r="W77" i="23" s="1"/>
  <c r="W75" i="23" s="1"/>
  <c r="W76" i="23" s="1"/>
  <c r="W135" i="23"/>
  <c r="AY139" i="23"/>
  <c r="AY141" i="23" s="1"/>
  <c r="AY151" i="23" s="1"/>
  <c r="AY100" i="23"/>
  <c r="BC126" i="23"/>
  <c r="BC19" i="23"/>
  <c r="BC26" i="23" s="1"/>
  <c r="BC36" i="23"/>
  <c r="BC20" i="23"/>
  <c r="AW202" i="23"/>
  <c r="I78" i="23"/>
  <c r="I81" i="23" s="1"/>
  <c r="I85" i="23" s="1"/>
  <c r="I55" i="23"/>
  <c r="I83" i="23" s="1"/>
  <c r="I53" i="23"/>
  <c r="I56" i="23" s="1"/>
  <c r="I52" i="23"/>
  <c r="J111" i="23"/>
  <c r="J65" i="23"/>
  <c r="K28" i="23"/>
  <c r="BK58" i="23"/>
  <c r="BK80" i="23"/>
  <c r="BK82" i="23" s="1"/>
  <c r="BK92" i="23" s="1"/>
  <c r="BK90" i="23" s="1"/>
  <c r="BK54" i="23"/>
  <c r="BK62" i="23" s="1"/>
  <c r="BK60" i="23" s="1"/>
  <c r="BL78" i="23"/>
  <c r="BL81" i="23" s="1"/>
  <c r="BL85" i="23" s="1"/>
  <c r="BL55" i="23"/>
  <c r="BL83" i="23" s="1"/>
  <c r="BL53" i="23"/>
  <c r="BL56" i="23" s="1"/>
  <c r="BL57" i="23" s="1"/>
  <c r="BL52" i="23"/>
  <c r="BM190" i="23"/>
  <c r="BM187" i="23"/>
  <c r="BM181" i="23"/>
  <c r="BM184" i="23"/>
  <c r="BM136" i="23"/>
  <c r="BM134" i="23" s="1"/>
  <c r="BM135" i="23" s="1"/>
  <c r="Y109" i="23"/>
  <c r="Y63" i="23"/>
  <c r="Y128" i="23"/>
  <c r="J112" i="23"/>
  <c r="J114" i="23"/>
  <c r="BA68" i="23"/>
  <c r="BA66" i="23"/>
  <c r="BA70" i="23" s="1"/>
  <c r="BA72" i="23" s="1"/>
  <c r="W69" i="23"/>
  <c r="AN78" i="23"/>
  <c r="AN81" i="23" s="1"/>
  <c r="AN85" i="23" s="1"/>
  <c r="AN55" i="23"/>
  <c r="AN83" i="23" s="1"/>
  <c r="AN53" i="23"/>
  <c r="AN56" i="23" s="1"/>
  <c r="AN57" i="23" s="1"/>
  <c r="AN52" i="23"/>
  <c r="V58" i="23"/>
  <c r="V54" i="23"/>
  <c r="V62" i="23" s="1"/>
  <c r="V60" i="23" s="1"/>
  <c r="V80" i="23"/>
  <c r="V82" i="23" s="1"/>
  <c r="V92" i="23" s="1"/>
  <c r="V90" i="23" s="1"/>
  <c r="AY80" i="23"/>
  <c r="AY82" i="23" s="1"/>
  <c r="AY92" i="23" s="1"/>
  <c r="AY54" i="23"/>
  <c r="AY62" i="23" s="1"/>
  <c r="AL60" i="23"/>
  <c r="AK191" i="23"/>
  <c r="AK156" i="23"/>
  <c r="AP188" i="23"/>
  <c r="AP189" i="23" s="1"/>
  <c r="AP182" i="23"/>
  <c r="AP183" i="23" s="1"/>
  <c r="AP185" i="23"/>
  <c r="AP186" i="23" s="1"/>
  <c r="AP179" i="23"/>
  <c r="AP180" i="23" s="1"/>
  <c r="AP130" i="23"/>
  <c r="AP131" i="23" s="1"/>
  <c r="H137" i="23"/>
  <c r="H99" i="23"/>
  <c r="H101" i="23"/>
  <c r="H142" i="23" s="1"/>
  <c r="H98" i="23"/>
  <c r="I97" i="23"/>
  <c r="I9" i="23" s="1"/>
  <c r="M124" i="23"/>
  <c r="M127" i="23" s="1"/>
  <c r="N16" i="23"/>
  <c r="M18" i="23"/>
  <c r="M17" i="23"/>
  <c r="M34" i="23"/>
  <c r="M37" i="23" s="1"/>
  <c r="M40" i="23" s="1"/>
  <c r="M41" i="23" s="1"/>
  <c r="BM73" i="23"/>
  <c r="BM67" i="23"/>
  <c r="BM77" i="23" s="1"/>
  <c r="BM75" i="23" s="1"/>
  <c r="BM76" i="23" s="1"/>
  <c r="AM161" i="23"/>
  <c r="AM197" i="23" s="1"/>
  <c r="AM164" i="23"/>
  <c r="AM200" i="23" s="1"/>
  <c r="AM158" i="23"/>
  <c r="AM194" i="23" s="1"/>
  <c r="AM155" i="23"/>
  <c r="AM191" i="23" s="1"/>
  <c r="AM102" i="23"/>
  <c r="U197" i="23"/>
  <c r="K131" i="23"/>
  <c r="V140" i="23"/>
  <c r="V144" i="23" s="1"/>
  <c r="V146" i="23" s="1"/>
  <c r="BM176" i="23"/>
  <c r="BM170" i="23"/>
  <c r="BM171" i="23" s="1"/>
  <c r="BM173" i="23"/>
  <c r="BM167" i="23"/>
  <c r="BM168" i="23" s="1"/>
  <c r="BM116" i="23"/>
  <c r="BM118" i="23" s="1"/>
  <c r="BP19" i="23"/>
  <c r="BP26" i="23" s="1"/>
  <c r="BP20" i="23"/>
  <c r="AK166" i="23"/>
  <c r="AK157" i="23"/>
  <c r="AK163" i="23"/>
  <c r="AK108" i="23"/>
  <c r="AK106" i="23" s="1"/>
  <c r="AK160" i="23"/>
  <c r="G191" i="23"/>
  <c r="AK119" i="23"/>
  <c r="AK147" i="23" s="1"/>
  <c r="AK148" i="23" s="1"/>
  <c r="AK113" i="23"/>
  <c r="H118" i="23"/>
  <c r="K109" i="23"/>
  <c r="K63" i="23"/>
  <c r="BB131" i="23"/>
  <c r="AK80" i="23"/>
  <c r="AK82" i="23" s="1"/>
  <c r="AK92" i="23" s="1"/>
  <c r="AK90" i="23" s="1"/>
  <c r="AK91" i="23" s="1"/>
  <c r="AX80" i="23"/>
  <c r="AX82" i="23" s="1"/>
  <c r="AX92" i="23" s="1"/>
  <c r="AX90" i="23" s="1"/>
  <c r="AX54" i="23"/>
  <c r="AX62" i="23" s="1"/>
  <c r="AX60" i="23" s="1"/>
  <c r="AX58" i="23"/>
  <c r="AY58" i="23" s="1"/>
  <c r="BB109" i="23"/>
  <c r="BB63" i="23"/>
  <c r="G88" i="23"/>
  <c r="AK145" i="23"/>
  <c r="H175" i="23"/>
  <c r="H169" i="23"/>
  <c r="H172" i="23"/>
  <c r="H178" i="23"/>
  <c r="H123" i="23"/>
  <c r="H121" i="23" s="1"/>
  <c r="BK140" i="23"/>
  <c r="BK144" i="23" s="1"/>
  <c r="Z188" i="23"/>
  <c r="Z185" i="23"/>
  <c r="Z182" i="23"/>
  <c r="Z179" i="23"/>
  <c r="Z130" i="23"/>
  <c r="AX164" i="23"/>
  <c r="AX155" i="23"/>
  <c r="AX161" i="23"/>
  <c r="AX158" i="23"/>
  <c r="AX102" i="23"/>
  <c r="AX103" i="23" s="1"/>
  <c r="W96" i="23"/>
  <c r="W50" i="23"/>
  <c r="W25" i="23"/>
  <c r="AY73" i="23"/>
  <c r="AY67" i="23"/>
  <c r="AY77" i="23" s="1"/>
  <c r="AY75" i="23" s="1"/>
  <c r="AY76" i="23" s="1"/>
  <c r="W113" i="23"/>
  <c r="W119" i="23"/>
  <c r="W120" i="23" s="1"/>
  <c r="AY161" i="23"/>
  <c r="AY197" i="23" s="1"/>
  <c r="AY164" i="23"/>
  <c r="AY200" i="23" s="1"/>
  <c r="AY158" i="23"/>
  <c r="AY194" i="23" s="1"/>
  <c r="AY155" i="23"/>
  <c r="AY191" i="23" s="1"/>
  <c r="AY102" i="23"/>
  <c r="I137" i="23"/>
  <c r="I140" i="23" s="1"/>
  <c r="I144" i="23" s="1"/>
  <c r="I99" i="23"/>
  <c r="I101" i="23"/>
  <c r="I142" i="23" s="1"/>
  <c r="I98" i="23"/>
  <c r="I119" i="23"/>
  <c r="I120" i="23" s="1"/>
  <c r="I113" i="23"/>
  <c r="BL137" i="23"/>
  <c r="BL140" i="23" s="1"/>
  <c r="BL144" i="23" s="1"/>
  <c r="BL99" i="23"/>
  <c r="BL101" i="23"/>
  <c r="BL142" i="23" s="1"/>
  <c r="BL98" i="23"/>
  <c r="Y22" i="23"/>
  <c r="Y24" i="23" s="1"/>
  <c r="BA112" i="23"/>
  <c r="BA114" i="23"/>
  <c r="AZ78" i="23"/>
  <c r="AZ81" i="23" s="1"/>
  <c r="AZ85" i="23" s="1"/>
  <c r="AZ55" i="23"/>
  <c r="AZ83" i="23" s="1"/>
  <c r="AZ53" i="23"/>
  <c r="AZ56" i="23" s="1"/>
  <c r="AZ52" i="23"/>
  <c r="AN137" i="23"/>
  <c r="AN140" i="23" s="1"/>
  <c r="AN144" i="23" s="1"/>
  <c r="AN99" i="23"/>
  <c r="AN101" i="23"/>
  <c r="AN142" i="23" s="1"/>
  <c r="AN98" i="23"/>
  <c r="I134" i="22"/>
  <c r="H57" i="22"/>
  <c r="AW58" i="22"/>
  <c r="AW88" i="22" s="1"/>
  <c r="BM72" i="22"/>
  <c r="Y131" i="22"/>
  <c r="AW90" i="22"/>
  <c r="AY72" i="22"/>
  <c r="AI58" i="22"/>
  <c r="AI88" i="22" s="1"/>
  <c r="AK72" i="22"/>
  <c r="AI104" i="22"/>
  <c r="AI147" i="22" s="1"/>
  <c r="AI90" i="22"/>
  <c r="V57" i="22"/>
  <c r="W57" i="22" s="1"/>
  <c r="AL96" i="22"/>
  <c r="AL50" i="22"/>
  <c r="BN96" i="22"/>
  <c r="BN50" i="22"/>
  <c r="AK174" i="22"/>
  <c r="J96" i="22"/>
  <c r="J50" i="22"/>
  <c r="AZ96" i="22"/>
  <c r="AZ50" i="22"/>
  <c r="BL164" i="22"/>
  <c r="BL200" i="22" s="1"/>
  <c r="BL161" i="22"/>
  <c r="BL197" i="22" s="1"/>
  <c r="BL155" i="22"/>
  <c r="BL191" i="22" s="1"/>
  <c r="BL158" i="22"/>
  <c r="BL194" i="22" s="1"/>
  <c r="BL102" i="22"/>
  <c r="BA109" i="22"/>
  <c r="BA63" i="22"/>
  <c r="BA128" i="22"/>
  <c r="J42" i="22"/>
  <c r="J38" i="22"/>
  <c r="J46" i="22" s="1"/>
  <c r="J44" i="22" s="1"/>
  <c r="BK164" i="22"/>
  <c r="BK161" i="22"/>
  <c r="BK155" i="22"/>
  <c r="BK158" i="22"/>
  <c r="BK102" i="22"/>
  <c r="BK103" i="22" s="1"/>
  <c r="AL187" i="22"/>
  <c r="AL181" i="22"/>
  <c r="AL190" i="22"/>
  <c r="AL184" i="22"/>
  <c r="AL136" i="22"/>
  <c r="AL134" i="22" s="1"/>
  <c r="AJ80" i="22"/>
  <c r="AJ82" i="22" s="1"/>
  <c r="AJ92" i="22" s="1"/>
  <c r="AJ90" i="22" s="1"/>
  <c r="AJ54" i="22"/>
  <c r="AJ62" i="22" s="1"/>
  <c r="AJ60" i="22" s="1"/>
  <c r="BN114" i="22"/>
  <c r="BN112" i="22"/>
  <c r="BM69" i="22"/>
  <c r="BC124" i="22"/>
  <c r="BC127" i="22" s="1"/>
  <c r="BD16" i="22"/>
  <c r="BC18" i="22"/>
  <c r="BC17" i="22"/>
  <c r="BC34" i="22"/>
  <c r="BC37" i="22" s="1"/>
  <c r="BC40" i="22" s="1"/>
  <c r="BC41" i="22" s="1"/>
  <c r="AY45" i="22"/>
  <c r="H80" i="22"/>
  <c r="H82" i="22" s="1"/>
  <c r="H92" i="22" s="1"/>
  <c r="H54" i="22"/>
  <c r="H62" i="22" s="1"/>
  <c r="X132" i="22"/>
  <c r="X128" i="22"/>
  <c r="BK81" i="22"/>
  <c r="BK85" i="22" s="1"/>
  <c r="Y38" i="22"/>
  <c r="Y46" i="22" s="1"/>
  <c r="V137" i="22"/>
  <c r="V140" i="22" s="1"/>
  <c r="V144" i="22" s="1"/>
  <c r="V101" i="22"/>
  <c r="V142" i="22" s="1"/>
  <c r="W143" i="22" s="1"/>
  <c r="V99" i="22"/>
  <c r="V98" i="22"/>
  <c r="L20" i="22"/>
  <c r="L19" i="22"/>
  <c r="L26" i="22" s="1"/>
  <c r="BP188" i="22"/>
  <c r="BP182" i="22"/>
  <c r="BP185" i="22"/>
  <c r="BP179" i="22"/>
  <c r="BP130" i="22"/>
  <c r="BP131" i="22" s="1"/>
  <c r="BL178" i="22"/>
  <c r="BL175" i="22"/>
  <c r="BL169" i="22"/>
  <c r="BL172" i="22"/>
  <c r="BL123" i="22"/>
  <c r="BL121" i="22" s="1"/>
  <c r="AN20" i="22"/>
  <c r="AN19" i="22"/>
  <c r="AN26" i="22" s="1"/>
  <c r="X68" i="22"/>
  <c r="X66" i="22"/>
  <c r="X70" i="22" s="1"/>
  <c r="J114" i="22"/>
  <c r="J112" i="22"/>
  <c r="W73" i="22"/>
  <c r="W74" i="22" s="1"/>
  <c r="W67" i="22"/>
  <c r="W77" i="22" s="1"/>
  <c r="W75" i="22" s="1"/>
  <c r="W76" i="22" s="1"/>
  <c r="BM43" i="22"/>
  <c r="BM4" i="22" s="1"/>
  <c r="AZ132" i="22"/>
  <c r="BA132" i="22" s="1"/>
  <c r="AZ128" i="22"/>
  <c r="AK119" i="22"/>
  <c r="AK120" i="22" s="1"/>
  <c r="AK113" i="22"/>
  <c r="AX139" i="22"/>
  <c r="AX141" i="22" s="1"/>
  <c r="AX151" i="22" s="1"/>
  <c r="AX149" i="22" s="1"/>
  <c r="AX104" i="22"/>
  <c r="AX100" i="22"/>
  <c r="J119" i="22"/>
  <c r="J113" i="22"/>
  <c r="K38" i="22"/>
  <c r="K46" i="22" s="1"/>
  <c r="BO22" i="22"/>
  <c r="BO24" i="22" s="1"/>
  <c r="BO126" i="22"/>
  <c r="BM119" i="22"/>
  <c r="BM120" i="22" s="1"/>
  <c r="BM113" i="22"/>
  <c r="G140" i="22"/>
  <c r="G144" i="22" s="1"/>
  <c r="U164" i="22"/>
  <c r="U158" i="22"/>
  <c r="U155" i="22"/>
  <c r="U161" i="22"/>
  <c r="U102" i="22"/>
  <c r="U103" i="22" s="1"/>
  <c r="AY115" i="22"/>
  <c r="I72" i="22"/>
  <c r="AJ139" i="22"/>
  <c r="AJ141" i="22" s="1"/>
  <c r="AJ151" i="22" s="1"/>
  <c r="AJ149" i="22" s="1"/>
  <c r="AJ104" i="22"/>
  <c r="AJ147" i="22" s="1"/>
  <c r="AJ100" i="22"/>
  <c r="BA22" i="22"/>
  <c r="BA24" i="22" s="1"/>
  <c r="H139" i="22"/>
  <c r="H141" i="22" s="1"/>
  <c r="H151" i="22" s="1"/>
  <c r="H100" i="22"/>
  <c r="V178" i="22"/>
  <c r="V172" i="22"/>
  <c r="V175" i="22"/>
  <c r="V169" i="22"/>
  <c r="V123" i="22"/>
  <c r="V121" i="22" s="1"/>
  <c r="G58" i="22"/>
  <c r="G54" i="22"/>
  <c r="G62" i="22" s="1"/>
  <c r="G60" i="22" s="1"/>
  <c r="G80" i="22"/>
  <c r="G82" i="22" s="1"/>
  <c r="G92" i="22" s="1"/>
  <c r="G90" i="22" s="1"/>
  <c r="AL132" i="22"/>
  <c r="I178" i="22"/>
  <c r="I172" i="22"/>
  <c r="I175" i="22"/>
  <c r="I169" i="22"/>
  <c r="I123" i="22"/>
  <c r="I121" i="22" s="1"/>
  <c r="I122" i="22" s="1"/>
  <c r="AW103" i="22"/>
  <c r="AX118" i="22"/>
  <c r="BP41" i="22"/>
  <c r="AY43" i="22"/>
  <c r="AY4" i="22" s="1"/>
  <c r="AZ65" i="22"/>
  <c r="AZ111" i="22"/>
  <c r="BA28" i="22"/>
  <c r="W173" i="22"/>
  <c r="W174" i="22" s="1"/>
  <c r="W167" i="22"/>
  <c r="W170" i="22"/>
  <c r="W176" i="22"/>
  <c r="W177" i="22" s="1"/>
  <c r="W116" i="22"/>
  <c r="W117" i="22" s="1"/>
  <c r="BK80" i="22"/>
  <c r="BK82" i="22" s="1"/>
  <c r="BK92" i="22" s="1"/>
  <c r="BK90" i="22" s="1"/>
  <c r="BK58" i="22"/>
  <c r="BK54" i="22"/>
  <c r="BK62" i="22" s="1"/>
  <c r="BK60" i="22" s="1"/>
  <c r="I176" i="22"/>
  <c r="I177" i="22" s="1"/>
  <c r="I170" i="22"/>
  <c r="I171" i="22" s="1"/>
  <c r="I167" i="22"/>
  <c r="I168" i="22" s="1"/>
  <c r="I173" i="22"/>
  <c r="I116" i="22"/>
  <c r="I118" i="22" s="1"/>
  <c r="Y22" i="22"/>
  <c r="Y24" i="22" s="1"/>
  <c r="Y126" i="22"/>
  <c r="K131" i="22"/>
  <c r="L37" i="22"/>
  <c r="L40" i="22" s="1"/>
  <c r="L41" i="22" s="1"/>
  <c r="L127" i="22"/>
  <c r="AY133" i="22"/>
  <c r="AN37" i="22"/>
  <c r="AN40" i="22" s="1"/>
  <c r="AN41" i="22" s="1"/>
  <c r="AN188" i="22"/>
  <c r="AN182" i="22"/>
  <c r="AN185" i="22"/>
  <c r="AN179" i="22"/>
  <c r="AN130" i="22"/>
  <c r="W119" i="22"/>
  <c r="W113" i="22"/>
  <c r="Z185" i="22"/>
  <c r="Z179" i="22"/>
  <c r="Z188" i="22"/>
  <c r="Z182" i="22"/>
  <c r="Z130" i="22"/>
  <c r="AH166" i="22"/>
  <c r="AH202" i="22" s="1"/>
  <c r="AH196" i="22"/>
  <c r="AH163" i="22"/>
  <c r="AH199" i="22" s="1"/>
  <c r="AH157" i="22"/>
  <c r="AH193" i="22" s="1"/>
  <c r="AH108" i="22"/>
  <c r="AH106" i="22" s="1"/>
  <c r="AX164" i="22"/>
  <c r="AX200" i="22" s="1"/>
  <c r="AX158" i="22"/>
  <c r="AX161" i="22"/>
  <c r="AX197" i="22" s="1"/>
  <c r="AX155" i="22"/>
  <c r="AX191" i="22" s="1"/>
  <c r="AX102" i="22"/>
  <c r="W72" i="22"/>
  <c r="X72" i="22" s="1"/>
  <c r="I133" i="22"/>
  <c r="BN42" i="22"/>
  <c r="BO36" i="22"/>
  <c r="I78" i="22"/>
  <c r="I81" i="22" s="1"/>
  <c r="I85" i="22" s="1"/>
  <c r="I55" i="22"/>
  <c r="I83" i="22" s="1"/>
  <c r="I53" i="22"/>
  <c r="I56" i="22" s="1"/>
  <c r="I57" i="22" s="1"/>
  <c r="I52" i="22"/>
  <c r="AX178" i="22"/>
  <c r="AX172" i="22"/>
  <c r="AX175" i="22"/>
  <c r="AX169" i="22"/>
  <c r="AX123" i="22"/>
  <c r="AX121" i="22" s="1"/>
  <c r="AY69" i="22"/>
  <c r="AM109" i="22"/>
  <c r="AM63" i="22"/>
  <c r="AM128" i="22"/>
  <c r="AM132" i="22"/>
  <c r="G139" i="22"/>
  <c r="G141" i="22" s="1"/>
  <c r="G151" i="22" s="1"/>
  <c r="G149" i="22" s="1"/>
  <c r="G104" i="22"/>
  <c r="G100" i="22"/>
  <c r="Z131" i="22"/>
  <c r="AZ114" i="22"/>
  <c r="AZ112" i="22"/>
  <c r="AJ164" i="22"/>
  <c r="AJ161" i="22"/>
  <c r="AJ197" i="22" s="1"/>
  <c r="AJ155" i="22"/>
  <c r="AJ191" i="22" s="1"/>
  <c r="AJ158" i="22"/>
  <c r="AJ194" i="22" s="1"/>
  <c r="AJ102" i="22"/>
  <c r="AY96" i="22"/>
  <c r="AY50" i="22"/>
  <c r="AY25" i="22"/>
  <c r="BA36" i="22"/>
  <c r="W45" i="22"/>
  <c r="BM96" i="22"/>
  <c r="BM50" i="22"/>
  <c r="BM25" i="22"/>
  <c r="H164" i="22"/>
  <c r="H200" i="22" s="1"/>
  <c r="H161" i="22"/>
  <c r="H197" i="22" s="1"/>
  <c r="H155" i="22"/>
  <c r="H191" i="22" s="1"/>
  <c r="H158" i="22"/>
  <c r="H194" i="22" s="1"/>
  <c r="H102" i="22"/>
  <c r="X42" i="22"/>
  <c r="Y42" i="22" s="1"/>
  <c r="X38" i="22"/>
  <c r="X46" i="22" s="1"/>
  <c r="X44" i="22" s="1"/>
  <c r="I84" i="22"/>
  <c r="U81" i="22"/>
  <c r="U85" i="22" s="1"/>
  <c r="AJ146" i="22"/>
  <c r="BK140" i="22"/>
  <c r="BK144" i="22" s="1"/>
  <c r="AW166" i="22"/>
  <c r="AW202" i="22" s="1"/>
  <c r="AW163" i="22"/>
  <c r="AW199" i="22" s="1"/>
  <c r="AW196" i="22"/>
  <c r="AW157" i="22"/>
  <c r="AW193" i="22" s="1"/>
  <c r="AW108" i="22"/>
  <c r="AX87" i="22"/>
  <c r="BB127" i="22"/>
  <c r="W133" i="22"/>
  <c r="U146" i="22"/>
  <c r="V146" i="22" s="1"/>
  <c r="AY73" i="22"/>
  <c r="AY74" i="22" s="1"/>
  <c r="AY67" i="22"/>
  <c r="AY77" i="22" s="1"/>
  <c r="AY75" i="22" s="1"/>
  <c r="AY76" i="22" s="1"/>
  <c r="X24" i="22"/>
  <c r="AZ42" i="22"/>
  <c r="AZ38" i="22"/>
  <c r="AZ46" i="22" s="1"/>
  <c r="AZ44" i="22" s="1"/>
  <c r="BL57" i="22"/>
  <c r="AI103" i="22"/>
  <c r="I76" i="22"/>
  <c r="BQ17" i="22"/>
  <c r="BQ18" i="22"/>
  <c r="BR16" i="22"/>
  <c r="BQ124" i="22"/>
  <c r="BQ127" i="22" s="1"/>
  <c r="BQ34" i="22"/>
  <c r="BQ37" i="22" s="1"/>
  <c r="BQ40" i="22" s="1"/>
  <c r="AY190" i="22"/>
  <c r="AY184" i="22"/>
  <c r="AY181" i="22"/>
  <c r="AY187" i="22"/>
  <c r="AY136" i="22"/>
  <c r="AY134" i="22" s="1"/>
  <c r="V118" i="22"/>
  <c r="W168" i="22"/>
  <c r="AV166" i="22"/>
  <c r="AV202" i="22" s="1"/>
  <c r="AV157" i="22"/>
  <c r="AV193" i="22" s="1"/>
  <c r="AV163" i="22"/>
  <c r="AV199" i="22" s="1"/>
  <c r="AV196" i="22"/>
  <c r="AV108" i="22"/>
  <c r="AV106" i="22" s="1"/>
  <c r="AL111" i="22"/>
  <c r="AL65" i="22"/>
  <c r="AM28" i="22"/>
  <c r="AL68" i="22"/>
  <c r="AL66" i="22"/>
  <c r="AL70" i="22" s="1"/>
  <c r="AL72" i="22" s="1"/>
  <c r="Z126" i="22"/>
  <c r="Z19" i="22"/>
  <c r="Z26" i="22" s="1"/>
  <c r="Z20" i="22"/>
  <c r="Z36" i="22" s="1"/>
  <c r="K111" i="22"/>
  <c r="K65" i="22"/>
  <c r="W71" i="22"/>
  <c r="BN187" i="22"/>
  <c r="BN181" i="22"/>
  <c r="BN190" i="22"/>
  <c r="BN184" i="22"/>
  <c r="BN136" i="22"/>
  <c r="BN134" i="22" s="1"/>
  <c r="W53" i="22"/>
  <c r="W56" i="22" s="1"/>
  <c r="W55" i="22"/>
  <c r="W83" i="22" s="1"/>
  <c r="W84" i="22" s="1"/>
  <c r="W78" i="22"/>
  <c r="W81" i="22" s="1"/>
  <c r="W85" i="22" s="1"/>
  <c r="W52" i="22"/>
  <c r="K109" i="22"/>
  <c r="K63" i="22"/>
  <c r="I137" i="22"/>
  <c r="I140" i="22" s="1"/>
  <c r="I144" i="22" s="1"/>
  <c r="I101" i="22"/>
  <c r="I142" i="22" s="1"/>
  <c r="I99" i="22"/>
  <c r="I98" i="22"/>
  <c r="BN111" i="22"/>
  <c r="BN65" i="22"/>
  <c r="BO28" i="22"/>
  <c r="AM22" i="22"/>
  <c r="AM24" i="22" s="1"/>
  <c r="U87" i="22"/>
  <c r="G161" i="22"/>
  <c r="G155" i="22"/>
  <c r="G164" i="22"/>
  <c r="G158" i="22"/>
  <c r="G102" i="22"/>
  <c r="G103" i="22" s="1"/>
  <c r="H103" i="22" s="1"/>
  <c r="W97" i="22"/>
  <c r="W9" i="22" s="1"/>
  <c r="U140" i="22"/>
  <c r="U144" i="22" s="1"/>
  <c r="AZ68" i="22"/>
  <c r="AZ66" i="22"/>
  <c r="AZ70" i="22" s="1"/>
  <c r="AZ72" i="22" s="1"/>
  <c r="AX80" i="22"/>
  <c r="AX82" i="22" s="1"/>
  <c r="AX92" i="22" s="1"/>
  <c r="AX90" i="22" s="1"/>
  <c r="AX54" i="22"/>
  <c r="AX62" i="22" s="1"/>
  <c r="AX60" i="22" s="1"/>
  <c r="AX58" i="22"/>
  <c r="I174" i="22"/>
  <c r="W171" i="22"/>
  <c r="BM168" i="22"/>
  <c r="AK78" i="22"/>
  <c r="AK55" i="22"/>
  <c r="AK83" i="22" s="1"/>
  <c r="AK84" i="22" s="1"/>
  <c r="AK53" i="22"/>
  <c r="AK56" i="22" s="1"/>
  <c r="AK57" i="22" s="1"/>
  <c r="AK52" i="22"/>
  <c r="BL139" i="22"/>
  <c r="BL141" i="22" s="1"/>
  <c r="BL151" i="22" s="1"/>
  <c r="BL100" i="22"/>
  <c r="BM134" i="22"/>
  <c r="I135" i="22"/>
  <c r="BM176" i="22"/>
  <c r="BM177" i="22" s="1"/>
  <c r="BM170" i="22"/>
  <c r="BM171" i="22" s="1"/>
  <c r="BM167" i="22"/>
  <c r="BM173" i="22"/>
  <c r="BM116" i="22"/>
  <c r="BM117" i="22" s="1"/>
  <c r="J132" i="22"/>
  <c r="J128" i="22"/>
  <c r="G81" i="22"/>
  <c r="G85" i="22" s="1"/>
  <c r="I79" i="22"/>
  <c r="I8" i="22" s="1"/>
  <c r="U80" i="22"/>
  <c r="U82" i="22" s="1"/>
  <c r="U92" i="22" s="1"/>
  <c r="U90" i="22" s="1"/>
  <c r="U58" i="22"/>
  <c r="U54" i="22"/>
  <c r="U62" i="22" s="1"/>
  <c r="U60" i="22" s="1"/>
  <c r="AJ118" i="22"/>
  <c r="BK139" i="22"/>
  <c r="BK141" i="22" s="1"/>
  <c r="BK151" i="22" s="1"/>
  <c r="BK149" i="22" s="1"/>
  <c r="BK104" i="22"/>
  <c r="BK100" i="22"/>
  <c r="AK176" i="22"/>
  <c r="AK170" i="22"/>
  <c r="AK171" i="22" s="1"/>
  <c r="AK167" i="22"/>
  <c r="AK168" i="22" s="1"/>
  <c r="AK173" i="22"/>
  <c r="AK116" i="22"/>
  <c r="BL80" i="22"/>
  <c r="BL82" i="22" s="1"/>
  <c r="BL92" i="22" s="1"/>
  <c r="BL90" i="22" s="1"/>
  <c r="BL54" i="22"/>
  <c r="BL62" i="22" s="1"/>
  <c r="BN68" i="22"/>
  <c r="BN66" i="22"/>
  <c r="BN70" i="22" s="1"/>
  <c r="BB19" i="22"/>
  <c r="BB26" i="22" s="1"/>
  <c r="BB20" i="22"/>
  <c r="W190" i="22"/>
  <c r="W184" i="22"/>
  <c r="W181" i="22"/>
  <c r="W187" i="22"/>
  <c r="W136" i="22"/>
  <c r="W134" i="22" s="1"/>
  <c r="AY119" i="22"/>
  <c r="AY113" i="22"/>
  <c r="AM188" i="22"/>
  <c r="AM182" i="22"/>
  <c r="AM179" i="22"/>
  <c r="AM185" i="22"/>
  <c r="AM130" i="22"/>
  <c r="AM131" i="22" s="1"/>
  <c r="BL118" i="22"/>
  <c r="AJ178" i="22"/>
  <c r="AJ175" i="22"/>
  <c r="AJ169" i="22"/>
  <c r="AJ172" i="22"/>
  <c r="AJ123" i="22"/>
  <c r="AJ121" i="22" s="1"/>
  <c r="Y109" i="22"/>
  <c r="Y63" i="22"/>
  <c r="I74" i="22"/>
  <c r="AK43" i="22"/>
  <c r="AK4" i="22" s="1"/>
  <c r="V78" i="22"/>
  <c r="V81" i="22" s="1"/>
  <c r="V85" i="22" s="1"/>
  <c r="V55" i="22"/>
  <c r="V83" i="22" s="1"/>
  <c r="V53" i="22"/>
  <c r="V56" i="22" s="1"/>
  <c r="V52" i="22"/>
  <c r="M18" i="22"/>
  <c r="M17" i="22"/>
  <c r="N16" i="22"/>
  <c r="M124" i="22"/>
  <c r="M127" i="22" s="1"/>
  <c r="M34" i="22"/>
  <c r="M37" i="22" s="1"/>
  <c r="M40" i="22" s="1"/>
  <c r="BP20" i="22"/>
  <c r="BP19" i="22"/>
  <c r="BP26" i="22" s="1"/>
  <c r="AK135" i="22"/>
  <c r="AY173" i="22"/>
  <c r="AY174" i="22" s="1"/>
  <c r="AY167" i="22"/>
  <c r="AY176" i="22"/>
  <c r="AY170" i="22"/>
  <c r="AY116" i="22"/>
  <c r="AY117" i="22" s="1"/>
  <c r="AO17" i="22"/>
  <c r="AP16" i="22"/>
  <c r="AO18" i="22"/>
  <c r="AO124" i="22"/>
  <c r="AO127" i="22" s="1"/>
  <c r="AO34" i="22"/>
  <c r="AO37" i="22" s="1"/>
  <c r="AO40" i="22" s="1"/>
  <c r="X114" i="22"/>
  <c r="X112" i="22"/>
  <c r="J68" i="22"/>
  <c r="J66" i="22"/>
  <c r="J70" i="22" s="1"/>
  <c r="AJ87" i="22"/>
  <c r="X111" i="22"/>
  <c r="X65" i="22"/>
  <c r="Y28" i="22"/>
  <c r="BM45" i="22"/>
  <c r="AK67" i="22"/>
  <c r="AK77" i="22" s="1"/>
  <c r="AK75" i="22" s="1"/>
  <c r="AK76" i="22" s="1"/>
  <c r="AK73" i="22"/>
  <c r="AK74" i="22" s="1"/>
  <c r="AL114" i="22"/>
  <c r="AL112" i="22"/>
  <c r="AA124" i="22"/>
  <c r="AA127" i="22" s="1"/>
  <c r="AB16" i="22"/>
  <c r="AA18" i="22"/>
  <c r="AA17" i="22"/>
  <c r="AA34" i="22"/>
  <c r="AA37" i="22" s="1"/>
  <c r="AA40" i="22" s="1"/>
  <c r="AA41" i="22" s="1"/>
  <c r="J73" i="22"/>
  <c r="J67" i="22"/>
  <c r="J77" i="22" s="1"/>
  <c r="J75" i="22" s="1"/>
  <c r="W137" i="22"/>
  <c r="W140" i="22" s="1"/>
  <c r="W144" i="22" s="1"/>
  <c r="W101" i="22"/>
  <c r="W142" i="22" s="1"/>
  <c r="W99" i="22"/>
  <c r="W98" i="22"/>
  <c r="K22" i="22"/>
  <c r="K24" i="22" s="1"/>
  <c r="K126" i="22"/>
  <c r="BO109" i="22"/>
  <c r="BO63" i="22"/>
  <c r="BM67" i="22"/>
  <c r="BM77" i="22" s="1"/>
  <c r="BM75" i="22" s="1"/>
  <c r="BM76" i="22" s="1"/>
  <c r="BM73" i="22"/>
  <c r="AI163" i="22"/>
  <c r="AI199" i="22" s="1"/>
  <c r="AI157" i="22"/>
  <c r="AI193" i="22" s="1"/>
  <c r="AI166" i="22"/>
  <c r="AI202" i="22" s="1"/>
  <c r="AI196" i="22"/>
  <c r="AI108" i="22"/>
  <c r="AI106" i="22" s="1"/>
  <c r="AM36" i="22"/>
  <c r="I143" i="22"/>
  <c r="U104" i="22"/>
  <c r="U100" i="22"/>
  <c r="U139" i="22"/>
  <c r="U141" i="22" s="1"/>
  <c r="U151" i="22" s="1"/>
  <c r="U149" i="22" s="1"/>
  <c r="AI60" i="22"/>
  <c r="AK137" i="22"/>
  <c r="AK140" i="22" s="1"/>
  <c r="AK144" i="22" s="1"/>
  <c r="AK101" i="22"/>
  <c r="AK142" i="22" s="1"/>
  <c r="AK99" i="22"/>
  <c r="AK98" i="22"/>
  <c r="AK97" i="22"/>
  <c r="AK9" i="22" s="1"/>
  <c r="BM84" i="18"/>
  <c r="BM57" i="18"/>
  <c r="BO72" i="18"/>
  <c r="BP42" i="18"/>
  <c r="BP38" i="18"/>
  <c r="BP46" i="18" s="1"/>
  <c r="BP44" i="18" s="1"/>
  <c r="BO50" i="18"/>
  <c r="BO96" i="18"/>
  <c r="BM102" i="18"/>
  <c r="BM155" i="18"/>
  <c r="BM191" i="18" s="1"/>
  <c r="BM161" i="18"/>
  <c r="BM197" i="18" s="1"/>
  <c r="BM164" i="18"/>
  <c r="BM200" i="18" s="1"/>
  <c r="BM158" i="18"/>
  <c r="BM194" i="18" s="1"/>
  <c r="BN73" i="18"/>
  <c r="BN67" i="18"/>
  <c r="BN77" i="18" s="1"/>
  <c r="BN75" i="18" s="1"/>
  <c r="BM79" i="18"/>
  <c r="BM8" i="18" s="1"/>
  <c r="BO112" i="18"/>
  <c r="BO114" i="18"/>
  <c r="BR17" i="18"/>
  <c r="BR18" i="18"/>
  <c r="BR34" i="18"/>
  <c r="BR124" i="18"/>
  <c r="BK194" i="18"/>
  <c r="BM54" i="18"/>
  <c r="BM62" i="18" s="1"/>
  <c r="BM80" i="18"/>
  <c r="BM82" i="18" s="1"/>
  <c r="BM92" i="18" s="1"/>
  <c r="BK88" i="18"/>
  <c r="BM139" i="18"/>
  <c r="BM141" i="18" s="1"/>
  <c r="BM151" i="18" s="1"/>
  <c r="BM100" i="18"/>
  <c r="BM138" i="18"/>
  <c r="BM12" i="18" s="1"/>
  <c r="BP28" i="18"/>
  <c r="BO65" i="18"/>
  <c r="BO111" i="18"/>
  <c r="BN53" i="18"/>
  <c r="BN56" i="18" s="1"/>
  <c r="BN57" i="18" s="1"/>
  <c r="BN78" i="18"/>
  <c r="BN55" i="18"/>
  <c r="BN83" i="18" s="1"/>
  <c r="BN52" i="18"/>
  <c r="BQ130" i="18"/>
  <c r="BQ179" i="18"/>
  <c r="BQ185" i="18"/>
  <c r="BQ188" i="18"/>
  <c r="BQ182" i="18"/>
  <c r="BP63" i="18"/>
  <c r="BP109" i="18"/>
  <c r="BL100" i="18"/>
  <c r="BL104" i="18"/>
  <c r="BL147" i="18" s="1"/>
  <c r="BL139" i="18"/>
  <c r="BL141" i="18" s="1"/>
  <c r="BL151" i="18" s="1"/>
  <c r="BL149" i="18" s="1"/>
  <c r="BK147" i="18"/>
  <c r="BM86" i="18"/>
  <c r="BO66" i="18"/>
  <c r="BO70" i="18" s="1"/>
  <c r="BO68" i="18"/>
  <c r="BQ19" i="18"/>
  <c r="BQ26" i="18" s="1"/>
  <c r="BQ20" i="18"/>
  <c r="BQ36" i="18"/>
  <c r="BQ126" i="18"/>
  <c r="BK197" i="18"/>
  <c r="BP126" i="18"/>
  <c r="BM171" i="18"/>
  <c r="BL54" i="18"/>
  <c r="BL62" i="18" s="1"/>
  <c r="BL60" i="18" s="1"/>
  <c r="BL58" i="18"/>
  <c r="BL88" i="18" s="1"/>
  <c r="BL80" i="18"/>
  <c r="BL82" i="18" s="1"/>
  <c r="BL92" i="18" s="1"/>
  <c r="BL90" i="18" s="1"/>
  <c r="BK200" i="18"/>
  <c r="BN99" i="18"/>
  <c r="BN101" i="18"/>
  <c r="BN142" i="18" s="1"/>
  <c r="BN137" i="18"/>
  <c r="BN140" i="18" s="1"/>
  <c r="BN144" i="18" s="1"/>
  <c r="BN146" i="18" s="1"/>
  <c r="BN98" i="18"/>
  <c r="BK108" i="18"/>
  <c r="BK106" i="18" s="1"/>
  <c r="BK196" i="18"/>
  <c r="BK166" i="18"/>
  <c r="BK202" i="18" s="1"/>
  <c r="BK163" i="18"/>
  <c r="BK199" i="18" s="1"/>
  <c r="BK157" i="18"/>
  <c r="BK193" i="18" s="1"/>
  <c r="BK191" i="18"/>
  <c r="BQ131" i="18"/>
  <c r="BN116" i="18"/>
  <c r="BN118" i="18" s="1"/>
  <c r="BN170" i="18"/>
  <c r="BN176" i="18"/>
  <c r="BN167" i="18"/>
  <c r="BN173" i="18"/>
  <c r="BP22" i="18"/>
  <c r="BP24" i="18"/>
  <c r="BL102" i="18"/>
  <c r="BL103" i="18" s="1"/>
  <c r="BM103" i="18" s="1"/>
  <c r="BL155" i="18"/>
  <c r="BL191" i="18" s="1"/>
  <c r="BL161" i="18"/>
  <c r="BL197" i="18" s="1"/>
  <c r="BL158" i="18"/>
  <c r="BL194" i="18" s="1"/>
  <c r="BL164" i="18"/>
  <c r="BL200" i="18" s="1"/>
  <c r="BM123" i="18"/>
  <c r="BM121" i="18" s="1"/>
  <c r="BM169" i="18"/>
  <c r="BM175" i="18"/>
  <c r="BM172" i="18"/>
  <c r="BM178" i="18"/>
  <c r="BM145" i="18"/>
  <c r="BN113" i="18"/>
  <c r="BN119" i="18"/>
  <c r="BO136" i="18"/>
  <c r="BO134" i="18" s="1"/>
  <c r="BO184" i="18"/>
  <c r="BO190" i="18"/>
  <c r="BO187" i="18"/>
  <c r="BO181" i="18"/>
  <c r="BK87" i="18"/>
  <c r="BL87" i="18" s="1"/>
  <c r="BM87" i="18" s="1"/>
  <c r="AY122" i="18"/>
  <c r="BB38" i="18"/>
  <c r="BB46" i="18" s="1"/>
  <c r="BB44" i="18" s="1"/>
  <c r="BD17" i="18"/>
  <c r="BD18" i="18"/>
  <c r="BD124" i="18"/>
  <c r="BD34" i="18"/>
  <c r="AZ167" i="18"/>
  <c r="AZ173" i="18"/>
  <c r="AZ116" i="18"/>
  <c r="AZ176" i="18"/>
  <c r="AZ170" i="18"/>
  <c r="AZ113" i="18"/>
  <c r="AZ119" i="18"/>
  <c r="AX54" i="18"/>
  <c r="AX62" i="18" s="1"/>
  <c r="AX60" i="18" s="1"/>
  <c r="AX58" i="18"/>
  <c r="AX80" i="18"/>
  <c r="AX82" i="18" s="1"/>
  <c r="AX92" i="18" s="1"/>
  <c r="AX90" i="18" s="1"/>
  <c r="BB132" i="18"/>
  <c r="BB128" i="18"/>
  <c r="BB63" i="18"/>
  <c r="BB109" i="18"/>
  <c r="AY169" i="18"/>
  <c r="AY175" i="18"/>
  <c r="AY123" i="18"/>
  <c r="AY121" i="18" s="1"/>
  <c r="AY172" i="18"/>
  <c r="AY178" i="18"/>
  <c r="AX102" i="18"/>
  <c r="AX103" i="18" s="1"/>
  <c r="AX158" i="18"/>
  <c r="AX164" i="18"/>
  <c r="AX155" i="18"/>
  <c r="AX161" i="18"/>
  <c r="BC19" i="18"/>
  <c r="BC26" i="18" s="1"/>
  <c r="BC20" i="18"/>
  <c r="BC36" i="18" s="1"/>
  <c r="BC126" i="18"/>
  <c r="AZ99" i="18"/>
  <c r="AZ101" i="18"/>
  <c r="AZ142" i="18" s="1"/>
  <c r="AZ137" i="18"/>
  <c r="AZ140" i="18" s="1"/>
  <c r="AZ144" i="18" s="1"/>
  <c r="AZ98" i="18"/>
  <c r="AY53" i="18"/>
  <c r="AY56" i="18" s="1"/>
  <c r="AY55" i="18"/>
  <c r="AY83" i="18" s="1"/>
  <c r="AY78" i="18"/>
  <c r="AY81" i="18" s="1"/>
  <c r="AY85" i="18" s="1"/>
  <c r="AY52" i="18"/>
  <c r="AY57" i="18"/>
  <c r="BA184" i="18"/>
  <c r="BA190" i="18"/>
  <c r="BA136" i="18"/>
  <c r="BA134" i="18" s="1"/>
  <c r="BA181" i="18"/>
  <c r="BA187" i="18"/>
  <c r="BA50" i="18"/>
  <c r="BA96" i="18"/>
  <c r="AX140" i="18"/>
  <c r="AX144" i="18" s="1"/>
  <c r="AY138" i="18"/>
  <c r="AY12" i="18" s="1"/>
  <c r="BA114" i="18"/>
  <c r="BA112" i="18"/>
  <c r="AZ73" i="18"/>
  <c r="AZ67" i="18"/>
  <c r="AZ77" i="18" s="1"/>
  <c r="AZ75" i="18" s="1"/>
  <c r="AY84" i="18"/>
  <c r="BB22" i="18"/>
  <c r="AX100" i="18"/>
  <c r="AX104" i="18"/>
  <c r="AX139" i="18"/>
  <c r="AX141" i="18" s="1"/>
  <c r="AX151" i="18" s="1"/>
  <c r="AX149" i="18" s="1"/>
  <c r="BC130" i="18"/>
  <c r="BC131" i="18" s="1"/>
  <c r="BC179" i="18"/>
  <c r="BC185" i="18"/>
  <c r="BC182" i="18"/>
  <c r="BC188" i="18"/>
  <c r="AZ53" i="18"/>
  <c r="AZ56" i="18" s="1"/>
  <c r="AZ78" i="18"/>
  <c r="AZ81" i="18" s="1"/>
  <c r="AZ85" i="18" s="1"/>
  <c r="AZ55" i="18"/>
  <c r="AZ83" i="18" s="1"/>
  <c r="AZ52" i="18"/>
  <c r="BA42" i="18"/>
  <c r="BB42" i="18" s="1"/>
  <c r="AY99" i="18"/>
  <c r="AY101" i="18"/>
  <c r="AY142" i="18" s="1"/>
  <c r="AY137" i="18"/>
  <c r="AY140" i="18" s="1"/>
  <c r="AY144" i="18" s="1"/>
  <c r="AY98" i="18"/>
  <c r="BA66" i="18"/>
  <c r="BA70" i="18" s="1"/>
  <c r="BA72" i="18" s="1"/>
  <c r="BA68" i="18"/>
  <c r="BB28" i="18"/>
  <c r="BA65" i="18"/>
  <c r="BA111" i="18"/>
  <c r="AX81" i="18"/>
  <c r="AX85" i="18" s="1"/>
  <c r="AY79" i="18"/>
  <c r="AY8" i="18" s="1"/>
  <c r="AZ118" i="18"/>
  <c r="AY143" i="18"/>
  <c r="AK60" i="18"/>
  <c r="AN50" i="18"/>
  <c r="AN96" i="18"/>
  <c r="AK150" i="18"/>
  <c r="AN128" i="18"/>
  <c r="AN132" i="18"/>
  <c r="AO132" i="18" s="1"/>
  <c r="AO128" i="18"/>
  <c r="AO28" i="18"/>
  <c r="AN65" i="18"/>
  <c r="AN111" i="18"/>
  <c r="AK149" i="18"/>
  <c r="AK61" i="18"/>
  <c r="AK122" i="18"/>
  <c r="AJ108" i="18"/>
  <c r="AJ106" i="18" s="1"/>
  <c r="AJ196" i="18"/>
  <c r="AJ166" i="18"/>
  <c r="AJ202" i="18" s="1"/>
  <c r="AJ163" i="18"/>
  <c r="AJ199" i="18" s="1"/>
  <c r="AJ157" i="18"/>
  <c r="AJ193" i="18" s="1"/>
  <c r="AN112" i="18"/>
  <c r="AN114" i="18"/>
  <c r="AO63" i="18"/>
  <c r="AO109" i="18"/>
  <c r="AP27" i="18"/>
  <c r="AJ197" i="18"/>
  <c r="AK162" i="18"/>
  <c r="AK103" i="18"/>
  <c r="AL103" i="18" s="1"/>
  <c r="AJ88" i="18"/>
  <c r="AK90" i="18"/>
  <c r="AK91" i="18" s="1"/>
  <c r="AM99" i="18"/>
  <c r="AM101" i="18"/>
  <c r="AM142" i="18" s="1"/>
  <c r="AM137" i="18"/>
  <c r="AM140" i="18" s="1"/>
  <c r="AM144" i="18" s="1"/>
  <c r="AM98" i="18"/>
  <c r="AM170" i="18"/>
  <c r="AM176" i="18"/>
  <c r="AM116" i="18"/>
  <c r="AM118" i="18" s="1"/>
  <c r="AM167" i="18"/>
  <c r="AM173" i="18"/>
  <c r="AJ147" i="18"/>
  <c r="AK105" i="18"/>
  <c r="AK86" i="18"/>
  <c r="AP127" i="18"/>
  <c r="AP125" i="18"/>
  <c r="AM53" i="18"/>
  <c r="AM56" i="18" s="1"/>
  <c r="AM57" i="18" s="1"/>
  <c r="AM55" i="18"/>
  <c r="AM83" i="18" s="1"/>
  <c r="AM78" i="18"/>
  <c r="AM52" i="18"/>
  <c r="AO22" i="18"/>
  <c r="AO24" i="18" s="1"/>
  <c r="AP21" i="18"/>
  <c r="AJ194" i="18"/>
  <c r="AK159" i="18"/>
  <c r="AL146" i="18"/>
  <c r="AM146" i="18" s="1"/>
  <c r="AL100" i="18"/>
  <c r="AL104" i="18"/>
  <c r="AL147" i="18" s="1"/>
  <c r="AL139" i="18"/>
  <c r="AL141" i="18" s="1"/>
  <c r="AL151" i="18" s="1"/>
  <c r="AL149" i="18" s="1"/>
  <c r="AM113" i="18"/>
  <c r="AM119" i="18"/>
  <c r="AN68" i="18"/>
  <c r="AN66" i="18"/>
  <c r="AN70" i="18" s="1"/>
  <c r="AN72" i="18" s="1"/>
  <c r="AP20" i="18"/>
  <c r="AP36" i="18"/>
  <c r="AP19" i="18"/>
  <c r="AP26" i="18" s="1"/>
  <c r="AP126" i="18"/>
  <c r="AK108" i="18"/>
  <c r="AK106" i="18" s="1"/>
  <c r="AK157" i="18"/>
  <c r="AK193" i="18" s="1"/>
  <c r="AO5" i="18" s="1"/>
  <c r="AP5" i="18" s="1"/>
  <c r="AK163" i="18"/>
  <c r="AK199" i="18" s="1"/>
  <c r="AO9" i="18" s="1"/>
  <c r="AP9" i="18" s="1"/>
  <c r="AK196" i="18"/>
  <c r="AO7" i="18" s="1"/>
  <c r="AP7" i="18" s="1"/>
  <c r="AK166" i="18"/>
  <c r="AK202" i="18" s="1"/>
  <c r="AO11" i="18" s="1"/>
  <c r="AP11" i="18" s="1"/>
  <c r="AM134" i="18"/>
  <c r="AJ191" i="18"/>
  <c r="AK156" i="18"/>
  <c r="AK58" i="18"/>
  <c r="AK88" i="18" s="1"/>
  <c r="AN44" i="18"/>
  <c r="AK145" i="18"/>
  <c r="AL102" i="18"/>
  <c r="AL164" i="18"/>
  <c r="AL200" i="18" s="1"/>
  <c r="AL155" i="18"/>
  <c r="AL191" i="18" s="1"/>
  <c r="AL161" i="18"/>
  <c r="AL197" i="18" s="1"/>
  <c r="AL158" i="18"/>
  <c r="AL194" i="18" s="1"/>
  <c r="AM67" i="18"/>
  <c r="AM77" i="18" s="1"/>
  <c r="AM75" i="18" s="1"/>
  <c r="AM73" i="18"/>
  <c r="AP37" i="18"/>
  <c r="AP40" i="18" s="1"/>
  <c r="AP41" i="18" s="1"/>
  <c r="AP35" i="18"/>
  <c r="AO38" i="18"/>
  <c r="AO46" i="18" s="1"/>
  <c r="AO44" i="18" s="1"/>
  <c r="AO42" i="18"/>
  <c r="AJ200" i="18"/>
  <c r="AK165" i="18"/>
  <c r="AL123" i="18"/>
  <c r="AL121" i="18" s="1"/>
  <c r="AL178" i="18"/>
  <c r="AL169" i="18"/>
  <c r="AL175" i="18"/>
  <c r="AL172" i="18"/>
  <c r="AL54" i="18"/>
  <c r="AL62" i="18" s="1"/>
  <c r="AL60" i="18" s="1"/>
  <c r="AL80" i="18"/>
  <c r="AL82" i="18" s="1"/>
  <c r="AL92" i="18" s="1"/>
  <c r="AL90" i="18" s="1"/>
  <c r="M34" i="18"/>
  <c r="M18" i="18"/>
  <c r="U60" i="18"/>
  <c r="X44" i="18"/>
  <c r="U149" i="18"/>
  <c r="X96" i="18"/>
  <c r="X50" i="18"/>
  <c r="W176" i="18"/>
  <c r="W170" i="18"/>
  <c r="W171" i="18" s="1"/>
  <c r="W167" i="18"/>
  <c r="W116" i="18"/>
  <c r="W117" i="18" s="1"/>
  <c r="W173" i="18"/>
  <c r="X132" i="18"/>
  <c r="Y132" i="18" s="1"/>
  <c r="X128" i="18"/>
  <c r="T147" i="18"/>
  <c r="T88" i="18"/>
  <c r="T194" i="18"/>
  <c r="Y109" i="18"/>
  <c r="Y63" i="18"/>
  <c r="Y128" i="18"/>
  <c r="V175" i="18"/>
  <c r="V169" i="18"/>
  <c r="V172" i="18"/>
  <c r="V123" i="18"/>
  <c r="V121" i="18" s="1"/>
  <c r="V178" i="18"/>
  <c r="W96" i="18"/>
  <c r="W97" i="18" s="1"/>
  <c r="W9" i="18" s="1"/>
  <c r="W50" i="18"/>
  <c r="X111" i="18"/>
  <c r="X65" i="18"/>
  <c r="Y28" i="18"/>
  <c r="Z19" i="18"/>
  <c r="Z26" i="18" s="1"/>
  <c r="Z20" i="18"/>
  <c r="Z127" i="18"/>
  <c r="W190" i="18"/>
  <c r="W184" i="18"/>
  <c r="W187" i="18"/>
  <c r="W136" i="18"/>
  <c r="W134" i="18" s="1"/>
  <c r="W135" i="18" s="1"/>
  <c r="W181" i="18"/>
  <c r="U103" i="18"/>
  <c r="T200" i="18"/>
  <c r="Y22" i="18"/>
  <c r="Y24" i="18" s="1"/>
  <c r="X68" i="18"/>
  <c r="X66" i="18"/>
  <c r="X70" i="18" s="1"/>
  <c r="W43" i="18"/>
  <c r="W4" i="18" s="1"/>
  <c r="W67" i="18"/>
  <c r="W77" i="18" s="1"/>
  <c r="W75" i="18" s="1"/>
  <c r="W73" i="18"/>
  <c r="V55" i="18"/>
  <c r="V83" i="18" s="1"/>
  <c r="V53" i="18"/>
  <c r="V56" i="18" s="1"/>
  <c r="V57" i="18" s="1"/>
  <c r="V78" i="18"/>
  <c r="V52" i="18"/>
  <c r="U58" i="18"/>
  <c r="U88" i="18" s="1"/>
  <c r="AA17" i="18"/>
  <c r="AB16" i="18"/>
  <c r="AB18" i="18" s="1"/>
  <c r="AA34" i="18"/>
  <c r="AA37" i="18" s="1"/>
  <c r="AA40" i="18" s="1"/>
  <c r="AA41" i="18" s="1"/>
  <c r="AA124" i="18"/>
  <c r="AA127" i="18" s="1"/>
  <c r="T191" i="18"/>
  <c r="Y36" i="18"/>
  <c r="U163" i="18"/>
  <c r="U199" i="18" s="1"/>
  <c r="U157" i="18"/>
  <c r="U193" i="18" s="1"/>
  <c r="U196" i="18"/>
  <c r="U108" i="18"/>
  <c r="U166" i="18"/>
  <c r="U202" i="18" s="1"/>
  <c r="T166" i="18"/>
  <c r="T202" i="18" s="1"/>
  <c r="T196" i="18"/>
  <c r="T157" i="18"/>
  <c r="T193" i="18" s="1"/>
  <c r="T108" i="18"/>
  <c r="T106" i="18" s="1"/>
  <c r="T163" i="18"/>
  <c r="T199" i="18" s="1"/>
  <c r="X114" i="18"/>
  <c r="X112" i="18"/>
  <c r="V118" i="18"/>
  <c r="W119" i="18"/>
  <c r="W120" i="18" s="1"/>
  <c r="W113" i="18"/>
  <c r="V137" i="18"/>
  <c r="V101" i="18"/>
  <c r="V142" i="18" s="1"/>
  <c r="V99" i="18"/>
  <c r="V98" i="18"/>
  <c r="W72" i="18"/>
  <c r="T197" i="18"/>
  <c r="K185" i="18"/>
  <c r="K188" i="18"/>
  <c r="K182" i="18"/>
  <c r="K179" i="18"/>
  <c r="I187" i="18"/>
  <c r="I190" i="18"/>
  <c r="I184" i="18"/>
  <c r="I181" i="18"/>
  <c r="I112" i="18"/>
  <c r="I176" i="18" s="1"/>
  <c r="H164" i="18"/>
  <c r="H161" i="18"/>
  <c r="H155" i="18"/>
  <c r="H158" i="18"/>
  <c r="H176" i="18"/>
  <c r="H173" i="18"/>
  <c r="H170" i="18"/>
  <c r="H167" i="18"/>
  <c r="H178" i="18"/>
  <c r="H175" i="18"/>
  <c r="H172" i="18"/>
  <c r="H169" i="18"/>
  <c r="H157" i="18"/>
  <c r="H166" i="18"/>
  <c r="H163" i="18"/>
  <c r="H123" i="18"/>
  <c r="H121" i="18" s="1"/>
  <c r="I111" i="18"/>
  <c r="I113" i="18" s="1"/>
  <c r="H119" i="18"/>
  <c r="H147" i="18" s="1"/>
  <c r="I73" i="18"/>
  <c r="I74" i="18" s="1"/>
  <c r="H139" i="18"/>
  <c r="H141" i="18" s="1"/>
  <c r="H151" i="18" s="1"/>
  <c r="H149" i="18" s="1"/>
  <c r="I114" i="18"/>
  <c r="I115" i="18" s="1"/>
  <c r="J28" i="18"/>
  <c r="J65" i="18" s="1"/>
  <c r="J67" i="18" s="1"/>
  <c r="J77" i="18" s="1"/>
  <c r="J75" i="18" s="1"/>
  <c r="J63" i="18"/>
  <c r="J68" i="18" s="1"/>
  <c r="J112" i="18"/>
  <c r="J114" i="18"/>
  <c r="I66" i="18"/>
  <c r="I70" i="18" s="1"/>
  <c r="I64" i="18"/>
  <c r="I6" i="18" s="1"/>
  <c r="I68" i="18"/>
  <c r="I69" i="18" s="1"/>
  <c r="K26" i="18"/>
  <c r="K109" i="18" s="1"/>
  <c r="I78" i="18"/>
  <c r="I81" i="18" s="1"/>
  <c r="I85" i="18" s="1"/>
  <c r="H142" i="18"/>
  <c r="H116" i="18"/>
  <c r="H118" i="18" s="1"/>
  <c r="I76" i="18"/>
  <c r="H90" i="18"/>
  <c r="M37" i="19"/>
  <c r="M35" i="19"/>
  <c r="M36" i="19"/>
  <c r="H108" i="18"/>
  <c r="H106" i="18" s="1"/>
  <c r="H102" i="18"/>
  <c r="H103" i="18" s="1"/>
  <c r="K22" i="18"/>
  <c r="K24" i="18" s="1"/>
  <c r="K50" i="18" s="1"/>
  <c r="K40" i="19"/>
  <c r="H40" i="19"/>
  <c r="L40" i="19" s="1"/>
  <c r="H39" i="19"/>
  <c r="L39" i="19" s="1"/>
  <c r="K39" i="19"/>
  <c r="M39" i="19" s="1"/>
  <c r="H41" i="19"/>
  <c r="L41" i="19" s="1"/>
  <c r="K41" i="19"/>
  <c r="I101" i="18"/>
  <c r="I98" i="18"/>
  <c r="I136" i="18"/>
  <c r="I134" i="18" s="1"/>
  <c r="I135" i="18" s="1"/>
  <c r="K130" i="18"/>
  <c r="K131" i="18" s="1"/>
  <c r="I137" i="18"/>
  <c r="I99" i="18"/>
  <c r="I97" i="18"/>
  <c r="I9" i="18" s="1"/>
  <c r="J55" i="18"/>
  <c r="J96" i="18"/>
  <c r="K36" i="18"/>
  <c r="K38" i="18" s="1"/>
  <c r="K46" i="18" s="1"/>
  <c r="K44" i="18" s="1"/>
  <c r="J44" i="18"/>
  <c r="I80" i="18"/>
  <c r="I82" i="18" s="1"/>
  <c r="I92" i="18" s="1"/>
  <c r="I90" i="18" s="1"/>
  <c r="I54" i="18"/>
  <c r="I62" i="18" s="1"/>
  <c r="I60" i="18" s="1"/>
  <c r="L20" i="18"/>
  <c r="L22" i="18" s="1"/>
  <c r="L19" i="18"/>
  <c r="L127" i="18"/>
  <c r="J53" i="18"/>
  <c r="J56" i="18" s="1"/>
  <c r="I133" i="18"/>
  <c r="J128" i="18"/>
  <c r="J132" i="18"/>
  <c r="M17" i="18"/>
  <c r="N16" i="18"/>
  <c r="M124" i="18"/>
  <c r="M37" i="18"/>
  <c r="M40" i="18" s="1"/>
  <c r="H146" i="18"/>
  <c r="K126" i="18"/>
  <c r="M12" i="13"/>
  <c r="M14" i="13" s="1"/>
  <c r="L14" i="13"/>
  <c r="J37" i="13"/>
  <c r="I40" i="13"/>
  <c r="I31" i="13"/>
  <c r="H34" i="13"/>
  <c r="I27" i="13"/>
  <c r="I28" i="13"/>
  <c r="J25" i="13"/>
  <c r="J19" i="13"/>
  <c r="I21" i="13"/>
  <c r="I22" i="13"/>
  <c r="H15" i="13"/>
  <c r="H16" i="13"/>
  <c r="H17" i="13" s="1"/>
  <c r="I13" i="13"/>
  <c r="W149" i="35" l="1"/>
  <c r="Y72" i="35"/>
  <c r="AK162" i="34"/>
  <c r="J57" i="34"/>
  <c r="I118" i="33"/>
  <c r="AY105" i="33"/>
  <c r="AL72" i="33"/>
  <c r="AY106" i="31"/>
  <c r="H149" i="31"/>
  <c r="BM79" i="31"/>
  <c r="BM8" i="31" s="1"/>
  <c r="J72" i="31"/>
  <c r="J118" i="30"/>
  <c r="AL146" i="30"/>
  <c r="BN87" i="30"/>
  <c r="K72" i="30"/>
  <c r="BO72" i="30"/>
  <c r="AY162" i="29"/>
  <c r="AL72" i="29"/>
  <c r="Y72" i="29"/>
  <c r="AX104" i="28"/>
  <c r="AX147" i="28" s="1"/>
  <c r="X146" i="28"/>
  <c r="AY159" i="27"/>
  <c r="W146" i="27"/>
  <c r="BL87" i="27"/>
  <c r="BM87" i="27" s="1"/>
  <c r="J72" i="27"/>
  <c r="AY149" i="26"/>
  <c r="AY150" i="26" s="1"/>
  <c r="G106" i="26"/>
  <c r="AY200" i="26"/>
  <c r="AY201" i="26" s="1"/>
  <c r="BC10" i="26" s="1"/>
  <c r="BD10" i="26" s="1"/>
  <c r="AY118" i="26"/>
  <c r="BL103" i="26"/>
  <c r="AJ58" i="26"/>
  <c r="AJ88" i="26" s="1"/>
  <c r="W86" i="26"/>
  <c r="I9" i="21"/>
  <c r="BL106" i="25"/>
  <c r="I86" i="25"/>
  <c r="BM61" i="24"/>
  <c r="AN118" i="23"/>
  <c r="AY88" i="23"/>
  <c r="I159" i="36"/>
  <c r="H106" i="36"/>
  <c r="L96" i="36"/>
  <c r="L50" i="36"/>
  <c r="M128" i="36"/>
  <c r="K57" i="36"/>
  <c r="L42" i="36"/>
  <c r="M42" i="36" s="1"/>
  <c r="L38" i="36"/>
  <c r="L46" i="36" s="1"/>
  <c r="L44" i="36" s="1"/>
  <c r="K65" i="36"/>
  <c r="K111" i="36"/>
  <c r="L28" i="36"/>
  <c r="N41" i="36"/>
  <c r="I145" i="36"/>
  <c r="K173" i="36"/>
  <c r="K167" i="36"/>
  <c r="K176" i="36"/>
  <c r="K170" i="36"/>
  <c r="K116" i="36"/>
  <c r="N37" i="36"/>
  <c r="N40" i="36" s="1"/>
  <c r="N35" i="36"/>
  <c r="G147" i="36"/>
  <c r="H104" i="36"/>
  <c r="G88" i="36"/>
  <c r="H58" i="36"/>
  <c r="L66" i="36"/>
  <c r="L70" i="36" s="1"/>
  <c r="L72" i="36" s="1"/>
  <c r="L68" i="36"/>
  <c r="M109" i="36"/>
  <c r="M63" i="36"/>
  <c r="M38" i="36"/>
  <c r="M46" i="36" s="1"/>
  <c r="I191" i="36"/>
  <c r="J119" i="36"/>
  <c r="J113" i="36"/>
  <c r="I146" i="36"/>
  <c r="J146" i="36" s="1"/>
  <c r="N20" i="36"/>
  <c r="N19" i="36"/>
  <c r="N26" i="36" s="1"/>
  <c r="I61" i="36"/>
  <c r="H202" i="36"/>
  <c r="J164" i="36"/>
  <c r="J155" i="36"/>
  <c r="J191" i="36" s="1"/>
  <c r="J158" i="36"/>
  <c r="J194" i="36" s="1"/>
  <c r="J161" i="36"/>
  <c r="J197" i="36" s="1"/>
  <c r="J102" i="36"/>
  <c r="J103" i="36" s="1"/>
  <c r="L112" i="36"/>
  <c r="L114" i="36"/>
  <c r="I201" i="36"/>
  <c r="M10" i="36" s="1"/>
  <c r="N10" i="36" s="1"/>
  <c r="I197" i="36"/>
  <c r="I162" i="36"/>
  <c r="L132" i="36"/>
  <c r="M132" i="36" s="1"/>
  <c r="L128" i="36"/>
  <c r="J139" i="36"/>
  <c r="J141" i="36" s="1"/>
  <c r="J151" i="36" s="1"/>
  <c r="J149" i="36" s="1"/>
  <c r="J100" i="36"/>
  <c r="J118" i="36"/>
  <c r="K118" i="36" s="1"/>
  <c r="J81" i="36"/>
  <c r="J85" i="36" s="1"/>
  <c r="J87" i="36" s="1"/>
  <c r="K87" i="36" s="1"/>
  <c r="K55" i="36"/>
  <c r="K83" i="36" s="1"/>
  <c r="K53" i="36"/>
  <c r="K56" i="36" s="1"/>
  <c r="K78" i="36"/>
  <c r="K81" i="36" s="1"/>
  <c r="K85" i="36" s="1"/>
  <c r="K52" i="36"/>
  <c r="I166" i="36"/>
  <c r="I160" i="36"/>
  <c r="I163" i="36"/>
  <c r="I108" i="36"/>
  <c r="I106" i="36" s="1"/>
  <c r="I157" i="36"/>
  <c r="J67" i="36"/>
  <c r="J77" i="36" s="1"/>
  <c r="J75" i="36" s="1"/>
  <c r="J73" i="36"/>
  <c r="I156" i="36"/>
  <c r="N127" i="36"/>
  <c r="N125" i="36"/>
  <c r="I86" i="36"/>
  <c r="K190" i="36"/>
  <c r="K184" i="36"/>
  <c r="K187" i="36"/>
  <c r="K181" i="36"/>
  <c r="K136" i="36"/>
  <c r="K134" i="36" s="1"/>
  <c r="I178" i="36"/>
  <c r="I172" i="36"/>
  <c r="I175" i="36"/>
  <c r="I169" i="36"/>
  <c r="I123" i="36"/>
  <c r="I121" i="36" s="1"/>
  <c r="I122" i="36" s="1"/>
  <c r="M22" i="36"/>
  <c r="M24" i="36" s="1"/>
  <c r="J54" i="36"/>
  <c r="J62" i="36" s="1"/>
  <c r="J60" i="36" s="1"/>
  <c r="J80" i="36"/>
  <c r="J82" i="36" s="1"/>
  <c r="J92" i="36" s="1"/>
  <c r="J90" i="36" s="1"/>
  <c r="K101" i="36"/>
  <c r="K142" i="36" s="1"/>
  <c r="K137" i="36"/>
  <c r="K140" i="36" s="1"/>
  <c r="K144" i="36" s="1"/>
  <c r="K99" i="36"/>
  <c r="K98" i="36"/>
  <c r="BC128" i="25"/>
  <c r="AN128" i="25"/>
  <c r="BP128" i="25"/>
  <c r="BP132" i="25"/>
  <c r="Z113" i="25"/>
  <c r="Z119" i="25"/>
  <c r="Z99" i="25"/>
  <c r="Z101" i="25"/>
  <c r="Z142" i="25" s="1"/>
  <c r="Z137" i="25"/>
  <c r="Z140" i="25" s="1"/>
  <c r="Z144" i="25" s="1"/>
  <c r="Z98" i="25"/>
  <c r="BO113" i="25"/>
  <c r="BO119" i="25"/>
  <c r="BR127" i="25"/>
  <c r="BR125" i="25"/>
  <c r="BN123" i="25"/>
  <c r="BN121" i="25" s="1"/>
  <c r="BN169" i="25"/>
  <c r="BN172" i="25"/>
  <c r="BN175" i="25"/>
  <c r="BN178" i="25"/>
  <c r="AY108" i="25"/>
  <c r="AY106" i="25" s="1"/>
  <c r="AY157" i="25"/>
  <c r="AY193" i="25" s="1"/>
  <c r="AY160" i="25"/>
  <c r="AY196" i="25" s="1"/>
  <c r="AY163" i="25"/>
  <c r="AY199" i="25" s="1"/>
  <c r="AY166" i="25"/>
  <c r="AY202" i="25" s="1"/>
  <c r="AY191" i="25"/>
  <c r="AY156" i="25"/>
  <c r="W201" i="25"/>
  <c r="AL102" i="25"/>
  <c r="AL155" i="25"/>
  <c r="AL191" i="25" s="1"/>
  <c r="AL158" i="25"/>
  <c r="AL194" i="25" s="1"/>
  <c r="AL161" i="25"/>
  <c r="AL197" i="25" s="1"/>
  <c r="AL164" i="25"/>
  <c r="AL200" i="25" s="1"/>
  <c r="BD130" i="25"/>
  <c r="BD131" i="25" s="1"/>
  <c r="BD179" i="25"/>
  <c r="BD180" i="25" s="1"/>
  <c r="BD185" i="25"/>
  <c r="BD186" i="25" s="1"/>
  <c r="BD188" i="25"/>
  <c r="BD189" i="25" s="1"/>
  <c r="BD182" i="25"/>
  <c r="BD183" i="25" s="1"/>
  <c r="W106" i="25"/>
  <c r="W107" i="25" s="1"/>
  <c r="Y102" i="25"/>
  <c r="Y103" i="25" s="1"/>
  <c r="Y155" i="25"/>
  <c r="Y191" i="25" s="1"/>
  <c r="Y158" i="25"/>
  <c r="Y161" i="25"/>
  <c r="Y197" i="25" s="1"/>
  <c r="Y164" i="25"/>
  <c r="BO136" i="25"/>
  <c r="BO134" i="25" s="1"/>
  <c r="BO181" i="25"/>
  <c r="BO184" i="25"/>
  <c r="BO187" i="25"/>
  <c r="BO190" i="25"/>
  <c r="BC112" i="25"/>
  <c r="BC114" i="25"/>
  <c r="AM113" i="25"/>
  <c r="AM119" i="25"/>
  <c r="AP127" i="25"/>
  <c r="AP125" i="25"/>
  <c r="AK171" i="25"/>
  <c r="W195" i="25"/>
  <c r="AK99" i="25"/>
  <c r="AK101" i="25"/>
  <c r="AK142" i="25" s="1"/>
  <c r="AK137" i="25"/>
  <c r="AK98" i="25"/>
  <c r="AK97" i="25"/>
  <c r="AK9" i="25" s="1"/>
  <c r="AL123" i="25"/>
  <c r="AL121" i="25" s="1"/>
  <c r="AL169" i="25"/>
  <c r="AL172" i="25"/>
  <c r="AL175" i="25"/>
  <c r="AL178" i="25"/>
  <c r="Z116" i="25"/>
  <c r="Z167" i="25"/>
  <c r="Z170" i="25"/>
  <c r="Z173" i="25"/>
  <c r="Z176" i="25"/>
  <c r="Y123" i="25"/>
  <c r="Y121" i="25" s="1"/>
  <c r="Y169" i="25"/>
  <c r="Y172" i="25"/>
  <c r="Y175" i="25"/>
  <c r="Y178" i="25"/>
  <c r="BA102" i="25"/>
  <c r="BA155" i="25"/>
  <c r="BA191" i="25" s="1"/>
  <c r="BA158" i="25"/>
  <c r="BA194" i="25" s="1"/>
  <c r="BA161" i="25"/>
  <c r="BA197" i="25" s="1"/>
  <c r="BA164" i="25"/>
  <c r="BA200" i="25" s="1"/>
  <c r="BO116" i="25"/>
  <c r="BO118" i="25" s="1"/>
  <c r="BO167" i="25"/>
  <c r="BO170" i="25"/>
  <c r="BO173" i="25"/>
  <c r="BO176" i="25"/>
  <c r="AY200" i="25"/>
  <c r="AY165" i="25"/>
  <c r="AZ103" i="25"/>
  <c r="AL100" i="25"/>
  <c r="AL139" i="25"/>
  <c r="AL141" i="25" s="1"/>
  <c r="AL151" i="25" s="1"/>
  <c r="AZ149" i="25"/>
  <c r="Y100" i="25"/>
  <c r="Y104" i="25"/>
  <c r="Y147" i="25" s="1"/>
  <c r="Y139" i="25"/>
  <c r="Y141" i="25" s="1"/>
  <c r="Y151" i="25" s="1"/>
  <c r="Y149" i="25" s="1"/>
  <c r="BP112" i="25"/>
  <c r="BP114" i="25"/>
  <c r="BB113" i="25"/>
  <c r="BB119" i="25"/>
  <c r="BB99" i="25"/>
  <c r="BB101" i="25"/>
  <c r="BB142" i="25" s="1"/>
  <c r="BB137" i="25"/>
  <c r="BB98" i="25"/>
  <c r="AK168" i="25"/>
  <c r="AY145" i="25"/>
  <c r="AA126" i="25"/>
  <c r="AY150" i="25"/>
  <c r="X104" i="25"/>
  <c r="X147" i="25" s="1"/>
  <c r="AK122" i="25"/>
  <c r="W105" i="25"/>
  <c r="BA100" i="25"/>
  <c r="BA104" i="25"/>
  <c r="BA147" i="25" s="1"/>
  <c r="BA139" i="25"/>
  <c r="BA141" i="25" s="1"/>
  <c r="BA151" i="25" s="1"/>
  <c r="BA149" i="25" s="1"/>
  <c r="AY197" i="25"/>
  <c r="AY162" i="25"/>
  <c r="AM116" i="25"/>
  <c r="AM167" i="25"/>
  <c r="AM170" i="25"/>
  <c r="AM173" i="25"/>
  <c r="AM176" i="25"/>
  <c r="BN102" i="25"/>
  <c r="BN155" i="25"/>
  <c r="BN191" i="25" s="1"/>
  <c r="BN158" i="25"/>
  <c r="BN194" i="25" s="1"/>
  <c r="BN161" i="25"/>
  <c r="BN197" i="25" s="1"/>
  <c r="BN164" i="25"/>
  <c r="BN200" i="25" s="1"/>
  <c r="AZ108" i="25"/>
  <c r="AZ106" i="25" s="1"/>
  <c r="AZ157" i="25"/>
  <c r="AZ193" i="25" s="1"/>
  <c r="AZ160" i="25"/>
  <c r="AZ196" i="25" s="1"/>
  <c r="AZ163" i="25"/>
  <c r="AZ199" i="25" s="1"/>
  <c r="AZ166" i="25"/>
  <c r="AZ202" i="25" s="1"/>
  <c r="AY146" i="25"/>
  <c r="AZ146" i="25" s="1"/>
  <c r="BA146" i="25" s="1"/>
  <c r="W192" i="25"/>
  <c r="Y140" i="25"/>
  <c r="Y144" i="25" s="1"/>
  <c r="BA123" i="25"/>
  <c r="BA121" i="25" s="1"/>
  <c r="BA169" i="25"/>
  <c r="BA172" i="25"/>
  <c r="BA175" i="25"/>
  <c r="BA178" i="25"/>
  <c r="BB132" i="25"/>
  <c r="BC132" i="25" s="1"/>
  <c r="AN112" i="25"/>
  <c r="AN114" i="25"/>
  <c r="AA112" i="25"/>
  <c r="AA114" i="25"/>
  <c r="AK118" i="25"/>
  <c r="AL118" i="25" s="1"/>
  <c r="AM118" i="25" s="1"/>
  <c r="AK117" i="25"/>
  <c r="Z118" i="25"/>
  <c r="AY147" i="25"/>
  <c r="AY105" i="25"/>
  <c r="X108" i="25"/>
  <c r="X106" i="25" s="1"/>
  <c r="X157" i="25"/>
  <c r="X193" i="25" s="1"/>
  <c r="X160" i="25"/>
  <c r="X196" i="25" s="1"/>
  <c r="X163" i="25"/>
  <c r="X199" i="25" s="1"/>
  <c r="X166" i="25"/>
  <c r="X202" i="25" s="1"/>
  <c r="Z128" i="25"/>
  <c r="Z132" i="25"/>
  <c r="W198" i="25"/>
  <c r="W148" i="25"/>
  <c r="BB116" i="25"/>
  <c r="BB118" i="25" s="1"/>
  <c r="BB167" i="25"/>
  <c r="BB170" i="25"/>
  <c r="BB173" i="25"/>
  <c r="BB176" i="25"/>
  <c r="AB130" i="25"/>
  <c r="AB131" i="25" s="1"/>
  <c r="AB188" i="25"/>
  <c r="AB189" i="25" s="1"/>
  <c r="AB182" i="25"/>
  <c r="AB183" i="25" s="1"/>
  <c r="AB179" i="25"/>
  <c r="AB180" i="25" s="1"/>
  <c r="AB185" i="25"/>
  <c r="AB186" i="25" s="1"/>
  <c r="AY194" i="25"/>
  <c r="AY159" i="25"/>
  <c r="BA136" i="25"/>
  <c r="BA134" i="25" s="1"/>
  <c r="BA181" i="25"/>
  <c r="BA184" i="25"/>
  <c r="BA187" i="25"/>
  <c r="BA190" i="25"/>
  <c r="BM99" i="25"/>
  <c r="BM101" i="25"/>
  <c r="BM142" i="25" s="1"/>
  <c r="BM137" i="25"/>
  <c r="BM98" i="25"/>
  <c r="BM97" i="25"/>
  <c r="BM9" i="25" s="1"/>
  <c r="BN100" i="25"/>
  <c r="BN160" i="25" s="1"/>
  <c r="BN139" i="25"/>
  <c r="BN141" i="25" s="1"/>
  <c r="BN151" i="25" s="1"/>
  <c r="BL147" i="25"/>
  <c r="AM132" i="25"/>
  <c r="AN132" i="25" s="1"/>
  <c r="AM128" i="25"/>
  <c r="BB136" i="25"/>
  <c r="BB134" i="25" s="1"/>
  <c r="BB181" i="25"/>
  <c r="BB184" i="25"/>
  <c r="BB187" i="25"/>
  <c r="BB190" i="25"/>
  <c r="Z44" i="25"/>
  <c r="AO41" i="25"/>
  <c r="AZ57" i="25"/>
  <c r="W90" i="25"/>
  <c r="W91" i="25" s="1"/>
  <c r="K44" i="25"/>
  <c r="BM118" i="35"/>
  <c r="J87" i="34"/>
  <c r="BN57" i="34"/>
  <c r="BA72" i="35"/>
  <c r="BL58" i="35"/>
  <c r="BL88" i="35" s="1"/>
  <c r="X118" i="35"/>
  <c r="Y118" i="35" s="1"/>
  <c r="AZ57" i="35"/>
  <c r="AK57" i="35"/>
  <c r="AK159" i="34"/>
  <c r="AJ202" i="34"/>
  <c r="J146" i="34"/>
  <c r="I103" i="34"/>
  <c r="BL104" i="35"/>
  <c r="BL147" i="35" s="1"/>
  <c r="AI106" i="35"/>
  <c r="I118" i="35"/>
  <c r="AZ118" i="35"/>
  <c r="AK117" i="35"/>
  <c r="W103" i="35"/>
  <c r="X57" i="35"/>
  <c r="BK106" i="35"/>
  <c r="BO96" i="35"/>
  <c r="BO50" i="35"/>
  <c r="K96" i="35"/>
  <c r="K50" i="35"/>
  <c r="AM96" i="35"/>
  <c r="AM50" i="35"/>
  <c r="Z96" i="35"/>
  <c r="Z50" i="35"/>
  <c r="AN128" i="35"/>
  <c r="BC42" i="35"/>
  <c r="BC38" i="35"/>
  <c r="BC46" i="35" s="1"/>
  <c r="BC44" i="35" s="1"/>
  <c r="AO185" i="35"/>
  <c r="AO179" i="35"/>
  <c r="AO188" i="35"/>
  <c r="AO182" i="35"/>
  <c r="AO130" i="35"/>
  <c r="Z111" i="35"/>
  <c r="Z65" i="35"/>
  <c r="AA28" i="35"/>
  <c r="BC109" i="35"/>
  <c r="BC63" i="35"/>
  <c r="AB188" i="35"/>
  <c r="AB182" i="35"/>
  <c r="AB185" i="35"/>
  <c r="AB130" i="35"/>
  <c r="AB179" i="35"/>
  <c r="BM175" i="35"/>
  <c r="BM172" i="35"/>
  <c r="BM178" i="35"/>
  <c r="BM123" i="35"/>
  <c r="BM121" i="35" s="1"/>
  <c r="BM122" i="35" s="1"/>
  <c r="BM169" i="35"/>
  <c r="H164" i="35"/>
  <c r="H200" i="35" s="1"/>
  <c r="H158" i="35"/>
  <c r="H194" i="35" s="1"/>
  <c r="H155" i="35"/>
  <c r="H191" i="35" s="1"/>
  <c r="H102" i="35"/>
  <c r="H161" i="35"/>
  <c r="H197" i="35" s="1"/>
  <c r="Y137" i="35"/>
  <c r="Y140" i="35" s="1"/>
  <c r="Y144" i="35" s="1"/>
  <c r="Y101" i="35"/>
  <c r="Y142" i="35" s="1"/>
  <c r="Y99" i="35"/>
  <c r="Y98" i="35"/>
  <c r="V200" i="35"/>
  <c r="W165" i="35"/>
  <c r="G194" i="35"/>
  <c r="AY84" i="35"/>
  <c r="AK168" i="35"/>
  <c r="K128" i="35"/>
  <c r="K132" i="35"/>
  <c r="AZ178" i="35"/>
  <c r="AZ172" i="35"/>
  <c r="AZ169" i="35"/>
  <c r="AZ175" i="35"/>
  <c r="AZ123" i="35"/>
  <c r="AZ121" i="35" s="1"/>
  <c r="BO68" i="35"/>
  <c r="BO66" i="35"/>
  <c r="BO70" i="35" s="1"/>
  <c r="W60" i="35"/>
  <c r="W61" i="35" s="1"/>
  <c r="BO65" i="35"/>
  <c r="BO111" i="35"/>
  <c r="BP28" i="35"/>
  <c r="AL55" i="35"/>
  <c r="AL83" i="35" s="1"/>
  <c r="AL53" i="35"/>
  <c r="AL56" i="35" s="1"/>
  <c r="AL57" i="35" s="1"/>
  <c r="AL78" i="35"/>
  <c r="AL81" i="35" s="1"/>
  <c r="AL85" i="35" s="1"/>
  <c r="AL52" i="35"/>
  <c r="AA38" i="35"/>
  <c r="AA46" i="35" s="1"/>
  <c r="I171" i="35"/>
  <c r="AP124" i="35"/>
  <c r="AP18" i="35"/>
  <c r="AP17" i="35"/>
  <c r="AP34" i="35"/>
  <c r="Y73" i="35"/>
  <c r="Y67" i="35"/>
  <c r="Y77" i="35" s="1"/>
  <c r="Y75" i="35" s="1"/>
  <c r="V166" i="35"/>
  <c r="V202" i="35" s="1"/>
  <c r="V196" i="35"/>
  <c r="V157" i="35"/>
  <c r="V193" i="35" s="1"/>
  <c r="V108" i="35"/>
  <c r="V106" i="35" s="1"/>
  <c r="V163" i="35"/>
  <c r="V199" i="35" s="1"/>
  <c r="AB20" i="35"/>
  <c r="AB19" i="35"/>
  <c r="AB26" i="35" s="1"/>
  <c r="J187" i="35"/>
  <c r="J181" i="35"/>
  <c r="J190" i="35"/>
  <c r="J184" i="35"/>
  <c r="J136" i="35"/>
  <c r="J134" i="35" s="1"/>
  <c r="BO128" i="35"/>
  <c r="BO132" i="35"/>
  <c r="AM132" i="35"/>
  <c r="AN132" i="35" s="1"/>
  <c r="AM128" i="35"/>
  <c r="AY139" i="35"/>
  <c r="AY141" i="35" s="1"/>
  <c r="AY151" i="35" s="1"/>
  <c r="AY149" i="35" s="1"/>
  <c r="AY150" i="35" s="1"/>
  <c r="AY104" i="35"/>
  <c r="AY147" i="35" s="1"/>
  <c r="AY148" i="35" s="1"/>
  <c r="AY100" i="35"/>
  <c r="AY160" i="35" s="1"/>
  <c r="L22" i="35"/>
  <c r="L24" i="35" s="1"/>
  <c r="AM114" i="35"/>
  <c r="AM112" i="35"/>
  <c r="G200" i="35"/>
  <c r="AZ80" i="35"/>
  <c r="AZ82" i="35" s="1"/>
  <c r="AZ92" i="35" s="1"/>
  <c r="AZ54" i="35"/>
  <c r="AZ62" i="35" s="1"/>
  <c r="AM111" i="35"/>
  <c r="AM65" i="35"/>
  <c r="AN28" i="35"/>
  <c r="V88" i="35"/>
  <c r="W58" i="35"/>
  <c r="W88" i="35" s="1"/>
  <c r="BA170" i="35"/>
  <c r="BA176" i="35"/>
  <c r="BA173" i="35"/>
  <c r="BA167" i="35"/>
  <c r="BA116" i="35"/>
  <c r="BD37" i="35"/>
  <c r="BD40" i="35" s="1"/>
  <c r="BD41" i="35" s="1"/>
  <c r="BD35" i="35"/>
  <c r="BN73" i="35"/>
  <c r="BN67" i="35"/>
  <c r="BN77" i="35" s="1"/>
  <c r="BN75" i="35" s="1"/>
  <c r="AK100" i="35"/>
  <c r="AK160" i="35" s="1"/>
  <c r="AK139" i="35"/>
  <c r="AK141" i="35" s="1"/>
  <c r="AK151" i="35" s="1"/>
  <c r="X161" i="35"/>
  <c r="X197" i="35" s="1"/>
  <c r="X102" i="35"/>
  <c r="X164" i="35"/>
  <c r="X200" i="35" s="1"/>
  <c r="X158" i="35"/>
  <c r="X194" i="35" s="1"/>
  <c r="X155" i="35"/>
  <c r="X191" i="35" s="1"/>
  <c r="AO19" i="35"/>
  <c r="AO26" i="35" s="1"/>
  <c r="AO20" i="35"/>
  <c r="AO126" i="35" s="1"/>
  <c r="W163" i="35"/>
  <c r="W199" i="35" s="1"/>
  <c r="AA9" i="35" s="1"/>
  <c r="AB9" i="35" s="1"/>
  <c r="W157" i="35"/>
  <c r="W193" i="35" s="1"/>
  <c r="AA5" i="35" s="1"/>
  <c r="AB5" i="35" s="1"/>
  <c r="W196" i="35"/>
  <c r="AA7" i="35" s="1"/>
  <c r="AB7" i="35" s="1"/>
  <c r="W166" i="35"/>
  <c r="W202" i="35" s="1"/>
  <c r="AA11" i="35" s="1"/>
  <c r="AB11" i="35" s="1"/>
  <c r="W108" i="35"/>
  <c r="BL163" i="35"/>
  <c r="BL199" i="35" s="1"/>
  <c r="BL166" i="35"/>
  <c r="BL202" i="35" s="1"/>
  <c r="BL196" i="35"/>
  <c r="BL157" i="35"/>
  <c r="BL193" i="35" s="1"/>
  <c r="BL108" i="35"/>
  <c r="BL106" i="35" s="1"/>
  <c r="Y119" i="35"/>
  <c r="Y113" i="35"/>
  <c r="AJ81" i="35"/>
  <c r="AJ85" i="35" s="1"/>
  <c r="AK79" i="35"/>
  <c r="AK8" i="35" s="1"/>
  <c r="M10" i="21" s="1"/>
  <c r="J176" i="35"/>
  <c r="J167" i="35"/>
  <c r="J170" i="35"/>
  <c r="J173" i="35"/>
  <c r="J116" i="35"/>
  <c r="V147" i="35"/>
  <c r="W105" i="35"/>
  <c r="W86" i="35"/>
  <c r="V87" i="35"/>
  <c r="W87" i="35" s="1"/>
  <c r="X87" i="35" s="1"/>
  <c r="BB66" i="35"/>
  <c r="BB70" i="35" s="1"/>
  <c r="BB68" i="35"/>
  <c r="Z68" i="35"/>
  <c r="Z66" i="35"/>
  <c r="Z70" i="35" s="1"/>
  <c r="Z72" i="35" s="1"/>
  <c r="K68" i="35"/>
  <c r="K66" i="35"/>
  <c r="K70" i="35" s="1"/>
  <c r="K72" i="35" s="1"/>
  <c r="AY143" i="35"/>
  <c r="L63" i="35"/>
  <c r="L109" i="35"/>
  <c r="L126" i="35"/>
  <c r="G87" i="35"/>
  <c r="H87" i="35" s="1"/>
  <c r="AM68" i="35"/>
  <c r="AM66" i="35"/>
  <c r="AM70" i="35" s="1"/>
  <c r="V197" i="35"/>
  <c r="W162" i="35"/>
  <c r="BA119" i="35"/>
  <c r="BA113" i="35"/>
  <c r="G191" i="35"/>
  <c r="AY80" i="35"/>
  <c r="AY82" i="35" s="1"/>
  <c r="AY92" i="35" s="1"/>
  <c r="AY90" i="35" s="1"/>
  <c r="AY91" i="35" s="1"/>
  <c r="AY58" i="35"/>
  <c r="AY54" i="35"/>
  <c r="AY62" i="35" s="1"/>
  <c r="AY60" i="35" s="1"/>
  <c r="BP22" i="35"/>
  <c r="BP24" i="35" s="1"/>
  <c r="J73" i="35"/>
  <c r="J67" i="35"/>
  <c r="J77" i="35" s="1"/>
  <c r="J75" i="35" s="1"/>
  <c r="BM78" i="35"/>
  <c r="BM55" i="35"/>
  <c r="BM83" i="35" s="1"/>
  <c r="BM53" i="35"/>
  <c r="BM56" i="35" s="1"/>
  <c r="BM57" i="35" s="1"/>
  <c r="BM52" i="35"/>
  <c r="BM51" i="35"/>
  <c r="BM5" i="35" s="1"/>
  <c r="AK174" i="35"/>
  <c r="Z42" i="35"/>
  <c r="AA42" i="35" s="1"/>
  <c r="Z38" i="35"/>
  <c r="Z46" i="35" s="1"/>
  <c r="Z44" i="35" s="1"/>
  <c r="W145" i="35"/>
  <c r="V146" i="35"/>
  <c r="W146" i="35" s="1"/>
  <c r="X146" i="35" s="1"/>
  <c r="AL73" i="35"/>
  <c r="AL67" i="35"/>
  <c r="AL77" i="35" s="1"/>
  <c r="AL75" i="35" s="1"/>
  <c r="G163" i="35"/>
  <c r="G199" i="35" s="1"/>
  <c r="G157" i="35"/>
  <c r="G193" i="35" s="1"/>
  <c r="G166" i="35"/>
  <c r="G202" i="35" s="1"/>
  <c r="G196" i="35"/>
  <c r="G108" i="35"/>
  <c r="G106" i="35" s="1"/>
  <c r="W90" i="35"/>
  <c r="W91" i="35" s="1"/>
  <c r="Y181" i="35"/>
  <c r="Y190" i="35"/>
  <c r="Y187" i="35"/>
  <c r="Y184" i="35"/>
  <c r="Y136" i="35"/>
  <c r="Y134" i="35" s="1"/>
  <c r="I78" i="35"/>
  <c r="I79" i="35" s="1"/>
  <c r="I8" i="35" s="1"/>
  <c r="M8" i="21" s="1"/>
  <c r="I55" i="35"/>
  <c r="I83" i="35" s="1"/>
  <c r="I53" i="35"/>
  <c r="I56" i="35" s="1"/>
  <c r="I57" i="35" s="1"/>
  <c r="I52" i="35"/>
  <c r="BD188" i="35"/>
  <c r="BD179" i="35"/>
  <c r="BD185" i="35"/>
  <c r="BD130" i="35"/>
  <c r="BD182" i="35"/>
  <c r="G146" i="35"/>
  <c r="H146" i="35" s="1"/>
  <c r="BN119" i="35"/>
  <c r="BN113" i="35"/>
  <c r="X178" i="35"/>
  <c r="X169" i="35"/>
  <c r="X172" i="35"/>
  <c r="X175" i="35"/>
  <c r="X123" i="35"/>
  <c r="X121" i="35" s="1"/>
  <c r="AJ140" i="35"/>
  <c r="AJ144" i="35" s="1"/>
  <c r="AJ146" i="35" s="1"/>
  <c r="AK146" i="35" s="1"/>
  <c r="AK138" i="35"/>
  <c r="AK12" i="35" s="1"/>
  <c r="AA109" i="35"/>
  <c r="AA63" i="35"/>
  <c r="BA78" i="35"/>
  <c r="BA81" i="35" s="1"/>
  <c r="BA85" i="35" s="1"/>
  <c r="BA55" i="35"/>
  <c r="BA83" i="35" s="1"/>
  <c r="BA53" i="35"/>
  <c r="BA56" i="35" s="1"/>
  <c r="BA52" i="35"/>
  <c r="Z187" i="35"/>
  <c r="Z190" i="35"/>
  <c r="Z181" i="35"/>
  <c r="Z184" i="35"/>
  <c r="Z136" i="35"/>
  <c r="Z134" i="35" s="1"/>
  <c r="J55" i="35"/>
  <c r="J83" i="35" s="1"/>
  <c r="J53" i="35"/>
  <c r="J56" i="35" s="1"/>
  <c r="J78" i="35"/>
  <c r="J81" i="35" s="1"/>
  <c r="J85" i="35" s="1"/>
  <c r="J52" i="35"/>
  <c r="BM76" i="35"/>
  <c r="AZ164" i="35"/>
  <c r="AZ200" i="35" s="1"/>
  <c r="AZ158" i="35"/>
  <c r="AZ194" i="35" s="1"/>
  <c r="AZ161" i="35"/>
  <c r="AZ197" i="35" s="1"/>
  <c r="AZ155" i="35"/>
  <c r="AZ191" i="35" s="1"/>
  <c r="AZ102" i="35"/>
  <c r="AK76" i="35"/>
  <c r="AY140" i="35"/>
  <c r="AY144" i="35" s="1"/>
  <c r="AY138" i="35"/>
  <c r="AY12" i="35" s="1"/>
  <c r="BL200" i="35"/>
  <c r="AL176" i="35"/>
  <c r="AL173" i="35"/>
  <c r="AL170" i="35"/>
  <c r="AL167" i="35"/>
  <c r="AL116" i="35"/>
  <c r="AL118" i="35" s="1"/>
  <c r="BB111" i="35"/>
  <c r="BB65" i="35"/>
  <c r="BC28" i="35"/>
  <c r="BO72" i="35"/>
  <c r="BP42" i="35"/>
  <c r="BP38" i="35"/>
  <c r="BP46" i="35" s="1"/>
  <c r="BP44" i="35" s="1"/>
  <c r="AN22" i="35"/>
  <c r="AN24" i="35" s="1"/>
  <c r="AM42" i="35"/>
  <c r="AM38" i="35"/>
  <c r="AM46" i="35" s="1"/>
  <c r="AM44" i="35" s="1"/>
  <c r="AK135" i="35"/>
  <c r="BN96" i="35"/>
  <c r="BN50" i="35"/>
  <c r="M19" i="35"/>
  <c r="M26" i="35" s="1"/>
  <c r="M126" i="35"/>
  <c r="M20" i="35"/>
  <c r="M36" i="35" s="1"/>
  <c r="BD19" i="35"/>
  <c r="BD26" i="35" s="1"/>
  <c r="BD36" i="35"/>
  <c r="BD20" i="35"/>
  <c r="BD126" i="35" s="1"/>
  <c r="BQ19" i="35"/>
  <c r="BQ26" i="35" s="1"/>
  <c r="BQ20" i="35"/>
  <c r="BQ126" i="35" s="1"/>
  <c r="I120" i="35"/>
  <c r="AK143" i="35"/>
  <c r="BL87" i="35"/>
  <c r="AB125" i="35"/>
  <c r="AK175" i="35"/>
  <c r="AK172" i="35"/>
  <c r="AK178" i="35"/>
  <c r="AK169" i="35"/>
  <c r="AK123" i="35"/>
  <c r="AK121" i="35" s="1"/>
  <c r="AK122" i="35" s="1"/>
  <c r="AK84" i="35"/>
  <c r="BC22" i="35"/>
  <c r="BC24" i="35" s="1"/>
  <c r="BC126" i="35"/>
  <c r="K44" i="35"/>
  <c r="AO41" i="35"/>
  <c r="V194" i="35"/>
  <c r="W159" i="35"/>
  <c r="BA73" i="35"/>
  <c r="BA67" i="35"/>
  <c r="BA77" i="35" s="1"/>
  <c r="BA75" i="35" s="1"/>
  <c r="AY81" i="35"/>
  <c r="AY85" i="35" s="1"/>
  <c r="AY79" i="35"/>
  <c r="AY8" i="35" s="1"/>
  <c r="AK80" i="35"/>
  <c r="AK82" i="35" s="1"/>
  <c r="AK92" i="35" s="1"/>
  <c r="AK54" i="35"/>
  <c r="AK62" i="35" s="1"/>
  <c r="X80" i="35"/>
  <c r="X82" i="35" s="1"/>
  <c r="X92" i="35" s="1"/>
  <c r="X90" i="35" s="1"/>
  <c r="X54" i="35"/>
  <c r="X62" i="35" s="1"/>
  <c r="X60" i="35" s="1"/>
  <c r="K111" i="35"/>
  <c r="K65" i="35"/>
  <c r="L28" i="35"/>
  <c r="AN36" i="35"/>
  <c r="BB132" i="35"/>
  <c r="BB128" i="35"/>
  <c r="BM101" i="35"/>
  <c r="BM142" i="35" s="1"/>
  <c r="BM99" i="35"/>
  <c r="BM137" i="35"/>
  <c r="BM98" i="35"/>
  <c r="BM97" i="35"/>
  <c r="BM9" i="35" s="1"/>
  <c r="BM177" i="35"/>
  <c r="AL134" i="35"/>
  <c r="BO114" i="35"/>
  <c r="BO112" i="35"/>
  <c r="N17" i="35"/>
  <c r="N124" i="35"/>
  <c r="N18" i="35"/>
  <c r="N34" i="35"/>
  <c r="BR34" i="35"/>
  <c r="BR17" i="35"/>
  <c r="BR18" i="35"/>
  <c r="BR124" i="35"/>
  <c r="AJ161" i="35"/>
  <c r="AJ155" i="35"/>
  <c r="AJ164" i="35"/>
  <c r="AJ158" i="35"/>
  <c r="AJ102" i="35"/>
  <c r="AJ103" i="35" s="1"/>
  <c r="AA188" i="35"/>
  <c r="AB189" i="35" s="1"/>
  <c r="AA182" i="35"/>
  <c r="AA179" i="35"/>
  <c r="AA185" i="35"/>
  <c r="AB186" i="35" s="1"/>
  <c r="AA130" i="35"/>
  <c r="AA131" i="35" s="1"/>
  <c r="AB131" i="35" s="1"/>
  <c r="H80" i="35"/>
  <c r="H82" i="35" s="1"/>
  <c r="H92" i="35" s="1"/>
  <c r="H90" i="35" s="1"/>
  <c r="H58" i="35"/>
  <c r="H88" i="35" s="1"/>
  <c r="H54" i="35"/>
  <c r="H62" i="35" s="1"/>
  <c r="H60" i="35" s="1"/>
  <c r="AK164" i="35"/>
  <c r="AK200" i="35" s="1"/>
  <c r="AK158" i="35"/>
  <c r="AK194" i="35" s="1"/>
  <c r="AK161" i="35"/>
  <c r="AK197" i="35" s="1"/>
  <c r="AK155" i="35"/>
  <c r="AK191" i="35" s="1"/>
  <c r="AK102" i="35"/>
  <c r="X139" i="35"/>
  <c r="X141" i="35" s="1"/>
  <c r="X151" i="35" s="1"/>
  <c r="X149" i="35" s="1"/>
  <c r="X104" i="35"/>
  <c r="X147" i="35" s="1"/>
  <c r="X100" i="35"/>
  <c r="X160" i="35" s="1"/>
  <c r="AZ100" i="35"/>
  <c r="AZ160" i="35" s="1"/>
  <c r="AZ139" i="35"/>
  <c r="AZ141" i="35" s="1"/>
  <c r="AZ151" i="35" s="1"/>
  <c r="BB44" i="35"/>
  <c r="AJ80" i="35"/>
  <c r="AJ82" i="35" s="1"/>
  <c r="AJ92" i="35" s="1"/>
  <c r="AJ90" i="35" s="1"/>
  <c r="AJ58" i="35"/>
  <c r="AK58" i="35" s="1"/>
  <c r="AK88" i="35" s="1"/>
  <c r="AJ54" i="35"/>
  <c r="AJ62" i="35" s="1"/>
  <c r="AJ60" i="35" s="1"/>
  <c r="BC182" i="35"/>
  <c r="BC185" i="35"/>
  <c r="BD186" i="35" s="1"/>
  <c r="BC188" i="35"/>
  <c r="BC179" i="35"/>
  <c r="BC130" i="35"/>
  <c r="BC131" i="35" s="1"/>
  <c r="BD131" i="35" s="1"/>
  <c r="AX88" i="35"/>
  <c r="AB37" i="35"/>
  <c r="AB40" i="35" s="1"/>
  <c r="AB41" i="35" s="1"/>
  <c r="AB35" i="35"/>
  <c r="I76" i="35"/>
  <c r="G88" i="35"/>
  <c r="BB112" i="35"/>
  <c r="BB114" i="35"/>
  <c r="BN170" i="35"/>
  <c r="BN167" i="35"/>
  <c r="BN176" i="35"/>
  <c r="BN173" i="35"/>
  <c r="BN116" i="35"/>
  <c r="BN118" i="35" s="1"/>
  <c r="Z114" i="35"/>
  <c r="Z112" i="35"/>
  <c r="K114" i="35"/>
  <c r="K112" i="35"/>
  <c r="H104" i="35"/>
  <c r="H147" i="35" s="1"/>
  <c r="H100" i="35"/>
  <c r="H160" i="35" s="1"/>
  <c r="H139" i="35"/>
  <c r="H141" i="35" s="1"/>
  <c r="H151" i="35" s="1"/>
  <c r="H149" i="35" s="1"/>
  <c r="AY161" i="35"/>
  <c r="AY155" i="35"/>
  <c r="AY158" i="35"/>
  <c r="AY102" i="35"/>
  <c r="AY103" i="35" s="1"/>
  <c r="AY164" i="35"/>
  <c r="L36" i="35"/>
  <c r="BL194" i="35"/>
  <c r="BL197" i="35"/>
  <c r="Y55" i="35"/>
  <c r="Y83" i="35" s="1"/>
  <c r="Y53" i="35"/>
  <c r="Y56" i="35" s="1"/>
  <c r="Y78" i="35"/>
  <c r="Y52" i="35"/>
  <c r="V191" i="35"/>
  <c r="W156" i="35"/>
  <c r="H103" i="35"/>
  <c r="G197" i="35"/>
  <c r="Y176" i="35"/>
  <c r="Y170" i="35"/>
  <c r="Y167" i="35"/>
  <c r="Y173" i="35"/>
  <c r="Y116" i="35"/>
  <c r="BP109" i="35"/>
  <c r="BP63" i="35"/>
  <c r="BP126" i="35"/>
  <c r="W150" i="35"/>
  <c r="J119" i="35"/>
  <c r="J113" i="35"/>
  <c r="AN109" i="35"/>
  <c r="AN63" i="35"/>
  <c r="BB96" i="35"/>
  <c r="BB50" i="35"/>
  <c r="AN131" i="35"/>
  <c r="BM174" i="35"/>
  <c r="AK177" i="35"/>
  <c r="AL119" i="35"/>
  <c r="AL113" i="35"/>
  <c r="G147" i="35"/>
  <c r="M188" i="35"/>
  <c r="M185" i="35"/>
  <c r="M179" i="35"/>
  <c r="M182" i="35"/>
  <c r="M130" i="35"/>
  <c r="M131" i="35" s="1"/>
  <c r="BM74" i="35"/>
  <c r="I101" i="35"/>
  <c r="I142" i="35" s="1"/>
  <c r="I99" i="35"/>
  <c r="I137" i="35"/>
  <c r="I98" i="35"/>
  <c r="I97" i="35"/>
  <c r="I9" i="35" s="1"/>
  <c r="BQ185" i="35"/>
  <c r="BQ179" i="35"/>
  <c r="BQ188" i="35"/>
  <c r="BQ182" i="35"/>
  <c r="BQ130" i="35"/>
  <c r="BQ131" i="35" s="1"/>
  <c r="I178" i="35"/>
  <c r="I172" i="35"/>
  <c r="I169" i="35"/>
  <c r="I175" i="35"/>
  <c r="I123" i="35"/>
  <c r="I121" i="35" s="1"/>
  <c r="I122" i="35" s="1"/>
  <c r="AJ139" i="35"/>
  <c r="AJ141" i="35" s="1"/>
  <c r="AJ151" i="35" s="1"/>
  <c r="AJ149" i="35" s="1"/>
  <c r="AJ104" i="35"/>
  <c r="AK104" i="35" s="1"/>
  <c r="AK147" i="35" s="1"/>
  <c r="AJ100" i="35"/>
  <c r="AJ160" i="35" s="1"/>
  <c r="AL137" i="35"/>
  <c r="AL140" i="35" s="1"/>
  <c r="AL144" i="35" s="1"/>
  <c r="AL101" i="35"/>
  <c r="AL142" i="35" s="1"/>
  <c r="AL99" i="35"/>
  <c r="AL98" i="35"/>
  <c r="AA24" i="35"/>
  <c r="AA22" i="35"/>
  <c r="AA126" i="35"/>
  <c r="BA101" i="35"/>
  <c r="BA142" i="35" s="1"/>
  <c r="BA99" i="35"/>
  <c r="BA137" i="35"/>
  <c r="BA140" i="35" s="1"/>
  <c r="BA144" i="35" s="1"/>
  <c r="BA98" i="35"/>
  <c r="I177" i="35"/>
  <c r="I168" i="35"/>
  <c r="J137" i="35"/>
  <c r="J140" i="35" s="1"/>
  <c r="J144" i="35" s="1"/>
  <c r="J101" i="35"/>
  <c r="J142" i="35" s="1"/>
  <c r="J99" i="35"/>
  <c r="J98" i="35"/>
  <c r="AK171" i="35"/>
  <c r="AJ193" i="34"/>
  <c r="I58" i="34"/>
  <c r="I88" i="34" s="1"/>
  <c r="I89" i="34" s="1"/>
  <c r="AZ72" i="34"/>
  <c r="AK165" i="34"/>
  <c r="Z131" i="34"/>
  <c r="AO131" i="34"/>
  <c r="I90" i="34"/>
  <c r="I91" i="34" s="1"/>
  <c r="BN118" i="34"/>
  <c r="I165" i="34"/>
  <c r="I104" i="34"/>
  <c r="I147" i="34" s="1"/>
  <c r="I148" i="34" s="1"/>
  <c r="I156" i="34"/>
  <c r="I149" i="34"/>
  <c r="I150" i="34" s="1"/>
  <c r="BP96" i="34"/>
  <c r="BP50" i="34"/>
  <c r="AN96" i="34"/>
  <c r="AN50" i="34"/>
  <c r="L96" i="34"/>
  <c r="L50" i="34"/>
  <c r="J54" i="34"/>
  <c r="J62" i="34" s="1"/>
  <c r="J60" i="34" s="1"/>
  <c r="J80" i="34"/>
  <c r="J82" i="34" s="1"/>
  <c r="J92" i="34" s="1"/>
  <c r="J90" i="34" s="1"/>
  <c r="BL88" i="34"/>
  <c r="BA96" i="34"/>
  <c r="BA50" i="34"/>
  <c r="L132" i="34"/>
  <c r="L128" i="34"/>
  <c r="AX139" i="34"/>
  <c r="AX141" i="34" s="1"/>
  <c r="AX151" i="34" s="1"/>
  <c r="AX149" i="34" s="1"/>
  <c r="AX104" i="34"/>
  <c r="AX100" i="34"/>
  <c r="AX160" i="34" s="1"/>
  <c r="I198" i="34"/>
  <c r="M8" i="34" s="1"/>
  <c r="BB22" i="34"/>
  <c r="BB24" i="34" s="1"/>
  <c r="K176" i="34"/>
  <c r="K170" i="34"/>
  <c r="K173" i="34"/>
  <c r="K167" i="34"/>
  <c r="K116" i="34"/>
  <c r="AK195" i="34"/>
  <c r="AO6" i="34" s="1"/>
  <c r="AP6" i="34" s="1"/>
  <c r="U194" i="34"/>
  <c r="U197" i="34"/>
  <c r="BR127" i="34"/>
  <c r="BR125" i="34"/>
  <c r="W137" i="34"/>
  <c r="W101" i="34"/>
  <c r="W142" i="34" s="1"/>
  <c r="W99" i="34"/>
  <c r="W98" i="34"/>
  <c r="W97" i="34"/>
  <c r="W9" i="34" s="1"/>
  <c r="BL157" i="34"/>
  <c r="BL193" i="34" s="1"/>
  <c r="BL108" i="34"/>
  <c r="BL106" i="34" s="1"/>
  <c r="BL166" i="34"/>
  <c r="BL202" i="34" s="1"/>
  <c r="BL196" i="34"/>
  <c r="BL163" i="34"/>
  <c r="BL199" i="34" s="1"/>
  <c r="N37" i="34"/>
  <c r="N40" i="34" s="1"/>
  <c r="N41" i="34" s="1"/>
  <c r="N35" i="34"/>
  <c r="X119" i="34"/>
  <c r="X113" i="34"/>
  <c r="BA114" i="34"/>
  <c r="BA112" i="34"/>
  <c r="AY137" i="34"/>
  <c r="AY101" i="34"/>
  <c r="AY142" i="34" s="1"/>
  <c r="AY99" i="34"/>
  <c r="AY98" i="34"/>
  <c r="L114" i="34"/>
  <c r="L112" i="34"/>
  <c r="AO128" i="34"/>
  <c r="BM139" i="34"/>
  <c r="BM141" i="34" s="1"/>
  <c r="BM151" i="34" s="1"/>
  <c r="BM149" i="34" s="1"/>
  <c r="BM104" i="34"/>
  <c r="BM100" i="34"/>
  <c r="BM160" i="34" s="1"/>
  <c r="AY117" i="34"/>
  <c r="X187" i="34"/>
  <c r="X190" i="34"/>
  <c r="X184" i="34"/>
  <c r="X136" i="34"/>
  <c r="X134" i="34" s="1"/>
  <c r="X181" i="34"/>
  <c r="AN42" i="34"/>
  <c r="AN38" i="34"/>
  <c r="AN46" i="34" s="1"/>
  <c r="AN44" i="34" s="1"/>
  <c r="M22" i="34"/>
  <c r="M24" i="34" s="1"/>
  <c r="M126" i="34"/>
  <c r="W177" i="34"/>
  <c r="Y68" i="34"/>
  <c r="Y66" i="34"/>
  <c r="Y70" i="34" s="1"/>
  <c r="Y72" i="34" s="1"/>
  <c r="AW197" i="34"/>
  <c r="I195" i="34"/>
  <c r="M6" i="34" s="1"/>
  <c r="U146" i="34"/>
  <c r="V146" i="34" s="1"/>
  <c r="X167" i="34"/>
  <c r="X116" i="34"/>
  <c r="X173" i="34"/>
  <c r="X170" i="34"/>
  <c r="X176" i="34"/>
  <c r="AK175" i="34"/>
  <c r="AK169" i="34"/>
  <c r="AK178" i="34"/>
  <c r="AK123" i="34"/>
  <c r="AK121" i="34" s="1"/>
  <c r="AK122" i="34" s="1"/>
  <c r="AK172" i="34"/>
  <c r="Z22" i="34"/>
  <c r="Z24" i="34" s="1"/>
  <c r="AL55" i="34"/>
  <c r="AL83" i="34" s="1"/>
  <c r="AL53" i="34"/>
  <c r="AL56" i="34" s="1"/>
  <c r="AL57" i="34" s="1"/>
  <c r="AL78" i="34"/>
  <c r="AL52" i="34"/>
  <c r="BC131" i="34"/>
  <c r="AM55" i="34"/>
  <c r="AM83" i="34" s="1"/>
  <c r="AM53" i="34"/>
  <c r="AM56" i="34" s="1"/>
  <c r="AM78" i="34"/>
  <c r="AM81" i="34" s="1"/>
  <c r="AM85" i="34" s="1"/>
  <c r="AM52" i="34"/>
  <c r="U88" i="34"/>
  <c r="H196" i="34"/>
  <c r="H108" i="34"/>
  <c r="H106" i="34" s="1"/>
  <c r="H163" i="34"/>
  <c r="H199" i="34" s="1"/>
  <c r="H157" i="34"/>
  <c r="H193" i="34" s="1"/>
  <c r="H166" i="34"/>
  <c r="H202" i="34" s="1"/>
  <c r="K65" i="34"/>
  <c r="K111" i="34"/>
  <c r="L28" i="34"/>
  <c r="BB109" i="34"/>
  <c r="BB63" i="34"/>
  <c r="AZ78" i="34"/>
  <c r="AZ81" i="34" s="1"/>
  <c r="AZ85" i="34" s="1"/>
  <c r="AZ55" i="34"/>
  <c r="AZ83" i="34" s="1"/>
  <c r="AZ53" i="34"/>
  <c r="AZ56" i="34" s="1"/>
  <c r="AZ52" i="34"/>
  <c r="BN54" i="34"/>
  <c r="BN62" i="34" s="1"/>
  <c r="BN80" i="34"/>
  <c r="BN82" i="34" s="1"/>
  <c r="BN92" i="34" s="1"/>
  <c r="W168" i="34"/>
  <c r="AW191" i="34"/>
  <c r="BM81" i="34"/>
  <c r="BM85" i="34" s="1"/>
  <c r="BM79" i="34"/>
  <c r="BM8" i="34" s="1"/>
  <c r="AN132" i="34"/>
  <c r="AO132" i="34" s="1"/>
  <c r="AN128" i="34"/>
  <c r="BC185" i="34"/>
  <c r="BC179" i="34"/>
  <c r="BC130" i="34"/>
  <c r="BC188" i="34"/>
  <c r="BC182" i="34"/>
  <c r="AL137" i="34"/>
  <c r="AL101" i="34"/>
  <c r="AL142" i="34" s="1"/>
  <c r="AL99" i="34"/>
  <c r="AL98" i="34"/>
  <c r="AM137" i="34"/>
  <c r="AM140" i="34" s="1"/>
  <c r="AM144" i="34" s="1"/>
  <c r="AM101" i="34"/>
  <c r="AM142" i="34" s="1"/>
  <c r="AM99" i="34"/>
  <c r="AM98" i="34"/>
  <c r="Y44" i="34"/>
  <c r="BA128" i="34"/>
  <c r="BA132" i="34"/>
  <c r="AX161" i="34"/>
  <c r="AX197" i="34" s="1"/>
  <c r="AX164" i="34"/>
  <c r="AX200" i="34" s="1"/>
  <c r="AX158" i="34"/>
  <c r="AX194" i="34" s="1"/>
  <c r="AX155" i="34"/>
  <c r="AX191" i="34" s="1"/>
  <c r="AX102" i="34"/>
  <c r="AX103" i="34" s="1"/>
  <c r="AJ196" i="34"/>
  <c r="BN139" i="34"/>
  <c r="BN141" i="34" s="1"/>
  <c r="BN151" i="34" s="1"/>
  <c r="BN149" i="34" s="1"/>
  <c r="BN100" i="34"/>
  <c r="BN160" i="34" s="1"/>
  <c r="BR37" i="34"/>
  <c r="BR40" i="34" s="1"/>
  <c r="BR41" i="34" s="1"/>
  <c r="BR35" i="34"/>
  <c r="Y128" i="34"/>
  <c r="Y132" i="34"/>
  <c r="AO22" i="34"/>
  <c r="AO24" i="34" s="1"/>
  <c r="AM111" i="34"/>
  <c r="AM65" i="34"/>
  <c r="AN28" i="34"/>
  <c r="I175" i="34"/>
  <c r="I169" i="34"/>
  <c r="I178" i="34"/>
  <c r="I172" i="34"/>
  <c r="I123" i="34"/>
  <c r="I121" i="34" s="1"/>
  <c r="I122" i="34" s="1"/>
  <c r="AA127" i="34"/>
  <c r="AB125" i="34"/>
  <c r="BO111" i="34"/>
  <c r="BO65" i="34"/>
  <c r="BP28" i="34"/>
  <c r="AP19" i="34"/>
  <c r="AP26" i="34" s="1"/>
  <c r="AP20" i="34"/>
  <c r="AP36" i="34" s="1"/>
  <c r="BO55" i="34"/>
  <c r="BO83" i="34" s="1"/>
  <c r="BO53" i="34"/>
  <c r="BO56" i="34" s="1"/>
  <c r="BO57" i="34" s="1"/>
  <c r="BO78" i="34"/>
  <c r="BO81" i="34" s="1"/>
  <c r="BO85" i="34" s="1"/>
  <c r="BO52" i="34"/>
  <c r="V90" i="34"/>
  <c r="BN164" i="34"/>
  <c r="BN200" i="34" s="1"/>
  <c r="BN158" i="34"/>
  <c r="BN194" i="34" s="1"/>
  <c r="BN155" i="34"/>
  <c r="BN191" i="34" s="1"/>
  <c r="BN102" i="34"/>
  <c r="BN161" i="34"/>
  <c r="BN197" i="34" s="1"/>
  <c r="I162" i="34"/>
  <c r="J73" i="34"/>
  <c r="J67" i="34"/>
  <c r="J77" i="34" s="1"/>
  <c r="J75" i="34" s="1"/>
  <c r="BO72" i="34"/>
  <c r="BB36" i="34"/>
  <c r="AZ137" i="34"/>
  <c r="AZ140" i="34" s="1"/>
  <c r="AZ144" i="34" s="1"/>
  <c r="AZ99" i="34"/>
  <c r="AZ101" i="34"/>
  <c r="AZ142" i="34" s="1"/>
  <c r="AZ98" i="34"/>
  <c r="BP68" i="34"/>
  <c r="BP66" i="34"/>
  <c r="BP70" i="34" s="1"/>
  <c r="K55" i="34"/>
  <c r="K83" i="34" s="1"/>
  <c r="K53" i="34"/>
  <c r="K56" i="34" s="1"/>
  <c r="K57" i="34" s="1"/>
  <c r="K78" i="34"/>
  <c r="K52" i="34"/>
  <c r="AK105" i="34"/>
  <c r="U191" i="34"/>
  <c r="BR126" i="34"/>
  <c r="BR19" i="34"/>
  <c r="BR26" i="34" s="1"/>
  <c r="BR20" i="34"/>
  <c r="BR36" i="34"/>
  <c r="AN68" i="34"/>
  <c r="AN66" i="34"/>
  <c r="AN70" i="34" s="1"/>
  <c r="Y111" i="34"/>
  <c r="Y65" i="34"/>
  <c r="Z28" i="34"/>
  <c r="W135" i="34"/>
  <c r="J139" i="34"/>
  <c r="J141" i="34" s="1"/>
  <c r="J151" i="34" s="1"/>
  <c r="J149" i="34" s="1"/>
  <c r="J100" i="34"/>
  <c r="J160" i="34" s="1"/>
  <c r="BQ131" i="34"/>
  <c r="AK156" i="34"/>
  <c r="AO36" i="34"/>
  <c r="AP41" i="34"/>
  <c r="BM161" i="34"/>
  <c r="BM164" i="34"/>
  <c r="BM158" i="34"/>
  <c r="BM155" i="34"/>
  <c r="BM102" i="34"/>
  <c r="BM103" i="34" s="1"/>
  <c r="AL73" i="34"/>
  <c r="AL67" i="34"/>
  <c r="AL77" i="34" s="1"/>
  <c r="AL75" i="34" s="1"/>
  <c r="U163" i="34"/>
  <c r="U199" i="34" s="1"/>
  <c r="U157" i="34"/>
  <c r="U193" i="34" s="1"/>
  <c r="U166" i="34"/>
  <c r="U202" i="34" s="1"/>
  <c r="U196" i="34"/>
  <c r="U108" i="34"/>
  <c r="U106" i="34" s="1"/>
  <c r="BQ22" i="34"/>
  <c r="BQ24" i="34" s="1"/>
  <c r="BQ126" i="34"/>
  <c r="AK145" i="34"/>
  <c r="AK146" i="34"/>
  <c r="W118" i="34"/>
  <c r="W174" i="34"/>
  <c r="AK61" i="34"/>
  <c r="K187" i="34"/>
  <c r="K181" i="34"/>
  <c r="K190" i="34"/>
  <c r="K136" i="34"/>
  <c r="K134" i="34" s="1"/>
  <c r="K184" i="34"/>
  <c r="AY178" i="34"/>
  <c r="AY172" i="34"/>
  <c r="AY175" i="34"/>
  <c r="AY123" i="34"/>
  <c r="AY121" i="34" s="1"/>
  <c r="AY122" i="34" s="1"/>
  <c r="AY169" i="34"/>
  <c r="AW194" i="34"/>
  <c r="BM80" i="34"/>
  <c r="BM82" i="34" s="1"/>
  <c r="BM92" i="34" s="1"/>
  <c r="BM90" i="34" s="1"/>
  <c r="BM91" i="34" s="1"/>
  <c r="BM58" i="34"/>
  <c r="BM88" i="34" s="1"/>
  <c r="BM54" i="34"/>
  <c r="BM62" i="34" s="1"/>
  <c r="BM60" i="34" s="1"/>
  <c r="BM61" i="34" s="1"/>
  <c r="AA19" i="34"/>
  <c r="AA26" i="34" s="1"/>
  <c r="AA36" i="34"/>
  <c r="AA20" i="34"/>
  <c r="AA126" i="34" s="1"/>
  <c r="AM187" i="34"/>
  <c r="AM181" i="34"/>
  <c r="AM136" i="34"/>
  <c r="AM134" i="34" s="1"/>
  <c r="AM190" i="34"/>
  <c r="AM184" i="34"/>
  <c r="BN73" i="34"/>
  <c r="BN67" i="34"/>
  <c r="BN77" i="34" s="1"/>
  <c r="BN75" i="34" s="1"/>
  <c r="W178" i="34"/>
  <c r="W172" i="34"/>
  <c r="W169" i="34"/>
  <c r="W123" i="34"/>
  <c r="W121" i="34" s="1"/>
  <c r="W122" i="34" s="1"/>
  <c r="W175" i="34"/>
  <c r="AW87" i="34"/>
  <c r="AX87" i="34" s="1"/>
  <c r="BA111" i="34"/>
  <c r="BA65" i="34"/>
  <c r="BB28" i="34"/>
  <c r="AW163" i="34"/>
  <c r="AW199" i="34" s="1"/>
  <c r="AW157" i="34"/>
  <c r="AW193" i="34" s="1"/>
  <c r="AW166" i="34"/>
  <c r="AW202" i="34" s="1"/>
  <c r="AW196" i="34"/>
  <c r="AW108" i="34"/>
  <c r="AW106" i="34" s="1"/>
  <c r="X78" i="34"/>
  <c r="X81" i="34" s="1"/>
  <c r="X85" i="34" s="1"/>
  <c r="X55" i="34"/>
  <c r="X83" i="34" s="1"/>
  <c r="X53" i="34"/>
  <c r="X56" i="34" s="1"/>
  <c r="X52" i="34"/>
  <c r="Z36" i="34"/>
  <c r="Z109" i="34"/>
  <c r="Z63" i="34"/>
  <c r="BC126" i="34"/>
  <c r="BC19" i="34"/>
  <c r="BC26" i="34" s="1"/>
  <c r="BC36" i="34"/>
  <c r="BC20" i="34"/>
  <c r="BO137" i="34"/>
  <c r="BO140" i="34" s="1"/>
  <c r="BO144" i="34" s="1"/>
  <c r="BO101" i="34"/>
  <c r="BO142" i="34" s="1"/>
  <c r="BO99" i="34"/>
  <c r="BO98" i="34"/>
  <c r="BP44" i="34"/>
  <c r="AY97" i="34"/>
  <c r="AY9" i="34" s="1"/>
  <c r="BM175" i="34"/>
  <c r="BM169" i="34"/>
  <c r="BM178" i="34"/>
  <c r="BM172" i="34"/>
  <c r="BM123" i="34"/>
  <c r="BM121" i="34" s="1"/>
  <c r="BM122" i="34" s="1"/>
  <c r="N19" i="34"/>
  <c r="N26" i="34" s="1"/>
  <c r="N20" i="34"/>
  <c r="L68" i="34"/>
  <c r="L66" i="34"/>
  <c r="L70" i="34" s="1"/>
  <c r="L72" i="34" s="1"/>
  <c r="AP35" i="34"/>
  <c r="AY168" i="34"/>
  <c r="BQ109" i="34"/>
  <c r="BQ63" i="34"/>
  <c r="M36" i="34"/>
  <c r="AK201" i="34"/>
  <c r="AO10" i="34" s="1"/>
  <c r="AP10" i="34" s="1"/>
  <c r="Y114" i="34"/>
  <c r="Y112" i="34"/>
  <c r="AK198" i="34"/>
  <c r="AO8" i="34" s="1"/>
  <c r="AP8" i="34" s="1"/>
  <c r="AW88" i="34"/>
  <c r="AZ67" i="34"/>
  <c r="AZ77" i="34" s="1"/>
  <c r="AZ75" i="34" s="1"/>
  <c r="AZ73" i="34"/>
  <c r="AW146" i="34"/>
  <c r="AX146" i="34" s="1"/>
  <c r="V196" i="34"/>
  <c r="V166" i="34"/>
  <c r="V202" i="34" s="1"/>
  <c r="V157" i="34"/>
  <c r="V193" i="34" s="1"/>
  <c r="V108" i="34"/>
  <c r="V163" i="34"/>
  <c r="V199" i="34" s="1"/>
  <c r="J119" i="34"/>
  <c r="J113" i="34"/>
  <c r="AK163" i="34"/>
  <c r="AK157" i="34"/>
  <c r="AK193" i="34" s="1"/>
  <c r="AO5" i="34" s="1"/>
  <c r="AP5" i="34" s="1"/>
  <c r="AK166" i="34"/>
  <c r="AK108" i="34"/>
  <c r="AK106" i="34" s="1"/>
  <c r="AK107" i="34" s="1"/>
  <c r="BM165" i="34"/>
  <c r="BB126" i="34"/>
  <c r="BP114" i="34"/>
  <c r="BP112" i="34"/>
  <c r="K137" i="34"/>
  <c r="K140" i="34" s="1"/>
  <c r="K144" i="34" s="1"/>
  <c r="K101" i="34"/>
  <c r="K142" i="34" s="1"/>
  <c r="K99" i="34"/>
  <c r="K98" i="34"/>
  <c r="AP180" i="34"/>
  <c r="I60" i="34"/>
  <c r="I61" i="34" s="1"/>
  <c r="I192" i="34"/>
  <c r="M4" i="34" s="1"/>
  <c r="U200" i="34"/>
  <c r="W55" i="34"/>
  <c r="W83" i="34" s="1"/>
  <c r="W53" i="34"/>
  <c r="W56" i="34" s="1"/>
  <c r="W57" i="34" s="1"/>
  <c r="W78" i="34"/>
  <c r="W52" i="34"/>
  <c r="W51" i="34"/>
  <c r="W5" i="34" s="1"/>
  <c r="AN114" i="34"/>
  <c r="AN112" i="34"/>
  <c r="N127" i="34"/>
  <c r="N125" i="34"/>
  <c r="BP132" i="34"/>
  <c r="BP128" i="34"/>
  <c r="X73" i="34"/>
  <c r="X67" i="34"/>
  <c r="X77" i="34" s="1"/>
  <c r="X75" i="34" s="1"/>
  <c r="Y24" i="34"/>
  <c r="J161" i="34"/>
  <c r="J197" i="34" s="1"/>
  <c r="J164" i="34"/>
  <c r="J158" i="34"/>
  <c r="J194" i="34" s="1"/>
  <c r="J155" i="34"/>
  <c r="J191" i="34" s="1"/>
  <c r="J102" i="34"/>
  <c r="J103" i="34" s="1"/>
  <c r="AM72" i="34"/>
  <c r="BA68" i="34"/>
  <c r="BA66" i="34"/>
  <c r="BA70" i="34" s="1"/>
  <c r="AY55" i="34"/>
  <c r="AY83" i="34" s="1"/>
  <c r="AY84" i="34" s="1"/>
  <c r="AY53" i="34"/>
  <c r="AY56" i="34" s="1"/>
  <c r="AY57" i="34" s="1"/>
  <c r="AZ57" i="34" s="1"/>
  <c r="AY78" i="34"/>
  <c r="AY52" i="34"/>
  <c r="AO109" i="34"/>
  <c r="AO63" i="34"/>
  <c r="AX80" i="34"/>
  <c r="AX82" i="34" s="1"/>
  <c r="AX92" i="34" s="1"/>
  <c r="AX90" i="34" s="1"/>
  <c r="AX58" i="34"/>
  <c r="AX88" i="34" s="1"/>
  <c r="AX54" i="34"/>
  <c r="AX62" i="34" s="1"/>
  <c r="AX60" i="34" s="1"/>
  <c r="BM140" i="34"/>
  <c r="BM144" i="34" s="1"/>
  <c r="BM138" i="34"/>
  <c r="BM12" i="34" s="1"/>
  <c r="I201" i="34"/>
  <c r="M10" i="34" s="1"/>
  <c r="N10" i="34" s="1"/>
  <c r="AL119" i="34"/>
  <c r="AL113" i="34"/>
  <c r="U147" i="34"/>
  <c r="BQ36" i="34"/>
  <c r="BO176" i="34"/>
  <c r="BO170" i="34"/>
  <c r="BO173" i="34"/>
  <c r="BO167" i="34"/>
  <c r="BO116" i="34"/>
  <c r="M109" i="34"/>
  <c r="M63" i="34"/>
  <c r="J118" i="34"/>
  <c r="W171" i="34"/>
  <c r="U87" i="34"/>
  <c r="V87" i="34" s="1"/>
  <c r="AK88" i="34"/>
  <c r="AK89" i="34" s="1"/>
  <c r="AK59" i="34"/>
  <c r="AY118" i="34"/>
  <c r="AZ173" i="34"/>
  <c r="AZ116" i="34"/>
  <c r="AZ167" i="34"/>
  <c r="AZ170" i="34"/>
  <c r="AZ176" i="34"/>
  <c r="AW200" i="34"/>
  <c r="BM84" i="34"/>
  <c r="I159" i="34"/>
  <c r="AM176" i="34"/>
  <c r="AM170" i="34"/>
  <c r="AM167" i="34"/>
  <c r="AM173" i="34"/>
  <c r="AM116" i="34"/>
  <c r="AM118" i="34" s="1"/>
  <c r="AB18" i="34"/>
  <c r="AB17" i="34"/>
  <c r="AB124" i="34"/>
  <c r="AB127" i="34" s="1"/>
  <c r="AB34" i="34"/>
  <c r="AZ136" i="34"/>
  <c r="AZ134" i="34" s="1"/>
  <c r="AZ187" i="34"/>
  <c r="AZ190" i="34"/>
  <c r="AZ181" i="34"/>
  <c r="AZ184" i="34"/>
  <c r="BN119" i="34"/>
  <c r="BN113" i="34"/>
  <c r="I163" i="34"/>
  <c r="I157" i="34"/>
  <c r="I166" i="34"/>
  <c r="I196" i="34"/>
  <c r="M7" i="34" s="1"/>
  <c r="I108" i="34"/>
  <c r="AZ119" i="34"/>
  <c r="AZ113" i="34"/>
  <c r="AP188" i="34"/>
  <c r="AP189" i="34" s="1"/>
  <c r="AP185" i="34"/>
  <c r="AP186" i="34" s="1"/>
  <c r="AP179" i="34"/>
  <c r="AP182" i="34"/>
  <c r="AP183" i="34" s="1"/>
  <c r="AP130" i="34"/>
  <c r="AP131" i="34" s="1"/>
  <c r="AW147" i="34"/>
  <c r="BM105" i="34"/>
  <c r="X137" i="34"/>
  <c r="X140" i="34" s="1"/>
  <c r="X144" i="34" s="1"/>
  <c r="X101" i="34"/>
  <c r="X142" i="34" s="1"/>
  <c r="X99" i="34"/>
  <c r="X98" i="34"/>
  <c r="Z126" i="34"/>
  <c r="V149" i="34"/>
  <c r="BD18" i="34"/>
  <c r="BD17" i="34"/>
  <c r="BD124" i="34"/>
  <c r="BD34" i="34"/>
  <c r="AK148" i="34"/>
  <c r="AA131" i="33"/>
  <c r="AY86" i="33"/>
  <c r="BL146" i="33"/>
  <c r="Y134" i="33"/>
  <c r="Z96" i="33"/>
  <c r="Z50" i="33"/>
  <c r="BB96" i="33"/>
  <c r="BB50" i="33"/>
  <c r="K96" i="33"/>
  <c r="K50" i="33"/>
  <c r="K65" i="33"/>
  <c r="K111" i="33"/>
  <c r="L28" i="33"/>
  <c r="BC132" i="33"/>
  <c r="BC128" i="33"/>
  <c r="J96" i="33"/>
  <c r="J50" i="33"/>
  <c r="Y96" i="33"/>
  <c r="Y50" i="33"/>
  <c r="AO185" i="33"/>
  <c r="AO179" i="33"/>
  <c r="AO182" i="33"/>
  <c r="AO188" i="33"/>
  <c r="AO130" i="33"/>
  <c r="AO131" i="33" s="1"/>
  <c r="M19" i="33"/>
  <c r="M26" i="33" s="1"/>
  <c r="M20" i="33"/>
  <c r="M126" i="33" s="1"/>
  <c r="J187" i="33"/>
  <c r="J181" i="33"/>
  <c r="J190" i="33"/>
  <c r="J184" i="33"/>
  <c r="J136" i="33"/>
  <c r="J134" i="33" s="1"/>
  <c r="AZ139" i="33"/>
  <c r="AZ141" i="33" s="1"/>
  <c r="AZ151" i="33" s="1"/>
  <c r="AZ149" i="33" s="1"/>
  <c r="AZ104" i="33"/>
  <c r="AZ100" i="33"/>
  <c r="AZ160" i="33" s="1"/>
  <c r="BO190" i="33"/>
  <c r="BO184" i="33"/>
  <c r="BO136" i="33"/>
  <c r="BO181" i="33"/>
  <c r="BO187" i="33"/>
  <c r="BK88" i="33"/>
  <c r="BK194" i="33"/>
  <c r="BK200" i="33"/>
  <c r="J176" i="33"/>
  <c r="J170" i="33"/>
  <c r="J167" i="33"/>
  <c r="J116" i="33"/>
  <c r="J118" i="33" s="1"/>
  <c r="J173" i="33"/>
  <c r="Z111" i="33"/>
  <c r="Z65" i="33"/>
  <c r="AA28" i="33"/>
  <c r="AZ178" i="33"/>
  <c r="AZ175" i="33"/>
  <c r="AZ169" i="33"/>
  <c r="AZ172" i="33"/>
  <c r="AZ123" i="33"/>
  <c r="AZ121" i="33" s="1"/>
  <c r="BB114" i="33"/>
  <c r="BB112" i="33"/>
  <c r="K114" i="33"/>
  <c r="K112" i="33"/>
  <c r="AZ80" i="33"/>
  <c r="AZ82" i="33" s="1"/>
  <c r="AZ92" i="33" s="1"/>
  <c r="AZ90" i="33" s="1"/>
  <c r="AZ54" i="33"/>
  <c r="AZ62" i="33" s="1"/>
  <c r="AZ60" i="33" s="1"/>
  <c r="AZ58" i="33"/>
  <c r="AZ88" i="33" s="1"/>
  <c r="I57" i="33"/>
  <c r="I135" i="33"/>
  <c r="AA38" i="33"/>
  <c r="AA46" i="33" s="1"/>
  <c r="BK166" i="33"/>
  <c r="BK202" i="33" s="1"/>
  <c r="BK157" i="33"/>
  <c r="BK193" i="33" s="1"/>
  <c r="BK163" i="33"/>
  <c r="BK199" i="33" s="1"/>
  <c r="BK108" i="33"/>
  <c r="BK106" i="33" s="1"/>
  <c r="BK196" i="33"/>
  <c r="AJ191" i="33"/>
  <c r="K190" i="33"/>
  <c r="K184" i="33"/>
  <c r="K181" i="33"/>
  <c r="K187" i="33"/>
  <c r="K136" i="33"/>
  <c r="BN176" i="33"/>
  <c r="BN170" i="33"/>
  <c r="BN167" i="33"/>
  <c r="BN173" i="33"/>
  <c r="BN116" i="33"/>
  <c r="W143" i="33"/>
  <c r="BM137" i="33"/>
  <c r="BM101" i="33"/>
  <c r="BM142" i="33" s="1"/>
  <c r="BM143" i="33" s="1"/>
  <c r="BM99" i="33"/>
  <c r="BM98" i="33"/>
  <c r="BM97" i="33"/>
  <c r="BM9" i="33" s="1"/>
  <c r="AK137" i="33"/>
  <c r="AK101" i="33"/>
  <c r="AK142" i="33" s="1"/>
  <c r="AK99" i="33"/>
  <c r="AK98" i="33"/>
  <c r="AK97" i="33"/>
  <c r="AK9" i="33" s="1"/>
  <c r="BN67" i="33"/>
  <c r="BN77" i="33" s="1"/>
  <c r="BN75" i="33" s="1"/>
  <c r="BN73" i="33"/>
  <c r="W81" i="33"/>
  <c r="W85" i="33" s="1"/>
  <c r="W79" i="33"/>
  <c r="W8" i="33" s="1"/>
  <c r="L9" i="21" s="1"/>
  <c r="BA137" i="33"/>
  <c r="BA140" i="33" s="1"/>
  <c r="BA144" i="33" s="1"/>
  <c r="BA101" i="33"/>
  <c r="BA142" i="33" s="1"/>
  <c r="BA99" i="33"/>
  <c r="BA98" i="33"/>
  <c r="BN53" i="33"/>
  <c r="BN56" i="33" s="1"/>
  <c r="BN55" i="33"/>
  <c r="BN83" i="33" s="1"/>
  <c r="BN78" i="33"/>
  <c r="BN81" i="33" s="1"/>
  <c r="BN85" i="33" s="1"/>
  <c r="BN52" i="33"/>
  <c r="X158" i="33"/>
  <c r="X194" i="33" s="1"/>
  <c r="X155" i="33"/>
  <c r="X191" i="33" s="1"/>
  <c r="X161" i="33"/>
  <c r="X197" i="33" s="1"/>
  <c r="X164" i="33"/>
  <c r="X200" i="33" s="1"/>
  <c r="X102" i="33"/>
  <c r="I174" i="33"/>
  <c r="AY165" i="33"/>
  <c r="AB37" i="33"/>
  <c r="AB40" i="33" s="1"/>
  <c r="AB41" i="33" s="1"/>
  <c r="AB35" i="33"/>
  <c r="AM42" i="33"/>
  <c r="AM38" i="33"/>
  <c r="AM46" i="33" s="1"/>
  <c r="AM44" i="33" s="1"/>
  <c r="BQ185" i="33"/>
  <c r="BQ179" i="33"/>
  <c r="BQ182" i="33"/>
  <c r="BQ188" i="33"/>
  <c r="BQ130" i="33"/>
  <c r="BQ131" i="33" s="1"/>
  <c r="J73" i="33"/>
  <c r="J67" i="33"/>
  <c r="J77" i="33" s="1"/>
  <c r="J75" i="33" s="1"/>
  <c r="BC22" i="33"/>
  <c r="BC24" i="33" s="1"/>
  <c r="BD35" i="33"/>
  <c r="AY166" i="33"/>
  <c r="AY202" i="33" s="1"/>
  <c r="BC11" i="33" s="1"/>
  <c r="BD11" i="33" s="1"/>
  <c r="AY157" i="33"/>
  <c r="AY193" i="33" s="1"/>
  <c r="BC5" i="33" s="1"/>
  <c r="BD5" i="33" s="1"/>
  <c r="AY163" i="33"/>
  <c r="AY199" i="33" s="1"/>
  <c r="BC9" i="33" s="1"/>
  <c r="BD9" i="33" s="1"/>
  <c r="AY108" i="33"/>
  <c r="AY106" i="33" s="1"/>
  <c r="AY107" i="33" s="1"/>
  <c r="AY196" i="33"/>
  <c r="BC7" i="33" s="1"/>
  <c r="BD7" i="33" s="1"/>
  <c r="AO19" i="33"/>
  <c r="AO26" i="33" s="1"/>
  <c r="AO20" i="33"/>
  <c r="AO126" i="33" s="1"/>
  <c r="AY201" i="33"/>
  <c r="BC10" i="33" s="1"/>
  <c r="BD10" i="33" s="1"/>
  <c r="AN109" i="33"/>
  <c r="AN63" i="33"/>
  <c r="N18" i="33"/>
  <c r="N17" i="33"/>
  <c r="N124" i="33"/>
  <c r="N34" i="33"/>
  <c r="AZ164" i="33"/>
  <c r="AZ200" i="33" s="1"/>
  <c r="AZ158" i="33"/>
  <c r="AZ194" i="33" s="1"/>
  <c r="AZ161" i="33"/>
  <c r="AZ197" i="33" s="1"/>
  <c r="AZ102" i="33"/>
  <c r="AZ103" i="33" s="1"/>
  <c r="AZ155" i="33"/>
  <c r="H139" i="33"/>
  <c r="H141" i="33" s="1"/>
  <c r="H151" i="33" s="1"/>
  <c r="H149" i="33" s="1"/>
  <c r="H104" i="33"/>
  <c r="H100" i="33"/>
  <c r="H160" i="33" s="1"/>
  <c r="AM68" i="33"/>
  <c r="AM66" i="33"/>
  <c r="AM70" i="33" s="1"/>
  <c r="AM72" i="33" s="1"/>
  <c r="BM175" i="33"/>
  <c r="BM169" i="33"/>
  <c r="BM178" i="33"/>
  <c r="BM123" i="33"/>
  <c r="BM121" i="33" s="1"/>
  <c r="BM172" i="33"/>
  <c r="BL164" i="33"/>
  <c r="BL200" i="33" s="1"/>
  <c r="BL158" i="33"/>
  <c r="BL194" i="33" s="1"/>
  <c r="BL161" i="33"/>
  <c r="BL197" i="33" s="1"/>
  <c r="BL155" i="33"/>
  <c r="BL191" i="33" s="1"/>
  <c r="BL102" i="33"/>
  <c r="BL103" i="33" s="1"/>
  <c r="Z42" i="33"/>
  <c r="AA42" i="33" s="1"/>
  <c r="Z38" i="33"/>
  <c r="Z46" i="33" s="1"/>
  <c r="Z44" i="33" s="1"/>
  <c r="AL113" i="33"/>
  <c r="AL119" i="33"/>
  <c r="Y73" i="33"/>
  <c r="Y67" i="33"/>
  <c r="Y77" i="33" s="1"/>
  <c r="Y75" i="33" s="1"/>
  <c r="BM171" i="33"/>
  <c r="BB68" i="33"/>
  <c r="BB66" i="33"/>
  <c r="BB70" i="33" s="1"/>
  <c r="BB72" i="33" s="1"/>
  <c r="K68" i="33"/>
  <c r="K66" i="33"/>
  <c r="K70" i="33" s="1"/>
  <c r="BO66" i="33"/>
  <c r="BO70" i="33" s="1"/>
  <c r="BO72" i="33" s="1"/>
  <c r="BO68" i="33"/>
  <c r="H81" i="33"/>
  <c r="H85" i="33" s="1"/>
  <c r="I79" i="33"/>
  <c r="I8" i="33" s="1"/>
  <c r="AA128" i="33"/>
  <c r="BP109" i="33"/>
  <c r="BP63" i="33"/>
  <c r="BP132" i="33"/>
  <c r="BP128" i="33"/>
  <c r="BN187" i="33"/>
  <c r="BN181" i="33"/>
  <c r="BN190" i="33"/>
  <c r="BN184" i="33"/>
  <c r="BN136" i="33"/>
  <c r="BN134" i="33" s="1"/>
  <c r="BK147" i="33"/>
  <c r="BD19" i="33"/>
  <c r="BD26" i="33" s="1"/>
  <c r="BD20" i="33"/>
  <c r="BL58" i="33"/>
  <c r="BL88" i="33" s="1"/>
  <c r="BL54" i="33"/>
  <c r="BL62" i="33" s="1"/>
  <c r="BL60" i="33" s="1"/>
  <c r="BL80" i="33"/>
  <c r="BL82" i="33" s="1"/>
  <c r="BL92" i="33" s="1"/>
  <c r="BL90" i="33" s="1"/>
  <c r="BB65" i="33"/>
  <c r="BC28" i="33"/>
  <c r="BB111" i="33"/>
  <c r="W104" i="33"/>
  <c r="X104" i="33" s="1"/>
  <c r="X147" i="33" s="1"/>
  <c r="W100" i="33"/>
  <c r="W160" i="33" s="1"/>
  <c r="W139" i="33"/>
  <c r="W141" i="33" s="1"/>
  <c r="W151" i="33" s="1"/>
  <c r="W149" i="33" s="1"/>
  <c r="L22" i="33"/>
  <c r="L24" i="33" s="1"/>
  <c r="BM74" i="33"/>
  <c r="BM78" i="33"/>
  <c r="BM81" i="33" s="1"/>
  <c r="BM85" i="33" s="1"/>
  <c r="BM86" i="33" s="1"/>
  <c r="BM55" i="33"/>
  <c r="BM83" i="33" s="1"/>
  <c r="BM53" i="33"/>
  <c r="BM56" i="33" s="1"/>
  <c r="BM52" i="33"/>
  <c r="AK78" i="33"/>
  <c r="AK55" i="33"/>
  <c r="AK83" i="33" s="1"/>
  <c r="AK53" i="33"/>
  <c r="AK56" i="33" s="1"/>
  <c r="AK57" i="33" s="1"/>
  <c r="AK52" i="33"/>
  <c r="AK51" i="33"/>
  <c r="AK5" i="33" s="1"/>
  <c r="I139" i="33"/>
  <c r="I141" i="33" s="1"/>
  <c r="I151" i="33" s="1"/>
  <c r="I100" i="33"/>
  <c r="I160" i="33" s="1"/>
  <c r="I104" i="33"/>
  <c r="I147" i="33" s="1"/>
  <c r="BM118" i="33"/>
  <c r="BO65" i="33"/>
  <c r="BO111" i="33"/>
  <c r="BP28" i="33"/>
  <c r="Z114" i="33"/>
  <c r="Z112" i="33"/>
  <c r="X178" i="33"/>
  <c r="X175" i="33"/>
  <c r="X169" i="33"/>
  <c r="X172" i="33"/>
  <c r="X123" i="33"/>
  <c r="X121" i="33" s="1"/>
  <c r="X57" i="33"/>
  <c r="BM57" i="33"/>
  <c r="BN57" i="33" s="1"/>
  <c r="BN137" i="33"/>
  <c r="BN140" i="33" s="1"/>
  <c r="BN144" i="33" s="1"/>
  <c r="BN99" i="33"/>
  <c r="BN101" i="33"/>
  <c r="BN142" i="33" s="1"/>
  <c r="BN98" i="33"/>
  <c r="J72" i="33"/>
  <c r="K72" i="33" s="1"/>
  <c r="BB42" i="33"/>
  <c r="BB38" i="33"/>
  <c r="BB46" i="33" s="1"/>
  <c r="BB44" i="33" s="1"/>
  <c r="I177" i="33"/>
  <c r="AB20" i="33"/>
  <c r="AB19" i="33"/>
  <c r="AB26" i="33" s="1"/>
  <c r="BC36" i="33"/>
  <c r="BD41" i="33"/>
  <c r="AP18" i="33"/>
  <c r="AP17" i="33"/>
  <c r="AP124" i="33"/>
  <c r="AP34" i="33"/>
  <c r="AN22" i="33"/>
  <c r="AN24" i="33" s="1"/>
  <c r="I80" i="33"/>
  <c r="I82" i="33" s="1"/>
  <c r="I92" i="33" s="1"/>
  <c r="I54" i="33"/>
  <c r="I62" i="33" s="1"/>
  <c r="AZ140" i="33"/>
  <c r="AZ144" i="33" s="1"/>
  <c r="AZ146" i="33" s="1"/>
  <c r="BA146" i="33" s="1"/>
  <c r="H140" i="33"/>
  <c r="H144" i="33" s="1"/>
  <c r="I138" i="33"/>
  <c r="I12" i="33" s="1"/>
  <c r="BL87" i="33"/>
  <c r="BK191" i="33"/>
  <c r="AL176" i="33"/>
  <c r="AL170" i="33"/>
  <c r="AL173" i="33"/>
  <c r="AL167" i="33"/>
  <c r="AL116" i="33"/>
  <c r="Y119" i="33"/>
  <c r="Y113" i="33"/>
  <c r="BM168" i="33"/>
  <c r="AK175" i="33"/>
  <c r="AK169" i="33"/>
  <c r="AK172" i="33"/>
  <c r="AK123" i="33"/>
  <c r="AK121" i="33" s="1"/>
  <c r="AK178" i="33"/>
  <c r="BO114" i="33"/>
  <c r="BO112" i="33"/>
  <c r="BM122" i="33"/>
  <c r="I84" i="33"/>
  <c r="BB187" i="33"/>
  <c r="BB181" i="33"/>
  <c r="BB190" i="33"/>
  <c r="BB184" i="33"/>
  <c r="BB136" i="33"/>
  <c r="BB134" i="33" s="1"/>
  <c r="AA63" i="33"/>
  <c r="AA109" i="33"/>
  <c r="BP24" i="33"/>
  <c r="BP22" i="33"/>
  <c r="BC131" i="33"/>
  <c r="AL96" i="33"/>
  <c r="AL50" i="33"/>
  <c r="V106" i="33"/>
  <c r="Z128" i="33"/>
  <c r="Z132" i="33"/>
  <c r="BA73" i="33"/>
  <c r="BA67" i="33"/>
  <c r="BA77" i="33" s="1"/>
  <c r="BA75" i="33" s="1"/>
  <c r="AJ87" i="33"/>
  <c r="W164" i="33"/>
  <c r="W161" i="33"/>
  <c r="W155" i="33"/>
  <c r="W102" i="33"/>
  <c r="W103" i="33" s="1"/>
  <c r="W158" i="33"/>
  <c r="L109" i="33"/>
  <c r="L63" i="33"/>
  <c r="L126" i="33"/>
  <c r="I158" i="33"/>
  <c r="I194" i="33" s="1"/>
  <c r="I155" i="33"/>
  <c r="I191" i="33" s="1"/>
  <c r="I161" i="33"/>
  <c r="I197" i="33" s="1"/>
  <c r="I164" i="33"/>
  <c r="I200" i="33" s="1"/>
  <c r="I102" i="33"/>
  <c r="I76" i="33"/>
  <c r="BN119" i="33"/>
  <c r="BN113" i="33"/>
  <c r="Z68" i="33"/>
  <c r="Z66" i="33"/>
  <c r="Z70" i="33" s="1"/>
  <c r="W84" i="33"/>
  <c r="AZ87" i="33"/>
  <c r="AM190" i="33"/>
  <c r="AM184" i="33"/>
  <c r="AM187" i="33"/>
  <c r="AM181" i="33"/>
  <c r="AM136" i="33"/>
  <c r="AM134" i="33" s="1"/>
  <c r="AK135" i="33"/>
  <c r="W122" i="33"/>
  <c r="X139" i="33"/>
  <c r="X141" i="33" s="1"/>
  <c r="X151" i="33" s="1"/>
  <c r="X149" i="33" s="1"/>
  <c r="X100" i="33"/>
  <c r="X160" i="33" s="1"/>
  <c r="BO96" i="33"/>
  <c r="BO50" i="33"/>
  <c r="AY88" i="33"/>
  <c r="AY89" i="33" s="1"/>
  <c r="AB127" i="33"/>
  <c r="AB125" i="33"/>
  <c r="BR18" i="33"/>
  <c r="BR17" i="33"/>
  <c r="BR124" i="33"/>
  <c r="BR34" i="33"/>
  <c r="AY195" i="33"/>
  <c r="BC6" i="33" s="1"/>
  <c r="BD6" i="33" s="1"/>
  <c r="AM96" i="33"/>
  <c r="AM50" i="33"/>
  <c r="AN42" i="33"/>
  <c r="AN38" i="33"/>
  <c r="AN46" i="33" s="1"/>
  <c r="I143" i="33"/>
  <c r="AM114" i="33"/>
  <c r="AM112" i="33"/>
  <c r="Y173" i="33"/>
  <c r="Y167" i="33"/>
  <c r="Y176" i="33"/>
  <c r="Y170" i="33"/>
  <c r="Y116" i="33"/>
  <c r="Y118" i="33" s="1"/>
  <c r="AL73" i="33"/>
  <c r="AL67" i="33"/>
  <c r="AL77" i="33" s="1"/>
  <c r="AL75" i="33" s="1"/>
  <c r="BQ19" i="33"/>
  <c r="BQ26" i="33" s="1"/>
  <c r="BQ20" i="33"/>
  <c r="BQ36" i="33" s="1"/>
  <c r="J119" i="33"/>
  <c r="J113" i="33"/>
  <c r="BC63" i="33"/>
  <c r="BC109" i="33"/>
  <c r="AJ166" i="33"/>
  <c r="AJ202" i="33" s="1"/>
  <c r="AJ196" i="33"/>
  <c r="AJ163" i="33"/>
  <c r="AJ199" i="33" s="1"/>
  <c r="AJ157" i="33"/>
  <c r="AJ193" i="33" s="1"/>
  <c r="AJ108" i="33"/>
  <c r="AJ106" i="33" s="1"/>
  <c r="K42" i="33"/>
  <c r="K38" i="33"/>
  <c r="K46" i="33" s="1"/>
  <c r="K44" i="33" s="1"/>
  <c r="AY159" i="33"/>
  <c r="Y72" i="33"/>
  <c r="BO44" i="33"/>
  <c r="AJ146" i="33"/>
  <c r="AN126" i="33"/>
  <c r="M185" i="33"/>
  <c r="M179" i="33"/>
  <c r="M188" i="33"/>
  <c r="M182" i="33"/>
  <c r="M130" i="33"/>
  <c r="M131" i="33" s="1"/>
  <c r="X80" i="33"/>
  <c r="X82" i="33" s="1"/>
  <c r="X92" i="33" s="1"/>
  <c r="X54" i="33"/>
  <c r="X62" i="33" s="1"/>
  <c r="H164" i="33"/>
  <c r="H158" i="33"/>
  <c r="H161" i="33"/>
  <c r="H102" i="33"/>
  <c r="H103" i="33" s="1"/>
  <c r="H155" i="33"/>
  <c r="BA173" i="33"/>
  <c r="BA167" i="33"/>
  <c r="BA170" i="33"/>
  <c r="BA176" i="33"/>
  <c r="BA116" i="33"/>
  <c r="BA118" i="33" s="1"/>
  <c r="BK197" i="33"/>
  <c r="BL139" i="33"/>
  <c r="BL141" i="33" s="1"/>
  <c r="BL151" i="33" s="1"/>
  <c r="BL149" i="33" s="1"/>
  <c r="BL100" i="33"/>
  <c r="BL160" i="33" s="1"/>
  <c r="BL104" i="33"/>
  <c r="BL147" i="33" s="1"/>
  <c r="AM65" i="33"/>
  <c r="AN28" i="33"/>
  <c r="AM111" i="33"/>
  <c r="BM177" i="33"/>
  <c r="AY156" i="33"/>
  <c r="H80" i="33"/>
  <c r="H82" i="33" s="1"/>
  <c r="H92" i="33" s="1"/>
  <c r="H90" i="33" s="1"/>
  <c r="H54" i="33"/>
  <c r="H62" i="33" s="1"/>
  <c r="H60" i="33" s="1"/>
  <c r="H58" i="33"/>
  <c r="I58" i="33" s="1"/>
  <c r="I88" i="33" s="1"/>
  <c r="AK118" i="33"/>
  <c r="AL118" i="33" s="1"/>
  <c r="AA22" i="33"/>
  <c r="AA24" i="33" s="1"/>
  <c r="BP36" i="33"/>
  <c r="I178" i="33"/>
  <c r="I175" i="33"/>
  <c r="I169" i="33"/>
  <c r="I172" i="33"/>
  <c r="I123" i="33"/>
  <c r="I121" i="33" s="1"/>
  <c r="BD127" i="33"/>
  <c r="BD125" i="33"/>
  <c r="AY197" i="33"/>
  <c r="AY198" i="33" s="1"/>
  <c r="BC8" i="33" s="1"/>
  <c r="BD8" i="33" s="1"/>
  <c r="AY162" i="33"/>
  <c r="BA119" i="33"/>
  <c r="BA113" i="33"/>
  <c r="W140" i="33"/>
  <c r="W144" i="33" s="1"/>
  <c r="W138" i="33"/>
  <c r="W12" i="33" s="1"/>
  <c r="L36" i="33"/>
  <c r="W80" i="33"/>
  <c r="W82" i="33" s="1"/>
  <c r="W92" i="33" s="1"/>
  <c r="W90" i="33" s="1"/>
  <c r="W54" i="33"/>
  <c r="W62" i="33" s="1"/>
  <c r="W60" i="33" s="1"/>
  <c r="W58" i="33"/>
  <c r="X58" i="33" s="1"/>
  <c r="X88" i="33" s="1"/>
  <c r="BA78" i="33"/>
  <c r="BA53" i="33"/>
  <c r="BA56" i="33" s="1"/>
  <c r="BA57" i="33" s="1"/>
  <c r="BA55" i="33"/>
  <c r="BA83" i="33" s="1"/>
  <c r="BA52" i="33"/>
  <c r="BM118" i="31"/>
  <c r="AY59" i="31"/>
  <c r="AZ58" i="31"/>
  <c r="AA72" i="31"/>
  <c r="AB72" i="31" s="1"/>
  <c r="AZ147" i="31"/>
  <c r="AK162" i="31"/>
  <c r="AJ193" i="31"/>
  <c r="AY199" i="31"/>
  <c r="BC9" i="31" s="1"/>
  <c r="BD9" i="31" s="1"/>
  <c r="AY202" i="31"/>
  <c r="BC11" i="31" s="1"/>
  <c r="BD11" i="31" s="1"/>
  <c r="BO96" i="31"/>
  <c r="BO50" i="31"/>
  <c r="BC96" i="31"/>
  <c r="BC50" i="31"/>
  <c r="AN50" i="31"/>
  <c r="AN96" i="31"/>
  <c r="J73" i="31"/>
  <c r="J67" i="31"/>
  <c r="J77" i="31" s="1"/>
  <c r="J75" i="31" s="1"/>
  <c r="G197" i="31"/>
  <c r="BO132" i="31"/>
  <c r="BO128" i="31"/>
  <c r="BL147" i="31"/>
  <c r="AL80" i="31"/>
  <c r="AL82" i="31" s="1"/>
  <c r="AL92" i="31" s="1"/>
  <c r="AL90" i="31" s="1"/>
  <c r="AL58" i="31"/>
  <c r="AL54" i="31"/>
  <c r="AL62" i="31" s="1"/>
  <c r="AL60" i="31" s="1"/>
  <c r="AK88" i="31"/>
  <c r="Y163" i="31"/>
  <c r="Y157" i="31"/>
  <c r="Y166" i="31"/>
  <c r="Y108" i="31"/>
  <c r="Y106" i="31" s="1"/>
  <c r="AN132" i="31"/>
  <c r="AN128" i="31"/>
  <c r="BM143" i="31"/>
  <c r="BD42" i="31"/>
  <c r="BD43" i="31" s="1"/>
  <c r="BD38" i="31"/>
  <c r="BD46" i="31" s="1"/>
  <c r="BD44" i="31" s="1"/>
  <c r="BD45" i="31" s="1"/>
  <c r="BA140" i="31"/>
  <c r="BA144" i="31" s="1"/>
  <c r="AA137" i="31"/>
  <c r="AA140" i="31" s="1"/>
  <c r="AA144" i="31" s="1"/>
  <c r="AA99" i="31"/>
  <c r="AA101" i="31"/>
  <c r="AA142" i="31" s="1"/>
  <c r="AA98" i="31"/>
  <c r="K42" i="31"/>
  <c r="K38" i="31"/>
  <c r="K46" i="31" s="1"/>
  <c r="K44" i="31" s="1"/>
  <c r="BN119" i="31"/>
  <c r="BN113" i="31"/>
  <c r="AB68" i="31"/>
  <c r="AB69" i="31" s="1"/>
  <c r="AB66" i="31"/>
  <c r="AB70" i="31" s="1"/>
  <c r="AB71" i="31" s="1"/>
  <c r="AB64" i="31"/>
  <c r="Y191" i="31"/>
  <c r="BP109" i="31"/>
  <c r="BP63" i="31"/>
  <c r="AN42" i="31"/>
  <c r="AN38" i="31"/>
  <c r="AN46" i="31" s="1"/>
  <c r="AN44" i="31" s="1"/>
  <c r="BD188" i="31"/>
  <c r="BD189" i="31" s="1"/>
  <c r="BD182" i="31"/>
  <c r="BD183" i="31" s="1"/>
  <c r="BD179" i="31"/>
  <c r="BD180" i="31" s="1"/>
  <c r="BD185" i="31"/>
  <c r="BD186" i="31" s="1"/>
  <c r="BD130" i="31"/>
  <c r="BD131" i="31" s="1"/>
  <c r="BO42" i="31"/>
  <c r="BO38" i="31"/>
  <c r="BO46" i="31" s="1"/>
  <c r="BO44" i="31" s="1"/>
  <c r="BA73" i="31"/>
  <c r="BA67" i="31"/>
  <c r="BA77" i="31" s="1"/>
  <c r="BA75" i="31" s="1"/>
  <c r="AP19" i="31"/>
  <c r="AP26" i="31" s="1"/>
  <c r="AP20" i="31"/>
  <c r="AP126" i="31" s="1"/>
  <c r="AL118" i="31"/>
  <c r="AL164" i="31"/>
  <c r="AL158" i="31"/>
  <c r="AL194" i="31" s="1"/>
  <c r="AL155" i="31"/>
  <c r="AL191" i="31" s="1"/>
  <c r="AL102" i="31"/>
  <c r="AL103" i="31" s="1"/>
  <c r="AL161" i="31"/>
  <c r="K132" i="31"/>
  <c r="L132" i="31" s="1"/>
  <c r="K128" i="31"/>
  <c r="AZ88" i="31"/>
  <c r="AZ172" i="31"/>
  <c r="AZ175" i="31"/>
  <c r="AZ178" i="31"/>
  <c r="AZ169" i="31"/>
  <c r="AZ123" i="31"/>
  <c r="AZ121" i="31" s="1"/>
  <c r="AO22" i="31"/>
  <c r="AO24" i="31" s="1"/>
  <c r="AB42" i="31"/>
  <c r="AB43" i="31" s="1"/>
  <c r="AB38" i="31"/>
  <c r="AB46" i="31" s="1"/>
  <c r="AB44" i="31" s="1"/>
  <c r="AB45" i="31" s="1"/>
  <c r="W178" i="31"/>
  <c r="W202" i="31" s="1"/>
  <c r="AA11" i="31" s="1"/>
  <c r="AB11" i="31" s="1"/>
  <c r="W172" i="31"/>
  <c r="W196" i="31" s="1"/>
  <c r="AA7" i="31" s="1"/>
  <c r="AB7" i="31" s="1"/>
  <c r="W175" i="31"/>
  <c r="W199" i="31" s="1"/>
  <c r="AA9" i="31" s="1"/>
  <c r="AB9" i="31" s="1"/>
  <c r="W123" i="31"/>
  <c r="W121" i="31" s="1"/>
  <c r="W122" i="31" s="1"/>
  <c r="W169" i="31"/>
  <c r="W193" i="31" s="1"/>
  <c r="AA5" i="31" s="1"/>
  <c r="AB5" i="31" s="1"/>
  <c r="AP35" i="31"/>
  <c r="M185" i="31"/>
  <c r="M179" i="31"/>
  <c r="M188" i="31"/>
  <c r="M182" i="31"/>
  <c r="M130" i="31"/>
  <c r="AY150" i="31"/>
  <c r="G194" i="31"/>
  <c r="BL163" i="31"/>
  <c r="BL199" i="31" s="1"/>
  <c r="BL157" i="31"/>
  <c r="BL193" i="31" s="1"/>
  <c r="BL166" i="31"/>
  <c r="BL202" i="31" s="1"/>
  <c r="BL196" i="31"/>
  <c r="BL108" i="31"/>
  <c r="BL106" i="31" s="1"/>
  <c r="I101" i="31"/>
  <c r="I142" i="31" s="1"/>
  <c r="I99" i="31"/>
  <c r="I137" i="31"/>
  <c r="I98" i="31"/>
  <c r="I97" i="31"/>
  <c r="I9" i="31" s="1"/>
  <c r="L22" i="31"/>
  <c r="L24" i="31" s="1"/>
  <c r="G166" i="31"/>
  <c r="G202" i="31" s="1"/>
  <c r="G196" i="31"/>
  <c r="G157" i="31"/>
  <c r="G193" i="31" s="1"/>
  <c r="G108" i="31"/>
  <c r="G106" i="31" s="1"/>
  <c r="G163" i="31"/>
  <c r="G199" i="31" s="1"/>
  <c r="I76" i="31"/>
  <c r="K66" i="31"/>
  <c r="K70" i="31" s="1"/>
  <c r="K68" i="31"/>
  <c r="AM111" i="31"/>
  <c r="AN28" i="31"/>
  <c r="AM65" i="31"/>
  <c r="BQ20" i="31"/>
  <c r="BQ19" i="31"/>
  <c r="BQ26" i="31" s="1"/>
  <c r="BM140" i="31"/>
  <c r="BM144" i="31" s="1"/>
  <c r="BM145" i="31" s="1"/>
  <c r="AM176" i="31"/>
  <c r="AM170" i="31"/>
  <c r="AM173" i="31"/>
  <c r="AM167" i="31"/>
  <c r="AM116" i="31"/>
  <c r="AJ106" i="31"/>
  <c r="BD109" i="31"/>
  <c r="BD63" i="31"/>
  <c r="BD64" i="31" s="1"/>
  <c r="BD27" i="31"/>
  <c r="BO114" i="31"/>
  <c r="BO112" i="31"/>
  <c r="BM174" i="31"/>
  <c r="AO131" i="31"/>
  <c r="BA161" i="31"/>
  <c r="BA155" i="31"/>
  <c r="BA164" i="31"/>
  <c r="BA200" i="31" s="1"/>
  <c r="BA158" i="31"/>
  <c r="BA194" i="31" s="1"/>
  <c r="BA102" i="31"/>
  <c r="BA103" i="31" s="1"/>
  <c r="AN66" i="31"/>
  <c r="AN70" i="31" s="1"/>
  <c r="AN72" i="31" s="1"/>
  <c r="AN68" i="31"/>
  <c r="BP42" i="31"/>
  <c r="BP38" i="31"/>
  <c r="BP46" i="31" s="1"/>
  <c r="BP44" i="31" s="1"/>
  <c r="G146" i="31"/>
  <c r="H146" i="31" s="1"/>
  <c r="K96" i="31"/>
  <c r="K50" i="31"/>
  <c r="W107" i="31"/>
  <c r="H163" i="31"/>
  <c r="H199" i="31" s="1"/>
  <c r="H157" i="31"/>
  <c r="H193" i="31" s="1"/>
  <c r="H166" i="31"/>
  <c r="H202" i="31" s="1"/>
  <c r="H196" i="31"/>
  <c r="H108" i="31"/>
  <c r="H106" i="31" s="1"/>
  <c r="M37" i="31"/>
  <c r="M40" i="31" s="1"/>
  <c r="N35" i="31"/>
  <c r="I55" i="31"/>
  <c r="I83" i="31" s="1"/>
  <c r="I53" i="31"/>
  <c r="I56" i="31" s="1"/>
  <c r="I57" i="31" s="1"/>
  <c r="I78" i="31"/>
  <c r="I52" i="31"/>
  <c r="I51" i="31"/>
  <c r="I5" i="31" s="1"/>
  <c r="X119" i="31"/>
  <c r="X113" i="31"/>
  <c r="X139" i="31"/>
  <c r="X141" i="31" s="1"/>
  <c r="X151" i="31" s="1"/>
  <c r="X149" i="31" s="1"/>
  <c r="L128" i="31"/>
  <c r="BM175" i="31"/>
  <c r="BM169" i="31"/>
  <c r="BM178" i="31"/>
  <c r="BM172" i="31"/>
  <c r="BM123" i="31"/>
  <c r="BM121" i="31" s="1"/>
  <c r="BO65" i="31"/>
  <c r="BP28" i="31"/>
  <c r="BO111" i="31"/>
  <c r="BA80" i="31"/>
  <c r="BA82" i="31" s="1"/>
  <c r="BA92" i="31" s="1"/>
  <c r="BA90" i="31" s="1"/>
  <c r="BA58" i="31"/>
  <c r="BA88" i="31" s="1"/>
  <c r="BA54" i="31"/>
  <c r="BA62" i="31" s="1"/>
  <c r="BA60" i="31" s="1"/>
  <c r="AB114" i="31"/>
  <c r="AB115" i="31" s="1"/>
  <c r="AB112" i="31"/>
  <c r="BN173" i="31"/>
  <c r="BN170" i="31"/>
  <c r="BN116" i="31"/>
  <c r="BN176" i="31"/>
  <c r="BN167" i="31"/>
  <c r="BM86" i="31"/>
  <c r="BL87" i="31"/>
  <c r="BM87" i="31" s="1"/>
  <c r="BP22" i="31"/>
  <c r="BP24" i="31" s="1"/>
  <c r="BP126" i="31"/>
  <c r="W91" i="31"/>
  <c r="AK201" i="31"/>
  <c r="AO10" i="31" s="1"/>
  <c r="AP10" i="31" s="1"/>
  <c r="J119" i="31"/>
  <c r="J113" i="31"/>
  <c r="BA119" i="31"/>
  <c r="BA113" i="31"/>
  <c r="BL88" i="31"/>
  <c r="Z164" i="31"/>
  <c r="Z200" i="31" s="1"/>
  <c r="Z158" i="31"/>
  <c r="Z194" i="31" s="1"/>
  <c r="Z155" i="31"/>
  <c r="Z191" i="31" s="1"/>
  <c r="Z161" i="31"/>
  <c r="Z197" i="31" s="1"/>
  <c r="Z102" i="31"/>
  <c r="Z103" i="31" s="1"/>
  <c r="L188" i="31"/>
  <c r="L182" i="31"/>
  <c r="L179" i="31"/>
  <c r="L185" i="31"/>
  <c r="L130" i="31"/>
  <c r="L131" i="31" s="1"/>
  <c r="AL140" i="31"/>
  <c r="AL144" i="31" s="1"/>
  <c r="BC66" i="31"/>
  <c r="BC70" i="31" s="1"/>
  <c r="BC72" i="31" s="1"/>
  <c r="BC68" i="31"/>
  <c r="AK89" i="31"/>
  <c r="AB135" i="31"/>
  <c r="AO36" i="31"/>
  <c r="AO126" i="31"/>
  <c r="J78" i="31"/>
  <c r="J81" i="31" s="1"/>
  <c r="J85" i="31" s="1"/>
  <c r="J55" i="31"/>
  <c r="J83" i="31" s="1"/>
  <c r="J53" i="31"/>
  <c r="J56" i="31" s="1"/>
  <c r="J52" i="31"/>
  <c r="AK195" i="31"/>
  <c r="AO6" i="31" s="1"/>
  <c r="AP6" i="31" s="1"/>
  <c r="M20" i="31"/>
  <c r="M19" i="31"/>
  <c r="M26" i="31" s="1"/>
  <c r="H103" i="31"/>
  <c r="G200" i="31"/>
  <c r="Y111" i="31"/>
  <c r="Y65" i="31"/>
  <c r="Z28" i="31"/>
  <c r="L36" i="31"/>
  <c r="G147" i="31"/>
  <c r="BL146" i="31"/>
  <c r="K114" i="31"/>
  <c r="K112" i="31"/>
  <c r="AY198" i="31"/>
  <c r="BC8" i="31" s="1"/>
  <c r="BD8" i="31" s="1"/>
  <c r="AL119" i="31"/>
  <c r="AL113" i="31"/>
  <c r="BA146" i="31"/>
  <c r="G88" i="31"/>
  <c r="BR124" i="31"/>
  <c r="BR17" i="31"/>
  <c r="BR34" i="31"/>
  <c r="BR18" i="31"/>
  <c r="AK156" i="31"/>
  <c r="BM139" i="31"/>
  <c r="BM141" i="31" s="1"/>
  <c r="BM151" i="31" s="1"/>
  <c r="BM149" i="31" s="1"/>
  <c r="BM150" i="31" s="1"/>
  <c r="BM100" i="31"/>
  <c r="BM160" i="31" s="1"/>
  <c r="BM104" i="31"/>
  <c r="BM147" i="31" s="1"/>
  <c r="BM148" i="31" s="1"/>
  <c r="AJ202" i="31"/>
  <c r="BD128" i="31"/>
  <c r="BN72" i="31"/>
  <c r="AY193" i="31"/>
  <c r="BC5" i="31" s="1"/>
  <c r="BD5" i="31" s="1"/>
  <c r="AN114" i="31"/>
  <c r="AN112" i="31"/>
  <c r="AK163" i="31"/>
  <c r="AK157" i="31"/>
  <c r="AK166" i="31"/>
  <c r="AK108" i="31"/>
  <c r="AK106" i="31" s="1"/>
  <c r="AK107" i="31" s="1"/>
  <c r="W120" i="31"/>
  <c r="AM78" i="31"/>
  <c r="AM53" i="31"/>
  <c r="AM56" i="31" s="1"/>
  <c r="AM57" i="31" s="1"/>
  <c r="AM55" i="31"/>
  <c r="AM83" i="31" s="1"/>
  <c r="AM52" i="31"/>
  <c r="AY195" i="31"/>
  <c r="BC6" i="31" s="1"/>
  <c r="BD6" i="31" s="1"/>
  <c r="Y194" i="31"/>
  <c r="Z54" i="31"/>
  <c r="Z62" i="31" s="1"/>
  <c r="Z60" i="31" s="1"/>
  <c r="BB137" i="31"/>
  <c r="BB140" i="31" s="1"/>
  <c r="BB144" i="31" s="1"/>
  <c r="BB101" i="31"/>
  <c r="BB142" i="31" s="1"/>
  <c r="BB99" i="31"/>
  <c r="BB98" i="31"/>
  <c r="BC28" i="31"/>
  <c r="BB111" i="31"/>
  <c r="BB65" i="31"/>
  <c r="AB190" i="31"/>
  <c r="AB184" i="31"/>
  <c r="AB181" i="31"/>
  <c r="AB187" i="31"/>
  <c r="AB136" i="31"/>
  <c r="AB134" i="31" s="1"/>
  <c r="Z100" i="31"/>
  <c r="Z160" i="31" s="1"/>
  <c r="AK74" i="31"/>
  <c r="K72" i="31"/>
  <c r="AZ163" i="31"/>
  <c r="AZ199" i="31" s="1"/>
  <c r="AZ157" i="31"/>
  <c r="AZ166" i="31"/>
  <c r="AZ196" i="31"/>
  <c r="AZ108" i="31"/>
  <c r="AZ106" i="31" s="1"/>
  <c r="BQ185" i="31"/>
  <c r="BQ179" i="31"/>
  <c r="BQ188" i="31"/>
  <c r="BQ182" i="31"/>
  <c r="BQ130" i="31"/>
  <c r="BQ131" i="31" s="1"/>
  <c r="I171" i="31"/>
  <c r="AK192" i="31"/>
  <c r="AO4" i="31" s="1"/>
  <c r="AP4" i="31" s="1"/>
  <c r="AY148" i="31"/>
  <c r="BO68" i="31"/>
  <c r="BO66" i="31"/>
  <c r="BO70" i="31" s="1"/>
  <c r="BN118" i="31"/>
  <c r="BC132" i="31"/>
  <c r="BD132" i="31" s="1"/>
  <c r="BD133" i="31" s="1"/>
  <c r="BC128" i="31"/>
  <c r="J173" i="31"/>
  <c r="J170" i="31"/>
  <c r="J176" i="31"/>
  <c r="J167" i="31"/>
  <c r="J116" i="31"/>
  <c r="J118" i="31" s="1"/>
  <c r="BN73" i="31"/>
  <c r="BN67" i="31"/>
  <c r="BN77" i="31" s="1"/>
  <c r="BN75" i="31" s="1"/>
  <c r="AK175" i="31"/>
  <c r="AK169" i="31"/>
  <c r="AK123" i="31"/>
  <c r="AK121" i="31" s="1"/>
  <c r="AK122" i="31" s="1"/>
  <c r="AK172" i="31"/>
  <c r="AK178" i="31"/>
  <c r="AA176" i="31"/>
  <c r="AA170" i="31"/>
  <c r="AA173" i="31"/>
  <c r="AA116" i="31"/>
  <c r="AA118" i="31" s="1"/>
  <c r="AA167" i="31"/>
  <c r="Y200" i="31"/>
  <c r="L28" i="31"/>
  <c r="K111" i="31"/>
  <c r="K65" i="31"/>
  <c r="BB78" i="31"/>
  <c r="BB55" i="31"/>
  <c r="BB83" i="31" s="1"/>
  <c r="BB53" i="31"/>
  <c r="BB56" i="31" s="1"/>
  <c r="BB57" i="31" s="1"/>
  <c r="BB52" i="31"/>
  <c r="AP127" i="31"/>
  <c r="AP125" i="31"/>
  <c r="Y87" i="31"/>
  <c r="Z87" i="31" s="1"/>
  <c r="AK198" i="31"/>
  <c r="AO8" i="31" s="1"/>
  <c r="AP8" i="31" s="1"/>
  <c r="Z140" i="31"/>
  <c r="Z144" i="31" s="1"/>
  <c r="AL139" i="31"/>
  <c r="AL141" i="31" s="1"/>
  <c r="AL151" i="31" s="1"/>
  <c r="AL149" i="31" s="1"/>
  <c r="AL104" i="31"/>
  <c r="AL100" i="31"/>
  <c r="AL160" i="31" s="1"/>
  <c r="AY192" i="31"/>
  <c r="BC4" i="31" s="1"/>
  <c r="BD4" i="31" s="1"/>
  <c r="BC114" i="31"/>
  <c r="BC112" i="31"/>
  <c r="U88" i="31"/>
  <c r="V58" i="31"/>
  <c r="AO109" i="31"/>
  <c r="AO63" i="31"/>
  <c r="BB173" i="31"/>
  <c r="BB170" i="31"/>
  <c r="BB176" i="31"/>
  <c r="BB167" i="31"/>
  <c r="BB116" i="31"/>
  <c r="J137" i="31"/>
  <c r="J140" i="31" s="1"/>
  <c r="J144" i="31" s="1"/>
  <c r="J101" i="31"/>
  <c r="J142" i="31" s="1"/>
  <c r="J99" i="31"/>
  <c r="J98" i="31"/>
  <c r="N124" i="31"/>
  <c r="N17" i="31"/>
  <c r="N34" i="31"/>
  <c r="N37" i="31" s="1"/>
  <c r="N40" i="31" s="1"/>
  <c r="N18" i="31"/>
  <c r="G191" i="31"/>
  <c r="AY201" i="31"/>
  <c r="BC10" i="31" s="1"/>
  <c r="BD10" i="31" s="1"/>
  <c r="X73" i="31"/>
  <c r="X67" i="31"/>
  <c r="X77" i="31" s="1"/>
  <c r="X75" i="31" s="1"/>
  <c r="X80" i="31"/>
  <c r="X82" i="31" s="1"/>
  <c r="X92" i="31" s="1"/>
  <c r="X90" i="31" s="1"/>
  <c r="BM80" i="31"/>
  <c r="BM82" i="31" s="1"/>
  <c r="BM92" i="31" s="1"/>
  <c r="BM90" i="31" s="1"/>
  <c r="BM91" i="31" s="1"/>
  <c r="BM58" i="31"/>
  <c r="BM88" i="31" s="1"/>
  <c r="BM54" i="31"/>
  <c r="BM62" i="31" s="1"/>
  <c r="BM60" i="31" s="1"/>
  <c r="BM61" i="31" s="1"/>
  <c r="L109" i="31"/>
  <c r="L63" i="31"/>
  <c r="M41" i="31"/>
  <c r="U147" i="31"/>
  <c r="V104" i="31"/>
  <c r="AL67" i="31"/>
  <c r="AL77" i="31" s="1"/>
  <c r="AL75" i="31" s="1"/>
  <c r="AL73" i="31"/>
  <c r="BM161" i="31"/>
  <c r="BM155" i="31"/>
  <c r="BM164" i="31"/>
  <c r="BM200" i="31" s="1"/>
  <c r="BM201" i="31" s="1"/>
  <c r="BQ10" i="31" s="1"/>
  <c r="BR10" i="31" s="1"/>
  <c r="BM102" i="31"/>
  <c r="BM103" i="31" s="1"/>
  <c r="BM158" i="31"/>
  <c r="BN96" i="31"/>
  <c r="BN50" i="31"/>
  <c r="AJ196" i="31"/>
  <c r="AY105" i="31"/>
  <c r="BD24" i="31"/>
  <c r="BD25" i="31" s="1"/>
  <c r="BD22" i="31"/>
  <c r="BD23" i="31" s="1"/>
  <c r="BD21" i="31"/>
  <c r="J187" i="31"/>
  <c r="J181" i="31"/>
  <c r="J184" i="31"/>
  <c r="J190" i="31"/>
  <c r="J136" i="31"/>
  <c r="J134" i="31" s="1"/>
  <c r="I178" i="31"/>
  <c r="I175" i="31"/>
  <c r="I172" i="31"/>
  <c r="I169" i="31"/>
  <c r="I123" i="31"/>
  <c r="I121" i="31" s="1"/>
  <c r="I122" i="31" s="1"/>
  <c r="AM190" i="31"/>
  <c r="AM184" i="31"/>
  <c r="AM187" i="31"/>
  <c r="AM181" i="31"/>
  <c r="AM136" i="31"/>
  <c r="AM134" i="31" s="1"/>
  <c r="BA139" i="31"/>
  <c r="BA141" i="31" s="1"/>
  <c r="BA151" i="31" s="1"/>
  <c r="BA149" i="31" s="1"/>
  <c r="BA104" i="31"/>
  <c r="BA100" i="31"/>
  <c r="BA160" i="31" s="1"/>
  <c r="AB24" i="31"/>
  <c r="G87" i="31"/>
  <c r="H87" i="31" s="1"/>
  <c r="AY196" i="31"/>
  <c r="BC7" i="31" s="1"/>
  <c r="BD7" i="31" s="1"/>
  <c r="BB187" i="31"/>
  <c r="BB181" i="31"/>
  <c r="BB184" i="31"/>
  <c r="BB190" i="31"/>
  <c r="BB136" i="31"/>
  <c r="BB134" i="31" s="1"/>
  <c r="AK147" i="31"/>
  <c r="AK148" i="31" s="1"/>
  <c r="AY107" i="31"/>
  <c r="AA78" i="31"/>
  <c r="AA55" i="31"/>
  <c r="AA83" i="31" s="1"/>
  <c r="AA53" i="31"/>
  <c r="AA56" i="31" s="1"/>
  <c r="AA57" i="31" s="1"/>
  <c r="AA52" i="31"/>
  <c r="AM137" i="31"/>
  <c r="AM140" i="31" s="1"/>
  <c r="AM144" i="31" s="1"/>
  <c r="AM99" i="31"/>
  <c r="AM101" i="31"/>
  <c r="AM142" i="31" s="1"/>
  <c r="AM98" i="31"/>
  <c r="BM156" i="30"/>
  <c r="AK87" i="30"/>
  <c r="AL87" i="30" s="1"/>
  <c r="BL196" i="30"/>
  <c r="AY118" i="30"/>
  <c r="AK79" i="30"/>
  <c r="AK8" i="30" s="1"/>
  <c r="V90" i="30"/>
  <c r="BL199" i="30"/>
  <c r="BQ132" i="30"/>
  <c r="BQ128" i="30"/>
  <c r="BB38" i="30"/>
  <c r="BB46" i="30" s="1"/>
  <c r="BA50" i="30"/>
  <c r="BA96" i="30"/>
  <c r="AN96" i="30"/>
  <c r="AN50" i="30"/>
  <c r="V163" i="30"/>
  <c r="V199" i="30" s="1"/>
  <c r="V196" i="30"/>
  <c r="V157" i="30"/>
  <c r="V193" i="30" s="1"/>
  <c r="V166" i="30"/>
  <c r="V202" i="30" s="1"/>
  <c r="V108" i="30"/>
  <c r="G88" i="30"/>
  <c r="BN80" i="30"/>
  <c r="BN82" i="30" s="1"/>
  <c r="BN92" i="30" s="1"/>
  <c r="BN90" i="30" s="1"/>
  <c r="BN54" i="30"/>
  <c r="BN62" i="30" s="1"/>
  <c r="BN60" i="30" s="1"/>
  <c r="BP42" i="30"/>
  <c r="BQ42" i="30" s="1"/>
  <c r="BP38" i="30"/>
  <c r="BP46" i="30" s="1"/>
  <c r="BP44" i="30" s="1"/>
  <c r="BM194" i="30"/>
  <c r="BM159" i="30"/>
  <c r="BC188" i="30"/>
  <c r="BC182" i="30"/>
  <c r="BC185" i="30"/>
  <c r="BC130" i="30"/>
  <c r="BC179" i="30"/>
  <c r="AY178" i="30"/>
  <c r="AY172" i="30"/>
  <c r="AY169" i="30"/>
  <c r="AY175" i="30"/>
  <c r="AY123" i="30"/>
  <c r="AY121" i="30" s="1"/>
  <c r="AY122" i="30" s="1"/>
  <c r="AN132" i="30"/>
  <c r="AN128" i="30"/>
  <c r="AJ191" i="30"/>
  <c r="H197" i="30"/>
  <c r="X55" i="30"/>
  <c r="X83" i="30" s="1"/>
  <c r="X53" i="30"/>
  <c r="X56" i="30" s="1"/>
  <c r="X78" i="30"/>
  <c r="X81" i="30" s="1"/>
  <c r="X85" i="30" s="1"/>
  <c r="X52" i="30"/>
  <c r="U163" i="30"/>
  <c r="U199" i="30" s="1"/>
  <c r="U157" i="30"/>
  <c r="U193" i="30" s="1"/>
  <c r="U166" i="30"/>
  <c r="U202" i="30" s="1"/>
  <c r="U196" i="30"/>
  <c r="U108" i="30"/>
  <c r="U106" i="30" s="1"/>
  <c r="AK143" i="30"/>
  <c r="U197" i="30"/>
  <c r="AP185" i="30"/>
  <c r="AP179" i="30"/>
  <c r="AP188" i="30"/>
  <c r="AP189" i="30" s="1"/>
  <c r="AP182" i="30"/>
  <c r="AP130" i="30"/>
  <c r="BB128" i="30"/>
  <c r="Y68" i="30"/>
  <c r="Y66" i="30"/>
  <c r="Y70" i="30" s="1"/>
  <c r="BR36" i="30"/>
  <c r="BR19" i="30"/>
  <c r="BR26" i="30" s="1"/>
  <c r="BR20" i="30"/>
  <c r="BR126" i="30" s="1"/>
  <c r="AM190" i="30"/>
  <c r="AM184" i="30"/>
  <c r="AM187" i="30"/>
  <c r="AM136" i="30"/>
  <c r="AM134" i="30" s="1"/>
  <c r="AM181" i="30"/>
  <c r="AZ101" i="30"/>
  <c r="AZ142" i="30" s="1"/>
  <c r="AZ99" i="30"/>
  <c r="AZ137" i="30"/>
  <c r="AZ140" i="30" s="1"/>
  <c r="AZ144" i="30" s="1"/>
  <c r="AZ98" i="30"/>
  <c r="Y187" i="30"/>
  <c r="Y181" i="30"/>
  <c r="Y184" i="30"/>
  <c r="Y190" i="30"/>
  <c r="Y136" i="30"/>
  <c r="Y134" i="30" s="1"/>
  <c r="AI147" i="30"/>
  <c r="AX158" i="30"/>
  <c r="AX194" i="30" s="1"/>
  <c r="AX164" i="30"/>
  <c r="AX200" i="30" s="1"/>
  <c r="AX102" i="30"/>
  <c r="AX103" i="30" s="1"/>
  <c r="AX155" i="30"/>
  <c r="AX191" i="30" s="1"/>
  <c r="AX161" i="30"/>
  <c r="AX197" i="30" s="1"/>
  <c r="AL161" i="30"/>
  <c r="AL197" i="30" s="1"/>
  <c r="AL158" i="30"/>
  <c r="AL194" i="30" s="1"/>
  <c r="AL164" i="30"/>
  <c r="AL200" i="30" s="1"/>
  <c r="AL155" i="30"/>
  <c r="AL191" i="30" s="1"/>
  <c r="AL102" i="30"/>
  <c r="M128" i="30"/>
  <c r="M132" i="30"/>
  <c r="BM200" i="30"/>
  <c r="BM165" i="30"/>
  <c r="Z109" i="30"/>
  <c r="Z63" i="30"/>
  <c r="BC19" i="30"/>
  <c r="BC26" i="30" s="1"/>
  <c r="BC20" i="30"/>
  <c r="BC36" i="30" s="1"/>
  <c r="AW147" i="30"/>
  <c r="AN42" i="30"/>
  <c r="AN38" i="30"/>
  <c r="AN46" i="30" s="1"/>
  <c r="AN44" i="30" s="1"/>
  <c r="BM91" i="30"/>
  <c r="AK138" i="30"/>
  <c r="AK12" i="30" s="1"/>
  <c r="AM176" i="30"/>
  <c r="AM170" i="30"/>
  <c r="AM173" i="30"/>
  <c r="AM116" i="30"/>
  <c r="AM167" i="30"/>
  <c r="AX146" i="30"/>
  <c r="AB17" i="30"/>
  <c r="AB18" i="30"/>
  <c r="AB124" i="30"/>
  <c r="AB34" i="30"/>
  <c r="AJ194" i="30"/>
  <c r="BN67" i="30"/>
  <c r="BN77" i="30" s="1"/>
  <c r="BN75" i="30" s="1"/>
  <c r="BN73" i="30"/>
  <c r="AX80" i="30"/>
  <c r="AX82" i="30" s="1"/>
  <c r="AX92" i="30" s="1"/>
  <c r="AX90" i="30" s="1"/>
  <c r="AX58" i="30"/>
  <c r="AX54" i="30"/>
  <c r="AX62" i="30" s="1"/>
  <c r="AX60" i="30" s="1"/>
  <c r="X176" i="30"/>
  <c r="X170" i="30"/>
  <c r="X173" i="30"/>
  <c r="X167" i="30"/>
  <c r="X116" i="30"/>
  <c r="BN139" i="30"/>
  <c r="BN141" i="30" s="1"/>
  <c r="BN151" i="30" s="1"/>
  <c r="BN149" i="30" s="1"/>
  <c r="BN100" i="30"/>
  <c r="BN160" i="30" s="1"/>
  <c r="BA132" i="30"/>
  <c r="BB132" i="30" s="1"/>
  <c r="BA128" i="30"/>
  <c r="H194" i="30"/>
  <c r="AK139" i="30"/>
  <c r="AK141" i="30" s="1"/>
  <c r="AK151" i="30" s="1"/>
  <c r="AK149" i="30" s="1"/>
  <c r="AK100" i="30"/>
  <c r="AK160" i="30" s="1"/>
  <c r="J139" i="30"/>
  <c r="J141" i="30" s="1"/>
  <c r="J151" i="30" s="1"/>
  <c r="J100" i="30"/>
  <c r="J160" i="30" s="1"/>
  <c r="U147" i="30"/>
  <c r="Y111" i="30"/>
  <c r="Y65" i="30"/>
  <c r="Z28" i="30"/>
  <c r="AM137" i="30"/>
  <c r="AM101" i="30"/>
  <c r="AM142" i="30" s="1"/>
  <c r="AM99" i="30"/>
  <c r="AM98" i="30"/>
  <c r="J67" i="30"/>
  <c r="J77" i="30" s="1"/>
  <c r="J75" i="30" s="1"/>
  <c r="J73" i="30"/>
  <c r="AO185" i="30"/>
  <c r="AO179" i="30"/>
  <c r="AO182" i="30"/>
  <c r="AO130" i="30"/>
  <c r="AO131" i="30" s="1"/>
  <c r="AP131" i="30" s="1"/>
  <c r="AO188" i="30"/>
  <c r="U194" i="30"/>
  <c r="AN112" i="30"/>
  <c r="AN114" i="30"/>
  <c r="N20" i="30"/>
  <c r="N19" i="30"/>
  <c r="N26" i="30" s="1"/>
  <c r="BP66" i="30"/>
  <c r="BP70" i="30" s="1"/>
  <c r="BP72" i="30" s="1"/>
  <c r="BP68" i="30"/>
  <c r="AI88" i="30"/>
  <c r="H147" i="30"/>
  <c r="BL193" i="30"/>
  <c r="AP37" i="30"/>
  <c r="AP40" i="30" s="1"/>
  <c r="AP41" i="30" s="1"/>
  <c r="AP35" i="30"/>
  <c r="AZ73" i="30"/>
  <c r="AZ67" i="30"/>
  <c r="AZ77" i="30" s="1"/>
  <c r="AZ75" i="30" s="1"/>
  <c r="AW191" i="30"/>
  <c r="Y112" i="30"/>
  <c r="Y114" i="30"/>
  <c r="H58" i="30"/>
  <c r="H88" i="30" s="1"/>
  <c r="L114" i="30"/>
  <c r="L112" i="30"/>
  <c r="AK150" i="30"/>
  <c r="AL118" i="30"/>
  <c r="AM118" i="30" s="1"/>
  <c r="I81" i="30"/>
  <c r="I85" i="30" s="1"/>
  <c r="I79" i="30"/>
  <c r="I8" i="30" s="1"/>
  <c r="I178" i="30"/>
  <c r="I175" i="30"/>
  <c r="I169" i="30"/>
  <c r="I172" i="30"/>
  <c r="I123" i="30"/>
  <c r="I121" i="30" s="1"/>
  <c r="I122" i="30" s="1"/>
  <c r="AM55" i="30"/>
  <c r="AM83" i="30" s="1"/>
  <c r="AM53" i="30"/>
  <c r="AM56" i="30" s="1"/>
  <c r="AM57" i="30" s="1"/>
  <c r="AM78" i="30"/>
  <c r="AM81" i="30" s="1"/>
  <c r="AM85" i="30" s="1"/>
  <c r="AM52" i="30"/>
  <c r="K65" i="30"/>
  <c r="K111" i="30"/>
  <c r="L28" i="30"/>
  <c r="U191" i="30"/>
  <c r="K176" i="30"/>
  <c r="K170" i="30"/>
  <c r="K173" i="30"/>
  <c r="K116" i="30"/>
  <c r="K167" i="30"/>
  <c r="N37" i="30"/>
  <c r="N40" i="30" s="1"/>
  <c r="N41" i="30" s="1"/>
  <c r="N35" i="30"/>
  <c r="BP112" i="30"/>
  <c r="BP114" i="30"/>
  <c r="AL113" i="30"/>
  <c r="AL119" i="30"/>
  <c r="BM163" i="30"/>
  <c r="BM166" i="30"/>
  <c r="BM157" i="30"/>
  <c r="BM108" i="30"/>
  <c r="BM106" i="30" s="1"/>
  <c r="BB109" i="30"/>
  <c r="BB63" i="30"/>
  <c r="AW197" i="30"/>
  <c r="L66" i="30"/>
  <c r="L70" i="30" s="1"/>
  <c r="L68" i="30"/>
  <c r="L72" i="30"/>
  <c r="M109" i="30"/>
  <c r="M63" i="30"/>
  <c r="BA42" i="30"/>
  <c r="BB42" i="30" s="1"/>
  <c r="BA38" i="30"/>
  <c r="BA46" i="30" s="1"/>
  <c r="BA44" i="30" s="1"/>
  <c r="AM72" i="30"/>
  <c r="I145" i="30"/>
  <c r="AO109" i="30"/>
  <c r="AO63" i="30"/>
  <c r="U87" i="30"/>
  <c r="V87" i="30" s="1"/>
  <c r="Z22" i="30"/>
  <c r="Z24" i="30" s="1"/>
  <c r="Z126" i="30"/>
  <c r="BD124" i="30"/>
  <c r="BD18" i="30"/>
  <c r="BD17" i="30"/>
  <c r="BD34" i="30"/>
  <c r="L50" i="30"/>
  <c r="L96" i="30"/>
  <c r="AA36" i="30"/>
  <c r="AA19" i="30"/>
  <c r="AA26" i="30" s="1"/>
  <c r="AA20" i="30"/>
  <c r="H146" i="30"/>
  <c r="I146" i="30" s="1"/>
  <c r="J146" i="30" s="1"/>
  <c r="BO111" i="30"/>
  <c r="BO65" i="30"/>
  <c r="BP28" i="30"/>
  <c r="BA68" i="30"/>
  <c r="BA66" i="30"/>
  <c r="BA70" i="30" s="1"/>
  <c r="BA72" i="30" s="1"/>
  <c r="BP96" i="30"/>
  <c r="BP50" i="30"/>
  <c r="H200" i="30"/>
  <c r="AM87" i="30"/>
  <c r="J164" i="30"/>
  <c r="J200" i="30" s="1"/>
  <c r="J158" i="30"/>
  <c r="J194" i="30" s="1"/>
  <c r="J155" i="30"/>
  <c r="J191" i="30" s="1"/>
  <c r="J102" i="30"/>
  <c r="J161" i="30"/>
  <c r="J197" i="30" s="1"/>
  <c r="BK147" i="30"/>
  <c r="BL104" i="30"/>
  <c r="X73" i="30"/>
  <c r="X67" i="30"/>
  <c r="X77" i="30" s="1"/>
  <c r="X75" i="30" s="1"/>
  <c r="Y96" i="30"/>
  <c r="Y50" i="30"/>
  <c r="AK84" i="30"/>
  <c r="L190" i="30"/>
  <c r="L184" i="30"/>
  <c r="L187" i="30"/>
  <c r="L181" i="30"/>
  <c r="L136" i="30"/>
  <c r="L134" i="30" s="1"/>
  <c r="J113" i="30"/>
  <c r="J119" i="30"/>
  <c r="BM178" i="30"/>
  <c r="BM175" i="30"/>
  <c r="BM169" i="30"/>
  <c r="BM172" i="30"/>
  <c r="BM123" i="30"/>
  <c r="BM121" i="30" s="1"/>
  <c r="BM122" i="30" s="1"/>
  <c r="AY55" i="30"/>
  <c r="AY83" i="30" s="1"/>
  <c r="AY84" i="30" s="1"/>
  <c r="AY53" i="30"/>
  <c r="AY56" i="30" s="1"/>
  <c r="AY57" i="30" s="1"/>
  <c r="AY78" i="30"/>
  <c r="AY81" i="30" s="1"/>
  <c r="AY85" i="30" s="1"/>
  <c r="AY86" i="30" s="1"/>
  <c r="AY52" i="30"/>
  <c r="AY51" i="30"/>
  <c r="AY5" i="30" s="1"/>
  <c r="AN68" i="30"/>
  <c r="AN66" i="30"/>
  <c r="AN70" i="30" s="1"/>
  <c r="BQ109" i="30"/>
  <c r="BQ63" i="30"/>
  <c r="W55" i="30"/>
  <c r="W83" i="30" s="1"/>
  <c r="W53" i="30"/>
  <c r="W56" i="30" s="1"/>
  <c r="W57" i="30" s="1"/>
  <c r="X57" i="30" s="1"/>
  <c r="W78" i="30"/>
  <c r="W52" i="30"/>
  <c r="W51" i="30"/>
  <c r="W5" i="30" s="1"/>
  <c r="AM111" i="30"/>
  <c r="AM65" i="30"/>
  <c r="AN28" i="30"/>
  <c r="AK80" i="30"/>
  <c r="AK82" i="30" s="1"/>
  <c r="AK92" i="30" s="1"/>
  <c r="AK90" i="30" s="1"/>
  <c r="AK91" i="30" s="1"/>
  <c r="AK58" i="30"/>
  <c r="AK88" i="30" s="1"/>
  <c r="AK89" i="30" s="1"/>
  <c r="AK54" i="30"/>
  <c r="AK62" i="30" s="1"/>
  <c r="AK60" i="30" s="1"/>
  <c r="BL202" i="30"/>
  <c r="AW194" i="30"/>
  <c r="I104" i="30"/>
  <c r="J104" i="30" s="1"/>
  <c r="J147" i="30" s="1"/>
  <c r="I100" i="30"/>
  <c r="I160" i="30" s="1"/>
  <c r="I139" i="30"/>
  <c r="I141" i="30" s="1"/>
  <c r="I151" i="30" s="1"/>
  <c r="I149" i="30" s="1"/>
  <c r="BB131" i="30"/>
  <c r="BC131" i="30" s="1"/>
  <c r="BR37" i="30"/>
  <c r="BR40" i="30" s="1"/>
  <c r="BR41" i="30" s="1"/>
  <c r="BR35" i="30"/>
  <c r="AW88" i="30"/>
  <c r="Y72" i="30"/>
  <c r="I80" i="30"/>
  <c r="I82" i="30" s="1"/>
  <c r="I92" i="30" s="1"/>
  <c r="I90" i="30" s="1"/>
  <c r="I91" i="30" s="1"/>
  <c r="I58" i="30"/>
  <c r="I88" i="30" s="1"/>
  <c r="I54" i="30"/>
  <c r="I62" i="30" s="1"/>
  <c r="I60" i="30" s="1"/>
  <c r="I61" i="30" s="1"/>
  <c r="AK86" i="30"/>
  <c r="I120" i="30"/>
  <c r="BO55" i="30"/>
  <c r="BO83" i="30" s="1"/>
  <c r="BO53" i="30"/>
  <c r="BO56" i="30" s="1"/>
  <c r="BO57" i="30" s="1"/>
  <c r="BO78" i="30"/>
  <c r="BO81" i="30" s="1"/>
  <c r="BO85" i="30" s="1"/>
  <c r="BO87" i="30" s="1"/>
  <c r="BO52" i="30"/>
  <c r="K55" i="30"/>
  <c r="K83" i="30" s="1"/>
  <c r="K53" i="30"/>
  <c r="K56" i="30" s="1"/>
  <c r="K57" i="30" s="1"/>
  <c r="K78" i="30"/>
  <c r="K81" i="30" s="1"/>
  <c r="K85" i="30" s="1"/>
  <c r="K52" i="30"/>
  <c r="AL139" i="30"/>
  <c r="AL141" i="30" s="1"/>
  <c r="AL151" i="30" s="1"/>
  <c r="AL149" i="30" s="1"/>
  <c r="AL100" i="30"/>
  <c r="AL160" i="30" s="1"/>
  <c r="M38" i="30"/>
  <c r="M46" i="30" s="1"/>
  <c r="M44" i="30" s="1"/>
  <c r="M42" i="30"/>
  <c r="AK175" i="30"/>
  <c r="AK169" i="30"/>
  <c r="AK172" i="30"/>
  <c r="AK123" i="30"/>
  <c r="AK121" i="30" s="1"/>
  <c r="AK178" i="30"/>
  <c r="BM197" i="30"/>
  <c r="AO42" i="30"/>
  <c r="AO38" i="30"/>
  <c r="AO46" i="30" s="1"/>
  <c r="Z38" i="30"/>
  <c r="Z46" i="30" s="1"/>
  <c r="Z44" i="30" s="1"/>
  <c r="AA188" i="30"/>
  <c r="AA182" i="30"/>
  <c r="AA179" i="30"/>
  <c r="AA130" i="30"/>
  <c r="AA131" i="30" s="1"/>
  <c r="AA185" i="30"/>
  <c r="AJ197" i="30"/>
  <c r="AL80" i="30"/>
  <c r="AL82" i="30" s="1"/>
  <c r="AL92" i="30" s="1"/>
  <c r="AL90" i="30" s="1"/>
  <c r="AL54" i="30"/>
  <c r="AL62" i="30" s="1"/>
  <c r="X119" i="30"/>
  <c r="X113" i="30"/>
  <c r="BQ38" i="30"/>
  <c r="BQ46" i="30" s="1"/>
  <c r="BQ44" i="30" s="1"/>
  <c r="H157" i="30"/>
  <c r="H193" i="30" s="1"/>
  <c r="H196" i="30"/>
  <c r="H163" i="30"/>
  <c r="H199" i="30" s="1"/>
  <c r="H166" i="30"/>
  <c r="H202" i="30" s="1"/>
  <c r="H108" i="30"/>
  <c r="H106" i="30" s="1"/>
  <c r="AZ113" i="30"/>
  <c r="AZ119" i="30"/>
  <c r="AJ163" i="30"/>
  <c r="AJ199" i="30" s="1"/>
  <c r="AJ157" i="30"/>
  <c r="AJ193" i="30" s="1"/>
  <c r="AJ166" i="30"/>
  <c r="AJ202" i="30" s="1"/>
  <c r="AJ196" i="30"/>
  <c r="AJ108" i="30"/>
  <c r="AJ106" i="30" s="1"/>
  <c r="BP190" i="30"/>
  <c r="BP184" i="30"/>
  <c r="BP187" i="30"/>
  <c r="BP136" i="30"/>
  <c r="BP134" i="30" s="1"/>
  <c r="BP181" i="30"/>
  <c r="AX139" i="30"/>
  <c r="AX141" i="30" s="1"/>
  <c r="AX151" i="30" s="1"/>
  <c r="AX149" i="30" s="1"/>
  <c r="AX104" i="30"/>
  <c r="AX147" i="30" s="1"/>
  <c r="AX100" i="30"/>
  <c r="AX160" i="30" s="1"/>
  <c r="M22" i="30"/>
  <c r="M24" i="30" s="1"/>
  <c r="AY135" i="30"/>
  <c r="AZ176" i="30"/>
  <c r="AZ170" i="30"/>
  <c r="AZ167" i="30"/>
  <c r="AZ173" i="30"/>
  <c r="AZ116" i="30"/>
  <c r="AO22" i="30"/>
  <c r="AO24" i="30" s="1"/>
  <c r="AO126" i="30"/>
  <c r="K118" i="30"/>
  <c r="W178" i="30"/>
  <c r="W172" i="30"/>
  <c r="W175" i="30"/>
  <c r="W169" i="30"/>
  <c r="W123" i="30"/>
  <c r="W121" i="30" s="1"/>
  <c r="W122" i="30" s="1"/>
  <c r="AW163" i="30"/>
  <c r="AW199" i="30" s="1"/>
  <c r="AW196" i="30"/>
  <c r="AW108" i="30"/>
  <c r="AW106" i="30" s="1"/>
  <c r="AW157" i="30"/>
  <c r="AW193" i="30" s="1"/>
  <c r="AW166" i="30"/>
  <c r="AW202" i="30" s="1"/>
  <c r="I76" i="30"/>
  <c r="AK145" i="30"/>
  <c r="Y42" i="30"/>
  <c r="Z42" i="30" s="1"/>
  <c r="AJ200" i="30"/>
  <c r="BN119" i="30"/>
  <c r="BN113" i="30"/>
  <c r="BN158" i="30"/>
  <c r="BN194" i="30" s="1"/>
  <c r="BN155" i="30"/>
  <c r="BN161" i="30"/>
  <c r="BN197" i="30" s="1"/>
  <c r="BN164" i="30"/>
  <c r="BN200" i="30" s="1"/>
  <c r="BN102" i="30"/>
  <c r="BN103" i="30" s="1"/>
  <c r="BA114" i="30"/>
  <c r="BA112" i="30"/>
  <c r="H191" i="30"/>
  <c r="BM145" i="30"/>
  <c r="AK161" i="30"/>
  <c r="AK197" i="30" s="1"/>
  <c r="AK155" i="30"/>
  <c r="AK191" i="30" s="1"/>
  <c r="AK164" i="30"/>
  <c r="AK200" i="30" s="1"/>
  <c r="AK158" i="30"/>
  <c r="AK194" i="30" s="1"/>
  <c r="AK102" i="30"/>
  <c r="AK103" i="30" s="1"/>
  <c r="AL103" i="30" s="1"/>
  <c r="X137" i="30"/>
  <c r="X140" i="30" s="1"/>
  <c r="X144" i="30" s="1"/>
  <c r="X101" i="30"/>
  <c r="X142" i="30" s="1"/>
  <c r="X99" i="30"/>
  <c r="X98" i="30"/>
  <c r="BK88" i="30"/>
  <c r="BL58" i="30"/>
  <c r="BM86" i="30"/>
  <c r="BQ131" i="30"/>
  <c r="AZ190" i="30"/>
  <c r="AZ184" i="30"/>
  <c r="AZ181" i="30"/>
  <c r="AZ136" i="30"/>
  <c r="AZ134" i="30" s="1"/>
  <c r="AZ187" i="30"/>
  <c r="BM120" i="30"/>
  <c r="U200" i="30"/>
  <c r="AY137" i="30"/>
  <c r="AY99" i="30"/>
  <c r="AY101" i="30"/>
  <c r="AY142" i="30" s="1"/>
  <c r="AY143" i="30" s="1"/>
  <c r="AY98" i="30"/>
  <c r="AY97" i="30"/>
  <c r="AY9" i="30" s="1"/>
  <c r="BQ22" i="30"/>
  <c r="BQ24" i="30" s="1"/>
  <c r="N127" i="30"/>
  <c r="N125" i="30"/>
  <c r="W101" i="30"/>
  <c r="W142" i="30" s="1"/>
  <c r="W137" i="30"/>
  <c r="W99" i="30"/>
  <c r="W98" i="30"/>
  <c r="W97" i="30"/>
  <c r="W9" i="30" s="1"/>
  <c r="U88" i="30"/>
  <c r="AL73" i="30"/>
  <c r="AL67" i="30"/>
  <c r="AL77" i="30" s="1"/>
  <c r="AL75" i="30" s="1"/>
  <c r="W118" i="30"/>
  <c r="J80" i="30"/>
  <c r="J82" i="30" s="1"/>
  <c r="J92" i="30" s="1"/>
  <c r="J90" i="30" s="1"/>
  <c r="J58" i="30"/>
  <c r="J54" i="30"/>
  <c r="J62" i="30" s="1"/>
  <c r="J60" i="30" s="1"/>
  <c r="AP126" i="30"/>
  <c r="AP19" i="30"/>
  <c r="AP26" i="30" s="1"/>
  <c r="AP20" i="30"/>
  <c r="AP36" i="30" s="1"/>
  <c r="BB22" i="30"/>
  <c r="BB24" i="30" s="1"/>
  <c r="BA111" i="30"/>
  <c r="BB28" i="30"/>
  <c r="BA65" i="30"/>
  <c r="AW200" i="30"/>
  <c r="I161" i="30"/>
  <c r="I197" i="30" s="1"/>
  <c r="I164" i="30"/>
  <c r="I200" i="30" s="1"/>
  <c r="I155" i="30"/>
  <c r="I158" i="30"/>
  <c r="I159" i="30" s="1"/>
  <c r="I102" i="30"/>
  <c r="I103" i="30" s="1"/>
  <c r="BM146" i="30"/>
  <c r="BN146" i="30" s="1"/>
  <c r="AJ104" i="30"/>
  <c r="AW87" i="30"/>
  <c r="AX87" i="30" s="1"/>
  <c r="BR127" i="30"/>
  <c r="BR125" i="30"/>
  <c r="BO176" i="30"/>
  <c r="BO170" i="30"/>
  <c r="BO167" i="30"/>
  <c r="BO116" i="30"/>
  <c r="BO118" i="30" s="1"/>
  <c r="BO173" i="30"/>
  <c r="AZ55" i="30"/>
  <c r="AZ83" i="30" s="1"/>
  <c r="AZ53" i="30"/>
  <c r="AZ56" i="30" s="1"/>
  <c r="AZ78" i="30"/>
  <c r="AZ81" i="30" s="1"/>
  <c r="AZ85" i="30" s="1"/>
  <c r="AZ52" i="30"/>
  <c r="BO101" i="30"/>
  <c r="BO142" i="30" s="1"/>
  <c r="BO137" i="30"/>
  <c r="BO140" i="30" s="1"/>
  <c r="BO144" i="30" s="1"/>
  <c r="BO99" i="30"/>
  <c r="BO98" i="30"/>
  <c r="AK61" i="30"/>
  <c r="K137" i="30"/>
  <c r="K140" i="30" s="1"/>
  <c r="K144" i="30" s="1"/>
  <c r="K101" i="30"/>
  <c r="K142" i="30" s="1"/>
  <c r="K99" i="30"/>
  <c r="K98" i="30"/>
  <c r="AX202" i="29"/>
  <c r="I79" i="29"/>
  <c r="I8" i="29" s="1"/>
  <c r="K8" i="21" s="1"/>
  <c r="AZ146" i="29"/>
  <c r="AX199" i="29"/>
  <c r="BM117" i="29"/>
  <c r="H90" i="29"/>
  <c r="BP131" i="29"/>
  <c r="J134" i="29"/>
  <c r="AM96" i="29"/>
  <c r="AM50" i="29"/>
  <c r="BC128" i="29"/>
  <c r="AA128" i="29"/>
  <c r="K96" i="29"/>
  <c r="K50" i="29"/>
  <c r="J96" i="29"/>
  <c r="J50" i="29"/>
  <c r="AZ119" i="29"/>
  <c r="AZ113" i="29"/>
  <c r="Y137" i="29"/>
  <c r="Y140" i="29" s="1"/>
  <c r="Y144" i="29" s="1"/>
  <c r="Y101" i="29"/>
  <c r="Y142" i="29" s="1"/>
  <c r="Y99" i="29"/>
  <c r="Y98" i="29"/>
  <c r="I86" i="29"/>
  <c r="G87" i="29"/>
  <c r="H87" i="29" s="1"/>
  <c r="I87" i="29" s="1"/>
  <c r="BL200" i="29"/>
  <c r="AJ139" i="29"/>
  <c r="AJ141" i="29" s="1"/>
  <c r="AJ151" i="29" s="1"/>
  <c r="AJ149" i="29" s="1"/>
  <c r="AJ104" i="29"/>
  <c r="AJ100" i="29"/>
  <c r="AJ160" i="29" s="1"/>
  <c r="G200" i="29"/>
  <c r="AL73" i="29"/>
  <c r="AL67" i="29"/>
  <c r="AL77" i="29" s="1"/>
  <c r="AL75" i="29" s="1"/>
  <c r="AY195" i="29"/>
  <c r="BC6" i="29" s="1"/>
  <c r="BD6" i="29" s="1"/>
  <c r="G88" i="29"/>
  <c r="BP22" i="29"/>
  <c r="BP24" i="29" s="1"/>
  <c r="BO111" i="29"/>
  <c r="BP28" i="29"/>
  <c r="BO65" i="29"/>
  <c r="BA111" i="29"/>
  <c r="BA65" i="29"/>
  <c r="BB28" i="29"/>
  <c r="I164" i="29"/>
  <c r="I200" i="29" s="1"/>
  <c r="I158" i="29"/>
  <c r="I194" i="29" s="1"/>
  <c r="I161" i="29"/>
  <c r="I197" i="29" s="1"/>
  <c r="I155" i="29"/>
  <c r="I191" i="29" s="1"/>
  <c r="I102" i="29"/>
  <c r="X119" i="29"/>
  <c r="X113" i="29"/>
  <c r="L63" i="29"/>
  <c r="L109" i="29"/>
  <c r="Y53" i="29"/>
  <c r="Y56" i="29" s="1"/>
  <c r="Y57" i="29" s="1"/>
  <c r="Y55" i="29"/>
  <c r="Y83" i="29" s="1"/>
  <c r="Y78" i="29"/>
  <c r="Y81" i="29" s="1"/>
  <c r="Y85" i="29" s="1"/>
  <c r="Y52" i="29"/>
  <c r="AA63" i="29"/>
  <c r="AA109" i="29"/>
  <c r="BB68" i="29"/>
  <c r="BB66" i="29"/>
  <c r="BB70" i="29" s="1"/>
  <c r="BB72" i="29" s="1"/>
  <c r="BM137" i="29"/>
  <c r="BM101" i="29"/>
  <c r="BM142" i="29" s="1"/>
  <c r="BM99" i="29"/>
  <c r="BM98" i="29"/>
  <c r="BM97" i="29"/>
  <c r="BM9" i="29" s="1"/>
  <c r="AK137" i="29"/>
  <c r="AK140" i="29" s="1"/>
  <c r="AK144" i="29" s="1"/>
  <c r="AK101" i="29"/>
  <c r="AK142" i="29" s="1"/>
  <c r="AK143" i="29" s="1"/>
  <c r="AK99" i="29"/>
  <c r="AK98" i="29"/>
  <c r="K65" i="29"/>
  <c r="L28" i="29"/>
  <c r="K111" i="29"/>
  <c r="V200" i="29"/>
  <c r="G147" i="29"/>
  <c r="AY76" i="29"/>
  <c r="BD126" i="29"/>
  <c r="BD19" i="29"/>
  <c r="BD26" i="29" s="1"/>
  <c r="BD20" i="29"/>
  <c r="BD21" i="29" s="1"/>
  <c r="BN55" i="29"/>
  <c r="BN83" i="29" s="1"/>
  <c r="BN78" i="29"/>
  <c r="BN81" i="29" s="1"/>
  <c r="BN85" i="29" s="1"/>
  <c r="BN53" i="29"/>
  <c r="BN56" i="29" s="1"/>
  <c r="BN52" i="29"/>
  <c r="H103" i="29"/>
  <c r="I103" i="29" s="1"/>
  <c r="K190" i="29"/>
  <c r="K184" i="29"/>
  <c r="K181" i="29"/>
  <c r="K187" i="29"/>
  <c r="K136" i="29"/>
  <c r="K134" i="29" s="1"/>
  <c r="J173" i="29"/>
  <c r="J170" i="29"/>
  <c r="J167" i="29"/>
  <c r="J176" i="29"/>
  <c r="J116" i="29"/>
  <c r="AP18" i="29"/>
  <c r="AP17" i="29"/>
  <c r="AP34" i="29"/>
  <c r="AP124" i="29"/>
  <c r="X139" i="29"/>
  <c r="X141" i="29" s="1"/>
  <c r="X151" i="29" s="1"/>
  <c r="X100" i="29"/>
  <c r="X160" i="29" s="1"/>
  <c r="BB132" i="29"/>
  <c r="BC132" i="29" s="1"/>
  <c r="BB128" i="29"/>
  <c r="BO114" i="29"/>
  <c r="BO112" i="29"/>
  <c r="AZ87" i="29"/>
  <c r="AY58" i="29"/>
  <c r="AY88" i="29" s="1"/>
  <c r="AY89" i="29" s="1"/>
  <c r="AL113" i="29"/>
  <c r="AL119" i="29"/>
  <c r="V104" i="29"/>
  <c r="W104" i="29" s="1"/>
  <c r="W147" i="29" s="1"/>
  <c r="I138" i="29"/>
  <c r="I12" i="29" s="1"/>
  <c r="K14" i="21" s="1"/>
  <c r="AJ80" i="29"/>
  <c r="AJ82" i="29" s="1"/>
  <c r="AJ92" i="29" s="1"/>
  <c r="AJ90" i="29" s="1"/>
  <c r="AJ58" i="29"/>
  <c r="AJ54" i="29"/>
  <c r="AJ62" i="29" s="1"/>
  <c r="AJ60" i="29" s="1"/>
  <c r="W139" i="29"/>
  <c r="W141" i="29" s="1"/>
  <c r="W151" i="29" s="1"/>
  <c r="W149" i="29" s="1"/>
  <c r="W150" i="29" s="1"/>
  <c r="W100" i="29"/>
  <c r="W160" i="29" s="1"/>
  <c r="Z96" i="29"/>
  <c r="Z50" i="29"/>
  <c r="K114" i="29"/>
  <c r="K112" i="29"/>
  <c r="AL134" i="29"/>
  <c r="AN38" i="29"/>
  <c r="AN46" i="29" s="1"/>
  <c r="AN44" i="29" s="1"/>
  <c r="AM114" i="29"/>
  <c r="AM112" i="29"/>
  <c r="I178" i="29"/>
  <c r="I175" i="29"/>
  <c r="I169" i="29"/>
  <c r="I172" i="29"/>
  <c r="I123" i="29"/>
  <c r="I121" i="29" s="1"/>
  <c r="AY147" i="29"/>
  <c r="AY105" i="29"/>
  <c r="BN72" i="29"/>
  <c r="I139" i="29"/>
  <c r="I141" i="29" s="1"/>
  <c r="I151" i="29" s="1"/>
  <c r="I149" i="29" s="1"/>
  <c r="I150" i="29" s="1"/>
  <c r="I100" i="29"/>
  <c r="I160" i="29" s="1"/>
  <c r="BA55" i="29"/>
  <c r="BA83" i="29" s="1"/>
  <c r="BA53" i="29"/>
  <c r="BA56" i="29" s="1"/>
  <c r="BA78" i="29"/>
  <c r="BA52" i="29"/>
  <c r="L22" i="29"/>
  <c r="L24" i="29" s="1"/>
  <c r="AA22" i="29"/>
  <c r="AA24" i="29" s="1"/>
  <c r="Z114" i="29"/>
  <c r="Z112" i="29"/>
  <c r="BD37" i="29"/>
  <c r="BD40" i="29" s="1"/>
  <c r="BD41" i="29" s="1"/>
  <c r="BD35" i="29"/>
  <c r="AA188" i="29"/>
  <c r="AA182" i="29"/>
  <c r="AA179" i="29"/>
  <c r="AA185" i="29"/>
  <c r="AA130" i="29"/>
  <c r="AA131" i="29" s="1"/>
  <c r="AB131" i="29" s="1"/>
  <c r="BN187" i="29"/>
  <c r="BN181" i="29"/>
  <c r="BN184" i="29"/>
  <c r="BN190" i="29"/>
  <c r="BN136" i="29"/>
  <c r="BN134" i="29" s="1"/>
  <c r="BL147" i="29"/>
  <c r="V166" i="29"/>
  <c r="V202" i="29" s="1"/>
  <c r="V196" i="29"/>
  <c r="V163" i="29"/>
  <c r="V199" i="29" s="1"/>
  <c r="V157" i="29"/>
  <c r="V193" i="29" s="1"/>
  <c r="V108" i="29"/>
  <c r="V106" i="29" s="1"/>
  <c r="AJ81" i="29"/>
  <c r="AJ85" i="29" s="1"/>
  <c r="W145" i="29"/>
  <c r="W76" i="29"/>
  <c r="M126" i="29"/>
  <c r="M36" i="29"/>
  <c r="M20" i="29"/>
  <c r="M19" i="29"/>
  <c r="M26" i="29" s="1"/>
  <c r="BP36" i="29"/>
  <c r="BP126" i="29"/>
  <c r="BN73" i="29"/>
  <c r="BN67" i="29"/>
  <c r="BN77" i="29" s="1"/>
  <c r="BN75" i="29" s="1"/>
  <c r="AZ73" i="29"/>
  <c r="AZ67" i="29"/>
  <c r="AZ77" i="29" s="1"/>
  <c r="AZ75" i="29" s="1"/>
  <c r="Y173" i="29"/>
  <c r="Y170" i="29"/>
  <c r="Y167" i="29"/>
  <c r="Y176" i="29"/>
  <c r="Y116" i="29"/>
  <c r="Y118" i="29" s="1"/>
  <c r="AN188" i="29"/>
  <c r="AN182" i="29"/>
  <c r="AN185" i="29"/>
  <c r="AN130" i="29"/>
  <c r="AN131" i="29" s="1"/>
  <c r="AN179" i="29"/>
  <c r="AM190" i="29"/>
  <c r="AM184" i="29"/>
  <c r="AM187" i="29"/>
  <c r="AM181" i="29"/>
  <c r="AM136" i="29"/>
  <c r="AM134" i="29" s="1"/>
  <c r="W80" i="29"/>
  <c r="W82" i="29" s="1"/>
  <c r="W92" i="29" s="1"/>
  <c r="W90" i="29" s="1"/>
  <c r="W54" i="29"/>
  <c r="W62" i="29" s="1"/>
  <c r="W60" i="29" s="1"/>
  <c r="W61" i="29" s="1"/>
  <c r="W58" i="29"/>
  <c r="W88" i="29" s="1"/>
  <c r="W89" i="29" s="1"/>
  <c r="AY198" i="29"/>
  <c r="BC8" i="29" s="1"/>
  <c r="BD8" i="29" s="1"/>
  <c r="AZ80" i="29"/>
  <c r="AZ82" i="29" s="1"/>
  <c r="AZ92" i="29" s="1"/>
  <c r="AZ90" i="29" s="1"/>
  <c r="AZ54" i="29"/>
  <c r="AZ62" i="29" s="1"/>
  <c r="AZ60" i="29" s="1"/>
  <c r="V146" i="29"/>
  <c r="W146" i="29" s="1"/>
  <c r="X146" i="29" s="1"/>
  <c r="AY145" i="29"/>
  <c r="BB112" i="29"/>
  <c r="BB114" i="29"/>
  <c r="BM78" i="29"/>
  <c r="BM53" i="29"/>
  <c r="BM56" i="29" s="1"/>
  <c r="BM57" i="29" s="1"/>
  <c r="BM55" i="29"/>
  <c r="BM83" i="29" s="1"/>
  <c r="BM52" i="29"/>
  <c r="BM51" i="29"/>
  <c r="BM5" i="29" s="1"/>
  <c r="AK55" i="29"/>
  <c r="AK83" i="29" s="1"/>
  <c r="AK84" i="29" s="1"/>
  <c r="AK78" i="29"/>
  <c r="AK81" i="29" s="1"/>
  <c r="AK85" i="29" s="1"/>
  <c r="AK53" i="29"/>
  <c r="AK56" i="29" s="1"/>
  <c r="AK52" i="29"/>
  <c r="BL197" i="29"/>
  <c r="AK135" i="29"/>
  <c r="BQ20" i="29"/>
  <c r="BQ36" i="29" s="1"/>
  <c r="BQ19" i="29"/>
  <c r="BQ26" i="29" s="1"/>
  <c r="J73" i="29"/>
  <c r="J67" i="29"/>
  <c r="J77" i="29" s="1"/>
  <c r="J75" i="29" s="1"/>
  <c r="V197" i="29"/>
  <c r="AY191" i="29"/>
  <c r="AY192" i="29" s="1"/>
  <c r="BC4" i="29" s="1"/>
  <c r="BD4" i="29" s="1"/>
  <c r="H58" i="29"/>
  <c r="H88" i="29" s="1"/>
  <c r="AK97" i="29"/>
  <c r="AK9" i="29" s="1"/>
  <c r="AJ140" i="29"/>
  <c r="AJ144" i="29" s="1"/>
  <c r="AK138" i="29"/>
  <c r="AK12" i="29" s="1"/>
  <c r="AY156" i="29"/>
  <c r="AB188" i="29"/>
  <c r="AB182" i="29"/>
  <c r="AB183" i="29" s="1"/>
  <c r="AB185" i="29"/>
  <c r="AB179" i="29"/>
  <c r="AB130" i="29"/>
  <c r="BD127" i="29"/>
  <c r="BD125" i="29"/>
  <c r="BB44" i="29"/>
  <c r="BN137" i="29"/>
  <c r="BN140" i="29" s="1"/>
  <c r="BN144" i="29" s="1"/>
  <c r="BN101" i="29"/>
  <c r="BN142" i="29" s="1"/>
  <c r="BN99" i="29"/>
  <c r="BN98" i="29"/>
  <c r="G194" i="29"/>
  <c r="AO185" i="29"/>
  <c r="AO179" i="29"/>
  <c r="AO182" i="29"/>
  <c r="AO130" i="29"/>
  <c r="AO188" i="29"/>
  <c r="AK118" i="29"/>
  <c r="BO68" i="29"/>
  <c r="BO66" i="29"/>
  <c r="BO70" i="29" s="1"/>
  <c r="W178" i="29"/>
  <c r="W172" i="29"/>
  <c r="W175" i="29"/>
  <c r="W123" i="29"/>
  <c r="W121" i="29" s="1"/>
  <c r="W122" i="29" s="1"/>
  <c r="W169" i="29"/>
  <c r="H163" i="29"/>
  <c r="H199" i="29" s="1"/>
  <c r="H157" i="29"/>
  <c r="H193" i="29" s="1"/>
  <c r="H196" i="29"/>
  <c r="H166" i="29"/>
  <c r="H202" i="29" s="1"/>
  <c r="H108" i="29"/>
  <c r="I117" i="29"/>
  <c r="BM178" i="29"/>
  <c r="BM175" i="29"/>
  <c r="BM169" i="29"/>
  <c r="BM172" i="29"/>
  <c r="BM123" i="29"/>
  <c r="BM121" i="29" s="1"/>
  <c r="BM122" i="29" s="1"/>
  <c r="I145" i="29"/>
  <c r="G146" i="29"/>
  <c r="H146" i="29" s="1"/>
  <c r="I146" i="29" s="1"/>
  <c r="W87" i="29"/>
  <c r="X87" i="29" s="1"/>
  <c r="Y87" i="29" s="1"/>
  <c r="K68" i="29"/>
  <c r="K66" i="29"/>
  <c r="K70" i="29" s="1"/>
  <c r="K72" i="29" s="1"/>
  <c r="W79" i="29"/>
  <c r="W8" i="29" s="1"/>
  <c r="AN132" i="29"/>
  <c r="AN128" i="29"/>
  <c r="AM68" i="29"/>
  <c r="AM66" i="29"/>
  <c r="AM70" i="29" s="1"/>
  <c r="AM72" i="29" s="1"/>
  <c r="W138" i="29"/>
  <c r="W12" i="29" s="1"/>
  <c r="AL78" i="29"/>
  <c r="AL81" i="29" s="1"/>
  <c r="AL85" i="29" s="1"/>
  <c r="AL55" i="29"/>
  <c r="AL83" i="29" s="1"/>
  <c r="AL53" i="29"/>
  <c r="AL56" i="29" s="1"/>
  <c r="AL52" i="29"/>
  <c r="AZ161" i="29"/>
  <c r="AZ155" i="29"/>
  <c r="AZ191" i="29" s="1"/>
  <c r="AZ164" i="29"/>
  <c r="AZ200" i="29" s="1"/>
  <c r="AZ102" i="29"/>
  <c r="AZ103" i="29" s="1"/>
  <c r="AZ158" i="29"/>
  <c r="AZ194" i="29" s="1"/>
  <c r="BA173" i="29"/>
  <c r="BA176" i="29"/>
  <c r="BA170" i="29"/>
  <c r="BA167" i="29"/>
  <c r="BA116" i="29"/>
  <c r="BO38" i="29"/>
  <c r="BO46" i="29" s="1"/>
  <c r="BO44" i="29" s="1"/>
  <c r="BO42" i="29"/>
  <c r="AM42" i="29"/>
  <c r="AN42" i="29" s="1"/>
  <c r="AM38" i="29"/>
  <c r="AM46" i="29" s="1"/>
  <c r="AM44" i="29" s="1"/>
  <c r="AK175" i="29"/>
  <c r="AK169" i="29"/>
  <c r="AK172" i="29"/>
  <c r="AK123" i="29"/>
  <c r="AK121" i="29" s="1"/>
  <c r="AK178" i="29"/>
  <c r="M185" i="29"/>
  <c r="M179" i="29"/>
  <c r="M188" i="29"/>
  <c r="M182" i="29"/>
  <c r="M130" i="29"/>
  <c r="M131" i="29" s="1"/>
  <c r="BP63" i="29"/>
  <c r="BP109" i="29"/>
  <c r="Y111" i="29"/>
  <c r="Y65" i="29"/>
  <c r="Z28" i="29"/>
  <c r="L126" i="29"/>
  <c r="BC63" i="29"/>
  <c r="BC109" i="29"/>
  <c r="BC22" i="29"/>
  <c r="BC24" i="29"/>
  <c r="BO96" i="29"/>
  <c r="BO50" i="29"/>
  <c r="BQ185" i="29"/>
  <c r="BQ179" i="29"/>
  <c r="BQ188" i="29"/>
  <c r="BQ182" i="29"/>
  <c r="BQ130" i="29"/>
  <c r="V194" i="29"/>
  <c r="G163" i="29"/>
  <c r="G199" i="29" s="1"/>
  <c r="G157" i="29"/>
  <c r="G193" i="29" s="1"/>
  <c r="G166" i="29"/>
  <c r="G202" i="29" s="1"/>
  <c r="G108" i="29"/>
  <c r="G106" i="29" s="1"/>
  <c r="G196" i="29"/>
  <c r="AY74" i="29"/>
  <c r="AB19" i="29"/>
  <c r="AB26" i="29" s="1"/>
  <c r="AB36" i="29"/>
  <c r="AB20" i="29"/>
  <c r="AB126" i="29"/>
  <c r="G197" i="29"/>
  <c r="I162" i="29"/>
  <c r="AO126" i="29"/>
  <c r="AO20" i="29"/>
  <c r="AO19" i="29"/>
  <c r="AO26" i="29" s="1"/>
  <c r="Y187" i="29"/>
  <c r="Y181" i="29"/>
  <c r="Y184" i="29"/>
  <c r="Y190" i="29"/>
  <c r="Y136" i="29"/>
  <c r="Y134" i="29" s="1"/>
  <c r="AN109" i="29"/>
  <c r="AN63" i="29"/>
  <c r="BB96" i="29"/>
  <c r="BB50" i="29"/>
  <c r="AY163" i="29"/>
  <c r="AY199" i="29" s="1"/>
  <c r="BC9" i="29" s="1"/>
  <c r="BD9" i="29" s="1"/>
  <c r="AY157" i="29"/>
  <c r="AY166" i="29"/>
  <c r="AY108" i="29"/>
  <c r="AY106" i="29" s="1"/>
  <c r="AY107" i="29" s="1"/>
  <c r="AZ139" i="29"/>
  <c r="AZ141" i="29" s="1"/>
  <c r="AZ151" i="29" s="1"/>
  <c r="AZ149" i="29" s="1"/>
  <c r="AZ104" i="29"/>
  <c r="AZ100" i="29"/>
  <c r="AZ160" i="29" s="1"/>
  <c r="W59" i="29"/>
  <c r="N18" i="29"/>
  <c r="N17" i="29"/>
  <c r="N124" i="29"/>
  <c r="N34" i="29"/>
  <c r="AX193" i="29"/>
  <c r="I74" i="29"/>
  <c r="BN113" i="29"/>
  <c r="BN119" i="29"/>
  <c r="Z132" i="29"/>
  <c r="AA132" i="29" s="1"/>
  <c r="Z128" i="29"/>
  <c r="K42" i="29"/>
  <c r="K38" i="29"/>
  <c r="K46" i="29" s="1"/>
  <c r="K44" i="29" s="1"/>
  <c r="BA57" i="29"/>
  <c r="BA137" i="29"/>
  <c r="BA101" i="29"/>
  <c r="BA142" i="29" s="1"/>
  <c r="BA99" i="29"/>
  <c r="BA98" i="29"/>
  <c r="X67" i="29"/>
  <c r="X77" i="29" s="1"/>
  <c r="X75" i="29" s="1"/>
  <c r="X73" i="29"/>
  <c r="L36" i="29"/>
  <c r="AA36" i="29"/>
  <c r="BC36" i="29"/>
  <c r="BL194" i="29"/>
  <c r="AL173" i="29"/>
  <c r="AL176" i="29"/>
  <c r="AL170" i="29"/>
  <c r="AL116" i="29"/>
  <c r="AL167" i="29"/>
  <c r="BA134" i="29"/>
  <c r="BR18" i="29"/>
  <c r="BR17" i="29"/>
  <c r="BR124" i="29"/>
  <c r="BR34" i="29"/>
  <c r="J113" i="29"/>
  <c r="J119" i="29"/>
  <c r="V191" i="29"/>
  <c r="AY200" i="29"/>
  <c r="AY165" i="29"/>
  <c r="H60" i="29"/>
  <c r="AJ161" i="29"/>
  <c r="AJ155" i="29"/>
  <c r="AJ158" i="29"/>
  <c r="AJ102" i="29"/>
  <c r="AJ103" i="29" s="1"/>
  <c r="AJ164" i="29"/>
  <c r="Z66" i="29"/>
  <c r="Z70" i="29" s="1"/>
  <c r="Z72" i="29" s="1"/>
  <c r="Z68" i="29"/>
  <c r="AB37" i="29"/>
  <c r="AB40" i="29" s="1"/>
  <c r="AB41" i="29" s="1"/>
  <c r="AB35" i="29"/>
  <c r="G191" i="29"/>
  <c r="AY178" i="29"/>
  <c r="AY172" i="29"/>
  <c r="AY169" i="29"/>
  <c r="AY123" i="29"/>
  <c r="AY121" i="29" s="1"/>
  <c r="AY122" i="29" s="1"/>
  <c r="AY175" i="29"/>
  <c r="I54" i="29"/>
  <c r="I62" i="29" s="1"/>
  <c r="I60" i="29" s="1"/>
  <c r="I80" i="29"/>
  <c r="I82" i="29" s="1"/>
  <c r="I92" i="29" s="1"/>
  <c r="I90" i="29" s="1"/>
  <c r="AB125" i="29"/>
  <c r="BN173" i="29"/>
  <c r="BN167" i="29"/>
  <c r="BN170" i="29"/>
  <c r="BN176" i="29"/>
  <c r="BN116" i="29"/>
  <c r="X161" i="29"/>
  <c r="X197" i="29" s="1"/>
  <c r="X155" i="29"/>
  <c r="X191" i="29" s="1"/>
  <c r="X158" i="29"/>
  <c r="X194" i="29" s="1"/>
  <c r="X164" i="29"/>
  <c r="X200" i="29" s="1"/>
  <c r="X102" i="29"/>
  <c r="BO190" i="29"/>
  <c r="BO184" i="29"/>
  <c r="BO181" i="29"/>
  <c r="BO136" i="29"/>
  <c r="BO134" i="29" s="1"/>
  <c r="BO187" i="29"/>
  <c r="AM111" i="29"/>
  <c r="AN28" i="29"/>
  <c r="AM65" i="29"/>
  <c r="BL163" i="29"/>
  <c r="BL199" i="29" s="1"/>
  <c r="BL157" i="29"/>
  <c r="BL193" i="29" s="1"/>
  <c r="BL196" i="29"/>
  <c r="BL108" i="29"/>
  <c r="BL106" i="29" s="1"/>
  <c r="BL166" i="29"/>
  <c r="BL202" i="29" s="1"/>
  <c r="I118" i="29"/>
  <c r="H104" i="29"/>
  <c r="H147" i="29" s="1"/>
  <c r="AY159" i="29"/>
  <c r="AK57" i="29"/>
  <c r="W161" i="29"/>
  <c r="W197" i="29" s="1"/>
  <c r="W155" i="29"/>
  <c r="W191" i="29" s="1"/>
  <c r="W164" i="29"/>
  <c r="W200" i="29" s="1"/>
  <c r="W102" i="29"/>
  <c r="W103" i="29" s="1"/>
  <c r="W158" i="29"/>
  <c r="W194" i="29" s="1"/>
  <c r="W86" i="29"/>
  <c r="AN22" i="29"/>
  <c r="AN24" i="29" s="1"/>
  <c r="X80" i="29"/>
  <c r="X82" i="29" s="1"/>
  <c r="X92" i="29" s="1"/>
  <c r="X54" i="29"/>
  <c r="X62" i="29" s="1"/>
  <c r="X58" i="29"/>
  <c r="AY61" i="29"/>
  <c r="I76" i="29"/>
  <c r="W74" i="29"/>
  <c r="AL137" i="29"/>
  <c r="AL140" i="29" s="1"/>
  <c r="AL144" i="29" s="1"/>
  <c r="AL101" i="29"/>
  <c r="AL142" i="29" s="1"/>
  <c r="AL99" i="29"/>
  <c r="AL98" i="29"/>
  <c r="AB21" i="28"/>
  <c r="AB36" i="28"/>
  <c r="AZ134" i="28"/>
  <c r="AK162" i="28"/>
  <c r="AN50" i="28"/>
  <c r="AN96" i="28"/>
  <c r="AA50" i="28"/>
  <c r="AA96" i="28"/>
  <c r="BB128" i="28"/>
  <c r="BP38" i="28"/>
  <c r="BP46" i="28" s="1"/>
  <c r="AY178" i="28"/>
  <c r="AY172" i="28"/>
  <c r="AY175" i="28"/>
  <c r="AY169" i="28"/>
  <c r="AY123" i="28"/>
  <c r="AY121" i="28" s="1"/>
  <c r="AY122" i="28" s="1"/>
  <c r="AP19" i="28"/>
  <c r="AP26" i="28" s="1"/>
  <c r="AP20" i="28"/>
  <c r="AP36" i="28"/>
  <c r="AZ119" i="28"/>
  <c r="AZ113" i="28"/>
  <c r="J137" i="28"/>
  <c r="J99" i="28"/>
  <c r="J101" i="28"/>
  <c r="J142" i="28" s="1"/>
  <c r="J98" i="28"/>
  <c r="X73" i="28"/>
  <c r="X67" i="28"/>
  <c r="X77" i="28" s="1"/>
  <c r="X75" i="28" s="1"/>
  <c r="BN113" i="28"/>
  <c r="BN119" i="28"/>
  <c r="BP109" i="28"/>
  <c r="BP63" i="28"/>
  <c r="M63" i="28"/>
  <c r="M109" i="28"/>
  <c r="BL81" i="28"/>
  <c r="BL85" i="28" s="1"/>
  <c r="BM79" i="28"/>
  <c r="BM8" i="28" s="1"/>
  <c r="J12" i="21" s="1"/>
  <c r="AA68" i="28"/>
  <c r="AA66" i="28"/>
  <c r="AA70" i="28" s="1"/>
  <c r="Z137" i="28"/>
  <c r="Z140" i="28" s="1"/>
  <c r="Z144" i="28" s="1"/>
  <c r="Z101" i="28"/>
  <c r="Z142" i="28" s="1"/>
  <c r="Z99" i="28"/>
  <c r="Z98" i="28"/>
  <c r="L96" i="28"/>
  <c r="L50" i="28"/>
  <c r="W157" i="28"/>
  <c r="W166" i="28"/>
  <c r="W108" i="28"/>
  <c r="W106" i="28" s="1"/>
  <c r="W163" i="28"/>
  <c r="BA128" i="28"/>
  <c r="BA132" i="28"/>
  <c r="BB132" i="28" s="1"/>
  <c r="AM119" i="28"/>
  <c r="AM113" i="28"/>
  <c r="U88" i="28"/>
  <c r="V58" i="28"/>
  <c r="BM175" i="28"/>
  <c r="BM169" i="28"/>
  <c r="BM178" i="28"/>
  <c r="BM172" i="28"/>
  <c r="BM123" i="28"/>
  <c r="BM121" i="28" s="1"/>
  <c r="BM122" i="28" s="1"/>
  <c r="I150" i="28"/>
  <c r="N126" i="28"/>
  <c r="N19" i="28"/>
  <c r="N26" i="28" s="1"/>
  <c r="N36" i="28"/>
  <c r="N20" i="28"/>
  <c r="AX149" i="28"/>
  <c r="W86" i="28"/>
  <c r="BO190" i="28"/>
  <c r="BO184" i="28"/>
  <c r="BO181" i="28"/>
  <c r="BO136" i="28"/>
  <c r="BO187" i="28"/>
  <c r="BL140" i="28"/>
  <c r="BL144" i="28" s="1"/>
  <c r="BM138" i="28"/>
  <c r="BM12" i="28" s="1"/>
  <c r="BN72" i="28"/>
  <c r="J78" i="28"/>
  <c r="J53" i="28"/>
  <c r="J56" i="28" s="1"/>
  <c r="J57" i="28" s="1"/>
  <c r="J55" i="28"/>
  <c r="J83" i="28" s="1"/>
  <c r="J52" i="28"/>
  <c r="X158" i="28"/>
  <c r="X194" i="28" s="1"/>
  <c r="X155" i="28"/>
  <c r="X191" i="28" s="1"/>
  <c r="X161" i="28"/>
  <c r="X197" i="28" s="1"/>
  <c r="X164" i="28"/>
  <c r="X200" i="28" s="1"/>
  <c r="X102" i="28"/>
  <c r="X103" i="28" s="1"/>
  <c r="X119" i="28"/>
  <c r="X113" i="28"/>
  <c r="AM50" i="28"/>
  <c r="AM96" i="28"/>
  <c r="BO111" i="28"/>
  <c r="BO65" i="28"/>
  <c r="BP28" i="28"/>
  <c r="AL164" i="28"/>
  <c r="AL200" i="28" s="1"/>
  <c r="AL161" i="28"/>
  <c r="AL197" i="28" s="1"/>
  <c r="AL155" i="28"/>
  <c r="AL191" i="28" s="1"/>
  <c r="AL158" i="28"/>
  <c r="AL194" i="28" s="1"/>
  <c r="AL102" i="28"/>
  <c r="AL103" i="28" s="1"/>
  <c r="U147" i="28"/>
  <c r="V104" i="28"/>
  <c r="L68" i="28"/>
  <c r="L66" i="28"/>
  <c r="L70" i="28" s="1"/>
  <c r="L72" i="28" s="1"/>
  <c r="I156" i="28"/>
  <c r="W178" i="28"/>
  <c r="W172" i="28"/>
  <c r="W175" i="28"/>
  <c r="W169" i="28"/>
  <c r="W123" i="28"/>
  <c r="W121" i="28" s="1"/>
  <c r="W122" i="28" s="1"/>
  <c r="I178" i="28"/>
  <c r="I175" i="28"/>
  <c r="I169" i="28"/>
  <c r="I172" i="28"/>
  <c r="I123" i="28"/>
  <c r="I121" i="28" s="1"/>
  <c r="I122" i="28" s="1"/>
  <c r="AB24" i="28"/>
  <c r="AB22" i="28"/>
  <c r="AB23" i="28" s="1"/>
  <c r="AK59" i="28"/>
  <c r="AK198" i="28"/>
  <c r="AO8" i="28" s="1"/>
  <c r="AP8" i="28" s="1"/>
  <c r="BM57" i="28"/>
  <c r="AA114" i="28"/>
  <c r="AA112" i="28"/>
  <c r="W197" i="28"/>
  <c r="W162" i="28"/>
  <c r="AM134" i="28"/>
  <c r="BM117" i="28"/>
  <c r="BM174" i="28"/>
  <c r="AZ173" i="28"/>
  <c r="AZ167" i="28"/>
  <c r="AZ176" i="28"/>
  <c r="AZ170" i="28"/>
  <c r="AZ116" i="28"/>
  <c r="Z78" i="28"/>
  <c r="Z81" i="28" s="1"/>
  <c r="Z85" i="28" s="1"/>
  <c r="Z55" i="28"/>
  <c r="Z83" i="28" s="1"/>
  <c r="Z53" i="28"/>
  <c r="Z56" i="28" s="1"/>
  <c r="Z52" i="28"/>
  <c r="AL118" i="28"/>
  <c r="BN176" i="28"/>
  <c r="BN170" i="28"/>
  <c r="BN173" i="28"/>
  <c r="BN116" i="28"/>
  <c r="BN167" i="28"/>
  <c r="N35" i="28"/>
  <c r="I165" i="28"/>
  <c r="BO68" i="28"/>
  <c r="BO66" i="28"/>
  <c r="BO70" i="28" s="1"/>
  <c r="H202" i="28"/>
  <c r="BR124" i="28"/>
  <c r="BR17" i="28"/>
  <c r="BR18" i="28"/>
  <c r="BR34" i="28"/>
  <c r="AX60" i="28"/>
  <c r="BA44" i="28"/>
  <c r="BL158" i="28"/>
  <c r="BL155" i="28"/>
  <c r="BL164" i="28"/>
  <c r="BL161" i="28"/>
  <c r="BL102" i="28"/>
  <c r="BL103" i="28" s="1"/>
  <c r="AY78" i="28"/>
  <c r="AY55" i="28"/>
  <c r="AY83" i="28" s="1"/>
  <c r="AY53" i="28"/>
  <c r="AY56" i="28" s="1"/>
  <c r="AY57" i="28" s="1"/>
  <c r="AY52" i="28"/>
  <c r="AY51" i="28"/>
  <c r="AY5" i="28" s="1"/>
  <c r="BC188" i="28"/>
  <c r="BC182" i="28"/>
  <c r="BC185" i="28"/>
  <c r="BC179" i="28"/>
  <c r="BC130" i="28"/>
  <c r="BC131" i="28" s="1"/>
  <c r="W61" i="28"/>
  <c r="AY76" i="28"/>
  <c r="AO22" i="28"/>
  <c r="AO24" i="28"/>
  <c r="AP21" i="28"/>
  <c r="AO126" i="28"/>
  <c r="W191" i="28"/>
  <c r="W156" i="28"/>
  <c r="AL80" i="28"/>
  <c r="AL82" i="28" s="1"/>
  <c r="AL92" i="28" s="1"/>
  <c r="AL90" i="28" s="1"/>
  <c r="AL58" i="28"/>
  <c r="AL88" i="28" s="1"/>
  <c r="AL54" i="28"/>
  <c r="AL62" i="28" s="1"/>
  <c r="AL60" i="28" s="1"/>
  <c r="BN137" i="28"/>
  <c r="BN140" i="28" s="1"/>
  <c r="BN144" i="28" s="1"/>
  <c r="BN99" i="28"/>
  <c r="BN101" i="28"/>
  <c r="BN142" i="28" s="1"/>
  <c r="BN98" i="28"/>
  <c r="BO42" i="28"/>
  <c r="BO38" i="28"/>
  <c r="BO46" i="28" s="1"/>
  <c r="BO44" i="28" s="1"/>
  <c r="Y55" i="28"/>
  <c r="Y83" i="28" s="1"/>
  <c r="Y53" i="28"/>
  <c r="Y56" i="28" s="1"/>
  <c r="Y57" i="28" s="1"/>
  <c r="Z57" i="28" s="1"/>
  <c r="Y78" i="28"/>
  <c r="Y52" i="28"/>
  <c r="K190" i="28"/>
  <c r="K184" i="28"/>
  <c r="K181" i="28"/>
  <c r="K187" i="28"/>
  <c r="K136" i="28"/>
  <c r="K134" i="28" s="1"/>
  <c r="K176" i="28"/>
  <c r="K170" i="28"/>
  <c r="K173" i="28"/>
  <c r="K167" i="28"/>
  <c r="K116" i="28"/>
  <c r="BO132" i="28"/>
  <c r="AP127" i="28"/>
  <c r="AP125" i="28"/>
  <c r="BM139" i="28"/>
  <c r="BM141" i="28" s="1"/>
  <c r="BM151" i="28" s="1"/>
  <c r="BM149" i="28" s="1"/>
  <c r="BM100" i="28"/>
  <c r="BM160" i="28" s="1"/>
  <c r="BA65" i="28"/>
  <c r="BB28" i="28"/>
  <c r="BA111" i="28"/>
  <c r="BL139" i="28"/>
  <c r="BL141" i="28" s="1"/>
  <c r="BL151" i="28" s="1"/>
  <c r="BL149" i="28" s="1"/>
  <c r="BL104" i="28"/>
  <c r="BM104" i="28" s="1"/>
  <c r="BM147" i="28" s="1"/>
  <c r="BL100" i="28"/>
  <c r="BL160" i="28" s="1"/>
  <c r="BO96" i="28"/>
  <c r="BO50" i="28"/>
  <c r="X139" i="28"/>
  <c r="X141" i="28" s="1"/>
  <c r="X151" i="28" s="1"/>
  <c r="X149" i="28" s="1"/>
  <c r="X100" i="28"/>
  <c r="X160" i="28" s="1"/>
  <c r="AK157" i="28"/>
  <c r="AK193" i="28" s="1"/>
  <c r="AO5" i="28" s="1"/>
  <c r="AP5" i="28" s="1"/>
  <c r="AK108" i="28"/>
  <c r="AK106" i="28" s="1"/>
  <c r="AK196" i="28"/>
  <c r="AO7" i="28" s="1"/>
  <c r="AP7" i="28" s="1"/>
  <c r="AK166" i="28"/>
  <c r="AK202" i="28" s="1"/>
  <c r="AO11" i="28" s="1"/>
  <c r="AP11" i="28" s="1"/>
  <c r="AK163" i="28"/>
  <c r="AK199" i="28" s="1"/>
  <c r="AO9" i="28" s="1"/>
  <c r="AP9" i="28" s="1"/>
  <c r="BN73" i="28"/>
  <c r="BN67" i="28"/>
  <c r="BN77" i="28" s="1"/>
  <c r="BN75" i="28" s="1"/>
  <c r="L112" i="28"/>
  <c r="L114" i="28"/>
  <c r="AY118" i="28"/>
  <c r="M38" i="28"/>
  <c r="M46" i="28" s="1"/>
  <c r="BC36" i="28"/>
  <c r="BC20" i="28"/>
  <c r="BC19" i="28"/>
  <c r="BC26" i="28" s="1"/>
  <c r="I192" i="28"/>
  <c r="M4" i="28" s="1"/>
  <c r="N4" i="28" s="1"/>
  <c r="AW196" i="28"/>
  <c r="AW163" i="28"/>
  <c r="AW199" i="28" s="1"/>
  <c r="AW157" i="28"/>
  <c r="AW193" i="28" s="1"/>
  <c r="AW108" i="28"/>
  <c r="AW106" i="28" s="1"/>
  <c r="AW166" i="28"/>
  <c r="AW202" i="28" s="1"/>
  <c r="AB38" i="28"/>
  <c r="AB46" i="28" s="1"/>
  <c r="AK89" i="28"/>
  <c r="BA96" i="28"/>
  <c r="BA50" i="28"/>
  <c r="AM176" i="28"/>
  <c r="AM170" i="28"/>
  <c r="AM173" i="28"/>
  <c r="AM167" i="28"/>
  <c r="AM116" i="28"/>
  <c r="W91" i="28"/>
  <c r="I88" i="28"/>
  <c r="I89" i="28" s="1"/>
  <c r="BM84" i="28"/>
  <c r="AO63" i="28"/>
  <c r="AO109" i="28"/>
  <c r="X80" i="28"/>
  <c r="X82" i="28" s="1"/>
  <c r="X92" i="28" s="1"/>
  <c r="X90" i="28" s="1"/>
  <c r="X54" i="28"/>
  <c r="X62" i="28" s="1"/>
  <c r="X60" i="28" s="1"/>
  <c r="W200" i="28"/>
  <c r="W165" i="28"/>
  <c r="AN66" i="28"/>
  <c r="AN70" i="28" s="1"/>
  <c r="AN72" i="28" s="1"/>
  <c r="AN68" i="28"/>
  <c r="BM168" i="28"/>
  <c r="K111" i="28"/>
  <c r="K65" i="28"/>
  <c r="L28" i="28"/>
  <c r="J118" i="28"/>
  <c r="AL87" i="28"/>
  <c r="N41" i="28"/>
  <c r="BB109" i="28"/>
  <c r="BB63" i="28"/>
  <c r="BO112" i="28"/>
  <c r="BO114" i="28"/>
  <c r="H193" i="28"/>
  <c r="AX58" i="28"/>
  <c r="K137" i="28"/>
  <c r="K140" i="28" s="1"/>
  <c r="K144" i="28" s="1"/>
  <c r="K101" i="28"/>
  <c r="K142" i="28" s="1"/>
  <c r="K99" i="28"/>
  <c r="K98" i="28"/>
  <c r="AN111" i="28"/>
  <c r="AN65" i="28"/>
  <c r="AO28" i="28"/>
  <c r="AA42" i="28"/>
  <c r="AB42" i="28" s="1"/>
  <c r="AB43" i="28" s="1"/>
  <c r="AA38" i="28"/>
  <c r="AA46" i="28" s="1"/>
  <c r="AA44" i="28" s="1"/>
  <c r="I147" i="28"/>
  <c r="I105" i="28"/>
  <c r="Z176" i="28"/>
  <c r="Z170" i="28"/>
  <c r="Z173" i="28"/>
  <c r="Z116" i="28"/>
  <c r="Z118" i="28" s="1"/>
  <c r="Z167" i="28"/>
  <c r="AZ137" i="28"/>
  <c r="AZ140" i="28" s="1"/>
  <c r="AZ144" i="28" s="1"/>
  <c r="AZ99" i="28"/>
  <c r="AZ101" i="28"/>
  <c r="AZ142" i="28" s="1"/>
  <c r="AZ98" i="28"/>
  <c r="AY168" i="28"/>
  <c r="AN190" i="28"/>
  <c r="AN184" i="28"/>
  <c r="AN187" i="28"/>
  <c r="AN181" i="28"/>
  <c r="AN136" i="28"/>
  <c r="AN134" i="28" s="1"/>
  <c r="BP22" i="28"/>
  <c r="BP24" i="28" s="1"/>
  <c r="BA66" i="28"/>
  <c r="BA70" i="28" s="1"/>
  <c r="BA72" i="28" s="1"/>
  <c r="BA68" i="28"/>
  <c r="AB132" i="28"/>
  <c r="AB133" i="28" s="1"/>
  <c r="AB128" i="28"/>
  <c r="J113" i="28"/>
  <c r="J119" i="28"/>
  <c r="BB22" i="28"/>
  <c r="BB24" i="28" s="1"/>
  <c r="BQ19" i="28"/>
  <c r="BQ26" i="28" s="1"/>
  <c r="BQ20" i="28"/>
  <c r="BQ36" i="28" s="1"/>
  <c r="BM135" i="28"/>
  <c r="AM67" i="28"/>
  <c r="AM77" i="28" s="1"/>
  <c r="AM75" i="28" s="1"/>
  <c r="AM73" i="28"/>
  <c r="Y137" i="28"/>
  <c r="Y99" i="28"/>
  <c r="Y101" i="28"/>
  <c r="Y142" i="28" s="1"/>
  <c r="Y98" i="28"/>
  <c r="AK194" i="28"/>
  <c r="AK159" i="28"/>
  <c r="AK200" i="28"/>
  <c r="AK165" i="28"/>
  <c r="W145" i="28"/>
  <c r="I196" i="28"/>
  <c r="M7" i="28" s="1"/>
  <c r="I157" i="28"/>
  <c r="I193" i="28" s="1"/>
  <c r="M5" i="28" s="1"/>
  <c r="N5" i="28" s="1"/>
  <c r="I163" i="28"/>
  <c r="I108" i="28"/>
  <c r="I106" i="28" s="1"/>
  <c r="I107" i="28" s="1"/>
  <c r="I166" i="28"/>
  <c r="BN187" i="28"/>
  <c r="BN181" i="28"/>
  <c r="BN190" i="28"/>
  <c r="BN184" i="28"/>
  <c r="BN136" i="28"/>
  <c r="BN134" i="28" s="1"/>
  <c r="L132" i="28"/>
  <c r="L128" i="28"/>
  <c r="N127" i="28"/>
  <c r="N125" i="28"/>
  <c r="AX166" i="28"/>
  <c r="AX202" i="28" s="1"/>
  <c r="AX163" i="28"/>
  <c r="AX199" i="28" s="1"/>
  <c r="AX157" i="28"/>
  <c r="AX193" i="28" s="1"/>
  <c r="AX196" i="28"/>
  <c r="AX108" i="28"/>
  <c r="AX106" i="28" s="1"/>
  <c r="AL178" i="28"/>
  <c r="AL172" i="28"/>
  <c r="AL175" i="28"/>
  <c r="AL169" i="28"/>
  <c r="AL123" i="28"/>
  <c r="AL121" i="28" s="1"/>
  <c r="AP37" i="28"/>
  <c r="AP40" i="28" s="1"/>
  <c r="AP41" i="28" s="1"/>
  <c r="AP35" i="28"/>
  <c r="AZ55" i="28"/>
  <c r="AZ83" i="28" s="1"/>
  <c r="AZ53" i="28"/>
  <c r="AZ56" i="28" s="1"/>
  <c r="AZ78" i="28"/>
  <c r="AZ81" i="28" s="1"/>
  <c r="AZ85" i="28" s="1"/>
  <c r="AZ52" i="28"/>
  <c r="I195" i="28"/>
  <c r="M6" i="28" s="1"/>
  <c r="N6" i="28" s="1"/>
  <c r="BM158" i="28"/>
  <c r="BM194" i="28" s="1"/>
  <c r="BM164" i="28"/>
  <c r="BM200" i="28" s="1"/>
  <c r="BM161" i="28"/>
  <c r="BM197" i="28" s="1"/>
  <c r="BM102" i="28"/>
  <c r="BM155" i="28"/>
  <c r="BM191" i="28" s="1"/>
  <c r="AZ73" i="28"/>
  <c r="AZ67" i="28"/>
  <c r="AZ77" i="28" s="1"/>
  <c r="AZ75" i="28" s="1"/>
  <c r="BM143" i="28"/>
  <c r="Y65" i="28"/>
  <c r="Y111" i="28"/>
  <c r="Z28" i="28"/>
  <c r="AK147" i="28"/>
  <c r="AK105" i="28"/>
  <c r="I148" i="28"/>
  <c r="AL139" i="28"/>
  <c r="AL141" i="28" s="1"/>
  <c r="AL151" i="28" s="1"/>
  <c r="AL149" i="28" s="1"/>
  <c r="AL100" i="28"/>
  <c r="AL160" i="28" s="1"/>
  <c r="AL104" i="28"/>
  <c r="AL147" i="28" s="1"/>
  <c r="BP126" i="28"/>
  <c r="AB188" i="28"/>
  <c r="AB189" i="28" s="1"/>
  <c r="AB182" i="28"/>
  <c r="AB183" i="28" s="1"/>
  <c r="AB185" i="28"/>
  <c r="AB186" i="28" s="1"/>
  <c r="AB179" i="28"/>
  <c r="AB180" i="28" s="1"/>
  <c r="AB130" i="28"/>
  <c r="AB131" i="28" s="1"/>
  <c r="AY101" i="28"/>
  <c r="AY142" i="28" s="1"/>
  <c r="AY99" i="28"/>
  <c r="AY137" i="28"/>
  <c r="AY98" i="28"/>
  <c r="AY97" i="28"/>
  <c r="AY9" i="28" s="1"/>
  <c r="BA114" i="28"/>
  <c r="BA112" i="28"/>
  <c r="L42" i="28"/>
  <c r="M42" i="28" s="1"/>
  <c r="L38" i="28"/>
  <c r="L46" i="28" s="1"/>
  <c r="L44" i="28" s="1"/>
  <c r="M22" i="28"/>
  <c r="M24" i="28" s="1"/>
  <c r="M126" i="28"/>
  <c r="BD124" i="28"/>
  <c r="BD18" i="28"/>
  <c r="BD17" i="28"/>
  <c r="BD34" i="28"/>
  <c r="BK106" i="28"/>
  <c r="AB109" i="28"/>
  <c r="AB63" i="28"/>
  <c r="AB64" i="28" s="1"/>
  <c r="AB27" i="28"/>
  <c r="BM54" i="28"/>
  <c r="BM62" i="28" s="1"/>
  <c r="BM80" i="28"/>
  <c r="BM82" i="28" s="1"/>
  <c r="BM92" i="28" s="1"/>
  <c r="Z72" i="28"/>
  <c r="BL58" i="28"/>
  <c r="BL54" i="28"/>
  <c r="BL62" i="28" s="1"/>
  <c r="BL60" i="28" s="1"/>
  <c r="BL80" i="28"/>
  <c r="BL82" i="28" s="1"/>
  <c r="BL92" i="28" s="1"/>
  <c r="BL90" i="28" s="1"/>
  <c r="AO36" i="28"/>
  <c r="W194" i="28"/>
  <c r="W159" i="28"/>
  <c r="I197" i="28"/>
  <c r="I162" i="28"/>
  <c r="AN114" i="28"/>
  <c r="AN112" i="28"/>
  <c r="BM171" i="28"/>
  <c r="J73" i="28"/>
  <c r="J67" i="28"/>
  <c r="J77" i="28" s="1"/>
  <c r="J75" i="28" s="1"/>
  <c r="AY135" i="28"/>
  <c r="BB36" i="28"/>
  <c r="I201" i="28"/>
  <c r="M10" i="28" s="1"/>
  <c r="N10" i="28" s="1"/>
  <c r="AA190" i="28"/>
  <c r="AA184" i="28"/>
  <c r="AA181" i="28"/>
  <c r="AA187" i="28"/>
  <c r="AA136" i="28"/>
  <c r="AA134" i="28" s="1"/>
  <c r="H199" i="28"/>
  <c r="H196" i="28"/>
  <c r="BQ185" i="28"/>
  <c r="BQ179" i="28"/>
  <c r="BQ182" i="28"/>
  <c r="BQ188" i="28"/>
  <c r="BQ130" i="28"/>
  <c r="BQ131" i="28" s="1"/>
  <c r="AX90" i="28"/>
  <c r="K78" i="28"/>
  <c r="K81" i="28" s="1"/>
  <c r="K85" i="28" s="1"/>
  <c r="K53" i="28"/>
  <c r="K56" i="28" s="1"/>
  <c r="K55" i="28"/>
  <c r="K83" i="28" s="1"/>
  <c r="K52" i="28"/>
  <c r="BN78" i="28"/>
  <c r="BN81" i="28" s="1"/>
  <c r="BN85" i="28" s="1"/>
  <c r="BN53" i="28"/>
  <c r="BN56" i="28" s="1"/>
  <c r="BN55" i="28"/>
  <c r="BN83" i="28" s="1"/>
  <c r="BN52" i="28"/>
  <c r="AL146" i="28"/>
  <c r="BP131" i="27"/>
  <c r="AZ87" i="27"/>
  <c r="AJ104" i="27"/>
  <c r="AJ147" i="27" s="1"/>
  <c r="AK118" i="27"/>
  <c r="BL146" i="27"/>
  <c r="BM146" i="27" s="1"/>
  <c r="I117" i="27"/>
  <c r="BM84" i="27"/>
  <c r="BM118" i="27"/>
  <c r="Z96" i="27"/>
  <c r="Z50" i="27"/>
  <c r="BP38" i="27"/>
  <c r="BP46" i="27" s="1"/>
  <c r="BB96" i="27"/>
  <c r="BB50" i="27"/>
  <c r="AA128" i="27"/>
  <c r="K96" i="27"/>
  <c r="K50" i="27"/>
  <c r="L132" i="27"/>
  <c r="L128" i="27"/>
  <c r="AM96" i="27"/>
  <c r="AM50" i="27"/>
  <c r="BL139" i="27"/>
  <c r="BL141" i="27" s="1"/>
  <c r="BL151" i="27" s="1"/>
  <c r="BL149" i="27" s="1"/>
  <c r="BL104" i="27"/>
  <c r="BL147" i="27" s="1"/>
  <c r="BL100" i="27"/>
  <c r="BL160" i="27" s="1"/>
  <c r="AL73" i="27"/>
  <c r="AL67" i="27"/>
  <c r="AL77" i="27" s="1"/>
  <c r="AL75" i="27" s="1"/>
  <c r="BC38" i="27"/>
  <c r="BC46" i="27" s="1"/>
  <c r="BC44" i="27" s="1"/>
  <c r="BC42" i="27"/>
  <c r="BK147" i="27"/>
  <c r="BK191" i="27"/>
  <c r="Y176" i="27"/>
  <c r="Y170" i="27"/>
  <c r="Y167" i="27"/>
  <c r="Y173" i="27"/>
  <c r="Y116" i="27"/>
  <c r="Z112" i="27"/>
  <c r="Z114" i="27"/>
  <c r="BM174" i="27"/>
  <c r="AB20" i="27"/>
  <c r="AB19" i="27"/>
  <c r="AB26" i="27" s="1"/>
  <c r="BD19" i="27"/>
  <c r="BD26" i="27" s="1"/>
  <c r="BD20" i="27"/>
  <c r="BD36" i="27"/>
  <c r="BO96" i="27"/>
  <c r="BO50" i="27"/>
  <c r="AZ100" i="27"/>
  <c r="AZ160" i="27" s="1"/>
  <c r="AZ139" i="27"/>
  <c r="AZ141" i="27" s="1"/>
  <c r="AZ151" i="27" s="1"/>
  <c r="AZ149" i="27" s="1"/>
  <c r="J53" i="27"/>
  <c r="J56" i="27" s="1"/>
  <c r="J57" i="27" s="1"/>
  <c r="J78" i="27"/>
  <c r="J81" i="27" s="1"/>
  <c r="J85" i="27" s="1"/>
  <c r="J55" i="27"/>
  <c r="J83" i="27" s="1"/>
  <c r="J52" i="27"/>
  <c r="W191" i="27"/>
  <c r="W192" i="27" s="1"/>
  <c r="AA4" i="27" s="1"/>
  <c r="AB4" i="27" s="1"/>
  <c r="G147" i="27"/>
  <c r="L63" i="27"/>
  <c r="L109" i="27"/>
  <c r="AZ178" i="27"/>
  <c r="AZ175" i="27"/>
  <c r="AZ172" i="27"/>
  <c r="AZ169" i="27"/>
  <c r="AZ123" i="27"/>
  <c r="AZ121" i="27" s="1"/>
  <c r="AZ118" i="27"/>
  <c r="AL113" i="27"/>
  <c r="AL119" i="27"/>
  <c r="AY89" i="27"/>
  <c r="I84" i="27"/>
  <c r="BN137" i="27"/>
  <c r="BN140" i="27" s="1"/>
  <c r="BN144" i="27" s="1"/>
  <c r="BN146" i="27" s="1"/>
  <c r="BN101" i="27"/>
  <c r="BN142" i="27" s="1"/>
  <c r="BN99" i="27"/>
  <c r="BN98" i="27"/>
  <c r="Z65" i="27"/>
  <c r="Z111" i="27"/>
  <c r="AA28" i="27"/>
  <c r="BC22" i="27"/>
  <c r="BC24" i="27"/>
  <c r="BC109" i="27"/>
  <c r="BC63" i="27"/>
  <c r="BK163" i="27"/>
  <c r="BK199" i="27" s="1"/>
  <c r="BK166" i="27"/>
  <c r="BK202" i="27" s="1"/>
  <c r="BK196" i="27"/>
  <c r="BK108" i="27"/>
  <c r="BK106" i="27" s="1"/>
  <c r="BK157" i="27"/>
  <c r="BK193" i="27" s="1"/>
  <c r="BM86" i="27"/>
  <c r="AZ80" i="27"/>
  <c r="AZ82" i="27" s="1"/>
  <c r="AZ92" i="27" s="1"/>
  <c r="AZ90" i="27" s="1"/>
  <c r="AZ54" i="27"/>
  <c r="AZ62" i="27" s="1"/>
  <c r="AZ60" i="27" s="1"/>
  <c r="AZ58" i="27"/>
  <c r="AZ88" i="27" s="1"/>
  <c r="BK200" i="27"/>
  <c r="BK197" i="27"/>
  <c r="AJ146" i="27"/>
  <c r="BQ20" i="27"/>
  <c r="BQ126" i="27"/>
  <c r="BQ19" i="27"/>
  <c r="BQ26" i="27" s="1"/>
  <c r="K114" i="27"/>
  <c r="K112" i="27"/>
  <c r="AN22" i="27"/>
  <c r="AN24" i="27" s="1"/>
  <c r="AN36" i="27"/>
  <c r="Z38" i="27"/>
  <c r="Z46" i="27" s="1"/>
  <c r="Z44" i="27" s="1"/>
  <c r="Z42" i="27"/>
  <c r="W156" i="27"/>
  <c r="AX163" i="27"/>
  <c r="AX199" i="27" s="1"/>
  <c r="AX157" i="27"/>
  <c r="AX193" i="27" s="1"/>
  <c r="AX166" i="27"/>
  <c r="AX202" i="27" s="1"/>
  <c r="AX196" i="27"/>
  <c r="AX108" i="27"/>
  <c r="AX106" i="27" s="1"/>
  <c r="BM155" i="27"/>
  <c r="BM191" i="27" s="1"/>
  <c r="BM161" i="27"/>
  <c r="BM197" i="27" s="1"/>
  <c r="BM102" i="27"/>
  <c r="BM164" i="27"/>
  <c r="BM200" i="27" s="1"/>
  <c r="BM158" i="27"/>
  <c r="BM194" i="27" s="1"/>
  <c r="BM135" i="27"/>
  <c r="AY165" i="27"/>
  <c r="AM190" i="27"/>
  <c r="AM184" i="27"/>
  <c r="AM181" i="27"/>
  <c r="AM187" i="27"/>
  <c r="AM136" i="27"/>
  <c r="AM134" i="27" s="1"/>
  <c r="AY156" i="27"/>
  <c r="BP132" i="27"/>
  <c r="BP128" i="27"/>
  <c r="AP124" i="27"/>
  <c r="AP18" i="27"/>
  <c r="AP17" i="27"/>
  <c r="AP34" i="27"/>
  <c r="BA176" i="27"/>
  <c r="BA170" i="27"/>
  <c r="BA173" i="27"/>
  <c r="BA167" i="27"/>
  <c r="BA116" i="27"/>
  <c r="M37" i="27"/>
  <c r="M40" i="27" s="1"/>
  <c r="M41" i="27" s="1"/>
  <c r="M185" i="27"/>
  <c r="M179" i="27"/>
  <c r="M182" i="27"/>
  <c r="M188" i="27"/>
  <c r="M130" i="27"/>
  <c r="M131" i="27" s="1"/>
  <c r="BB65" i="27"/>
  <c r="BB111" i="27"/>
  <c r="BC28" i="27"/>
  <c r="BN176" i="27"/>
  <c r="BN173" i="27"/>
  <c r="BN167" i="27"/>
  <c r="BN170" i="27"/>
  <c r="BN116" i="27"/>
  <c r="AN131" i="27"/>
  <c r="BD37" i="27"/>
  <c r="BD40" i="27" s="1"/>
  <c r="BD35" i="27"/>
  <c r="I172" i="27"/>
  <c r="I178" i="27"/>
  <c r="I169" i="27"/>
  <c r="I123" i="27"/>
  <c r="I121" i="27" s="1"/>
  <c r="I122" i="27" s="1"/>
  <c r="I175" i="27"/>
  <c r="AY104" i="27"/>
  <c r="AY147" i="27" s="1"/>
  <c r="AY148" i="27" s="1"/>
  <c r="I143" i="27"/>
  <c r="J73" i="27"/>
  <c r="J67" i="27"/>
  <c r="J77" i="27" s="1"/>
  <c r="J75" i="27" s="1"/>
  <c r="BA78" i="27"/>
  <c r="BA81" i="27" s="1"/>
  <c r="BA85" i="27" s="1"/>
  <c r="BA53" i="27"/>
  <c r="BA56" i="27" s="1"/>
  <c r="BA57" i="27" s="1"/>
  <c r="BA55" i="27"/>
  <c r="BA83" i="27" s="1"/>
  <c r="BA52" i="27"/>
  <c r="I168" i="27"/>
  <c r="AJ88" i="27"/>
  <c r="Z132" i="27"/>
  <c r="AA132" i="27" s="1"/>
  <c r="Z128" i="27"/>
  <c r="H80" i="27"/>
  <c r="H82" i="27" s="1"/>
  <c r="H92" i="27" s="1"/>
  <c r="H90" i="27" s="1"/>
  <c r="H54" i="27"/>
  <c r="H62" i="27" s="1"/>
  <c r="H60" i="27" s="1"/>
  <c r="H58" i="27"/>
  <c r="I58" i="27" s="1"/>
  <c r="I88" i="27" s="1"/>
  <c r="AA22" i="27"/>
  <c r="AA24" i="27" s="1"/>
  <c r="I74" i="27"/>
  <c r="BO114" i="27"/>
  <c r="BO112" i="27"/>
  <c r="W147" i="27"/>
  <c r="W105" i="27"/>
  <c r="K68" i="27"/>
  <c r="K66" i="27"/>
  <c r="K70" i="27" s="1"/>
  <c r="K72" i="27" s="1"/>
  <c r="AN132" i="27"/>
  <c r="AN128" i="27"/>
  <c r="BM139" i="27"/>
  <c r="BM141" i="27" s="1"/>
  <c r="BM151" i="27" s="1"/>
  <c r="BM100" i="27"/>
  <c r="BM160" i="27" s="1"/>
  <c r="AY198" i="27"/>
  <c r="BC8" i="27" s="1"/>
  <c r="BD8" i="27" s="1"/>
  <c r="BP63" i="27"/>
  <c r="BP109" i="27"/>
  <c r="I80" i="27"/>
  <c r="I82" i="27" s="1"/>
  <c r="I92" i="27" s="1"/>
  <c r="I54" i="27"/>
  <c r="I62" i="27" s="1"/>
  <c r="AK74" i="27"/>
  <c r="J113" i="27"/>
  <c r="J119" i="27"/>
  <c r="Y99" i="27"/>
  <c r="Y137" i="27"/>
  <c r="Y140" i="27" s="1"/>
  <c r="Y144" i="27" s="1"/>
  <c r="Y101" i="27"/>
  <c r="Y142" i="27" s="1"/>
  <c r="Y98" i="27"/>
  <c r="J137" i="27"/>
  <c r="J140" i="27" s="1"/>
  <c r="J144" i="27" s="1"/>
  <c r="J101" i="27"/>
  <c r="J142" i="27" s="1"/>
  <c r="J99" i="27"/>
  <c r="J98" i="27"/>
  <c r="BO111" i="27"/>
  <c r="BO65" i="27"/>
  <c r="BP28" i="27"/>
  <c r="W197" i="27"/>
  <c r="W162" i="27"/>
  <c r="AY195" i="27"/>
  <c r="BC6" i="27" s="1"/>
  <c r="BD6" i="27" s="1"/>
  <c r="I171" i="27"/>
  <c r="BA187" i="27"/>
  <c r="BA181" i="27"/>
  <c r="BA184" i="27"/>
  <c r="BA190" i="27"/>
  <c r="BA136" i="27"/>
  <c r="BA134" i="27" s="1"/>
  <c r="BL164" i="27"/>
  <c r="BL200" i="27" s="1"/>
  <c r="BL158" i="27"/>
  <c r="BL194" i="27" s="1"/>
  <c r="BL161" i="27"/>
  <c r="BL197" i="27" s="1"/>
  <c r="BL155" i="27"/>
  <c r="BL191" i="27" s="1"/>
  <c r="BL102" i="27"/>
  <c r="BL103" i="27" s="1"/>
  <c r="BN72" i="27"/>
  <c r="AL176" i="27"/>
  <c r="AL173" i="27"/>
  <c r="AL167" i="27"/>
  <c r="AL170" i="27"/>
  <c r="AL116" i="27"/>
  <c r="AA109" i="27"/>
  <c r="AA63" i="27"/>
  <c r="Y73" i="27"/>
  <c r="Y67" i="27"/>
  <c r="Y77" i="27" s="1"/>
  <c r="Y75" i="27" s="1"/>
  <c r="BC126" i="27"/>
  <c r="AY90" i="27"/>
  <c r="AY91" i="27" s="1"/>
  <c r="BQ185" i="27"/>
  <c r="BQ179" i="27"/>
  <c r="BQ182" i="27"/>
  <c r="BQ188" i="27"/>
  <c r="BQ130" i="27"/>
  <c r="BQ131" i="27" s="1"/>
  <c r="AN109" i="27"/>
  <c r="AN63" i="27"/>
  <c r="I100" i="27"/>
  <c r="I160" i="27" s="1"/>
  <c r="I139" i="27"/>
  <c r="I141" i="27" s="1"/>
  <c r="I151" i="27" s="1"/>
  <c r="BL80" i="27"/>
  <c r="BL82" i="27" s="1"/>
  <c r="BL92" i="27" s="1"/>
  <c r="BL90" i="27" s="1"/>
  <c r="BL58" i="27"/>
  <c r="BL88" i="27" s="1"/>
  <c r="BL54" i="27"/>
  <c r="BL62" i="27" s="1"/>
  <c r="BL60" i="27" s="1"/>
  <c r="AZ146" i="27"/>
  <c r="W59" i="27"/>
  <c r="AJ197" i="27"/>
  <c r="BO42" i="27"/>
  <c r="BP42" i="27" s="1"/>
  <c r="BO38" i="27"/>
  <c r="BO46" i="27" s="1"/>
  <c r="BO44" i="27" s="1"/>
  <c r="BM172" i="27"/>
  <c r="BM178" i="27"/>
  <c r="BM175" i="27"/>
  <c r="BM169" i="27"/>
  <c r="BM123" i="27"/>
  <c r="BM121" i="27" s="1"/>
  <c r="AK78" i="27"/>
  <c r="AK53" i="27"/>
  <c r="AK56" i="27" s="1"/>
  <c r="AK57" i="27" s="1"/>
  <c r="AK55" i="27"/>
  <c r="AK83" i="27" s="1"/>
  <c r="AK52" i="27"/>
  <c r="AK51" i="27"/>
  <c r="AK5" i="27" s="1"/>
  <c r="BN134" i="27"/>
  <c r="X78" i="27"/>
  <c r="X53" i="27"/>
  <c r="X56" i="27" s="1"/>
  <c r="X57" i="27" s="1"/>
  <c r="X55" i="27"/>
  <c r="X83" i="27" s="1"/>
  <c r="X52" i="27"/>
  <c r="BM138" i="27"/>
  <c r="BM12" i="27" s="1"/>
  <c r="AO20" i="27"/>
  <c r="AO36" i="27" s="1"/>
  <c r="AO19" i="27"/>
  <c r="AO26" i="27" s="1"/>
  <c r="X118" i="27"/>
  <c r="Y118" i="27" s="1"/>
  <c r="M20" i="27"/>
  <c r="M126" i="27"/>
  <c r="M19" i="27"/>
  <c r="M26" i="27" s="1"/>
  <c r="BA119" i="27"/>
  <c r="BA113" i="27"/>
  <c r="BM177" i="27"/>
  <c r="AB188" i="27"/>
  <c r="AB182" i="27"/>
  <c r="AB179" i="27"/>
  <c r="AB185" i="27"/>
  <c r="AB130" i="27"/>
  <c r="BD127" i="27"/>
  <c r="BD125" i="27"/>
  <c r="BM80" i="27"/>
  <c r="BM82" i="27" s="1"/>
  <c r="BM92" i="27" s="1"/>
  <c r="BM90" i="27" s="1"/>
  <c r="BM54" i="27"/>
  <c r="BM62" i="27" s="1"/>
  <c r="AY196" i="27"/>
  <c r="BC7" i="27" s="1"/>
  <c r="BD7" i="27" s="1"/>
  <c r="AY163" i="27"/>
  <c r="AY199" i="27" s="1"/>
  <c r="BC9" i="27" s="1"/>
  <c r="BD9" i="27" s="1"/>
  <c r="AY157" i="27"/>
  <c r="AY193" i="27" s="1"/>
  <c r="BC5" i="27" s="1"/>
  <c r="BD5" i="27" s="1"/>
  <c r="AY166" i="27"/>
  <c r="AY202" i="27" s="1"/>
  <c r="BC11" i="27" s="1"/>
  <c r="BD11" i="27" s="1"/>
  <c r="AY108" i="27"/>
  <c r="BB68" i="27"/>
  <c r="BB66" i="27"/>
  <c r="BB70" i="27" s="1"/>
  <c r="BB72" i="27" s="1"/>
  <c r="H164" i="27"/>
  <c r="H158" i="27"/>
  <c r="H155" i="27"/>
  <c r="H161" i="27"/>
  <c r="H102" i="27"/>
  <c r="H103" i="27" s="1"/>
  <c r="BO190" i="27"/>
  <c r="BO184" i="27"/>
  <c r="BO187" i="27"/>
  <c r="BO181" i="27"/>
  <c r="BO136" i="27"/>
  <c r="BO134" i="27" s="1"/>
  <c r="BA137" i="27"/>
  <c r="BA140" i="27" s="1"/>
  <c r="BA144" i="27" s="1"/>
  <c r="BA101" i="27"/>
  <c r="BA142" i="27" s="1"/>
  <c r="BA99" i="27"/>
  <c r="BA98" i="27"/>
  <c r="BD41" i="27"/>
  <c r="BN119" i="27"/>
  <c r="BN113" i="27"/>
  <c r="W200" i="27"/>
  <c r="W165" i="27"/>
  <c r="AL50" i="27"/>
  <c r="AL96" i="27"/>
  <c r="L22" i="27"/>
  <c r="L24" i="27" s="1"/>
  <c r="BN78" i="27"/>
  <c r="BN53" i="27"/>
  <c r="BN56" i="27" s="1"/>
  <c r="BN57" i="27" s="1"/>
  <c r="BN55" i="27"/>
  <c r="BN83" i="27" s="1"/>
  <c r="BN52" i="27"/>
  <c r="AJ194" i="27"/>
  <c r="AM114" i="27"/>
  <c r="AM112" i="27"/>
  <c r="BM145" i="27"/>
  <c r="AO185" i="27"/>
  <c r="AO179" i="27"/>
  <c r="AO188" i="27"/>
  <c r="AO182" i="27"/>
  <c r="AO130" i="27"/>
  <c r="BA73" i="27"/>
  <c r="BA67" i="27"/>
  <c r="BA77" i="27" s="1"/>
  <c r="BA75" i="27" s="1"/>
  <c r="H104" i="27"/>
  <c r="H147" i="27" s="1"/>
  <c r="H100" i="27"/>
  <c r="H160" i="27" s="1"/>
  <c r="H139" i="27"/>
  <c r="H141" i="27" s="1"/>
  <c r="H151" i="27" s="1"/>
  <c r="H149" i="27" s="1"/>
  <c r="AA188" i="27"/>
  <c r="AA182" i="27"/>
  <c r="AA185" i="27"/>
  <c r="AA179" i="27"/>
  <c r="AA130" i="27"/>
  <c r="AA131" i="27" s="1"/>
  <c r="AB131" i="27" s="1"/>
  <c r="AZ164" i="27"/>
  <c r="AZ200" i="27" s="1"/>
  <c r="AZ158" i="27"/>
  <c r="AZ194" i="27" s="1"/>
  <c r="AZ161" i="27"/>
  <c r="AZ197" i="27" s="1"/>
  <c r="AZ155" i="27"/>
  <c r="AZ191" i="27" s="1"/>
  <c r="AZ102" i="27"/>
  <c r="AZ103" i="27" s="1"/>
  <c r="BN73" i="27"/>
  <c r="BN67" i="27"/>
  <c r="BN77" i="27" s="1"/>
  <c r="BN75" i="27" s="1"/>
  <c r="K190" i="27"/>
  <c r="K184" i="27"/>
  <c r="K187" i="27"/>
  <c r="K181" i="27"/>
  <c r="K136" i="27"/>
  <c r="K134" i="27" s="1"/>
  <c r="BK88" i="27"/>
  <c r="L36" i="27"/>
  <c r="AK177" i="27"/>
  <c r="AM65" i="27"/>
  <c r="AM111" i="27"/>
  <c r="AN28" i="27"/>
  <c r="H81" i="27"/>
  <c r="H85" i="27" s="1"/>
  <c r="I79" i="27"/>
  <c r="I8" i="27" s="1"/>
  <c r="J8" i="21" s="1"/>
  <c r="AA36" i="27"/>
  <c r="Y119" i="27"/>
  <c r="Y113" i="27"/>
  <c r="BO68" i="27"/>
  <c r="BO66" i="27"/>
  <c r="BO70" i="27" s="1"/>
  <c r="W159" i="27"/>
  <c r="BM76" i="27"/>
  <c r="BK194" i="27"/>
  <c r="W166" i="27"/>
  <c r="W202" i="27" s="1"/>
  <c r="AA11" i="27" s="1"/>
  <c r="AB11" i="27" s="1"/>
  <c r="W196" i="27"/>
  <c r="AA7" i="27" s="1"/>
  <c r="AB7" i="27" s="1"/>
  <c r="W163" i="27"/>
  <c r="W199" i="27" s="1"/>
  <c r="AA9" i="27" s="1"/>
  <c r="AB9" i="27" s="1"/>
  <c r="W108" i="27"/>
  <c r="W106" i="27" s="1"/>
  <c r="W157" i="27"/>
  <c r="W193" i="27" s="1"/>
  <c r="AA5" i="27" s="1"/>
  <c r="AB5" i="27" s="1"/>
  <c r="BR124" i="27"/>
  <c r="BR18" i="27"/>
  <c r="BR17" i="27"/>
  <c r="BR34" i="27"/>
  <c r="I158" i="27"/>
  <c r="I194" i="27" s="1"/>
  <c r="I164" i="27"/>
  <c r="I200" i="27" s="1"/>
  <c r="I102" i="27"/>
  <c r="I161" i="27"/>
  <c r="I197" i="27" s="1"/>
  <c r="I155" i="27"/>
  <c r="I191" i="27" s="1"/>
  <c r="W148" i="27"/>
  <c r="W89" i="27"/>
  <c r="AJ191" i="27"/>
  <c r="AM68" i="27"/>
  <c r="AM66" i="27"/>
  <c r="AM70" i="27" s="1"/>
  <c r="AM72" i="27" s="1"/>
  <c r="X178" i="27"/>
  <c r="X175" i="27"/>
  <c r="X172" i="27"/>
  <c r="X169" i="27"/>
  <c r="X123" i="27"/>
  <c r="X121" i="27" s="1"/>
  <c r="AO41" i="27"/>
  <c r="AK137" i="27"/>
  <c r="AK99" i="27"/>
  <c r="AK101" i="27"/>
  <c r="AK142" i="27" s="1"/>
  <c r="AK98" i="27"/>
  <c r="AK97" i="27"/>
  <c r="AK9" i="27" s="1"/>
  <c r="AY201" i="27"/>
  <c r="BC10" i="27" s="1"/>
  <c r="BD10" i="27" s="1"/>
  <c r="BB187" i="27"/>
  <c r="BB181" i="27"/>
  <c r="BB190" i="27"/>
  <c r="BB184" i="27"/>
  <c r="BB136" i="27"/>
  <c r="AJ166" i="27"/>
  <c r="AJ202" i="27" s="1"/>
  <c r="AJ196" i="27"/>
  <c r="AJ163" i="27"/>
  <c r="AJ199" i="27" s="1"/>
  <c r="AJ108" i="27"/>
  <c r="AJ106" i="27" s="1"/>
  <c r="AJ157" i="27"/>
  <c r="AJ193" i="27" s="1"/>
  <c r="X137" i="27"/>
  <c r="X101" i="27"/>
  <c r="X142" i="27" s="1"/>
  <c r="X99" i="27"/>
  <c r="X98" i="27"/>
  <c r="W122" i="27"/>
  <c r="AY162" i="27"/>
  <c r="AY192" i="27"/>
  <c r="BC4" i="27" s="1"/>
  <c r="BD4" i="27" s="1"/>
  <c r="BP22" i="27"/>
  <c r="BP24" i="27" s="1"/>
  <c r="N124" i="27"/>
  <c r="N18" i="27"/>
  <c r="N17" i="27"/>
  <c r="N34" i="27"/>
  <c r="N37" i="27" s="1"/>
  <c r="N40" i="27" s="1"/>
  <c r="Z66" i="27"/>
  <c r="Z70" i="27" s="1"/>
  <c r="Z72" i="27" s="1"/>
  <c r="Z68" i="27"/>
  <c r="AK178" i="27"/>
  <c r="AK172" i="27"/>
  <c r="AK169" i="27"/>
  <c r="AK123" i="27"/>
  <c r="AK121" i="27" s="1"/>
  <c r="AK122" i="27" s="1"/>
  <c r="AK175" i="27"/>
  <c r="J176" i="27"/>
  <c r="J173" i="27"/>
  <c r="J167" i="27"/>
  <c r="J170" i="27"/>
  <c r="J116" i="27"/>
  <c r="J118" i="27" s="1"/>
  <c r="AB37" i="27"/>
  <c r="AB40" i="27" s="1"/>
  <c r="AB41" i="27" s="1"/>
  <c r="AB35" i="27"/>
  <c r="AY149" i="27"/>
  <c r="BB112" i="27"/>
  <c r="BB114" i="27"/>
  <c r="H140" i="27"/>
  <c r="H144" i="27" s="1"/>
  <c r="I138" i="27"/>
  <c r="I12" i="27" s="1"/>
  <c r="J14" i="21" s="1"/>
  <c r="AB125" i="27"/>
  <c r="K65" i="27"/>
  <c r="L28" i="27"/>
  <c r="K111" i="27"/>
  <c r="Y78" i="27"/>
  <c r="Y81" i="27" s="1"/>
  <c r="Y85" i="27" s="1"/>
  <c r="Y53" i="27"/>
  <c r="Y56" i="27" s="1"/>
  <c r="Y55" i="27"/>
  <c r="Y83" i="27" s="1"/>
  <c r="Y52" i="27"/>
  <c r="BA50" i="26"/>
  <c r="BA96" i="26"/>
  <c r="BA137" i="26" s="1"/>
  <c r="W150" i="26"/>
  <c r="Y96" i="26"/>
  <c r="Y50" i="26"/>
  <c r="BB38" i="26"/>
  <c r="BB46" i="26" s="1"/>
  <c r="Y72" i="26"/>
  <c r="Z22" i="26"/>
  <c r="Z126" i="26"/>
  <c r="Z24" i="26"/>
  <c r="BD34" i="26"/>
  <c r="BD124" i="26"/>
  <c r="BD17" i="26"/>
  <c r="BD18" i="26"/>
  <c r="W178" i="26"/>
  <c r="W172" i="26"/>
  <c r="W175" i="26"/>
  <c r="W123" i="26"/>
  <c r="W121" i="26" s="1"/>
  <c r="W122" i="26" s="1"/>
  <c r="W169" i="26"/>
  <c r="V194" i="26"/>
  <c r="W195" i="26" s="1"/>
  <c r="AA6" i="26" s="1"/>
  <c r="AB6" i="26" s="1"/>
  <c r="AY194" i="26"/>
  <c r="AY195" i="26" s="1"/>
  <c r="BC6" i="26" s="1"/>
  <c r="BD6" i="26" s="1"/>
  <c r="Y181" i="26"/>
  <c r="Y136" i="26"/>
  <c r="Y134" i="26" s="1"/>
  <c r="Y187" i="26"/>
  <c r="Y190" i="26"/>
  <c r="Y184" i="26"/>
  <c r="AA127" i="26"/>
  <c r="AZ170" i="26"/>
  <c r="AZ116" i="26"/>
  <c r="AZ167" i="26"/>
  <c r="AZ176" i="26"/>
  <c r="AZ173" i="26"/>
  <c r="AJ90" i="26"/>
  <c r="AY162" i="26"/>
  <c r="AB35" i="26"/>
  <c r="AY165" i="26"/>
  <c r="BA65" i="26"/>
  <c r="Z36" i="26"/>
  <c r="AZ181" i="26"/>
  <c r="AZ136" i="26"/>
  <c r="AZ134" i="26" s="1"/>
  <c r="AZ187" i="26"/>
  <c r="AZ190" i="26"/>
  <c r="AZ184" i="26"/>
  <c r="AZ52" i="26"/>
  <c r="AZ78" i="26"/>
  <c r="AZ81" i="26" s="1"/>
  <c r="AZ85" i="26" s="1"/>
  <c r="AZ87" i="26" s="1"/>
  <c r="AZ55" i="26"/>
  <c r="AZ83" i="26" s="1"/>
  <c r="AZ53" i="26"/>
  <c r="AZ56" i="26" s="1"/>
  <c r="AZ57" i="26" s="1"/>
  <c r="W164" i="26"/>
  <c r="W155" i="26"/>
  <c r="W191" i="26" s="1"/>
  <c r="W158" i="26"/>
  <c r="W194" i="26" s="1"/>
  <c r="W161" i="26"/>
  <c r="W197" i="26" s="1"/>
  <c r="W198" i="26" s="1"/>
  <c r="AA8" i="26" s="1"/>
  <c r="AB8" i="26" s="1"/>
  <c r="W102" i="26"/>
  <c r="W103" i="26" s="1"/>
  <c r="AA20" i="26"/>
  <c r="AA126" i="26"/>
  <c r="AA19" i="26"/>
  <c r="AA26" i="26" s="1"/>
  <c r="Y65" i="26"/>
  <c r="Y111" i="26"/>
  <c r="Z28" i="26"/>
  <c r="AX196" i="26"/>
  <c r="AX157" i="26"/>
  <c r="AX193" i="26" s="1"/>
  <c r="AX108" i="26"/>
  <c r="AX106" i="26" s="1"/>
  <c r="AX166" i="26"/>
  <c r="AX202" i="26" s="1"/>
  <c r="AX163" i="26"/>
  <c r="AX199" i="26" s="1"/>
  <c r="Y112" i="26"/>
  <c r="Y114" i="26"/>
  <c r="BA68" i="26"/>
  <c r="BA66" i="26"/>
  <c r="BA70" i="26" s="1"/>
  <c r="BA72" i="26" s="1"/>
  <c r="Y38" i="26"/>
  <c r="Y46" i="26" s="1"/>
  <c r="Y44" i="26" s="1"/>
  <c r="Y42" i="26"/>
  <c r="Z109" i="26"/>
  <c r="Z63" i="26"/>
  <c r="BC182" i="26"/>
  <c r="BC188" i="26"/>
  <c r="BC130" i="26"/>
  <c r="BC131" i="26" s="1"/>
  <c r="BC185" i="26"/>
  <c r="BC179" i="26"/>
  <c r="Y66" i="26"/>
  <c r="Y70" i="26" s="1"/>
  <c r="Y68" i="26"/>
  <c r="W145" i="26"/>
  <c r="BB126" i="26"/>
  <c r="BB22" i="26"/>
  <c r="BB24" i="26" s="1"/>
  <c r="X113" i="26"/>
  <c r="X119" i="26"/>
  <c r="BA112" i="26"/>
  <c r="BA114" i="26"/>
  <c r="AK87" i="26"/>
  <c r="BM87" i="26"/>
  <c r="BM57" i="26"/>
  <c r="AY197" i="26"/>
  <c r="X57" i="26"/>
  <c r="AK138" i="26"/>
  <c r="AK12" i="26" s="1"/>
  <c r="BM79" i="26"/>
  <c r="BM8" i="26" s="1"/>
  <c r="AJ103" i="26"/>
  <c r="BP131" i="26"/>
  <c r="W79" i="26"/>
  <c r="W8" i="26" s="1"/>
  <c r="BC19" i="26"/>
  <c r="BC26" i="26" s="1"/>
  <c r="BC36" i="26"/>
  <c r="BC20" i="26"/>
  <c r="AZ98" i="26"/>
  <c r="AZ101" i="26"/>
  <c r="AZ142" i="26" s="1"/>
  <c r="AZ137" i="26"/>
  <c r="AZ140" i="26" s="1"/>
  <c r="AZ144" i="26" s="1"/>
  <c r="AZ146" i="26" s="1"/>
  <c r="AZ99" i="26"/>
  <c r="X173" i="26"/>
  <c r="X176" i="26"/>
  <c r="X167" i="26"/>
  <c r="X116" i="26"/>
  <c r="X170" i="26"/>
  <c r="BA42" i="26"/>
  <c r="BB42" i="26" s="1"/>
  <c r="BA38" i="26"/>
  <c r="BA46" i="26" s="1"/>
  <c r="BA44" i="26" s="1"/>
  <c r="W54" i="26"/>
  <c r="W62" i="26" s="1"/>
  <c r="W60" i="26" s="1"/>
  <c r="W61" i="26" s="1"/>
  <c r="W80" i="26"/>
  <c r="W82" i="26" s="1"/>
  <c r="W92" i="26" s="1"/>
  <c r="W90" i="26" s="1"/>
  <c r="W91" i="26" s="1"/>
  <c r="AY90" i="26"/>
  <c r="AY91" i="26" s="1"/>
  <c r="V166" i="26"/>
  <c r="V202" i="26" s="1"/>
  <c r="V157" i="26"/>
  <c r="V193" i="26" s="1"/>
  <c r="V163" i="26"/>
  <c r="V199" i="26" s="1"/>
  <c r="V196" i="26"/>
  <c r="V108" i="26"/>
  <c r="V106" i="26" s="1"/>
  <c r="W139" i="26"/>
  <c r="W141" i="26" s="1"/>
  <c r="W151" i="26" s="1"/>
  <c r="W149" i="26" s="1"/>
  <c r="W100" i="26"/>
  <c r="W160" i="26" s="1"/>
  <c r="BB109" i="26"/>
  <c r="BB63" i="26"/>
  <c r="AB18" i="26"/>
  <c r="AB34" i="26"/>
  <c r="AB37" i="26" s="1"/>
  <c r="AB40" i="26" s="1"/>
  <c r="AB41" i="26" s="1"/>
  <c r="AB124" i="26"/>
  <c r="AB127" i="26" s="1"/>
  <c r="AB17" i="26"/>
  <c r="X67" i="26"/>
  <c r="X77" i="26" s="1"/>
  <c r="X75" i="26" s="1"/>
  <c r="X73" i="26"/>
  <c r="V191" i="26"/>
  <c r="W192" i="26" s="1"/>
  <c r="AA4" i="26" s="1"/>
  <c r="AB4" i="26" s="1"/>
  <c r="W156" i="26"/>
  <c r="AY60" i="26"/>
  <c r="AY61" i="26" s="1"/>
  <c r="W118" i="26"/>
  <c r="X118" i="26" s="1"/>
  <c r="BA187" i="26"/>
  <c r="BA190" i="26"/>
  <c r="BA136" i="26"/>
  <c r="BA134" i="26" s="1"/>
  <c r="BA181" i="26"/>
  <c r="BA184" i="26"/>
  <c r="M131" i="26"/>
  <c r="AM96" i="26"/>
  <c r="AM50" i="26"/>
  <c r="X139" i="26"/>
  <c r="X141" i="26" s="1"/>
  <c r="X151" i="26" s="1"/>
  <c r="X149" i="26" s="1"/>
  <c r="X100" i="26"/>
  <c r="X160" i="26" s="1"/>
  <c r="I139" i="26"/>
  <c r="I141" i="26" s="1"/>
  <c r="I151" i="26" s="1"/>
  <c r="I149" i="26" s="1"/>
  <c r="I150" i="26" s="1"/>
  <c r="I104" i="26"/>
  <c r="I100" i="26"/>
  <c r="I160" i="26" s="1"/>
  <c r="BA101" i="26"/>
  <c r="BA142" i="26" s="1"/>
  <c r="BA98" i="26"/>
  <c r="K66" i="26"/>
  <c r="K70" i="26" s="1"/>
  <c r="K68" i="26"/>
  <c r="AM68" i="26"/>
  <c r="AM66" i="26"/>
  <c r="AM70" i="26" s="1"/>
  <c r="AM72" i="26" s="1"/>
  <c r="I80" i="26"/>
  <c r="I82" i="26" s="1"/>
  <c r="I92" i="26" s="1"/>
  <c r="I90" i="26" s="1"/>
  <c r="I58" i="26"/>
  <c r="I88" i="26" s="1"/>
  <c r="I54" i="26"/>
  <c r="I62" i="26" s="1"/>
  <c r="I60" i="26" s="1"/>
  <c r="I61" i="26" s="1"/>
  <c r="BM80" i="26"/>
  <c r="BM82" i="26" s="1"/>
  <c r="BM92" i="26" s="1"/>
  <c r="BM90" i="26" s="1"/>
  <c r="BM91" i="26" s="1"/>
  <c r="BM58" i="26"/>
  <c r="BM54" i="26"/>
  <c r="BM62" i="26" s="1"/>
  <c r="BM60" i="26" s="1"/>
  <c r="BO114" i="26"/>
  <c r="BO112" i="26"/>
  <c r="AN22" i="26"/>
  <c r="AN24" i="26" s="1"/>
  <c r="K187" i="26"/>
  <c r="K181" i="26"/>
  <c r="K190" i="26"/>
  <c r="K136" i="26"/>
  <c r="K134" i="26" s="1"/>
  <c r="K184" i="26"/>
  <c r="AM132" i="26"/>
  <c r="AL119" i="26"/>
  <c r="AL113" i="26"/>
  <c r="BN173" i="26"/>
  <c r="BN170" i="26"/>
  <c r="BN167" i="26"/>
  <c r="BN176" i="26"/>
  <c r="BN116" i="26"/>
  <c r="BN118" i="26" s="1"/>
  <c r="X161" i="26"/>
  <c r="X155" i="26"/>
  <c r="X158" i="26"/>
  <c r="X164" i="26"/>
  <c r="X102" i="26"/>
  <c r="AK135" i="26"/>
  <c r="BA78" i="26"/>
  <c r="BA55" i="26"/>
  <c r="BA53" i="26"/>
  <c r="BA56" i="26" s="1"/>
  <c r="BA52" i="26"/>
  <c r="BP109" i="26"/>
  <c r="BP63" i="26"/>
  <c r="N18" i="26"/>
  <c r="N17" i="26"/>
  <c r="N34" i="26"/>
  <c r="N124" i="26"/>
  <c r="X80" i="26"/>
  <c r="X82" i="26" s="1"/>
  <c r="X92" i="26" s="1"/>
  <c r="X54" i="26"/>
  <c r="X62" i="26" s="1"/>
  <c r="X60" i="26" s="1"/>
  <c r="AK79" i="26"/>
  <c r="AK8" i="26" s="1"/>
  <c r="AM114" i="26"/>
  <c r="AM112" i="26"/>
  <c r="V147" i="26"/>
  <c r="W104" i="26"/>
  <c r="W147" i="26" s="1"/>
  <c r="W148" i="26" s="1"/>
  <c r="I178" i="26"/>
  <c r="I172" i="26"/>
  <c r="I169" i="26"/>
  <c r="I175" i="26"/>
  <c r="I123" i="26"/>
  <c r="I121" i="26" s="1"/>
  <c r="AK174" i="26"/>
  <c r="BM143" i="26"/>
  <c r="AK178" i="26"/>
  <c r="AK172" i="26"/>
  <c r="AK169" i="26"/>
  <c r="AK175" i="26"/>
  <c r="AK123" i="26"/>
  <c r="AK121" i="26" s="1"/>
  <c r="AK122" i="26" s="1"/>
  <c r="AX147" i="26"/>
  <c r="AY104" i="26"/>
  <c r="I177" i="26"/>
  <c r="BO66" i="26"/>
  <c r="BO70" i="26" s="1"/>
  <c r="BO68" i="26"/>
  <c r="J113" i="26"/>
  <c r="J119" i="26"/>
  <c r="AY199" i="26"/>
  <c r="BC9" i="26" s="1"/>
  <c r="BD9" i="26" s="1"/>
  <c r="BA119" i="26"/>
  <c r="BA113" i="26"/>
  <c r="J173" i="26"/>
  <c r="J170" i="26"/>
  <c r="J167" i="26"/>
  <c r="J116" i="26"/>
  <c r="J176" i="26"/>
  <c r="AK198" i="26"/>
  <c r="AO8" i="26" s="1"/>
  <c r="AP8" i="26" s="1"/>
  <c r="AK76" i="26"/>
  <c r="AN109" i="26"/>
  <c r="AN63" i="26"/>
  <c r="AX88" i="26"/>
  <c r="AY58" i="26"/>
  <c r="J55" i="26"/>
  <c r="J83" i="26" s="1"/>
  <c r="J53" i="26"/>
  <c r="J56" i="26" s="1"/>
  <c r="J57" i="26" s="1"/>
  <c r="J78" i="26"/>
  <c r="J81" i="26" s="1"/>
  <c r="J85" i="26" s="1"/>
  <c r="J52" i="26"/>
  <c r="AL99" i="26"/>
  <c r="AL101" i="26"/>
  <c r="AL142" i="26" s="1"/>
  <c r="AL137" i="26"/>
  <c r="AL140" i="26" s="1"/>
  <c r="AL144" i="26" s="1"/>
  <c r="AL98" i="26"/>
  <c r="AK84" i="26"/>
  <c r="AL73" i="26"/>
  <c r="AL67" i="26"/>
  <c r="AL77" i="26" s="1"/>
  <c r="AL75" i="26" s="1"/>
  <c r="BP38" i="26"/>
  <c r="BP46" i="26" s="1"/>
  <c r="M19" i="26"/>
  <c r="M26" i="26" s="1"/>
  <c r="M20" i="26"/>
  <c r="M126" i="26" s="1"/>
  <c r="X81" i="26"/>
  <c r="X85" i="26" s="1"/>
  <c r="X87" i="26" s="1"/>
  <c r="BM74" i="26"/>
  <c r="BR18" i="26"/>
  <c r="BR17" i="26"/>
  <c r="BR34" i="26"/>
  <c r="BR124" i="26"/>
  <c r="AK139" i="26"/>
  <c r="AK141" i="26" s="1"/>
  <c r="AK151" i="26" s="1"/>
  <c r="AK149" i="26" s="1"/>
  <c r="AK150" i="26" s="1"/>
  <c r="AK100" i="26"/>
  <c r="AK160" i="26" s="1"/>
  <c r="AK104" i="26"/>
  <c r="AK147" i="26" s="1"/>
  <c r="AK148" i="26" s="1"/>
  <c r="AY192" i="26"/>
  <c r="BC4" i="26" s="1"/>
  <c r="BD4" i="26" s="1"/>
  <c r="J73" i="26"/>
  <c r="J67" i="26"/>
  <c r="J77" i="26" s="1"/>
  <c r="J75" i="26" s="1"/>
  <c r="BN119" i="26"/>
  <c r="BN113" i="26"/>
  <c r="I76" i="26"/>
  <c r="AO188" i="26"/>
  <c r="AO182" i="26"/>
  <c r="AO185" i="26"/>
  <c r="AO179" i="26"/>
  <c r="AO130" i="26"/>
  <c r="I161" i="26"/>
  <c r="I197" i="26" s="1"/>
  <c r="I155" i="26"/>
  <c r="I158" i="26"/>
  <c r="I164" i="26"/>
  <c r="I200" i="26" s="1"/>
  <c r="I102" i="26"/>
  <c r="I103" i="26" s="1"/>
  <c r="AZ178" i="26"/>
  <c r="AZ172" i="26"/>
  <c r="AZ175" i="26"/>
  <c r="AZ169" i="26"/>
  <c r="AZ123" i="26"/>
  <c r="AZ121" i="26" s="1"/>
  <c r="AY122" i="26"/>
  <c r="M188" i="26"/>
  <c r="M182" i="26"/>
  <c r="M185" i="26"/>
  <c r="M179" i="26"/>
  <c r="M130" i="26"/>
  <c r="AY198" i="26"/>
  <c r="BC8" i="26" s="1"/>
  <c r="BD8" i="26" s="1"/>
  <c r="BO96" i="26"/>
  <c r="BO50" i="26"/>
  <c r="BN55" i="26"/>
  <c r="BN83" i="26" s="1"/>
  <c r="BN53" i="26"/>
  <c r="BN56" i="26" s="1"/>
  <c r="BN78" i="26"/>
  <c r="BN81" i="26" s="1"/>
  <c r="BN85" i="26" s="1"/>
  <c r="BN52" i="26"/>
  <c r="BQ188" i="26"/>
  <c r="BQ182" i="26"/>
  <c r="BQ185" i="26"/>
  <c r="BQ179" i="26"/>
  <c r="BQ130" i="26"/>
  <c r="BQ131" i="26" s="1"/>
  <c r="AK161" i="26"/>
  <c r="AK197" i="26" s="1"/>
  <c r="AK155" i="26"/>
  <c r="AK164" i="26"/>
  <c r="AK200" i="26" s="1"/>
  <c r="AK102" i="26"/>
  <c r="AK103" i="26" s="1"/>
  <c r="AK158" i="26"/>
  <c r="I156" i="26"/>
  <c r="K50" i="26"/>
  <c r="K96" i="26"/>
  <c r="BM120" i="26"/>
  <c r="L22" i="26"/>
  <c r="L24" i="26" s="1"/>
  <c r="BM84" i="26"/>
  <c r="V88" i="26"/>
  <c r="W58" i="26"/>
  <c r="W88" i="26" s="1"/>
  <c r="BM140" i="26"/>
  <c r="BM144" i="26" s="1"/>
  <c r="BM146" i="26" s="1"/>
  <c r="BM138" i="26"/>
  <c r="BM12" i="26" s="1"/>
  <c r="AY196" i="26"/>
  <c r="BC7" i="26" s="1"/>
  <c r="BD7" i="26" s="1"/>
  <c r="BO111" i="26"/>
  <c r="BO65" i="26"/>
  <c r="BP28" i="26"/>
  <c r="AK201" i="26"/>
  <c r="AO10" i="26" s="1"/>
  <c r="AP10" i="26" s="1"/>
  <c r="AK74" i="26"/>
  <c r="AN126" i="26"/>
  <c r="BM61" i="26"/>
  <c r="J101" i="26"/>
  <c r="J142" i="26" s="1"/>
  <c r="J137" i="26"/>
  <c r="J140" i="26" s="1"/>
  <c r="J144" i="26" s="1"/>
  <c r="J99" i="26"/>
  <c r="J98" i="26"/>
  <c r="AK143" i="26"/>
  <c r="AK80" i="26"/>
  <c r="AK82" i="26" s="1"/>
  <c r="AK92" i="26" s="1"/>
  <c r="AK90" i="26" s="1"/>
  <c r="AK91" i="26" s="1"/>
  <c r="AK58" i="26"/>
  <c r="AK59" i="26" s="1"/>
  <c r="AK54" i="26"/>
  <c r="AK62" i="26" s="1"/>
  <c r="AK60" i="26" s="1"/>
  <c r="AP18" i="26"/>
  <c r="AP17" i="26"/>
  <c r="AP124" i="26"/>
  <c r="AP34" i="26"/>
  <c r="H147" i="26"/>
  <c r="I105" i="26"/>
  <c r="AL173" i="26"/>
  <c r="AL176" i="26"/>
  <c r="AL170" i="26"/>
  <c r="AL116" i="26"/>
  <c r="AL167" i="26"/>
  <c r="BP128" i="26"/>
  <c r="BP132" i="26"/>
  <c r="H88" i="26"/>
  <c r="I59" i="26"/>
  <c r="L109" i="26"/>
  <c r="L63" i="26"/>
  <c r="AI166" i="26"/>
  <c r="AI202" i="26" s="1"/>
  <c r="AI196" i="26"/>
  <c r="AI157" i="26"/>
  <c r="AI193" i="26" s="1"/>
  <c r="AI163" i="26"/>
  <c r="AI199" i="26" s="1"/>
  <c r="AI108" i="26"/>
  <c r="AI106" i="26" s="1"/>
  <c r="AK177" i="26"/>
  <c r="BM161" i="26"/>
  <c r="BM155" i="26"/>
  <c r="BM158" i="26"/>
  <c r="BM102" i="26"/>
  <c r="BM103" i="26" s="1"/>
  <c r="BM164" i="26"/>
  <c r="BB65" i="26"/>
  <c r="BB111" i="26"/>
  <c r="AL55" i="26"/>
  <c r="AL83" i="26" s="1"/>
  <c r="AL53" i="26"/>
  <c r="AL56" i="26" s="1"/>
  <c r="AL57" i="26" s="1"/>
  <c r="AL78" i="26"/>
  <c r="AL81" i="26" s="1"/>
  <c r="AL85" i="26" s="1"/>
  <c r="AL52" i="26"/>
  <c r="AM111" i="26"/>
  <c r="AM65" i="26"/>
  <c r="AN28" i="26"/>
  <c r="AO19" i="26"/>
  <c r="AO26" i="26" s="1"/>
  <c r="AO20" i="26"/>
  <c r="AO36" i="26" s="1"/>
  <c r="X140" i="26"/>
  <c r="X144" i="26" s="1"/>
  <c r="H163" i="26"/>
  <c r="H199" i="26" s="1"/>
  <c r="H157" i="26"/>
  <c r="H193" i="26" s="1"/>
  <c r="H196" i="26"/>
  <c r="H166" i="26"/>
  <c r="H202" i="26" s="1"/>
  <c r="H108" i="26"/>
  <c r="H106" i="26" s="1"/>
  <c r="I140" i="26"/>
  <c r="I144" i="26" s="1"/>
  <c r="I138" i="26"/>
  <c r="I12" i="26" s="1"/>
  <c r="AJ163" i="26"/>
  <c r="AJ199" i="26" s="1"/>
  <c r="AJ157" i="26"/>
  <c r="AJ193" i="26" s="1"/>
  <c r="AJ166" i="26"/>
  <c r="AJ202" i="26" s="1"/>
  <c r="AJ108" i="26"/>
  <c r="AJ196" i="26"/>
  <c r="BP22" i="26"/>
  <c r="BP24" i="26" s="1"/>
  <c r="H194" i="26"/>
  <c r="I159" i="26"/>
  <c r="H197" i="26"/>
  <c r="K112" i="26"/>
  <c r="K114" i="26"/>
  <c r="BN101" i="26"/>
  <c r="BN142" i="26" s="1"/>
  <c r="BN99" i="26"/>
  <c r="BN137" i="26"/>
  <c r="BN140" i="26" s="1"/>
  <c r="BN144" i="26" s="1"/>
  <c r="BN98" i="26"/>
  <c r="AL187" i="26"/>
  <c r="AL181" i="26"/>
  <c r="AL190" i="26"/>
  <c r="AL184" i="26"/>
  <c r="AL136" i="26"/>
  <c r="AL134" i="26" s="1"/>
  <c r="BQ19" i="26"/>
  <c r="BQ26" i="26" s="1"/>
  <c r="BQ126" i="26"/>
  <c r="BQ36" i="26"/>
  <c r="BQ20" i="26"/>
  <c r="AN188" i="26"/>
  <c r="AN182" i="26"/>
  <c r="AN185" i="26"/>
  <c r="AN179" i="26"/>
  <c r="AN130" i="26"/>
  <c r="AN131" i="26" s="1"/>
  <c r="AO131" i="26" s="1"/>
  <c r="J72" i="26"/>
  <c r="I81" i="26"/>
  <c r="I85" i="26" s="1"/>
  <c r="AK118" i="26"/>
  <c r="BM178" i="26"/>
  <c r="BM172" i="26"/>
  <c r="BM169" i="26"/>
  <c r="BM175" i="26"/>
  <c r="BM123" i="26"/>
  <c r="BM121" i="26" s="1"/>
  <c r="L36" i="26"/>
  <c r="L126" i="26"/>
  <c r="BL163" i="26"/>
  <c r="BL199" i="26" s="1"/>
  <c r="BL157" i="26"/>
  <c r="BL193" i="26" s="1"/>
  <c r="BL196" i="26"/>
  <c r="BL166" i="26"/>
  <c r="BL202" i="26" s="1"/>
  <c r="BL108" i="26"/>
  <c r="BL106" i="26" s="1"/>
  <c r="AK171" i="26"/>
  <c r="BM139" i="26"/>
  <c r="BM141" i="26" s="1"/>
  <c r="BM151" i="26" s="1"/>
  <c r="BM149" i="26" s="1"/>
  <c r="BM100" i="26"/>
  <c r="BM160" i="26" s="1"/>
  <c r="BM104" i="26"/>
  <c r="I79" i="26"/>
  <c r="I8" i="26" s="1"/>
  <c r="I8" i="21" s="1"/>
  <c r="BO42" i="26"/>
  <c r="BP42" i="26" s="1"/>
  <c r="BO38" i="26"/>
  <c r="BO46" i="26" s="1"/>
  <c r="BO44" i="26" s="1"/>
  <c r="K65" i="26"/>
  <c r="K111" i="26"/>
  <c r="L28" i="26"/>
  <c r="AY193" i="26"/>
  <c r="BC5" i="26" s="1"/>
  <c r="BD5" i="26" s="1"/>
  <c r="AY202" i="26"/>
  <c r="BC11" i="26" s="1"/>
  <c r="BD11" i="26" s="1"/>
  <c r="BA67" i="26"/>
  <c r="BA77" i="26" s="1"/>
  <c r="BA75" i="26" s="1"/>
  <c r="BA73" i="26"/>
  <c r="AK105" i="26"/>
  <c r="BN73" i="26"/>
  <c r="BN67" i="26"/>
  <c r="BN77" i="26" s="1"/>
  <c r="BN75" i="26" s="1"/>
  <c r="AK162" i="26"/>
  <c r="AN36" i="26"/>
  <c r="AM187" i="26"/>
  <c r="AM181" i="26"/>
  <c r="AM184" i="26"/>
  <c r="AM136" i="26"/>
  <c r="AM134" i="26" s="1"/>
  <c r="AM190" i="26"/>
  <c r="BO187" i="26"/>
  <c r="BO181" i="26"/>
  <c r="BO190" i="26"/>
  <c r="BO184" i="26"/>
  <c r="BO136" i="26"/>
  <c r="BO134" i="26" s="1"/>
  <c r="BN72" i="26"/>
  <c r="AK79" i="25"/>
  <c r="AK8" i="25" s="1"/>
  <c r="BL90" i="25"/>
  <c r="I117" i="25"/>
  <c r="BM87" i="25"/>
  <c r="W60" i="25"/>
  <c r="W61" i="25" s="1"/>
  <c r="Z50" i="25"/>
  <c r="BB50" i="25"/>
  <c r="AA42" i="25"/>
  <c r="AA38" i="25"/>
  <c r="AA46" i="25" s="1"/>
  <c r="AA44" i="25" s="1"/>
  <c r="AZ80" i="25"/>
  <c r="AZ82" i="25" s="1"/>
  <c r="AZ92" i="25" s="1"/>
  <c r="AZ54" i="25"/>
  <c r="AZ62" i="25" s="1"/>
  <c r="BB42" i="25"/>
  <c r="BB38" i="25"/>
  <c r="BB46" i="25" s="1"/>
  <c r="BB44" i="25" s="1"/>
  <c r="N18" i="25"/>
  <c r="N17" i="25"/>
  <c r="N34" i="25"/>
  <c r="N124" i="25"/>
  <c r="BP22" i="25"/>
  <c r="BP24" i="25" s="1"/>
  <c r="BP96" i="25" s="1"/>
  <c r="BB65" i="25"/>
  <c r="BC28" i="25"/>
  <c r="BC111" i="25" s="1"/>
  <c r="BN78" i="25"/>
  <c r="BN55" i="25"/>
  <c r="BN83" i="25" s="1"/>
  <c r="BN53" i="25"/>
  <c r="BN56" i="25" s="1"/>
  <c r="BN57" i="25" s="1"/>
  <c r="BN52" i="25"/>
  <c r="I178" i="25"/>
  <c r="I172" i="25"/>
  <c r="I175" i="25"/>
  <c r="I169" i="25"/>
  <c r="I123" i="25"/>
  <c r="I121" i="25" s="1"/>
  <c r="I122" i="25" s="1"/>
  <c r="K68" i="25"/>
  <c r="K66" i="25"/>
  <c r="K70" i="25" s="1"/>
  <c r="AL78" i="25"/>
  <c r="AL55" i="25"/>
  <c r="AL83" i="25" s="1"/>
  <c r="AL53" i="25"/>
  <c r="AL56" i="25" s="1"/>
  <c r="AL57" i="25" s="1"/>
  <c r="AL52" i="25"/>
  <c r="X57" i="25"/>
  <c r="L109" i="25"/>
  <c r="L63" i="25"/>
  <c r="AN22" i="25"/>
  <c r="AN24" i="25" s="1"/>
  <c r="AN96" i="25" s="1"/>
  <c r="AA63" i="25"/>
  <c r="BC22" i="25"/>
  <c r="BC24" i="25" s="1"/>
  <c r="BC96" i="25" s="1"/>
  <c r="AM68" i="25"/>
  <c r="AM66" i="25"/>
  <c r="AM70" i="25" s="1"/>
  <c r="AY54" i="25"/>
  <c r="AY62" i="25" s="1"/>
  <c r="AY60" i="25" s="1"/>
  <c r="AY58" i="25"/>
  <c r="AZ58" i="25" s="1"/>
  <c r="AZ88" i="25" s="1"/>
  <c r="AY80" i="25"/>
  <c r="AY82" i="25" s="1"/>
  <c r="AY92" i="25" s="1"/>
  <c r="AY90" i="25" s="1"/>
  <c r="AY91" i="25" s="1"/>
  <c r="I84" i="25"/>
  <c r="Z68" i="25"/>
  <c r="Z66" i="25"/>
  <c r="Z70" i="25" s="1"/>
  <c r="Z72" i="25" s="1"/>
  <c r="BN73" i="25"/>
  <c r="BN67" i="25"/>
  <c r="BN77" i="25" s="1"/>
  <c r="BN75" i="25" s="1"/>
  <c r="V88" i="25"/>
  <c r="AB37" i="25"/>
  <c r="AB40" i="25" s="1"/>
  <c r="AB41" i="25" s="1"/>
  <c r="AB35" i="25"/>
  <c r="BD19" i="25"/>
  <c r="BD26" i="25" s="1"/>
  <c r="BD109" i="25" s="1"/>
  <c r="BD20" i="25"/>
  <c r="BD126" i="25" s="1"/>
  <c r="AM65" i="25"/>
  <c r="AN28" i="25"/>
  <c r="AN111" i="25" s="1"/>
  <c r="J173" i="25"/>
  <c r="J170" i="25"/>
  <c r="J176" i="25"/>
  <c r="J167" i="25"/>
  <c r="J116" i="25"/>
  <c r="J118" i="25" s="1"/>
  <c r="H88" i="25"/>
  <c r="AK80" i="25"/>
  <c r="AK82" i="25" s="1"/>
  <c r="AK92" i="25" s="1"/>
  <c r="AK90" i="25" s="1"/>
  <c r="AK91" i="25" s="1"/>
  <c r="AK58" i="25"/>
  <c r="AK88" i="25" s="1"/>
  <c r="AK54" i="25"/>
  <c r="AK62" i="25" s="1"/>
  <c r="AK60" i="25" s="1"/>
  <c r="AK61" i="25" s="1"/>
  <c r="J137" i="25"/>
  <c r="J140" i="25" s="1"/>
  <c r="J144" i="25" s="1"/>
  <c r="J101" i="25"/>
  <c r="J142" i="25" s="1"/>
  <c r="J99" i="25"/>
  <c r="J98" i="25"/>
  <c r="AP17" i="25"/>
  <c r="AP18" i="25"/>
  <c r="AP34" i="25"/>
  <c r="AK74" i="25"/>
  <c r="BA78" i="25"/>
  <c r="BA81" i="25" s="1"/>
  <c r="BA85" i="25" s="1"/>
  <c r="BA53" i="25"/>
  <c r="BA56" i="25" s="1"/>
  <c r="BA55" i="25"/>
  <c r="BA83" i="25" s="1"/>
  <c r="BA52" i="25"/>
  <c r="AA11" i="25"/>
  <c r="AB11" i="25" s="1"/>
  <c r="AA9" i="25"/>
  <c r="AB9" i="25" s="1"/>
  <c r="AA5" i="25"/>
  <c r="AB5" i="25" s="1"/>
  <c r="AA7" i="25"/>
  <c r="AB7" i="25" s="1"/>
  <c r="BO24" i="25"/>
  <c r="BO96" i="25" s="1"/>
  <c r="J119" i="25"/>
  <c r="J113" i="25"/>
  <c r="I140" i="25"/>
  <c r="I144" i="25" s="1"/>
  <c r="I145" i="25" s="1"/>
  <c r="I138" i="25"/>
  <c r="I12" i="25" s="1"/>
  <c r="AB19" i="25"/>
  <c r="AB26" i="25" s="1"/>
  <c r="AB109" i="25" s="1"/>
  <c r="AB20" i="25"/>
  <c r="AB36" i="25" s="1"/>
  <c r="AL73" i="25"/>
  <c r="AL67" i="25"/>
  <c r="AL77" i="25" s="1"/>
  <c r="AL75" i="25" s="1"/>
  <c r="AK86" i="25"/>
  <c r="M185" i="25"/>
  <c r="M188" i="25"/>
  <c r="M182" i="25"/>
  <c r="M179" i="25"/>
  <c r="M130" i="25"/>
  <c r="Z65" i="25"/>
  <c r="AA28" i="25"/>
  <c r="AA111" i="25" s="1"/>
  <c r="BP63" i="25"/>
  <c r="AM24" i="25"/>
  <c r="AM96" i="25" s="1"/>
  <c r="I171" i="25"/>
  <c r="K72" i="25"/>
  <c r="BM76" i="25"/>
  <c r="J187" i="25"/>
  <c r="J190" i="25"/>
  <c r="J184" i="25"/>
  <c r="J181" i="25"/>
  <c r="J136" i="25"/>
  <c r="J134" i="25" s="1"/>
  <c r="L22" i="25"/>
  <c r="L24" i="25" s="1"/>
  <c r="AL72" i="25"/>
  <c r="AY81" i="25"/>
  <c r="AY85" i="25" s="1"/>
  <c r="AY87" i="25" s="1"/>
  <c r="AZ87" i="25" s="1"/>
  <c r="AY79" i="25"/>
  <c r="AY8" i="25" s="1"/>
  <c r="I11" i="21" s="1"/>
  <c r="K111" i="25"/>
  <c r="K65" i="25"/>
  <c r="L28" i="25"/>
  <c r="AY12" i="25"/>
  <c r="I139" i="25"/>
  <c r="I141" i="25" s="1"/>
  <c r="I151" i="25" s="1"/>
  <c r="I149" i="25" s="1"/>
  <c r="I150" i="25" s="1"/>
  <c r="I100" i="25"/>
  <c r="I160" i="25" s="1"/>
  <c r="I104" i="25"/>
  <c r="I147" i="25" s="1"/>
  <c r="I148" i="25" s="1"/>
  <c r="BQ19" i="25"/>
  <c r="BQ26" i="25" s="1"/>
  <c r="BQ109" i="25" s="1"/>
  <c r="BQ20" i="25"/>
  <c r="BQ36" i="25" s="1"/>
  <c r="BL58" i="25"/>
  <c r="BM58" i="25" s="1"/>
  <c r="AM44" i="25"/>
  <c r="K24" i="25"/>
  <c r="AN36" i="25"/>
  <c r="AA22" i="25"/>
  <c r="AA24" i="25" s="1"/>
  <c r="AA96" i="25" s="1"/>
  <c r="BC36" i="25"/>
  <c r="BM86" i="25"/>
  <c r="AJ88" i="25"/>
  <c r="AK84" i="25"/>
  <c r="AK76" i="25"/>
  <c r="K132" i="25"/>
  <c r="K128" i="25"/>
  <c r="H163" i="25"/>
  <c r="H199" i="25" s="1"/>
  <c r="H157" i="25"/>
  <c r="H193" i="25" s="1"/>
  <c r="H196" i="25"/>
  <c r="H166" i="25"/>
  <c r="H202" i="25" s="1"/>
  <c r="H108" i="25"/>
  <c r="H106" i="25" s="1"/>
  <c r="M19" i="25"/>
  <c r="M26" i="25" s="1"/>
  <c r="M126" i="25"/>
  <c r="M36" i="25"/>
  <c r="M20" i="25"/>
  <c r="Y73" i="25"/>
  <c r="Y67" i="25"/>
  <c r="Y77" i="25" s="1"/>
  <c r="Y75" i="25" s="1"/>
  <c r="BP36" i="25"/>
  <c r="BM80" i="25"/>
  <c r="BM82" i="25" s="1"/>
  <c r="BM92" i="25" s="1"/>
  <c r="BM90" i="25" s="1"/>
  <c r="BM54" i="25"/>
  <c r="BM62" i="25" s="1"/>
  <c r="BM60" i="25" s="1"/>
  <c r="BM61" i="25" s="1"/>
  <c r="BA73" i="25"/>
  <c r="BA67" i="25"/>
  <c r="BA77" i="25" s="1"/>
  <c r="BA75" i="25" s="1"/>
  <c r="H191" i="25"/>
  <c r="W86" i="25"/>
  <c r="V87" i="25"/>
  <c r="W87" i="25" s="1"/>
  <c r="X87" i="25" s="1"/>
  <c r="X80" i="25"/>
  <c r="X82" i="25" s="1"/>
  <c r="X92" i="25" s="1"/>
  <c r="X90" i="25" s="1"/>
  <c r="X54" i="25"/>
  <c r="X62" i="25" s="1"/>
  <c r="X60" i="25" s="1"/>
  <c r="K114" i="25"/>
  <c r="K112" i="25"/>
  <c r="AJ87" i="25"/>
  <c r="AK87" i="25" s="1"/>
  <c r="H146" i="25"/>
  <c r="L36" i="25"/>
  <c r="L126" i="25"/>
  <c r="AN63" i="25"/>
  <c r="BC63" i="25"/>
  <c r="BM79" i="25"/>
  <c r="BM8" i="25" s="1"/>
  <c r="AY84" i="25"/>
  <c r="I80" i="25"/>
  <c r="I82" i="25" s="1"/>
  <c r="I92" i="25" s="1"/>
  <c r="I90" i="25" s="1"/>
  <c r="I58" i="25"/>
  <c r="I59" i="25" s="1"/>
  <c r="I54" i="25"/>
  <c r="I62" i="25" s="1"/>
  <c r="I60" i="25" s="1"/>
  <c r="I61" i="25" s="1"/>
  <c r="W58" i="25"/>
  <c r="W88" i="25" s="1"/>
  <c r="J73" i="25"/>
  <c r="J67" i="25"/>
  <c r="J77" i="25" s="1"/>
  <c r="J75" i="25" s="1"/>
  <c r="BO65" i="25"/>
  <c r="BP28" i="25"/>
  <c r="BP111" i="25" s="1"/>
  <c r="BB68" i="25"/>
  <c r="BB66" i="25"/>
  <c r="BB70" i="25" s="1"/>
  <c r="BB72" i="25" s="1"/>
  <c r="I164" i="25"/>
  <c r="I158" i="25"/>
  <c r="I194" i="25" s="1"/>
  <c r="I195" i="25" s="1"/>
  <c r="M6" i="25" s="1"/>
  <c r="I155" i="25"/>
  <c r="I156" i="25" s="1"/>
  <c r="I161" i="25"/>
  <c r="I197" i="25" s="1"/>
  <c r="I198" i="25" s="1"/>
  <c r="M8" i="25" s="1"/>
  <c r="I102" i="25"/>
  <c r="I103" i="25" s="1"/>
  <c r="L131" i="25"/>
  <c r="M131" i="25" s="1"/>
  <c r="BR18" i="25"/>
  <c r="BR17" i="25"/>
  <c r="BR34" i="25"/>
  <c r="BO66" i="25"/>
  <c r="BO70" i="25" s="1"/>
  <c r="BO72" i="25" s="1"/>
  <c r="BO68" i="25"/>
  <c r="J78" i="25"/>
  <c r="J81" i="25" s="1"/>
  <c r="J85" i="25" s="1"/>
  <c r="J87" i="25" s="1"/>
  <c r="J55" i="25"/>
  <c r="J83" i="25" s="1"/>
  <c r="J53" i="25"/>
  <c r="J56" i="25" s="1"/>
  <c r="J57" i="25" s="1"/>
  <c r="J52" i="25"/>
  <c r="AO19" i="25"/>
  <c r="AO26" i="25" s="1"/>
  <c r="AO109" i="25" s="1"/>
  <c r="AO36" i="25"/>
  <c r="AO20" i="25"/>
  <c r="AO126" i="25" s="1"/>
  <c r="BQ41" i="25"/>
  <c r="AM42" i="25"/>
  <c r="BM91" i="25"/>
  <c r="I177" i="25"/>
  <c r="Y78" i="25"/>
  <c r="Y53" i="25"/>
  <c r="Y56" i="25" s="1"/>
  <c r="Y55" i="25"/>
  <c r="Y83" i="25" s="1"/>
  <c r="Y52" i="25"/>
  <c r="AK117" i="24"/>
  <c r="BQ131" i="24"/>
  <c r="AJ58" i="24"/>
  <c r="AJ88" i="24" s="1"/>
  <c r="BL199" i="24"/>
  <c r="AM96" i="24"/>
  <c r="AM50" i="24"/>
  <c r="Y50" i="24"/>
  <c r="Y96" i="24"/>
  <c r="BP96" i="24"/>
  <c r="BP50" i="24"/>
  <c r="AW146" i="24"/>
  <c r="AX146" i="24" s="1"/>
  <c r="AN128" i="24"/>
  <c r="BN87" i="24"/>
  <c r="V161" i="24"/>
  <c r="V197" i="24" s="1"/>
  <c r="V155" i="24"/>
  <c r="V191" i="24" s="1"/>
  <c r="V164" i="24"/>
  <c r="V200" i="24" s="1"/>
  <c r="V158" i="24"/>
  <c r="V194" i="24" s="1"/>
  <c r="V102" i="24"/>
  <c r="V103" i="24" s="1"/>
  <c r="BO65" i="24"/>
  <c r="BO111" i="24"/>
  <c r="BP28" i="24"/>
  <c r="AW194" i="24"/>
  <c r="W78" i="24"/>
  <c r="W55" i="24"/>
  <c r="W83" i="24" s="1"/>
  <c r="W53" i="24"/>
  <c r="W56" i="24" s="1"/>
  <c r="W57" i="24" s="1"/>
  <c r="W52" i="24"/>
  <c r="AL173" i="24"/>
  <c r="AL167" i="24"/>
  <c r="AL176" i="24"/>
  <c r="AL170" i="24"/>
  <c r="AL116" i="24"/>
  <c r="AL118" i="24" s="1"/>
  <c r="L38" i="24"/>
  <c r="L46" i="24" s="1"/>
  <c r="BM195" i="24"/>
  <c r="BQ6" i="24" s="1"/>
  <c r="BR6" i="24" s="1"/>
  <c r="BP66" i="24"/>
  <c r="BP70" i="24" s="1"/>
  <c r="BP68" i="24"/>
  <c r="BN139" i="24"/>
  <c r="BN141" i="24" s="1"/>
  <c r="BN151" i="24" s="1"/>
  <c r="BN149" i="24" s="1"/>
  <c r="BN100" i="24"/>
  <c r="BN160" i="24" s="1"/>
  <c r="BA111" i="24"/>
  <c r="BB28" i="24"/>
  <c r="BA65" i="24"/>
  <c r="AL119" i="24"/>
  <c r="AL113" i="24"/>
  <c r="U88" i="24"/>
  <c r="AO20" i="24"/>
  <c r="AO36" i="24" s="1"/>
  <c r="AO126" i="24"/>
  <c r="AO19" i="24"/>
  <c r="AO26" i="24" s="1"/>
  <c r="I178" i="24"/>
  <c r="I169" i="24"/>
  <c r="I175" i="24"/>
  <c r="I123" i="24"/>
  <c r="I121" i="24" s="1"/>
  <c r="I122" i="24" s="1"/>
  <c r="I172" i="24"/>
  <c r="X190" i="24"/>
  <c r="X184" i="24"/>
  <c r="X187" i="24"/>
  <c r="X181" i="24"/>
  <c r="X136" i="24"/>
  <c r="X134" i="24" s="1"/>
  <c r="W118" i="24"/>
  <c r="BA24" i="24"/>
  <c r="BR41" i="24"/>
  <c r="AK84" i="24"/>
  <c r="Y114" i="24"/>
  <c r="Y112" i="24"/>
  <c r="BP42" i="24"/>
  <c r="BP38" i="24"/>
  <c r="BP46" i="24" s="1"/>
  <c r="BP44" i="24" s="1"/>
  <c r="K42" i="24"/>
  <c r="L42" i="24" s="1"/>
  <c r="K38" i="24"/>
  <c r="K46" i="24" s="1"/>
  <c r="K44" i="24" s="1"/>
  <c r="BB22" i="24"/>
  <c r="BB24" i="24" s="1"/>
  <c r="Z109" i="24"/>
  <c r="Z63" i="24"/>
  <c r="Z128" i="24"/>
  <c r="BA190" i="24"/>
  <c r="BA184" i="24"/>
  <c r="BA187" i="24"/>
  <c r="BA181" i="24"/>
  <c r="BA136" i="24"/>
  <c r="I137" i="24"/>
  <c r="I101" i="24"/>
  <c r="I142" i="24" s="1"/>
  <c r="I99" i="24"/>
  <c r="I98" i="24"/>
  <c r="I97" i="24"/>
  <c r="I9" i="24" s="1"/>
  <c r="AN42" i="24"/>
  <c r="AN38" i="24"/>
  <c r="AN46" i="24" s="1"/>
  <c r="AN44" i="24" s="1"/>
  <c r="AL50" i="24"/>
  <c r="AL96" i="24"/>
  <c r="K65" i="24"/>
  <c r="K111" i="24"/>
  <c r="L28" i="24"/>
  <c r="AZ176" i="24"/>
  <c r="AZ170" i="24"/>
  <c r="AZ173" i="24"/>
  <c r="AZ167" i="24"/>
  <c r="AZ116" i="24"/>
  <c r="BN73" i="24"/>
  <c r="BN67" i="24"/>
  <c r="BN77" i="24" s="1"/>
  <c r="BN75" i="24" s="1"/>
  <c r="M188" i="24"/>
  <c r="M185" i="24"/>
  <c r="M182" i="24"/>
  <c r="M179" i="24"/>
  <c r="M130" i="24"/>
  <c r="AW191" i="24"/>
  <c r="J173" i="24"/>
  <c r="J167" i="24"/>
  <c r="J176" i="24"/>
  <c r="J170" i="24"/>
  <c r="J116" i="24"/>
  <c r="J118" i="24" s="1"/>
  <c r="AK120" i="24"/>
  <c r="W137" i="24"/>
  <c r="W99" i="24"/>
  <c r="W101" i="24"/>
  <c r="W142" i="24" s="1"/>
  <c r="W143" i="24" s="1"/>
  <c r="W98" i="24"/>
  <c r="K114" i="24"/>
  <c r="K112" i="24"/>
  <c r="AB124" i="24"/>
  <c r="AB17" i="24"/>
  <c r="AB18" i="24"/>
  <c r="AB34" i="24"/>
  <c r="X119" i="24"/>
  <c r="X113" i="24"/>
  <c r="AX163" i="24"/>
  <c r="AX199" i="24" s="1"/>
  <c r="AX157" i="24"/>
  <c r="AX193" i="24" s="1"/>
  <c r="AX166" i="24"/>
  <c r="AX202" i="24" s="1"/>
  <c r="AX196" i="24"/>
  <c r="AX108" i="24"/>
  <c r="AL134" i="24"/>
  <c r="AK171" i="24"/>
  <c r="X176" i="24"/>
  <c r="X170" i="24"/>
  <c r="X173" i="24"/>
  <c r="X167" i="24"/>
  <c r="X116" i="24"/>
  <c r="BO173" i="24"/>
  <c r="BO176" i="24"/>
  <c r="BO170" i="24"/>
  <c r="BO116" i="24"/>
  <c r="BO118" i="24" s="1"/>
  <c r="BO167" i="24"/>
  <c r="W74" i="24"/>
  <c r="AM114" i="24"/>
  <c r="AM112" i="24"/>
  <c r="L22" i="24"/>
  <c r="L24" i="24" s="1"/>
  <c r="BA68" i="24"/>
  <c r="BA66" i="24"/>
  <c r="BA70" i="24" s="1"/>
  <c r="BA72" i="24" s="1"/>
  <c r="BC185" i="24"/>
  <c r="BC182" i="24"/>
  <c r="BC130" i="24"/>
  <c r="BC179" i="24"/>
  <c r="BC188" i="24"/>
  <c r="U191" i="24"/>
  <c r="W84" i="24"/>
  <c r="U87" i="24"/>
  <c r="V87" i="24" s="1"/>
  <c r="BP114" i="24"/>
  <c r="BP112" i="24"/>
  <c r="X78" i="24"/>
  <c r="X81" i="24" s="1"/>
  <c r="X85" i="24" s="1"/>
  <c r="X53" i="24"/>
  <c r="X56" i="24" s="1"/>
  <c r="X55" i="24"/>
  <c r="X83" i="24" s="1"/>
  <c r="X52" i="24"/>
  <c r="BM178" i="24"/>
  <c r="BM172" i="24"/>
  <c r="BM175" i="24"/>
  <c r="BM169" i="24"/>
  <c r="BM123" i="24"/>
  <c r="BM121" i="24" s="1"/>
  <c r="Y132" i="24"/>
  <c r="Z132" i="24" s="1"/>
  <c r="Y128" i="24"/>
  <c r="Y111" i="24"/>
  <c r="Z28" i="24"/>
  <c r="Y65" i="24"/>
  <c r="BQ22" i="24"/>
  <c r="BQ24" i="24" s="1"/>
  <c r="K96" i="24"/>
  <c r="K50" i="24"/>
  <c r="BN161" i="24"/>
  <c r="BN197" i="24" s="1"/>
  <c r="BN155" i="24"/>
  <c r="BN164" i="24"/>
  <c r="BN200" i="24" s="1"/>
  <c r="BN158" i="24"/>
  <c r="BN194" i="24" s="1"/>
  <c r="BN102" i="24"/>
  <c r="BN103" i="24" s="1"/>
  <c r="U166" i="24"/>
  <c r="U202" i="24" s="1"/>
  <c r="U163" i="24"/>
  <c r="U199" i="24" s="1"/>
  <c r="U196" i="24"/>
  <c r="U157" i="24"/>
  <c r="U193" i="24" s="1"/>
  <c r="U108" i="24"/>
  <c r="U106" i="24" s="1"/>
  <c r="AZ113" i="24"/>
  <c r="AZ119" i="24"/>
  <c r="U146" i="24"/>
  <c r="V146" i="24" s="1"/>
  <c r="AP124" i="24"/>
  <c r="AP18" i="24"/>
  <c r="AP17" i="24"/>
  <c r="AP34" i="24"/>
  <c r="I171" i="24"/>
  <c r="BM145" i="24"/>
  <c r="AK81" i="24"/>
  <c r="AK85" i="24" s="1"/>
  <c r="AK79" i="24"/>
  <c r="AK8" i="24" s="1"/>
  <c r="H10" i="21" s="1"/>
  <c r="BB126" i="24"/>
  <c r="Z38" i="24"/>
  <c r="Z46" i="24" s="1"/>
  <c r="BN80" i="24"/>
  <c r="BN82" i="24" s="1"/>
  <c r="BN92" i="24" s="1"/>
  <c r="BN90" i="24" s="1"/>
  <c r="BN54" i="24"/>
  <c r="BN62" i="24" s="1"/>
  <c r="BN60" i="24" s="1"/>
  <c r="I78" i="24"/>
  <c r="I53" i="24"/>
  <c r="I56" i="24" s="1"/>
  <c r="I57" i="24" s="1"/>
  <c r="I55" i="24"/>
  <c r="I83" i="24" s="1"/>
  <c r="I52" i="24"/>
  <c r="I51" i="24"/>
  <c r="I5" i="24" s="1"/>
  <c r="W51" i="24"/>
  <c r="W5" i="24" s="1"/>
  <c r="AK138" i="24"/>
  <c r="AK12" i="24" s="1"/>
  <c r="AN109" i="24"/>
  <c r="AN63" i="24"/>
  <c r="J73" i="24"/>
  <c r="J67" i="24"/>
  <c r="J77" i="24" s="1"/>
  <c r="J75" i="24" s="1"/>
  <c r="AY118" i="24"/>
  <c r="BN119" i="24"/>
  <c r="BN113" i="24"/>
  <c r="M20" i="24"/>
  <c r="M36" i="24" s="1"/>
  <c r="M19" i="24"/>
  <c r="M26" i="24" s="1"/>
  <c r="BR127" i="24"/>
  <c r="BR125" i="24"/>
  <c r="AK139" i="24"/>
  <c r="AK141" i="24" s="1"/>
  <c r="AK151" i="24" s="1"/>
  <c r="AK149" i="24" s="1"/>
  <c r="AK150" i="24" s="1"/>
  <c r="AK100" i="24"/>
  <c r="AK160" i="24" s="1"/>
  <c r="AK104" i="24"/>
  <c r="AK147" i="24" s="1"/>
  <c r="AW197" i="24"/>
  <c r="BL106" i="24"/>
  <c r="BL202" i="24"/>
  <c r="K68" i="24"/>
  <c r="K66" i="24"/>
  <c r="K70" i="24" s="1"/>
  <c r="K72" i="24" s="1"/>
  <c r="AZ190" i="24"/>
  <c r="AZ184" i="24"/>
  <c r="AZ136" i="24"/>
  <c r="AZ134" i="24" s="1"/>
  <c r="AZ187" i="24"/>
  <c r="AZ181" i="24"/>
  <c r="AW88" i="24"/>
  <c r="BK147" i="24"/>
  <c r="BL104" i="24"/>
  <c r="AY78" i="24"/>
  <c r="AY55" i="24"/>
  <c r="AY83" i="24" s="1"/>
  <c r="AY53" i="24"/>
  <c r="AY56" i="24" s="1"/>
  <c r="AY57" i="24" s="1"/>
  <c r="AY52" i="24"/>
  <c r="AY51" i="24"/>
  <c r="AY5" i="24" s="1"/>
  <c r="AX149" i="24"/>
  <c r="BM58" i="24"/>
  <c r="BN58" i="24" s="1"/>
  <c r="BM162" i="24"/>
  <c r="AX60" i="24"/>
  <c r="AM66" i="24"/>
  <c r="AM70" i="24" s="1"/>
  <c r="AM72" i="24" s="1"/>
  <c r="AM68" i="24"/>
  <c r="BB131" i="24"/>
  <c r="V80" i="24"/>
  <c r="V82" i="24" s="1"/>
  <c r="V92" i="24" s="1"/>
  <c r="V90" i="24" s="1"/>
  <c r="V58" i="24"/>
  <c r="V88" i="24" s="1"/>
  <c r="V54" i="24"/>
  <c r="V62" i="24" s="1"/>
  <c r="V60" i="24" s="1"/>
  <c r="L126" i="24"/>
  <c r="BA112" i="24"/>
  <c r="BA114" i="24"/>
  <c r="BQ126" i="24"/>
  <c r="AJ191" i="24"/>
  <c r="BM200" i="24"/>
  <c r="BM165" i="24"/>
  <c r="AW163" i="24"/>
  <c r="AW199" i="24" s="1"/>
  <c r="AW157" i="24"/>
  <c r="AW193" i="24" s="1"/>
  <c r="AW196" i="24"/>
  <c r="AW166" i="24"/>
  <c r="AW202" i="24" s="1"/>
  <c r="AW108" i="24"/>
  <c r="AW106" i="24" s="1"/>
  <c r="W174" i="24"/>
  <c r="BD124" i="24"/>
  <c r="BD17" i="24"/>
  <c r="BD18" i="24"/>
  <c r="BD34" i="24"/>
  <c r="U197" i="24"/>
  <c r="AY178" i="24"/>
  <c r="AY175" i="24"/>
  <c r="AY172" i="24"/>
  <c r="AY169" i="24"/>
  <c r="AY123" i="24"/>
  <c r="AY121" i="24" s="1"/>
  <c r="J187" i="24"/>
  <c r="J181" i="24"/>
  <c r="J184" i="24"/>
  <c r="J190" i="24"/>
  <c r="J136" i="24"/>
  <c r="J134" i="24" s="1"/>
  <c r="BM166" i="24"/>
  <c r="BM163" i="24"/>
  <c r="BM199" i="24" s="1"/>
  <c r="BQ9" i="24" s="1"/>
  <c r="BR9" i="24" s="1"/>
  <c r="BM196" i="24"/>
  <c r="BQ7" i="24" s="1"/>
  <c r="BR7" i="24" s="1"/>
  <c r="BM108" i="24"/>
  <c r="BM106" i="24" s="1"/>
  <c r="BM157" i="24"/>
  <c r="X137" i="24"/>
  <c r="X140" i="24" s="1"/>
  <c r="X144" i="24" s="1"/>
  <c r="X99" i="24"/>
  <c r="X101" i="24"/>
  <c r="X142" i="24" s="1"/>
  <c r="X98" i="24"/>
  <c r="AZ73" i="24"/>
  <c r="AZ67" i="24"/>
  <c r="AZ77" i="24" s="1"/>
  <c r="AZ75" i="24" s="1"/>
  <c r="AL73" i="24"/>
  <c r="AL67" i="24"/>
  <c r="AL77" i="24" s="1"/>
  <c r="AL75" i="24" s="1"/>
  <c r="Y68" i="24"/>
  <c r="Y66" i="24"/>
  <c r="Y70" i="24" s="1"/>
  <c r="Y72" i="24" s="1"/>
  <c r="BB109" i="24"/>
  <c r="BB63" i="24"/>
  <c r="AA126" i="24"/>
  <c r="AA36" i="24"/>
  <c r="AA19" i="24"/>
  <c r="AA26" i="24" s="1"/>
  <c r="AA20" i="24"/>
  <c r="AI147" i="24"/>
  <c r="AZ137" i="24"/>
  <c r="AZ140" i="24" s="1"/>
  <c r="AZ144" i="24" s="1"/>
  <c r="AZ101" i="24"/>
  <c r="AZ142" i="24" s="1"/>
  <c r="AZ99" i="24"/>
  <c r="AZ98" i="24"/>
  <c r="BO137" i="24"/>
  <c r="BO140" i="24" s="1"/>
  <c r="BO144" i="24" s="1"/>
  <c r="BO99" i="24"/>
  <c r="BO101" i="24"/>
  <c r="BO142" i="24" s="1"/>
  <c r="BO98" i="24"/>
  <c r="U200" i="24"/>
  <c r="BM150" i="24"/>
  <c r="AM65" i="24"/>
  <c r="AM111" i="24"/>
  <c r="AN28" i="24"/>
  <c r="AO188" i="24"/>
  <c r="AO185" i="24"/>
  <c r="AO179" i="24"/>
  <c r="AO130" i="24"/>
  <c r="AO182" i="24"/>
  <c r="AM132" i="24"/>
  <c r="AN132" i="24" s="1"/>
  <c r="AM128" i="24"/>
  <c r="AY174" i="24"/>
  <c r="AK54" i="24"/>
  <c r="AK62" i="24" s="1"/>
  <c r="AK60" i="24" s="1"/>
  <c r="AK80" i="24"/>
  <c r="AK82" i="24" s="1"/>
  <c r="AK92" i="24" s="1"/>
  <c r="AK90" i="24" s="1"/>
  <c r="Y42" i="24"/>
  <c r="Z42" i="24" s="1"/>
  <c r="Y38" i="24"/>
  <c r="Y46" i="24" s="1"/>
  <c r="Y44" i="24" s="1"/>
  <c r="H166" i="24"/>
  <c r="H202" i="24" s="1"/>
  <c r="H196" i="24"/>
  <c r="H163" i="24"/>
  <c r="H199" i="24" s="1"/>
  <c r="H108" i="24"/>
  <c r="H106" i="24" s="1"/>
  <c r="H157" i="24"/>
  <c r="H193" i="24" s="1"/>
  <c r="BB36" i="24"/>
  <c r="Z22" i="24"/>
  <c r="Z24" i="24" s="1"/>
  <c r="AK146" i="24"/>
  <c r="L188" i="24"/>
  <c r="L182" i="24"/>
  <c r="L185" i="24"/>
  <c r="L130" i="24"/>
  <c r="L131" i="24" s="1"/>
  <c r="M131" i="24" s="1"/>
  <c r="L179" i="24"/>
  <c r="BM159" i="24"/>
  <c r="AK76" i="24"/>
  <c r="AN22" i="24"/>
  <c r="AN24" i="24"/>
  <c r="J119" i="24"/>
  <c r="J113" i="24"/>
  <c r="V139" i="24"/>
  <c r="V141" i="24" s="1"/>
  <c r="V151" i="24" s="1"/>
  <c r="V149" i="24" s="1"/>
  <c r="V104" i="24"/>
  <c r="V100" i="24"/>
  <c r="V160" i="24" s="1"/>
  <c r="AN131" i="24"/>
  <c r="N18" i="24"/>
  <c r="N124" i="24"/>
  <c r="N17" i="24"/>
  <c r="N34" i="24"/>
  <c r="BR20" i="24"/>
  <c r="BR36" i="24" s="1"/>
  <c r="BR19" i="24"/>
  <c r="BR26" i="24" s="1"/>
  <c r="AJ166" i="24"/>
  <c r="AJ202" i="24" s="1"/>
  <c r="AJ196" i="24"/>
  <c r="AJ163" i="24"/>
  <c r="AJ199" i="24" s="1"/>
  <c r="AJ108" i="24"/>
  <c r="AJ106" i="24" s="1"/>
  <c r="AJ157" i="24"/>
  <c r="AJ193" i="24" s="1"/>
  <c r="AK164" i="24"/>
  <c r="AK158" i="24"/>
  <c r="AK194" i="24" s="1"/>
  <c r="AK195" i="24" s="1"/>
  <c r="AO6" i="24" s="1"/>
  <c r="AP6" i="24" s="1"/>
  <c r="AK155" i="24"/>
  <c r="AK102" i="24"/>
  <c r="AK161" i="24"/>
  <c r="AK197" i="24" s="1"/>
  <c r="AW200" i="24"/>
  <c r="BP132" i="24"/>
  <c r="BP128" i="24"/>
  <c r="AA185" i="24"/>
  <c r="AA179" i="24"/>
  <c r="AA188" i="24"/>
  <c r="AA182" i="24"/>
  <c r="AA130" i="24"/>
  <c r="AA131" i="24" s="1"/>
  <c r="AJ103" i="24"/>
  <c r="AK103" i="24" s="1"/>
  <c r="X73" i="24"/>
  <c r="X67" i="24"/>
  <c r="X77" i="24" s="1"/>
  <c r="X75" i="24" s="1"/>
  <c r="AY101" i="24"/>
  <c r="AY142" i="24" s="1"/>
  <c r="AY137" i="24"/>
  <c r="AY99" i="24"/>
  <c r="AY98" i="24"/>
  <c r="AY97" i="24"/>
  <c r="AY9" i="24" s="1"/>
  <c r="W175" i="24"/>
  <c r="W169" i="24"/>
  <c r="W178" i="24"/>
  <c r="W172" i="24"/>
  <c r="W123" i="24"/>
  <c r="W121" i="24" s="1"/>
  <c r="W122" i="24" s="1"/>
  <c r="J96" i="24"/>
  <c r="J50" i="24"/>
  <c r="AX90" i="24"/>
  <c r="I117" i="24"/>
  <c r="L63" i="24"/>
  <c r="L109" i="24"/>
  <c r="BA44" i="24"/>
  <c r="BQ109" i="24"/>
  <c r="BQ63" i="24"/>
  <c r="BQ36" i="24"/>
  <c r="AZ78" i="24"/>
  <c r="AZ81" i="24" s="1"/>
  <c r="AZ85" i="24" s="1"/>
  <c r="AZ55" i="24"/>
  <c r="AZ83" i="24" s="1"/>
  <c r="AZ53" i="24"/>
  <c r="AZ56" i="24" s="1"/>
  <c r="AZ52" i="24"/>
  <c r="AJ197" i="24"/>
  <c r="BM191" i="24"/>
  <c r="BM156" i="24"/>
  <c r="AW147" i="24"/>
  <c r="W177" i="24"/>
  <c r="BO78" i="24"/>
  <c r="BO81" i="24" s="1"/>
  <c r="BO85" i="24" s="1"/>
  <c r="BO55" i="24"/>
  <c r="BO83" i="24" s="1"/>
  <c r="BO53" i="24"/>
  <c r="BO56" i="24" s="1"/>
  <c r="BO57" i="24" s="1"/>
  <c r="BO52" i="24"/>
  <c r="K132" i="24"/>
  <c r="K128" i="24"/>
  <c r="BC126" i="24"/>
  <c r="BC36" i="24"/>
  <c r="BC19" i="24"/>
  <c r="BC26" i="24" s="1"/>
  <c r="BC20" i="24"/>
  <c r="AW87" i="24"/>
  <c r="AX87" i="24" s="1"/>
  <c r="AI106" i="24"/>
  <c r="U194" i="24"/>
  <c r="AK178" i="24"/>
  <c r="AK175" i="24"/>
  <c r="AK169" i="24"/>
  <c r="AK172" i="24"/>
  <c r="AK123" i="24"/>
  <c r="AK121" i="24" s="1"/>
  <c r="AK122" i="24" s="1"/>
  <c r="BM146" i="24"/>
  <c r="BN146" i="24" s="1"/>
  <c r="BM91" i="24"/>
  <c r="AM103" i="23"/>
  <c r="AY60" i="23"/>
  <c r="AK120" i="23"/>
  <c r="AN146" i="23"/>
  <c r="L131" i="23"/>
  <c r="AP24" i="23"/>
  <c r="BN134" i="23"/>
  <c r="BD125" i="23"/>
  <c r="Y96" i="23"/>
  <c r="Y50" i="23"/>
  <c r="BO96" i="23"/>
  <c r="BO50" i="23"/>
  <c r="K96" i="23"/>
  <c r="K50" i="23"/>
  <c r="AN104" i="23"/>
  <c r="AN100" i="23"/>
  <c r="AZ80" i="23"/>
  <c r="AZ82" i="23" s="1"/>
  <c r="AZ92" i="23" s="1"/>
  <c r="AZ90" i="23" s="1"/>
  <c r="AZ58" i="23"/>
  <c r="AZ54" i="23"/>
  <c r="AZ62" i="23" s="1"/>
  <c r="AZ60" i="23" s="1"/>
  <c r="BL161" i="23"/>
  <c r="BL197" i="23" s="1"/>
  <c r="BL158" i="23"/>
  <c r="BL194" i="23" s="1"/>
  <c r="BL155" i="23"/>
  <c r="BL191" i="23" s="1"/>
  <c r="BL102" i="23"/>
  <c r="BL164" i="23"/>
  <c r="BL200" i="23" s="1"/>
  <c r="I100" i="23"/>
  <c r="I160" i="23" s="1"/>
  <c r="I139" i="23"/>
  <c r="I141" i="23" s="1"/>
  <c r="I151" i="23" s="1"/>
  <c r="W137" i="23"/>
  <c r="W101" i="23"/>
  <c r="W142" i="23" s="1"/>
  <c r="W143" i="23" s="1"/>
  <c r="W99" i="23"/>
  <c r="W98" i="23"/>
  <c r="W97" i="23"/>
  <c r="W9" i="23" s="1"/>
  <c r="AX191" i="23"/>
  <c r="AY156" i="23"/>
  <c r="K114" i="23"/>
  <c r="K112" i="23"/>
  <c r="BP109" i="23"/>
  <c r="BP63" i="23"/>
  <c r="BM174" i="23"/>
  <c r="M185" i="23"/>
  <c r="M188" i="23"/>
  <c r="M182" i="23"/>
  <c r="M179" i="23"/>
  <c r="M130" i="23"/>
  <c r="I143" i="23"/>
  <c r="AK192" i="23"/>
  <c r="AO4" i="23" s="1"/>
  <c r="AP4" i="23" s="1"/>
  <c r="J176" i="23"/>
  <c r="J170" i="23"/>
  <c r="J167" i="23"/>
  <c r="J173" i="23"/>
  <c r="J116" i="23"/>
  <c r="BL80" i="23"/>
  <c r="BL82" i="23" s="1"/>
  <c r="BL92" i="23" s="1"/>
  <c r="BL90" i="23" s="1"/>
  <c r="BL58" i="23"/>
  <c r="BL88" i="23" s="1"/>
  <c r="BL54" i="23"/>
  <c r="BL62" i="23" s="1"/>
  <c r="BL60" i="23" s="1"/>
  <c r="J73" i="23"/>
  <c r="J67" i="23"/>
  <c r="J77" i="23" s="1"/>
  <c r="J75" i="23" s="1"/>
  <c r="I80" i="23"/>
  <c r="I82" i="23" s="1"/>
  <c r="I92" i="23" s="1"/>
  <c r="I54" i="23"/>
  <c r="I62" i="23" s="1"/>
  <c r="BC128" i="23"/>
  <c r="AZ113" i="23"/>
  <c r="AZ119" i="23"/>
  <c r="AA188" i="23"/>
  <c r="AA179" i="23"/>
  <c r="AA185" i="23"/>
  <c r="AA182" i="23"/>
  <c r="AA130" i="23"/>
  <c r="BB42" i="23"/>
  <c r="BC42" i="23" s="1"/>
  <c r="BB38" i="23"/>
  <c r="BB46" i="23" s="1"/>
  <c r="BB44" i="23" s="1"/>
  <c r="BN176" i="23"/>
  <c r="BN170" i="23"/>
  <c r="BN173" i="23"/>
  <c r="BN167" i="23"/>
  <c r="BN116" i="23"/>
  <c r="BN118" i="23" s="1"/>
  <c r="AA131" i="23"/>
  <c r="AK76" i="23"/>
  <c r="AP66" i="23"/>
  <c r="AP70" i="23" s="1"/>
  <c r="AP71" i="23" s="1"/>
  <c r="AP68" i="23"/>
  <c r="AP69" i="23" s="1"/>
  <c r="AP64" i="23"/>
  <c r="I177" i="23"/>
  <c r="L128" i="23"/>
  <c r="H81" i="23"/>
  <c r="H85" i="23" s="1"/>
  <c r="I79" i="23"/>
  <c r="I8" i="23" s="1"/>
  <c r="AK195" i="23"/>
  <c r="AO6" i="23" s="1"/>
  <c r="AP6" i="23" s="1"/>
  <c r="BD126" i="23"/>
  <c r="BD19" i="23"/>
  <c r="BD26" i="23" s="1"/>
  <c r="BD36" i="23"/>
  <c r="BD20" i="23"/>
  <c r="Z28" i="23"/>
  <c r="Y111" i="23"/>
  <c r="Y65" i="23"/>
  <c r="Z109" i="23"/>
  <c r="Z63" i="23"/>
  <c r="Z132" i="23"/>
  <c r="Z128" i="23"/>
  <c r="BK200" i="23"/>
  <c r="W174" i="23"/>
  <c r="BB50" i="23"/>
  <c r="BB96" i="23"/>
  <c r="AP50" i="23"/>
  <c r="AP96" i="23"/>
  <c r="AO190" i="23"/>
  <c r="AO187" i="23"/>
  <c r="AO181" i="23"/>
  <c r="AO136" i="23"/>
  <c r="AO134" i="23" s="1"/>
  <c r="AO184" i="23"/>
  <c r="AZ139" i="23"/>
  <c r="AZ141" i="23" s="1"/>
  <c r="AZ151" i="23" s="1"/>
  <c r="AZ149" i="23" s="1"/>
  <c r="AZ100" i="23"/>
  <c r="AY175" i="23"/>
  <c r="AY178" i="23"/>
  <c r="AY169" i="23"/>
  <c r="AY172" i="23"/>
  <c r="AY123" i="23"/>
  <c r="AY121" i="23" s="1"/>
  <c r="BO114" i="23"/>
  <c r="BO112" i="23"/>
  <c r="AL73" i="23"/>
  <c r="AL88" i="23" s="1"/>
  <c r="AL67" i="23"/>
  <c r="AL77" i="23" s="1"/>
  <c r="AL75" i="23" s="1"/>
  <c r="AL80" i="23"/>
  <c r="AL82" i="23" s="1"/>
  <c r="AL92" i="23" s="1"/>
  <c r="AL90" i="23" s="1"/>
  <c r="BR18" i="23"/>
  <c r="BR17" i="23"/>
  <c r="BR124" i="23"/>
  <c r="BR34" i="23"/>
  <c r="BR37" i="23" s="1"/>
  <c r="BR40" i="23" s="1"/>
  <c r="V166" i="23"/>
  <c r="V202" i="23" s="1"/>
  <c r="V157" i="23"/>
  <c r="V193" i="23" s="1"/>
  <c r="V160" i="23"/>
  <c r="V196" i="23" s="1"/>
  <c r="V163" i="23"/>
  <c r="V199" i="23" s="1"/>
  <c r="V108" i="23"/>
  <c r="V106" i="23" s="1"/>
  <c r="BN73" i="23"/>
  <c r="BN67" i="23"/>
  <c r="BN77" i="23" s="1"/>
  <c r="BN75" i="23" s="1"/>
  <c r="X78" i="23"/>
  <c r="X81" i="23" s="1"/>
  <c r="X85" i="23" s="1"/>
  <c r="X55" i="23"/>
  <c r="X83" i="23" s="1"/>
  <c r="X53" i="23"/>
  <c r="X56" i="23" s="1"/>
  <c r="X52" i="23"/>
  <c r="AY103" i="23"/>
  <c r="AX200" i="23"/>
  <c r="AY165" i="23"/>
  <c r="BK146" i="23"/>
  <c r="BL146" i="23" s="1"/>
  <c r="BB66" i="23"/>
  <c r="BB70" i="23" s="1"/>
  <c r="BB72" i="23" s="1"/>
  <c r="BB68" i="23"/>
  <c r="I118" i="23"/>
  <c r="AK107" i="23"/>
  <c r="BP22" i="23"/>
  <c r="BP24" i="23"/>
  <c r="H158" i="23"/>
  <c r="H164" i="23"/>
  <c r="H161" i="23"/>
  <c r="H155" i="23"/>
  <c r="H102" i="23"/>
  <c r="H103" i="23" s="1"/>
  <c r="AN58" i="23"/>
  <c r="AN54" i="23"/>
  <c r="AN62" i="23" s="1"/>
  <c r="AN60" i="23" s="1"/>
  <c r="Y68" i="23"/>
  <c r="Y66" i="23"/>
  <c r="Y70" i="23" s="1"/>
  <c r="Y72" i="23" s="1"/>
  <c r="J119" i="23"/>
  <c r="J113" i="23"/>
  <c r="BC38" i="23"/>
  <c r="BC46" i="23" s="1"/>
  <c r="BC44" i="23" s="1"/>
  <c r="AY163" i="23"/>
  <c r="AY160" i="23"/>
  <c r="AY157" i="23"/>
  <c r="AY166" i="23"/>
  <c r="AY108" i="23"/>
  <c r="AA19" i="23"/>
  <c r="AA26" i="23" s="1"/>
  <c r="AA20" i="23"/>
  <c r="AA36" i="23"/>
  <c r="BO132" i="23"/>
  <c r="BO128" i="23"/>
  <c r="BB132" i="23"/>
  <c r="BC132" i="23" s="1"/>
  <c r="BB128" i="23"/>
  <c r="BM78" i="23"/>
  <c r="BM79" i="23" s="1"/>
  <c r="BM8" i="23" s="1"/>
  <c r="H12" i="21" s="1"/>
  <c r="BM53" i="23"/>
  <c r="BM56" i="23" s="1"/>
  <c r="BM57" i="23" s="1"/>
  <c r="BM55" i="23"/>
  <c r="BM83" i="23" s="1"/>
  <c r="BM84" i="23" s="1"/>
  <c r="BM52" i="23"/>
  <c r="BM51" i="23"/>
  <c r="BM5" i="23" s="1"/>
  <c r="AK89" i="23"/>
  <c r="AP112" i="23"/>
  <c r="AP114" i="23"/>
  <c r="AP115" i="23" s="1"/>
  <c r="J187" i="23"/>
  <c r="J184" i="23"/>
  <c r="J190" i="23"/>
  <c r="J181" i="23"/>
  <c r="J136" i="23"/>
  <c r="J134" i="23" s="1"/>
  <c r="L38" i="23"/>
  <c r="L46" i="23" s="1"/>
  <c r="H80" i="23"/>
  <c r="H82" i="23" s="1"/>
  <c r="H92" i="23" s="1"/>
  <c r="H90" i="23" s="1"/>
  <c r="H58" i="23"/>
  <c r="H54" i="23"/>
  <c r="H62" i="23" s="1"/>
  <c r="H60" i="23" s="1"/>
  <c r="BK87" i="23"/>
  <c r="BL87" i="23" s="1"/>
  <c r="BA190" i="23"/>
  <c r="BA187" i="23"/>
  <c r="BA184" i="23"/>
  <c r="BA181" i="23"/>
  <c r="BA136" i="23"/>
  <c r="BA134" i="23" s="1"/>
  <c r="X73" i="23"/>
  <c r="X67" i="23"/>
  <c r="X77" i="23" s="1"/>
  <c r="X75" i="23" s="1"/>
  <c r="AY145" i="23"/>
  <c r="AX146" i="23"/>
  <c r="AY146" i="23" s="1"/>
  <c r="AZ146" i="23" s="1"/>
  <c r="Z22" i="23"/>
  <c r="Z24" i="23" s="1"/>
  <c r="BK191" i="23"/>
  <c r="BK197" i="23"/>
  <c r="V87" i="23"/>
  <c r="AO176" i="23"/>
  <c r="AO170" i="23"/>
  <c r="AO173" i="23"/>
  <c r="AO167" i="23"/>
  <c r="AO116" i="23"/>
  <c r="K132" i="23"/>
  <c r="L132" i="23" s="1"/>
  <c r="K128" i="23"/>
  <c r="V194" i="23"/>
  <c r="AK201" i="23"/>
  <c r="AO10" i="23" s="1"/>
  <c r="AP10" i="23" s="1"/>
  <c r="AK150" i="23"/>
  <c r="AL119" i="23"/>
  <c r="AL113" i="23"/>
  <c r="AL139" i="23"/>
  <c r="AL141" i="23" s="1"/>
  <c r="AL151" i="23" s="1"/>
  <c r="AL149" i="23" s="1"/>
  <c r="AP184" i="23"/>
  <c r="AP187" i="23"/>
  <c r="AP190" i="23"/>
  <c r="AP136" i="23"/>
  <c r="AP181" i="23"/>
  <c r="BQ37" i="23"/>
  <c r="BQ40" i="23" s="1"/>
  <c r="BQ41" i="23" s="1"/>
  <c r="BR35" i="23"/>
  <c r="BQ188" i="23"/>
  <c r="BQ185" i="23"/>
  <c r="BQ182" i="23"/>
  <c r="BQ179" i="23"/>
  <c r="BQ130" i="23"/>
  <c r="BQ131" i="23" s="1"/>
  <c r="V147" i="23"/>
  <c r="BN119" i="23"/>
  <c r="BN113" i="23"/>
  <c r="AL106" i="23"/>
  <c r="AK198" i="23"/>
  <c r="AO8" i="23" s="1"/>
  <c r="AP8" i="23" s="1"/>
  <c r="BN137" i="23"/>
  <c r="BN140" i="23" s="1"/>
  <c r="BN144" i="23" s="1"/>
  <c r="BN101" i="23"/>
  <c r="BN142" i="23" s="1"/>
  <c r="BN99" i="23"/>
  <c r="BN98" i="23"/>
  <c r="X137" i="23"/>
  <c r="X140" i="23" s="1"/>
  <c r="X144" i="23" s="1"/>
  <c r="X101" i="23"/>
  <c r="X142" i="23" s="1"/>
  <c r="X99" i="23"/>
  <c r="X98" i="23"/>
  <c r="AN161" i="23"/>
  <c r="AN158" i="23"/>
  <c r="AN194" i="23" s="1"/>
  <c r="AN155" i="23"/>
  <c r="AN191" i="23" s="1"/>
  <c r="AN164" i="23"/>
  <c r="AN200" i="23" s="1"/>
  <c r="AN102" i="23"/>
  <c r="AN103" i="23" s="1"/>
  <c r="BL139" i="23"/>
  <c r="BL141" i="23" s="1"/>
  <c r="BL151" i="23" s="1"/>
  <c r="BL149" i="23" s="1"/>
  <c r="BL104" i="23"/>
  <c r="BL147" i="23" s="1"/>
  <c r="BL100" i="23"/>
  <c r="I164" i="23"/>
  <c r="I200" i="23" s="1"/>
  <c r="I155" i="23"/>
  <c r="I191" i="23" s="1"/>
  <c r="I102" i="23"/>
  <c r="I158" i="23"/>
  <c r="I194" i="23" s="1"/>
  <c r="I161" i="23"/>
  <c r="I197" i="23" s="1"/>
  <c r="AX194" i="23"/>
  <c r="AY159" i="23"/>
  <c r="BB112" i="23"/>
  <c r="BB114" i="23"/>
  <c r="AX88" i="23"/>
  <c r="AY59" i="23"/>
  <c r="AK178" i="23"/>
  <c r="AK202" i="23" s="1"/>
  <c r="AO11" i="23" s="1"/>
  <c r="AP11" i="23" s="1"/>
  <c r="AK172" i="23"/>
  <c r="AK196" i="23" s="1"/>
  <c r="AO7" i="23" s="1"/>
  <c r="AP7" i="23" s="1"/>
  <c r="AK175" i="23"/>
  <c r="AK199" i="23" s="1"/>
  <c r="AO9" i="23" s="1"/>
  <c r="AP9" i="23" s="1"/>
  <c r="AK169" i="23"/>
  <c r="AK193" i="23" s="1"/>
  <c r="AO5" i="23" s="1"/>
  <c r="AP5" i="23" s="1"/>
  <c r="AK123" i="23"/>
  <c r="AK121" i="23" s="1"/>
  <c r="BP126" i="23"/>
  <c r="BM117" i="23"/>
  <c r="M20" i="23"/>
  <c r="M126" i="23"/>
  <c r="M19" i="23"/>
  <c r="M26" i="23" s="1"/>
  <c r="H140" i="23"/>
  <c r="H144" i="23" s="1"/>
  <c r="I138" i="23"/>
  <c r="I12" i="23" s="1"/>
  <c r="Y112" i="23"/>
  <c r="Y114" i="23"/>
  <c r="BK88" i="23"/>
  <c r="BC109" i="23"/>
  <c r="BC63" i="23"/>
  <c r="AY104" i="23"/>
  <c r="AY147" i="23" s="1"/>
  <c r="AY148" i="23" s="1"/>
  <c r="AZ67" i="23"/>
  <c r="AZ77" i="23" s="1"/>
  <c r="AZ75" i="23" s="1"/>
  <c r="AZ73" i="23"/>
  <c r="BM177" i="23"/>
  <c r="AB17" i="23"/>
  <c r="AB18" i="23"/>
  <c r="AB124" i="23"/>
  <c r="AB34" i="23"/>
  <c r="BM137" i="23"/>
  <c r="BM138" i="23" s="1"/>
  <c r="BM12" i="23" s="1"/>
  <c r="BM99" i="23"/>
  <c r="BM101" i="23"/>
  <c r="BM142" i="23" s="1"/>
  <c r="BM143" i="23" s="1"/>
  <c r="BM98" i="23"/>
  <c r="BM97" i="23"/>
  <c r="BM9" i="23" s="1"/>
  <c r="K38" i="23"/>
  <c r="K46" i="23" s="1"/>
  <c r="K44" i="23" s="1"/>
  <c r="K42" i="23"/>
  <c r="AP42" i="23"/>
  <c r="AP43" i="23" s="1"/>
  <c r="AP38" i="23"/>
  <c r="AP46" i="23" s="1"/>
  <c r="AP44" i="23" s="1"/>
  <c r="AP45" i="23" s="1"/>
  <c r="L109" i="23"/>
  <c r="L63" i="23"/>
  <c r="I57" i="23"/>
  <c r="AP25" i="23"/>
  <c r="J72" i="23"/>
  <c r="AN87" i="23"/>
  <c r="I76" i="23"/>
  <c r="BD185" i="23"/>
  <c r="BD186" i="23" s="1"/>
  <c r="BD179" i="23"/>
  <c r="BD182" i="23"/>
  <c r="BD130" i="23"/>
  <c r="BD188" i="23"/>
  <c r="BD189" i="23" s="1"/>
  <c r="X173" i="23"/>
  <c r="X167" i="23"/>
  <c r="X176" i="23"/>
  <c r="X116" i="23"/>
  <c r="X118" i="23" s="1"/>
  <c r="X170" i="23"/>
  <c r="Z36" i="23"/>
  <c r="BL103" i="23"/>
  <c r="BO44" i="23"/>
  <c r="X190" i="23"/>
  <c r="X187" i="23"/>
  <c r="X181" i="23"/>
  <c r="X184" i="23"/>
  <c r="X136" i="23"/>
  <c r="X134" i="23" s="1"/>
  <c r="V197" i="23"/>
  <c r="BM178" i="23"/>
  <c r="BM172" i="23"/>
  <c r="BM175" i="23"/>
  <c r="BM123" i="23"/>
  <c r="BM121" i="23" s="1"/>
  <c r="BM122" i="23" s="1"/>
  <c r="BM169" i="23"/>
  <c r="AL147" i="23"/>
  <c r="AZ161" i="23"/>
  <c r="AZ197" i="23" s="1"/>
  <c r="AZ158" i="23"/>
  <c r="AZ194" i="23" s="1"/>
  <c r="AZ164" i="23"/>
  <c r="AZ200" i="23" s="1"/>
  <c r="AZ155" i="23"/>
  <c r="AZ191" i="23" s="1"/>
  <c r="AZ102" i="23"/>
  <c r="BC188" i="23"/>
  <c r="BC185" i="23"/>
  <c r="BC179" i="23"/>
  <c r="BC182" i="23"/>
  <c r="BC130" i="23"/>
  <c r="BC131" i="23" s="1"/>
  <c r="BA78" i="23"/>
  <c r="BA55" i="23"/>
  <c r="BA83" i="23" s="1"/>
  <c r="BA53" i="23"/>
  <c r="BA56" i="23" s="1"/>
  <c r="BA52" i="23"/>
  <c r="BK163" i="23"/>
  <c r="BK199" i="23" s="1"/>
  <c r="BK160" i="23"/>
  <c r="BK196" i="23" s="1"/>
  <c r="BK157" i="23"/>
  <c r="BK193" i="23" s="1"/>
  <c r="BK166" i="23"/>
  <c r="BK202" i="23" s="1"/>
  <c r="BK108" i="23"/>
  <c r="BK106" i="23" s="1"/>
  <c r="AP132" i="23"/>
  <c r="AP133" i="23" s="1"/>
  <c r="AO78" i="23"/>
  <c r="AO81" i="23" s="1"/>
  <c r="AO85" i="23" s="1"/>
  <c r="AO55" i="23"/>
  <c r="AO83" i="23" s="1"/>
  <c r="AO53" i="23"/>
  <c r="AO56" i="23" s="1"/>
  <c r="AO57" i="23" s="1"/>
  <c r="AO52" i="23"/>
  <c r="BN78" i="23"/>
  <c r="BN81" i="23" s="1"/>
  <c r="BN85" i="23" s="1"/>
  <c r="BN55" i="23"/>
  <c r="BN83" i="23" s="1"/>
  <c r="BN53" i="23"/>
  <c r="BN56" i="23" s="1"/>
  <c r="BN52" i="23"/>
  <c r="J101" i="23"/>
  <c r="J142" i="23" s="1"/>
  <c r="J99" i="23"/>
  <c r="J137" i="23"/>
  <c r="J140" i="23" s="1"/>
  <c r="J144" i="23" s="1"/>
  <c r="J98" i="23"/>
  <c r="BA176" i="23"/>
  <c r="BA170" i="23"/>
  <c r="BA173" i="23"/>
  <c r="BA167" i="23"/>
  <c r="BA116" i="23"/>
  <c r="BA118" i="23" s="1"/>
  <c r="I178" i="23"/>
  <c r="I172" i="23"/>
  <c r="I169" i="23"/>
  <c r="I123" i="23"/>
  <c r="I121" i="23" s="1"/>
  <c r="I122" i="23" s="1"/>
  <c r="I175" i="23"/>
  <c r="W175" i="23"/>
  <c r="W172" i="23"/>
  <c r="W169" i="23"/>
  <c r="W178" i="23"/>
  <c r="W123" i="23"/>
  <c r="W121" i="23" s="1"/>
  <c r="W55" i="23"/>
  <c r="W83" i="23" s="1"/>
  <c r="W84" i="23" s="1"/>
  <c r="W53" i="23"/>
  <c r="W56" i="23" s="1"/>
  <c r="W57" i="23" s="1"/>
  <c r="W78" i="23"/>
  <c r="W52" i="23"/>
  <c r="W51" i="23"/>
  <c r="W5" i="23" s="1"/>
  <c r="AX197" i="23"/>
  <c r="AY162" i="23"/>
  <c r="AY61" i="23"/>
  <c r="K68" i="23"/>
  <c r="K66" i="23"/>
  <c r="K70" i="23" s="1"/>
  <c r="BP36" i="23"/>
  <c r="BM74" i="23"/>
  <c r="N18" i="23"/>
  <c r="N124" i="23"/>
  <c r="N17" i="23"/>
  <c r="N34" i="23"/>
  <c r="H139" i="23"/>
  <c r="H141" i="23" s="1"/>
  <c r="H151" i="23" s="1"/>
  <c r="H149" i="23" s="1"/>
  <c r="H104" i="23"/>
  <c r="I104" i="23" s="1"/>
  <c r="I147" i="23" s="1"/>
  <c r="H100" i="23"/>
  <c r="H160" i="23" s="1"/>
  <c r="AY90" i="23"/>
  <c r="AY91" i="23" s="1"/>
  <c r="V88" i="23"/>
  <c r="Y190" i="23"/>
  <c r="Y187" i="23"/>
  <c r="Y184" i="23"/>
  <c r="Y181" i="23"/>
  <c r="Y136" i="23"/>
  <c r="K111" i="23"/>
  <c r="K65" i="23"/>
  <c r="L28" i="23"/>
  <c r="BC22" i="23"/>
  <c r="BC24" i="23" s="1"/>
  <c r="AY149" i="23"/>
  <c r="AY150" i="23" s="1"/>
  <c r="BA111" i="23"/>
  <c r="BB28" i="23"/>
  <c r="BA65" i="23"/>
  <c r="AX166" i="23"/>
  <c r="AX202" i="23" s="1"/>
  <c r="AX157" i="23"/>
  <c r="AX193" i="23" s="1"/>
  <c r="AX163" i="23"/>
  <c r="AX199" i="23" s="1"/>
  <c r="AX160" i="23"/>
  <c r="AX196" i="23" s="1"/>
  <c r="AX108" i="23"/>
  <c r="AX106" i="23" s="1"/>
  <c r="AZ57" i="23"/>
  <c r="AK74" i="23"/>
  <c r="AM163" i="23"/>
  <c r="AM160" i="23"/>
  <c r="AM157" i="23"/>
  <c r="AM108" i="23"/>
  <c r="AM106" i="23" s="1"/>
  <c r="AM166" i="23"/>
  <c r="L22" i="23"/>
  <c r="L24" i="23"/>
  <c r="I84" i="23"/>
  <c r="BN72" i="23"/>
  <c r="BD37" i="23"/>
  <c r="BD40" i="23" s="1"/>
  <c r="BD41" i="23" s="1"/>
  <c r="BD35" i="23"/>
  <c r="X119" i="23"/>
  <c r="X113" i="23"/>
  <c r="BK194" i="23"/>
  <c r="AK122" i="23"/>
  <c r="W117" i="23"/>
  <c r="Y44" i="23"/>
  <c r="BA137" i="23"/>
  <c r="BA99" i="23"/>
  <c r="BA101" i="23"/>
  <c r="BA142" i="23" s="1"/>
  <c r="BA98" i="23"/>
  <c r="BK147" i="23"/>
  <c r="BO68" i="23"/>
  <c r="BO66" i="23"/>
  <c r="BO70" i="23" s="1"/>
  <c r="AO72" i="23"/>
  <c r="AP72" i="23" s="1"/>
  <c r="AY86" i="23"/>
  <c r="AX87" i="23"/>
  <c r="AY87" i="23" s="1"/>
  <c r="AZ87" i="23" s="1"/>
  <c r="AM111" i="23"/>
  <c r="AM65" i="23"/>
  <c r="AN28" i="23"/>
  <c r="BQ20" i="23"/>
  <c r="BQ126" i="23" s="1"/>
  <c r="BQ19" i="23"/>
  <c r="BQ26" i="23" s="1"/>
  <c r="BO65" i="23"/>
  <c r="BO111" i="23"/>
  <c r="BP28" i="23"/>
  <c r="AO137" i="23"/>
  <c r="AO99" i="23"/>
  <c r="AO101" i="23"/>
  <c r="AO142" i="23" s="1"/>
  <c r="AO98" i="23"/>
  <c r="AY74" i="23"/>
  <c r="J78" i="23"/>
  <c r="J81" i="23" s="1"/>
  <c r="J85" i="23" s="1"/>
  <c r="J55" i="23"/>
  <c r="J83" i="23" s="1"/>
  <c r="J53" i="23"/>
  <c r="J56" i="23" s="1"/>
  <c r="J52" i="23"/>
  <c r="W79" i="22"/>
  <c r="W8" i="22" s="1"/>
  <c r="M41" i="22"/>
  <c r="BL149" i="22"/>
  <c r="V87" i="22"/>
  <c r="W87" i="22" s="1"/>
  <c r="AK146" i="22"/>
  <c r="AJ58" i="22"/>
  <c r="AN131" i="22"/>
  <c r="K44" i="22"/>
  <c r="H90" i="22"/>
  <c r="K96" i="22"/>
  <c r="K50" i="22"/>
  <c r="AY122" i="22"/>
  <c r="U166" i="22"/>
  <c r="U202" i="22" s="1"/>
  <c r="U196" i="22"/>
  <c r="U163" i="22"/>
  <c r="U199" i="22" s="1"/>
  <c r="U108" i="22"/>
  <c r="U106" i="22" s="1"/>
  <c r="U157" i="22"/>
  <c r="U193" i="22" s="1"/>
  <c r="K132" i="22"/>
  <c r="K128" i="22"/>
  <c r="AA188" i="22"/>
  <c r="AA182" i="22"/>
  <c r="AA179" i="22"/>
  <c r="AA185" i="22"/>
  <c r="AA130" i="22"/>
  <c r="Y111" i="22"/>
  <c r="Y65" i="22"/>
  <c r="Z28" i="22"/>
  <c r="AP124" i="22"/>
  <c r="AP17" i="22"/>
  <c r="AP18" i="22"/>
  <c r="AP34" i="22"/>
  <c r="BP22" i="22"/>
  <c r="BP24" i="22" s="1"/>
  <c r="BP126" i="22"/>
  <c r="M185" i="22"/>
  <c r="M179" i="22"/>
  <c r="M188" i="22"/>
  <c r="M182" i="22"/>
  <c r="M130" i="22"/>
  <c r="V80" i="22"/>
  <c r="V82" i="22" s="1"/>
  <c r="V92" i="22" s="1"/>
  <c r="V90" i="22" s="1"/>
  <c r="W91" i="22" s="1"/>
  <c r="V58" i="22"/>
  <c r="V88" i="22" s="1"/>
  <c r="V54" i="22"/>
  <c r="V62" i="22" s="1"/>
  <c r="V60" i="22" s="1"/>
  <c r="AY178" i="22"/>
  <c r="AY175" i="22"/>
  <c r="AY169" i="22"/>
  <c r="AY172" i="22"/>
  <c r="AY123" i="22"/>
  <c r="AY121" i="22" s="1"/>
  <c r="BB22" i="22"/>
  <c r="BB24" i="22" s="1"/>
  <c r="BB109" i="22"/>
  <c r="BB63" i="22"/>
  <c r="BK147" i="22"/>
  <c r="U88" i="22"/>
  <c r="I86" i="22"/>
  <c r="G87" i="22"/>
  <c r="H87" i="22" s="1"/>
  <c r="I87" i="22" s="1"/>
  <c r="BM135" i="22"/>
  <c r="AK81" i="22"/>
  <c r="AK85" i="22" s="1"/>
  <c r="AK87" i="22" s="1"/>
  <c r="AL87" i="22" s="1"/>
  <c r="W138" i="22"/>
  <c r="W12" i="22" s="1"/>
  <c r="G197" i="22"/>
  <c r="AM96" i="22"/>
  <c r="AM50" i="22"/>
  <c r="K119" i="22"/>
  <c r="K113" i="22"/>
  <c r="Z42" i="22"/>
  <c r="Z38" i="22"/>
  <c r="Z46" i="22" s="1"/>
  <c r="Z44" i="22" s="1"/>
  <c r="Z128" i="22"/>
  <c r="AL73" i="22"/>
  <c r="AL67" i="22"/>
  <c r="AL77" i="22" s="1"/>
  <c r="AL75" i="22" s="1"/>
  <c r="W146" i="22"/>
  <c r="BM78" i="22"/>
  <c r="BM55" i="22"/>
  <c r="BM83" i="22" s="1"/>
  <c r="BM53" i="22"/>
  <c r="BM56" i="22" s="1"/>
  <c r="BM57" i="22" s="1"/>
  <c r="BN57" i="22" s="1"/>
  <c r="BM52" i="22"/>
  <c r="BM51" i="22"/>
  <c r="BM5" i="22" s="1"/>
  <c r="BA42" i="22"/>
  <c r="BA38" i="22"/>
  <c r="BA46" i="22" s="1"/>
  <c r="BA44" i="22" s="1"/>
  <c r="AY137" i="22"/>
  <c r="AY101" i="22"/>
  <c r="AY142" i="22" s="1"/>
  <c r="AY99" i="22"/>
  <c r="AY98" i="22"/>
  <c r="AY97" i="22"/>
  <c r="AY9" i="22" s="1"/>
  <c r="AZ173" i="22"/>
  <c r="AZ167" i="22"/>
  <c r="AZ176" i="22"/>
  <c r="AZ170" i="22"/>
  <c r="AZ116" i="22"/>
  <c r="G147" i="22"/>
  <c r="Y72" i="22"/>
  <c r="AX194" i="22"/>
  <c r="W178" i="22"/>
  <c r="W175" i="22"/>
  <c r="W169" i="22"/>
  <c r="W172" i="22"/>
  <c r="W123" i="22"/>
  <c r="W121" i="22" s="1"/>
  <c r="AZ73" i="22"/>
  <c r="AZ67" i="22"/>
  <c r="AZ77" i="22" s="1"/>
  <c r="AZ75" i="22" s="1"/>
  <c r="H166" i="22"/>
  <c r="H202" i="22" s="1"/>
  <c r="H163" i="22"/>
  <c r="H199" i="22" s="1"/>
  <c r="H157" i="22"/>
  <c r="H193" i="22" s="1"/>
  <c r="H196" i="22"/>
  <c r="H108" i="22"/>
  <c r="BA96" i="22"/>
  <c r="BA50" i="22"/>
  <c r="U194" i="22"/>
  <c r="I145" i="22"/>
  <c r="G146" i="22"/>
  <c r="H146" i="22" s="1"/>
  <c r="I146" i="22" s="1"/>
  <c r="BO96" i="22"/>
  <c r="BO50" i="22"/>
  <c r="AX147" i="22"/>
  <c r="AK172" i="22"/>
  <c r="AK178" i="22"/>
  <c r="AK169" i="22"/>
  <c r="AK175" i="22"/>
  <c r="AK123" i="22"/>
  <c r="AK121" i="22" s="1"/>
  <c r="AK122" i="22" s="1"/>
  <c r="AN22" i="22"/>
  <c r="AN24" i="22" s="1"/>
  <c r="AN126" i="22"/>
  <c r="L63" i="22"/>
  <c r="L109" i="22"/>
  <c r="BK87" i="22"/>
  <c r="BL87" i="22" s="1"/>
  <c r="H60" i="22"/>
  <c r="BC20" i="22"/>
  <c r="BC36" i="22" s="1"/>
  <c r="BC19" i="22"/>
  <c r="BC26" i="22" s="1"/>
  <c r="BK191" i="22"/>
  <c r="BA114" i="22"/>
  <c r="BA112" i="22"/>
  <c r="J137" i="22"/>
  <c r="J140" i="22" s="1"/>
  <c r="J144" i="22" s="1"/>
  <c r="J101" i="22"/>
  <c r="J142" i="22" s="1"/>
  <c r="J99" i="22"/>
  <c r="J98" i="22"/>
  <c r="U147" i="22"/>
  <c r="AM42" i="22"/>
  <c r="AM38" i="22"/>
  <c r="AM46" i="22" s="1"/>
  <c r="AM44" i="22" s="1"/>
  <c r="W139" i="22"/>
  <c r="W141" i="22" s="1"/>
  <c r="W151" i="22" s="1"/>
  <c r="W104" i="22"/>
  <c r="W147" i="22" s="1"/>
  <c r="W100" i="22"/>
  <c r="AL176" i="22"/>
  <c r="AL170" i="22"/>
  <c r="AL173" i="22"/>
  <c r="AL167" i="22"/>
  <c r="AL116" i="22"/>
  <c r="X73" i="22"/>
  <c r="X67" i="22"/>
  <c r="X77" i="22" s="1"/>
  <c r="X75" i="22" s="1"/>
  <c r="AY168" i="22"/>
  <c r="BP36" i="22"/>
  <c r="N124" i="22"/>
  <c r="N17" i="22"/>
  <c r="N18" i="22"/>
  <c r="N34" i="22"/>
  <c r="BM118" i="22"/>
  <c r="AY120" i="22"/>
  <c r="W135" i="22"/>
  <c r="BB36" i="22"/>
  <c r="BB126" i="22"/>
  <c r="AK143" i="22"/>
  <c r="AK80" i="22"/>
  <c r="AK82" i="22" s="1"/>
  <c r="AK92" i="22" s="1"/>
  <c r="AK90" i="22" s="1"/>
  <c r="AK91" i="22" s="1"/>
  <c r="AK58" i="22"/>
  <c r="AK88" i="22" s="1"/>
  <c r="AK54" i="22"/>
  <c r="AK62" i="22" s="1"/>
  <c r="AK60" i="22" s="1"/>
  <c r="AK61" i="22" s="1"/>
  <c r="AX88" i="22"/>
  <c r="G194" i="22"/>
  <c r="BO111" i="22"/>
  <c r="BO65" i="22"/>
  <c r="BP28" i="22"/>
  <c r="I100" i="22"/>
  <c r="I139" i="22"/>
  <c r="I141" i="22" s="1"/>
  <c r="I151" i="22" s="1"/>
  <c r="I149" i="22" s="1"/>
  <c r="AL119" i="22"/>
  <c r="AL113" i="22"/>
  <c r="BQ185" i="22"/>
  <c r="BQ179" i="22"/>
  <c r="BQ182" i="22"/>
  <c r="BQ188" i="22"/>
  <c r="BQ130" i="22"/>
  <c r="BQ131" i="22" s="1"/>
  <c r="X96" i="22"/>
  <c r="X50" i="22"/>
  <c r="BB185" i="22"/>
  <c r="BB179" i="22"/>
  <c r="BB188" i="22"/>
  <c r="BB182" i="22"/>
  <c r="BB130" i="22"/>
  <c r="BB131" i="22" s="1"/>
  <c r="BC131" i="22" s="1"/>
  <c r="BM137" i="22"/>
  <c r="BM101" i="22"/>
  <c r="BM142" i="22" s="1"/>
  <c r="BM99" i="22"/>
  <c r="BM98" i="22"/>
  <c r="BM97" i="22"/>
  <c r="BM9" i="22" s="1"/>
  <c r="AM190" i="22"/>
  <c r="AM184" i="22"/>
  <c r="AM187" i="22"/>
  <c r="AM181" i="22"/>
  <c r="AM136" i="22"/>
  <c r="AM134" i="22" s="1"/>
  <c r="AO41" i="22"/>
  <c r="Y132" i="22"/>
  <c r="Z132" i="22" s="1"/>
  <c r="Y128" i="22"/>
  <c r="AK138" i="22"/>
  <c r="AK12" i="22" s="1"/>
  <c r="BQ41" i="22"/>
  <c r="I117" i="22"/>
  <c r="G88" i="22"/>
  <c r="H104" i="22"/>
  <c r="H147" i="22" s="1"/>
  <c r="J72" i="22"/>
  <c r="U200" i="22"/>
  <c r="BO128" i="22"/>
  <c r="BO132" i="22"/>
  <c r="AY177" i="22"/>
  <c r="J178" i="22"/>
  <c r="J172" i="22"/>
  <c r="J175" i="22"/>
  <c r="J169" i="22"/>
  <c r="J123" i="22"/>
  <c r="J121" i="22" s="1"/>
  <c r="AN36" i="22"/>
  <c r="L22" i="22"/>
  <c r="L24" i="22" s="1"/>
  <c r="L126" i="22"/>
  <c r="H58" i="22"/>
  <c r="H88" i="22" s="1"/>
  <c r="BD124" i="22"/>
  <c r="BD18" i="22"/>
  <c r="BD17" i="22"/>
  <c r="BD34" i="22"/>
  <c r="BK197" i="22"/>
  <c r="BA187" i="22"/>
  <c r="BA181" i="22"/>
  <c r="BA184" i="22"/>
  <c r="BA190" i="22"/>
  <c r="BA136" i="22"/>
  <c r="AZ78" i="22"/>
  <c r="AZ81" i="22" s="1"/>
  <c r="AZ85" i="22" s="1"/>
  <c r="AZ55" i="22"/>
  <c r="AZ83" i="22" s="1"/>
  <c r="AZ53" i="22"/>
  <c r="AZ56" i="22" s="1"/>
  <c r="AZ52" i="22"/>
  <c r="BN78" i="22"/>
  <c r="BN81" i="22" s="1"/>
  <c r="BN85" i="22" s="1"/>
  <c r="BN55" i="22"/>
  <c r="BN83" i="22" s="1"/>
  <c r="BN53" i="22"/>
  <c r="BN56" i="22" s="1"/>
  <c r="BN52" i="22"/>
  <c r="W120" i="22"/>
  <c r="AK104" i="22"/>
  <c r="AK100" i="22"/>
  <c r="AK139" i="22"/>
  <c r="AK141" i="22" s="1"/>
  <c r="AK151" i="22" s="1"/>
  <c r="AK149" i="22" s="1"/>
  <c r="BO66" i="22"/>
  <c r="BO70" i="22" s="1"/>
  <c r="BO68" i="22"/>
  <c r="W161" i="22"/>
  <c r="W197" i="22" s="1"/>
  <c r="W155" i="22"/>
  <c r="W191" i="22" s="1"/>
  <c r="W164" i="22"/>
  <c r="W200" i="22" s="1"/>
  <c r="W158" i="22"/>
  <c r="W194" i="22" s="1"/>
  <c r="W102" i="22"/>
  <c r="AA20" i="22"/>
  <c r="AA36" i="22" s="1"/>
  <c r="AA19" i="22"/>
  <c r="AA26" i="22" s="1"/>
  <c r="X119" i="22"/>
  <c r="X113" i="22"/>
  <c r="AO185" i="22"/>
  <c r="AO179" i="22"/>
  <c r="AO182" i="22"/>
  <c r="AO188" i="22"/>
  <c r="AO130" i="22"/>
  <c r="AO131" i="22" s="1"/>
  <c r="Y68" i="22"/>
  <c r="Y66" i="22"/>
  <c r="Y70" i="22" s="1"/>
  <c r="AK79" i="22"/>
  <c r="AK8" i="22" s="1"/>
  <c r="BL60" i="22"/>
  <c r="AK177" i="22"/>
  <c r="AK118" i="22"/>
  <c r="AL118" i="22" s="1"/>
  <c r="J187" i="22"/>
  <c r="J181" i="22"/>
  <c r="J190" i="22"/>
  <c r="J184" i="22"/>
  <c r="J136" i="22"/>
  <c r="J134" i="22" s="1"/>
  <c r="BL163" i="22"/>
  <c r="BL199" i="22" s="1"/>
  <c r="BL166" i="22"/>
  <c r="BL202" i="22" s="1"/>
  <c r="BL157" i="22"/>
  <c r="BL193" i="22" s="1"/>
  <c r="BL196" i="22"/>
  <c r="BL108" i="22"/>
  <c r="W145" i="22"/>
  <c r="G200" i="22"/>
  <c r="BN73" i="22"/>
  <c r="BN67" i="22"/>
  <c r="BN77" i="22" s="1"/>
  <c r="BN75" i="22" s="1"/>
  <c r="I164" i="22"/>
  <c r="I200" i="22" s="1"/>
  <c r="I158" i="22"/>
  <c r="I194" i="22" s="1"/>
  <c r="I155" i="22"/>
  <c r="I191" i="22" s="1"/>
  <c r="I161" i="22"/>
  <c r="I197" i="22" s="1"/>
  <c r="I102" i="22"/>
  <c r="I103" i="22" s="1"/>
  <c r="K68" i="22"/>
  <c r="K66" i="22"/>
  <c r="K70" i="22" s="1"/>
  <c r="W80" i="22"/>
  <c r="W82" i="22" s="1"/>
  <c r="W92" i="22" s="1"/>
  <c r="W90" i="22" s="1"/>
  <c r="W54" i="22"/>
  <c r="W62" i="22" s="1"/>
  <c r="L28" i="22"/>
  <c r="Z109" i="22"/>
  <c r="Z63" i="22"/>
  <c r="BR124" i="22"/>
  <c r="BR17" i="22"/>
  <c r="BR18" i="22"/>
  <c r="BR34" i="22"/>
  <c r="BK146" i="22"/>
  <c r="BL146" i="22" s="1"/>
  <c r="AJ200" i="22"/>
  <c r="AM68" i="22"/>
  <c r="AM66" i="22"/>
  <c r="AM70" i="22" s="1"/>
  <c r="AM72" i="22" s="1"/>
  <c r="L188" i="22"/>
  <c r="L182" i="22"/>
  <c r="L185" i="22"/>
  <c r="L179" i="22"/>
  <c r="L130" i="22"/>
  <c r="L131" i="22"/>
  <c r="M131" i="22" s="1"/>
  <c r="Y96" i="22"/>
  <c r="Y50" i="22"/>
  <c r="BK88" i="22"/>
  <c r="BA111" i="22"/>
  <c r="BA65" i="22"/>
  <c r="BB28" i="22"/>
  <c r="AY118" i="22"/>
  <c r="AZ118" i="22" s="1"/>
  <c r="H149" i="22"/>
  <c r="I150" i="22" s="1"/>
  <c r="AJ166" i="22"/>
  <c r="AJ202" i="22" s="1"/>
  <c r="AJ163" i="22"/>
  <c r="AJ199" i="22" s="1"/>
  <c r="AJ157" i="22"/>
  <c r="AJ193" i="22" s="1"/>
  <c r="AJ196" i="22"/>
  <c r="AJ108" i="22"/>
  <c r="AJ106" i="22" s="1"/>
  <c r="U197" i="22"/>
  <c r="K42" i="22"/>
  <c r="AZ190" i="22"/>
  <c r="AZ184" i="22"/>
  <c r="AZ187" i="22"/>
  <c r="AZ181" i="22"/>
  <c r="AZ136" i="22"/>
  <c r="AZ134" i="22" s="1"/>
  <c r="L36" i="22"/>
  <c r="V139" i="22"/>
  <c r="V141" i="22" s="1"/>
  <c r="V151" i="22" s="1"/>
  <c r="V149" i="22" s="1"/>
  <c r="V100" i="22"/>
  <c r="V104" i="22"/>
  <c r="Y44" i="22"/>
  <c r="X190" i="22"/>
  <c r="X184" i="22"/>
  <c r="X187" i="22"/>
  <c r="X181" i="22"/>
  <c r="X136" i="22"/>
  <c r="X134" i="22" s="1"/>
  <c r="BC188" i="22"/>
  <c r="BC182" i="22"/>
  <c r="BC185" i="22"/>
  <c r="BC179" i="22"/>
  <c r="BC130" i="22"/>
  <c r="AJ88" i="22"/>
  <c r="BL103" i="22"/>
  <c r="BK200" i="22"/>
  <c r="AZ137" i="22"/>
  <c r="AZ140" i="22" s="1"/>
  <c r="AZ144" i="22" s="1"/>
  <c r="AZ101" i="22"/>
  <c r="AZ142" i="22" s="1"/>
  <c r="AZ99" i="22"/>
  <c r="AZ98" i="22"/>
  <c r="AK117" i="22"/>
  <c r="BN137" i="22"/>
  <c r="BN140" i="22" s="1"/>
  <c r="BN144" i="22" s="1"/>
  <c r="BN101" i="22"/>
  <c r="BN142" i="22" s="1"/>
  <c r="BN99" i="22"/>
  <c r="BN98" i="22"/>
  <c r="AL78" i="22"/>
  <c r="AL81" i="22" s="1"/>
  <c r="AL85" i="22" s="1"/>
  <c r="AL55" i="22"/>
  <c r="AL83" i="22" s="1"/>
  <c r="AL53" i="22"/>
  <c r="AL56" i="22" s="1"/>
  <c r="AL57" i="22" s="1"/>
  <c r="AL52" i="22"/>
  <c r="AK164" i="22"/>
  <c r="AK158" i="22"/>
  <c r="AK161" i="22"/>
  <c r="AK102" i="22"/>
  <c r="AK155" i="22"/>
  <c r="AK191" i="22" s="1"/>
  <c r="AK192" i="22" s="1"/>
  <c r="AO4" i="22" s="1"/>
  <c r="AP4" i="22" s="1"/>
  <c r="BM74" i="22"/>
  <c r="BO114" i="22"/>
  <c r="BO112" i="22"/>
  <c r="AB124" i="22"/>
  <c r="AB18" i="22"/>
  <c r="AB17" i="22"/>
  <c r="AB34" i="22"/>
  <c r="X173" i="22"/>
  <c r="X167" i="22"/>
  <c r="X176" i="22"/>
  <c r="X170" i="22"/>
  <c r="X116" i="22"/>
  <c r="AO19" i="22"/>
  <c r="AO26" i="22" s="1"/>
  <c r="AO20" i="22"/>
  <c r="AO36" i="22" s="1"/>
  <c r="AY171" i="22"/>
  <c r="BP63" i="22"/>
  <c r="BP109" i="22"/>
  <c r="M19" i="22"/>
  <c r="M26" i="22" s="1"/>
  <c r="M20" i="22"/>
  <c r="Y114" i="22"/>
  <c r="Y112" i="22"/>
  <c r="AK59" i="22"/>
  <c r="BL58" i="22"/>
  <c r="BL88" i="22" s="1"/>
  <c r="BK163" i="22"/>
  <c r="BK199" i="22" s="1"/>
  <c r="BK166" i="22"/>
  <c r="BK202" i="22" s="1"/>
  <c r="BK157" i="22"/>
  <c r="BK193" i="22" s="1"/>
  <c r="BK196" i="22"/>
  <c r="BK108" i="22"/>
  <c r="BK106" i="22" s="1"/>
  <c r="BL104" i="22"/>
  <c r="BL147" i="22" s="1"/>
  <c r="G191" i="22"/>
  <c r="I156" i="22"/>
  <c r="BN119" i="22"/>
  <c r="BN113" i="22"/>
  <c r="K114" i="22"/>
  <c r="K112" i="22"/>
  <c r="K73" i="22"/>
  <c r="K67" i="22"/>
  <c r="K77" i="22" s="1"/>
  <c r="K75" i="22" s="1"/>
  <c r="Z22" i="22"/>
  <c r="Z24" i="22" s="1"/>
  <c r="AM111" i="22"/>
  <c r="AM65" i="22"/>
  <c r="AN28" i="22"/>
  <c r="BN72" i="22"/>
  <c r="BO72" i="22" s="1"/>
  <c r="W118" i="22"/>
  <c r="AY135" i="22"/>
  <c r="BQ20" i="22"/>
  <c r="BQ19" i="22"/>
  <c r="BQ26" i="22" s="1"/>
  <c r="AJ103" i="22"/>
  <c r="AK103" i="22" s="1"/>
  <c r="AW106" i="22"/>
  <c r="W86" i="22"/>
  <c r="AY53" i="22"/>
  <c r="AY56" i="22" s="1"/>
  <c r="AY57" i="22" s="1"/>
  <c r="AZ57" i="22" s="1"/>
  <c r="AY78" i="22"/>
  <c r="AY55" i="22"/>
  <c r="AY83" i="22" s="1"/>
  <c r="AY52" i="22"/>
  <c r="AY51" i="22"/>
  <c r="AY5" i="22" s="1"/>
  <c r="AA131" i="22"/>
  <c r="G163" i="22"/>
  <c r="G199" i="22" s="1"/>
  <c r="G157" i="22"/>
  <c r="G193" i="22" s="1"/>
  <c r="G166" i="22"/>
  <c r="G202" i="22" s="1"/>
  <c r="G196" i="22"/>
  <c r="G108" i="22"/>
  <c r="G106" i="22" s="1"/>
  <c r="AM114" i="22"/>
  <c r="AM112" i="22"/>
  <c r="I80" i="22"/>
  <c r="I82" i="22" s="1"/>
  <c r="I92" i="22" s="1"/>
  <c r="I90" i="22" s="1"/>
  <c r="I58" i="22"/>
  <c r="I88" i="22" s="1"/>
  <c r="I54" i="22"/>
  <c r="I62" i="22" s="1"/>
  <c r="I60" i="22" s="1"/>
  <c r="I61" i="22" s="1"/>
  <c r="BO42" i="22"/>
  <c r="BO38" i="22"/>
  <c r="BO46" i="22" s="1"/>
  <c r="BO44" i="22" s="1"/>
  <c r="AZ119" i="22"/>
  <c r="AZ113" i="22"/>
  <c r="AX103" i="22"/>
  <c r="U191" i="22"/>
  <c r="I138" i="22"/>
  <c r="I12" i="22" s="1"/>
  <c r="BM172" i="22"/>
  <c r="BM178" i="22"/>
  <c r="BM169" i="22"/>
  <c r="BM175" i="22"/>
  <c r="BM123" i="22"/>
  <c r="BM121" i="22" s="1"/>
  <c r="AX166" i="22"/>
  <c r="AX202" i="22" s="1"/>
  <c r="AX196" i="22"/>
  <c r="AX157" i="22"/>
  <c r="AX193" i="22" s="1"/>
  <c r="AX108" i="22"/>
  <c r="AX106" i="22" s="1"/>
  <c r="AX163" i="22"/>
  <c r="AX199" i="22" s="1"/>
  <c r="J176" i="22"/>
  <c r="J170" i="22"/>
  <c r="J173" i="22"/>
  <c r="J167" i="22"/>
  <c r="J116" i="22"/>
  <c r="J118" i="22" s="1"/>
  <c r="AN109" i="22"/>
  <c r="AN63" i="22"/>
  <c r="V164" i="22"/>
  <c r="V200" i="22" s="1"/>
  <c r="V158" i="22"/>
  <c r="V194" i="22" s="1"/>
  <c r="V161" i="22"/>
  <c r="V197" i="22" s="1"/>
  <c r="V155" i="22"/>
  <c r="V191" i="22" s="1"/>
  <c r="V102" i="22"/>
  <c r="V103" i="22" s="1"/>
  <c r="W103" i="22" s="1"/>
  <c r="BN176" i="22"/>
  <c r="BN170" i="22"/>
  <c r="BN173" i="22"/>
  <c r="BN167" i="22"/>
  <c r="BN116" i="22"/>
  <c r="BK194" i="22"/>
  <c r="AK145" i="22"/>
  <c r="BA68" i="22"/>
  <c r="BA66" i="22"/>
  <c r="BA70" i="22" s="1"/>
  <c r="BA72" i="22" s="1"/>
  <c r="J78" i="22"/>
  <c r="J81" i="22" s="1"/>
  <c r="J85" i="22" s="1"/>
  <c r="J55" i="22"/>
  <c r="J83" i="22" s="1"/>
  <c r="J53" i="22"/>
  <c r="J56" i="22" s="1"/>
  <c r="J57" i="22" s="1"/>
  <c r="J52" i="22"/>
  <c r="BM174" i="22"/>
  <c r="AL137" i="22"/>
  <c r="AL140" i="22" s="1"/>
  <c r="AL144" i="22" s="1"/>
  <c r="AL146" i="22" s="1"/>
  <c r="AL101" i="22"/>
  <c r="AL142" i="22" s="1"/>
  <c r="AL99" i="22"/>
  <c r="AL98" i="22"/>
  <c r="BM60" i="18"/>
  <c r="BM61" i="18" s="1"/>
  <c r="BN102" i="18"/>
  <c r="BN103" i="18" s="1"/>
  <c r="BN158" i="18"/>
  <c r="BN194" i="18" s="1"/>
  <c r="BN164" i="18"/>
  <c r="BN155" i="18"/>
  <c r="BN191" i="18" s="1"/>
  <c r="BN161" i="18"/>
  <c r="BN197" i="18" s="1"/>
  <c r="BQ28" i="18"/>
  <c r="BP65" i="18"/>
  <c r="BP111" i="18"/>
  <c r="BR127" i="18"/>
  <c r="BR125" i="18"/>
  <c r="BP50" i="18"/>
  <c r="BP96" i="18"/>
  <c r="BN100" i="18"/>
  <c r="BN139" i="18"/>
  <c r="BN141" i="18" s="1"/>
  <c r="BN151" i="18" s="1"/>
  <c r="BN149" i="18" s="1"/>
  <c r="BM165" i="18"/>
  <c r="BM122" i="18"/>
  <c r="BM198" i="18"/>
  <c r="BQ8" i="18" s="1"/>
  <c r="BR8" i="18" s="1"/>
  <c r="BQ38" i="18"/>
  <c r="BQ46" i="18" s="1"/>
  <c r="BQ44" i="18" s="1"/>
  <c r="BQ42" i="18"/>
  <c r="BL108" i="18"/>
  <c r="BL106" i="18" s="1"/>
  <c r="BL157" i="18"/>
  <c r="BL193" i="18" s="1"/>
  <c r="BL163" i="18"/>
  <c r="BL199" i="18" s="1"/>
  <c r="BL196" i="18"/>
  <c r="BL166" i="18"/>
  <c r="BL202" i="18" s="1"/>
  <c r="BM90" i="18"/>
  <c r="BM91" i="18" s="1"/>
  <c r="BR37" i="18"/>
  <c r="BR40" i="18" s="1"/>
  <c r="BR41" i="18" s="1"/>
  <c r="BR35" i="18"/>
  <c r="BO116" i="18"/>
  <c r="BO118" i="18" s="1"/>
  <c r="BO170" i="18"/>
  <c r="BO176" i="18"/>
  <c r="BO167" i="18"/>
  <c r="BO173" i="18"/>
  <c r="BO53" i="18"/>
  <c r="BO56" i="18" s="1"/>
  <c r="BO57" i="18" s="1"/>
  <c r="BO55" i="18"/>
  <c r="BO83" i="18" s="1"/>
  <c r="BO78" i="18"/>
  <c r="BO81" i="18" s="1"/>
  <c r="BO85" i="18" s="1"/>
  <c r="BO52" i="18"/>
  <c r="BP128" i="18"/>
  <c r="BP132" i="18"/>
  <c r="BN81" i="18"/>
  <c r="BN85" i="18" s="1"/>
  <c r="BM104" i="18"/>
  <c r="BM147" i="18" s="1"/>
  <c r="BO99" i="18"/>
  <c r="BO101" i="18"/>
  <c r="BO142" i="18" s="1"/>
  <c r="BO137" i="18"/>
  <c r="BO98" i="18"/>
  <c r="BN123" i="18"/>
  <c r="BN121" i="18" s="1"/>
  <c r="BN172" i="18"/>
  <c r="BN178" i="18"/>
  <c r="BN169" i="18"/>
  <c r="BN175" i="18"/>
  <c r="BM156" i="18"/>
  <c r="BM201" i="18"/>
  <c r="BQ10" i="18" s="1"/>
  <c r="BR10" i="18" s="1"/>
  <c r="BQ22" i="18"/>
  <c r="BQ24" i="18" s="1"/>
  <c r="BM148" i="18"/>
  <c r="BP112" i="18"/>
  <c r="BP114" i="18"/>
  <c r="BN80" i="18"/>
  <c r="BN82" i="18" s="1"/>
  <c r="BN92" i="18" s="1"/>
  <c r="BN90" i="18" s="1"/>
  <c r="BN54" i="18"/>
  <c r="BN62" i="18" s="1"/>
  <c r="BN60" i="18" s="1"/>
  <c r="BO119" i="18"/>
  <c r="BO113" i="18"/>
  <c r="BM157" i="18"/>
  <c r="BM193" i="18" s="1"/>
  <c r="BQ5" i="18" s="1"/>
  <c r="BR5" i="18" s="1"/>
  <c r="BM163" i="18"/>
  <c r="BM199" i="18" s="1"/>
  <c r="BQ9" i="18" s="1"/>
  <c r="BR9" i="18" s="1"/>
  <c r="BM108" i="18"/>
  <c r="BM106" i="18" s="1"/>
  <c r="BM107" i="18" s="1"/>
  <c r="BM166" i="18"/>
  <c r="BM202" i="18" s="1"/>
  <c r="BQ11" i="18" s="1"/>
  <c r="BR11" i="18" s="1"/>
  <c r="BM196" i="18"/>
  <c r="BQ7" i="18" s="1"/>
  <c r="BR7" i="18" s="1"/>
  <c r="BM58" i="18"/>
  <c r="BM88" i="18" s="1"/>
  <c r="BM89" i="18" s="1"/>
  <c r="BM159" i="18"/>
  <c r="BR19" i="18"/>
  <c r="BR26" i="18" s="1"/>
  <c r="BR20" i="18"/>
  <c r="BR126" i="18"/>
  <c r="BM192" i="18"/>
  <c r="BQ4" i="18" s="1"/>
  <c r="BR4" i="18" s="1"/>
  <c r="BM162" i="18"/>
  <c r="BQ128" i="18"/>
  <c r="BQ132" i="18"/>
  <c r="BQ63" i="18"/>
  <c r="BQ109" i="18"/>
  <c r="BP66" i="18"/>
  <c r="BP70" i="18" s="1"/>
  <c r="BP72" i="18" s="1"/>
  <c r="BP68" i="18"/>
  <c r="BO67" i="18"/>
  <c r="BO77" i="18" s="1"/>
  <c r="BO75" i="18" s="1"/>
  <c r="BO73" i="18"/>
  <c r="BM149" i="18"/>
  <c r="BM195" i="18"/>
  <c r="BQ6" i="18" s="1"/>
  <c r="BR6" i="18" s="1"/>
  <c r="BC38" i="18"/>
  <c r="BC46" i="18" s="1"/>
  <c r="BC44" i="18" s="1"/>
  <c r="BC42" i="18"/>
  <c r="AY100" i="18"/>
  <c r="AY104" i="18"/>
  <c r="AY147" i="18" s="1"/>
  <c r="AY139" i="18"/>
  <c r="AY141" i="18" s="1"/>
  <c r="AY151" i="18" s="1"/>
  <c r="AY149" i="18" s="1"/>
  <c r="BB184" i="18"/>
  <c r="BB190" i="18"/>
  <c r="BB136" i="18"/>
  <c r="BB134" i="18" s="1"/>
  <c r="BB187" i="18"/>
  <c r="BB181" i="18"/>
  <c r="BC28" i="18"/>
  <c r="BB65" i="18"/>
  <c r="BB111" i="18"/>
  <c r="AZ80" i="18"/>
  <c r="AZ82" i="18" s="1"/>
  <c r="AZ92" i="18" s="1"/>
  <c r="AZ54" i="18"/>
  <c r="AZ62" i="18" s="1"/>
  <c r="BA170" i="18"/>
  <c r="BA176" i="18"/>
  <c r="BA167" i="18"/>
  <c r="BA173" i="18"/>
  <c r="BA116" i="18"/>
  <c r="BA118" i="18" s="1"/>
  <c r="BA53" i="18"/>
  <c r="BA56" i="18" s="1"/>
  <c r="BA55" i="18"/>
  <c r="BA83" i="18" s="1"/>
  <c r="BA78" i="18"/>
  <c r="BA81" i="18" s="1"/>
  <c r="BA85" i="18" s="1"/>
  <c r="BA52" i="18"/>
  <c r="AZ155" i="18"/>
  <c r="AZ191" i="18" s="1"/>
  <c r="AZ161" i="18"/>
  <c r="AZ197" i="18" s="1"/>
  <c r="AZ102" i="18"/>
  <c r="AZ158" i="18"/>
  <c r="AZ194" i="18" s="1"/>
  <c r="AZ164" i="18"/>
  <c r="AZ200" i="18" s="1"/>
  <c r="AX191" i="18"/>
  <c r="BD37" i="18"/>
  <c r="BD40" i="18" s="1"/>
  <c r="BD41" i="18" s="1"/>
  <c r="BD35" i="18"/>
  <c r="BA67" i="18"/>
  <c r="BA77" i="18" s="1"/>
  <c r="BA75" i="18" s="1"/>
  <c r="BA73" i="18"/>
  <c r="BA99" i="18"/>
  <c r="BA101" i="18"/>
  <c r="BA142" i="18" s="1"/>
  <c r="BA137" i="18"/>
  <c r="BA140" i="18" s="1"/>
  <c r="BA144" i="18" s="1"/>
  <c r="BA98" i="18"/>
  <c r="AY54" i="18"/>
  <c r="AY62" i="18" s="1"/>
  <c r="AY60" i="18" s="1"/>
  <c r="AY61" i="18" s="1"/>
  <c r="AY58" i="18"/>
  <c r="AY88" i="18" s="1"/>
  <c r="AY80" i="18"/>
  <c r="AY82" i="18" s="1"/>
  <c r="AY92" i="18" s="1"/>
  <c r="AY90" i="18" s="1"/>
  <c r="AY91" i="18" s="1"/>
  <c r="AY86" i="18"/>
  <c r="AX87" i="18"/>
  <c r="AY87" i="18" s="1"/>
  <c r="AZ87" i="18" s="1"/>
  <c r="BA87" i="18" s="1"/>
  <c r="AY145" i="18"/>
  <c r="AX146" i="18"/>
  <c r="AY146" i="18" s="1"/>
  <c r="AZ146" i="18" s="1"/>
  <c r="BA146" i="18" s="1"/>
  <c r="AZ100" i="18"/>
  <c r="AZ104" i="18"/>
  <c r="AZ147" i="18" s="1"/>
  <c r="AZ139" i="18"/>
  <c r="AZ141" i="18" s="1"/>
  <c r="AZ151" i="18" s="1"/>
  <c r="AZ149" i="18" s="1"/>
  <c r="BC128" i="18"/>
  <c r="BC132" i="18"/>
  <c r="BC22" i="18"/>
  <c r="BC24" i="18"/>
  <c r="AX200" i="18"/>
  <c r="BB112" i="18"/>
  <c r="BB114" i="18"/>
  <c r="AZ169" i="18"/>
  <c r="AZ175" i="18"/>
  <c r="AZ178" i="18"/>
  <c r="AZ123" i="18"/>
  <c r="AZ121" i="18" s="1"/>
  <c r="AZ172" i="18"/>
  <c r="BD127" i="18"/>
  <c r="BD125" i="18"/>
  <c r="AX108" i="18"/>
  <c r="AX106" i="18" s="1"/>
  <c r="AX196" i="18"/>
  <c r="AX166" i="18"/>
  <c r="AX202" i="18" s="1"/>
  <c r="AX157" i="18"/>
  <c r="AX193" i="18" s="1"/>
  <c r="AX163" i="18"/>
  <c r="AX199" i="18" s="1"/>
  <c r="AX197" i="18"/>
  <c r="BA113" i="18"/>
  <c r="BA119" i="18"/>
  <c r="AY102" i="18"/>
  <c r="AY103" i="18" s="1"/>
  <c r="AZ103" i="18" s="1"/>
  <c r="AY155" i="18"/>
  <c r="AY191" i="18" s="1"/>
  <c r="AY161" i="18"/>
  <c r="AY197" i="18" s="1"/>
  <c r="AY158" i="18"/>
  <c r="AY194" i="18" s="1"/>
  <c r="AY164" i="18"/>
  <c r="AY200" i="18" s="1"/>
  <c r="AX147" i="18"/>
  <c r="BB24" i="18"/>
  <c r="AZ57" i="18"/>
  <c r="BC63" i="18"/>
  <c r="BC109" i="18"/>
  <c r="AX194" i="18"/>
  <c r="AY159" i="18"/>
  <c r="BB68" i="18"/>
  <c r="BB66" i="18"/>
  <c r="BB70" i="18" s="1"/>
  <c r="BB72" i="18" s="1"/>
  <c r="AX88" i="18"/>
  <c r="BD19" i="18"/>
  <c r="BD26" i="18" s="1"/>
  <c r="BD20" i="18"/>
  <c r="BD36" i="18"/>
  <c r="BD126" i="18"/>
  <c r="AO72" i="18"/>
  <c r="AO50" i="18"/>
  <c r="AO96" i="18"/>
  <c r="AK107" i="18"/>
  <c r="AL58" i="18"/>
  <c r="AL88" i="18" s="1"/>
  <c r="AP38" i="18"/>
  <c r="AP46" i="18" s="1"/>
  <c r="AP44" i="18" s="1"/>
  <c r="AP45" i="18" s="1"/>
  <c r="AP42" i="18"/>
  <c r="AP43" i="18" s="1"/>
  <c r="AM54" i="18"/>
  <c r="AM62" i="18" s="1"/>
  <c r="AM60" i="18" s="1"/>
  <c r="AM58" i="18"/>
  <c r="AM88" i="18" s="1"/>
  <c r="AM80" i="18"/>
  <c r="AM82" i="18" s="1"/>
  <c r="AM92" i="18" s="1"/>
  <c r="AM90" i="18" s="1"/>
  <c r="AM102" i="18"/>
  <c r="AM103" i="18" s="1"/>
  <c r="AM158" i="18"/>
  <c r="AM194" i="18" s="1"/>
  <c r="AM164" i="18"/>
  <c r="AM155" i="18"/>
  <c r="AM161" i="18"/>
  <c r="AM197" i="18" s="1"/>
  <c r="AK59" i="18"/>
  <c r="AO112" i="18"/>
  <c r="AO114" i="18"/>
  <c r="AN116" i="18"/>
  <c r="AN118" i="18" s="1"/>
  <c r="AN167" i="18"/>
  <c r="AN170" i="18"/>
  <c r="AN176" i="18"/>
  <c r="AN173" i="18"/>
  <c r="AN67" i="18"/>
  <c r="AN77" i="18" s="1"/>
  <c r="AN75" i="18" s="1"/>
  <c r="AN73" i="18"/>
  <c r="AN99" i="18"/>
  <c r="AN101" i="18"/>
  <c r="AN142" i="18" s="1"/>
  <c r="AN137" i="18"/>
  <c r="AN140" i="18" s="1"/>
  <c r="AN144" i="18" s="1"/>
  <c r="AN146" i="18" s="1"/>
  <c r="AN98" i="18"/>
  <c r="AK201" i="18"/>
  <c r="AO10" i="18" s="1"/>
  <c r="AP10" i="18" s="1"/>
  <c r="AK192" i="18"/>
  <c r="AO4" i="18" s="1"/>
  <c r="AP4" i="18" s="1"/>
  <c r="AP128" i="18"/>
  <c r="AP132" i="18"/>
  <c r="AP133" i="18" s="1"/>
  <c r="AP22" i="18"/>
  <c r="AP23" i="18" s="1"/>
  <c r="AL108" i="18"/>
  <c r="AL106" i="18" s="1"/>
  <c r="AL166" i="18"/>
  <c r="AL202" i="18" s="1"/>
  <c r="AL157" i="18"/>
  <c r="AL193" i="18" s="1"/>
  <c r="AL163" i="18"/>
  <c r="AL199" i="18" s="1"/>
  <c r="AL196" i="18"/>
  <c r="AM81" i="18"/>
  <c r="AM85" i="18" s="1"/>
  <c r="AP130" i="18"/>
  <c r="AP131" i="18" s="1"/>
  <c r="AP182" i="18"/>
  <c r="AP183" i="18" s="1"/>
  <c r="AP188" i="18"/>
  <c r="AP189" i="18" s="1"/>
  <c r="AP179" i="18"/>
  <c r="AP180" i="18" s="1"/>
  <c r="AP185" i="18"/>
  <c r="AP186" i="18" s="1"/>
  <c r="AM100" i="18"/>
  <c r="AM104" i="18"/>
  <c r="AM147" i="18" s="1"/>
  <c r="AM139" i="18"/>
  <c r="AM141" i="18" s="1"/>
  <c r="AM151" i="18" s="1"/>
  <c r="AM149" i="18" s="1"/>
  <c r="AO66" i="18"/>
  <c r="AO70" i="18" s="1"/>
  <c r="AO68" i="18"/>
  <c r="AP28" i="18"/>
  <c r="AO65" i="18"/>
  <c r="AO111" i="18"/>
  <c r="AN136" i="18"/>
  <c r="AN134" i="18" s="1"/>
  <c r="AN181" i="18"/>
  <c r="AN187" i="18"/>
  <c r="AN184" i="18"/>
  <c r="AN190" i="18"/>
  <c r="AN53" i="18"/>
  <c r="AN56" i="18" s="1"/>
  <c r="AN57" i="18" s="1"/>
  <c r="AN55" i="18"/>
  <c r="AN83" i="18" s="1"/>
  <c r="AN78" i="18"/>
  <c r="AN81" i="18" s="1"/>
  <c r="AN85" i="18" s="1"/>
  <c r="AN52" i="18"/>
  <c r="AK195" i="18"/>
  <c r="AO6" i="18" s="1"/>
  <c r="AP6" i="18" s="1"/>
  <c r="AP63" i="18"/>
  <c r="AP109" i="18"/>
  <c r="AM123" i="18"/>
  <c r="AM121" i="18" s="1"/>
  <c r="AM172" i="18"/>
  <c r="AM178" i="18"/>
  <c r="AM169" i="18"/>
  <c r="AM175" i="18"/>
  <c r="AK148" i="18"/>
  <c r="AK89" i="18"/>
  <c r="AK198" i="18"/>
  <c r="AO8" i="18" s="1"/>
  <c r="AP8" i="18" s="1"/>
  <c r="AN113" i="18"/>
  <c r="AN119" i="18"/>
  <c r="AO136" i="18"/>
  <c r="AO181" i="18"/>
  <c r="AO187" i="18"/>
  <c r="AO184" i="18"/>
  <c r="AO190" i="18"/>
  <c r="N34" i="18"/>
  <c r="N18" i="18"/>
  <c r="W118" i="18"/>
  <c r="X72" i="18"/>
  <c r="AA188" i="18"/>
  <c r="AA182" i="18"/>
  <c r="AA185" i="18"/>
  <c r="AA130" i="18"/>
  <c r="AA179" i="18"/>
  <c r="V58" i="18"/>
  <c r="V54" i="18"/>
  <c r="V62" i="18" s="1"/>
  <c r="V60" i="18" s="1"/>
  <c r="V80" i="18"/>
  <c r="V82" i="18" s="1"/>
  <c r="V92" i="18" s="1"/>
  <c r="V90" i="18" s="1"/>
  <c r="W74" i="18"/>
  <c r="Y96" i="18"/>
  <c r="Y50" i="18"/>
  <c r="Z185" i="18"/>
  <c r="Z179" i="18"/>
  <c r="Z182" i="18"/>
  <c r="Z188" i="18"/>
  <c r="Z130" i="18"/>
  <c r="Z131" i="18" s="1"/>
  <c r="Y111" i="18"/>
  <c r="Y65" i="18"/>
  <c r="Z28" i="18"/>
  <c r="W78" i="18"/>
  <c r="W81" i="18" s="1"/>
  <c r="W85" i="18" s="1"/>
  <c r="W53" i="18"/>
  <c r="W56" i="18" s="1"/>
  <c r="W55" i="18"/>
  <c r="W83" i="18" s="1"/>
  <c r="W52" i="18"/>
  <c r="Y187" i="18"/>
  <c r="Y181" i="18"/>
  <c r="Y190" i="18"/>
  <c r="Y184" i="18"/>
  <c r="Y136" i="18"/>
  <c r="V140" i="18"/>
  <c r="V144" i="18" s="1"/>
  <c r="X176" i="18"/>
  <c r="X170" i="18"/>
  <c r="X167" i="18"/>
  <c r="X116" i="18"/>
  <c r="X173" i="18"/>
  <c r="U106" i="18"/>
  <c r="Y42" i="18"/>
  <c r="Y38" i="18"/>
  <c r="Y46" i="18" s="1"/>
  <c r="Y44" i="18" s="1"/>
  <c r="V81" i="18"/>
  <c r="V85" i="18" s="1"/>
  <c r="Z22" i="18"/>
  <c r="Z24" i="18" s="1"/>
  <c r="X73" i="18"/>
  <c r="X67" i="18"/>
  <c r="X77" i="18" s="1"/>
  <c r="X75" i="18" s="1"/>
  <c r="W99" i="18"/>
  <c r="W137" i="18"/>
  <c r="W140" i="18" s="1"/>
  <c r="W144" i="18" s="1"/>
  <c r="W101" i="18"/>
  <c r="W142" i="18" s="1"/>
  <c r="W143" i="18" s="1"/>
  <c r="W98" i="18"/>
  <c r="W174" i="18"/>
  <c r="W177" i="18"/>
  <c r="X78" i="18"/>
  <c r="X81" i="18" s="1"/>
  <c r="X85" i="18" s="1"/>
  <c r="X53" i="18"/>
  <c r="X56" i="18" s="1"/>
  <c r="X55" i="18"/>
  <c r="X83" i="18" s="1"/>
  <c r="X52" i="18"/>
  <c r="V139" i="18"/>
  <c r="V141" i="18" s="1"/>
  <c r="V151" i="18" s="1"/>
  <c r="V149" i="18" s="1"/>
  <c r="V104" i="18"/>
  <c r="V100" i="18"/>
  <c r="W178" i="18"/>
  <c r="W172" i="18"/>
  <c r="W175" i="18"/>
  <c r="W169" i="18"/>
  <c r="W123" i="18"/>
  <c r="W121" i="18" s="1"/>
  <c r="W122" i="18" s="1"/>
  <c r="AB17" i="18"/>
  <c r="AB34" i="18"/>
  <c r="AB124" i="18"/>
  <c r="W51" i="18"/>
  <c r="W5" i="18" s="1"/>
  <c r="W57" i="18"/>
  <c r="X57" i="18" s="1"/>
  <c r="Z36" i="18"/>
  <c r="Z126" i="18"/>
  <c r="X119" i="18"/>
  <c r="X113" i="18"/>
  <c r="Y68" i="18"/>
  <c r="Y66" i="18"/>
  <c r="Y70" i="18" s="1"/>
  <c r="X99" i="18"/>
  <c r="X101" i="18"/>
  <c r="X142" i="18" s="1"/>
  <c r="X137" i="18"/>
  <c r="X140" i="18" s="1"/>
  <c r="X144" i="18" s="1"/>
  <c r="X98" i="18"/>
  <c r="V161" i="18"/>
  <c r="V164" i="18"/>
  <c r="V158" i="18"/>
  <c r="V155" i="18"/>
  <c r="V102" i="18"/>
  <c r="V103" i="18" s="1"/>
  <c r="W76" i="18"/>
  <c r="AA19" i="18"/>
  <c r="AA26" i="18" s="1"/>
  <c r="AA20" i="18"/>
  <c r="AA126" i="18" s="1"/>
  <c r="W84" i="18"/>
  <c r="Z109" i="18"/>
  <c r="Z63" i="18"/>
  <c r="Y114" i="18"/>
  <c r="Y112" i="18"/>
  <c r="X190" i="18"/>
  <c r="X184" i="18"/>
  <c r="X187" i="18"/>
  <c r="X136" i="18"/>
  <c r="X134" i="18" s="1"/>
  <c r="X181" i="18"/>
  <c r="W168" i="18"/>
  <c r="I167" i="18"/>
  <c r="I168" i="18" s="1"/>
  <c r="L188" i="18"/>
  <c r="L182" i="18"/>
  <c r="L179" i="18"/>
  <c r="L185" i="18"/>
  <c r="H191" i="18"/>
  <c r="I170" i="18"/>
  <c r="I171" i="18" s="1"/>
  <c r="J184" i="18"/>
  <c r="J181" i="18"/>
  <c r="J187" i="18"/>
  <c r="J190" i="18"/>
  <c r="H202" i="18"/>
  <c r="I173" i="18"/>
  <c r="I174" i="18" s="1"/>
  <c r="I116" i="18"/>
  <c r="I118" i="18" s="1"/>
  <c r="H196" i="18"/>
  <c r="I119" i="18"/>
  <c r="I120" i="18" s="1"/>
  <c r="I158" i="18"/>
  <c r="I159" i="18" s="1"/>
  <c r="I164" i="18"/>
  <c r="I200" i="18" s="1"/>
  <c r="I161" i="18"/>
  <c r="I162" i="18" s="1"/>
  <c r="I155" i="18"/>
  <c r="I156" i="18" s="1"/>
  <c r="J176" i="18"/>
  <c r="J173" i="18"/>
  <c r="J170" i="18"/>
  <c r="J167" i="18"/>
  <c r="I123" i="18"/>
  <c r="I121" i="18" s="1"/>
  <c r="I122" i="18" s="1"/>
  <c r="I172" i="18"/>
  <c r="I169" i="18"/>
  <c r="I178" i="18"/>
  <c r="I175" i="18"/>
  <c r="H199" i="18"/>
  <c r="K63" i="18"/>
  <c r="K66" i="18" s="1"/>
  <c r="K70" i="18" s="1"/>
  <c r="K28" i="18"/>
  <c r="K111" i="18" s="1"/>
  <c r="K113" i="18" s="1"/>
  <c r="H193" i="18"/>
  <c r="J78" i="18"/>
  <c r="J81" i="18" s="1"/>
  <c r="J85" i="18" s="1"/>
  <c r="I142" i="18"/>
  <c r="I143" i="18" s="1"/>
  <c r="H197" i="18"/>
  <c r="J73" i="18"/>
  <c r="J111" i="18"/>
  <c r="J113" i="18" s="1"/>
  <c r="J116" i="18"/>
  <c r="J83" i="18"/>
  <c r="J66" i="18"/>
  <c r="J70" i="18" s="1"/>
  <c r="K112" i="18"/>
  <c r="K114" i="18"/>
  <c r="L26" i="18"/>
  <c r="L109" i="18" s="1"/>
  <c r="L112" i="18" s="1"/>
  <c r="I83" i="18"/>
  <c r="H200" i="18"/>
  <c r="H194" i="18"/>
  <c r="I177" i="18"/>
  <c r="I71" i="18"/>
  <c r="I72" i="18"/>
  <c r="I138" i="18"/>
  <c r="I12" i="18" s="1"/>
  <c r="M41" i="19"/>
  <c r="M40" i="19"/>
  <c r="K96" i="18"/>
  <c r="K98" i="18" s="1"/>
  <c r="K100" i="18" s="1"/>
  <c r="I104" i="18"/>
  <c r="I139" i="18"/>
  <c r="I141" i="18" s="1"/>
  <c r="I151" i="18" s="1"/>
  <c r="I149" i="18" s="1"/>
  <c r="I150" i="18" s="1"/>
  <c r="I100" i="18"/>
  <c r="J137" i="18"/>
  <c r="J140" i="18" s="1"/>
  <c r="J144" i="18" s="1"/>
  <c r="J98" i="18"/>
  <c r="J101" i="18"/>
  <c r="J142" i="18" s="1"/>
  <c r="L130" i="18"/>
  <c r="L131" i="18" s="1"/>
  <c r="J136" i="18"/>
  <c r="J134" i="18" s="1"/>
  <c r="I102" i="18"/>
  <c r="I103" i="18" s="1"/>
  <c r="I140" i="18"/>
  <c r="I144" i="18" s="1"/>
  <c r="I145" i="18" s="1"/>
  <c r="J99" i="18"/>
  <c r="J52" i="18"/>
  <c r="J80" i="18" s="1"/>
  <c r="J82" i="18" s="1"/>
  <c r="J92" i="18" s="1"/>
  <c r="J90" i="18" s="1"/>
  <c r="L36" i="18"/>
  <c r="L38" i="18" s="1"/>
  <c r="L46" i="18" s="1"/>
  <c r="L44" i="18" s="1"/>
  <c r="L24" i="18"/>
  <c r="L50" i="18" s="1"/>
  <c r="L126" i="18"/>
  <c r="M127" i="18"/>
  <c r="K132" i="18"/>
  <c r="K128" i="18"/>
  <c r="N17" i="18"/>
  <c r="N124" i="18"/>
  <c r="K55" i="18"/>
  <c r="K53" i="18"/>
  <c r="K56" i="18" s="1"/>
  <c r="K52" i="18"/>
  <c r="M19" i="18"/>
  <c r="M26" i="18" s="1"/>
  <c r="M20" i="18"/>
  <c r="J39" i="13"/>
  <c r="J40" i="13"/>
  <c r="K37" i="13"/>
  <c r="I34" i="13"/>
  <c r="J31" i="13"/>
  <c r="H35" i="13"/>
  <c r="K25" i="13"/>
  <c r="J27" i="13"/>
  <c r="J28" i="13"/>
  <c r="J22" i="13"/>
  <c r="J21" i="13"/>
  <c r="K19" i="13"/>
  <c r="J13" i="13"/>
  <c r="I15" i="13"/>
  <c r="I16" i="13"/>
  <c r="AZ103" i="35" l="1"/>
  <c r="BB72" i="35"/>
  <c r="I199" i="34"/>
  <c r="M9" i="34" s="1"/>
  <c r="BN103" i="34"/>
  <c r="J57" i="31"/>
  <c r="AL88" i="31"/>
  <c r="V106" i="30"/>
  <c r="I91" i="29"/>
  <c r="I202" i="28"/>
  <c r="M11" i="28" s="1"/>
  <c r="N11" i="28" s="1"/>
  <c r="K118" i="28"/>
  <c r="AA72" i="28"/>
  <c r="BM159" i="27"/>
  <c r="BM103" i="27"/>
  <c r="BM149" i="27"/>
  <c r="BM150" i="27" s="1"/>
  <c r="BM91" i="27"/>
  <c r="I14" i="21"/>
  <c r="I162" i="26"/>
  <c r="X103" i="26"/>
  <c r="AL118" i="26"/>
  <c r="AM118" i="26" s="1"/>
  <c r="BA99" i="26"/>
  <c r="AZ118" i="26"/>
  <c r="K72" i="26"/>
  <c r="BN57" i="26"/>
  <c r="I12" i="21"/>
  <c r="I10" i="21"/>
  <c r="W59" i="26"/>
  <c r="W89" i="26"/>
  <c r="BA83" i="26"/>
  <c r="AK162" i="24"/>
  <c r="AZ118" i="24"/>
  <c r="M44" i="36"/>
  <c r="I196" i="36"/>
  <c r="M7" i="36" s="1"/>
  <c r="N7" i="36" s="1"/>
  <c r="M96" i="36"/>
  <c r="M50" i="36"/>
  <c r="N22" i="36"/>
  <c r="N23" i="36" s="1"/>
  <c r="H88" i="36"/>
  <c r="I58" i="36"/>
  <c r="K113" i="36"/>
  <c r="K119" i="36"/>
  <c r="K100" i="36"/>
  <c r="K139" i="36"/>
  <c r="K141" i="36" s="1"/>
  <c r="K151" i="36" s="1"/>
  <c r="K149" i="36" s="1"/>
  <c r="I193" i="36"/>
  <c r="M5" i="36" s="1"/>
  <c r="N5" i="36" s="1"/>
  <c r="I202" i="36"/>
  <c r="M11" i="36" s="1"/>
  <c r="N11" i="36" s="1"/>
  <c r="J160" i="36"/>
  <c r="J157" i="36"/>
  <c r="J163" i="36"/>
  <c r="J166" i="36"/>
  <c r="J108" i="36"/>
  <c r="J106" i="36" s="1"/>
  <c r="L181" i="36"/>
  <c r="L190" i="36"/>
  <c r="L187" i="36"/>
  <c r="L184" i="36"/>
  <c r="L136" i="36"/>
  <c r="L134" i="36" s="1"/>
  <c r="N36" i="36"/>
  <c r="N126" i="36"/>
  <c r="M68" i="36"/>
  <c r="M66" i="36"/>
  <c r="M70" i="36" s="1"/>
  <c r="M72" i="36" s="1"/>
  <c r="K73" i="36"/>
  <c r="K67" i="36"/>
  <c r="K77" i="36" s="1"/>
  <c r="K75" i="36" s="1"/>
  <c r="L137" i="36"/>
  <c r="L140" i="36" s="1"/>
  <c r="L144" i="36" s="1"/>
  <c r="L101" i="36"/>
  <c r="L142" i="36" s="1"/>
  <c r="L99" i="36"/>
  <c r="L98" i="36"/>
  <c r="N188" i="36"/>
  <c r="N189" i="36" s="1"/>
  <c r="N179" i="36"/>
  <c r="N180" i="36" s="1"/>
  <c r="N182" i="36"/>
  <c r="N183" i="36" s="1"/>
  <c r="N185" i="36"/>
  <c r="N186" i="36" s="1"/>
  <c r="N130" i="36"/>
  <c r="N131" i="36" s="1"/>
  <c r="K54" i="36"/>
  <c r="K62" i="36" s="1"/>
  <c r="K60" i="36" s="1"/>
  <c r="K80" i="36"/>
  <c r="K82" i="36" s="1"/>
  <c r="K92" i="36" s="1"/>
  <c r="K90" i="36" s="1"/>
  <c r="K161" i="36"/>
  <c r="K158" i="36"/>
  <c r="K164" i="36"/>
  <c r="K200" i="36" s="1"/>
  <c r="K102" i="36"/>
  <c r="K103" i="36" s="1"/>
  <c r="K155" i="36"/>
  <c r="K191" i="36" s="1"/>
  <c r="I107" i="36"/>
  <c r="N21" i="36"/>
  <c r="I198" i="36"/>
  <c r="M8" i="36" s="1"/>
  <c r="N8" i="36" s="1"/>
  <c r="J200" i="36"/>
  <c r="K146" i="36"/>
  <c r="L146" i="36" s="1"/>
  <c r="M112" i="36"/>
  <c r="M114" i="36"/>
  <c r="H147" i="36"/>
  <c r="I104" i="36"/>
  <c r="I105" i="36" s="1"/>
  <c r="N109" i="36"/>
  <c r="N63" i="36"/>
  <c r="N27" i="36"/>
  <c r="L55" i="36"/>
  <c r="L83" i="36" s="1"/>
  <c r="L78" i="36"/>
  <c r="L53" i="36"/>
  <c r="L56" i="36" s="1"/>
  <c r="L57" i="36" s="1"/>
  <c r="L52" i="36"/>
  <c r="I199" i="36"/>
  <c r="M9" i="36" s="1"/>
  <c r="N9" i="36" s="1"/>
  <c r="L176" i="36"/>
  <c r="L167" i="36"/>
  <c r="L173" i="36"/>
  <c r="L116" i="36"/>
  <c r="L118" i="36" s="1"/>
  <c r="L170" i="36"/>
  <c r="J169" i="36"/>
  <c r="J175" i="36"/>
  <c r="J172" i="36"/>
  <c r="J178" i="36"/>
  <c r="J123" i="36"/>
  <c r="J121" i="36" s="1"/>
  <c r="I192" i="36"/>
  <c r="M4" i="36" s="1"/>
  <c r="N4" i="36" s="1"/>
  <c r="M28" i="36"/>
  <c r="L111" i="36"/>
  <c r="L65" i="36"/>
  <c r="M187" i="36"/>
  <c r="M181" i="36"/>
  <c r="M190" i="36"/>
  <c r="M184" i="36"/>
  <c r="M136" i="36"/>
  <c r="BD128" i="25"/>
  <c r="BD132" i="25"/>
  <c r="BD133" i="25" s="1"/>
  <c r="AO128" i="25"/>
  <c r="AO132" i="25"/>
  <c r="BP99" i="25"/>
  <c r="BP101" i="25"/>
  <c r="BP142" i="25" s="1"/>
  <c r="BP137" i="25"/>
  <c r="BP140" i="25" s="1"/>
  <c r="BP144" i="25" s="1"/>
  <c r="BP98" i="25"/>
  <c r="AB112" i="25"/>
  <c r="AB114" i="25"/>
  <c r="AB115" i="25" s="1"/>
  <c r="AB110" i="25"/>
  <c r="BD112" i="25"/>
  <c r="BD114" i="25"/>
  <c r="BD115" i="25" s="1"/>
  <c r="BD110" i="25"/>
  <c r="BC99" i="25"/>
  <c r="BC101" i="25"/>
  <c r="BC142" i="25" s="1"/>
  <c r="BC137" i="25"/>
  <c r="BC140" i="25" s="1"/>
  <c r="BC144" i="25" s="1"/>
  <c r="BC98" i="25"/>
  <c r="BM143" i="25"/>
  <c r="AN116" i="25"/>
  <c r="AN167" i="25"/>
  <c r="AN173" i="25"/>
  <c r="AN170" i="25"/>
  <c r="AN176" i="25"/>
  <c r="BB140" i="25"/>
  <c r="BB144" i="25" s="1"/>
  <c r="BB146" i="25" s="1"/>
  <c r="BC146" i="25" s="1"/>
  <c r="BB123" i="25"/>
  <c r="BB121" i="25" s="1"/>
  <c r="BB169" i="25"/>
  <c r="BB172" i="25"/>
  <c r="BB175" i="25"/>
  <c r="BB178" i="25"/>
  <c r="AK143" i="25"/>
  <c r="AY107" i="25"/>
  <c r="Z123" i="25"/>
  <c r="Z121" i="25" s="1"/>
  <c r="Z169" i="25"/>
  <c r="Z172" i="25"/>
  <c r="Z175" i="25"/>
  <c r="Z178" i="25"/>
  <c r="AO112" i="25"/>
  <c r="AO114" i="25"/>
  <c r="AA99" i="25"/>
  <c r="AA101" i="25"/>
  <c r="AA142" i="25" s="1"/>
  <c r="AA137" i="25"/>
  <c r="AA140" i="25" s="1"/>
  <c r="AA144" i="25" s="1"/>
  <c r="AA98" i="25"/>
  <c r="AA113" i="25"/>
  <c r="AA119" i="25"/>
  <c r="AN113" i="25"/>
  <c r="AN119" i="25"/>
  <c r="BC113" i="25"/>
  <c r="BC119" i="25"/>
  <c r="AM136" i="25"/>
  <c r="AM134" i="25" s="1"/>
  <c r="AM181" i="25"/>
  <c r="AM184" i="25"/>
  <c r="AM187" i="25"/>
  <c r="AM190" i="25"/>
  <c r="BM102" i="25"/>
  <c r="BM103" i="25" s="1"/>
  <c r="BN103" i="25" s="1"/>
  <c r="BM155" i="25"/>
  <c r="BM158" i="25"/>
  <c r="BM161" i="25"/>
  <c r="BM164" i="25"/>
  <c r="AY195" i="25"/>
  <c r="AN118" i="25"/>
  <c r="BA108" i="25"/>
  <c r="BA106" i="25" s="1"/>
  <c r="BA157" i="25"/>
  <c r="BA193" i="25" s="1"/>
  <c r="BA160" i="25"/>
  <c r="BA196" i="25" s="1"/>
  <c r="BA163" i="25"/>
  <c r="BA199" i="25" s="1"/>
  <c r="BA166" i="25"/>
  <c r="BA202" i="25" s="1"/>
  <c r="Y108" i="25"/>
  <c r="Y106" i="25" s="1"/>
  <c r="Y157" i="25"/>
  <c r="Y193" i="25" s="1"/>
  <c r="Y160" i="25"/>
  <c r="Y196" i="25" s="1"/>
  <c r="Y163" i="25"/>
  <c r="Y199" i="25" s="1"/>
  <c r="Y166" i="25"/>
  <c r="Y202" i="25" s="1"/>
  <c r="AK102" i="25"/>
  <c r="AK103" i="25" s="1"/>
  <c r="AL103" i="25" s="1"/>
  <c r="AK155" i="25"/>
  <c r="AK158" i="25"/>
  <c r="AK161" i="25"/>
  <c r="AK164" i="25"/>
  <c r="AM123" i="25"/>
  <c r="AM121" i="25" s="1"/>
  <c r="AM169" i="25"/>
  <c r="AM172" i="25"/>
  <c r="AM175" i="25"/>
  <c r="AM178" i="25"/>
  <c r="Y200" i="25"/>
  <c r="AN99" i="25"/>
  <c r="AN101" i="25"/>
  <c r="AN142" i="25" s="1"/>
  <c r="AN137" i="25"/>
  <c r="AN140" i="25" s="1"/>
  <c r="AN144" i="25" s="1"/>
  <c r="AN98" i="25"/>
  <c r="BM100" i="25"/>
  <c r="BM160" i="25" s="1"/>
  <c r="BM104" i="25"/>
  <c r="BM139" i="25"/>
  <c r="BM141" i="25" s="1"/>
  <c r="BM151" i="25" s="1"/>
  <c r="BM149" i="25" s="1"/>
  <c r="Z136" i="25"/>
  <c r="Z134" i="25" s="1"/>
  <c r="Z181" i="25"/>
  <c r="Z184" i="25"/>
  <c r="Z187" i="25"/>
  <c r="Z190" i="25"/>
  <c r="AY148" i="25"/>
  <c r="AA116" i="25"/>
  <c r="AA167" i="25"/>
  <c r="AA170" i="25"/>
  <c r="AA173" i="25"/>
  <c r="AA176" i="25"/>
  <c r="AY198" i="25"/>
  <c r="AA128" i="25"/>
  <c r="AA132" i="25"/>
  <c r="BB102" i="25"/>
  <c r="BB155" i="25"/>
  <c r="BB191" i="25" s="1"/>
  <c r="BB158" i="25"/>
  <c r="BB161" i="25"/>
  <c r="BB164" i="25"/>
  <c r="BP116" i="25"/>
  <c r="BP118" i="25" s="1"/>
  <c r="BP170" i="25"/>
  <c r="BP176" i="25"/>
  <c r="BP167" i="25"/>
  <c r="BP173" i="25"/>
  <c r="AY201" i="25"/>
  <c r="AK100" i="25"/>
  <c r="AK104" i="25"/>
  <c r="AK139" i="25"/>
  <c r="AK141" i="25" s="1"/>
  <c r="AK151" i="25" s="1"/>
  <c r="AK149" i="25" s="1"/>
  <c r="Y146" i="25"/>
  <c r="Z146" i="25" s="1"/>
  <c r="AA146" i="25" s="1"/>
  <c r="BR130" i="25"/>
  <c r="BR131" i="25" s="1"/>
  <c r="BR179" i="25"/>
  <c r="BR180" i="25" s="1"/>
  <c r="BR182" i="25"/>
  <c r="BR183" i="25" s="1"/>
  <c r="BR185" i="25"/>
  <c r="BR186" i="25" s="1"/>
  <c r="BR188" i="25"/>
  <c r="BR189" i="25" s="1"/>
  <c r="BO123" i="25"/>
  <c r="BO121" i="25" s="1"/>
  <c r="BO169" i="25"/>
  <c r="BO172" i="25"/>
  <c r="BO175" i="25"/>
  <c r="BO178" i="25"/>
  <c r="Z102" i="25"/>
  <c r="Z103" i="25" s="1"/>
  <c r="Z155" i="25"/>
  <c r="Z191" i="25" s="1"/>
  <c r="Z158" i="25"/>
  <c r="Z194" i="25" s="1"/>
  <c r="Z161" i="25"/>
  <c r="Z197" i="25" s="1"/>
  <c r="Z164" i="25"/>
  <c r="Z200" i="25" s="1"/>
  <c r="AN136" i="25"/>
  <c r="AN134" i="25" s="1"/>
  <c r="AN190" i="25"/>
  <c r="AN181" i="25"/>
  <c r="AN187" i="25"/>
  <c r="AN184" i="25"/>
  <c r="BP113" i="25"/>
  <c r="BP119" i="25"/>
  <c r="BQ114" i="25"/>
  <c r="BQ112" i="25"/>
  <c r="AM99" i="25"/>
  <c r="AM101" i="25"/>
  <c r="AM142" i="25" s="1"/>
  <c r="AM137" i="25"/>
  <c r="AM140" i="25" s="1"/>
  <c r="AM144" i="25" s="1"/>
  <c r="AM98" i="25"/>
  <c r="BO99" i="25"/>
  <c r="BO101" i="25"/>
  <c r="BO142" i="25" s="1"/>
  <c r="BO137" i="25"/>
  <c r="BO140" i="25" s="1"/>
  <c r="BO144" i="25" s="1"/>
  <c r="BO98" i="25"/>
  <c r="BN108" i="25"/>
  <c r="BN157" i="25"/>
  <c r="BN193" i="25" s="1"/>
  <c r="BN196" i="25"/>
  <c r="BN163" i="25"/>
  <c r="BN199" i="25" s="1"/>
  <c r="BN166" i="25"/>
  <c r="BN202" i="25" s="1"/>
  <c r="BM140" i="25"/>
  <c r="BM144" i="25" s="1"/>
  <c r="BM138" i="25"/>
  <c r="BM12" i="25" s="1"/>
  <c r="AA118" i="25"/>
  <c r="BQ126" i="25"/>
  <c r="BB100" i="25"/>
  <c r="BB104" i="25"/>
  <c r="BB139" i="25"/>
  <c r="BB141" i="25" s="1"/>
  <c r="BB151" i="25" s="1"/>
  <c r="BB149" i="25" s="1"/>
  <c r="AL108" i="25"/>
  <c r="AL157" i="25"/>
  <c r="AL193" i="25" s="1"/>
  <c r="AL160" i="25"/>
  <c r="AL196" i="25" s="1"/>
  <c r="AL163" i="25"/>
  <c r="AL199" i="25" s="1"/>
  <c r="AL166" i="25"/>
  <c r="AL202" i="25" s="1"/>
  <c r="BA103" i="25"/>
  <c r="BB103" i="25" s="1"/>
  <c r="AK140" i="25"/>
  <c r="AK144" i="25" s="1"/>
  <c r="AK138" i="25"/>
  <c r="AK12" i="25" s="1"/>
  <c r="AP130" i="25"/>
  <c r="AP131" i="25" s="1"/>
  <c r="AP179" i="25"/>
  <c r="AP180" i="25" s="1"/>
  <c r="AP182" i="25"/>
  <c r="AP183" i="25" s="1"/>
  <c r="AP185" i="25"/>
  <c r="AP186" i="25" s="1"/>
  <c r="AP188" i="25"/>
  <c r="AP189" i="25" s="1"/>
  <c r="BC116" i="25"/>
  <c r="BC118" i="25" s="1"/>
  <c r="BC167" i="25"/>
  <c r="BC170" i="25"/>
  <c r="BC173" i="25"/>
  <c r="BC176" i="25"/>
  <c r="Y194" i="25"/>
  <c r="AY192" i="25"/>
  <c r="AB126" i="25"/>
  <c r="Z100" i="25"/>
  <c r="Z104" i="25"/>
  <c r="Z147" i="25" s="1"/>
  <c r="Z139" i="25"/>
  <c r="Z141" i="25" s="1"/>
  <c r="Z151" i="25" s="1"/>
  <c r="Z149" i="25" s="1"/>
  <c r="BP136" i="25"/>
  <c r="BP134" i="25" s="1"/>
  <c r="BP184" i="25"/>
  <c r="BP187" i="25"/>
  <c r="BP190" i="25"/>
  <c r="BP181" i="25"/>
  <c r="BC136" i="25"/>
  <c r="BC134" i="25" s="1"/>
  <c r="BC181" i="25"/>
  <c r="BC184" i="25"/>
  <c r="BC187" i="25"/>
  <c r="BC190" i="25"/>
  <c r="N8" i="25"/>
  <c r="I146" i="25"/>
  <c r="BA87" i="25"/>
  <c r="N6" i="25"/>
  <c r="BA57" i="25"/>
  <c r="N7" i="28"/>
  <c r="X103" i="35"/>
  <c r="BA57" i="35"/>
  <c r="BO118" i="34"/>
  <c r="X118" i="34"/>
  <c r="AN72" i="34"/>
  <c r="I59" i="34"/>
  <c r="BN60" i="34"/>
  <c r="Y57" i="35"/>
  <c r="AY105" i="35"/>
  <c r="AZ104" i="35"/>
  <c r="AZ147" i="35" s="1"/>
  <c r="AK103" i="35"/>
  <c r="J118" i="35"/>
  <c r="N7" i="34"/>
  <c r="N4" i="34"/>
  <c r="N9" i="34"/>
  <c r="N6" i="34"/>
  <c r="N8" i="34"/>
  <c r="J58" i="34"/>
  <c r="J88" i="34" s="1"/>
  <c r="AM57" i="34"/>
  <c r="BD183" i="35"/>
  <c r="BD180" i="35"/>
  <c r="AB180" i="35"/>
  <c r="BQ36" i="35"/>
  <c r="BQ42" i="35" s="1"/>
  <c r="AO36" i="35"/>
  <c r="AZ60" i="35"/>
  <c r="BC96" i="35"/>
  <c r="BC50" i="35"/>
  <c r="AN96" i="35"/>
  <c r="AN50" i="35"/>
  <c r="BP96" i="35"/>
  <c r="BP50" i="35"/>
  <c r="BQ128" i="35"/>
  <c r="L96" i="35"/>
  <c r="L50" i="35"/>
  <c r="M38" i="35"/>
  <c r="M46" i="35" s="1"/>
  <c r="AO132" i="35"/>
  <c r="AO128" i="35"/>
  <c r="BP114" i="35"/>
  <c r="BP112" i="35"/>
  <c r="AY197" i="35"/>
  <c r="AY162" i="35"/>
  <c r="X166" i="35"/>
  <c r="X202" i="35" s="1"/>
  <c r="X196" i="35"/>
  <c r="X157" i="35"/>
  <c r="X193" i="35" s="1"/>
  <c r="X108" i="35"/>
  <c r="X106" i="35" s="1"/>
  <c r="X163" i="35"/>
  <c r="X199" i="35" s="1"/>
  <c r="AJ191" i="35"/>
  <c r="AK156" i="35"/>
  <c r="BM139" i="35"/>
  <c r="BM141" i="35" s="1"/>
  <c r="BM151" i="35" s="1"/>
  <c r="BM149" i="35" s="1"/>
  <c r="BM150" i="35" s="1"/>
  <c r="BM104" i="35"/>
  <c r="BM100" i="35"/>
  <c r="BM160" i="35" s="1"/>
  <c r="BB187" i="35"/>
  <c r="BB190" i="35"/>
  <c r="BB181" i="35"/>
  <c r="BB184" i="35"/>
  <c r="BB136" i="35"/>
  <c r="BB134" i="35" s="1"/>
  <c r="K73" i="35"/>
  <c r="K67" i="35"/>
  <c r="K77" i="35" s="1"/>
  <c r="K75" i="35" s="1"/>
  <c r="BC128" i="35"/>
  <c r="BC132" i="35"/>
  <c r="BD132" i="35" s="1"/>
  <c r="BD133" i="35" s="1"/>
  <c r="BD128" i="35"/>
  <c r="AL146" i="35"/>
  <c r="AK145" i="35"/>
  <c r="I84" i="35"/>
  <c r="BM84" i="35"/>
  <c r="AY88" i="35"/>
  <c r="AY59" i="35"/>
  <c r="L132" i="35"/>
  <c r="L128" i="35"/>
  <c r="W148" i="35"/>
  <c r="Y172" i="35"/>
  <c r="Y178" i="35"/>
  <c r="Y175" i="35"/>
  <c r="Y123" i="35"/>
  <c r="Y121" i="35" s="1"/>
  <c r="Y169" i="35"/>
  <c r="AK166" i="35"/>
  <c r="AK202" i="35" s="1"/>
  <c r="AO11" i="35" s="1"/>
  <c r="AP11" i="35" s="1"/>
  <c r="AK196" i="35"/>
  <c r="AO7" i="35" s="1"/>
  <c r="AP7" i="35" s="1"/>
  <c r="AK163" i="35"/>
  <c r="AK199" i="35" s="1"/>
  <c r="AO9" i="35" s="1"/>
  <c r="AP9" i="35" s="1"/>
  <c r="AK157" i="35"/>
  <c r="AK193" i="35" s="1"/>
  <c r="AO5" i="35" s="1"/>
  <c r="AP5" i="35" s="1"/>
  <c r="AK108" i="35"/>
  <c r="W89" i="35"/>
  <c r="BO184" i="35"/>
  <c r="BO187" i="35"/>
  <c r="BO190" i="35"/>
  <c r="BO181" i="35"/>
  <c r="BO136" i="35"/>
  <c r="BO134" i="35" s="1"/>
  <c r="AB24" i="35"/>
  <c r="AB22" i="35"/>
  <c r="AB23" i="35" s="1"/>
  <c r="AB21" i="35"/>
  <c r="AP37" i="35"/>
  <c r="AP40" i="35" s="1"/>
  <c r="AP35" i="35"/>
  <c r="AL80" i="35"/>
  <c r="AL82" i="35" s="1"/>
  <c r="AL92" i="35" s="1"/>
  <c r="AL90" i="35" s="1"/>
  <c r="AL58" i="35"/>
  <c r="AL88" i="35" s="1"/>
  <c r="AL54" i="35"/>
  <c r="AL62" i="35" s="1"/>
  <c r="AL60" i="35" s="1"/>
  <c r="BC68" i="35"/>
  <c r="BC66" i="35"/>
  <c r="BC70" i="35" s="1"/>
  <c r="BC72" i="35" s="1"/>
  <c r="AN190" i="35"/>
  <c r="AN187" i="35"/>
  <c r="AN181" i="35"/>
  <c r="AN184" i="35"/>
  <c r="AN136" i="35"/>
  <c r="Z137" i="35"/>
  <c r="Z101" i="35"/>
  <c r="Z142" i="35" s="1"/>
  <c r="Z99" i="35"/>
  <c r="Z98" i="35"/>
  <c r="AM78" i="35"/>
  <c r="AM81" i="35" s="1"/>
  <c r="AM85" i="35" s="1"/>
  <c r="AM55" i="35"/>
  <c r="AM83" i="35" s="1"/>
  <c r="AM53" i="35"/>
  <c r="AM56" i="35" s="1"/>
  <c r="AM57" i="35" s="1"/>
  <c r="AM52" i="35"/>
  <c r="BO78" i="35"/>
  <c r="BO81" i="35" s="1"/>
  <c r="BO85" i="35" s="1"/>
  <c r="BO53" i="35"/>
  <c r="BO56" i="35" s="1"/>
  <c r="BO55" i="35"/>
  <c r="BO83" i="35" s="1"/>
  <c r="BO52" i="35"/>
  <c r="AL139" i="35"/>
  <c r="AL141" i="35" s="1"/>
  <c r="AL151" i="35" s="1"/>
  <c r="AL149" i="35" s="1"/>
  <c r="AL100" i="35"/>
  <c r="AL160" i="35" s="1"/>
  <c r="AL104" i="35"/>
  <c r="AL147" i="35" s="1"/>
  <c r="I164" i="35"/>
  <c r="I158" i="35"/>
  <c r="I194" i="35" s="1"/>
  <c r="I161" i="35"/>
  <c r="I155" i="35"/>
  <c r="I102" i="35"/>
  <c r="I103" i="35" s="1"/>
  <c r="AN68" i="35"/>
  <c r="AN66" i="35"/>
  <c r="AN70" i="35" s="1"/>
  <c r="Y81" i="35"/>
  <c r="Y85" i="35" s="1"/>
  <c r="Y87" i="35" s="1"/>
  <c r="AJ197" i="35"/>
  <c r="AK162" i="35"/>
  <c r="N127" i="35"/>
  <c r="N125" i="35"/>
  <c r="K113" i="35"/>
  <c r="K119" i="35"/>
  <c r="BD63" i="35"/>
  <c r="BD109" i="35"/>
  <c r="BD110" i="35" s="1"/>
  <c r="BD27" i="35"/>
  <c r="BC111" i="35"/>
  <c r="BC65" i="35"/>
  <c r="BD28" i="35"/>
  <c r="AA114" i="35"/>
  <c r="AA112" i="35"/>
  <c r="I81" i="35"/>
  <c r="I85" i="35" s="1"/>
  <c r="I87" i="35" s="1"/>
  <c r="J87" i="35" s="1"/>
  <c r="BM81" i="35"/>
  <c r="BM85" i="35" s="1"/>
  <c r="BM87" i="35" s="1"/>
  <c r="BM79" i="35"/>
  <c r="BM8" i="35" s="1"/>
  <c r="M12" i="21" s="1"/>
  <c r="BA175" i="35"/>
  <c r="BA178" i="35"/>
  <c r="BA172" i="35"/>
  <c r="BA169" i="35"/>
  <c r="BA123" i="35"/>
  <c r="BA121" i="35" s="1"/>
  <c r="AK86" i="35"/>
  <c r="AM176" i="35"/>
  <c r="AM173" i="35"/>
  <c r="AM167" i="35"/>
  <c r="AM170" i="35"/>
  <c r="AM116" i="35"/>
  <c r="AM118" i="35" s="1"/>
  <c r="AM187" i="35"/>
  <c r="AM184" i="35"/>
  <c r="AM181" i="35"/>
  <c r="AM190" i="35"/>
  <c r="AM136" i="35"/>
  <c r="AM134" i="35" s="1"/>
  <c r="BO113" i="35"/>
  <c r="BO119" i="35"/>
  <c r="Y139" i="35"/>
  <c r="Y141" i="35" s="1"/>
  <c r="Y151" i="35" s="1"/>
  <c r="Y149" i="35" s="1"/>
  <c r="Y104" i="35"/>
  <c r="Y147" i="35" s="1"/>
  <c r="Y100" i="35"/>
  <c r="Y160" i="35" s="1"/>
  <c r="BC114" i="35"/>
  <c r="BC112" i="35"/>
  <c r="AM137" i="35"/>
  <c r="AM140" i="35" s="1"/>
  <c r="AM144" i="35" s="1"/>
  <c r="AM99" i="35"/>
  <c r="AM101" i="35"/>
  <c r="AM142" i="35" s="1"/>
  <c r="AM98" i="35"/>
  <c r="BO137" i="35"/>
  <c r="BO140" i="35" s="1"/>
  <c r="BO144" i="35" s="1"/>
  <c r="BO101" i="35"/>
  <c r="BO142" i="35" s="1"/>
  <c r="BO99" i="35"/>
  <c r="BO98" i="35"/>
  <c r="J139" i="35"/>
  <c r="J141" i="35" s="1"/>
  <c r="J151" i="35" s="1"/>
  <c r="J100" i="35"/>
  <c r="J160" i="35" s="1"/>
  <c r="BA139" i="35"/>
  <c r="BA141" i="35" s="1"/>
  <c r="BA151" i="35" s="1"/>
  <c r="BA149" i="35" s="1"/>
  <c r="BA100" i="35"/>
  <c r="BA160" i="35" s="1"/>
  <c r="BA104" i="35"/>
  <c r="AA132" i="35"/>
  <c r="AA128" i="35"/>
  <c r="AL164" i="35"/>
  <c r="AL200" i="35" s="1"/>
  <c r="AL158" i="35"/>
  <c r="AL194" i="35" s="1"/>
  <c r="AL155" i="35"/>
  <c r="AL191" i="35" s="1"/>
  <c r="AL102" i="35"/>
  <c r="AL103" i="35" s="1"/>
  <c r="AL161" i="35"/>
  <c r="AL197" i="35" s="1"/>
  <c r="AJ147" i="35"/>
  <c r="AK105" i="35"/>
  <c r="I143" i="35"/>
  <c r="AO131" i="35"/>
  <c r="AN114" i="35"/>
  <c r="AN112" i="35"/>
  <c r="BP132" i="35"/>
  <c r="BQ132" i="35" s="1"/>
  <c r="BP128" i="35"/>
  <c r="AY194" i="35"/>
  <c r="AY159" i="35"/>
  <c r="H163" i="35"/>
  <c r="H199" i="35" s="1"/>
  <c r="H196" i="35"/>
  <c r="H108" i="35"/>
  <c r="H106" i="35" s="1"/>
  <c r="H157" i="35"/>
  <c r="H193" i="35" s="1"/>
  <c r="H166" i="35"/>
  <c r="H202" i="35" s="1"/>
  <c r="Z170" i="35"/>
  <c r="Z167" i="35"/>
  <c r="Z176" i="35"/>
  <c r="Z173" i="35"/>
  <c r="Z116" i="35"/>
  <c r="BB176" i="35"/>
  <c r="BB167" i="35"/>
  <c r="BB173" i="35"/>
  <c r="BB116" i="35"/>
  <c r="BB170" i="35"/>
  <c r="AJ88" i="35"/>
  <c r="AK59" i="35"/>
  <c r="AZ196" i="35"/>
  <c r="AZ166" i="35"/>
  <c r="AZ202" i="35" s="1"/>
  <c r="AZ163" i="35"/>
  <c r="AZ199" i="35" s="1"/>
  <c r="AZ108" i="35"/>
  <c r="AZ157" i="35"/>
  <c r="AZ193" i="35" s="1"/>
  <c r="AJ194" i="35"/>
  <c r="AK159" i="35"/>
  <c r="BR127" i="35"/>
  <c r="BR125" i="35"/>
  <c r="BM164" i="35"/>
  <c r="BM158" i="35"/>
  <c r="BM161" i="35"/>
  <c r="BM155" i="35"/>
  <c r="BM102" i="35"/>
  <c r="BM103" i="35" s="1"/>
  <c r="AN42" i="35"/>
  <c r="AN38" i="35"/>
  <c r="AN46" i="35" s="1"/>
  <c r="AN44" i="35" s="1"/>
  <c r="AK60" i="35"/>
  <c r="AK61" i="35" s="1"/>
  <c r="AY87" i="35"/>
  <c r="AZ87" i="35" s="1"/>
  <c r="BA87" i="35" s="1"/>
  <c r="AY86" i="35"/>
  <c r="AP41" i="35"/>
  <c r="BN55" i="35"/>
  <c r="BN83" i="35" s="1"/>
  <c r="BN53" i="35"/>
  <c r="BN56" i="35" s="1"/>
  <c r="BN57" i="35" s="1"/>
  <c r="BN78" i="35"/>
  <c r="BN81" i="35" s="1"/>
  <c r="BN85" i="35" s="1"/>
  <c r="BN52" i="35"/>
  <c r="BB73" i="35"/>
  <c r="BB67" i="35"/>
  <c r="BB77" i="35" s="1"/>
  <c r="BB75" i="35" s="1"/>
  <c r="BN175" i="35"/>
  <c r="BN178" i="35"/>
  <c r="BN172" i="35"/>
  <c r="BN169" i="35"/>
  <c r="BN123" i="35"/>
  <c r="BN121" i="35" s="1"/>
  <c r="I58" i="35"/>
  <c r="J58" i="35" s="1"/>
  <c r="J88" i="35" s="1"/>
  <c r="I54" i="35"/>
  <c r="I62" i="35" s="1"/>
  <c r="I60" i="35" s="1"/>
  <c r="I80" i="35"/>
  <c r="I82" i="35" s="1"/>
  <c r="I92" i="35" s="1"/>
  <c r="I90" i="35" s="1"/>
  <c r="I91" i="35" s="1"/>
  <c r="BM58" i="35"/>
  <c r="BM54" i="35"/>
  <c r="BM62" i="35" s="1"/>
  <c r="BM60" i="35" s="1"/>
  <c r="BM80" i="35"/>
  <c r="BM82" i="35" s="1"/>
  <c r="BM92" i="35" s="1"/>
  <c r="BM90" i="35" s="1"/>
  <c r="L68" i="35"/>
  <c r="L66" i="35"/>
  <c r="L70" i="35" s="1"/>
  <c r="AJ87" i="35"/>
  <c r="AK87" i="35" s="1"/>
  <c r="AL87" i="35" s="1"/>
  <c r="AM67" i="35"/>
  <c r="AM77" i="35" s="1"/>
  <c r="AM75" i="35" s="1"/>
  <c r="AM73" i="35"/>
  <c r="AZ58" i="35"/>
  <c r="BA58" i="35" s="1"/>
  <c r="BA88" i="35" s="1"/>
  <c r="AY163" i="35"/>
  <c r="AY199" i="35" s="1"/>
  <c r="BC9" i="35" s="1"/>
  <c r="BD9" i="35" s="1"/>
  <c r="AY157" i="35"/>
  <c r="AY193" i="35" s="1"/>
  <c r="BC5" i="35" s="1"/>
  <c r="BD5" i="35" s="1"/>
  <c r="AY166" i="35"/>
  <c r="AY202" i="35" s="1"/>
  <c r="BC11" i="35" s="1"/>
  <c r="BD11" i="35" s="1"/>
  <c r="AY196" i="35"/>
  <c r="BC7" i="35" s="1"/>
  <c r="BD7" i="35" s="1"/>
  <c r="AY108" i="35"/>
  <c r="AY106" i="35" s="1"/>
  <c r="AY107" i="35" s="1"/>
  <c r="AB36" i="35"/>
  <c r="AP19" i="35"/>
  <c r="AP26" i="35" s="1"/>
  <c r="AP20" i="35"/>
  <c r="AP126" i="35" s="1"/>
  <c r="AA44" i="35"/>
  <c r="BO73" i="35"/>
  <c r="BO67" i="35"/>
  <c r="BO77" i="35" s="1"/>
  <c r="BO75" i="35" s="1"/>
  <c r="I159" i="35"/>
  <c r="Y164" i="35"/>
  <c r="Y200" i="35" s="1"/>
  <c r="Y158" i="35"/>
  <c r="Y155" i="35"/>
  <c r="Y161" i="35"/>
  <c r="Y102" i="35"/>
  <c r="Y103" i="35" s="1"/>
  <c r="AB183" i="35"/>
  <c r="AA111" i="35"/>
  <c r="AB28" i="35"/>
  <c r="AA65" i="35"/>
  <c r="K78" i="35"/>
  <c r="K81" i="35" s="1"/>
  <c r="K85" i="35" s="1"/>
  <c r="K53" i="35"/>
  <c r="K56" i="35" s="1"/>
  <c r="K55" i="35"/>
  <c r="K83" i="35" s="1"/>
  <c r="K52" i="35"/>
  <c r="BA164" i="35"/>
  <c r="BA200" i="35" s="1"/>
  <c r="BA158" i="35"/>
  <c r="BA194" i="35" s="1"/>
  <c r="BA161" i="35"/>
  <c r="BA197" i="35" s="1"/>
  <c r="BA102" i="35"/>
  <c r="BA103" i="35" s="1"/>
  <c r="BA155" i="35"/>
  <c r="BA191" i="35" s="1"/>
  <c r="AA96" i="35"/>
  <c r="AA50" i="35"/>
  <c r="I140" i="35"/>
  <c r="I144" i="35" s="1"/>
  <c r="I138" i="35"/>
  <c r="I12" i="35" s="1"/>
  <c r="M14" i="21" s="1"/>
  <c r="BB137" i="35"/>
  <c r="BB140" i="35" s="1"/>
  <c r="BB144" i="35" s="1"/>
  <c r="BB101" i="35"/>
  <c r="BB142" i="35" s="1"/>
  <c r="BB99" i="35"/>
  <c r="BB98" i="35"/>
  <c r="Y80" i="35"/>
  <c r="Y82" i="35" s="1"/>
  <c r="Y92" i="35" s="1"/>
  <c r="Y90" i="35" s="1"/>
  <c r="Y54" i="35"/>
  <c r="Y62" i="35" s="1"/>
  <c r="Y60" i="35" s="1"/>
  <c r="AY200" i="35"/>
  <c r="AY165" i="35"/>
  <c r="K176" i="35"/>
  <c r="K173" i="35"/>
  <c r="K167" i="35"/>
  <c r="K170" i="35"/>
  <c r="K116" i="35"/>
  <c r="N126" i="35"/>
  <c r="N36" i="35"/>
  <c r="N20" i="35"/>
  <c r="N19" i="35"/>
  <c r="N26" i="35" s="1"/>
  <c r="L72" i="35"/>
  <c r="BQ38" i="35"/>
  <c r="BQ46" i="35" s="1"/>
  <c r="BQ44" i="35" s="1"/>
  <c r="BD42" i="35"/>
  <c r="BD43" i="35" s="1"/>
  <c r="BD38" i="35"/>
  <c r="BD46" i="35" s="1"/>
  <c r="BD44" i="35" s="1"/>
  <c r="BD45" i="35" s="1"/>
  <c r="M132" i="35"/>
  <c r="M128" i="35"/>
  <c r="BA54" i="35"/>
  <c r="BA62" i="35" s="1"/>
  <c r="BA60" i="35" s="1"/>
  <c r="BA80" i="35"/>
  <c r="BA82" i="35" s="1"/>
  <c r="BA92" i="35" s="1"/>
  <c r="BA90" i="35" s="1"/>
  <c r="AA68" i="35"/>
  <c r="AA66" i="35"/>
  <c r="AA70" i="35" s="1"/>
  <c r="AA72" i="35" s="1"/>
  <c r="Z118" i="35"/>
  <c r="AO42" i="35"/>
  <c r="AO38" i="35"/>
  <c r="AO46" i="35" s="1"/>
  <c r="AO44" i="35" s="1"/>
  <c r="BA118" i="35"/>
  <c r="BB118" i="35" s="1"/>
  <c r="BP111" i="35"/>
  <c r="BP65" i="35"/>
  <c r="BQ28" i="35"/>
  <c r="I195" i="35"/>
  <c r="M6" i="35" s="1"/>
  <c r="N6" i="35" s="1"/>
  <c r="Z119" i="35"/>
  <c r="Z113" i="35"/>
  <c r="AJ166" i="35"/>
  <c r="AJ202" i="35" s="1"/>
  <c r="AJ108" i="35"/>
  <c r="AJ106" i="35" s="1"/>
  <c r="AJ196" i="35"/>
  <c r="AJ157" i="35"/>
  <c r="AJ193" i="35" s="1"/>
  <c r="AJ163" i="35"/>
  <c r="AJ199" i="35" s="1"/>
  <c r="W192" i="35"/>
  <c r="AA4" i="35" s="1"/>
  <c r="AB4" i="35" s="1"/>
  <c r="AZ149" i="35"/>
  <c r="BR37" i="35"/>
  <c r="BR40" i="35" s="1"/>
  <c r="BR41" i="35" s="1"/>
  <c r="BR35" i="35"/>
  <c r="BM140" i="35"/>
  <c r="BM144" i="35" s="1"/>
  <c r="BM138" i="35"/>
  <c r="BM12" i="35" s="1"/>
  <c r="BQ22" i="35"/>
  <c r="BQ24" i="35" s="1"/>
  <c r="M109" i="35"/>
  <c r="M63" i="35"/>
  <c r="AY145" i="35"/>
  <c r="AY146" i="35"/>
  <c r="AZ146" i="35" s="1"/>
  <c r="BA146" i="35" s="1"/>
  <c r="BD189" i="35"/>
  <c r="Y146" i="35"/>
  <c r="W198" i="35"/>
  <c r="AA8" i="35" s="1"/>
  <c r="AB8" i="35" s="1"/>
  <c r="L114" i="35"/>
  <c r="L112" i="35"/>
  <c r="AO22" i="35"/>
  <c r="AO24" i="35" s="1"/>
  <c r="AN65" i="35"/>
  <c r="AO28" i="35"/>
  <c r="AN111" i="35"/>
  <c r="J164" i="35"/>
  <c r="J200" i="35" s="1"/>
  <c r="J161" i="35"/>
  <c r="J197" i="35" s="1"/>
  <c r="J155" i="35"/>
  <c r="J191" i="35" s="1"/>
  <c r="J158" i="35"/>
  <c r="J194" i="35" s="1"/>
  <c r="J102" i="35"/>
  <c r="I139" i="35"/>
  <c r="I141" i="35" s="1"/>
  <c r="I151" i="35" s="1"/>
  <c r="I149" i="35" s="1"/>
  <c r="I150" i="35" s="1"/>
  <c r="I100" i="35"/>
  <c r="I160" i="35" s="1"/>
  <c r="I104" i="35"/>
  <c r="J104" i="35" s="1"/>
  <c r="J147" i="35" s="1"/>
  <c r="AL178" i="35"/>
  <c r="AL169" i="35"/>
  <c r="AL123" i="35"/>
  <c r="AL121" i="35" s="1"/>
  <c r="AL175" i="35"/>
  <c r="AL172" i="35"/>
  <c r="BB55" i="35"/>
  <c r="BB83" i="35" s="1"/>
  <c r="BB53" i="35"/>
  <c r="BB56" i="35" s="1"/>
  <c r="BB57" i="35" s="1"/>
  <c r="BB78" i="35"/>
  <c r="BB52" i="35"/>
  <c r="J175" i="35"/>
  <c r="J169" i="35"/>
  <c r="J178" i="35"/>
  <c r="J123" i="35"/>
  <c r="J121" i="35" s="1"/>
  <c r="J172" i="35"/>
  <c r="BP68" i="35"/>
  <c r="BP66" i="35"/>
  <c r="BP70" i="35" s="1"/>
  <c r="BP72" i="35" s="1"/>
  <c r="L42" i="35"/>
  <c r="M42" i="35" s="1"/>
  <c r="L38" i="35"/>
  <c r="L46" i="35" s="1"/>
  <c r="L44" i="35" s="1"/>
  <c r="AY191" i="35"/>
  <c r="AY156" i="35"/>
  <c r="AJ200" i="35"/>
  <c r="AK165" i="35"/>
  <c r="BR126" i="35"/>
  <c r="BR20" i="35"/>
  <c r="BR36" i="35"/>
  <c r="BR19" i="35"/>
  <c r="BR26" i="35" s="1"/>
  <c r="N37" i="35"/>
  <c r="N40" i="35" s="1"/>
  <c r="N41" i="35" s="1"/>
  <c r="N35" i="35"/>
  <c r="BO176" i="35"/>
  <c r="BO173" i="35"/>
  <c r="BO167" i="35"/>
  <c r="BO170" i="35"/>
  <c r="BO116" i="35"/>
  <c r="BO118" i="35" s="1"/>
  <c r="BM143" i="35"/>
  <c r="L111" i="35"/>
  <c r="M28" i="35"/>
  <c r="L65" i="35"/>
  <c r="X58" i="35"/>
  <c r="X88" i="35" s="1"/>
  <c r="AK90" i="35"/>
  <c r="AK91" i="35" s="1"/>
  <c r="W195" i="35"/>
  <c r="AA6" i="35" s="1"/>
  <c r="AB6" i="35" s="1"/>
  <c r="BQ109" i="35"/>
  <c r="BQ63" i="35"/>
  <c r="BD24" i="35"/>
  <c r="BD22" i="35"/>
  <c r="BD23" i="35" s="1"/>
  <c r="BD21" i="35"/>
  <c r="M22" i="35"/>
  <c r="M24" i="35" s="1"/>
  <c r="BN137" i="35"/>
  <c r="BN140" i="35" s="1"/>
  <c r="BN144" i="35" s="1"/>
  <c r="BN101" i="35"/>
  <c r="BN142" i="35" s="1"/>
  <c r="BN99" i="35"/>
  <c r="BN98" i="35"/>
  <c r="J57" i="35"/>
  <c r="BB119" i="35"/>
  <c r="BB113" i="35"/>
  <c r="J80" i="35"/>
  <c r="J82" i="35" s="1"/>
  <c r="J92" i="35" s="1"/>
  <c r="J54" i="35"/>
  <c r="J62" i="35" s="1"/>
  <c r="AY61" i="35"/>
  <c r="W106" i="35"/>
  <c r="W107" i="35" s="1"/>
  <c r="AO109" i="35"/>
  <c r="AO63" i="35"/>
  <c r="AK149" i="35"/>
  <c r="AK150" i="35" s="1"/>
  <c r="W59" i="35"/>
  <c r="AM119" i="35"/>
  <c r="AM113" i="35"/>
  <c r="AZ90" i="35"/>
  <c r="AB109" i="35"/>
  <c r="AB63" i="35"/>
  <c r="AB27" i="35"/>
  <c r="AB126" i="35"/>
  <c r="AP127" i="35"/>
  <c r="AP125" i="35"/>
  <c r="K190" i="35"/>
  <c r="K184" i="35"/>
  <c r="K187" i="35"/>
  <c r="K181" i="35"/>
  <c r="K136" i="35"/>
  <c r="K134" i="35" s="1"/>
  <c r="W201" i="35"/>
  <c r="AA10" i="35" s="1"/>
  <c r="AB10" i="35" s="1"/>
  <c r="Z73" i="35"/>
  <c r="Z67" i="35"/>
  <c r="Z77" i="35" s="1"/>
  <c r="Z75" i="35" s="1"/>
  <c r="AM72" i="35"/>
  <c r="Z55" i="35"/>
  <c r="Z83" i="35" s="1"/>
  <c r="Z53" i="35"/>
  <c r="Z56" i="35" s="1"/>
  <c r="Z78" i="35"/>
  <c r="Z81" i="35" s="1"/>
  <c r="Z85" i="35" s="1"/>
  <c r="Z52" i="35"/>
  <c r="K137" i="35"/>
  <c r="K140" i="35" s="1"/>
  <c r="K144" i="35" s="1"/>
  <c r="K101" i="35"/>
  <c r="K142" i="35" s="1"/>
  <c r="K99" i="35"/>
  <c r="K98" i="35"/>
  <c r="I202" i="34"/>
  <c r="M11" i="34" s="1"/>
  <c r="N11" i="34" s="1"/>
  <c r="AK202" i="34"/>
  <c r="AO11" i="34" s="1"/>
  <c r="AP11" i="34" s="1"/>
  <c r="I193" i="34"/>
  <c r="M5" i="34" s="1"/>
  <c r="K118" i="34"/>
  <c r="X57" i="34"/>
  <c r="J104" i="34"/>
  <c r="K104" i="34" s="1"/>
  <c r="I105" i="34"/>
  <c r="BN90" i="34"/>
  <c r="AA128" i="34"/>
  <c r="AP38" i="34"/>
  <c r="AP46" i="34" s="1"/>
  <c r="Z96" i="34"/>
  <c r="Z50" i="34"/>
  <c r="AO96" i="34"/>
  <c r="AO50" i="34"/>
  <c r="M96" i="34"/>
  <c r="M50" i="34"/>
  <c r="BB50" i="34"/>
  <c r="BB96" i="34"/>
  <c r="X139" i="34"/>
  <c r="X141" i="34" s="1"/>
  <c r="X151" i="34" s="1"/>
  <c r="X100" i="34"/>
  <c r="X160" i="34" s="1"/>
  <c r="AZ169" i="34"/>
  <c r="AZ123" i="34"/>
  <c r="AZ121" i="34" s="1"/>
  <c r="AZ178" i="34"/>
  <c r="AZ172" i="34"/>
  <c r="AZ175" i="34"/>
  <c r="AB37" i="34"/>
  <c r="AB40" i="34" s="1"/>
  <c r="AB41" i="34" s="1"/>
  <c r="AB35" i="34"/>
  <c r="M68" i="34"/>
  <c r="M66" i="34"/>
  <c r="M70" i="34" s="1"/>
  <c r="M72" i="34" s="1"/>
  <c r="Z68" i="34"/>
  <c r="Z66" i="34"/>
  <c r="Z70" i="34" s="1"/>
  <c r="Z72" i="34" s="1"/>
  <c r="AA63" i="34"/>
  <c r="AA109" i="34"/>
  <c r="BM191" i="34"/>
  <c r="BM156" i="34"/>
  <c r="BR109" i="34"/>
  <c r="BR63" i="34"/>
  <c r="BR27" i="34"/>
  <c r="K80" i="34"/>
  <c r="K82" i="34" s="1"/>
  <c r="K92" i="34" s="1"/>
  <c r="K90" i="34" s="1"/>
  <c r="K54" i="34"/>
  <c r="K62" i="34" s="1"/>
  <c r="K60" i="34" s="1"/>
  <c r="AM119" i="34"/>
  <c r="AM113" i="34"/>
  <c r="AM164" i="34"/>
  <c r="AM200" i="34" s="1"/>
  <c r="AM158" i="34"/>
  <c r="AM194" i="34" s="1"/>
  <c r="AM161" i="34"/>
  <c r="AM197" i="34" s="1"/>
  <c r="AM155" i="34"/>
  <c r="AM191" i="34" s="1"/>
  <c r="AM102" i="34"/>
  <c r="AZ80" i="34"/>
  <c r="AZ82" i="34" s="1"/>
  <c r="AZ92" i="34" s="1"/>
  <c r="AZ54" i="34"/>
  <c r="AZ62" i="34" s="1"/>
  <c r="BM163" i="34"/>
  <c r="BM199" i="34" s="1"/>
  <c r="BQ9" i="34" s="1"/>
  <c r="BR9" i="34" s="1"/>
  <c r="BM157" i="34"/>
  <c r="BM193" i="34" s="1"/>
  <c r="BQ5" i="34" s="1"/>
  <c r="BR5" i="34" s="1"/>
  <c r="BM166" i="34"/>
  <c r="BM202" i="34" s="1"/>
  <c r="BQ11" i="34" s="1"/>
  <c r="BR11" i="34" s="1"/>
  <c r="BM196" i="34"/>
  <c r="BQ7" i="34" s="1"/>
  <c r="BR7" i="34" s="1"/>
  <c r="BM108" i="34"/>
  <c r="BM106" i="34" s="1"/>
  <c r="BM107" i="34" s="1"/>
  <c r="AO190" i="34"/>
  <c r="AO184" i="34"/>
  <c r="AO181" i="34"/>
  <c r="AO136" i="34"/>
  <c r="AO187" i="34"/>
  <c r="AY164" i="34"/>
  <c r="AY200" i="34" s="1"/>
  <c r="AY201" i="34" s="1"/>
  <c r="BC10" i="34" s="1"/>
  <c r="BD10" i="34" s="1"/>
  <c r="AY158" i="34"/>
  <c r="AY159" i="34" s="1"/>
  <c r="AY155" i="34"/>
  <c r="AY191" i="34" s="1"/>
  <c r="AY161" i="34"/>
  <c r="AY197" i="34" s="1"/>
  <c r="AY198" i="34" s="1"/>
  <c r="BC8" i="34" s="1"/>
  <c r="BD8" i="34" s="1"/>
  <c r="AY102" i="34"/>
  <c r="AY103" i="34" s="1"/>
  <c r="X178" i="34"/>
  <c r="X172" i="34"/>
  <c r="X175" i="34"/>
  <c r="X169" i="34"/>
  <c r="X123" i="34"/>
  <c r="X121" i="34" s="1"/>
  <c r="W139" i="34"/>
  <c r="W141" i="34" s="1"/>
  <c r="W151" i="34" s="1"/>
  <c r="W149" i="34" s="1"/>
  <c r="W150" i="34" s="1"/>
  <c r="W100" i="34"/>
  <c r="W160" i="34" s="1"/>
  <c r="W104" i="34"/>
  <c r="X104" i="34" s="1"/>
  <c r="X147" i="34" s="1"/>
  <c r="L137" i="34"/>
  <c r="L101" i="34"/>
  <c r="L142" i="34" s="1"/>
  <c r="L99" i="34"/>
  <c r="L98" i="34"/>
  <c r="BD36" i="34"/>
  <c r="BD20" i="34"/>
  <c r="BD19" i="34"/>
  <c r="BD26" i="34" s="1"/>
  <c r="AB182" i="34"/>
  <c r="AB188" i="34"/>
  <c r="AB130" i="34"/>
  <c r="AB185" i="34"/>
  <c r="AB179" i="34"/>
  <c r="M112" i="34"/>
  <c r="M114" i="34"/>
  <c r="BM145" i="34"/>
  <c r="BM146" i="34"/>
  <c r="BN146" i="34" s="1"/>
  <c r="BO146" i="34" s="1"/>
  <c r="AY81" i="34"/>
  <c r="AY85" i="34" s="1"/>
  <c r="AY79" i="34"/>
  <c r="AY8" i="34" s="1"/>
  <c r="M11" i="21" s="1"/>
  <c r="W81" i="34"/>
  <c r="W85" i="34" s="1"/>
  <c r="W87" i="34" s="1"/>
  <c r="X87" i="34" s="1"/>
  <c r="W79" i="34"/>
  <c r="W8" i="34" s="1"/>
  <c r="M9" i="21" s="1"/>
  <c r="Y173" i="34"/>
  <c r="Y167" i="34"/>
  <c r="Y176" i="34"/>
  <c r="Y170" i="34"/>
  <c r="Y116" i="34"/>
  <c r="Y118" i="34" s="1"/>
  <c r="M42" i="34"/>
  <c r="M38" i="34"/>
  <c r="M46" i="34" s="1"/>
  <c r="M44" i="34" s="1"/>
  <c r="N22" i="34"/>
  <c r="N23" i="34" s="1"/>
  <c r="N24" i="34"/>
  <c r="N21" i="34"/>
  <c r="BC109" i="34"/>
  <c r="BC63" i="34"/>
  <c r="Z112" i="34"/>
  <c r="Z114" i="34"/>
  <c r="AO42" i="34"/>
  <c r="AP42" i="34" s="1"/>
  <c r="AP43" i="34" s="1"/>
  <c r="AO38" i="34"/>
  <c r="AO46" i="34" s="1"/>
  <c r="AO44" i="34" s="1"/>
  <c r="BR128" i="34"/>
  <c r="K81" i="34"/>
  <c r="K85" i="34" s="1"/>
  <c r="AZ164" i="34"/>
  <c r="AZ200" i="34" s="1"/>
  <c r="AZ155" i="34"/>
  <c r="AZ191" i="34" s="1"/>
  <c r="AZ161" i="34"/>
  <c r="AZ197" i="34" s="1"/>
  <c r="AZ158" i="34"/>
  <c r="AZ194" i="34" s="1"/>
  <c r="AZ102" i="34"/>
  <c r="BO73" i="34"/>
  <c r="BO67" i="34"/>
  <c r="BO77" i="34" s="1"/>
  <c r="BO75" i="34" s="1"/>
  <c r="BB66" i="34"/>
  <c r="BB70" i="34" s="1"/>
  <c r="BB68" i="34"/>
  <c r="AY143" i="34"/>
  <c r="W164" i="34"/>
  <c r="W158" i="34"/>
  <c r="W161" i="34"/>
  <c r="W155" i="34"/>
  <c r="W102" i="34"/>
  <c r="W103" i="34" s="1"/>
  <c r="AX147" i="34"/>
  <c r="BD37" i="34"/>
  <c r="BD40" i="34" s="1"/>
  <c r="BD41" i="34" s="1"/>
  <c r="BD35" i="34"/>
  <c r="AO68" i="34"/>
  <c r="AO66" i="34"/>
  <c r="AO70" i="34" s="1"/>
  <c r="AO72" i="34" s="1"/>
  <c r="J200" i="34"/>
  <c r="J172" i="34"/>
  <c r="J123" i="34"/>
  <c r="J121" i="34" s="1"/>
  <c r="J175" i="34"/>
  <c r="J169" i="34"/>
  <c r="J178" i="34"/>
  <c r="BQ68" i="34"/>
  <c r="BQ66" i="34"/>
  <c r="BQ70" i="34" s="1"/>
  <c r="N126" i="34"/>
  <c r="BO164" i="34"/>
  <c r="BO200" i="34" s="1"/>
  <c r="BO158" i="34"/>
  <c r="BO194" i="34" s="1"/>
  <c r="BO155" i="34"/>
  <c r="BO161" i="34"/>
  <c r="BO197" i="34" s="1"/>
  <c r="BO102" i="34"/>
  <c r="BO103" i="34" s="1"/>
  <c r="BC22" i="34"/>
  <c r="BC24" i="34" s="1"/>
  <c r="Z38" i="34"/>
  <c r="Z46" i="34" s="1"/>
  <c r="Z44" i="34" s="1"/>
  <c r="Z42" i="34"/>
  <c r="BB111" i="34"/>
  <c r="BB65" i="34"/>
  <c r="BC28" i="34"/>
  <c r="BM200" i="34"/>
  <c r="BR22" i="34"/>
  <c r="BR23" i="34" s="1"/>
  <c r="BR21" i="34"/>
  <c r="BO119" i="34"/>
  <c r="BO113" i="34"/>
  <c r="AO28" i="34"/>
  <c r="AN111" i="34"/>
  <c r="AN65" i="34"/>
  <c r="BN163" i="34"/>
  <c r="BN108" i="34"/>
  <c r="BN157" i="34"/>
  <c r="BN166" i="34"/>
  <c r="BN58" i="34"/>
  <c r="BN88" i="34" s="1"/>
  <c r="K146" i="34"/>
  <c r="BB114" i="34"/>
  <c r="BB112" i="34"/>
  <c r="AL80" i="34"/>
  <c r="AL82" i="34" s="1"/>
  <c r="AL92" i="34" s="1"/>
  <c r="AL90" i="34" s="1"/>
  <c r="AL58" i="34"/>
  <c r="AM58" i="34" s="1"/>
  <c r="AL54" i="34"/>
  <c r="AL62" i="34" s="1"/>
  <c r="AL60" i="34" s="1"/>
  <c r="BM150" i="34"/>
  <c r="AY140" i="34"/>
  <c r="AY144" i="34" s="1"/>
  <c r="AY146" i="34" s="1"/>
  <c r="AZ146" i="34" s="1"/>
  <c r="AY138" i="34"/>
  <c r="AY12" i="34" s="1"/>
  <c r="W143" i="34"/>
  <c r="BM59" i="34"/>
  <c r="AN78" i="34"/>
  <c r="AN81" i="34" s="1"/>
  <c r="AN85" i="34" s="1"/>
  <c r="AN55" i="34"/>
  <c r="AN83" i="34" s="1"/>
  <c r="AN53" i="34"/>
  <c r="AN56" i="34" s="1"/>
  <c r="AN52" i="34"/>
  <c r="BN175" i="34"/>
  <c r="BN123" i="34"/>
  <c r="BN121" i="34" s="1"/>
  <c r="BN169" i="34"/>
  <c r="BN172" i="34"/>
  <c r="BN178" i="34"/>
  <c r="AY58" i="34"/>
  <c r="AZ58" i="34" s="1"/>
  <c r="AZ88" i="34" s="1"/>
  <c r="AY54" i="34"/>
  <c r="AY62" i="34" s="1"/>
  <c r="AY60" i="34" s="1"/>
  <c r="AY80" i="34"/>
  <c r="AY82" i="34" s="1"/>
  <c r="AY92" i="34" s="1"/>
  <c r="AY90" i="34" s="1"/>
  <c r="Y96" i="34"/>
  <c r="Y50" i="34"/>
  <c r="BP187" i="34"/>
  <c r="BP181" i="34"/>
  <c r="BP136" i="34"/>
  <c r="BP134" i="34" s="1"/>
  <c r="BP190" i="34"/>
  <c r="BP184" i="34"/>
  <c r="AN176" i="34"/>
  <c r="AN116" i="34"/>
  <c r="AN118" i="34" s="1"/>
  <c r="AN173" i="34"/>
  <c r="AN167" i="34"/>
  <c r="AN170" i="34"/>
  <c r="W80" i="34"/>
  <c r="W82" i="34" s="1"/>
  <c r="W92" i="34" s="1"/>
  <c r="W90" i="34" s="1"/>
  <c r="W58" i="34"/>
  <c r="X58" i="34" s="1"/>
  <c r="X88" i="34" s="1"/>
  <c r="W54" i="34"/>
  <c r="W62" i="34" s="1"/>
  <c r="W60" i="34" s="1"/>
  <c r="K164" i="34"/>
  <c r="K200" i="34" s="1"/>
  <c r="K158" i="34"/>
  <c r="K194" i="34" s="1"/>
  <c r="K161" i="34"/>
  <c r="K155" i="34"/>
  <c r="K191" i="34" s="1"/>
  <c r="K102" i="34"/>
  <c r="K103" i="34" s="1"/>
  <c r="BA119" i="34"/>
  <c r="BA113" i="34"/>
  <c r="AA42" i="34"/>
  <c r="AA38" i="34"/>
  <c r="AA46" i="34" s="1"/>
  <c r="AA44" i="34" s="1"/>
  <c r="Y67" i="34"/>
  <c r="Y77" i="34" s="1"/>
  <c r="Y75" i="34" s="1"/>
  <c r="Y73" i="34"/>
  <c r="BR38" i="34"/>
  <c r="BR46" i="34" s="1"/>
  <c r="BO80" i="34"/>
  <c r="BO82" i="34" s="1"/>
  <c r="BO92" i="34" s="1"/>
  <c r="BO90" i="34" s="1"/>
  <c r="BO54" i="34"/>
  <c r="BO62" i="34" s="1"/>
  <c r="BO60" i="34" s="1"/>
  <c r="AP22" i="34"/>
  <c r="AP23" i="34" s="1"/>
  <c r="AP21" i="34"/>
  <c r="BP111" i="34"/>
  <c r="BP65" i="34"/>
  <c r="BQ28" i="34"/>
  <c r="BA190" i="34"/>
  <c r="BA184" i="34"/>
  <c r="BA187" i="34"/>
  <c r="BA181" i="34"/>
  <c r="BA136" i="34"/>
  <c r="BA134" i="34" s="1"/>
  <c r="AL139" i="34"/>
  <c r="AL141" i="34" s="1"/>
  <c r="AL151" i="34" s="1"/>
  <c r="AL149" i="34" s="1"/>
  <c r="AL104" i="34"/>
  <c r="AM104" i="34" s="1"/>
  <c r="AL100" i="34"/>
  <c r="AL160" i="34" s="1"/>
  <c r="K113" i="34"/>
  <c r="K119" i="34"/>
  <c r="AM54" i="34"/>
  <c r="AM62" i="34" s="1"/>
  <c r="AM80" i="34"/>
  <c r="AM82" i="34" s="1"/>
  <c r="AM92" i="34" s="1"/>
  <c r="AX166" i="34"/>
  <c r="AX202" i="34" s="1"/>
  <c r="AX157" i="34"/>
  <c r="AX193" i="34" s="1"/>
  <c r="AX163" i="34"/>
  <c r="AX199" i="34" s="1"/>
  <c r="AX196" i="34"/>
  <c r="AX108" i="34"/>
  <c r="AX106" i="34" s="1"/>
  <c r="BA137" i="34"/>
  <c r="BA140" i="34" s="1"/>
  <c r="BA144" i="34" s="1"/>
  <c r="BA99" i="34"/>
  <c r="BA101" i="34"/>
  <c r="BA142" i="34" s="1"/>
  <c r="BA98" i="34"/>
  <c r="BP137" i="34"/>
  <c r="BP140" i="34" s="1"/>
  <c r="BP144" i="34" s="1"/>
  <c r="BP101" i="34"/>
  <c r="BP142" i="34" s="1"/>
  <c r="BP99" i="34"/>
  <c r="BP98" i="34"/>
  <c r="X158" i="34"/>
  <c r="X194" i="34" s="1"/>
  <c r="X155" i="34"/>
  <c r="X191" i="34" s="1"/>
  <c r="X164" i="34"/>
  <c r="X200" i="34" s="1"/>
  <c r="X102" i="34"/>
  <c r="X161" i="34"/>
  <c r="X197" i="34" s="1"/>
  <c r="AK199" i="34"/>
  <c r="AO9" i="34" s="1"/>
  <c r="AP9" i="34" s="1"/>
  <c r="N109" i="34"/>
  <c r="N63" i="34"/>
  <c r="N27" i="34"/>
  <c r="BO139" i="34"/>
  <c r="BO141" i="34" s="1"/>
  <c r="BO151" i="34" s="1"/>
  <c r="BO149" i="34" s="1"/>
  <c r="BO100" i="34"/>
  <c r="BO160" i="34" s="1"/>
  <c r="BQ132" i="34"/>
  <c r="BR132" i="34" s="1"/>
  <c r="BR133" i="34" s="1"/>
  <c r="BQ128" i="34"/>
  <c r="BM194" i="34"/>
  <c r="BM159" i="34"/>
  <c r="J163" i="34"/>
  <c r="J166" i="34"/>
  <c r="J196" i="34"/>
  <c r="J157" i="34"/>
  <c r="J108" i="34"/>
  <c r="J106" i="34" s="1"/>
  <c r="Y113" i="34"/>
  <c r="Y119" i="34"/>
  <c r="BP72" i="34"/>
  <c r="AP109" i="34"/>
  <c r="AP63" i="34"/>
  <c r="AP27" i="34"/>
  <c r="AA185" i="34"/>
  <c r="AA188" i="34"/>
  <c r="AA182" i="34"/>
  <c r="AA179" i="34"/>
  <c r="AA130" i="34"/>
  <c r="AA131" i="34" s="1"/>
  <c r="Y190" i="34"/>
  <c r="Y184" i="34"/>
  <c r="Y181" i="34"/>
  <c r="Y187" i="34"/>
  <c r="Y136" i="34"/>
  <c r="Y134" i="34" s="1"/>
  <c r="AL158" i="34"/>
  <c r="AL164" i="34"/>
  <c r="AL155" i="34"/>
  <c r="AL161" i="34"/>
  <c r="AL102" i="34"/>
  <c r="AL103" i="34" s="1"/>
  <c r="AM103" i="34" s="1"/>
  <c r="AN190" i="34"/>
  <c r="AN181" i="34"/>
  <c r="AN187" i="34"/>
  <c r="AN136" i="34"/>
  <c r="AN134" i="34" s="1"/>
  <c r="AN184" i="34"/>
  <c r="BM86" i="34"/>
  <c r="K73" i="34"/>
  <c r="K67" i="34"/>
  <c r="K77" i="34" s="1"/>
  <c r="K75" i="34" s="1"/>
  <c r="BM147" i="34"/>
  <c r="L170" i="34"/>
  <c r="L116" i="34"/>
  <c r="L173" i="34"/>
  <c r="L167" i="34"/>
  <c r="L176" i="34"/>
  <c r="L184" i="34"/>
  <c r="L136" i="34"/>
  <c r="L134" i="34" s="1"/>
  <c r="L187" i="34"/>
  <c r="L190" i="34"/>
  <c r="L181" i="34"/>
  <c r="BD127" i="34"/>
  <c r="BD125" i="34"/>
  <c r="Z128" i="34"/>
  <c r="Z132" i="34"/>
  <c r="AA132" i="34" s="1"/>
  <c r="I106" i="34"/>
  <c r="AB36" i="34"/>
  <c r="AB20" i="34"/>
  <c r="AB19" i="34"/>
  <c r="AB26" i="34" s="1"/>
  <c r="AZ118" i="34"/>
  <c r="BQ42" i="34"/>
  <c r="BR42" i="34" s="1"/>
  <c r="BR43" i="34" s="1"/>
  <c r="BQ38" i="34"/>
  <c r="BQ46" i="34" s="1"/>
  <c r="BQ44" i="34" s="1"/>
  <c r="AL178" i="34"/>
  <c r="AL169" i="34"/>
  <c r="AL123" i="34"/>
  <c r="AL121" i="34" s="1"/>
  <c r="AL175" i="34"/>
  <c r="AL172" i="34"/>
  <c r="AO112" i="34"/>
  <c r="AO114" i="34"/>
  <c r="N182" i="34"/>
  <c r="N183" i="34" s="1"/>
  <c r="N185" i="34"/>
  <c r="N186" i="34" s="1"/>
  <c r="N179" i="34"/>
  <c r="N180" i="34" s="1"/>
  <c r="N188" i="34"/>
  <c r="N189" i="34" s="1"/>
  <c r="N130" i="34"/>
  <c r="N131" i="34" s="1"/>
  <c r="W84" i="34"/>
  <c r="K139" i="34"/>
  <c r="K141" i="34" s="1"/>
  <c r="K151" i="34" s="1"/>
  <c r="K149" i="34" s="1"/>
  <c r="K100" i="34"/>
  <c r="K160" i="34" s="1"/>
  <c r="BP167" i="34"/>
  <c r="BP116" i="34"/>
  <c r="BP176" i="34"/>
  <c r="BP170" i="34"/>
  <c r="BP173" i="34"/>
  <c r="BB128" i="34"/>
  <c r="BB132" i="34"/>
  <c r="BC132" i="34" s="1"/>
  <c r="AK196" i="34"/>
  <c r="AO7" i="34" s="1"/>
  <c r="AP7" i="34" s="1"/>
  <c r="V106" i="34"/>
  <c r="BM87" i="34"/>
  <c r="BN87" i="34" s="1"/>
  <c r="BO87" i="34" s="1"/>
  <c r="BQ114" i="34"/>
  <c r="BQ112" i="34"/>
  <c r="N36" i="34"/>
  <c r="BC38" i="34"/>
  <c r="BC46" i="34" s="1"/>
  <c r="BC128" i="34"/>
  <c r="X80" i="34"/>
  <c r="X82" i="34" s="1"/>
  <c r="X92" i="34" s="1"/>
  <c r="X54" i="34"/>
  <c r="X62" i="34" s="1"/>
  <c r="BA73" i="34"/>
  <c r="BA67" i="34"/>
  <c r="BA77" i="34" s="1"/>
  <c r="BA75" i="34" s="1"/>
  <c r="AY87" i="34"/>
  <c r="AZ87" i="34" s="1"/>
  <c r="AA22" i="34"/>
  <c r="AA24" i="34" s="1"/>
  <c r="BQ96" i="34"/>
  <c r="BQ50" i="34"/>
  <c r="BM197" i="34"/>
  <c r="BM162" i="34"/>
  <c r="Z111" i="34"/>
  <c r="Z65" i="34"/>
  <c r="AA28" i="34"/>
  <c r="AZ100" i="34"/>
  <c r="AZ160" i="34" s="1"/>
  <c r="AZ139" i="34"/>
  <c r="AZ141" i="34" s="1"/>
  <c r="AZ151" i="34" s="1"/>
  <c r="BB38" i="34"/>
  <c r="BB46" i="34" s="1"/>
  <c r="BB44" i="34" s="1"/>
  <c r="BB42" i="34"/>
  <c r="AP126" i="34"/>
  <c r="AM73" i="34"/>
  <c r="AM67" i="34"/>
  <c r="AM77" i="34" s="1"/>
  <c r="AM75" i="34" s="1"/>
  <c r="BA72" i="34"/>
  <c r="BN104" i="34"/>
  <c r="BN147" i="34" s="1"/>
  <c r="AM100" i="34"/>
  <c r="AM160" i="34" s="1"/>
  <c r="AM139" i="34"/>
  <c r="AM141" i="34" s="1"/>
  <c r="AM151" i="34" s="1"/>
  <c r="AL140" i="34"/>
  <c r="AL144" i="34" s="1"/>
  <c r="AL146" i="34" s="1"/>
  <c r="AM146" i="34" s="1"/>
  <c r="L111" i="34"/>
  <c r="L65" i="34"/>
  <c r="M28" i="34"/>
  <c r="AL81" i="34"/>
  <c r="AL85" i="34" s="1"/>
  <c r="M132" i="34"/>
  <c r="M128" i="34"/>
  <c r="AY139" i="34"/>
  <c r="AY141" i="34" s="1"/>
  <c r="AY151" i="34" s="1"/>
  <c r="AY149" i="34" s="1"/>
  <c r="AY104" i="34"/>
  <c r="AY100" i="34"/>
  <c r="AY160" i="34" s="1"/>
  <c r="BA173" i="34"/>
  <c r="BA167" i="34"/>
  <c r="BA176" i="34"/>
  <c r="BA116" i="34"/>
  <c r="BA170" i="34"/>
  <c r="W140" i="34"/>
  <c r="W144" i="34" s="1"/>
  <c r="W146" i="34" s="1"/>
  <c r="X146" i="34" s="1"/>
  <c r="W138" i="34"/>
  <c r="W12" i="34" s="1"/>
  <c r="BR179" i="34"/>
  <c r="BR180" i="34" s="1"/>
  <c r="BR130" i="34"/>
  <c r="BR131" i="34" s="1"/>
  <c r="BR188" i="34"/>
  <c r="BR189" i="34" s="1"/>
  <c r="BR182" i="34"/>
  <c r="BR183" i="34" s="1"/>
  <c r="BR185" i="34"/>
  <c r="BR186" i="34" s="1"/>
  <c r="BA78" i="34"/>
  <c r="BA81" i="34" s="1"/>
  <c r="BA85" i="34" s="1"/>
  <c r="BA53" i="34"/>
  <c r="BA56" i="34" s="1"/>
  <c r="BA57" i="34" s="1"/>
  <c r="BA55" i="34"/>
  <c r="BA83" i="34" s="1"/>
  <c r="BA52" i="34"/>
  <c r="BM89" i="34"/>
  <c r="L78" i="34"/>
  <c r="L81" i="34" s="1"/>
  <c r="L85" i="34" s="1"/>
  <c r="L55" i="34"/>
  <c r="L83" i="34" s="1"/>
  <c r="L53" i="34"/>
  <c r="L56" i="34" s="1"/>
  <c r="L57" i="34" s="1"/>
  <c r="L52" i="34"/>
  <c r="AN137" i="34"/>
  <c r="AN140" i="34" s="1"/>
  <c r="AN144" i="34" s="1"/>
  <c r="AN99" i="34"/>
  <c r="AN101" i="34"/>
  <c r="AN142" i="34" s="1"/>
  <c r="AN98" i="34"/>
  <c r="BP78" i="34"/>
  <c r="BP55" i="34"/>
  <c r="BP83" i="34" s="1"/>
  <c r="BP53" i="34"/>
  <c r="BP56" i="34" s="1"/>
  <c r="BP57" i="34" s="1"/>
  <c r="BP52" i="34"/>
  <c r="I103" i="33"/>
  <c r="X60" i="33"/>
  <c r="AN44" i="33"/>
  <c r="BM87" i="33"/>
  <c r="BM79" i="33"/>
  <c r="BM8" i="33" s="1"/>
  <c r="L12" i="21" s="1"/>
  <c r="L96" i="33"/>
  <c r="L50" i="33"/>
  <c r="M128" i="33"/>
  <c r="AA96" i="33"/>
  <c r="AA50" i="33"/>
  <c r="BC96" i="33"/>
  <c r="BC50" i="33"/>
  <c r="BP96" i="33"/>
  <c r="BP50" i="33"/>
  <c r="I145" i="33"/>
  <c r="H146" i="33"/>
  <c r="I146" i="33" s="1"/>
  <c r="AN96" i="33"/>
  <c r="AN50" i="33"/>
  <c r="AB22" i="33"/>
  <c r="AB23" i="33" s="1"/>
  <c r="AB21" i="33"/>
  <c r="BN164" i="33"/>
  <c r="BN200" i="33" s="1"/>
  <c r="BN161" i="33"/>
  <c r="BN197" i="33" s="1"/>
  <c r="BN155" i="33"/>
  <c r="BN191" i="33" s="1"/>
  <c r="BN158" i="33"/>
  <c r="BN194" i="33" s="1"/>
  <c r="BN102" i="33"/>
  <c r="AK81" i="33"/>
  <c r="AK85" i="33" s="1"/>
  <c r="AK87" i="33" s="1"/>
  <c r="AK79" i="33"/>
  <c r="AK8" i="33" s="1"/>
  <c r="L10" i="21" s="1"/>
  <c r="W147" i="33"/>
  <c r="W105" i="33"/>
  <c r="BD22" i="33"/>
  <c r="BD23" i="33" s="1"/>
  <c r="BD21" i="33"/>
  <c r="H147" i="33"/>
  <c r="I105" i="33"/>
  <c r="N127" i="33"/>
  <c r="N125" i="33"/>
  <c r="AN68" i="33"/>
  <c r="AN66" i="33"/>
  <c r="AN70" i="33" s="1"/>
  <c r="AN72" i="33" s="1"/>
  <c r="AK139" i="33"/>
  <c r="AK141" i="33" s="1"/>
  <c r="AK151" i="33" s="1"/>
  <c r="AK149" i="33" s="1"/>
  <c r="AK104" i="33"/>
  <c r="AK100" i="33"/>
  <c r="AK160" i="33" s="1"/>
  <c r="BM140" i="33"/>
  <c r="BM144" i="33" s="1"/>
  <c r="BM138" i="33"/>
  <c r="BM12" i="33" s="1"/>
  <c r="L111" i="33"/>
  <c r="M28" i="33"/>
  <c r="L65" i="33"/>
  <c r="K137" i="33"/>
  <c r="K140" i="33" s="1"/>
  <c r="K144" i="33" s="1"/>
  <c r="K99" i="33"/>
  <c r="K101" i="33"/>
  <c r="K142" i="33" s="1"/>
  <c r="K98" i="33"/>
  <c r="W61" i="33"/>
  <c r="W145" i="33"/>
  <c r="BQ38" i="33"/>
  <c r="BQ46" i="33" s="1"/>
  <c r="X166" i="33"/>
  <c r="X202" i="33" s="1"/>
  <c r="X196" i="33"/>
  <c r="X163" i="33"/>
  <c r="X199" i="33" s="1"/>
  <c r="X157" i="33"/>
  <c r="X193" i="33" s="1"/>
  <c r="X108" i="33"/>
  <c r="L132" i="33"/>
  <c r="M132" i="33" s="1"/>
  <c r="L128" i="33"/>
  <c r="AL101" i="33"/>
  <c r="AL142" i="33" s="1"/>
  <c r="AL99" i="33"/>
  <c r="AL137" i="33"/>
  <c r="AL140" i="33" s="1"/>
  <c r="AL144" i="33" s="1"/>
  <c r="AL98" i="33"/>
  <c r="BN87" i="33"/>
  <c r="BC42" i="33"/>
  <c r="BC38" i="33"/>
  <c r="BC46" i="33" s="1"/>
  <c r="BC44" i="33" s="1"/>
  <c r="BO73" i="33"/>
  <c r="BO67" i="33"/>
  <c r="BO77" i="33" s="1"/>
  <c r="BO75" i="33" s="1"/>
  <c r="AK80" i="33"/>
  <c r="AK82" i="33" s="1"/>
  <c r="AK92" i="33" s="1"/>
  <c r="AK90" i="33" s="1"/>
  <c r="AK91" i="33" s="1"/>
  <c r="AK58" i="33"/>
  <c r="AK54" i="33"/>
  <c r="AK62" i="33" s="1"/>
  <c r="AK60" i="33" s="1"/>
  <c r="BD126" i="33"/>
  <c r="AN112" i="33"/>
  <c r="AN114" i="33"/>
  <c r="I122" i="33"/>
  <c r="BM139" i="33"/>
  <c r="BM141" i="33" s="1"/>
  <c r="BM151" i="33" s="1"/>
  <c r="BM149" i="33" s="1"/>
  <c r="BM104" i="33"/>
  <c r="BM147" i="33" s="1"/>
  <c r="BM148" i="33" s="1"/>
  <c r="BM100" i="33"/>
  <c r="BM160" i="33" s="1"/>
  <c r="AA111" i="33"/>
  <c r="AA65" i="33"/>
  <c r="AB28" i="33"/>
  <c r="W146" i="33"/>
  <c r="X146" i="33" s="1"/>
  <c r="K119" i="33"/>
  <c r="K113" i="33"/>
  <c r="W91" i="33"/>
  <c r="L42" i="33"/>
  <c r="L38" i="33"/>
  <c r="L46" i="33" s="1"/>
  <c r="L44" i="33" s="1"/>
  <c r="BA178" i="33"/>
  <c r="BA175" i="33"/>
  <c r="BA169" i="33"/>
  <c r="BA172" i="33"/>
  <c r="BA123" i="33"/>
  <c r="BA121" i="33" s="1"/>
  <c r="BP42" i="33"/>
  <c r="BQ42" i="33" s="1"/>
  <c r="BP38" i="33"/>
  <c r="BP46" i="33" s="1"/>
  <c r="BP44" i="33" s="1"/>
  <c r="H88" i="33"/>
  <c r="I59" i="33"/>
  <c r="AM73" i="33"/>
  <c r="AM67" i="33"/>
  <c r="AM77" i="33" s="1"/>
  <c r="AM75" i="33" s="1"/>
  <c r="H194" i="33"/>
  <c r="I159" i="33"/>
  <c r="X90" i="33"/>
  <c r="BC114" i="33"/>
  <c r="BC112" i="33"/>
  <c r="BQ22" i="33"/>
  <c r="BQ24" i="33" s="1"/>
  <c r="AM176" i="33"/>
  <c r="AM170" i="33"/>
  <c r="AM167" i="33"/>
  <c r="AM116" i="33"/>
  <c r="AM118" i="33" s="1"/>
  <c r="AM173" i="33"/>
  <c r="AM55" i="33"/>
  <c r="AM83" i="33" s="1"/>
  <c r="AM53" i="33"/>
  <c r="AM56" i="33" s="1"/>
  <c r="AM78" i="33"/>
  <c r="AM81" i="33" s="1"/>
  <c r="AM85" i="33" s="1"/>
  <c r="AM52" i="33"/>
  <c r="BR37" i="33"/>
  <c r="BR40" i="33" s="1"/>
  <c r="BR41" i="33" s="1"/>
  <c r="BR35" i="33"/>
  <c r="BO55" i="33"/>
  <c r="BO83" i="33" s="1"/>
  <c r="BO53" i="33"/>
  <c r="BO56" i="33" s="1"/>
  <c r="BO78" i="33"/>
  <c r="BO81" i="33" s="1"/>
  <c r="BO85" i="33" s="1"/>
  <c r="BO52" i="33"/>
  <c r="BN178" i="33"/>
  <c r="BN172" i="33"/>
  <c r="BN175" i="33"/>
  <c r="BN169" i="33"/>
  <c r="BN123" i="33"/>
  <c r="BN121" i="33" s="1"/>
  <c r="L66" i="33"/>
  <c r="L70" i="33" s="1"/>
  <c r="L72" i="33" s="1"/>
  <c r="L68" i="33"/>
  <c r="W191" i="33"/>
  <c r="W156" i="33"/>
  <c r="AA66" i="33"/>
  <c r="AA70" i="33" s="1"/>
  <c r="AA68" i="33"/>
  <c r="BO176" i="33"/>
  <c r="BO170" i="33"/>
  <c r="BO173" i="33"/>
  <c r="BO167" i="33"/>
  <c r="BO116" i="33"/>
  <c r="Y175" i="33"/>
  <c r="Y169" i="33"/>
  <c r="Y178" i="33"/>
  <c r="Y172" i="33"/>
  <c r="Y123" i="33"/>
  <c r="Y121" i="33" s="1"/>
  <c r="AP20" i="33"/>
  <c r="AP19" i="33"/>
  <c r="AP26" i="33" s="1"/>
  <c r="BN100" i="33"/>
  <c r="BN160" i="33" s="1"/>
  <c r="BN139" i="33"/>
  <c r="BN141" i="33" s="1"/>
  <c r="BN151" i="33" s="1"/>
  <c r="BN149" i="33" s="1"/>
  <c r="BO57" i="33"/>
  <c r="I149" i="33"/>
  <c r="I150" i="33" s="1"/>
  <c r="BM80" i="33"/>
  <c r="BM82" i="33" s="1"/>
  <c r="BM92" i="33" s="1"/>
  <c r="BM90" i="33" s="1"/>
  <c r="BM91" i="33" s="1"/>
  <c r="BM58" i="33"/>
  <c r="BM54" i="33"/>
  <c r="BM62" i="33" s="1"/>
  <c r="BM60" i="33" s="1"/>
  <c r="BM61" i="33" s="1"/>
  <c r="W150" i="33"/>
  <c r="BB119" i="33"/>
  <c r="BB113" i="33"/>
  <c r="BD36" i="33"/>
  <c r="BP114" i="33"/>
  <c r="BP112" i="33"/>
  <c r="AZ191" i="33"/>
  <c r="N20" i="33"/>
  <c r="N36" i="33" s="1"/>
  <c r="N19" i="33"/>
  <c r="N26" i="33" s="1"/>
  <c r="AO128" i="33"/>
  <c r="W87" i="33"/>
  <c r="X87" i="33" s="1"/>
  <c r="W86" i="33"/>
  <c r="AK143" i="33"/>
  <c r="BM158" i="33"/>
  <c r="BM164" i="33"/>
  <c r="BM165" i="33" s="1"/>
  <c r="BM155" i="33"/>
  <c r="BM156" i="33" s="1"/>
  <c r="BM102" i="33"/>
  <c r="BM103" i="33" s="1"/>
  <c r="BN103" i="33" s="1"/>
  <c r="BM161" i="33"/>
  <c r="AA44" i="33"/>
  <c r="K176" i="33"/>
  <c r="K170" i="33"/>
  <c r="K173" i="33"/>
  <c r="K116" i="33"/>
  <c r="K118" i="33" s="1"/>
  <c r="K167" i="33"/>
  <c r="BB176" i="33"/>
  <c r="BB170" i="33"/>
  <c r="BB167" i="33"/>
  <c r="BB116" i="33"/>
  <c r="BB118" i="33" s="1"/>
  <c r="BB173" i="33"/>
  <c r="Z67" i="33"/>
  <c r="Z77" i="33" s="1"/>
  <c r="Z75" i="33" s="1"/>
  <c r="Z73" i="33"/>
  <c r="BO134" i="33"/>
  <c r="AZ147" i="33"/>
  <c r="M109" i="33"/>
  <c r="M63" i="33"/>
  <c r="Y78" i="33"/>
  <c r="Y55" i="33"/>
  <c r="Y83" i="33" s="1"/>
  <c r="Y53" i="33"/>
  <c r="Y56" i="33" s="1"/>
  <c r="Y52" i="33"/>
  <c r="BC190" i="33"/>
  <c r="BC184" i="33"/>
  <c r="BC181" i="33"/>
  <c r="BC187" i="33"/>
  <c r="BC136" i="33"/>
  <c r="BC134" i="33" s="1"/>
  <c r="K73" i="33"/>
  <c r="K67" i="33"/>
  <c r="K77" i="33" s="1"/>
  <c r="K75" i="33" s="1"/>
  <c r="AK122" i="33"/>
  <c r="Z137" i="33"/>
  <c r="Z140" i="33" s="1"/>
  <c r="Z144" i="33" s="1"/>
  <c r="Z99" i="33"/>
  <c r="Z101" i="33"/>
  <c r="Z142" i="33" s="1"/>
  <c r="Z98" i="33"/>
  <c r="BA80" i="33"/>
  <c r="BA82" i="33" s="1"/>
  <c r="BA92" i="33" s="1"/>
  <c r="BA90" i="33" s="1"/>
  <c r="BA58" i="33"/>
  <c r="BA54" i="33"/>
  <c r="BA62" i="33" s="1"/>
  <c r="BA60" i="33" s="1"/>
  <c r="W88" i="33"/>
  <c r="W59" i="33"/>
  <c r="AM113" i="33"/>
  <c r="AM119" i="33"/>
  <c r="BL163" i="33"/>
  <c r="BL199" i="33" s="1"/>
  <c r="BL196" i="33"/>
  <c r="BL157" i="33"/>
  <c r="BL193" i="33" s="1"/>
  <c r="BL166" i="33"/>
  <c r="BL202" i="33" s="1"/>
  <c r="BL108" i="33"/>
  <c r="BL106" i="33" s="1"/>
  <c r="AN132" i="33"/>
  <c r="AN128" i="33"/>
  <c r="J178" i="33"/>
  <c r="J172" i="33"/>
  <c r="J175" i="33"/>
  <c r="J123" i="33"/>
  <c r="J121" i="33" s="1"/>
  <c r="J169" i="33"/>
  <c r="BQ109" i="33"/>
  <c r="BQ63" i="33"/>
  <c r="W194" i="33"/>
  <c r="W159" i="33"/>
  <c r="W200" i="33"/>
  <c r="W165" i="33"/>
  <c r="AL53" i="33"/>
  <c r="AL56" i="33" s="1"/>
  <c r="AL57" i="33" s="1"/>
  <c r="AL78" i="33"/>
  <c r="AL81" i="33" s="1"/>
  <c r="AL85" i="33" s="1"/>
  <c r="AL55" i="33"/>
  <c r="AL83" i="33" s="1"/>
  <c r="AL52" i="33"/>
  <c r="AP127" i="33"/>
  <c r="AP125" i="33"/>
  <c r="BO119" i="33"/>
  <c r="BO113" i="33"/>
  <c r="BM84" i="33"/>
  <c r="BB73" i="33"/>
  <c r="BB67" i="33"/>
  <c r="BB77" i="33" s="1"/>
  <c r="BB75" i="33" s="1"/>
  <c r="AA132" i="33"/>
  <c r="AL178" i="33"/>
  <c r="AL172" i="33"/>
  <c r="AL169" i="33"/>
  <c r="AL175" i="33"/>
  <c r="AL123" i="33"/>
  <c r="AL121" i="33" s="1"/>
  <c r="AO109" i="33"/>
  <c r="AO63" i="33"/>
  <c r="BA158" i="33"/>
  <c r="BA194" i="33" s="1"/>
  <c r="BA155" i="33"/>
  <c r="BA191" i="33" s="1"/>
  <c r="BA161" i="33"/>
  <c r="BA197" i="33" s="1"/>
  <c r="BA164" i="33"/>
  <c r="BA102" i="33"/>
  <c r="BA103" i="33" s="1"/>
  <c r="J137" i="33"/>
  <c r="J101" i="33"/>
  <c r="J142" i="33" s="1"/>
  <c r="J99" i="33"/>
  <c r="J98" i="33"/>
  <c r="BB137" i="33"/>
  <c r="BB101" i="33"/>
  <c r="BB142" i="33" s="1"/>
  <c r="BB99" i="33"/>
  <c r="BB98" i="33"/>
  <c r="AN111" i="33"/>
  <c r="AN65" i="33"/>
  <c r="AO28" i="33"/>
  <c r="H197" i="33"/>
  <c r="I162" i="33"/>
  <c r="BR20" i="33"/>
  <c r="BR36" i="33" s="1"/>
  <c r="BR19" i="33"/>
  <c r="BR26" i="33" s="1"/>
  <c r="X103" i="33"/>
  <c r="Z187" i="33"/>
  <c r="Z181" i="33"/>
  <c r="Z190" i="33"/>
  <c r="Z184" i="33"/>
  <c r="Z136" i="33"/>
  <c r="Z134" i="33" s="1"/>
  <c r="AA114" i="33"/>
  <c r="AA112" i="33"/>
  <c r="I90" i="33"/>
  <c r="AB36" i="33"/>
  <c r="Z176" i="33"/>
  <c r="Z170" i="33"/>
  <c r="Z173" i="33"/>
  <c r="Z116" i="33"/>
  <c r="Z118" i="33" s="1"/>
  <c r="Z167" i="33"/>
  <c r="I196" i="33"/>
  <c r="M7" i="33" s="1"/>
  <c r="I166" i="33"/>
  <c r="I202" i="33" s="1"/>
  <c r="M11" i="33" s="1"/>
  <c r="N11" i="33" s="1"/>
  <c r="I163" i="33"/>
  <c r="I199" i="33" s="1"/>
  <c r="M9" i="33" s="1"/>
  <c r="N9" i="33" s="1"/>
  <c r="I157" i="33"/>
  <c r="I193" i="33" s="1"/>
  <c r="M5" i="33" s="1"/>
  <c r="N5" i="33" s="1"/>
  <c r="I108" i="33"/>
  <c r="BD109" i="33"/>
  <c r="BD63" i="33"/>
  <c r="BD27" i="33"/>
  <c r="BP68" i="33"/>
  <c r="BP66" i="33"/>
  <c r="BP70" i="33" s="1"/>
  <c r="BP72" i="33" s="1"/>
  <c r="AK158" i="33"/>
  <c r="AK164" i="33"/>
  <c r="AK161" i="33"/>
  <c r="AK102" i="33"/>
  <c r="AK103" i="33" s="1"/>
  <c r="AK155" i="33"/>
  <c r="K134" i="33"/>
  <c r="AZ163" i="33"/>
  <c r="AZ199" i="33" s="1"/>
  <c r="AZ196" i="33"/>
  <c r="AZ157" i="33"/>
  <c r="AZ193" i="33" s="1"/>
  <c r="AZ166" i="33"/>
  <c r="AZ202" i="33" s="1"/>
  <c r="AZ108" i="33"/>
  <c r="AZ106" i="33" s="1"/>
  <c r="M22" i="33"/>
  <c r="M24" i="33" s="1"/>
  <c r="Z78" i="33"/>
  <c r="Z81" i="33" s="1"/>
  <c r="Z85" i="33" s="1"/>
  <c r="Z55" i="33"/>
  <c r="Z83" i="33" s="1"/>
  <c r="Z53" i="33"/>
  <c r="Z56" i="33" s="1"/>
  <c r="Z52" i="33"/>
  <c r="BA81" i="33"/>
  <c r="BA85" i="33" s="1"/>
  <c r="BD188" i="33"/>
  <c r="BD189" i="33" s="1"/>
  <c r="BD182" i="33"/>
  <c r="BD183" i="33" s="1"/>
  <c r="BD185" i="33"/>
  <c r="BD186" i="33" s="1"/>
  <c r="BD179" i="33"/>
  <c r="BD180" i="33" s="1"/>
  <c r="BD130" i="33"/>
  <c r="BD131" i="33" s="1"/>
  <c r="H191" i="33"/>
  <c r="I156" i="33"/>
  <c r="H200" i="33"/>
  <c r="I165" i="33"/>
  <c r="Z72" i="33"/>
  <c r="BC68" i="33"/>
  <c r="BC66" i="33"/>
  <c r="BC70" i="33" s="1"/>
  <c r="BC72" i="33" s="1"/>
  <c r="BQ126" i="33"/>
  <c r="AM137" i="33"/>
  <c r="AM140" i="33" s="1"/>
  <c r="AM144" i="33" s="1"/>
  <c r="AM99" i="33"/>
  <c r="AM101" i="33"/>
  <c r="AM142" i="33" s="1"/>
  <c r="AM98" i="33"/>
  <c r="BR127" i="33"/>
  <c r="BR125" i="33"/>
  <c r="AB188" i="33"/>
  <c r="AB189" i="33" s="1"/>
  <c r="AB182" i="33"/>
  <c r="AB183" i="33" s="1"/>
  <c r="AB185" i="33"/>
  <c r="AB186" i="33" s="1"/>
  <c r="AB179" i="33"/>
  <c r="AB180" i="33" s="1"/>
  <c r="AB130" i="33"/>
  <c r="AB131" i="33" s="1"/>
  <c r="BO101" i="33"/>
  <c r="BO142" i="33" s="1"/>
  <c r="BO99" i="33"/>
  <c r="BO137" i="33"/>
  <c r="BO140" i="33" s="1"/>
  <c r="BO144" i="33" s="1"/>
  <c r="BO98" i="33"/>
  <c r="L114" i="33"/>
  <c r="L112" i="33"/>
  <c r="W197" i="33"/>
  <c r="W162" i="33"/>
  <c r="I60" i="33"/>
  <c r="I61" i="33" s="1"/>
  <c r="AP37" i="33"/>
  <c r="AP40" i="33" s="1"/>
  <c r="AP41" i="33" s="1"/>
  <c r="AP35" i="33"/>
  <c r="AB109" i="33"/>
  <c r="AB63" i="33"/>
  <c r="AB27" i="33"/>
  <c r="AB126" i="33"/>
  <c r="Y57" i="33"/>
  <c r="Z57" i="33" s="1"/>
  <c r="BQ28" i="33"/>
  <c r="BP65" i="33"/>
  <c r="BP111" i="33"/>
  <c r="BN118" i="33"/>
  <c r="AK84" i="33"/>
  <c r="W166" i="33"/>
  <c r="W202" i="33" s="1"/>
  <c r="AA11" i="33" s="1"/>
  <c r="AB11" i="33" s="1"/>
  <c r="W163" i="33"/>
  <c r="W199" i="33" s="1"/>
  <c r="AA9" i="33" s="1"/>
  <c r="AB9" i="33" s="1"/>
  <c r="W157" i="33"/>
  <c r="W193" i="33" s="1"/>
  <c r="AA5" i="33" s="1"/>
  <c r="AB5" i="33" s="1"/>
  <c r="W108" i="33"/>
  <c r="W106" i="33" s="1"/>
  <c r="W107" i="33" s="1"/>
  <c r="W196" i="33"/>
  <c r="AA7" i="33" s="1"/>
  <c r="AB7" i="33" s="1"/>
  <c r="BC65" i="33"/>
  <c r="BC111" i="33"/>
  <c r="BD28" i="33"/>
  <c r="BM105" i="33"/>
  <c r="BP190" i="33"/>
  <c r="BP184" i="33"/>
  <c r="BP187" i="33"/>
  <c r="BP181" i="33"/>
  <c r="BP136" i="33"/>
  <c r="BP134" i="33" s="1"/>
  <c r="AA190" i="33"/>
  <c r="AA184" i="33"/>
  <c r="AA181" i="33"/>
  <c r="AA136" i="33"/>
  <c r="AA134" i="33" s="1"/>
  <c r="AA187" i="33"/>
  <c r="I86" i="33"/>
  <c r="H87" i="33"/>
  <c r="I87" i="33" s="1"/>
  <c r="H196" i="33"/>
  <c r="H157" i="33"/>
  <c r="H193" i="33" s="1"/>
  <c r="H166" i="33"/>
  <c r="H202" i="33" s="1"/>
  <c r="H163" i="33"/>
  <c r="H199" i="33" s="1"/>
  <c r="H108" i="33"/>
  <c r="H106" i="33" s="1"/>
  <c r="N37" i="33"/>
  <c r="N40" i="33" s="1"/>
  <c r="N41" i="33" s="1"/>
  <c r="N35" i="33"/>
  <c r="AO22" i="33"/>
  <c r="AO24" i="33" s="1"/>
  <c r="AO36" i="33"/>
  <c r="BN54" i="33"/>
  <c r="BN62" i="33" s="1"/>
  <c r="BN60" i="33" s="1"/>
  <c r="BN80" i="33"/>
  <c r="BN82" i="33" s="1"/>
  <c r="BN92" i="33" s="1"/>
  <c r="BN90" i="33" s="1"/>
  <c r="BA139" i="33"/>
  <c r="BA141" i="33" s="1"/>
  <c r="BA151" i="33" s="1"/>
  <c r="BA149" i="33" s="1"/>
  <c r="BA100" i="33"/>
  <c r="BA160" i="33" s="1"/>
  <c r="BA104" i="33"/>
  <c r="BA147" i="33" s="1"/>
  <c r="AK140" i="33"/>
  <c r="AK144" i="33" s="1"/>
  <c r="AK138" i="33"/>
  <c r="AK12" i="33" s="1"/>
  <c r="Z113" i="33"/>
  <c r="Z119" i="33"/>
  <c r="M36" i="33"/>
  <c r="Y137" i="33"/>
  <c r="Y101" i="33"/>
  <c r="Y142" i="33" s="1"/>
  <c r="Y99" i="33"/>
  <c r="Y98" i="33"/>
  <c r="J78" i="33"/>
  <c r="J55" i="33"/>
  <c r="J83" i="33" s="1"/>
  <c r="J53" i="33"/>
  <c r="J56" i="33" s="1"/>
  <c r="J57" i="33" s="1"/>
  <c r="J52" i="33"/>
  <c r="K55" i="33"/>
  <c r="K83" i="33" s="1"/>
  <c r="K78" i="33"/>
  <c r="K81" i="33" s="1"/>
  <c r="K85" i="33" s="1"/>
  <c r="K53" i="33"/>
  <c r="K56" i="33" s="1"/>
  <c r="K52" i="33"/>
  <c r="BB78" i="33"/>
  <c r="BB81" i="33" s="1"/>
  <c r="BB85" i="33" s="1"/>
  <c r="BB55" i="33"/>
  <c r="BB83" i="33" s="1"/>
  <c r="BB53" i="33"/>
  <c r="BB56" i="33" s="1"/>
  <c r="BB57" i="33" s="1"/>
  <c r="BB52" i="33"/>
  <c r="AZ202" i="31"/>
  <c r="M131" i="31"/>
  <c r="AP128" i="31"/>
  <c r="BM194" i="31"/>
  <c r="L112" i="31"/>
  <c r="L114" i="31"/>
  <c r="AL166" i="31"/>
  <c r="AL163" i="31"/>
  <c r="AL108" i="31"/>
  <c r="AL106" i="31" s="1"/>
  <c r="AL157" i="31"/>
  <c r="BM163" i="31"/>
  <c r="BM199" i="31" s="1"/>
  <c r="BQ9" i="31" s="1"/>
  <c r="BR9" i="31" s="1"/>
  <c r="BM157" i="31"/>
  <c r="BM193" i="31" s="1"/>
  <c r="BQ5" i="31" s="1"/>
  <c r="BR5" i="31" s="1"/>
  <c r="BM196" i="31"/>
  <c r="BQ7" i="31" s="1"/>
  <c r="BR7" i="31" s="1"/>
  <c r="BM166" i="31"/>
  <c r="BM202" i="31" s="1"/>
  <c r="BQ11" i="31" s="1"/>
  <c r="BR11" i="31" s="1"/>
  <c r="BM108" i="31"/>
  <c r="BM106" i="31" s="1"/>
  <c r="BM107" i="31" s="1"/>
  <c r="K176" i="31"/>
  <c r="K170" i="31"/>
  <c r="K167" i="31"/>
  <c r="K116" i="31"/>
  <c r="K118" i="31" s="1"/>
  <c r="K173" i="31"/>
  <c r="BD112" i="31"/>
  <c r="BD114" i="31"/>
  <c r="BD115" i="31" s="1"/>
  <c r="BQ24" i="31"/>
  <c r="BQ22" i="31"/>
  <c r="AM164" i="31"/>
  <c r="AM200" i="31" s="1"/>
  <c r="AM158" i="31"/>
  <c r="AM161" i="31"/>
  <c r="AM197" i="31" s="1"/>
  <c r="AM102" i="31"/>
  <c r="AM103" i="31" s="1"/>
  <c r="AM155" i="31"/>
  <c r="AB50" i="31"/>
  <c r="AB96" i="31"/>
  <c r="AB25" i="31"/>
  <c r="V147" i="31"/>
  <c r="W104" i="31"/>
  <c r="N19" i="31"/>
  <c r="N26" i="31" s="1"/>
  <c r="N20" i="31"/>
  <c r="V88" i="31"/>
  <c r="W58" i="31"/>
  <c r="W59" i="31" s="1"/>
  <c r="AL147" i="31"/>
  <c r="BB80" i="31"/>
  <c r="BB82" i="31" s="1"/>
  <c r="BB92" i="31" s="1"/>
  <c r="BB90" i="31" s="1"/>
  <c r="BB58" i="31"/>
  <c r="BB54" i="31"/>
  <c r="BB62" i="31" s="1"/>
  <c r="BB60" i="31" s="1"/>
  <c r="K73" i="31"/>
  <c r="K67" i="31"/>
  <c r="K77" i="31" s="1"/>
  <c r="K75" i="31" s="1"/>
  <c r="BD28" i="31"/>
  <c r="BC65" i="31"/>
  <c r="BC111" i="31"/>
  <c r="AK196" i="31"/>
  <c r="AO7" i="31" s="1"/>
  <c r="AP7" i="31" s="1"/>
  <c r="AN176" i="31"/>
  <c r="AN170" i="31"/>
  <c r="AN167" i="31"/>
  <c r="AN173" i="31"/>
  <c r="AN116" i="31"/>
  <c r="Z65" i="31"/>
  <c r="Z111" i="31"/>
  <c r="AA28" i="31"/>
  <c r="BM59" i="31"/>
  <c r="J178" i="31"/>
  <c r="J175" i="31"/>
  <c r="J172" i="31"/>
  <c r="J169" i="31"/>
  <c r="J123" i="31"/>
  <c r="J121" i="31" s="1"/>
  <c r="BO67" i="31"/>
  <c r="BO77" i="31" s="1"/>
  <c r="BO75" i="31" s="1"/>
  <c r="BO73" i="31"/>
  <c r="K78" i="31"/>
  <c r="K81" i="31" s="1"/>
  <c r="K85" i="31" s="1"/>
  <c r="K55" i="31"/>
  <c r="K83" i="31" s="1"/>
  <c r="K53" i="31"/>
  <c r="K56" i="31" s="1"/>
  <c r="K52" i="31"/>
  <c r="BM159" i="31"/>
  <c r="BM165" i="31"/>
  <c r="BQ109" i="31"/>
  <c r="BQ63" i="31"/>
  <c r="AM67" i="31"/>
  <c r="AM77" i="31" s="1"/>
  <c r="AM75" i="31" s="1"/>
  <c r="AM73" i="31"/>
  <c r="I161" i="31"/>
  <c r="I155" i="31"/>
  <c r="I164" i="31"/>
  <c r="I158" i="31"/>
  <c r="I102" i="31"/>
  <c r="I103" i="31" s="1"/>
  <c r="AL197" i="31"/>
  <c r="AL200" i="31"/>
  <c r="AA164" i="31"/>
  <c r="AA158" i="31"/>
  <c r="AA161" i="31"/>
  <c r="AA155" i="31"/>
  <c r="AA191" i="31" s="1"/>
  <c r="AA102" i="31"/>
  <c r="AA103" i="31" s="1"/>
  <c r="AN78" i="31"/>
  <c r="AN81" i="31" s="1"/>
  <c r="AN85" i="31" s="1"/>
  <c r="AN55" i="31"/>
  <c r="AN83" i="31" s="1"/>
  <c r="AN53" i="31"/>
  <c r="AN56" i="31" s="1"/>
  <c r="AN57" i="31" s="1"/>
  <c r="AN52" i="31"/>
  <c r="AA54" i="31"/>
  <c r="AA62" i="31" s="1"/>
  <c r="AA60" i="31" s="1"/>
  <c r="BM197" i="31"/>
  <c r="BM162" i="31"/>
  <c r="BC176" i="31"/>
  <c r="BC170" i="31"/>
  <c r="BC167" i="31"/>
  <c r="BC116" i="31"/>
  <c r="BC173" i="31"/>
  <c r="BB119" i="31"/>
  <c r="BB113" i="31"/>
  <c r="AK199" i="31"/>
  <c r="AO9" i="31" s="1"/>
  <c r="AP9" i="31" s="1"/>
  <c r="AL175" i="31"/>
  <c r="AL169" i="31"/>
  <c r="AL178" i="31"/>
  <c r="AL172" i="31"/>
  <c r="AL123" i="31"/>
  <c r="AL121" i="31" s="1"/>
  <c r="L42" i="31"/>
  <c r="L38" i="31"/>
  <c r="L46" i="31" s="1"/>
  <c r="L44" i="31" s="1"/>
  <c r="J80" i="31"/>
  <c r="J82" i="31" s="1"/>
  <c r="J92" i="31" s="1"/>
  <c r="J54" i="31"/>
  <c r="J62" i="31" s="1"/>
  <c r="AL146" i="31"/>
  <c r="AM146" i="31" s="1"/>
  <c r="BP50" i="31"/>
  <c r="BP96" i="31"/>
  <c r="L190" i="31"/>
  <c r="L184" i="31"/>
  <c r="L187" i="31"/>
  <c r="L181" i="31"/>
  <c r="L136" i="31"/>
  <c r="I81" i="31"/>
  <c r="I85" i="31" s="1"/>
  <c r="I87" i="31" s="1"/>
  <c r="J87" i="31" s="1"/>
  <c r="K87" i="31" s="1"/>
  <c r="I79" i="31"/>
  <c r="I8" i="31" s="1"/>
  <c r="L8" i="21" s="1"/>
  <c r="I140" i="31"/>
  <c r="I144" i="31" s="1"/>
  <c r="I138" i="31"/>
  <c r="I12" i="31" s="1"/>
  <c r="L14" i="21" s="1"/>
  <c r="AP22" i="31"/>
  <c r="AP23" i="31" s="1"/>
  <c r="AP21" i="31"/>
  <c r="AN101" i="31"/>
  <c r="AN142" i="31" s="1"/>
  <c r="AN99" i="31"/>
  <c r="AN137" i="31"/>
  <c r="AN140" i="31" s="1"/>
  <c r="AN144" i="31" s="1"/>
  <c r="AN98" i="31"/>
  <c r="BO101" i="31"/>
  <c r="BO142" i="31" s="1"/>
  <c r="BO137" i="31"/>
  <c r="BO140" i="31" s="1"/>
  <c r="BO144" i="31" s="1"/>
  <c r="BO99" i="31"/>
  <c r="BO98" i="31"/>
  <c r="BA163" i="31"/>
  <c r="BA157" i="31"/>
  <c r="BA166" i="31"/>
  <c r="BA108" i="31"/>
  <c r="BA106" i="31" s="1"/>
  <c r="BD50" i="31"/>
  <c r="BD51" i="31" s="1"/>
  <c r="BD96" i="31"/>
  <c r="BN78" i="31"/>
  <c r="BN55" i="31"/>
  <c r="BN83" i="31" s="1"/>
  <c r="BN53" i="31"/>
  <c r="BN56" i="31" s="1"/>
  <c r="BN57" i="31" s="1"/>
  <c r="BN52" i="31"/>
  <c r="J139" i="31"/>
  <c r="J141" i="31" s="1"/>
  <c r="J151" i="31" s="1"/>
  <c r="J100" i="31"/>
  <c r="J160" i="31" s="1"/>
  <c r="AO66" i="31"/>
  <c r="AO70" i="31" s="1"/>
  <c r="AO68" i="31"/>
  <c r="AP185" i="31"/>
  <c r="AP186" i="31" s="1"/>
  <c r="AP188" i="31"/>
  <c r="AP189" i="31" s="1"/>
  <c r="AP179" i="31"/>
  <c r="AP180" i="31" s="1"/>
  <c r="AP182" i="31"/>
  <c r="AP183" i="31" s="1"/>
  <c r="AP130" i="31"/>
  <c r="AP131" i="31" s="1"/>
  <c r="K113" i="31"/>
  <c r="K119" i="31"/>
  <c r="BB139" i="31"/>
  <c r="BB141" i="31" s="1"/>
  <c r="BB151" i="31" s="1"/>
  <c r="BB149" i="31" s="1"/>
  <c r="BB104" i="31"/>
  <c r="BB100" i="31"/>
  <c r="BB160" i="31" s="1"/>
  <c r="AM81" i="31"/>
  <c r="AM85" i="31" s="1"/>
  <c r="AK202" i="31"/>
  <c r="AO11" i="31" s="1"/>
  <c r="AP11" i="31" s="1"/>
  <c r="BO72" i="31"/>
  <c r="BR127" i="31"/>
  <c r="BR125" i="31"/>
  <c r="BB146" i="31"/>
  <c r="BM146" i="31"/>
  <c r="Y73" i="31"/>
  <c r="Y67" i="31"/>
  <c r="Y77" i="31" s="1"/>
  <c r="Y75" i="31" s="1"/>
  <c r="Y80" i="31"/>
  <c r="Y82" i="31" s="1"/>
  <c r="Y92" i="31" s="1"/>
  <c r="Y90" i="31" s="1"/>
  <c r="M109" i="31"/>
  <c r="M63" i="31"/>
  <c r="M22" i="31"/>
  <c r="M24" i="31" s="1"/>
  <c r="K57" i="31"/>
  <c r="AO132" i="31"/>
  <c r="AP132" i="31" s="1"/>
  <c r="AP133" i="31" s="1"/>
  <c r="AO128" i="31"/>
  <c r="BM89" i="31"/>
  <c r="BP132" i="31"/>
  <c r="BP128" i="31"/>
  <c r="AB176" i="31"/>
  <c r="AB177" i="31" s="1"/>
  <c r="AB170" i="31"/>
  <c r="AB171" i="31" s="1"/>
  <c r="AB167" i="31"/>
  <c r="AB168" i="31" s="1"/>
  <c r="AB173" i="31"/>
  <c r="AB174" i="31" s="1"/>
  <c r="AB116" i="31"/>
  <c r="AB117" i="31" s="1"/>
  <c r="I84" i="31"/>
  <c r="K137" i="31"/>
  <c r="K140" i="31" s="1"/>
  <c r="K144" i="31" s="1"/>
  <c r="K101" i="31"/>
  <c r="K142" i="31" s="1"/>
  <c r="K99" i="31"/>
  <c r="K98" i="31"/>
  <c r="BQ36" i="31"/>
  <c r="BQ126" i="31"/>
  <c r="AN111" i="31"/>
  <c r="AN65" i="31"/>
  <c r="AO28" i="31"/>
  <c r="I143" i="31"/>
  <c r="AO50" i="31"/>
  <c r="AO96" i="31"/>
  <c r="AM118" i="31"/>
  <c r="AN118" i="31" s="1"/>
  <c r="AP36" i="31"/>
  <c r="BP66" i="31"/>
  <c r="BP70" i="31" s="1"/>
  <c r="BP68" i="31"/>
  <c r="BN175" i="31"/>
  <c r="BN169" i="31"/>
  <c r="BN123" i="31"/>
  <c r="BN121" i="31" s="1"/>
  <c r="BN178" i="31"/>
  <c r="BN172" i="31"/>
  <c r="BB118" i="31"/>
  <c r="BC118" i="31" s="1"/>
  <c r="BM105" i="31"/>
  <c r="BC78" i="31"/>
  <c r="BC81" i="31" s="1"/>
  <c r="BC85" i="31" s="1"/>
  <c r="BC55" i="31"/>
  <c r="BC83" i="31" s="1"/>
  <c r="BC53" i="31"/>
  <c r="BC56" i="31" s="1"/>
  <c r="BC57" i="31" s="1"/>
  <c r="BC52" i="31"/>
  <c r="N127" i="31"/>
  <c r="N125" i="31"/>
  <c r="BB81" i="31"/>
  <c r="BB85" i="31" s="1"/>
  <c r="BC190" i="31"/>
  <c r="BC184" i="31"/>
  <c r="BC181" i="31"/>
  <c r="BC187" i="31"/>
  <c r="BC136" i="31"/>
  <c r="BC134" i="31" s="1"/>
  <c r="BR37" i="31"/>
  <c r="BR40" i="31" s="1"/>
  <c r="BR41" i="31" s="1"/>
  <c r="BR35" i="31"/>
  <c r="BP111" i="31"/>
  <c r="BP65" i="31"/>
  <c r="BQ28" i="31"/>
  <c r="BA197" i="31"/>
  <c r="L50" i="31"/>
  <c r="L96" i="31"/>
  <c r="BO190" i="31"/>
  <c r="BO184" i="31"/>
  <c r="BO181" i="31"/>
  <c r="BO136" i="31"/>
  <c r="BO134" i="31" s="1"/>
  <c r="BO187" i="31"/>
  <c r="AM139" i="31"/>
  <c r="AM141" i="31" s="1"/>
  <c r="AM151" i="31" s="1"/>
  <c r="AM149" i="31" s="1"/>
  <c r="AM104" i="31"/>
  <c r="AM100" i="31"/>
  <c r="AM160" i="31" s="1"/>
  <c r="AA81" i="31"/>
  <c r="AA85" i="31" s="1"/>
  <c r="BA147" i="31"/>
  <c r="BN137" i="31"/>
  <c r="BN101" i="31"/>
  <c r="BN142" i="31" s="1"/>
  <c r="BN99" i="31"/>
  <c r="BN98" i="31"/>
  <c r="BM191" i="31"/>
  <c r="BM156" i="31"/>
  <c r="N41" i="31"/>
  <c r="L66" i="31"/>
  <c r="L70" i="31" s="1"/>
  <c r="L72" i="31" s="1"/>
  <c r="L68" i="31"/>
  <c r="J164" i="31"/>
  <c r="J200" i="31" s="1"/>
  <c r="J158" i="31"/>
  <c r="J194" i="31" s="1"/>
  <c r="J161" i="31"/>
  <c r="J197" i="31" s="1"/>
  <c r="J102" i="31"/>
  <c r="J155" i="31"/>
  <c r="J191" i="31" s="1"/>
  <c r="AO114" i="31"/>
  <c r="AO112" i="31"/>
  <c r="BD110" i="31"/>
  <c r="L111" i="31"/>
  <c r="L65" i="31"/>
  <c r="M28" i="31"/>
  <c r="AZ193" i="31"/>
  <c r="Z166" i="31"/>
  <c r="Z163" i="31"/>
  <c r="Z157" i="31"/>
  <c r="Z108" i="31"/>
  <c r="Z106" i="31" s="1"/>
  <c r="BB73" i="31"/>
  <c r="BB67" i="31"/>
  <c r="BB77" i="31" s="1"/>
  <c r="BB75" i="31" s="1"/>
  <c r="BB164" i="31"/>
  <c r="BB158" i="31"/>
  <c r="BB161" i="31"/>
  <c r="BB197" i="31" s="1"/>
  <c r="BB102" i="31"/>
  <c r="BB103" i="31" s="1"/>
  <c r="BB155" i="31"/>
  <c r="BB191" i="31" s="1"/>
  <c r="AM80" i="31"/>
  <c r="AM82" i="31" s="1"/>
  <c r="AM92" i="31" s="1"/>
  <c r="AM90" i="31" s="1"/>
  <c r="AM58" i="31"/>
  <c r="AM54" i="31"/>
  <c r="AM62" i="31" s="1"/>
  <c r="AM60" i="31" s="1"/>
  <c r="AK193" i="31"/>
  <c r="AO5" i="31" s="1"/>
  <c r="AP5" i="31" s="1"/>
  <c r="BD190" i="31"/>
  <c r="BD184" i="31"/>
  <c r="BD187" i="31"/>
  <c r="BD181" i="31"/>
  <c r="BD136" i="31"/>
  <c r="BR36" i="31"/>
  <c r="BR19" i="31"/>
  <c r="BR26" i="31" s="1"/>
  <c r="BR20" i="31"/>
  <c r="BR126" i="31"/>
  <c r="Y113" i="31"/>
  <c r="Y119" i="31"/>
  <c r="Y139" i="31"/>
  <c r="Y141" i="31" s="1"/>
  <c r="Y151" i="31" s="1"/>
  <c r="Y149" i="31" s="1"/>
  <c r="M36" i="31"/>
  <c r="M126" i="31"/>
  <c r="AO42" i="31"/>
  <c r="AO38" i="31"/>
  <c r="AO46" i="31" s="1"/>
  <c r="AO44" i="31" s="1"/>
  <c r="BA178" i="31"/>
  <c r="BA175" i="31"/>
  <c r="BA169" i="31"/>
  <c r="BA172" i="31"/>
  <c r="BA123" i="31"/>
  <c r="BA121" i="31" s="1"/>
  <c r="BO119" i="31"/>
  <c r="BO113" i="31"/>
  <c r="AO72" i="31"/>
  <c r="BM122" i="31"/>
  <c r="X172" i="31"/>
  <c r="X196" i="31" s="1"/>
  <c r="X178" i="31"/>
  <c r="X202" i="31" s="1"/>
  <c r="X169" i="31"/>
  <c r="X193" i="31" s="1"/>
  <c r="X175" i="31"/>
  <c r="X199" i="31" s="1"/>
  <c r="X123" i="31"/>
  <c r="X121" i="31" s="1"/>
  <c r="I80" i="31"/>
  <c r="I82" i="31" s="1"/>
  <c r="I92" i="31" s="1"/>
  <c r="I90" i="31" s="1"/>
  <c r="I58" i="31"/>
  <c r="J58" i="31" s="1"/>
  <c r="J88" i="31" s="1"/>
  <c r="I54" i="31"/>
  <c r="I62" i="31" s="1"/>
  <c r="I60" i="31" s="1"/>
  <c r="BA191" i="31"/>
  <c r="BO176" i="31"/>
  <c r="BO170" i="31"/>
  <c r="BO173" i="31"/>
  <c r="BO167" i="31"/>
  <c r="BO116" i="31"/>
  <c r="BD66" i="31"/>
  <c r="BD70" i="31" s="1"/>
  <c r="BD71" i="31" s="1"/>
  <c r="BD68" i="31"/>
  <c r="BD69" i="31" s="1"/>
  <c r="AM119" i="31"/>
  <c r="AM113" i="31"/>
  <c r="Z146" i="31"/>
  <c r="AA146" i="31" s="1"/>
  <c r="I139" i="31"/>
  <c r="I141" i="31" s="1"/>
  <c r="I151" i="31" s="1"/>
  <c r="I149" i="31" s="1"/>
  <c r="I104" i="31"/>
  <c r="I100" i="31"/>
  <c r="I160" i="31" s="1"/>
  <c r="K190" i="31"/>
  <c r="K184" i="31"/>
  <c r="K181" i="31"/>
  <c r="K187" i="31"/>
  <c r="K136" i="31"/>
  <c r="K134" i="31" s="1"/>
  <c r="AP63" i="31"/>
  <c r="AP109" i="31"/>
  <c r="AP27" i="31"/>
  <c r="BP112" i="31"/>
  <c r="BP114" i="31"/>
  <c r="AA100" i="31"/>
  <c r="AA160" i="31" s="1"/>
  <c r="AN190" i="31"/>
  <c r="AN184" i="31"/>
  <c r="AN181" i="31"/>
  <c r="AN187" i="31"/>
  <c r="AN136" i="31"/>
  <c r="AN134" i="31" s="1"/>
  <c r="BC137" i="31"/>
  <c r="BC140" i="31" s="1"/>
  <c r="BC144" i="31" s="1"/>
  <c r="BC101" i="31"/>
  <c r="BC142" i="31" s="1"/>
  <c r="BC99" i="31"/>
  <c r="BC98" i="31"/>
  <c r="BO78" i="31"/>
  <c r="BO81" i="31" s="1"/>
  <c r="BO85" i="31" s="1"/>
  <c r="BO55" i="31"/>
  <c r="BO83" i="31" s="1"/>
  <c r="BO53" i="31"/>
  <c r="BO56" i="31" s="1"/>
  <c r="BO52" i="31"/>
  <c r="BM196" i="30"/>
  <c r="BQ7" i="30" s="1"/>
  <c r="BR7" i="30" s="1"/>
  <c r="X118" i="30"/>
  <c r="AZ57" i="30"/>
  <c r="AY79" i="30"/>
  <c r="AY8" i="30" s="1"/>
  <c r="K11" i="21" s="1"/>
  <c r="AP180" i="30"/>
  <c r="AK59" i="30"/>
  <c r="AZ118" i="30"/>
  <c r="AL58" i="30"/>
  <c r="AL88" i="30" s="1"/>
  <c r="I59" i="30"/>
  <c r="BC126" i="30"/>
  <c r="K146" i="30"/>
  <c r="AO44" i="30"/>
  <c r="BB96" i="30"/>
  <c r="BB50" i="30"/>
  <c r="AO50" i="30"/>
  <c r="AO96" i="30"/>
  <c r="Z50" i="30"/>
  <c r="Z96" i="30"/>
  <c r="BQ96" i="30"/>
  <c r="BQ50" i="30"/>
  <c r="M50" i="30"/>
  <c r="M96" i="30"/>
  <c r="AJ147" i="30"/>
  <c r="W139" i="30"/>
  <c r="W141" i="30" s="1"/>
  <c r="W151" i="30" s="1"/>
  <c r="W149" i="30" s="1"/>
  <c r="W104" i="30"/>
  <c r="X104" i="30" s="1"/>
  <c r="X147" i="30" s="1"/>
  <c r="W100" i="30"/>
  <c r="W160" i="30" s="1"/>
  <c r="AY164" i="30"/>
  <c r="AY102" i="30"/>
  <c r="AY103" i="30" s="1"/>
  <c r="AY161" i="30"/>
  <c r="AY158" i="30"/>
  <c r="AY155" i="30"/>
  <c r="X178" i="30"/>
  <c r="X172" i="30"/>
  <c r="X169" i="30"/>
  <c r="X123" i="30"/>
  <c r="X121" i="30" s="1"/>
  <c r="X175" i="30"/>
  <c r="BO80" i="30"/>
  <c r="BO82" i="30" s="1"/>
  <c r="BO92" i="30" s="1"/>
  <c r="BO90" i="30" s="1"/>
  <c r="BO54" i="30"/>
  <c r="BO62" i="30" s="1"/>
  <c r="BO60" i="30" s="1"/>
  <c r="W81" i="30"/>
  <c r="W85" i="30" s="1"/>
  <c r="W87" i="30" s="1"/>
  <c r="X87" i="30" s="1"/>
  <c r="W79" i="30"/>
  <c r="W8" i="30" s="1"/>
  <c r="K9" i="21" s="1"/>
  <c r="J175" i="30"/>
  <c r="J169" i="30"/>
  <c r="J178" i="30"/>
  <c r="J172" i="30"/>
  <c r="J196" i="30" s="1"/>
  <c r="J123" i="30"/>
  <c r="J121" i="30" s="1"/>
  <c r="BP55" i="30"/>
  <c r="BP83" i="30" s="1"/>
  <c r="BP53" i="30"/>
  <c r="BP56" i="30" s="1"/>
  <c r="BP57" i="30" s="1"/>
  <c r="BP78" i="30"/>
  <c r="BP52" i="30"/>
  <c r="BP111" i="30"/>
  <c r="BP65" i="30"/>
  <c r="BQ28" i="30"/>
  <c r="L99" i="30"/>
  <c r="L101" i="30"/>
  <c r="L142" i="30" s="1"/>
  <c r="L137" i="30"/>
  <c r="L98" i="30"/>
  <c r="M114" i="30"/>
  <c r="M112" i="30"/>
  <c r="BM193" i="30"/>
  <c r="BQ5" i="30" s="1"/>
  <c r="BR5" i="30" s="1"/>
  <c r="K119" i="30"/>
  <c r="K113" i="30"/>
  <c r="I86" i="30"/>
  <c r="N24" i="30"/>
  <c r="N22" i="30"/>
  <c r="N23" i="30" s="1"/>
  <c r="N21" i="30"/>
  <c r="AK163" i="30"/>
  <c r="AK199" i="30" s="1"/>
  <c r="AO9" i="30" s="1"/>
  <c r="AP9" i="30" s="1"/>
  <c r="AK157" i="30"/>
  <c r="AK193" i="30" s="1"/>
  <c r="AO5" i="30" s="1"/>
  <c r="AP5" i="30" s="1"/>
  <c r="AK196" i="30"/>
  <c r="AO7" i="30" s="1"/>
  <c r="AP7" i="30" s="1"/>
  <c r="AK166" i="30"/>
  <c r="AK202" i="30" s="1"/>
  <c r="AO11" i="30" s="1"/>
  <c r="AP11" i="30" s="1"/>
  <c r="AK108" i="30"/>
  <c r="AK106" i="30" s="1"/>
  <c r="AK107" i="30" s="1"/>
  <c r="BN163" i="30"/>
  <c r="BN157" i="30"/>
  <c r="BN166" i="30"/>
  <c r="BN108" i="30"/>
  <c r="BN106" i="30" s="1"/>
  <c r="AB37" i="30"/>
  <c r="AB40" i="30" s="1"/>
  <c r="AB41" i="30" s="1"/>
  <c r="AB35" i="30"/>
  <c r="BR128" i="30"/>
  <c r="BR132" i="30"/>
  <c r="BR133" i="30" s="1"/>
  <c r="AN190" i="30"/>
  <c r="AN184" i="30"/>
  <c r="AN181" i="30"/>
  <c r="AN187" i="30"/>
  <c r="AN136" i="30"/>
  <c r="AN134" i="30" s="1"/>
  <c r="BA137" i="30"/>
  <c r="BA140" i="30" s="1"/>
  <c r="BA144" i="30" s="1"/>
  <c r="BA101" i="30"/>
  <c r="BA142" i="30" s="1"/>
  <c r="BA99" i="30"/>
  <c r="BA98" i="30"/>
  <c r="K164" i="30"/>
  <c r="K200" i="30" s="1"/>
  <c r="K158" i="30"/>
  <c r="K194" i="30" s="1"/>
  <c r="K102" i="30"/>
  <c r="K161" i="30"/>
  <c r="K197" i="30" s="1"/>
  <c r="K155" i="30"/>
  <c r="K191" i="30" s="1"/>
  <c r="BO146" i="30"/>
  <c r="AP128" i="30"/>
  <c r="W164" i="30"/>
  <c r="W161" i="30"/>
  <c r="W155" i="30"/>
  <c r="W102" i="30"/>
  <c r="W103" i="30" s="1"/>
  <c r="W158" i="30"/>
  <c r="N185" i="30"/>
  <c r="N186" i="30" s="1"/>
  <c r="N179" i="30"/>
  <c r="N180" i="30" s="1"/>
  <c r="N182" i="30"/>
  <c r="N183" i="30" s="1"/>
  <c r="N188" i="30"/>
  <c r="N189" i="30" s="1"/>
  <c r="N130" i="30"/>
  <c r="N131" i="30" s="1"/>
  <c r="AY140" i="30"/>
  <c r="AY144" i="30" s="1"/>
  <c r="AY146" i="30" s="1"/>
  <c r="AZ146" i="30" s="1"/>
  <c r="AY138" i="30"/>
  <c r="AY12" i="30" s="1"/>
  <c r="BN191" i="30"/>
  <c r="AO128" i="30"/>
  <c r="AO132" i="30"/>
  <c r="AP132" i="30" s="1"/>
  <c r="AP133" i="30" s="1"/>
  <c r="I163" i="30"/>
  <c r="I199" i="30" s="1"/>
  <c r="M9" i="30" s="1"/>
  <c r="N9" i="30" s="1"/>
  <c r="I166" i="30"/>
  <c r="I202" i="30" s="1"/>
  <c r="M11" i="30" s="1"/>
  <c r="N11" i="30" s="1"/>
  <c r="I196" i="30"/>
  <c r="M7" i="30" s="1"/>
  <c r="I157" i="30"/>
  <c r="I193" i="30" s="1"/>
  <c r="M5" i="30" s="1"/>
  <c r="N5" i="30" s="1"/>
  <c r="I108" i="30"/>
  <c r="I106" i="30" s="1"/>
  <c r="I107" i="30" s="1"/>
  <c r="AM73" i="30"/>
  <c r="AM67" i="30"/>
  <c r="AM77" i="30" s="1"/>
  <c r="AM75" i="30" s="1"/>
  <c r="Y101" i="30"/>
  <c r="Y142" i="30" s="1"/>
  <c r="Y99" i="30"/>
  <c r="Y137" i="30"/>
  <c r="Y140" i="30" s="1"/>
  <c r="Y144" i="30" s="1"/>
  <c r="Y98" i="30"/>
  <c r="BL147" i="30"/>
  <c r="BM104" i="30"/>
  <c r="BP137" i="30"/>
  <c r="BP140" i="30" s="1"/>
  <c r="BP144" i="30" s="1"/>
  <c r="BP101" i="30"/>
  <c r="BP142" i="30" s="1"/>
  <c r="BP99" i="30"/>
  <c r="BP98" i="30"/>
  <c r="BO73" i="30"/>
  <c r="BO67" i="30"/>
  <c r="BO77" i="30" s="1"/>
  <c r="BO75" i="30" s="1"/>
  <c r="AA22" i="30"/>
  <c r="AA24" i="30" s="1"/>
  <c r="L55" i="30"/>
  <c r="L83" i="30" s="1"/>
  <c r="L53" i="30"/>
  <c r="L56" i="30" s="1"/>
  <c r="L57" i="30" s="1"/>
  <c r="L78" i="30"/>
  <c r="L81" i="30" s="1"/>
  <c r="L85" i="30" s="1"/>
  <c r="L52" i="30"/>
  <c r="BD127" i="30"/>
  <c r="BD125" i="30"/>
  <c r="BB68" i="30"/>
  <c r="BB66" i="30"/>
  <c r="BB70" i="30" s="1"/>
  <c r="AL175" i="30"/>
  <c r="AL169" i="30"/>
  <c r="AL178" i="30"/>
  <c r="AL123" i="30"/>
  <c r="AL121" i="30" s="1"/>
  <c r="AL172" i="30"/>
  <c r="K73" i="30"/>
  <c r="K67" i="30"/>
  <c r="K77" i="30" s="1"/>
  <c r="K75" i="30" s="1"/>
  <c r="L176" i="30"/>
  <c r="L170" i="30"/>
  <c r="L167" i="30"/>
  <c r="L173" i="30"/>
  <c r="L116" i="30"/>
  <c r="Y173" i="30"/>
  <c r="Y167" i="30"/>
  <c r="Y170" i="30"/>
  <c r="Y176" i="30"/>
  <c r="Y116" i="30"/>
  <c r="Y118" i="30" s="1"/>
  <c r="N36" i="30"/>
  <c r="AN176" i="30"/>
  <c r="AN170" i="30"/>
  <c r="AN173" i="30"/>
  <c r="AN116" i="30"/>
  <c r="AN118" i="30" s="1"/>
  <c r="AN167" i="30"/>
  <c r="AM100" i="30"/>
  <c r="AM160" i="30" s="1"/>
  <c r="AM139" i="30"/>
  <c r="AM141" i="30" s="1"/>
  <c r="AM151" i="30" s="1"/>
  <c r="AM149" i="30" s="1"/>
  <c r="AK104" i="30"/>
  <c r="AX88" i="30"/>
  <c r="AB127" i="30"/>
  <c r="AB125" i="30"/>
  <c r="BC38" i="30"/>
  <c r="BC46" i="30" s="1"/>
  <c r="BC44" i="30" s="1"/>
  <c r="BC42" i="30"/>
  <c r="BC132" i="30"/>
  <c r="BC128" i="30"/>
  <c r="BA78" i="30"/>
  <c r="BA53" i="30"/>
  <c r="BA56" i="30" s="1"/>
  <c r="BA57" i="30" s="1"/>
  <c r="BA55" i="30"/>
  <c r="BA83" i="30" s="1"/>
  <c r="BA52" i="30"/>
  <c r="J103" i="30"/>
  <c r="K103" i="30" s="1"/>
  <c r="K104" i="30"/>
  <c r="K147" i="30" s="1"/>
  <c r="K100" i="30"/>
  <c r="K160" i="30" s="1"/>
  <c r="K139" i="30"/>
  <c r="K141" i="30" s="1"/>
  <c r="K151" i="30" s="1"/>
  <c r="K149" i="30" s="1"/>
  <c r="AP109" i="30"/>
  <c r="AP63" i="30"/>
  <c r="AP27" i="30"/>
  <c r="BA173" i="30"/>
  <c r="BA167" i="30"/>
  <c r="BA176" i="30"/>
  <c r="BA170" i="30"/>
  <c r="BA116" i="30"/>
  <c r="AK198" i="30"/>
  <c r="AO8" i="30" s="1"/>
  <c r="AP8" i="30" s="1"/>
  <c r="AN65" i="30"/>
  <c r="AO28" i="30"/>
  <c r="AN111" i="30"/>
  <c r="BQ112" i="30"/>
  <c r="BQ114" i="30"/>
  <c r="Y78" i="30"/>
  <c r="Y81" i="30" s="1"/>
  <c r="Y85" i="30" s="1"/>
  <c r="Y53" i="30"/>
  <c r="Y56" i="30" s="1"/>
  <c r="Y57" i="30" s="1"/>
  <c r="Y55" i="30"/>
  <c r="Y83" i="30" s="1"/>
  <c r="Y52" i="30"/>
  <c r="AA42" i="30"/>
  <c r="AA38" i="30"/>
  <c r="AA46" i="30" s="1"/>
  <c r="AA44" i="30" s="1"/>
  <c r="AO114" i="30"/>
  <c r="AO112" i="30"/>
  <c r="AM140" i="30"/>
  <c r="AM144" i="30" s="1"/>
  <c r="M187" i="30"/>
  <c r="M181" i="30"/>
  <c r="M184" i="30"/>
  <c r="M190" i="30"/>
  <c r="M136" i="30"/>
  <c r="M134" i="30" s="1"/>
  <c r="AZ161" i="30"/>
  <c r="AZ197" i="30" s="1"/>
  <c r="AZ155" i="30"/>
  <c r="AZ191" i="30" s="1"/>
  <c r="AZ158" i="30"/>
  <c r="AZ194" i="30" s="1"/>
  <c r="AZ102" i="30"/>
  <c r="AZ164" i="30"/>
  <c r="AZ200" i="30" s="1"/>
  <c r="I198" i="30"/>
  <c r="M8" i="30" s="1"/>
  <c r="N8" i="30" s="1"/>
  <c r="BO139" i="30"/>
  <c r="BO141" i="30" s="1"/>
  <c r="BO151" i="30" s="1"/>
  <c r="BO149" i="30" s="1"/>
  <c r="BO100" i="30"/>
  <c r="BO160" i="30" s="1"/>
  <c r="AZ80" i="30"/>
  <c r="AZ82" i="30" s="1"/>
  <c r="AZ92" i="30" s="1"/>
  <c r="AZ54" i="30"/>
  <c r="AZ62" i="30" s="1"/>
  <c r="AZ60" i="30" s="1"/>
  <c r="BR185" i="30"/>
  <c r="BR186" i="30" s="1"/>
  <c r="BR179" i="30"/>
  <c r="BR180" i="30" s="1"/>
  <c r="BR182" i="30"/>
  <c r="BR183" i="30" s="1"/>
  <c r="BR188" i="30"/>
  <c r="BR189" i="30" s="1"/>
  <c r="BR130" i="30"/>
  <c r="BR131" i="30" s="1"/>
  <c r="BA73" i="30"/>
  <c r="BA67" i="30"/>
  <c r="BA77" i="30" s="1"/>
  <c r="BA75" i="30" s="1"/>
  <c r="AP42" i="30"/>
  <c r="AP43" i="30" s="1"/>
  <c r="AP38" i="30"/>
  <c r="AP46" i="30" s="1"/>
  <c r="AP44" i="30" s="1"/>
  <c r="J88" i="30"/>
  <c r="W140" i="30"/>
  <c r="W144" i="30" s="1"/>
  <c r="W138" i="30"/>
  <c r="W12" i="30" s="1"/>
  <c r="AY104" i="30"/>
  <c r="AY147" i="30" s="1"/>
  <c r="AY100" i="30"/>
  <c r="AY160" i="30" s="1"/>
  <c r="AY139" i="30"/>
  <c r="AY141" i="30" s="1"/>
  <c r="AY151" i="30" s="1"/>
  <c r="AY149" i="30" s="1"/>
  <c r="AY150" i="30" s="1"/>
  <c r="X139" i="30"/>
  <c r="X141" i="30" s="1"/>
  <c r="X151" i="30" s="1"/>
  <c r="X149" i="30" s="1"/>
  <c r="X100" i="30"/>
  <c r="X160" i="30" s="1"/>
  <c r="AK165" i="30"/>
  <c r="AK162" i="30"/>
  <c r="Z72" i="30"/>
  <c r="I147" i="30"/>
  <c r="AM113" i="30"/>
  <c r="AM119" i="30"/>
  <c r="W84" i="30"/>
  <c r="BO113" i="30"/>
  <c r="BO119" i="30"/>
  <c r="AA126" i="30"/>
  <c r="BD37" i="30"/>
  <c r="BD40" i="30" s="1"/>
  <c r="BD41" i="30" s="1"/>
  <c r="BD35" i="30"/>
  <c r="Z128" i="30"/>
  <c r="Z132" i="30"/>
  <c r="BB112" i="30"/>
  <c r="BB114" i="30"/>
  <c r="BM202" i="30"/>
  <c r="BQ11" i="30" s="1"/>
  <c r="BR11" i="30" s="1"/>
  <c r="I105" i="30"/>
  <c r="N109" i="30"/>
  <c r="N110" i="30" s="1"/>
  <c r="N63" i="30"/>
  <c r="N27" i="30"/>
  <c r="AM164" i="30"/>
  <c r="AM200" i="30" s="1"/>
  <c r="AM102" i="30"/>
  <c r="AM103" i="30" s="1"/>
  <c r="AM161" i="30"/>
  <c r="AM197" i="30" s="1"/>
  <c r="AM158" i="30"/>
  <c r="AM194" i="30" s="1"/>
  <c r="AM155" i="30"/>
  <c r="AM191" i="30" s="1"/>
  <c r="Z111" i="30"/>
  <c r="Z65" i="30"/>
  <c r="AA28" i="30"/>
  <c r="J163" i="30"/>
  <c r="J108" i="30"/>
  <c r="J106" i="30" s="1"/>
  <c r="J157" i="30"/>
  <c r="J193" i="30" s="1"/>
  <c r="J166" i="30"/>
  <c r="J202" i="30" s="1"/>
  <c r="BA187" i="30"/>
  <c r="BA181" i="30"/>
  <c r="BA190" i="30"/>
  <c r="BA184" i="30"/>
  <c r="BA136" i="30"/>
  <c r="BA134" i="30" s="1"/>
  <c r="AK159" i="30"/>
  <c r="AB19" i="30"/>
  <c r="AB26" i="30" s="1"/>
  <c r="AB20" i="30"/>
  <c r="AY105" i="30"/>
  <c r="BC22" i="30"/>
  <c r="BC24" i="30" s="1"/>
  <c r="Z68" i="30"/>
  <c r="Z66" i="30"/>
  <c r="Z70" i="30" s="1"/>
  <c r="AZ139" i="30"/>
  <c r="AZ141" i="30" s="1"/>
  <c r="AZ151" i="30" s="1"/>
  <c r="AZ104" i="30"/>
  <c r="AZ147" i="30" s="1"/>
  <c r="AZ100" i="30"/>
  <c r="AZ160" i="30" s="1"/>
  <c r="BR42" i="30"/>
  <c r="BR43" i="30" s="1"/>
  <c r="BR38" i="30"/>
  <c r="BR46" i="30" s="1"/>
  <c r="BR44" i="30" s="1"/>
  <c r="BR45" i="30" s="1"/>
  <c r="AP186" i="30"/>
  <c r="AK156" i="30"/>
  <c r="BM195" i="30"/>
  <c r="BQ6" i="30" s="1"/>
  <c r="BR6" i="30" s="1"/>
  <c r="AN55" i="30"/>
  <c r="AN83" i="30" s="1"/>
  <c r="AN53" i="30"/>
  <c r="AN56" i="30" s="1"/>
  <c r="AN57" i="30" s="1"/>
  <c r="AN78" i="30"/>
  <c r="AN81" i="30" s="1"/>
  <c r="AN85" i="30" s="1"/>
  <c r="AN87" i="30" s="1"/>
  <c r="AN52" i="30"/>
  <c r="I165" i="30"/>
  <c r="BB44" i="30"/>
  <c r="I191" i="30"/>
  <c r="I192" i="30" s="1"/>
  <c r="M4" i="30" s="1"/>
  <c r="N4" i="30" s="1"/>
  <c r="I156" i="30"/>
  <c r="BA119" i="30"/>
  <c r="BA113" i="30"/>
  <c r="BL88" i="30"/>
  <c r="BM58" i="30"/>
  <c r="BM59" i="30"/>
  <c r="AY58" i="30"/>
  <c r="AY88" i="30" s="1"/>
  <c r="AY54" i="30"/>
  <c r="AY62" i="30" s="1"/>
  <c r="AY60" i="30" s="1"/>
  <c r="AY61" i="30" s="1"/>
  <c r="AY80" i="30"/>
  <c r="AY82" i="30" s="1"/>
  <c r="AY92" i="30" s="1"/>
  <c r="AY90" i="30" s="1"/>
  <c r="AY91" i="30" s="1"/>
  <c r="BD126" i="30"/>
  <c r="BD36" i="30"/>
  <c r="BD20" i="30"/>
  <c r="BD19" i="30"/>
  <c r="BD26" i="30" s="1"/>
  <c r="BB72" i="30"/>
  <c r="Y119" i="30"/>
  <c r="Y113" i="30"/>
  <c r="BR109" i="30"/>
  <c r="BR63" i="30"/>
  <c r="BR27" i="30"/>
  <c r="BB187" i="30"/>
  <c r="BB181" i="30"/>
  <c r="BB184" i="30"/>
  <c r="BB190" i="30"/>
  <c r="BB136" i="30"/>
  <c r="BB134" i="30" s="1"/>
  <c r="BQ187" i="30"/>
  <c r="BQ181" i="30"/>
  <c r="BQ184" i="30"/>
  <c r="BQ190" i="30"/>
  <c r="BQ136" i="30"/>
  <c r="BQ134" i="30" s="1"/>
  <c r="BO164" i="30"/>
  <c r="BO200" i="30" s="1"/>
  <c r="BO161" i="30"/>
  <c r="BO197" i="30" s="1"/>
  <c r="BO155" i="30"/>
  <c r="BO191" i="30" s="1"/>
  <c r="BO102" i="30"/>
  <c r="BO103" i="30" s="1"/>
  <c r="BO158" i="30"/>
  <c r="AY87" i="30"/>
  <c r="AZ87" i="30" s="1"/>
  <c r="I194" i="30"/>
  <c r="I195" i="30" s="1"/>
  <c r="M6" i="30" s="1"/>
  <c r="N6" i="30" s="1"/>
  <c r="BB65" i="30"/>
  <c r="BC28" i="30"/>
  <c r="BB111" i="30"/>
  <c r="AP24" i="30"/>
  <c r="AP22" i="30"/>
  <c r="AP23" i="30" s="1"/>
  <c r="AP21" i="30"/>
  <c r="W143" i="30"/>
  <c r="X155" i="30"/>
  <c r="X191" i="30" s="1"/>
  <c r="X161" i="30"/>
  <c r="X197" i="30" s="1"/>
  <c r="X102" i="30"/>
  <c r="X158" i="30"/>
  <c r="X194" i="30" s="1"/>
  <c r="X164" i="30"/>
  <c r="X200" i="30" s="1"/>
  <c r="BN175" i="30"/>
  <c r="BN169" i="30"/>
  <c r="BN172" i="30"/>
  <c r="BN178" i="30"/>
  <c r="BN123" i="30"/>
  <c r="BN121" i="30" s="1"/>
  <c r="AK201" i="30"/>
  <c r="AO10" i="30" s="1"/>
  <c r="AP10" i="30" s="1"/>
  <c r="L118" i="30"/>
  <c r="AX196" i="30"/>
  <c r="AX163" i="30"/>
  <c r="AX199" i="30" s="1"/>
  <c r="AX157" i="30"/>
  <c r="AX193" i="30" s="1"/>
  <c r="AX166" i="30"/>
  <c r="AX202" i="30" s="1"/>
  <c r="AX108" i="30"/>
  <c r="AX106" i="30" s="1"/>
  <c r="AZ178" i="30"/>
  <c r="AZ172" i="30"/>
  <c r="AZ175" i="30"/>
  <c r="AZ123" i="30"/>
  <c r="AZ121" i="30" s="1"/>
  <c r="AZ169" i="30"/>
  <c r="AL60" i="30"/>
  <c r="BM198" i="30"/>
  <c r="BQ8" i="30" s="1"/>
  <c r="BR8" i="30" s="1"/>
  <c r="AL166" i="30"/>
  <c r="AL196" i="30"/>
  <c r="AL163" i="30"/>
  <c r="AL157" i="30"/>
  <c r="AL193" i="30" s="1"/>
  <c r="AL108" i="30"/>
  <c r="AL106" i="30" s="1"/>
  <c r="K58" i="30"/>
  <c r="K88" i="30" s="1"/>
  <c r="K54" i="30"/>
  <c r="K62" i="30" s="1"/>
  <c r="K60" i="30" s="1"/>
  <c r="K80" i="30"/>
  <c r="K82" i="30" s="1"/>
  <c r="K92" i="30" s="1"/>
  <c r="K90" i="30" s="1"/>
  <c r="I150" i="30"/>
  <c r="W80" i="30"/>
  <c r="W82" i="30" s="1"/>
  <c r="W92" i="30" s="1"/>
  <c r="W90" i="30" s="1"/>
  <c r="W58" i="30"/>
  <c r="X58" i="30" s="1"/>
  <c r="X88" i="30" s="1"/>
  <c r="W54" i="30"/>
  <c r="W62" i="30" s="1"/>
  <c r="W60" i="30" s="1"/>
  <c r="BQ68" i="30"/>
  <c r="BQ66" i="30"/>
  <c r="BQ70" i="30" s="1"/>
  <c r="BQ72" i="30" s="1"/>
  <c r="I201" i="30"/>
  <c r="M10" i="30" s="1"/>
  <c r="N10" i="30" s="1"/>
  <c r="AA63" i="30"/>
  <c r="AA109" i="30"/>
  <c r="I87" i="30"/>
  <c r="J87" i="30" s="1"/>
  <c r="K87" i="30" s="1"/>
  <c r="AO68" i="30"/>
  <c r="AO66" i="30"/>
  <c r="AO70" i="30" s="1"/>
  <c r="AN72" i="30"/>
  <c r="M68" i="30"/>
  <c r="M66" i="30"/>
  <c r="M70" i="30" s="1"/>
  <c r="M72" i="30" s="1"/>
  <c r="BM107" i="30"/>
  <c r="BM199" i="30"/>
  <c r="BQ9" i="30" s="1"/>
  <c r="BR9" i="30" s="1"/>
  <c r="BP176" i="30"/>
  <c r="BP170" i="30"/>
  <c r="BP173" i="30"/>
  <c r="BP167" i="30"/>
  <c r="BP116" i="30"/>
  <c r="BP118" i="30" s="1"/>
  <c r="L111" i="30"/>
  <c r="L65" i="30"/>
  <c r="M28" i="30"/>
  <c r="AM80" i="30"/>
  <c r="AM82" i="30" s="1"/>
  <c r="AM92" i="30" s="1"/>
  <c r="AM90" i="30" s="1"/>
  <c r="AM54" i="30"/>
  <c r="AM62" i="30" s="1"/>
  <c r="AM60" i="30" s="1"/>
  <c r="I148" i="30"/>
  <c r="N126" i="30"/>
  <c r="Y73" i="30"/>
  <c r="Y67" i="30"/>
  <c r="Y77" i="30" s="1"/>
  <c r="Y75" i="30" s="1"/>
  <c r="J149" i="30"/>
  <c r="AK195" i="30"/>
  <c r="AO6" i="30" s="1"/>
  <c r="AP6" i="30" s="1"/>
  <c r="AY148" i="30"/>
  <c r="BC63" i="30"/>
  <c r="BC109" i="30"/>
  <c r="Z114" i="30"/>
  <c r="Z112" i="30"/>
  <c r="BM201" i="30"/>
  <c r="BQ10" i="30" s="1"/>
  <c r="BR10" i="30" s="1"/>
  <c r="AK105" i="30"/>
  <c r="BR22" i="30"/>
  <c r="BR23" i="30" s="1"/>
  <c r="BR21" i="30"/>
  <c r="AP183" i="30"/>
  <c r="X54" i="30"/>
  <c r="X62" i="30" s="1"/>
  <c r="X80" i="30"/>
  <c r="X82" i="30" s="1"/>
  <c r="X92" i="30" s="1"/>
  <c r="I162" i="30"/>
  <c r="AK192" i="30"/>
  <c r="AO4" i="30" s="1"/>
  <c r="AP4" i="30" s="1"/>
  <c r="I89" i="30"/>
  <c r="AN137" i="30"/>
  <c r="AN140" i="30" s="1"/>
  <c r="AN144" i="30" s="1"/>
  <c r="AN101" i="30"/>
  <c r="AN142" i="30" s="1"/>
  <c r="AN99" i="30"/>
  <c r="AN98" i="30"/>
  <c r="AK122" i="30"/>
  <c r="BN57" i="29"/>
  <c r="X103" i="29"/>
  <c r="J118" i="29"/>
  <c r="BQ131" i="29"/>
  <c r="Y146" i="29"/>
  <c r="AB180" i="29"/>
  <c r="X88" i="29"/>
  <c r="I58" i="29"/>
  <c r="I88" i="29" s="1"/>
  <c r="I89" i="29" s="1"/>
  <c r="X90" i="29"/>
  <c r="I156" i="29"/>
  <c r="I61" i="29"/>
  <c r="AA96" i="29"/>
  <c r="AA50" i="29"/>
  <c r="BP96" i="29"/>
  <c r="BP50" i="29"/>
  <c r="AN96" i="29"/>
  <c r="AN50" i="29"/>
  <c r="BQ38" i="29"/>
  <c r="BQ46" i="29" s="1"/>
  <c r="BA139" i="29"/>
  <c r="BA141" i="29" s="1"/>
  <c r="BA151" i="29" s="1"/>
  <c r="BA149" i="29" s="1"/>
  <c r="BA100" i="29"/>
  <c r="BA160" i="29" s="1"/>
  <c r="BA104" i="29"/>
  <c r="AY196" i="29"/>
  <c r="BC7" i="29" s="1"/>
  <c r="BD7" i="29" s="1"/>
  <c r="BD188" i="29"/>
  <c r="BD189" i="29" s="1"/>
  <c r="BD182" i="29"/>
  <c r="BD183" i="29" s="1"/>
  <c r="BD179" i="29"/>
  <c r="BD180" i="29" s="1"/>
  <c r="BD185" i="29"/>
  <c r="BD186" i="29" s="1"/>
  <c r="BD130" i="29"/>
  <c r="BD131" i="29" s="1"/>
  <c r="X149" i="29"/>
  <c r="BN80" i="29"/>
  <c r="BN82" i="29" s="1"/>
  <c r="BN92" i="29" s="1"/>
  <c r="BN54" i="29"/>
  <c r="BN62" i="29" s="1"/>
  <c r="AA68" i="29"/>
  <c r="AA66" i="29"/>
  <c r="AA70" i="29" s="1"/>
  <c r="AA72" i="29" s="1"/>
  <c r="Y164" i="29"/>
  <c r="Y200" i="29" s="1"/>
  <c r="Y158" i="29"/>
  <c r="Y194" i="29" s="1"/>
  <c r="Y155" i="29"/>
  <c r="Y161" i="29"/>
  <c r="Y197" i="29" s="1"/>
  <c r="Y102" i="29"/>
  <c r="AL164" i="29"/>
  <c r="AL200" i="29" s="1"/>
  <c r="AL158" i="29"/>
  <c r="AL194" i="29" s="1"/>
  <c r="AL161" i="29"/>
  <c r="AL197" i="29" s="1"/>
  <c r="AL155" i="29"/>
  <c r="AL191" i="29" s="1"/>
  <c r="AL102" i="29"/>
  <c r="AY59" i="29"/>
  <c r="AJ191" i="29"/>
  <c r="AK156" i="29"/>
  <c r="W156" i="29"/>
  <c r="BR37" i="29"/>
  <c r="BR40" i="29" s="1"/>
  <c r="BR41" i="29" s="1"/>
  <c r="BR35" i="29"/>
  <c r="BC42" i="29"/>
  <c r="BC38" i="29"/>
  <c r="BC46" i="29" s="1"/>
  <c r="BC44" i="29" s="1"/>
  <c r="AA38" i="29"/>
  <c r="AA46" i="29" s="1"/>
  <c r="AA44" i="29" s="1"/>
  <c r="AA42" i="29"/>
  <c r="BA164" i="29"/>
  <c r="BA200" i="29" s="1"/>
  <c r="BA158" i="29"/>
  <c r="BA161" i="29"/>
  <c r="BA197" i="29" s="1"/>
  <c r="BA155" i="29"/>
  <c r="BA191" i="29" s="1"/>
  <c r="BA102" i="29"/>
  <c r="BA103" i="29" s="1"/>
  <c r="AZ163" i="29"/>
  <c r="AZ157" i="29"/>
  <c r="AZ166" i="29"/>
  <c r="AZ108" i="29"/>
  <c r="AZ106" i="29" s="1"/>
  <c r="BB53" i="29"/>
  <c r="BB56" i="29" s="1"/>
  <c r="BB57" i="29" s="1"/>
  <c r="BB55" i="29"/>
  <c r="BB83" i="29" s="1"/>
  <c r="BB78" i="29"/>
  <c r="BB81" i="29" s="1"/>
  <c r="BB85" i="29" s="1"/>
  <c r="BB52" i="29"/>
  <c r="AO22" i="29"/>
  <c r="AO24" i="29" s="1"/>
  <c r="AB132" i="29"/>
  <c r="AB133" i="29" s="1"/>
  <c r="AB128" i="29"/>
  <c r="Z111" i="29"/>
  <c r="Z65" i="29"/>
  <c r="AA28" i="29"/>
  <c r="AN190" i="29"/>
  <c r="AN184" i="29"/>
  <c r="AN181" i="29"/>
  <c r="AN187" i="29"/>
  <c r="AN136" i="29"/>
  <c r="AN134" i="29" s="1"/>
  <c r="I195" i="29"/>
  <c r="M6" i="29" s="1"/>
  <c r="W162" i="29"/>
  <c r="W91" i="29"/>
  <c r="M109" i="29"/>
  <c r="M63" i="29"/>
  <c r="M128" i="29"/>
  <c r="BA54" i="29"/>
  <c r="BA62" i="29" s="1"/>
  <c r="BA60" i="29" s="1"/>
  <c r="BA80" i="29"/>
  <c r="BA82" i="29" s="1"/>
  <c r="BA92" i="29" s="1"/>
  <c r="BA90" i="29" s="1"/>
  <c r="I104" i="29"/>
  <c r="I147" i="29" s="1"/>
  <c r="I148" i="29" s="1"/>
  <c r="I122" i="29"/>
  <c r="Z137" i="29"/>
  <c r="Z101" i="29"/>
  <c r="Z142" i="29" s="1"/>
  <c r="Z99" i="29"/>
  <c r="Z98" i="29"/>
  <c r="AL175" i="29"/>
  <c r="AL169" i="29"/>
  <c r="AL178" i="29"/>
  <c r="AL172" i="29"/>
  <c r="AL123" i="29"/>
  <c r="AL121" i="29" s="1"/>
  <c r="BD63" i="29"/>
  <c r="BD64" i="29" s="1"/>
  <c r="BD109" i="29"/>
  <c r="BD110" i="29" s="1"/>
  <c r="BD27" i="29"/>
  <c r="K119" i="29"/>
  <c r="K113" i="29"/>
  <c r="AY148" i="29"/>
  <c r="BM139" i="29"/>
  <c r="BM141" i="29" s="1"/>
  <c r="BM151" i="29" s="1"/>
  <c r="BM149" i="29" s="1"/>
  <c r="BM150" i="29" s="1"/>
  <c r="BM100" i="29"/>
  <c r="BM160" i="29" s="1"/>
  <c r="BM104" i="29"/>
  <c r="Y58" i="29"/>
  <c r="Y54" i="29"/>
  <c r="Y62" i="29" s="1"/>
  <c r="Y60" i="29" s="1"/>
  <c r="Y80" i="29"/>
  <c r="Y82" i="29" s="1"/>
  <c r="Y92" i="29" s="1"/>
  <c r="Y90" i="29" s="1"/>
  <c r="L114" i="29"/>
  <c r="L112" i="29"/>
  <c r="BO67" i="29"/>
  <c r="BO77" i="29" s="1"/>
  <c r="BO75" i="29" s="1"/>
  <c r="BO73" i="29"/>
  <c r="I165" i="29"/>
  <c r="AJ163" i="29"/>
  <c r="AJ199" i="29" s="1"/>
  <c r="AJ157" i="29"/>
  <c r="AJ193" i="29" s="1"/>
  <c r="AJ166" i="29"/>
  <c r="AJ202" i="29" s="1"/>
  <c r="AJ108" i="29"/>
  <c r="AJ106" i="29" s="1"/>
  <c r="AJ196" i="29"/>
  <c r="AZ178" i="29"/>
  <c r="AZ172" i="29"/>
  <c r="AZ175" i="29"/>
  <c r="AZ123" i="29"/>
  <c r="AZ121" i="29" s="1"/>
  <c r="AZ169" i="29"/>
  <c r="J101" i="29"/>
  <c r="J142" i="29" s="1"/>
  <c r="J99" i="29"/>
  <c r="J137" i="29"/>
  <c r="J98" i="29"/>
  <c r="AM78" i="29"/>
  <c r="AM81" i="29" s="1"/>
  <c r="AM85" i="29" s="1"/>
  <c r="AM55" i="29"/>
  <c r="AM83" i="29" s="1"/>
  <c r="AM53" i="29"/>
  <c r="AM56" i="29" s="1"/>
  <c r="AM52" i="29"/>
  <c r="J175" i="29"/>
  <c r="J169" i="29"/>
  <c r="J178" i="29"/>
  <c r="J172" i="29"/>
  <c r="J123" i="29"/>
  <c r="J121" i="29" s="1"/>
  <c r="AO109" i="29"/>
  <c r="AO63" i="29"/>
  <c r="BQ24" i="29"/>
  <c r="BQ22" i="29"/>
  <c r="AK58" i="29"/>
  <c r="AK88" i="29" s="1"/>
  <c r="AK54" i="29"/>
  <c r="AK62" i="29" s="1"/>
  <c r="AK60" i="29" s="1"/>
  <c r="AK61" i="29" s="1"/>
  <c r="AK80" i="29"/>
  <c r="AK82" i="29" s="1"/>
  <c r="AK92" i="29" s="1"/>
  <c r="AK90" i="29" s="1"/>
  <c r="AK91" i="29" s="1"/>
  <c r="BB173" i="29"/>
  <c r="BB170" i="29"/>
  <c r="BB167" i="29"/>
  <c r="BB176" i="29"/>
  <c r="BB116" i="29"/>
  <c r="AK86" i="29"/>
  <c r="Z78" i="29"/>
  <c r="Z53" i="29"/>
  <c r="Z56" i="29" s="1"/>
  <c r="Z57" i="29" s="1"/>
  <c r="Z55" i="29"/>
  <c r="Z83" i="29" s="1"/>
  <c r="Z52" i="29"/>
  <c r="BB187" i="29"/>
  <c r="BB181" i="29"/>
  <c r="BB184" i="29"/>
  <c r="BB136" i="29"/>
  <c r="BB134" i="29" s="1"/>
  <c r="BB190" i="29"/>
  <c r="BD128" i="29"/>
  <c r="BD132" i="29"/>
  <c r="BD133" i="29" s="1"/>
  <c r="W201" i="29"/>
  <c r="AA10" i="29" s="1"/>
  <c r="AB10" i="29" s="1"/>
  <c r="BA113" i="29"/>
  <c r="BA119" i="29"/>
  <c r="J53" i="29"/>
  <c r="J56" i="29" s="1"/>
  <c r="J57" i="29" s="1"/>
  <c r="J78" i="29"/>
  <c r="J55" i="29"/>
  <c r="J83" i="29" s="1"/>
  <c r="J52" i="29"/>
  <c r="AM67" i="29"/>
  <c r="AM77" i="29" s="1"/>
  <c r="AM75" i="29" s="1"/>
  <c r="AM73" i="29"/>
  <c r="AJ200" i="29"/>
  <c r="AJ197" i="29"/>
  <c r="W192" i="29"/>
  <c r="AA4" i="29" s="1"/>
  <c r="AB4" i="29" s="1"/>
  <c r="BR127" i="29"/>
  <c r="BR125" i="29"/>
  <c r="L38" i="29"/>
  <c r="L46" i="29" s="1"/>
  <c r="L44" i="29" s="1"/>
  <c r="L42" i="29"/>
  <c r="BN175" i="29"/>
  <c r="BN169" i="29"/>
  <c r="BN172" i="29"/>
  <c r="BN178" i="29"/>
  <c r="BN123" i="29"/>
  <c r="BN121" i="29" s="1"/>
  <c r="N36" i="29"/>
  <c r="N20" i="29"/>
  <c r="N19" i="29"/>
  <c r="N26" i="29" s="1"/>
  <c r="AZ147" i="29"/>
  <c r="AY202" i="29"/>
  <c r="BC11" i="29" s="1"/>
  <c r="BD11" i="29" s="1"/>
  <c r="BB137" i="29"/>
  <c r="BB140" i="29" s="1"/>
  <c r="BB144" i="29" s="1"/>
  <c r="BB101" i="29"/>
  <c r="BB142" i="29" s="1"/>
  <c r="BB99" i="29"/>
  <c r="BB98" i="29"/>
  <c r="AO36" i="29"/>
  <c r="AB22" i="29"/>
  <c r="AB23" i="29" s="1"/>
  <c r="AB21" i="29"/>
  <c r="W159" i="29"/>
  <c r="BO78" i="29"/>
  <c r="BO81" i="29" s="1"/>
  <c r="BO85" i="29" s="1"/>
  <c r="BO55" i="29"/>
  <c r="BO83" i="29" s="1"/>
  <c r="BO53" i="29"/>
  <c r="BO56" i="29" s="1"/>
  <c r="BO57" i="29" s="1"/>
  <c r="BO52" i="29"/>
  <c r="BC114" i="29"/>
  <c r="BC112" i="29"/>
  <c r="Y73" i="29"/>
  <c r="Y67" i="29"/>
  <c r="Y77" i="29" s="1"/>
  <c r="Y75" i="29" s="1"/>
  <c r="BP114" i="29"/>
  <c r="BP112" i="29"/>
  <c r="AK122" i="29"/>
  <c r="AZ197" i="29"/>
  <c r="AL118" i="29"/>
  <c r="BN139" i="29"/>
  <c r="BN141" i="29" s="1"/>
  <c r="BN151" i="29" s="1"/>
  <c r="BN104" i="29"/>
  <c r="BN147" i="29" s="1"/>
  <c r="BN100" i="29"/>
  <c r="BN160" i="29" s="1"/>
  <c r="AJ146" i="29"/>
  <c r="AK146" i="29" s="1"/>
  <c r="AL146" i="29" s="1"/>
  <c r="AK145" i="29"/>
  <c r="BM81" i="29"/>
  <c r="BM85" i="29" s="1"/>
  <c r="BM79" i="29"/>
  <c r="BM8" i="29" s="1"/>
  <c r="K12" i="21" s="1"/>
  <c r="AZ58" i="29"/>
  <c r="AZ88" i="29" s="1"/>
  <c r="AO131" i="29"/>
  <c r="BP132" i="29"/>
  <c r="BP128" i="29"/>
  <c r="M22" i="29"/>
  <c r="M24" i="29" s="1"/>
  <c r="AK79" i="29"/>
  <c r="AK8" i="29" s="1"/>
  <c r="K10" i="21" s="1"/>
  <c r="AB189" i="29"/>
  <c r="Z173" i="29"/>
  <c r="Z176" i="29"/>
  <c r="Z167" i="29"/>
  <c r="Z116" i="29"/>
  <c r="Z118" i="29" s="1"/>
  <c r="Z170" i="29"/>
  <c r="BA81" i="29"/>
  <c r="BA85" i="29" s="1"/>
  <c r="BA87" i="29" s="1"/>
  <c r="I166" i="29"/>
  <c r="I202" i="29" s="1"/>
  <c r="M11" i="29" s="1"/>
  <c r="N11" i="29" s="1"/>
  <c r="I196" i="29"/>
  <c r="M7" i="29" s="1"/>
  <c r="N7" i="29" s="1"/>
  <c r="I157" i="29"/>
  <c r="I193" i="29" s="1"/>
  <c r="M5" i="29" s="1"/>
  <c r="I163" i="29"/>
  <c r="I199" i="29" s="1"/>
  <c r="M9" i="29" s="1"/>
  <c r="I108" i="29"/>
  <c r="I106" i="29" s="1"/>
  <c r="BO72" i="29"/>
  <c r="AM176" i="29"/>
  <c r="AM170" i="29"/>
  <c r="AM173" i="29"/>
  <c r="AM167" i="29"/>
  <c r="AM116" i="29"/>
  <c r="K176" i="29"/>
  <c r="K170" i="29"/>
  <c r="K167" i="29"/>
  <c r="K173" i="29"/>
  <c r="K116" i="29"/>
  <c r="K118" i="29" s="1"/>
  <c r="W163" i="29"/>
  <c r="W199" i="29" s="1"/>
  <c r="AA9" i="29" s="1"/>
  <c r="AB9" i="29" s="1"/>
  <c r="W157" i="29"/>
  <c r="W193" i="29" s="1"/>
  <c r="AA5" i="29" s="1"/>
  <c r="AB5" i="29" s="1"/>
  <c r="W196" i="29"/>
  <c r="AA7" i="29" s="1"/>
  <c r="AB7" i="29" s="1"/>
  <c r="W166" i="29"/>
  <c r="W202" i="29" s="1"/>
  <c r="AA11" i="29" s="1"/>
  <c r="AB11" i="29" s="1"/>
  <c r="W108" i="29"/>
  <c r="W106" i="29" s="1"/>
  <c r="W107" i="29" s="1"/>
  <c r="AJ88" i="29"/>
  <c r="V147" i="29"/>
  <c r="BO176" i="29"/>
  <c r="BO170" i="29"/>
  <c r="BO167" i="29"/>
  <c r="BO116" i="29"/>
  <c r="BO173" i="29"/>
  <c r="X163" i="29"/>
  <c r="X157" i="29"/>
  <c r="X166" i="29"/>
  <c r="X108" i="29"/>
  <c r="AP126" i="29"/>
  <c r="AP19" i="29"/>
  <c r="AP26" i="29" s="1"/>
  <c r="AP20" i="29"/>
  <c r="W165" i="29"/>
  <c r="L111" i="29"/>
  <c r="M28" i="29"/>
  <c r="L65" i="29"/>
  <c r="AK139" i="29"/>
  <c r="AK141" i="29" s="1"/>
  <c r="AK151" i="29" s="1"/>
  <c r="AK149" i="29" s="1"/>
  <c r="AK100" i="29"/>
  <c r="AK160" i="29" s="1"/>
  <c r="AK104" i="29"/>
  <c r="AK147" i="29" s="1"/>
  <c r="BM164" i="29"/>
  <c r="BM158" i="29"/>
  <c r="BM161" i="29"/>
  <c r="BM102" i="29"/>
  <c r="BM103" i="29" s="1"/>
  <c r="BM155" i="29"/>
  <c r="L68" i="29"/>
  <c r="L66" i="29"/>
  <c r="L70" i="29" s="1"/>
  <c r="L72" i="29" s="1"/>
  <c r="BB111" i="29"/>
  <c r="BB65" i="29"/>
  <c r="BC28" i="29"/>
  <c r="BP111" i="29"/>
  <c r="BQ28" i="29"/>
  <c r="BP65" i="29"/>
  <c r="AJ147" i="29"/>
  <c r="K78" i="29"/>
  <c r="K81" i="29" s="1"/>
  <c r="K85" i="29" s="1"/>
  <c r="K55" i="29"/>
  <c r="K83" i="29" s="1"/>
  <c r="K53" i="29"/>
  <c r="K56" i="29" s="1"/>
  <c r="K52" i="29"/>
  <c r="BC190" i="29"/>
  <c r="BC184" i="29"/>
  <c r="BC181" i="29"/>
  <c r="BC187" i="29"/>
  <c r="BC136" i="29"/>
  <c r="BC134" i="29" s="1"/>
  <c r="AM137" i="29"/>
  <c r="AM99" i="29"/>
  <c r="AM101" i="29"/>
  <c r="AM142" i="29" s="1"/>
  <c r="AM98" i="29"/>
  <c r="AL139" i="29"/>
  <c r="AL141" i="29" s="1"/>
  <c r="AL151" i="29" s="1"/>
  <c r="AL100" i="29"/>
  <c r="AL160" i="29" s="1"/>
  <c r="AM119" i="29"/>
  <c r="AM113" i="29"/>
  <c r="I192" i="29"/>
  <c r="M4" i="29" s="1"/>
  <c r="AJ194" i="29"/>
  <c r="BR20" i="29"/>
  <c r="BR36" i="29" s="1"/>
  <c r="BR19" i="29"/>
  <c r="BR26" i="29" s="1"/>
  <c r="N127" i="29"/>
  <c r="N125" i="29"/>
  <c r="AN114" i="29"/>
  <c r="AN112" i="29"/>
  <c r="AO132" i="29"/>
  <c r="AO128" i="29"/>
  <c r="AB109" i="29"/>
  <c r="AB63" i="29"/>
  <c r="W195" i="29"/>
  <c r="AA6" i="29" s="1"/>
  <c r="AB6" i="29" s="1"/>
  <c r="BC96" i="29"/>
  <c r="BC50" i="29"/>
  <c r="L132" i="29"/>
  <c r="M132" i="29" s="1"/>
  <c r="L128" i="29"/>
  <c r="BM84" i="29"/>
  <c r="L96" i="29"/>
  <c r="L50" i="29"/>
  <c r="AP37" i="29"/>
  <c r="AP40" i="29" s="1"/>
  <c r="AP41" i="29" s="1"/>
  <c r="AP35" i="29"/>
  <c r="BD24" i="29"/>
  <c r="BD22" i="29"/>
  <c r="BD23" i="29" s="1"/>
  <c r="BM140" i="29"/>
  <c r="BM144" i="29" s="1"/>
  <c r="BM138" i="29"/>
  <c r="BM12" i="29" s="1"/>
  <c r="X60" i="29"/>
  <c r="AL57" i="29"/>
  <c r="AM57" i="29" s="1"/>
  <c r="AN65" i="29"/>
  <c r="AO28" i="29"/>
  <c r="AN111" i="29"/>
  <c r="AY201" i="29"/>
  <c r="BC10" i="29" s="1"/>
  <c r="BD10" i="29" s="1"/>
  <c r="BA118" i="29"/>
  <c r="BB118" i="29" s="1"/>
  <c r="BA140" i="29"/>
  <c r="BA144" i="29" s="1"/>
  <c r="Z187" i="29"/>
  <c r="Z181" i="29"/>
  <c r="Z190" i="29"/>
  <c r="Z136" i="29"/>
  <c r="Z134" i="29" s="1"/>
  <c r="Z184" i="29"/>
  <c r="N37" i="29"/>
  <c r="N40" i="29" s="1"/>
  <c r="N41" i="29" s="1"/>
  <c r="N35" i="29"/>
  <c r="AJ87" i="29"/>
  <c r="AK87" i="29" s="1"/>
  <c r="AL87" i="29" s="1"/>
  <c r="AY193" i="29"/>
  <c r="BC5" i="29" s="1"/>
  <c r="BD5" i="29" s="1"/>
  <c r="AN68" i="29"/>
  <c r="AN66" i="29"/>
  <c r="AN70" i="29" s="1"/>
  <c r="AN72" i="29" s="1"/>
  <c r="I198" i="29"/>
  <c r="M8" i="29" s="1"/>
  <c r="AB38" i="29"/>
  <c r="AB46" i="29" s="1"/>
  <c r="AB44" i="29" s="1"/>
  <c r="AB45" i="29" s="1"/>
  <c r="AB42" i="29"/>
  <c r="AB43" i="29" s="1"/>
  <c r="BO137" i="29"/>
  <c r="BO140" i="29" s="1"/>
  <c r="BO144" i="29" s="1"/>
  <c r="BO99" i="29"/>
  <c r="BO101" i="29"/>
  <c r="BO142" i="29" s="1"/>
  <c r="BO98" i="29"/>
  <c r="BC68" i="29"/>
  <c r="BC66" i="29"/>
  <c r="BC70" i="29" s="1"/>
  <c r="BC72" i="29" s="1"/>
  <c r="Y119" i="29"/>
  <c r="Y113" i="29"/>
  <c r="BP68" i="29"/>
  <c r="BP66" i="29"/>
  <c r="BP70" i="29" s="1"/>
  <c r="AL80" i="29"/>
  <c r="AL82" i="29" s="1"/>
  <c r="AL92" i="29" s="1"/>
  <c r="AL54" i="29"/>
  <c r="AL62" i="29" s="1"/>
  <c r="AL60" i="29" s="1"/>
  <c r="H106" i="29"/>
  <c r="I159" i="29"/>
  <c r="BN164" i="29"/>
  <c r="BN200" i="29" s="1"/>
  <c r="BN158" i="29"/>
  <c r="BN194" i="29" s="1"/>
  <c r="BN155" i="29"/>
  <c r="BN191" i="29" s="1"/>
  <c r="BN161" i="29"/>
  <c r="BN197" i="29" s="1"/>
  <c r="BN102" i="29"/>
  <c r="AB27" i="29"/>
  <c r="W198" i="29"/>
  <c r="AA8" i="29" s="1"/>
  <c r="AB8" i="29" s="1"/>
  <c r="BQ109" i="29"/>
  <c r="BQ63" i="29"/>
  <c r="BQ126" i="29"/>
  <c r="BM58" i="29"/>
  <c r="BN58" i="29" s="1"/>
  <c r="BN88" i="29" s="1"/>
  <c r="BM54" i="29"/>
  <c r="BM62" i="29" s="1"/>
  <c r="BM60" i="29" s="1"/>
  <c r="BM80" i="29"/>
  <c r="BM82" i="29" s="1"/>
  <c r="BM92" i="29" s="1"/>
  <c r="BM90" i="29" s="1"/>
  <c r="BP42" i="29"/>
  <c r="BQ42" i="29" s="1"/>
  <c r="BP38" i="29"/>
  <c r="BP46" i="29" s="1"/>
  <c r="BP44" i="29" s="1"/>
  <c r="M42" i="29"/>
  <c r="M38" i="29"/>
  <c r="M46" i="29" s="1"/>
  <c r="BN118" i="29"/>
  <c r="AB186" i="29"/>
  <c r="W105" i="29"/>
  <c r="X104" i="29"/>
  <c r="X147" i="29" s="1"/>
  <c r="AP127" i="29"/>
  <c r="AP125" i="29"/>
  <c r="BD36" i="29"/>
  <c r="I105" i="29"/>
  <c r="K67" i="29"/>
  <c r="K77" i="29" s="1"/>
  <c r="K75" i="29" s="1"/>
  <c r="K73" i="29"/>
  <c r="AK164" i="29"/>
  <c r="AK200" i="29" s="1"/>
  <c r="AK158" i="29"/>
  <c r="AK194" i="29" s="1"/>
  <c r="AK155" i="29"/>
  <c r="AK191" i="29" s="1"/>
  <c r="AK161" i="29"/>
  <c r="AK197" i="29" s="1"/>
  <c r="AK102" i="29"/>
  <c r="AK103" i="29" s="1"/>
  <c r="BM143" i="29"/>
  <c r="AA114" i="29"/>
  <c r="AA112" i="29"/>
  <c r="X178" i="29"/>
  <c r="X172" i="29"/>
  <c r="X169" i="29"/>
  <c r="X175" i="29"/>
  <c r="X123" i="29"/>
  <c r="X121" i="29" s="1"/>
  <c r="BA73" i="29"/>
  <c r="BA67" i="29"/>
  <c r="BA77" i="29" s="1"/>
  <c r="BA75" i="29" s="1"/>
  <c r="BO119" i="29"/>
  <c r="BO113" i="29"/>
  <c r="I201" i="29"/>
  <c r="M10" i="29" s="1"/>
  <c r="N10" i="29" s="1"/>
  <c r="AK150" i="29"/>
  <c r="Y139" i="29"/>
  <c r="Y141" i="29" s="1"/>
  <c r="Y151" i="29" s="1"/>
  <c r="Y149" i="29" s="1"/>
  <c r="Y100" i="29"/>
  <c r="Y160" i="29" s="1"/>
  <c r="Y104" i="29"/>
  <c r="K137" i="29"/>
  <c r="K140" i="29" s="1"/>
  <c r="K144" i="29" s="1"/>
  <c r="K101" i="29"/>
  <c r="K142" i="29" s="1"/>
  <c r="K99" i="29"/>
  <c r="K98" i="29"/>
  <c r="AA190" i="29"/>
  <c r="AA184" i="29"/>
  <c r="AA187" i="29"/>
  <c r="AA181" i="29"/>
  <c r="AA136" i="29"/>
  <c r="AA134" i="29" s="1"/>
  <c r="BO134" i="28"/>
  <c r="W196" i="28"/>
  <c r="AA7" i="28" s="1"/>
  <c r="AB7" i="28" s="1"/>
  <c r="AZ118" i="28"/>
  <c r="BA118" i="28" s="1"/>
  <c r="BM103" i="28"/>
  <c r="AZ57" i="28"/>
  <c r="BQ38" i="28"/>
  <c r="BQ46" i="28" s="1"/>
  <c r="BQ44" i="28" s="1"/>
  <c r="M96" i="28"/>
  <c r="M50" i="28"/>
  <c r="BA173" i="28"/>
  <c r="BA176" i="28"/>
  <c r="BA167" i="28"/>
  <c r="BA170" i="28"/>
  <c r="BA116" i="28"/>
  <c r="AY139" i="28"/>
  <c r="AY141" i="28" s="1"/>
  <c r="AY151" i="28" s="1"/>
  <c r="AY149" i="28" s="1"/>
  <c r="AY150" i="28" s="1"/>
  <c r="AY100" i="28"/>
  <c r="AY160" i="28" s="1"/>
  <c r="AY104" i="28"/>
  <c r="AZ104" i="28" s="1"/>
  <c r="AZ147" i="28" s="1"/>
  <c r="BO137" i="28"/>
  <c r="BO140" i="28" s="1"/>
  <c r="BO144" i="28" s="1"/>
  <c r="BO101" i="28"/>
  <c r="BO142" i="28" s="1"/>
  <c r="BO99" i="28"/>
  <c r="BO98" i="28"/>
  <c r="BL194" i="28"/>
  <c r="BM159" i="28"/>
  <c r="AB96" i="28"/>
  <c r="AB50" i="28"/>
  <c r="AB51" i="28" s="1"/>
  <c r="BM145" i="28"/>
  <c r="BL146" i="28"/>
  <c r="BM146" i="28" s="1"/>
  <c r="BN146" i="28" s="1"/>
  <c r="N42" i="28"/>
  <c r="N43" i="28" s="1"/>
  <c r="N38" i="28"/>
  <c r="N46" i="28" s="1"/>
  <c r="N44" i="28" s="1"/>
  <c r="N128" i="28"/>
  <c r="J139" i="28"/>
  <c r="J141" i="28" s="1"/>
  <c r="J151" i="28" s="1"/>
  <c r="J149" i="28" s="1"/>
  <c r="J104" i="28"/>
  <c r="K104" i="28" s="1"/>
  <c r="J100" i="28"/>
  <c r="J160" i="28" s="1"/>
  <c r="AA78" i="28"/>
  <c r="AA81" i="28" s="1"/>
  <c r="AA85" i="28" s="1"/>
  <c r="AA55" i="28"/>
  <c r="AA83" i="28" s="1"/>
  <c r="AA53" i="28"/>
  <c r="AA56" i="28" s="1"/>
  <c r="AA52" i="28"/>
  <c r="BB42" i="28"/>
  <c r="BB38" i="28"/>
  <c r="BB46" i="28" s="1"/>
  <c r="BB44" i="28" s="1"/>
  <c r="BM90" i="28"/>
  <c r="BM91" i="28" s="1"/>
  <c r="BD127" i="28"/>
  <c r="BD125" i="28"/>
  <c r="AY140" i="28"/>
  <c r="AY144" i="28" s="1"/>
  <c r="AY138" i="28"/>
  <c r="AY12" i="28" s="1"/>
  <c r="BP132" i="28"/>
  <c r="BP128" i="28"/>
  <c r="AL166" i="28"/>
  <c r="AL202" i="28" s="1"/>
  <c r="AL163" i="28"/>
  <c r="AL199" i="28" s="1"/>
  <c r="AL157" i="28"/>
  <c r="AL193" i="28" s="1"/>
  <c r="AL196" i="28"/>
  <c r="AL108" i="28"/>
  <c r="AL106" i="28" s="1"/>
  <c r="Y119" i="28"/>
  <c r="Y113" i="28"/>
  <c r="AZ54" i="28"/>
  <c r="AZ62" i="28" s="1"/>
  <c r="AZ80" i="28"/>
  <c r="AZ82" i="28" s="1"/>
  <c r="AZ92" i="28" s="1"/>
  <c r="AK195" i="28"/>
  <c r="AO6" i="28" s="1"/>
  <c r="AP6" i="28" s="1"/>
  <c r="Y164" i="28"/>
  <c r="Y200" i="28" s="1"/>
  <c r="Y158" i="28"/>
  <c r="Y102" i="28"/>
  <c r="Y161" i="28"/>
  <c r="Y155" i="28"/>
  <c r="AZ164" i="28"/>
  <c r="AZ200" i="28" s="1"/>
  <c r="AZ158" i="28"/>
  <c r="AZ194" i="28" s="1"/>
  <c r="AZ161" i="28"/>
  <c r="AZ197" i="28" s="1"/>
  <c r="AZ155" i="28"/>
  <c r="AZ191" i="28" s="1"/>
  <c r="AZ102" i="28"/>
  <c r="BB114" i="28"/>
  <c r="BB112" i="28"/>
  <c r="L111" i="28"/>
  <c r="L65" i="28"/>
  <c r="M28" i="28"/>
  <c r="BC22" i="28"/>
  <c r="BC24" i="28" s="1"/>
  <c r="BL163" i="28"/>
  <c r="BL199" i="28" s="1"/>
  <c r="BL196" i="28"/>
  <c r="BL166" i="28"/>
  <c r="BL202" i="28" s="1"/>
  <c r="BL157" i="28"/>
  <c r="BL193" i="28" s="1"/>
  <c r="BL108" i="28"/>
  <c r="BL106" i="28" s="1"/>
  <c r="BB111" i="28"/>
  <c r="BB65" i="28"/>
  <c r="BC28" i="28"/>
  <c r="Y81" i="28"/>
  <c r="Y85" i="28" s="1"/>
  <c r="BN139" i="28"/>
  <c r="BN141" i="28" s="1"/>
  <c r="BN151" i="28" s="1"/>
  <c r="BN149" i="28" s="1"/>
  <c r="BN100" i="28"/>
  <c r="BN160" i="28" s="1"/>
  <c r="BN104" i="28"/>
  <c r="BN147" i="28" s="1"/>
  <c r="AY84" i="28"/>
  <c r="BL197" i="28"/>
  <c r="BM162" i="28"/>
  <c r="BR19" i="28"/>
  <c r="BR26" i="28" s="1"/>
  <c r="BR20" i="28"/>
  <c r="BR36" i="28" s="1"/>
  <c r="AM118" i="28"/>
  <c r="BO119" i="28"/>
  <c r="BO113" i="28"/>
  <c r="X178" i="28"/>
  <c r="X175" i="28"/>
  <c r="X169" i="28"/>
  <c r="X172" i="28"/>
  <c r="X123" i="28"/>
  <c r="X121" i="28" s="1"/>
  <c r="J80" i="28"/>
  <c r="J82" i="28" s="1"/>
  <c r="J92" i="28" s="1"/>
  <c r="J90" i="28" s="1"/>
  <c r="J58" i="28"/>
  <c r="J54" i="28"/>
  <c r="J62" i="28" s="1"/>
  <c r="J60" i="28" s="1"/>
  <c r="BO72" i="28"/>
  <c r="N63" i="28"/>
  <c r="N64" i="28" s="1"/>
  <c r="N109" i="28"/>
  <c r="N27" i="28"/>
  <c r="AK107" i="28"/>
  <c r="BA187" i="28"/>
  <c r="BA181" i="28"/>
  <c r="BA184" i="28"/>
  <c r="BA190" i="28"/>
  <c r="BA136" i="28"/>
  <c r="BA134" i="28" s="1"/>
  <c r="W202" i="28"/>
  <c r="AA11" i="28" s="1"/>
  <c r="AB11" i="28" s="1"/>
  <c r="L137" i="28"/>
  <c r="L140" i="28" s="1"/>
  <c r="L144" i="28" s="1"/>
  <c r="L101" i="28"/>
  <c r="L142" i="28" s="1"/>
  <c r="L99" i="28"/>
  <c r="L98" i="28"/>
  <c r="BP68" i="28"/>
  <c r="BP66" i="28"/>
  <c r="BP70" i="28" s="1"/>
  <c r="BB187" i="28"/>
  <c r="BB181" i="28"/>
  <c r="BB190" i="28"/>
  <c r="BB184" i="28"/>
  <c r="BB136" i="28"/>
  <c r="AN137" i="28"/>
  <c r="AN140" i="28" s="1"/>
  <c r="AN144" i="28" s="1"/>
  <c r="AN99" i="28"/>
  <c r="AN101" i="28"/>
  <c r="AN142" i="28" s="1"/>
  <c r="AN98" i="28"/>
  <c r="BD20" i="28"/>
  <c r="BD36" i="28" s="1"/>
  <c r="BD19" i="28"/>
  <c r="BD26" i="28" s="1"/>
  <c r="Z111" i="28"/>
  <c r="AA28" i="28"/>
  <c r="Z65" i="28"/>
  <c r="L190" i="28"/>
  <c r="L184" i="28"/>
  <c r="L187" i="28"/>
  <c r="L181" i="28"/>
  <c r="L136" i="28"/>
  <c r="L134" i="28" s="1"/>
  <c r="BB68" i="28"/>
  <c r="BB66" i="28"/>
  <c r="BB70" i="28" s="1"/>
  <c r="BB72" i="28" s="1"/>
  <c r="Y103" i="28"/>
  <c r="AO66" i="28"/>
  <c r="AO70" i="28" s="1"/>
  <c r="AO72" i="28" s="1"/>
  <c r="AO68" i="28"/>
  <c r="BA137" i="28"/>
  <c r="BA140" i="28" s="1"/>
  <c r="BA144" i="28" s="1"/>
  <c r="BA99" i="28"/>
  <c r="BA101" i="28"/>
  <c r="BA142" i="28" s="1"/>
  <c r="BA98" i="28"/>
  <c r="BC109" i="28"/>
  <c r="BC63" i="28"/>
  <c r="AA176" i="28"/>
  <c r="AA170" i="28"/>
  <c r="AA173" i="28"/>
  <c r="AA167" i="28"/>
  <c r="AA116" i="28"/>
  <c r="AA118" i="28" s="1"/>
  <c r="BO73" i="28"/>
  <c r="BO67" i="28"/>
  <c r="BO77" i="28" s="1"/>
  <c r="BO75" i="28" s="1"/>
  <c r="J81" i="28"/>
  <c r="J85" i="28" s="1"/>
  <c r="BN178" i="28"/>
  <c r="BN172" i="28"/>
  <c r="BN169" i="28"/>
  <c r="BN175" i="28"/>
  <c r="BN123" i="28"/>
  <c r="BN121" i="28" s="1"/>
  <c r="AP109" i="28"/>
  <c r="AP63" i="28"/>
  <c r="AP27" i="28"/>
  <c r="W195" i="28"/>
  <c r="AA6" i="28" s="1"/>
  <c r="AB6" i="28" s="1"/>
  <c r="BL88" i="28"/>
  <c r="BM60" i="28"/>
  <c r="BM61" i="28" s="1"/>
  <c r="AB66" i="28"/>
  <c r="AB70" i="28" s="1"/>
  <c r="AB71" i="28" s="1"/>
  <c r="AB68" i="28"/>
  <c r="AB69" i="28" s="1"/>
  <c r="BD37" i="28"/>
  <c r="BD40" i="28" s="1"/>
  <c r="BD41" i="28" s="1"/>
  <c r="BD35" i="28"/>
  <c r="M132" i="28"/>
  <c r="N132" i="28" s="1"/>
  <c r="N133" i="28" s="1"/>
  <c r="M128" i="28"/>
  <c r="AY161" i="28"/>
  <c r="AY164" i="28"/>
  <c r="AY158" i="28"/>
  <c r="AY102" i="28"/>
  <c r="AY103" i="28" s="1"/>
  <c r="AZ103" i="28" s="1"/>
  <c r="AY155" i="28"/>
  <c r="Y73" i="28"/>
  <c r="Y67" i="28"/>
  <c r="Y77" i="28" s="1"/>
  <c r="Y75" i="28" s="1"/>
  <c r="AK201" i="28"/>
  <c r="AO10" i="28" s="1"/>
  <c r="AP10" i="28" s="1"/>
  <c r="Y140" i="28"/>
  <c r="Y144" i="28" s="1"/>
  <c r="BQ22" i="28"/>
  <c r="BQ24" i="28" s="1"/>
  <c r="BQ126" i="28"/>
  <c r="BB50" i="28"/>
  <c r="BB96" i="28"/>
  <c r="J178" i="28"/>
  <c r="J172" i="28"/>
  <c r="J175" i="28"/>
  <c r="J169" i="28"/>
  <c r="J123" i="28"/>
  <c r="J121" i="28" s="1"/>
  <c r="BP96" i="28"/>
  <c r="BP50" i="28"/>
  <c r="AO65" i="28"/>
  <c r="AO111" i="28"/>
  <c r="AP28" i="28"/>
  <c r="K139" i="28"/>
  <c r="K141" i="28" s="1"/>
  <c r="K151" i="28" s="1"/>
  <c r="K149" i="28" s="1"/>
  <c r="K100" i="28"/>
  <c r="K160" i="28" s="1"/>
  <c r="AX88" i="28"/>
  <c r="BO176" i="28"/>
  <c r="BO170" i="28"/>
  <c r="BO173" i="28"/>
  <c r="BO167" i="28"/>
  <c r="BO116" i="28"/>
  <c r="K73" i="28"/>
  <c r="K67" i="28"/>
  <c r="K77" i="28" s="1"/>
  <c r="K75" i="28" s="1"/>
  <c r="BC42" i="28"/>
  <c r="BC38" i="28"/>
  <c r="BC46" i="28" s="1"/>
  <c r="BC44" i="28" s="1"/>
  <c r="M44" i="28"/>
  <c r="L173" i="28"/>
  <c r="L167" i="28"/>
  <c r="L176" i="28"/>
  <c r="L170" i="28"/>
  <c r="L116" i="28"/>
  <c r="L118" i="28" s="1"/>
  <c r="BL147" i="28"/>
  <c r="BM105" i="28"/>
  <c r="BA73" i="28"/>
  <c r="BA67" i="28"/>
  <c r="BA77" i="28" s="1"/>
  <c r="BA75" i="28" s="1"/>
  <c r="AO96" i="28"/>
  <c r="AO50" i="28"/>
  <c r="AY81" i="28"/>
  <c r="AY85" i="28" s="1"/>
  <c r="AY79" i="28"/>
  <c r="AY8" i="28" s="1"/>
  <c r="J11" i="21" s="1"/>
  <c r="BL200" i="28"/>
  <c r="BM165" i="28"/>
  <c r="Z80" i="28"/>
  <c r="Z82" i="28" s="1"/>
  <c r="Z92" i="28" s="1"/>
  <c r="Z54" i="28"/>
  <c r="Z62" i="28" s="1"/>
  <c r="BN57" i="28"/>
  <c r="BN118" i="28"/>
  <c r="BO118" i="28" s="1"/>
  <c r="AM178" i="28"/>
  <c r="AM172" i="28"/>
  <c r="AM175" i="28"/>
  <c r="AM169" i="28"/>
  <c r="AM123" i="28"/>
  <c r="AM121" i="28" s="1"/>
  <c r="W199" i="28"/>
  <c r="AA9" i="28" s="1"/>
  <c r="AB9" i="28" s="1"/>
  <c r="W193" i="28"/>
  <c r="AA5" i="28" s="1"/>
  <c r="AB5" i="28" s="1"/>
  <c r="Z139" i="28"/>
  <c r="Z141" i="28" s="1"/>
  <c r="Z151" i="28" s="1"/>
  <c r="Z100" i="28"/>
  <c r="Z160" i="28" s="1"/>
  <c r="BM86" i="28"/>
  <c r="BL87" i="28"/>
  <c r="BM87" i="28" s="1"/>
  <c r="BN87" i="28" s="1"/>
  <c r="BP112" i="28"/>
  <c r="BP114" i="28"/>
  <c r="J164" i="28"/>
  <c r="J161" i="28"/>
  <c r="J155" i="28"/>
  <c r="J191" i="28" s="1"/>
  <c r="J158" i="28"/>
  <c r="J102" i="28"/>
  <c r="J103" i="28" s="1"/>
  <c r="AP38" i="28"/>
  <c r="AP46" i="28" s="1"/>
  <c r="BP44" i="28"/>
  <c r="AB25" i="28"/>
  <c r="AN55" i="28"/>
  <c r="AN83" i="28" s="1"/>
  <c r="AN53" i="28"/>
  <c r="AN56" i="28" s="1"/>
  <c r="AN78" i="28"/>
  <c r="AN81" i="28" s="1"/>
  <c r="AN85" i="28" s="1"/>
  <c r="AN52" i="28"/>
  <c r="K80" i="28"/>
  <c r="K82" i="28" s="1"/>
  <c r="K92" i="28" s="1"/>
  <c r="K58" i="28"/>
  <c r="K88" i="28" s="1"/>
  <c r="K54" i="28"/>
  <c r="K62" i="28" s="1"/>
  <c r="K60" i="28" s="1"/>
  <c r="AN173" i="28"/>
  <c r="AN167" i="28"/>
  <c r="AN170" i="28"/>
  <c r="AN176" i="28"/>
  <c r="AN116" i="28"/>
  <c r="AN119" i="28"/>
  <c r="AN113" i="28"/>
  <c r="X196" i="28"/>
  <c r="X166" i="28"/>
  <c r="X157" i="28"/>
  <c r="X193" i="28" s="1"/>
  <c r="X163" i="28"/>
  <c r="X108" i="28"/>
  <c r="X106" i="28" s="1"/>
  <c r="BA113" i="28"/>
  <c r="BA119" i="28"/>
  <c r="Y80" i="28"/>
  <c r="Y82" i="28" s="1"/>
  <c r="Y92" i="28" s="1"/>
  <c r="Y90" i="28" s="1"/>
  <c r="Y54" i="28"/>
  <c r="Y62" i="28" s="1"/>
  <c r="Y60" i="28" s="1"/>
  <c r="AO128" i="28"/>
  <c r="AO132" i="28"/>
  <c r="BR37" i="28"/>
  <c r="BR40" i="28" s="1"/>
  <c r="BR41" i="28" s="1"/>
  <c r="BR35" i="28"/>
  <c r="V147" i="28"/>
  <c r="W104" i="28"/>
  <c r="AM78" i="28"/>
  <c r="AM55" i="28"/>
  <c r="AM83" i="28" s="1"/>
  <c r="AM53" i="28"/>
  <c r="AM56" i="28" s="1"/>
  <c r="AM57" i="28" s="1"/>
  <c r="AM52" i="28"/>
  <c r="L55" i="28"/>
  <c r="L83" i="28" s="1"/>
  <c r="L53" i="28"/>
  <c r="L56" i="28" s="1"/>
  <c r="L78" i="28"/>
  <c r="L81" i="28" s="1"/>
  <c r="L85" i="28" s="1"/>
  <c r="L52" i="28"/>
  <c r="M68" i="28"/>
  <c r="M66" i="28"/>
  <c r="M70" i="28" s="1"/>
  <c r="M72" i="28" s="1"/>
  <c r="AZ178" i="28"/>
  <c r="AZ175" i="28"/>
  <c r="AZ169" i="28"/>
  <c r="AZ172" i="28"/>
  <c r="AZ123" i="28"/>
  <c r="AZ121" i="28" s="1"/>
  <c r="AA57" i="28"/>
  <c r="BN80" i="28"/>
  <c r="BN82" i="28" s="1"/>
  <c r="BN92" i="28" s="1"/>
  <c r="BN90" i="28" s="1"/>
  <c r="BN54" i="28"/>
  <c r="BN62" i="28" s="1"/>
  <c r="BN60" i="28" s="1"/>
  <c r="I198" i="28"/>
  <c r="M8" i="28" s="1"/>
  <c r="N8" i="28" s="1"/>
  <c r="AO42" i="28"/>
  <c r="AP42" i="28" s="1"/>
  <c r="AP43" i="28" s="1"/>
  <c r="AO38" i="28"/>
  <c r="AO46" i="28" s="1"/>
  <c r="AO44" i="28" s="1"/>
  <c r="BM58" i="28"/>
  <c r="BM88" i="28" s="1"/>
  <c r="AB114" i="28"/>
  <c r="AB115" i="28" s="1"/>
  <c r="AB112" i="28"/>
  <c r="AB110" i="28"/>
  <c r="AY143" i="28"/>
  <c r="AK148" i="28"/>
  <c r="N185" i="28"/>
  <c r="N186" i="28" s="1"/>
  <c r="N179" i="28"/>
  <c r="N180" i="28" s="1"/>
  <c r="N188" i="28"/>
  <c r="N189" i="28" s="1"/>
  <c r="N182" i="28"/>
  <c r="N183" i="28" s="1"/>
  <c r="N130" i="28"/>
  <c r="N131" i="28" s="1"/>
  <c r="I199" i="28"/>
  <c r="M9" i="28" s="1"/>
  <c r="N9" i="28" s="1"/>
  <c r="Y139" i="28"/>
  <c r="Y141" i="28" s="1"/>
  <c r="Y151" i="28" s="1"/>
  <c r="Y149" i="28" s="1"/>
  <c r="Y100" i="28"/>
  <c r="Y160" i="28" s="1"/>
  <c r="BQ63" i="28"/>
  <c r="BQ109" i="28"/>
  <c r="AB190" i="28"/>
  <c r="AB184" i="28"/>
  <c r="AB187" i="28"/>
  <c r="AB181" i="28"/>
  <c r="AB136" i="28"/>
  <c r="AB134" i="28" s="1"/>
  <c r="AB135" i="28" s="1"/>
  <c r="AZ100" i="28"/>
  <c r="AZ160" i="28" s="1"/>
  <c r="AZ139" i="28"/>
  <c r="AZ141" i="28" s="1"/>
  <c r="AZ151" i="28" s="1"/>
  <c r="AN73" i="28"/>
  <c r="AN67" i="28"/>
  <c r="AN77" i="28" s="1"/>
  <c r="AN75" i="28" s="1"/>
  <c r="K158" i="28"/>
  <c r="K194" i="28" s="1"/>
  <c r="K164" i="28"/>
  <c r="K200" i="28" s="1"/>
  <c r="K155" i="28"/>
  <c r="K191" i="28" s="1"/>
  <c r="K161" i="28"/>
  <c r="K197" i="28" s="1"/>
  <c r="K102" i="28"/>
  <c r="K119" i="28"/>
  <c r="K113" i="28"/>
  <c r="W201" i="28"/>
  <c r="AA10" i="28" s="1"/>
  <c r="AB10" i="28" s="1"/>
  <c r="AO114" i="28"/>
  <c r="AO112" i="28"/>
  <c r="BA55" i="28"/>
  <c r="BA83" i="28" s="1"/>
  <c r="BA53" i="28"/>
  <c r="BA56" i="28" s="1"/>
  <c r="BA57" i="28" s="1"/>
  <c r="BA78" i="28"/>
  <c r="BA81" i="28" s="1"/>
  <c r="BA85" i="28" s="1"/>
  <c r="BA52" i="28"/>
  <c r="AB44" i="28"/>
  <c r="AB45" i="28" s="1"/>
  <c r="BC126" i="28"/>
  <c r="BO78" i="28"/>
  <c r="BO53" i="28"/>
  <c r="BO56" i="28" s="1"/>
  <c r="BO55" i="28"/>
  <c r="BO83" i="28" s="1"/>
  <c r="BO52" i="28"/>
  <c r="BM150" i="28"/>
  <c r="BM166" i="28"/>
  <c r="BM202" i="28" s="1"/>
  <c r="BQ11" i="28" s="1"/>
  <c r="BR11" i="28" s="1"/>
  <c r="BM157" i="28"/>
  <c r="BM193" i="28" s="1"/>
  <c r="BQ5" i="28" s="1"/>
  <c r="BR5" i="28" s="1"/>
  <c r="BM196" i="28"/>
  <c r="BQ7" i="28" s="1"/>
  <c r="BR7" i="28" s="1"/>
  <c r="BM108" i="28"/>
  <c r="BM106" i="28" s="1"/>
  <c r="BM163" i="28"/>
  <c r="BM199" i="28" s="1"/>
  <c r="BQ9" i="28" s="1"/>
  <c r="BR9" i="28" s="1"/>
  <c r="AP185" i="28"/>
  <c r="AP186" i="28" s="1"/>
  <c r="AP179" i="28"/>
  <c r="AP180" i="28" s="1"/>
  <c r="AP188" i="28"/>
  <c r="AP189" i="28" s="1"/>
  <c r="AP182" i="28"/>
  <c r="AP183" i="28" s="1"/>
  <c r="AP130" i="28"/>
  <c r="AP131" i="28" s="1"/>
  <c r="BN164" i="28"/>
  <c r="BN200" i="28" s="1"/>
  <c r="BN161" i="28"/>
  <c r="BN197" i="28" s="1"/>
  <c r="BN155" i="28"/>
  <c r="BN191" i="28" s="1"/>
  <c r="BN158" i="28"/>
  <c r="BN194" i="28" s="1"/>
  <c r="BN102" i="28"/>
  <c r="BN103" i="28" s="1"/>
  <c r="W192" i="28"/>
  <c r="AA4" i="28" s="1"/>
  <c r="AB4" i="28" s="1"/>
  <c r="AY80" i="28"/>
  <c r="AY82" i="28" s="1"/>
  <c r="AY92" i="28" s="1"/>
  <c r="AY90" i="28" s="1"/>
  <c r="AY91" i="28" s="1"/>
  <c r="AY58" i="28"/>
  <c r="AY88" i="28" s="1"/>
  <c r="AY54" i="28"/>
  <c r="AY62" i="28" s="1"/>
  <c r="AY60" i="28" s="1"/>
  <c r="BL191" i="28"/>
  <c r="BM156" i="28"/>
  <c r="BR127" i="28"/>
  <c r="BR125" i="28"/>
  <c r="W198" i="28"/>
  <c r="AA8" i="28" s="1"/>
  <c r="AB8" i="28" s="1"/>
  <c r="W105" i="28"/>
  <c r="BP111" i="28"/>
  <c r="BP65" i="28"/>
  <c r="BQ28" i="28"/>
  <c r="AM101" i="28"/>
  <c r="AM142" i="28" s="1"/>
  <c r="AM99" i="28"/>
  <c r="AM137" i="28"/>
  <c r="AM98" i="28"/>
  <c r="K57" i="28"/>
  <c r="N22" i="28"/>
  <c r="N23" i="28" s="1"/>
  <c r="N24" i="28"/>
  <c r="N21" i="28"/>
  <c r="V88" i="28"/>
  <c r="W58" i="28"/>
  <c r="W107" i="28"/>
  <c r="Z164" i="28"/>
  <c r="Z200" i="28" s="1"/>
  <c r="Z161" i="28"/>
  <c r="Z197" i="28" s="1"/>
  <c r="Z155" i="28"/>
  <c r="Z191" i="28" s="1"/>
  <c r="Z158" i="28"/>
  <c r="Z194" i="28" s="1"/>
  <c r="Z102" i="28"/>
  <c r="M114" i="28"/>
  <c r="M112" i="28"/>
  <c r="J140" i="28"/>
  <c r="J144" i="28" s="1"/>
  <c r="AP22" i="28"/>
  <c r="AP23" i="28" s="1"/>
  <c r="AP126" i="28"/>
  <c r="BP42" i="28"/>
  <c r="BQ42" i="28" s="1"/>
  <c r="AA101" i="28"/>
  <c r="AA142" i="28" s="1"/>
  <c r="AA99" i="28"/>
  <c r="AA137" i="28"/>
  <c r="AA140" i="28" s="1"/>
  <c r="AA144" i="28" s="1"/>
  <c r="AA98" i="28"/>
  <c r="BB134" i="27"/>
  <c r="AY105" i="27"/>
  <c r="Y57" i="27"/>
  <c r="AL118" i="27"/>
  <c r="I90" i="27"/>
  <c r="I91" i="27" s="1"/>
  <c r="BM60" i="27"/>
  <c r="BM61" i="27" s="1"/>
  <c r="BM104" i="27"/>
  <c r="BM147" i="27" s="1"/>
  <c r="BM148" i="27" s="1"/>
  <c r="BP96" i="27"/>
  <c r="BP50" i="27"/>
  <c r="AN96" i="27"/>
  <c r="AN50" i="27"/>
  <c r="AO38" i="27"/>
  <c r="AO46" i="27" s="1"/>
  <c r="AA50" i="27"/>
  <c r="AA96" i="27"/>
  <c r="L96" i="27"/>
  <c r="L50" i="27"/>
  <c r="M109" i="27"/>
  <c r="M63" i="27"/>
  <c r="BM122" i="27"/>
  <c r="BC128" i="27"/>
  <c r="BC132" i="27"/>
  <c r="AP37" i="27"/>
  <c r="AP40" i="27" s="1"/>
  <c r="AP35" i="27"/>
  <c r="BD38" i="27"/>
  <c r="BD46" i="27" s="1"/>
  <c r="BD44" i="27" s="1"/>
  <c r="BD45" i="27" s="1"/>
  <c r="BD42" i="27"/>
  <c r="BD43" i="27" s="1"/>
  <c r="AB22" i="27"/>
  <c r="AB23" i="27" s="1"/>
  <c r="AB21" i="27"/>
  <c r="BM192" i="27"/>
  <c r="BQ4" i="27" s="1"/>
  <c r="BR4" i="27" s="1"/>
  <c r="BL166" i="27"/>
  <c r="BL202" i="27" s="1"/>
  <c r="BL196" i="27"/>
  <c r="BL157" i="27"/>
  <c r="BL193" i="27" s="1"/>
  <c r="BL163" i="27"/>
  <c r="BL199" i="27" s="1"/>
  <c r="BL108" i="27"/>
  <c r="BL106" i="27" s="1"/>
  <c r="AM137" i="27"/>
  <c r="AM140" i="27" s="1"/>
  <c r="AM144" i="27" s="1"/>
  <c r="AM101" i="27"/>
  <c r="AM142" i="27" s="1"/>
  <c r="AM99" i="27"/>
  <c r="AM98" i="27"/>
  <c r="L190" i="27"/>
  <c r="L184" i="27"/>
  <c r="L181" i="27"/>
  <c r="L136" i="27"/>
  <c r="L134" i="27" s="1"/>
  <c r="L187" i="27"/>
  <c r="L111" i="27"/>
  <c r="M28" i="27"/>
  <c r="L65" i="27"/>
  <c r="BB176" i="27"/>
  <c r="BB173" i="27"/>
  <c r="BB167" i="27"/>
  <c r="BB170" i="27"/>
  <c r="BB116" i="27"/>
  <c r="AK104" i="27"/>
  <c r="AK100" i="27"/>
  <c r="AK160" i="27" s="1"/>
  <c r="AK139" i="27"/>
  <c r="AK141" i="27" s="1"/>
  <c r="AK151" i="27" s="1"/>
  <c r="AK149" i="27" s="1"/>
  <c r="AP41" i="27"/>
  <c r="BR127" i="27"/>
  <c r="BR125" i="27"/>
  <c r="BM195" i="27"/>
  <c r="BQ6" i="27" s="1"/>
  <c r="BR6" i="27" s="1"/>
  <c r="AN65" i="27"/>
  <c r="AO28" i="27"/>
  <c r="AN111" i="27"/>
  <c r="H166" i="27"/>
  <c r="H202" i="27" s="1"/>
  <c r="H196" i="27"/>
  <c r="H163" i="27"/>
  <c r="H199" i="27" s="1"/>
  <c r="H157" i="27"/>
  <c r="H193" i="27" s="1"/>
  <c r="H108" i="27"/>
  <c r="H106" i="27" s="1"/>
  <c r="BA158" i="27"/>
  <c r="BA161" i="27"/>
  <c r="BA197" i="27" s="1"/>
  <c r="BA155" i="27"/>
  <c r="BA191" i="27" s="1"/>
  <c r="BA164" i="27"/>
  <c r="BA200" i="27" s="1"/>
  <c r="BA102" i="27"/>
  <c r="BA103" i="27" s="1"/>
  <c r="H194" i="27"/>
  <c r="I159" i="27"/>
  <c r="BM58" i="27"/>
  <c r="BN58" i="27" s="1"/>
  <c r="BN88" i="27" s="1"/>
  <c r="AB189" i="27"/>
  <c r="BA172" i="27"/>
  <c r="BA178" i="27"/>
  <c r="BA169" i="27"/>
  <c r="BA123" i="27"/>
  <c r="BA121" i="27" s="1"/>
  <c r="BA175" i="27"/>
  <c r="M132" i="27"/>
  <c r="M128" i="27"/>
  <c r="X81" i="27"/>
  <c r="X85" i="27" s="1"/>
  <c r="AK84" i="27"/>
  <c r="BA146" i="27"/>
  <c r="I104" i="27"/>
  <c r="J104" i="27" s="1"/>
  <c r="J147" i="27" s="1"/>
  <c r="BO73" i="27"/>
  <c r="BO67" i="27"/>
  <c r="BO77" i="27" s="1"/>
  <c r="BO75" i="27" s="1"/>
  <c r="J178" i="27"/>
  <c r="J175" i="27"/>
  <c r="J169" i="27"/>
  <c r="J172" i="27"/>
  <c r="J123" i="27"/>
  <c r="J121" i="27" s="1"/>
  <c r="BP112" i="27"/>
  <c r="BP114" i="27"/>
  <c r="BO173" i="27"/>
  <c r="BO167" i="27"/>
  <c r="BO176" i="27"/>
  <c r="BO116" i="27"/>
  <c r="BO170" i="27"/>
  <c r="BA80" i="27"/>
  <c r="BA82" i="27" s="1"/>
  <c r="BA92" i="27" s="1"/>
  <c r="BA90" i="27" s="1"/>
  <c r="BA58" i="27"/>
  <c r="BA54" i="27"/>
  <c r="BA62" i="27" s="1"/>
  <c r="BA60" i="27" s="1"/>
  <c r="BC65" i="27"/>
  <c r="BC111" i="27"/>
  <c r="BD28" i="27"/>
  <c r="N35" i="27"/>
  <c r="BP190" i="27"/>
  <c r="BP184" i="27"/>
  <c r="BP181" i="27"/>
  <c r="BP136" i="27"/>
  <c r="BP134" i="27" s="1"/>
  <c r="BP187" i="27"/>
  <c r="K173" i="27"/>
  <c r="K170" i="27"/>
  <c r="K116" i="27"/>
  <c r="K118" i="27" s="1"/>
  <c r="K167" i="27"/>
  <c r="K176" i="27"/>
  <c r="BQ22" i="27"/>
  <c r="BQ24" i="27" s="1"/>
  <c r="BM165" i="27"/>
  <c r="BC96" i="27"/>
  <c r="BC50" i="27"/>
  <c r="Z73" i="27"/>
  <c r="Z67" i="27"/>
  <c r="Z77" i="27" s="1"/>
  <c r="Z75" i="27" s="1"/>
  <c r="AL175" i="27"/>
  <c r="AL169" i="27"/>
  <c r="AL172" i="27"/>
  <c r="AL178" i="27"/>
  <c r="AL123" i="27"/>
  <c r="AL121" i="27" s="1"/>
  <c r="L112" i="27"/>
  <c r="L114" i="27"/>
  <c r="AZ104" i="27"/>
  <c r="BA104" i="27" s="1"/>
  <c r="BA147" i="27" s="1"/>
  <c r="BD24" i="27"/>
  <c r="BD22" i="27"/>
  <c r="BD23" i="27" s="1"/>
  <c r="BD21" i="27"/>
  <c r="BD126" i="27"/>
  <c r="AB36" i="27"/>
  <c r="BB53" i="27"/>
  <c r="BB56" i="27" s="1"/>
  <c r="BB57" i="27" s="1"/>
  <c r="BB78" i="27"/>
  <c r="BB81" i="27" s="1"/>
  <c r="BB85" i="27" s="1"/>
  <c r="BB55" i="27"/>
  <c r="BB83" i="27" s="1"/>
  <c r="BB52" i="27"/>
  <c r="Z78" i="27"/>
  <c r="Z81" i="27" s="1"/>
  <c r="Z85" i="27" s="1"/>
  <c r="Z55" i="27"/>
  <c r="Z83" i="27" s="1"/>
  <c r="Z53" i="27"/>
  <c r="Z56" i="27" s="1"/>
  <c r="Z57" i="27" s="1"/>
  <c r="Z52" i="27"/>
  <c r="Y80" i="27"/>
  <c r="Y82" i="27" s="1"/>
  <c r="Y92" i="27" s="1"/>
  <c r="Y54" i="27"/>
  <c r="Y62" i="27" s="1"/>
  <c r="K119" i="27"/>
  <c r="K113" i="27"/>
  <c r="X164" i="27"/>
  <c r="X200" i="27" s="1"/>
  <c r="X158" i="27"/>
  <c r="X161" i="27"/>
  <c r="X197" i="27" s="1"/>
  <c r="X155" i="27"/>
  <c r="X102" i="27"/>
  <c r="X103" i="27" s="1"/>
  <c r="BR19" i="27"/>
  <c r="BR26" i="27" s="1"/>
  <c r="BR20" i="27"/>
  <c r="AO22" i="27"/>
  <c r="AO24" i="27" s="1"/>
  <c r="AK80" i="27"/>
  <c r="AK82" i="27" s="1"/>
  <c r="AK92" i="27" s="1"/>
  <c r="AK90" i="27" s="1"/>
  <c r="AK58" i="27"/>
  <c r="AK54" i="27"/>
  <c r="AK62" i="27" s="1"/>
  <c r="AK60" i="27" s="1"/>
  <c r="I163" i="27"/>
  <c r="I199" i="27" s="1"/>
  <c r="M9" i="27" s="1"/>
  <c r="I157" i="27"/>
  <c r="I193" i="27" s="1"/>
  <c r="M5" i="27" s="1"/>
  <c r="I166" i="27"/>
  <c r="I202" i="27" s="1"/>
  <c r="M11" i="27" s="1"/>
  <c r="N11" i="27" s="1"/>
  <c r="I108" i="27"/>
  <c r="I106" i="27" s="1"/>
  <c r="I196" i="27"/>
  <c r="M7" i="27" s="1"/>
  <c r="N7" i="27" s="1"/>
  <c r="AA114" i="27"/>
  <c r="AA112" i="27"/>
  <c r="BQ28" i="27"/>
  <c r="BP111" i="27"/>
  <c r="BP65" i="27"/>
  <c r="BC114" i="27"/>
  <c r="BC112" i="27"/>
  <c r="K73" i="27"/>
  <c r="K67" i="27"/>
  <c r="K77" i="27" s="1"/>
  <c r="K75" i="27" s="1"/>
  <c r="I145" i="27"/>
  <c r="H146" i="27"/>
  <c r="I146" i="27" s="1"/>
  <c r="J146" i="27" s="1"/>
  <c r="AY150" i="27"/>
  <c r="X140" i="27"/>
  <c r="X144" i="27" s="1"/>
  <c r="AK143" i="27"/>
  <c r="BR37" i="27"/>
  <c r="BR40" i="27" s="1"/>
  <c r="BR41" i="27" s="1"/>
  <c r="BR35" i="27"/>
  <c r="AA38" i="27"/>
  <c r="AA46" i="27" s="1"/>
  <c r="AA44" i="27" s="1"/>
  <c r="AA42" i="27"/>
  <c r="I86" i="27"/>
  <c r="H87" i="27"/>
  <c r="I87" i="27" s="1"/>
  <c r="J87" i="27" s="1"/>
  <c r="AM113" i="27"/>
  <c r="AM119" i="27"/>
  <c r="L38" i="27"/>
  <c r="L46" i="27" s="1"/>
  <c r="L44" i="27" s="1"/>
  <c r="L42" i="27"/>
  <c r="AB183" i="27"/>
  <c r="BA87" i="27"/>
  <c r="BB87" i="27" s="1"/>
  <c r="BN81" i="27"/>
  <c r="BN85" i="27" s="1"/>
  <c r="W201" i="27"/>
  <c r="AA10" i="27" s="1"/>
  <c r="AB10" i="27" s="1"/>
  <c r="I103" i="27"/>
  <c r="H200" i="27"/>
  <c r="I165" i="27"/>
  <c r="AB186" i="27"/>
  <c r="M22" i="27"/>
  <c r="M24" i="27" s="1"/>
  <c r="X80" i="27"/>
  <c r="X82" i="27" s="1"/>
  <c r="X92" i="27" s="1"/>
  <c r="X90" i="27" s="1"/>
  <c r="X58" i="27"/>
  <c r="Y58" i="27" s="1"/>
  <c r="Y88" i="27" s="1"/>
  <c r="X54" i="27"/>
  <c r="X62" i="27" s="1"/>
  <c r="X60" i="27" s="1"/>
  <c r="AN68" i="27"/>
  <c r="AN66" i="27"/>
  <c r="AN70" i="27" s="1"/>
  <c r="AN72" i="27" s="1"/>
  <c r="BO72" i="27"/>
  <c r="BO113" i="27"/>
  <c r="BO119" i="27"/>
  <c r="Y161" i="27"/>
  <c r="Y197" i="27" s="1"/>
  <c r="Y102" i="27"/>
  <c r="Y164" i="27"/>
  <c r="Y200" i="27" s="1"/>
  <c r="Y158" i="27"/>
  <c r="Y194" i="27" s="1"/>
  <c r="Y155" i="27"/>
  <c r="Y191" i="27" s="1"/>
  <c r="I60" i="27"/>
  <c r="BP68" i="27"/>
  <c r="BP66" i="27"/>
  <c r="BP70" i="27" s="1"/>
  <c r="AN190" i="27"/>
  <c r="AN184" i="27"/>
  <c r="AN187" i="27"/>
  <c r="AN136" i="27"/>
  <c r="AN134" i="27" s="1"/>
  <c r="AN181" i="27"/>
  <c r="Z187" i="27"/>
  <c r="Z181" i="27"/>
  <c r="Z184" i="27"/>
  <c r="Z190" i="27"/>
  <c r="Z136" i="27"/>
  <c r="Z134" i="27" s="1"/>
  <c r="AO131" i="27"/>
  <c r="BB119" i="27"/>
  <c r="BB113" i="27"/>
  <c r="N41" i="27"/>
  <c r="AP126" i="27"/>
  <c r="AP20" i="27"/>
  <c r="AP36" i="27"/>
  <c r="AP19" i="27"/>
  <c r="AP26" i="27" s="1"/>
  <c r="AN38" i="27"/>
  <c r="AN46" i="27" s="1"/>
  <c r="AN44" i="27" s="1"/>
  <c r="AN42" i="27"/>
  <c r="AO42" i="27" s="1"/>
  <c r="BQ36" i="27"/>
  <c r="BM162" i="27"/>
  <c r="BN139" i="27"/>
  <c r="BN141" i="27" s="1"/>
  <c r="BN151" i="27" s="1"/>
  <c r="BN149" i="27" s="1"/>
  <c r="BN100" i="27"/>
  <c r="BN160" i="27" s="1"/>
  <c r="BA118" i="27"/>
  <c r="L68" i="27"/>
  <c r="L66" i="27"/>
  <c r="L70" i="27" s="1"/>
  <c r="L72" i="27" s="1"/>
  <c r="BO55" i="27"/>
  <c r="BO83" i="27" s="1"/>
  <c r="BO53" i="27"/>
  <c r="BO56" i="27" s="1"/>
  <c r="BO57" i="27" s="1"/>
  <c r="BO78" i="27"/>
  <c r="BO81" i="27" s="1"/>
  <c r="BO85" i="27" s="1"/>
  <c r="BO52" i="27"/>
  <c r="BD63" i="27"/>
  <c r="BD109" i="27"/>
  <c r="BD27" i="27"/>
  <c r="AB109" i="27"/>
  <c r="AB63" i="27"/>
  <c r="AB27" i="27"/>
  <c r="AB126" i="27"/>
  <c r="BM156" i="27"/>
  <c r="K55" i="27"/>
  <c r="K83" i="27" s="1"/>
  <c r="K53" i="27"/>
  <c r="K56" i="27" s="1"/>
  <c r="K57" i="27" s="1"/>
  <c r="K78" i="27"/>
  <c r="K52" i="27"/>
  <c r="AA190" i="27"/>
  <c r="AA184" i="27"/>
  <c r="AA181" i="27"/>
  <c r="AA187" i="27"/>
  <c r="AA136" i="27"/>
  <c r="AA134" i="27" s="1"/>
  <c r="BB137" i="27"/>
  <c r="BB101" i="27"/>
  <c r="BB142" i="27" s="1"/>
  <c r="BB99" i="27"/>
  <c r="BB98" i="27"/>
  <c r="BP44" i="27"/>
  <c r="Z137" i="27"/>
  <c r="Z140" i="27" s="1"/>
  <c r="Z144" i="27" s="1"/>
  <c r="Z101" i="27"/>
  <c r="Z142" i="27" s="1"/>
  <c r="Z99" i="27"/>
  <c r="Z98" i="27"/>
  <c r="N127" i="27"/>
  <c r="N125" i="27"/>
  <c r="AK140" i="27"/>
  <c r="AK144" i="27" s="1"/>
  <c r="AK138" i="27"/>
  <c r="AK12" i="27" s="1"/>
  <c r="Y178" i="27"/>
  <c r="Y172" i="27"/>
  <c r="Y123" i="27"/>
  <c r="Y121" i="27" s="1"/>
  <c r="Y175" i="27"/>
  <c r="Y169" i="27"/>
  <c r="AM173" i="27"/>
  <c r="AM167" i="27"/>
  <c r="AM176" i="27"/>
  <c r="AM170" i="27"/>
  <c r="AM116" i="27"/>
  <c r="AL78" i="27"/>
  <c r="AL81" i="27" s="1"/>
  <c r="AL85" i="27" s="1"/>
  <c r="AL53" i="27"/>
  <c r="AL56" i="27" s="1"/>
  <c r="AL57" i="27" s="1"/>
  <c r="AL55" i="27"/>
  <c r="AL83" i="27" s="1"/>
  <c r="AL52" i="27"/>
  <c r="BA100" i="27"/>
  <c r="BA160" i="27" s="1"/>
  <c r="BA139" i="27"/>
  <c r="BA141" i="27" s="1"/>
  <c r="BA151" i="27" s="1"/>
  <c r="BA149" i="27" s="1"/>
  <c r="H191" i="27"/>
  <c r="I156" i="27"/>
  <c r="BD188" i="27"/>
  <c r="BD189" i="27" s="1"/>
  <c r="BD182" i="27"/>
  <c r="BD183" i="27" s="1"/>
  <c r="BD185" i="27"/>
  <c r="BD186" i="27" s="1"/>
  <c r="BD130" i="27"/>
  <c r="BD131" i="27" s="1"/>
  <c r="BD179" i="27"/>
  <c r="BD180" i="27" s="1"/>
  <c r="J161" i="27"/>
  <c r="J197" i="27" s="1"/>
  <c r="J164" i="27"/>
  <c r="J200" i="27" s="1"/>
  <c r="J158" i="27"/>
  <c r="J194" i="27" s="1"/>
  <c r="J155" i="27"/>
  <c r="J191" i="27" s="1"/>
  <c r="J102" i="27"/>
  <c r="BQ128" i="27"/>
  <c r="BQ132" i="27"/>
  <c r="BM198" i="27"/>
  <c r="BQ8" i="27" s="1"/>
  <c r="BR8" i="27" s="1"/>
  <c r="Z113" i="27"/>
  <c r="Z119" i="27"/>
  <c r="AZ166" i="27"/>
  <c r="AZ202" i="27" s="1"/>
  <c r="AZ196" i="27"/>
  <c r="AZ157" i="27"/>
  <c r="AZ193" i="27" s="1"/>
  <c r="AZ108" i="27"/>
  <c r="AZ106" i="27" s="1"/>
  <c r="AZ163" i="27"/>
  <c r="AZ199" i="27" s="1"/>
  <c r="N19" i="27"/>
  <c r="N26" i="27" s="1"/>
  <c r="N20" i="27"/>
  <c r="N36" i="27" s="1"/>
  <c r="X139" i="27"/>
  <c r="X141" i="27" s="1"/>
  <c r="X151" i="27" s="1"/>
  <c r="X149" i="27" s="1"/>
  <c r="X104" i="27"/>
  <c r="X100" i="27"/>
  <c r="X160" i="27" s="1"/>
  <c r="AK164" i="27"/>
  <c r="AK158" i="27"/>
  <c r="AK155" i="27"/>
  <c r="AK102" i="27"/>
  <c r="AK103" i="27" s="1"/>
  <c r="AK161" i="27"/>
  <c r="BN118" i="27"/>
  <c r="W107" i="27"/>
  <c r="AM73" i="27"/>
  <c r="AM67" i="27"/>
  <c r="AM77" i="27" s="1"/>
  <c r="AM75" i="27" s="1"/>
  <c r="BN80" i="27"/>
  <c r="BN82" i="27" s="1"/>
  <c r="BN92" i="27" s="1"/>
  <c r="BN90" i="27" s="1"/>
  <c r="BN54" i="27"/>
  <c r="BN62" i="27" s="1"/>
  <c r="BN60" i="27" s="1"/>
  <c r="AL137" i="27"/>
  <c r="AL140" i="27" s="1"/>
  <c r="AL144" i="27" s="1"/>
  <c r="AL101" i="27"/>
  <c r="AL142" i="27" s="1"/>
  <c r="AL99" i="27"/>
  <c r="AL98" i="27"/>
  <c r="BN178" i="27"/>
  <c r="BN175" i="27"/>
  <c r="BN169" i="27"/>
  <c r="BN123" i="27"/>
  <c r="BN121" i="27" s="1"/>
  <c r="BN172" i="27"/>
  <c r="H197" i="27"/>
  <c r="I162" i="27"/>
  <c r="AY106" i="27"/>
  <c r="AY107" i="27" s="1"/>
  <c r="AB180" i="27"/>
  <c r="M36" i="27"/>
  <c r="AO109" i="27"/>
  <c r="AO63" i="27"/>
  <c r="AO126" i="27"/>
  <c r="AK81" i="27"/>
  <c r="AK85" i="27" s="1"/>
  <c r="AK79" i="27"/>
  <c r="AK8" i="27" s="1"/>
  <c r="J10" i="21" s="1"/>
  <c r="I149" i="27"/>
  <c r="I150" i="27" s="1"/>
  <c r="AN112" i="27"/>
  <c r="AN114" i="27"/>
  <c r="AA66" i="27"/>
  <c r="AA70" i="27" s="1"/>
  <c r="AA72" i="27" s="1"/>
  <c r="AA68" i="27"/>
  <c r="W198" i="27"/>
  <c r="AA8" i="27" s="1"/>
  <c r="AB8" i="27" s="1"/>
  <c r="J139" i="27"/>
  <c r="J141" i="27" s="1"/>
  <c r="J151" i="27" s="1"/>
  <c r="J149" i="27" s="1"/>
  <c r="J100" i="27"/>
  <c r="J160" i="27" s="1"/>
  <c r="Y139" i="27"/>
  <c r="Y141" i="27" s="1"/>
  <c r="Y151" i="27" s="1"/>
  <c r="Y104" i="27"/>
  <c r="Y147" i="27" s="1"/>
  <c r="Y100" i="27"/>
  <c r="Y160" i="27" s="1"/>
  <c r="BM166" i="27"/>
  <c r="BM202" i="27" s="1"/>
  <c r="BQ11" i="27" s="1"/>
  <c r="BR11" i="27" s="1"/>
  <c r="BM196" i="27"/>
  <c r="BQ7" i="27" s="1"/>
  <c r="BR7" i="27" s="1"/>
  <c r="BM108" i="27"/>
  <c r="BM157" i="27"/>
  <c r="BM193" i="27" s="1"/>
  <c r="BQ5" i="27" s="1"/>
  <c r="BR5" i="27" s="1"/>
  <c r="BM163" i="27"/>
  <c r="BM199" i="27" s="1"/>
  <c r="BQ9" i="27" s="1"/>
  <c r="BR9" i="27" s="1"/>
  <c r="H88" i="27"/>
  <c r="I59" i="27"/>
  <c r="BB73" i="27"/>
  <c r="BB67" i="27"/>
  <c r="BB77" i="27" s="1"/>
  <c r="BB75" i="27" s="1"/>
  <c r="AP127" i="27"/>
  <c r="AP125" i="27"/>
  <c r="BQ109" i="27"/>
  <c r="BQ63" i="27"/>
  <c r="BM201" i="27"/>
  <c r="BQ10" i="27" s="1"/>
  <c r="BR10" i="27" s="1"/>
  <c r="BC68" i="27"/>
  <c r="BC66" i="27"/>
  <c r="BC70" i="27" s="1"/>
  <c r="BC72" i="27" s="1"/>
  <c r="AA65" i="27"/>
  <c r="AA111" i="27"/>
  <c r="AB28" i="27"/>
  <c r="BN161" i="27"/>
  <c r="BN197" i="27" s="1"/>
  <c r="BN155" i="27"/>
  <c r="BN191" i="27" s="1"/>
  <c r="BN164" i="27"/>
  <c r="BN200" i="27" s="1"/>
  <c r="BN158" i="27"/>
  <c r="BN102" i="27"/>
  <c r="BN103" i="27" s="1"/>
  <c r="J80" i="27"/>
  <c r="J82" i="27" s="1"/>
  <c r="J92" i="27" s="1"/>
  <c r="J90" i="27" s="1"/>
  <c r="J58" i="27"/>
  <c r="J88" i="27" s="1"/>
  <c r="J54" i="27"/>
  <c r="J62" i="27" s="1"/>
  <c r="J60" i="27" s="1"/>
  <c r="BO137" i="27"/>
  <c r="BO101" i="27"/>
  <c r="BO142" i="27" s="1"/>
  <c r="BO99" i="27"/>
  <c r="BO98" i="27"/>
  <c r="Z176" i="27"/>
  <c r="Z173" i="27"/>
  <c r="Z167" i="27"/>
  <c r="Z170" i="27"/>
  <c r="Z116" i="27"/>
  <c r="Z118" i="27" s="1"/>
  <c r="AM55" i="27"/>
  <c r="AM83" i="27" s="1"/>
  <c r="AM53" i="27"/>
  <c r="AM56" i="27" s="1"/>
  <c r="AM78" i="27"/>
  <c r="AM81" i="27" s="1"/>
  <c r="AM85" i="27" s="1"/>
  <c r="AM52" i="27"/>
  <c r="K101" i="27"/>
  <c r="K142" i="27" s="1"/>
  <c r="K99" i="27"/>
  <c r="K137" i="27"/>
  <c r="K98" i="27"/>
  <c r="M36" i="26"/>
  <c r="AB179" i="26"/>
  <c r="AB182" i="26"/>
  <c r="AB185" i="26"/>
  <c r="AB188" i="26"/>
  <c r="AB130" i="26"/>
  <c r="BB112" i="26"/>
  <c r="BB114" i="26"/>
  <c r="AA28" i="26"/>
  <c r="Z111" i="26"/>
  <c r="Z65" i="26"/>
  <c r="Z38" i="26"/>
  <c r="Z46" i="26" s="1"/>
  <c r="Z44" i="26" s="1"/>
  <c r="Z42" i="26"/>
  <c r="W159" i="26"/>
  <c r="BB44" i="26"/>
  <c r="W108" i="26"/>
  <c r="W106" i="26" s="1"/>
  <c r="W107" i="26" s="1"/>
  <c r="W166" i="26"/>
  <c r="W202" i="26" s="1"/>
  <c r="AA11" i="26" s="1"/>
  <c r="AB11" i="26" s="1"/>
  <c r="W163" i="26"/>
  <c r="W199" i="26" s="1"/>
  <c r="AA9" i="26" s="1"/>
  <c r="AB9" i="26" s="1"/>
  <c r="W196" i="26"/>
  <c r="AA7" i="26" s="1"/>
  <c r="AB7" i="26" s="1"/>
  <c r="W157" i="26"/>
  <c r="W193" i="26" s="1"/>
  <c r="AA5" i="26" s="1"/>
  <c r="AB5" i="26" s="1"/>
  <c r="AZ139" i="26"/>
  <c r="AZ141" i="26" s="1"/>
  <c r="AZ151" i="26" s="1"/>
  <c r="AZ149" i="26" s="1"/>
  <c r="AZ100" i="26"/>
  <c r="AZ160" i="26" s="1"/>
  <c r="W162" i="26"/>
  <c r="BA167" i="26"/>
  <c r="BA116" i="26"/>
  <c r="BA118" i="26" s="1"/>
  <c r="BA173" i="26"/>
  <c r="BA176" i="26"/>
  <c r="BA170" i="26"/>
  <c r="BB132" i="26"/>
  <c r="BB128" i="26"/>
  <c r="Y113" i="26"/>
  <c r="Y119" i="26"/>
  <c r="AA24" i="26"/>
  <c r="AA22" i="26"/>
  <c r="AB125" i="26"/>
  <c r="BD127" i="26"/>
  <c r="BD125" i="26"/>
  <c r="BB68" i="26"/>
  <c r="BB66" i="26"/>
  <c r="BB70" i="26" s="1"/>
  <c r="BB72" i="26" s="1"/>
  <c r="BC42" i="26"/>
  <c r="BC38" i="26"/>
  <c r="BC46" i="26" s="1"/>
  <c r="BC44" i="26" s="1"/>
  <c r="X172" i="26"/>
  <c r="X175" i="26"/>
  <c r="X169" i="26"/>
  <c r="X178" i="26"/>
  <c r="X123" i="26"/>
  <c r="X121" i="26" s="1"/>
  <c r="Z114" i="26"/>
  <c r="Z112" i="26"/>
  <c r="AA109" i="26"/>
  <c r="AA63" i="26"/>
  <c r="BD20" i="26"/>
  <c r="BD19" i="26"/>
  <c r="BD26" i="26" s="1"/>
  <c r="Z96" i="26"/>
  <c r="Z50" i="26"/>
  <c r="Y99" i="26"/>
  <c r="Y137" i="26"/>
  <c r="Y140" i="26" s="1"/>
  <c r="Y144" i="26" s="1"/>
  <c r="Y98" i="26"/>
  <c r="Y104" i="26" s="1"/>
  <c r="Y147" i="26" s="1"/>
  <c r="Y101" i="26"/>
  <c r="Y142" i="26" s="1"/>
  <c r="BD36" i="26"/>
  <c r="BD38" i="26" s="1"/>
  <c r="BD46" i="26" s="1"/>
  <c r="BD44" i="26" s="1"/>
  <c r="BD45" i="26" s="1"/>
  <c r="W105" i="26"/>
  <c r="X104" i="26"/>
  <c r="X147" i="26" s="1"/>
  <c r="BC109" i="26"/>
  <c r="BC63" i="26"/>
  <c r="BB96" i="26"/>
  <c r="BB50" i="26"/>
  <c r="AA128" i="26"/>
  <c r="AA185" i="26"/>
  <c r="AB186" i="26" s="1"/>
  <c r="AA182" i="26"/>
  <c r="AA179" i="26"/>
  <c r="AB180" i="26" s="1"/>
  <c r="AA188" i="26"/>
  <c r="AA130" i="26"/>
  <c r="AA131" i="26" s="1"/>
  <c r="AB131" i="26" s="1"/>
  <c r="Z132" i="26"/>
  <c r="AA132" i="26" s="1"/>
  <c r="Z128" i="26"/>
  <c r="BO72" i="26"/>
  <c r="AL87" i="26"/>
  <c r="BC28" i="26"/>
  <c r="X90" i="26"/>
  <c r="BA57" i="26"/>
  <c r="AB19" i="26"/>
  <c r="AB26" i="26" s="1"/>
  <c r="AB20" i="26"/>
  <c r="AZ102" i="26"/>
  <c r="AZ103" i="26" s="1"/>
  <c r="AZ155" i="26"/>
  <c r="AZ191" i="26" s="1"/>
  <c r="AZ161" i="26"/>
  <c r="AZ197" i="26" s="1"/>
  <c r="AZ158" i="26"/>
  <c r="AZ194" i="26" s="1"/>
  <c r="AZ164" i="26"/>
  <c r="AZ200" i="26" s="1"/>
  <c r="BC126" i="26"/>
  <c r="BC22" i="26"/>
  <c r="BC24" i="26" s="1"/>
  <c r="Z66" i="26"/>
  <c r="Z70" i="26" s="1"/>
  <c r="Z72" i="26" s="1"/>
  <c r="Z68" i="26"/>
  <c r="AA36" i="26"/>
  <c r="Y170" i="26"/>
  <c r="Y167" i="26"/>
  <c r="Y173" i="26"/>
  <c r="Y176" i="26"/>
  <c r="Y116" i="26"/>
  <c r="Y118" i="26" s="1"/>
  <c r="Y73" i="26"/>
  <c r="Y67" i="26"/>
  <c r="Y77" i="26" s="1"/>
  <c r="Y75" i="26" s="1"/>
  <c r="W200" i="26"/>
  <c r="W201" i="26" s="1"/>
  <c r="AA10" i="26" s="1"/>
  <c r="AB10" i="26" s="1"/>
  <c r="W165" i="26"/>
  <c r="AZ80" i="26"/>
  <c r="AZ82" i="26" s="1"/>
  <c r="AZ92" i="26" s="1"/>
  <c r="AZ90" i="26" s="1"/>
  <c r="AZ54" i="26"/>
  <c r="AZ62" i="26" s="1"/>
  <c r="AZ60" i="26" s="1"/>
  <c r="AY106" i="26"/>
  <c r="AY107" i="26" s="1"/>
  <c r="BD37" i="26"/>
  <c r="BD40" i="26" s="1"/>
  <c r="BD41" i="26" s="1"/>
  <c r="BD35" i="26"/>
  <c r="Y53" i="26"/>
  <c r="Y56" i="26" s="1"/>
  <c r="Y57" i="26" s="1"/>
  <c r="Y78" i="26"/>
  <c r="Y81" i="26" s="1"/>
  <c r="Y85" i="26" s="1"/>
  <c r="Y87" i="26" s="1"/>
  <c r="Y55" i="26"/>
  <c r="Y83" i="26" s="1"/>
  <c r="Y52" i="26"/>
  <c r="BP96" i="26"/>
  <c r="BP50" i="26"/>
  <c r="AO38" i="26"/>
  <c r="AO46" i="26" s="1"/>
  <c r="AY148" i="26"/>
  <c r="L96" i="26"/>
  <c r="L50" i="26"/>
  <c r="BM147" i="26"/>
  <c r="L42" i="26"/>
  <c r="L38" i="26"/>
  <c r="L46" i="26" s="1"/>
  <c r="L44" i="26" s="1"/>
  <c r="L72" i="26"/>
  <c r="BQ132" i="26"/>
  <c r="BQ128" i="26"/>
  <c r="AO126" i="26"/>
  <c r="BC65" i="26"/>
  <c r="BC111" i="26"/>
  <c r="BP190" i="26"/>
  <c r="BP184" i="26"/>
  <c r="BP187" i="26"/>
  <c r="BP181" i="26"/>
  <c r="BP136" i="26"/>
  <c r="BP134" i="26" s="1"/>
  <c r="I201" i="26"/>
  <c r="M10" i="26" s="1"/>
  <c r="N10" i="26" s="1"/>
  <c r="BP44" i="26"/>
  <c r="J58" i="26"/>
  <c r="J54" i="26"/>
  <c r="J62" i="26" s="1"/>
  <c r="J60" i="26" s="1"/>
  <c r="J80" i="26"/>
  <c r="J82" i="26" s="1"/>
  <c r="J92" i="26" s="1"/>
  <c r="J90" i="26" s="1"/>
  <c r="AY147" i="26"/>
  <c r="AZ104" i="26"/>
  <c r="AZ147" i="26" s="1"/>
  <c r="BD42" i="26"/>
  <c r="BD43" i="26" s="1"/>
  <c r="AM173" i="26"/>
  <c r="AM170" i="26"/>
  <c r="AM167" i="26"/>
  <c r="AM176" i="26"/>
  <c r="AM116" i="26"/>
  <c r="N127" i="26"/>
  <c r="N125" i="26"/>
  <c r="L111" i="26"/>
  <c r="L65" i="26"/>
  <c r="M28" i="26"/>
  <c r="BM163" i="26"/>
  <c r="BM199" i="26" s="1"/>
  <c r="BQ9" i="26" s="1"/>
  <c r="BR9" i="26" s="1"/>
  <c r="BM157" i="26"/>
  <c r="BM193" i="26" s="1"/>
  <c r="BQ5" i="26" s="1"/>
  <c r="BR5" i="26" s="1"/>
  <c r="BM166" i="26"/>
  <c r="BM202" i="26" s="1"/>
  <c r="BQ11" i="26" s="1"/>
  <c r="BR11" i="26" s="1"/>
  <c r="BM108" i="26"/>
  <c r="BM106" i="26" s="1"/>
  <c r="BM107" i="26" s="1"/>
  <c r="BM196" i="26"/>
  <c r="BQ7" i="26" s="1"/>
  <c r="BR7" i="26" s="1"/>
  <c r="I86" i="26"/>
  <c r="I87" i="26"/>
  <c r="J87" i="26" s="1"/>
  <c r="BQ109" i="26"/>
  <c r="BQ63" i="26"/>
  <c r="BN164" i="26"/>
  <c r="BN200" i="26" s="1"/>
  <c r="BN158" i="26"/>
  <c r="BN194" i="26" s="1"/>
  <c r="BN155" i="26"/>
  <c r="BN102" i="26"/>
  <c r="BN103" i="26" s="1"/>
  <c r="BN161" i="26"/>
  <c r="BN197" i="26" s="1"/>
  <c r="K173" i="26"/>
  <c r="K170" i="26"/>
  <c r="K176" i="26"/>
  <c r="K167" i="26"/>
  <c r="K116" i="26"/>
  <c r="AJ106" i="26"/>
  <c r="BB73" i="26"/>
  <c r="BB67" i="26"/>
  <c r="BB77" i="26" s="1"/>
  <c r="BB75" i="26" s="1"/>
  <c r="BM194" i="26"/>
  <c r="BM159" i="26"/>
  <c r="L68" i="26"/>
  <c r="L66" i="26"/>
  <c r="L70" i="26" s="1"/>
  <c r="AP37" i="26"/>
  <c r="AP40" i="26" s="1"/>
  <c r="AP41" i="26" s="1"/>
  <c r="AP35" i="26"/>
  <c r="BO119" i="26"/>
  <c r="BO113" i="26"/>
  <c r="BM145" i="26"/>
  <c r="I194" i="26"/>
  <c r="I195" i="26" s="1"/>
  <c r="M6" i="26" s="1"/>
  <c r="N6" i="26" s="1"/>
  <c r="BN175" i="26"/>
  <c r="BN178" i="26"/>
  <c r="BN172" i="26"/>
  <c r="BN169" i="26"/>
  <c r="BN123" i="26"/>
  <c r="BN121" i="26" s="1"/>
  <c r="BR37" i="26"/>
  <c r="BR40" i="26" s="1"/>
  <c r="BR41" i="26" s="1"/>
  <c r="BR35" i="26"/>
  <c r="M22" i="26"/>
  <c r="M24" i="26" s="1"/>
  <c r="AY88" i="26"/>
  <c r="AZ58" i="26"/>
  <c r="AZ88" i="26" s="1"/>
  <c r="AY59" i="26"/>
  <c r="AN114" i="26"/>
  <c r="AN112" i="26"/>
  <c r="AY105" i="26"/>
  <c r="N37" i="26"/>
  <c r="N40" i="26" s="1"/>
  <c r="N41" i="26" s="1"/>
  <c r="N35" i="26"/>
  <c r="BP114" i="26"/>
  <c r="BP112" i="26"/>
  <c r="X200" i="26"/>
  <c r="BO173" i="26"/>
  <c r="BO176" i="26"/>
  <c r="BO170" i="26"/>
  <c r="BO167" i="26"/>
  <c r="BO116" i="26"/>
  <c r="BO118" i="26" s="1"/>
  <c r="BA140" i="26"/>
  <c r="BA144" i="26" s="1"/>
  <c r="AM55" i="26"/>
  <c r="AM83" i="26" s="1"/>
  <c r="AM53" i="26"/>
  <c r="AM56" i="26" s="1"/>
  <c r="AM57" i="26" s="1"/>
  <c r="AM78" i="26"/>
  <c r="AM81" i="26" s="1"/>
  <c r="AM85" i="26" s="1"/>
  <c r="AM87" i="26" s="1"/>
  <c r="AM52" i="26"/>
  <c r="BM122" i="26"/>
  <c r="I145" i="26"/>
  <c r="I146" i="26"/>
  <c r="J146" i="26" s="1"/>
  <c r="AO22" i="26"/>
  <c r="AO24" i="26" s="1"/>
  <c r="AM113" i="26"/>
  <c r="AM119" i="26"/>
  <c r="AP126" i="26"/>
  <c r="AP36" i="26"/>
  <c r="AP20" i="26"/>
  <c r="AP19" i="26"/>
  <c r="AP26" i="26" s="1"/>
  <c r="BN146" i="26"/>
  <c r="BO137" i="26"/>
  <c r="BO140" i="26" s="1"/>
  <c r="BO144" i="26" s="1"/>
  <c r="BO99" i="26"/>
  <c r="BO101" i="26"/>
  <c r="BO142" i="26" s="1"/>
  <c r="BO98" i="26"/>
  <c r="X197" i="26"/>
  <c r="K113" i="26"/>
  <c r="K119" i="26"/>
  <c r="BM150" i="26"/>
  <c r="BQ24" i="26"/>
  <c r="BQ22" i="26"/>
  <c r="AO109" i="26"/>
  <c r="AO63" i="26"/>
  <c r="AN111" i="26"/>
  <c r="AN65" i="26"/>
  <c r="AO28" i="26"/>
  <c r="BM191" i="26"/>
  <c r="BM156" i="26"/>
  <c r="L112" i="26"/>
  <c r="L114" i="26"/>
  <c r="I89" i="26"/>
  <c r="AP127" i="26"/>
  <c r="AP125" i="26"/>
  <c r="AK88" i="26"/>
  <c r="J104" i="26"/>
  <c r="J147" i="26" s="1"/>
  <c r="J100" i="26"/>
  <c r="J160" i="26" s="1"/>
  <c r="J139" i="26"/>
  <c r="J141" i="26" s="1"/>
  <c r="J151" i="26" s="1"/>
  <c r="J149" i="26" s="1"/>
  <c r="AN128" i="26"/>
  <c r="AN132" i="26"/>
  <c r="AK191" i="26"/>
  <c r="AK156" i="26"/>
  <c r="I191" i="26"/>
  <c r="AK163" i="26"/>
  <c r="AK199" i="26" s="1"/>
  <c r="AO9" i="26" s="1"/>
  <c r="AP9" i="26" s="1"/>
  <c r="AK157" i="26"/>
  <c r="AK193" i="26" s="1"/>
  <c r="AO5" i="26" s="1"/>
  <c r="AP5" i="26" s="1"/>
  <c r="AK196" i="26"/>
  <c r="AO7" i="26" s="1"/>
  <c r="AP7" i="26" s="1"/>
  <c r="AK166" i="26"/>
  <c r="AK202" i="26" s="1"/>
  <c r="AO11" i="26" s="1"/>
  <c r="AP11" i="26" s="1"/>
  <c r="AK108" i="26"/>
  <c r="AK106" i="26" s="1"/>
  <c r="M42" i="26"/>
  <c r="M38" i="26"/>
  <c r="M46" i="26" s="1"/>
  <c r="M44" i="26" s="1"/>
  <c r="BN87" i="26"/>
  <c r="AL164" i="26"/>
  <c r="AL200" i="26" s="1"/>
  <c r="AL158" i="26"/>
  <c r="AL194" i="26" s="1"/>
  <c r="AL161" i="26"/>
  <c r="AL102" i="26"/>
  <c r="AL103" i="26" s="1"/>
  <c r="AL155" i="26"/>
  <c r="AL191" i="26" s="1"/>
  <c r="AK165" i="26"/>
  <c r="I122" i="26"/>
  <c r="BM105" i="26"/>
  <c r="I91" i="26"/>
  <c r="X58" i="26"/>
  <c r="BA81" i="26"/>
  <c r="BA85" i="26" s="1"/>
  <c r="X194" i="26"/>
  <c r="AL175" i="26"/>
  <c r="AL172" i="26"/>
  <c r="AL169" i="26"/>
  <c r="AL123" i="26"/>
  <c r="AL121" i="26" s="1"/>
  <c r="AL178" i="26"/>
  <c r="BA139" i="26"/>
  <c r="BA141" i="26" s="1"/>
  <c r="BA151" i="26" s="1"/>
  <c r="BA149" i="26" s="1"/>
  <c r="BA100" i="26"/>
  <c r="BA160" i="26" s="1"/>
  <c r="I163" i="26"/>
  <c r="I199" i="26" s="1"/>
  <c r="M9" i="26" s="1"/>
  <c r="N9" i="26" s="1"/>
  <c r="I157" i="26"/>
  <c r="I193" i="26" s="1"/>
  <c r="M5" i="26" s="1"/>
  <c r="N5" i="26" s="1"/>
  <c r="I166" i="26"/>
  <c r="I202" i="26" s="1"/>
  <c r="M11" i="26" s="1"/>
  <c r="N11" i="26" s="1"/>
  <c r="I196" i="26"/>
  <c r="M7" i="26" s="1"/>
  <c r="I108" i="26"/>
  <c r="I106" i="26" s="1"/>
  <c r="I107" i="26" s="1"/>
  <c r="AM101" i="26"/>
  <c r="AM142" i="26" s="1"/>
  <c r="AM137" i="26"/>
  <c r="AM140" i="26" s="1"/>
  <c r="AM144" i="26" s="1"/>
  <c r="AM99" i="26"/>
  <c r="AM98" i="26"/>
  <c r="BO73" i="26"/>
  <c r="BO67" i="26"/>
  <c r="BO77" i="26" s="1"/>
  <c r="BO75" i="26" s="1"/>
  <c r="K55" i="26"/>
  <c r="K83" i="26" s="1"/>
  <c r="K53" i="26"/>
  <c r="K56" i="26" s="1"/>
  <c r="K57" i="26" s="1"/>
  <c r="K78" i="26"/>
  <c r="K52" i="26"/>
  <c r="BR127" i="26"/>
  <c r="BR125" i="26"/>
  <c r="M128" i="26"/>
  <c r="AN68" i="26"/>
  <c r="AN66" i="26"/>
  <c r="AN70" i="26" s="1"/>
  <c r="AN72" i="26" s="1"/>
  <c r="BA178" i="26"/>
  <c r="BA172" i="26"/>
  <c r="BA169" i="26"/>
  <c r="BA175" i="26"/>
  <c r="BA123" i="26"/>
  <c r="BA121" i="26" s="1"/>
  <c r="BP68" i="26"/>
  <c r="BP66" i="26"/>
  <c r="BP70" i="26" s="1"/>
  <c r="BA161" i="26"/>
  <c r="BA155" i="26"/>
  <c r="BA158" i="26"/>
  <c r="BA164" i="26"/>
  <c r="BA200" i="26" s="1"/>
  <c r="BA102" i="26"/>
  <c r="AN42" i="26"/>
  <c r="AO42" i="26" s="1"/>
  <c r="AN38" i="26"/>
  <c r="AN46" i="26" s="1"/>
  <c r="AN44" i="26" s="1"/>
  <c r="K73" i="26"/>
  <c r="K67" i="26"/>
  <c r="K77" i="26" s="1"/>
  <c r="K75" i="26" s="1"/>
  <c r="L128" i="26"/>
  <c r="L132" i="26"/>
  <c r="M132" i="26" s="1"/>
  <c r="BQ42" i="26"/>
  <c r="BQ38" i="26"/>
  <c r="BQ46" i="26" s="1"/>
  <c r="BQ44" i="26" s="1"/>
  <c r="BN139" i="26"/>
  <c r="BN141" i="26" s="1"/>
  <c r="BN151" i="26" s="1"/>
  <c r="BN149" i="26" s="1"/>
  <c r="BN104" i="26"/>
  <c r="BN147" i="26" s="1"/>
  <c r="BN100" i="26"/>
  <c r="BN160" i="26" s="1"/>
  <c r="I198" i="26"/>
  <c r="M8" i="26" s="1"/>
  <c r="N8" i="26" s="1"/>
  <c r="AL146" i="26"/>
  <c r="X146" i="26"/>
  <c r="AM73" i="26"/>
  <c r="AM67" i="26"/>
  <c r="AM77" i="26" s="1"/>
  <c r="AM75" i="26" s="1"/>
  <c r="AL80" i="26"/>
  <c r="AL82" i="26" s="1"/>
  <c r="AL92" i="26" s="1"/>
  <c r="AL90" i="26" s="1"/>
  <c r="AL58" i="26"/>
  <c r="AL88" i="26" s="1"/>
  <c r="AL54" i="26"/>
  <c r="AL62" i="26" s="1"/>
  <c r="AL60" i="26" s="1"/>
  <c r="BB113" i="26"/>
  <c r="BB119" i="26"/>
  <c r="BM200" i="26"/>
  <c r="BM165" i="26"/>
  <c r="BM197" i="26"/>
  <c r="BM162" i="26"/>
  <c r="J164" i="26"/>
  <c r="J200" i="26" s="1"/>
  <c r="J158" i="26"/>
  <c r="J194" i="26" s="1"/>
  <c r="J155" i="26"/>
  <c r="J191" i="26" s="1"/>
  <c r="J102" i="26"/>
  <c r="J103" i="26" s="1"/>
  <c r="J161" i="26"/>
  <c r="J197" i="26" s="1"/>
  <c r="BP111" i="26"/>
  <c r="BP65" i="26"/>
  <c r="BQ28" i="26"/>
  <c r="I165" i="26"/>
  <c r="K137" i="26"/>
  <c r="K140" i="26" s="1"/>
  <c r="K144" i="26" s="1"/>
  <c r="K101" i="26"/>
  <c r="K142" i="26" s="1"/>
  <c r="K99" i="26"/>
  <c r="K98" i="26"/>
  <c r="AK194" i="26"/>
  <c r="AK159" i="26"/>
  <c r="BN58" i="26"/>
  <c r="BN88" i="26" s="1"/>
  <c r="BN54" i="26"/>
  <c r="BN62" i="26" s="1"/>
  <c r="BN60" i="26" s="1"/>
  <c r="BN80" i="26"/>
  <c r="BN82" i="26" s="1"/>
  <c r="BN92" i="26" s="1"/>
  <c r="BN90" i="26" s="1"/>
  <c r="BO55" i="26"/>
  <c r="BO83" i="26" s="1"/>
  <c r="BO53" i="26"/>
  <c r="BO56" i="26" s="1"/>
  <c r="BO57" i="26" s="1"/>
  <c r="BO78" i="26"/>
  <c r="BO52" i="26"/>
  <c r="BR20" i="26"/>
  <c r="BR19" i="26"/>
  <c r="BR26" i="26" s="1"/>
  <c r="M109" i="26"/>
  <c r="M63" i="26"/>
  <c r="AL104" i="26"/>
  <c r="AL100" i="26"/>
  <c r="AL160" i="26" s="1"/>
  <c r="AL139" i="26"/>
  <c r="AL141" i="26" s="1"/>
  <c r="AL151" i="26" s="1"/>
  <c r="AL149" i="26" s="1"/>
  <c r="J175" i="26"/>
  <c r="J178" i="26"/>
  <c r="J169" i="26"/>
  <c r="J172" i="26"/>
  <c r="J123" i="26"/>
  <c r="J121" i="26" s="1"/>
  <c r="N20" i="26"/>
  <c r="N36" i="26" s="1"/>
  <c r="N19" i="26"/>
  <c r="N26" i="26" s="1"/>
  <c r="BA80" i="26"/>
  <c r="BA82" i="26" s="1"/>
  <c r="BA92" i="26" s="1"/>
  <c r="BA58" i="26"/>
  <c r="BA88" i="26" s="1"/>
  <c r="BA54" i="26"/>
  <c r="BA62" i="26" s="1"/>
  <c r="BA60" i="26" s="1"/>
  <c r="AK61" i="26"/>
  <c r="X191" i="26"/>
  <c r="AN50" i="26"/>
  <c r="AN96" i="26"/>
  <c r="BM88" i="26"/>
  <c r="BM59" i="26"/>
  <c r="I147" i="26"/>
  <c r="I148" i="26" s="1"/>
  <c r="X163" i="26"/>
  <c r="X157" i="26"/>
  <c r="X166" i="26"/>
  <c r="X196" i="26"/>
  <c r="X108" i="26"/>
  <c r="J118" i="26"/>
  <c r="BM88" i="25"/>
  <c r="BM59" i="25"/>
  <c r="I162" i="25"/>
  <c r="AM72" i="25"/>
  <c r="AB38" i="25"/>
  <c r="AB46" i="25" s="1"/>
  <c r="AB44" i="25" s="1"/>
  <c r="AB45" i="25" s="1"/>
  <c r="AB42" i="25"/>
  <c r="AB43" i="25" s="1"/>
  <c r="AA50" i="25"/>
  <c r="L96" i="25"/>
  <c r="L50" i="25"/>
  <c r="Y81" i="25"/>
  <c r="Y85" i="25" s="1"/>
  <c r="Y87" i="25" s="1"/>
  <c r="AO38" i="25"/>
  <c r="AO46" i="25" s="1"/>
  <c r="BQ38" i="25"/>
  <c r="BQ46" i="25" s="1"/>
  <c r="BP68" i="25"/>
  <c r="BP66" i="25"/>
  <c r="BP70" i="25" s="1"/>
  <c r="BP72" i="25" s="1"/>
  <c r="AA8" i="25"/>
  <c r="AB8" i="25" s="1"/>
  <c r="AN65" i="25"/>
  <c r="AO28" i="25"/>
  <c r="AO111" i="25" s="1"/>
  <c r="W59" i="25"/>
  <c r="BN80" i="25"/>
  <c r="BN82" i="25" s="1"/>
  <c r="BN92" i="25" s="1"/>
  <c r="BN90" i="25" s="1"/>
  <c r="BN58" i="25"/>
  <c r="BN88" i="25" s="1"/>
  <c r="BN54" i="25"/>
  <c r="BN62" i="25" s="1"/>
  <c r="BN60" i="25" s="1"/>
  <c r="N19" i="25"/>
  <c r="N26" i="25" s="1"/>
  <c r="N20" i="25"/>
  <c r="N126" i="25" s="1"/>
  <c r="BB78" i="25"/>
  <c r="BB55" i="25"/>
  <c r="BB83" i="25" s="1"/>
  <c r="BB53" i="25"/>
  <c r="BB56" i="25" s="1"/>
  <c r="BB57" i="25" s="1"/>
  <c r="BB52" i="25"/>
  <c r="Y80" i="25"/>
  <c r="Y82" i="25" s="1"/>
  <c r="Y92" i="25" s="1"/>
  <c r="Y90" i="25" s="1"/>
  <c r="Y54" i="25"/>
  <c r="Y62" i="25" s="1"/>
  <c r="Y60" i="25" s="1"/>
  <c r="BR37" i="25"/>
  <c r="BR40" i="25" s="1"/>
  <c r="BR41" i="25" s="1"/>
  <c r="BR35" i="25"/>
  <c r="I200" i="25"/>
  <c r="I165" i="25"/>
  <c r="BO73" i="25"/>
  <c r="BO67" i="25"/>
  <c r="BO77" i="25" s="1"/>
  <c r="BO75" i="25" s="1"/>
  <c r="AN68" i="25"/>
  <c r="AN66" i="25"/>
  <c r="AN70" i="25" s="1"/>
  <c r="L132" i="25"/>
  <c r="M132" i="25" s="1"/>
  <c r="L128" i="25"/>
  <c r="K173" i="25"/>
  <c r="K176" i="25"/>
  <c r="K170" i="25"/>
  <c r="K167" i="25"/>
  <c r="K116" i="25"/>
  <c r="X58" i="25"/>
  <c r="X88" i="25" s="1"/>
  <c r="BP42" i="25"/>
  <c r="BQ42" i="25" s="1"/>
  <c r="BP38" i="25"/>
  <c r="BP46" i="25" s="1"/>
  <c r="BP44" i="25" s="1"/>
  <c r="AB63" i="25"/>
  <c r="AB27" i="25"/>
  <c r="W89" i="25"/>
  <c r="K118" i="25"/>
  <c r="N127" i="25"/>
  <c r="N125" i="25"/>
  <c r="AZ90" i="25"/>
  <c r="AO63" i="25"/>
  <c r="L38" i="25"/>
  <c r="L46" i="25" s="1"/>
  <c r="L44" i="25" s="1"/>
  <c r="L42" i="25"/>
  <c r="M42" i="25" s="1"/>
  <c r="M22" i="25"/>
  <c r="M24" i="25" s="1"/>
  <c r="M109" i="25"/>
  <c r="M63" i="25"/>
  <c r="BC42" i="25"/>
  <c r="BC38" i="25"/>
  <c r="BC46" i="25" s="1"/>
  <c r="BC44" i="25" s="1"/>
  <c r="AN38" i="25"/>
  <c r="AN46" i="25" s="1"/>
  <c r="AN44" i="25" s="1"/>
  <c r="AN42" i="25"/>
  <c r="AO42" i="25" s="1"/>
  <c r="I166" i="25"/>
  <c r="I202" i="25" s="1"/>
  <c r="M11" i="25" s="1"/>
  <c r="N11" i="25" s="1"/>
  <c r="I196" i="25"/>
  <c r="M7" i="25" s="1"/>
  <c r="N7" i="25" s="1"/>
  <c r="I163" i="25"/>
  <c r="I199" i="25" s="1"/>
  <c r="M9" i="25" s="1"/>
  <c r="I157" i="25"/>
  <c r="I193" i="25" s="1"/>
  <c r="M5" i="25" s="1"/>
  <c r="I108" i="25"/>
  <c r="I106" i="25" s="1"/>
  <c r="I107" i="25" s="1"/>
  <c r="L111" i="25"/>
  <c r="L65" i="25"/>
  <c r="M28" i="25"/>
  <c r="AY86" i="25"/>
  <c r="AM50" i="25"/>
  <c r="AA65" i="25"/>
  <c r="AB28" i="25"/>
  <c r="AB111" i="25" s="1"/>
  <c r="I91" i="25"/>
  <c r="BA80" i="25"/>
  <c r="BA82" i="25" s="1"/>
  <c r="BA92" i="25" s="1"/>
  <c r="BA90" i="25" s="1"/>
  <c r="BA58" i="25"/>
  <c r="BA88" i="25" s="1"/>
  <c r="BA54" i="25"/>
  <c r="BA62" i="25" s="1"/>
  <c r="BA60" i="25" s="1"/>
  <c r="AP19" i="25"/>
  <c r="AP26" i="25" s="1"/>
  <c r="AP109" i="25" s="1"/>
  <c r="AP20" i="25"/>
  <c r="AP36" i="25" s="1"/>
  <c r="J139" i="25"/>
  <c r="J141" i="25" s="1"/>
  <c r="J151" i="25" s="1"/>
  <c r="J149" i="25" s="1"/>
  <c r="J104" i="25"/>
  <c r="J147" i="25" s="1"/>
  <c r="J100" i="25"/>
  <c r="J160" i="25" s="1"/>
  <c r="AM73" i="25"/>
  <c r="AM67" i="25"/>
  <c r="AM77" i="25" s="1"/>
  <c r="AM75" i="25" s="1"/>
  <c r="BD36" i="25"/>
  <c r="AY88" i="25"/>
  <c r="AY59" i="25"/>
  <c r="L114" i="25"/>
  <c r="L112" i="25"/>
  <c r="N37" i="25"/>
  <c r="N40" i="25" s="1"/>
  <c r="N41" i="25" s="1"/>
  <c r="N35" i="25"/>
  <c r="J80" i="25"/>
  <c r="J82" i="25" s="1"/>
  <c r="J92" i="25" s="1"/>
  <c r="J90" i="25" s="1"/>
  <c r="J58" i="25"/>
  <c r="J88" i="25" s="1"/>
  <c r="J54" i="25"/>
  <c r="J62" i="25" s="1"/>
  <c r="J60" i="25" s="1"/>
  <c r="BP65" i="25"/>
  <c r="BQ28" i="25"/>
  <c r="BQ111" i="25" s="1"/>
  <c r="AA6" i="25"/>
  <c r="AB6" i="25" s="1"/>
  <c r="I88" i="25"/>
  <c r="AK89" i="25"/>
  <c r="K119" i="25"/>
  <c r="K113" i="25"/>
  <c r="AN72" i="25"/>
  <c r="AB22" i="25"/>
  <c r="AB23" i="25" s="1"/>
  <c r="AB21" i="25"/>
  <c r="AP37" i="25"/>
  <c r="AP40" i="25" s="1"/>
  <c r="AP41" i="25" s="1"/>
  <c r="AP35" i="25"/>
  <c r="AA68" i="25"/>
  <c r="AA66" i="25"/>
  <c r="AA70" i="25" s="1"/>
  <c r="AA72" i="25" s="1"/>
  <c r="AL80" i="25"/>
  <c r="AL82" i="25" s="1"/>
  <c r="AL92" i="25" s="1"/>
  <c r="AL90" i="25" s="1"/>
  <c r="AL58" i="25"/>
  <c r="AL88" i="25" s="1"/>
  <c r="AL54" i="25"/>
  <c r="AL62" i="25" s="1"/>
  <c r="AL60" i="25" s="1"/>
  <c r="BC65" i="25"/>
  <c r="BD28" i="25"/>
  <c r="BD111" i="25" s="1"/>
  <c r="BP50" i="25"/>
  <c r="BC68" i="25"/>
  <c r="BC66" i="25"/>
  <c r="BC70" i="25" s="1"/>
  <c r="BC72" i="25" s="1"/>
  <c r="M128" i="25"/>
  <c r="K190" i="25"/>
  <c r="K184" i="25"/>
  <c r="K187" i="25"/>
  <c r="K181" i="25"/>
  <c r="K136" i="25"/>
  <c r="K134" i="25" s="1"/>
  <c r="AA4" i="25"/>
  <c r="AB4" i="25" s="1"/>
  <c r="J175" i="25"/>
  <c r="J169" i="25"/>
  <c r="J172" i="25"/>
  <c r="J123" i="25"/>
  <c r="J121" i="25" s="1"/>
  <c r="J178" i="25"/>
  <c r="BO50" i="25"/>
  <c r="BD22" i="25"/>
  <c r="BD23" i="25" s="1"/>
  <c r="BD21" i="25"/>
  <c r="L68" i="25"/>
  <c r="L66" i="25"/>
  <c r="L70" i="25" s="1"/>
  <c r="L72" i="25" s="1"/>
  <c r="BB73" i="25"/>
  <c r="BB67" i="25"/>
  <c r="BB77" i="25" s="1"/>
  <c r="BB75" i="25" s="1"/>
  <c r="AO22" i="25"/>
  <c r="AO24" i="25" s="1"/>
  <c r="AO96" i="25" s="1"/>
  <c r="BR19" i="25"/>
  <c r="BR26" i="25" s="1"/>
  <c r="BR109" i="25" s="1"/>
  <c r="BR20" i="25"/>
  <c r="BR126" i="25" s="1"/>
  <c r="I191" i="25"/>
  <c r="I192" i="25" s="1"/>
  <c r="M4" i="25" s="1"/>
  <c r="BC11" i="25"/>
  <c r="BD11" i="25" s="1"/>
  <c r="BC9" i="25"/>
  <c r="BD9" i="25" s="1"/>
  <c r="BC5" i="25"/>
  <c r="BD5" i="25" s="1"/>
  <c r="BC7" i="25"/>
  <c r="BD7" i="25" s="1"/>
  <c r="J146" i="25"/>
  <c r="M38" i="25"/>
  <c r="M46" i="25" s="1"/>
  <c r="AK59" i="25"/>
  <c r="K96" i="25"/>
  <c r="K50" i="25"/>
  <c r="I159" i="25"/>
  <c r="BL88" i="25"/>
  <c r="BQ22" i="25"/>
  <c r="BQ24" i="25" s="1"/>
  <c r="BQ96" i="25" s="1"/>
  <c r="BQ63" i="25"/>
  <c r="K73" i="25"/>
  <c r="K67" i="25"/>
  <c r="K77" i="25" s="1"/>
  <c r="K75" i="25" s="1"/>
  <c r="Z73" i="25"/>
  <c r="Z67" i="25"/>
  <c r="Z77" i="25" s="1"/>
  <c r="Z75" i="25" s="1"/>
  <c r="I105" i="25"/>
  <c r="J164" i="25"/>
  <c r="J200" i="25" s="1"/>
  <c r="J158" i="25"/>
  <c r="J194" i="25" s="1"/>
  <c r="J155" i="25"/>
  <c r="J191" i="25" s="1"/>
  <c r="J161" i="25"/>
  <c r="J197" i="25" s="1"/>
  <c r="J102" i="25"/>
  <c r="J103" i="25" s="1"/>
  <c r="BD63" i="25"/>
  <c r="BD27" i="25"/>
  <c r="AA10" i="25"/>
  <c r="AB10" i="25" s="1"/>
  <c r="AY61" i="25"/>
  <c r="BC50" i="25"/>
  <c r="AN50" i="25"/>
  <c r="Y57" i="25"/>
  <c r="AL81" i="25"/>
  <c r="AL85" i="25" s="1"/>
  <c r="BN81" i="25"/>
  <c r="BN85" i="25" s="1"/>
  <c r="AZ60" i="25"/>
  <c r="Z78" i="25"/>
  <c r="Z81" i="25" s="1"/>
  <c r="Z85" i="25" s="1"/>
  <c r="Z55" i="25"/>
  <c r="Z83" i="25" s="1"/>
  <c r="Z53" i="25"/>
  <c r="Z56" i="25" s="1"/>
  <c r="Z52" i="25"/>
  <c r="BR126" i="24"/>
  <c r="BM202" i="24"/>
  <c r="BQ11" i="24" s="1"/>
  <c r="BR11" i="24" s="1"/>
  <c r="BC131" i="24"/>
  <c r="M126" i="24"/>
  <c r="BN88" i="24"/>
  <c r="X57" i="24"/>
  <c r="BO146" i="24"/>
  <c r="AO131" i="24"/>
  <c r="AK58" i="24"/>
  <c r="AK59" i="24" s="1"/>
  <c r="BM107" i="24"/>
  <c r="BR38" i="24"/>
  <c r="BR46" i="24" s="1"/>
  <c r="BR44" i="24" s="1"/>
  <c r="BR45" i="24" s="1"/>
  <c r="M42" i="24"/>
  <c r="M38" i="24"/>
  <c r="M46" i="24" s="1"/>
  <c r="M44" i="24" s="1"/>
  <c r="Z96" i="24"/>
  <c r="Z50" i="24"/>
  <c r="BB96" i="24"/>
  <c r="BB50" i="24"/>
  <c r="BQ42" i="24"/>
  <c r="BR42" i="24" s="1"/>
  <c r="BR43" i="24" s="1"/>
  <c r="BQ38" i="24"/>
  <c r="BQ46" i="24" s="1"/>
  <c r="BQ44" i="24" s="1"/>
  <c r="J78" i="24"/>
  <c r="J81" i="24" s="1"/>
  <c r="J85" i="24" s="1"/>
  <c r="J53" i="24"/>
  <c r="J56" i="24" s="1"/>
  <c r="J57" i="24" s="1"/>
  <c r="J55" i="24"/>
  <c r="J83" i="24" s="1"/>
  <c r="J52" i="24"/>
  <c r="N20" i="24"/>
  <c r="N126" i="24" s="1"/>
  <c r="N19" i="24"/>
  <c r="N26" i="24" s="1"/>
  <c r="AN96" i="24"/>
  <c r="AN50" i="24"/>
  <c r="AK88" i="24"/>
  <c r="AN65" i="24"/>
  <c r="AO28" i="24"/>
  <c r="AN111" i="24"/>
  <c r="AK148" i="24"/>
  <c r="AA38" i="24"/>
  <c r="AA46" i="24" s="1"/>
  <c r="AA44" i="24" s="1"/>
  <c r="AA42" i="24"/>
  <c r="BB66" i="24"/>
  <c r="BB70" i="24" s="1"/>
  <c r="BB72" i="24" s="1"/>
  <c r="BB68" i="24"/>
  <c r="BD19" i="24"/>
  <c r="BD26" i="24" s="1"/>
  <c r="BD20" i="24"/>
  <c r="BD36" i="24" s="1"/>
  <c r="I84" i="24"/>
  <c r="AK86" i="24"/>
  <c r="AK87" i="24"/>
  <c r="AB127" i="24"/>
  <c r="AB125" i="24"/>
  <c r="K119" i="24"/>
  <c r="K113" i="24"/>
  <c r="I140" i="24"/>
  <c r="I144" i="24" s="1"/>
  <c r="I138" i="24"/>
  <c r="I12" i="24" s="1"/>
  <c r="H14" i="21" s="1"/>
  <c r="BC22" i="24"/>
  <c r="BC24" i="24" s="1"/>
  <c r="BO80" i="24"/>
  <c r="BO82" i="24" s="1"/>
  <c r="BO92" i="24" s="1"/>
  <c r="BO90" i="24" s="1"/>
  <c r="BO54" i="24"/>
  <c r="BO62" i="24" s="1"/>
  <c r="BO60" i="24" s="1"/>
  <c r="BO58" i="24"/>
  <c r="BQ68" i="24"/>
  <c r="BQ66" i="24"/>
  <c r="BQ70" i="24" s="1"/>
  <c r="L66" i="24"/>
  <c r="L70" i="24" s="1"/>
  <c r="L72" i="24" s="1"/>
  <c r="L68" i="24"/>
  <c r="J137" i="24"/>
  <c r="J140" i="24" s="1"/>
  <c r="J144" i="24" s="1"/>
  <c r="J101" i="24"/>
  <c r="J142" i="24" s="1"/>
  <c r="J99" i="24"/>
  <c r="J98" i="24"/>
  <c r="AY161" i="24"/>
  <c r="AY164" i="24"/>
  <c r="AY155" i="24"/>
  <c r="AY158" i="24"/>
  <c r="AY102" i="24"/>
  <c r="AY103" i="24" s="1"/>
  <c r="AK200" i="24"/>
  <c r="AK165" i="24"/>
  <c r="N37" i="24"/>
  <c r="N40" i="24" s="1"/>
  <c r="N41" i="24" s="1"/>
  <c r="N35" i="24"/>
  <c r="BB42" i="24"/>
  <c r="BC42" i="24" s="1"/>
  <c r="BB38" i="24"/>
  <c r="BB46" i="24" s="1"/>
  <c r="BB44" i="24" s="1"/>
  <c r="AM113" i="24"/>
  <c r="AM119" i="24"/>
  <c r="BO164" i="24"/>
  <c r="BO158" i="24"/>
  <c r="BO194" i="24" s="1"/>
  <c r="BO155" i="24"/>
  <c r="BO191" i="24" s="1"/>
  <c r="BO161" i="24"/>
  <c r="BO102" i="24"/>
  <c r="BO103" i="24" s="1"/>
  <c r="AA22" i="24"/>
  <c r="AA24" i="24" s="1"/>
  <c r="BB112" i="24"/>
  <c r="BB114" i="24"/>
  <c r="AK91" i="24"/>
  <c r="BQ132" i="24"/>
  <c r="BQ128" i="24"/>
  <c r="BM88" i="24"/>
  <c r="BM59" i="24"/>
  <c r="AY81" i="24"/>
  <c r="AY85" i="24" s="1"/>
  <c r="AY79" i="24"/>
  <c r="AY8" i="24" s="1"/>
  <c r="H11" i="21" s="1"/>
  <c r="AK166" i="24"/>
  <c r="AK202" i="24" s="1"/>
  <c r="AO11" i="24" s="1"/>
  <c r="AP11" i="24" s="1"/>
  <c r="AK196" i="24"/>
  <c r="AO7" i="24" s="1"/>
  <c r="AP7" i="24" s="1"/>
  <c r="AK163" i="24"/>
  <c r="AK199" i="24" s="1"/>
  <c r="AO9" i="24" s="1"/>
  <c r="AP9" i="24" s="1"/>
  <c r="AK157" i="24"/>
  <c r="AK193" i="24" s="1"/>
  <c r="AO5" i="24" s="1"/>
  <c r="AP5" i="24" s="1"/>
  <c r="AK108" i="24"/>
  <c r="AK106" i="24" s="1"/>
  <c r="M109" i="24"/>
  <c r="M63" i="24"/>
  <c r="AN68" i="24"/>
  <c r="AN66" i="24"/>
  <c r="AN70" i="24" s="1"/>
  <c r="AN72" i="24" s="1"/>
  <c r="BB132" i="24"/>
  <c r="BB128" i="24"/>
  <c r="AP20" i="24"/>
  <c r="AP126" i="24" s="1"/>
  <c r="AP19" i="24"/>
  <c r="AP26" i="24" s="1"/>
  <c r="AZ178" i="24"/>
  <c r="AZ172" i="24"/>
  <c r="AZ175" i="24"/>
  <c r="AZ169" i="24"/>
  <c r="AZ123" i="24"/>
  <c r="AZ121" i="24" s="1"/>
  <c r="K137" i="24"/>
  <c r="K140" i="24" s="1"/>
  <c r="K144" i="24" s="1"/>
  <c r="K99" i="24"/>
  <c r="K101" i="24"/>
  <c r="K142" i="24" s="1"/>
  <c r="K98" i="24"/>
  <c r="Y73" i="24"/>
  <c r="Y67" i="24"/>
  <c r="Y77" i="24" s="1"/>
  <c r="Y75" i="24" s="1"/>
  <c r="AK61" i="24"/>
  <c r="BP176" i="24"/>
  <c r="BP170" i="24"/>
  <c r="BP173" i="24"/>
  <c r="BP167" i="24"/>
  <c r="BP116" i="24"/>
  <c r="AB37" i="24"/>
  <c r="AB40" i="24" s="1"/>
  <c r="AB41" i="24" s="1"/>
  <c r="AB35" i="24"/>
  <c r="W104" i="24"/>
  <c r="W147" i="24" s="1"/>
  <c r="W100" i="24"/>
  <c r="W160" i="24" s="1"/>
  <c r="W139" i="24"/>
  <c r="W141" i="24" s="1"/>
  <c r="W151" i="24" s="1"/>
  <c r="W149" i="24" s="1"/>
  <c r="K67" i="24"/>
  <c r="K77" i="24" s="1"/>
  <c r="K75" i="24" s="1"/>
  <c r="K73" i="24"/>
  <c r="AL78" i="24"/>
  <c r="AL53" i="24"/>
  <c r="AL56" i="24" s="1"/>
  <c r="AL57" i="24" s="1"/>
  <c r="AL55" i="24"/>
  <c r="AL83" i="24" s="1"/>
  <c r="AL52" i="24"/>
  <c r="I139" i="24"/>
  <c r="I141" i="24" s="1"/>
  <c r="I151" i="24" s="1"/>
  <c r="I149" i="24" s="1"/>
  <c r="I104" i="24"/>
  <c r="I100" i="24"/>
  <c r="I160" i="24" s="1"/>
  <c r="BA134" i="24"/>
  <c r="Z114" i="24"/>
  <c r="Z112" i="24"/>
  <c r="BA50" i="24"/>
  <c r="BA96" i="24"/>
  <c r="AO109" i="24"/>
  <c r="AO63" i="24"/>
  <c r="AO42" i="24"/>
  <c r="AO38" i="24"/>
  <c r="AO46" i="24" s="1"/>
  <c r="AO44" i="24" s="1"/>
  <c r="BB111" i="24"/>
  <c r="BB65" i="24"/>
  <c r="BC28" i="24"/>
  <c r="BP111" i="24"/>
  <c r="BQ28" i="24"/>
  <c r="BP65" i="24"/>
  <c r="BO87" i="24"/>
  <c r="BP137" i="24"/>
  <c r="BP140" i="24" s="1"/>
  <c r="BP144" i="24" s="1"/>
  <c r="BP99" i="24"/>
  <c r="BP101" i="24"/>
  <c r="BP142" i="24" s="1"/>
  <c r="BP98" i="24"/>
  <c r="Y78" i="24"/>
  <c r="Y81" i="24" s="1"/>
  <c r="Y85" i="24" s="1"/>
  <c r="Y53" i="24"/>
  <c r="Y56" i="24" s="1"/>
  <c r="Y57" i="24" s="1"/>
  <c r="Y55" i="24"/>
  <c r="Y83" i="24" s="1"/>
  <c r="Y52" i="24"/>
  <c r="AZ80" i="24"/>
  <c r="AZ82" i="24" s="1"/>
  <c r="AZ92" i="24" s="1"/>
  <c r="AZ54" i="24"/>
  <c r="AZ62" i="24" s="1"/>
  <c r="L114" i="24"/>
  <c r="L112" i="24"/>
  <c r="AY139" i="24"/>
  <c r="AY141" i="24" s="1"/>
  <c r="AY151" i="24" s="1"/>
  <c r="AY149" i="24" s="1"/>
  <c r="AY150" i="24" s="1"/>
  <c r="AY104" i="24"/>
  <c r="AZ104" i="24" s="1"/>
  <c r="AZ147" i="24" s="1"/>
  <c r="AY100" i="24"/>
  <c r="AY160" i="24" s="1"/>
  <c r="BR109" i="24"/>
  <c r="BR63" i="24"/>
  <c r="BR64" i="24" s="1"/>
  <c r="BR128" i="24"/>
  <c r="BR132" i="24"/>
  <c r="BR133" i="24" s="1"/>
  <c r="AZ164" i="24"/>
  <c r="AZ200" i="24" s="1"/>
  <c r="AZ158" i="24"/>
  <c r="AZ194" i="24" s="1"/>
  <c r="AZ161" i="24"/>
  <c r="AZ197" i="24" s="1"/>
  <c r="AZ155" i="24"/>
  <c r="AZ191" i="24" s="1"/>
  <c r="AZ102" i="24"/>
  <c r="L132" i="24"/>
  <c r="L128" i="24"/>
  <c r="AY84" i="24"/>
  <c r="M128" i="24"/>
  <c r="K78" i="24"/>
  <c r="K81" i="24" s="1"/>
  <c r="K85" i="24" s="1"/>
  <c r="K55" i="24"/>
  <c r="K83" i="24" s="1"/>
  <c r="K53" i="24"/>
  <c r="K56" i="24" s="1"/>
  <c r="K52" i="24"/>
  <c r="AL137" i="24"/>
  <c r="AL101" i="24"/>
  <c r="AL142" i="24" s="1"/>
  <c r="AL99" i="24"/>
  <c r="AL98" i="24"/>
  <c r="BA73" i="24"/>
  <c r="BA67" i="24"/>
  <c r="BA77" i="24" s="1"/>
  <c r="BA75" i="24" s="1"/>
  <c r="Y137" i="24"/>
  <c r="Y140" i="24" s="1"/>
  <c r="Y144" i="24" s="1"/>
  <c r="Y101" i="24"/>
  <c r="Y142" i="24" s="1"/>
  <c r="Y99" i="24"/>
  <c r="Y98" i="24"/>
  <c r="AY87" i="24"/>
  <c r="AZ87" i="24" s="1"/>
  <c r="BC132" i="24"/>
  <c r="BC128" i="24"/>
  <c r="BQ114" i="24"/>
  <c r="BQ112" i="24"/>
  <c r="AY140" i="24"/>
  <c r="AY144" i="24" s="1"/>
  <c r="AY138" i="24"/>
  <c r="AY12" i="24" s="1"/>
  <c r="BR22" i="24"/>
  <c r="BR23" i="24" s="1"/>
  <c r="J175" i="24"/>
  <c r="J169" i="24"/>
  <c r="J178" i="24"/>
  <c r="J172" i="24"/>
  <c r="J123" i="24"/>
  <c r="J121" i="24" s="1"/>
  <c r="AM67" i="24"/>
  <c r="AM77" i="24" s="1"/>
  <c r="AM75" i="24" s="1"/>
  <c r="AM73" i="24"/>
  <c r="AA63" i="24"/>
  <c r="AA109" i="24"/>
  <c r="AA132" i="24"/>
  <c r="AA128" i="24"/>
  <c r="X104" i="24"/>
  <c r="X147" i="24" s="1"/>
  <c r="X100" i="24"/>
  <c r="X160" i="24" s="1"/>
  <c r="X139" i="24"/>
  <c r="X141" i="24" s="1"/>
  <c r="X151" i="24" s="1"/>
  <c r="BM193" i="24"/>
  <c r="BQ5" i="24" s="1"/>
  <c r="BR5" i="24" s="1"/>
  <c r="BD127" i="24"/>
  <c r="BD125" i="24"/>
  <c r="AY80" i="24"/>
  <c r="AY82" i="24" s="1"/>
  <c r="AY92" i="24" s="1"/>
  <c r="AY90" i="24" s="1"/>
  <c r="AY58" i="24"/>
  <c r="AZ58" i="24" s="1"/>
  <c r="AZ88" i="24" s="1"/>
  <c r="AY54" i="24"/>
  <c r="AY62" i="24" s="1"/>
  <c r="AY60" i="24" s="1"/>
  <c r="AY61" i="24" s="1"/>
  <c r="BL147" i="24"/>
  <c r="BM104" i="24"/>
  <c r="M22" i="24"/>
  <c r="M24" i="24" s="1"/>
  <c r="AN114" i="24"/>
  <c r="AN112" i="24"/>
  <c r="I81" i="24"/>
  <c r="I85" i="24" s="1"/>
  <c r="I79" i="24"/>
  <c r="I8" i="24" s="1"/>
  <c r="H8" i="21" s="1"/>
  <c r="AK159" i="24"/>
  <c r="AP127" i="24"/>
  <c r="AP125" i="24"/>
  <c r="BN191" i="24"/>
  <c r="BR21" i="24"/>
  <c r="Z111" i="24"/>
  <c r="Z65" i="24"/>
  <c r="AA28" i="24"/>
  <c r="Y190" i="24"/>
  <c r="Y181" i="24"/>
  <c r="Y187" i="24"/>
  <c r="Y184" i="24"/>
  <c r="Y136" i="24"/>
  <c r="Y134" i="24" s="1"/>
  <c r="X80" i="24"/>
  <c r="X82" i="24" s="1"/>
  <c r="X92" i="24" s="1"/>
  <c r="X54" i="24"/>
  <c r="X62" i="24" s="1"/>
  <c r="AM173" i="24"/>
  <c r="AM176" i="24"/>
  <c r="AM167" i="24"/>
  <c r="AM170" i="24"/>
  <c r="AM116" i="24"/>
  <c r="AM118" i="24" s="1"/>
  <c r="AX106" i="24"/>
  <c r="AB19" i="24"/>
  <c r="AB26" i="24" s="1"/>
  <c r="AB20" i="24"/>
  <c r="AB126" i="24" s="1"/>
  <c r="I164" i="24"/>
  <c r="I158" i="24"/>
  <c r="I161" i="24"/>
  <c r="I102" i="24"/>
  <c r="I103" i="24" s="1"/>
  <c r="I155" i="24"/>
  <c r="X118" i="24"/>
  <c r="AO128" i="24"/>
  <c r="AO132" i="24"/>
  <c r="AL175" i="24"/>
  <c r="AL169" i="24"/>
  <c r="AL178" i="24"/>
  <c r="AL123" i="24"/>
  <c r="AL121" i="24" s="1"/>
  <c r="AL172" i="24"/>
  <c r="BA119" i="24"/>
  <c r="BA113" i="24"/>
  <c r="L44" i="24"/>
  <c r="W81" i="24"/>
  <c r="W85" i="24" s="1"/>
  <c r="W79" i="24"/>
  <c r="W8" i="24" s="1"/>
  <c r="BO119" i="24"/>
  <c r="BO113" i="24"/>
  <c r="AN190" i="24"/>
  <c r="AN184" i="24"/>
  <c r="AN181" i="24"/>
  <c r="AN187" i="24"/>
  <c r="AN136" i="24"/>
  <c r="AY122" i="24"/>
  <c r="AM78" i="24"/>
  <c r="AM81" i="24" s="1"/>
  <c r="AM85" i="24" s="1"/>
  <c r="AM55" i="24"/>
  <c r="AM83" i="24" s="1"/>
  <c r="AM53" i="24"/>
  <c r="AM56" i="24" s="1"/>
  <c r="AM52" i="24"/>
  <c r="BC38" i="24"/>
  <c r="BC46" i="24" s="1"/>
  <c r="BC44" i="24" s="1"/>
  <c r="BM192" i="24"/>
  <c r="BQ4" i="24" s="1"/>
  <c r="BR4" i="24" s="1"/>
  <c r="V147" i="24"/>
  <c r="X164" i="24"/>
  <c r="X200" i="24" s="1"/>
  <c r="X158" i="24"/>
  <c r="X194" i="24" s="1"/>
  <c r="X102" i="24"/>
  <c r="X155" i="24"/>
  <c r="X191" i="24" s="1"/>
  <c r="X161" i="24"/>
  <c r="X197" i="24" s="1"/>
  <c r="BM201" i="24"/>
  <c r="BQ10" i="24" s="1"/>
  <c r="BR10" i="24" s="1"/>
  <c r="BR185" i="24"/>
  <c r="BR186" i="24" s="1"/>
  <c r="BR179" i="24"/>
  <c r="BR180" i="24" s="1"/>
  <c r="BR182" i="24"/>
  <c r="BR183" i="24" s="1"/>
  <c r="BR188" i="24"/>
  <c r="BR189" i="24" s="1"/>
  <c r="BR130" i="24"/>
  <c r="BR131" i="24" s="1"/>
  <c r="BQ50" i="24"/>
  <c r="BQ96" i="24"/>
  <c r="L96" i="24"/>
  <c r="L50" i="24"/>
  <c r="W140" i="24"/>
  <c r="W144" i="24" s="1"/>
  <c r="W138" i="24"/>
  <c r="W12" i="24" s="1"/>
  <c r="Z68" i="24"/>
  <c r="Z66" i="24"/>
  <c r="Z70" i="24" s="1"/>
  <c r="Z72" i="24" s="1"/>
  <c r="BN163" i="24"/>
  <c r="BN157" i="24"/>
  <c r="BN166" i="24"/>
  <c r="BN108" i="24"/>
  <c r="BN106" i="24" s="1"/>
  <c r="BP78" i="24"/>
  <c r="BP81" i="24" s="1"/>
  <c r="BP85" i="24" s="1"/>
  <c r="BP53" i="24"/>
  <c r="BP56" i="24" s="1"/>
  <c r="BP57" i="24" s="1"/>
  <c r="BP55" i="24"/>
  <c r="BP83" i="24" s="1"/>
  <c r="BP52" i="24"/>
  <c r="BR27" i="24"/>
  <c r="BC63" i="24"/>
  <c r="BC109" i="24"/>
  <c r="K187" i="24"/>
  <c r="K190" i="24"/>
  <c r="K181" i="24"/>
  <c r="K184" i="24"/>
  <c r="K136" i="24"/>
  <c r="K134" i="24" s="1"/>
  <c r="AK198" i="24"/>
  <c r="AO8" i="24" s="1"/>
  <c r="AP8" i="24" s="1"/>
  <c r="AY143" i="24"/>
  <c r="BP190" i="24"/>
  <c r="BP184" i="24"/>
  <c r="BP187" i="24"/>
  <c r="BP181" i="24"/>
  <c r="BP136" i="24"/>
  <c r="BP134" i="24" s="1"/>
  <c r="AK191" i="24"/>
  <c r="AK156" i="24"/>
  <c r="N127" i="24"/>
  <c r="N125" i="24"/>
  <c r="V163" i="24"/>
  <c r="V199" i="24" s="1"/>
  <c r="V157" i="24"/>
  <c r="V193" i="24" s="1"/>
  <c r="V166" i="24"/>
  <c r="V202" i="24" s="1"/>
  <c r="V196" i="24"/>
  <c r="V108" i="24"/>
  <c r="V106" i="24" s="1"/>
  <c r="AM187" i="24"/>
  <c r="AM184" i="24"/>
  <c r="AM181" i="24"/>
  <c r="AM190" i="24"/>
  <c r="AM136" i="24"/>
  <c r="AM134" i="24" s="1"/>
  <c r="BO100" i="24"/>
  <c r="BO160" i="24" s="1"/>
  <c r="BO139" i="24"/>
  <c r="BO141" i="24" s="1"/>
  <c r="BO151" i="24" s="1"/>
  <c r="BO149" i="24" s="1"/>
  <c r="AZ100" i="24"/>
  <c r="AZ160" i="24" s="1"/>
  <c r="AZ139" i="24"/>
  <c r="AZ141" i="24" s="1"/>
  <c r="AZ151" i="24" s="1"/>
  <c r="AZ149" i="24" s="1"/>
  <c r="AK105" i="24"/>
  <c r="BD37" i="24"/>
  <c r="BD40" i="24" s="1"/>
  <c r="BD41" i="24" s="1"/>
  <c r="BD35" i="24"/>
  <c r="BA173" i="24"/>
  <c r="BA167" i="24"/>
  <c r="BA170" i="24"/>
  <c r="BA116" i="24"/>
  <c r="BA118" i="24" s="1"/>
  <c r="BA176" i="24"/>
  <c r="AZ57" i="24"/>
  <c r="BN175" i="24"/>
  <c r="BN169" i="24"/>
  <c r="BN178" i="24"/>
  <c r="BN172" i="24"/>
  <c r="BN123" i="24"/>
  <c r="BN121" i="24" s="1"/>
  <c r="I58" i="24"/>
  <c r="I54" i="24"/>
  <c r="I62" i="24" s="1"/>
  <c r="I60" i="24" s="1"/>
  <c r="I80" i="24"/>
  <c r="I82" i="24" s="1"/>
  <c r="I92" i="24" s="1"/>
  <c r="I90" i="24" s="1"/>
  <c r="Z44" i="24"/>
  <c r="AP37" i="24"/>
  <c r="AP40" i="24" s="1"/>
  <c r="AP41" i="24" s="1"/>
  <c r="AP35" i="24"/>
  <c r="W146" i="24"/>
  <c r="X146" i="24" s="1"/>
  <c r="Y119" i="24"/>
  <c r="Y113" i="24"/>
  <c r="BM122" i="24"/>
  <c r="W87" i="24"/>
  <c r="X87" i="24" s="1"/>
  <c r="Y87" i="24" s="1"/>
  <c r="X178" i="24"/>
  <c r="X172" i="24"/>
  <c r="X169" i="24"/>
  <c r="X123" i="24"/>
  <c r="X121" i="24" s="1"/>
  <c r="X175" i="24"/>
  <c r="K176" i="24"/>
  <c r="K167" i="24"/>
  <c r="K170" i="24"/>
  <c r="K173" i="24"/>
  <c r="K116" i="24"/>
  <c r="W164" i="24"/>
  <c r="W161" i="24"/>
  <c r="W197" i="24" s="1"/>
  <c r="W198" i="24" s="1"/>
  <c r="AA8" i="24" s="1"/>
  <c r="AB8" i="24" s="1"/>
  <c r="W158" i="24"/>
  <c r="W155" i="24"/>
  <c r="W102" i="24"/>
  <c r="W103" i="24" s="1"/>
  <c r="L111" i="24"/>
  <c r="L65" i="24"/>
  <c r="M28" i="24"/>
  <c r="I143" i="24"/>
  <c r="Z187" i="24"/>
  <c r="Z181" i="24"/>
  <c r="Z190" i="24"/>
  <c r="Z184" i="24"/>
  <c r="Z136" i="24"/>
  <c r="Z134" i="24" s="1"/>
  <c r="Y167" i="24"/>
  <c r="Y176" i="24"/>
  <c r="Y173" i="24"/>
  <c r="Y170" i="24"/>
  <c r="Y116" i="24"/>
  <c r="AO22" i="24"/>
  <c r="AO24" i="24" s="1"/>
  <c r="W80" i="24"/>
  <c r="W82" i="24" s="1"/>
  <c r="W92" i="24" s="1"/>
  <c r="W90" i="24" s="1"/>
  <c r="W54" i="24"/>
  <c r="W62" i="24" s="1"/>
  <c r="W60" i="24" s="1"/>
  <c r="W58" i="24"/>
  <c r="BO67" i="24"/>
  <c r="BO77" i="24" s="1"/>
  <c r="BO75" i="24" s="1"/>
  <c r="BO73" i="24"/>
  <c r="BP72" i="24"/>
  <c r="BQ72" i="24" s="1"/>
  <c r="AM137" i="24"/>
  <c r="AM140" i="24" s="1"/>
  <c r="AM144" i="24" s="1"/>
  <c r="AM101" i="24"/>
  <c r="AM142" i="24" s="1"/>
  <c r="AM99" i="24"/>
  <c r="AM98" i="24"/>
  <c r="AY193" i="23"/>
  <c r="BC5" i="23" s="1"/>
  <c r="BD5" i="23" s="1"/>
  <c r="X57" i="23"/>
  <c r="AZ88" i="23"/>
  <c r="K72" i="23"/>
  <c r="M131" i="23"/>
  <c r="BA57" i="23"/>
  <c r="BN57" i="23"/>
  <c r="AY196" i="23"/>
  <c r="BC7" i="23" s="1"/>
  <c r="BD7" i="23" s="1"/>
  <c r="AY105" i="23"/>
  <c r="AZ103" i="23"/>
  <c r="AZ104" i="23"/>
  <c r="AZ147" i="23" s="1"/>
  <c r="BD131" i="23"/>
  <c r="I103" i="23"/>
  <c r="J118" i="23"/>
  <c r="K118" i="23" s="1"/>
  <c r="I60" i="23"/>
  <c r="I61" i="23" s="1"/>
  <c r="BD183" i="23"/>
  <c r="BC96" i="23"/>
  <c r="BC50" i="23"/>
  <c r="BQ128" i="23"/>
  <c r="Z50" i="23"/>
  <c r="Z96" i="23"/>
  <c r="J54" i="23"/>
  <c r="J62" i="23" s="1"/>
  <c r="J60" i="23" s="1"/>
  <c r="J80" i="23"/>
  <c r="J82" i="23" s="1"/>
  <c r="J92" i="23" s="1"/>
  <c r="J90" i="23" s="1"/>
  <c r="AO164" i="23"/>
  <c r="AO200" i="23" s="1"/>
  <c r="AO155" i="23"/>
  <c r="AO161" i="23"/>
  <c r="AO197" i="23" s="1"/>
  <c r="AO102" i="23"/>
  <c r="AO103" i="23" s="1"/>
  <c r="AO158" i="23"/>
  <c r="BO73" i="23"/>
  <c r="BO67" i="23"/>
  <c r="BO77" i="23" s="1"/>
  <c r="BO75" i="23" s="1"/>
  <c r="AM73" i="23"/>
  <c r="AM67" i="23"/>
  <c r="AM77" i="23" s="1"/>
  <c r="AM75" i="23" s="1"/>
  <c r="AM80" i="23"/>
  <c r="AM82" i="23" s="1"/>
  <c r="AM92" i="23" s="1"/>
  <c r="AM90" i="23" s="1"/>
  <c r="BA100" i="23"/>
  <c r="BA139" i="23"/>
  <c r="BA141" i="23" s="1"/>
  <c r="BA151" i="23" s="1"/>
  <c r="BA149" i="23" s="1"/>
  <c r="L96" i="23"/>
  <c r="L50" i="23"/>
  <c r="K73" i="23"/>
  <c r="K67" i="23"/>
  <c r="K77" i="23" s="1"/>
  <c r="K75" i="23" s="1"/>
  <c r="N20" i="23"/>
  <c r="N19" i="23"/>
  <c r="N26" i="23" s="1"/>
  <c r="W80" i="23"/>
  <c r="W82" i="23" s="1"/>
  <c r="W92" i="23" s="1"/>
  <c r="W90" i="23" s="1"/>
  <c r="W91" i="23" s="1"/>
  <c r="W54" i="23"/>
  <c r="W62" i="23" s="1"/>
  <c r="W60" i="23" s="1"/>
  <c r="W61" i="23" s="1"/>
  <c r="W58" i="23"/>
  <c r="W122" i="23"/>
  <c r="BN54" i="23"/>
  <c r="BN62" i="23" s="1"/>
  <c r="BN80" i="23"/>
  <c r="BN82" i="23" s="1"/>
  <c r="BN92" i="23" s="1"/>
  <c r="L114" i="23"/>
  <c r="L112" i="23"/>
  <c r="AB37" i="23"/>
  <c r="AB40" i="23" s="1"/>
  <c r="AB41" i="23" s="1"/>
  <c r="AB35" i="23"/>
  <c r="BC68" i="23"/>
  <c r="BC66" i="23"/>
  <c r="BC70" i="23" s="1"/>
  <c r="BC72" i="23" s="1"/>
  <c r="M109" i="23"/>
  <c r="M63" i="23"/>
  <c r="BL163" i="23"/>
  <c r="BL199" i="23" s="1"/>
  <c r="BL160" i="23"/>
  <c r="BL196" i="23" s="1"/>
  <c r="BL166" i="23"/>
  <c r="BL202" i="23" s="1"/>
  <c r="BL157" i="23"/>
  <c r="BL193" i="23" s="1"/>
  <c r="BL108" i="23"/>
  <c r="BL106" i="23" s="1"/>
  <c r="X139" i="23"/>
  <c r="X141" i="23" s="1"/>
  <c r="X151" i="23" s="1"/>
  <c r="X100" i="23"/>
  <c r="BN139" i="23"/>
  <c r="BN141" i="23" s="1"/>
  <c r="BN151" i="23" s="1"/>
  <c r="BN100" i="23"/>
  <c r="BN178" i="23"/>
  <c r="BN172" i="23"/>
  <c r="BN175" i="23"/>
  <c r="BN169" i="23"/>
  <c r="BN123" i="23"/>
  <c r="BN121" i="23" s="1"/>
  <c r="H88" i="23"/>
  <c r="BM80" i="23"/>
  <c r="BM82" i="23" s="1"/>
  <c r="BM92" i="23" s="1"/>
  <c r="BM90" i="23" s="1"/>
  <c r="BM91" i="23" s="1"/>
  <c r="BM58" i="23"/>
  <c r="BM88" i="23" s="1"/>
  <c r="BM89" i="23" s="1"/>
  <c r="BM54" i="23"/>
  <c r="BM62" i="23" s="1"/>
  <c r="BM60" i="23" s="1"/>
  <c r="H194" i="23"/>
  <c r="I159" i="23"/>
  <c r="AY201" i="23"/>
  <c r="BC10" i="23" s="1"/>
  <c r="BD10" i="23" s="1"/>
  <c r="BO173" i="23"/>
  <c r="BO176" i="23"/>
  <c r="BO167" i="23"/>
  <c r="BO116" i="23"/>
  <c r="BO118" i="23" s="1"/>
  <c r="BO170" i="23"/>
  <c r="BB101" i="23"/>
  <c r="BB142" i="23" s="1"/>
  <c r="BB99" i="23"/>
  <c r="BB137" i="23"/>
  <c r="BB140" i="23" s="1"/>
  <c r="BB144" i="23" s="1"/>
  <c r="BB98" i="23"/>
  <c r="Y119" i="23"/>
  <c r="Y113" i="23"/>
  <c r="BD128" i="23"/>
  <c r="BD132" i="23"/>
  <c r="BD133" i="23" s="1"/>
  <c r="BP68" i="23"/>
  <c r="BP66" i="23"/>
  <c r="BP70" i="23" s="1"/>
  <c r="K173" i="23"/>
  <c r="K176" i="23"/>
  <c r="K167" i="23"/>
  <c r="K170" i="23"/>
  <c r="K116" i="23"/>
  <c r="AY192" i="23"/>
  <c r="BC4" i="23" s="1"/>
  <c r="BD4" i="23" s="1"/>
  <c r="W161" i="23"/>
  <c r="W158" i="23"/>
  <c r="W155" i="23"/>
  <c r="W164" i="23"/>
  <c r="W102" i="23"/>
  <c r="W103" i="23" s="1"/>
  <c r="I166" i="23"/>
  <c r="I202" i="23" s="1"/>
  <c r="M11" i="23" s="1"/>
  <c r="N11" i="23" s="1"/>
  <c r="I163" i="23"/>
  <c r="I199" i="23" s="1"/>
  <c r="M9" i="23" s="1"/>
  <c r="I157" i="23"/>
  <c r="I193" i="23" s="1"/>
  <c r="M5" i="23" s="1"/>
  <c r="I196" i="23"/>
  <c r="M7" i="23" s="1"/>
  <c r="N7" i="23" s="1"/>
  <c r="I108" i="23"/>
  <c r="K137" i="23"/>
  <c r="K140" i="23" s="1"/>
  <c r="K144" i="23" s="1"/>
  <c r="K101" i="23"/>
  <c r="K142" i="23" s="1"/>
  <c r="K99" i="23"/>
  <c r="K98" i="23"/>
  <c r="BO137" i="23"/>
  <c r="BO140" i="23" s="1"/>
  <c r="BO144" i="23" s="1"/>
  <c r="BO101" i="23"/>
  <c r="BO142" i="23" s="1"/>
  <c r="BO99" i="23"/>
  <c r="BO98" i="23"/>
  <c r="AO118" i="23"/>
  <c r="AO140" i="23"/>
  <c r="AO144" i="23" s="1"/>
  <c r="BQ109" i="23"/>
  <c r="BQ63" i="23"/>
  <c r="AM119" i="23"/>
  <c r="AM147" i="23" s="1"/>
  <c r="AM113" i="23"/>
  <c r="AM139" i="23"/>
  <c r="AM141" i="23" s="1"/>
  <c r="AM151" i="23" s="1"/>
  <c r="AM149" i="23" s="1"/>
  <c r="BA73" i="23"/>
  <c r="BA67" i="23"/>
  <c r="BA77" i="23" s="1"/>
  <c r="BA75" i="23" s="1"/>
  <c r="K119" i="23"/>
  <c r="K113" i="23"/>
  <c r="N37" i="23"/>
  <c r="N40" i="23" s="1"/>
  <c r="N41" i="23" s="1"/>
  <c r="N35" i="23"/>
  <c r="AY198" i="23"/>
  <c r="BC8" i="23" s="1"/>
  <c r="BD8" i="23" s="1"/>
  <c r="W81" i="23"/>
  <c r="W85" i="23" s="1"/>
  <c r="W87" i="23" s="1"/>
  <c r="X87" i="23" s="1"/>
  <c r="W79" i="23"/>
  <c r="W8" i="23" s="1"/>
  <c r="J164" i="23"/>
  <c r="J200" i="23" s="1"/>
  <c r="J155" i="23"/>
  <c r="J191" i="23" s="1"/>
  <c r="J161" i="23"/>
  <c r="J197" i="23" s="1"/>
  <c r="J158" i="23"/>
  <c r="J194" i="23" s="1"/>
  <c r="J102" i="23"/>
  <c r="AO58" i="23"/>
  <c r="AO54" i="23"/>
  <c r="AO62" i="23" s="1"/>
  <c r="AO60" i="23" s="1"/>
  <c r="BA81" i="23"/>
  <c r="BA85" i="23" s="1"/>
  <c r="BA87" i="23" s="1"/>
  <c r="Z42" i="23"/>
  <c r="Z38" i="23"/>
  <c r="Z46" i="23" s="1"/>
  <c r="Z44" i="23" s="1"/>
  <c r="BM164" i="23"/>
  <c r="BM155" i="23"/>
  <c r="BM191" i="23" s="1"/>
  <c r="BM192" i="23" s="1"/>
  <c r="BQ4" i="23" s="1"/>
  <c r="BR4" i="23" s="1"/>
  <c r="BM161" i="23"/>
  <c r="BM102" i="23"/>
  <c r="BM103" i="23" s="1"/>
  <c r="BM158" i="23"/>
  <c r="BM159" i="23" s="1"/>
  <c r="AB127" i="23"/>
  <c r="AB125" i="23"/>
  <c r="BC114" i="23"/>
  <c r="BC112" i="23"/>
  <c r="M132" i="23"/>
  <c r="M128" i="23"/>
  <c r="BP128" i="23"/>
  <c r="BP132" i="23"/>
  <c r="BQ132" i="23" s="1"/>
  <c r="X161" i="23"/>
  <c r="X197" i="23" s="1"/>
  <c r="X158" i="23"/>
  <c r="X194" i="23" s="1"/>
  <c r="X164" i="23"/>
  <c r="X200" i="23" s="1"/>
  <c r="X102" i="23"/>
  <c r="X155" i="23"/>
  <c r="X191" i="23" s="1"/>
  <c r="BN164" i="23"/>
  <c r="BN200" i="23" s="1"/>
  <c r="BN155" i="23"/>
  <c r="BN191" i="23" s="1"/>
  <c r="BN161" i="23"/>
  <c r="BN197" i="23" s="1"/>
  <c r="BN158" i="23"/>
  <c r="BN194" i="23" s="1"/>
  <c r="BN102" i="23"/>
  <c r="AP134" i="23"/>
  <c r="AP135" i="23" s="1"/>
  <c r="BB184" i="23"/>
  <c r="BB187" i="23"/>
  <c r="BB190" i="23"/>
  <c r="BB181" i="23"/>
  <c r="BB136" i="23"/>
  <c r="BB134" i="23" s="1"/>
  <c r="AA42" i="23"/>
  <c r="AA38" i="23"/>
  <c r="AA46" i="23" s="1"/>
  <c r="AA44" i="23" s="1"/>
  <c r="AA109" i="23"/>
  <c r="AA63" i="23"/>
  <c r="J178" i="23"/>
  <c r="J172" i="23"/>
  <c r="J175" i="23"/>
  <c r="J169" i="23"/>
  <c r="J123" i="23"/>
  <c r="J121" i="23" s="1"/>
  <c r="H191" i="23"/>
  <c r="I156" i="23"/>
  <c r="X80" i="23"/>
  <c r="X82" i="23" s="1"/>
  <c r="X92" i="23" s="1"/>
  <c r="X58" i="23"/>
  <c r="X88" i="23" s="1"/>
  <c r="X54" i="23"/>
  <c r="X62" i="23" s="1"/>
  <c r="BR126" i="23"/>
  <c r="BR36" i="23"/>
  <c r="BR20" i="23"/>
  <c r="BR19" i="23"/>
  <c r="BR26" i="23" s="1"/>
  <c r="AY122" i="23"/>
  <c r="BB78" i="23"/>
  <c r="BB81" i="23" s="1"/>
  <c r="BB85" i="23" s="1"/>
  <c r="BB55" i="23"/>
  <c r="BB83" i="23" s="1"/>
  <c r="BB53" i="23"/>
  <c r="BB56" i="23" s="1"/>
  <c r="BB52" i="23"/>
  <c r="Z68" i="23"/>
  <c r="Z66" i="23"/>
  <c r="Z70" i="23" s="1"/>
  <c r="Z72" i="23" s="1"/>
  <c r="Z111" i="23"/>
  <c r="Z65" i="23"/>
  <c r="AA28" i="23"/>
  <c r="BD42" i="23"/>
  <c r="BD43" i="23" s="1"/>
  <c r="BD38" i="23"/>
  <c r="BD46" i="23" s="1"/>
  <c r="BD44" i="23" s="1"/>
  <c r="BD45" i="23" s="1"/>
  <c r="H87" i="23"/>
  <c r="I87" i="23" s="1"/>
  <c r="J87" i="23" s="1"/>
  <c r="I86" i="23"/>
  <c r="AZ175" i="23"/>
  <c r="AZ169" i="23"/>
  <c r="AZ172" i="23"/>
  <c r="AZ178" i="23"/>
  <c r="AZ123" i="23"/>
  <c r="AZ121" i="23" s="1"/>
  <c r="I58" i="23"/>
  <c r="I88" i="23" s="1"/>
  <c r="BP114" i="23"/>
  <c r="BP112" i="23"/>
  <c r="AO104" i="23"/>
  <c r="AO100" i="23"/>
  <c r="BP111" i="23"/>
  <c r="BP65" i="23"/>
  <c r="BQ28" i="23"/>
  <c r="BQ22" i="23"/>
  <c r="BQ24" i="23" s="1"/>
  <c r="BA164" i="23"/>
  <c r="BA200" i="23" s="1"/>
  <c r="BA155" i="23"/>
  <c r="BA191" i="23" s="1"/>
  <c r="BA102" i="23"/>
  <c r="BA158" i="23"/>
  <c r="BA161" i="23"/>
  <c r="X175" i="23"/>
  <c r="X169" i="23"/>
  <c r="X178" i="23"/>
  <c r="X172" i="23"/>
  <c r="X123" i="23"/>
  <c r="X121" i="23" s="1"/>
  <c r="BB111" i="23"/>
  <c r="BB65" i="23"/>
  <c r="BC28" i="23"/>
  <c r="Y134" i="23"/>
  <c r="H163" i="23"/>
  <c r="H199" i="23" s="1"/>
  <c r="H196" i="23"/>
  <c r="H166" i="23"/>
  <c r="H202" i="23" s="1"/>
  <c r="H108" i="23"/>
  <c r="H106" i="23" s="1"/>
  <c r="H157" i="23"/>
  <c r="H193" i="23" s="1"/>
  <c r="BP42" i="23"/>
  <c r="BP38" i="23"/>
  <c r="BP46" i="23" s="1"/>
  <c r="BP44" i="23" s="1"/>
  <c r="BA80" i="23"/>
  <c r="BA82" i="23" s="1"/>
  <c r="BA92" i="23" s="1"/>
  <c r="BA90" i="23" s="1"/>
  <c r="BA58" i="23"/>
  <c r="BA88" i="23" s="1"/>
  <c r="BA54" i="23"/>
  <c r="BA62" i="23" s="1"/>
  <c r="BA60" i="23" s="1"/>
  <c r="J57" i="23"/>
  <c r="BM140" i="23"/>
  <c r="BM144" i="23" s="1"/>
  <c r="BM146" i="23" s="1"/>
  <c r="BN146" i="23" s="1"/>
  <c r="AB19" i="23"/>
  <c r="AB26" i="23" s="1"/>
  <c r="AB20" i="23"/>
  <c r="AB36" i="23"/>
  <c r="Y176" i="23"/>
  <c r="Y170" i="23"/>
  <c r="Y173" i="23"/>
  <c r="Y167" i="23"/>
  <c r="Y116" i="23"/>
  <c r="Y118" i="23" s="1"/>
  <c r="M22" i="23"/>
  <c r="M24" i="23" s="1"/>
  <c r="BB176" i="23"/>
  <c r="BB170" i="23"/>
  <c r="BB167" i="23"/>
  <c r="BB173" i="23"/>
  <c r="BB116" i="23"/>
  <c r="BB118" i="23" s="1"/>
  <c r="AY195" i="23"/>
  <c r="BC6" i="23" s="1"/>
  <c r="BD6" i="23" s="1"/>
  <c r="AL178" i="23"/>
  <c r="AL202" i="23" s="1"/>
  <c r="AL172" i="23"/>
  <c r="AL196" i="23" s="1"/>
  <c r="AL169" i="23"/>
  <c r="AL193" i="23" s="1"/>
  <c r="AL123" i="23"/>
  <c r="AL121" i="23" s="1"/>
  <c r="AL175" i="23"/>
  <c r="AL199" i="23" s="1"/>
  <c r="K190" i="23"/>
  <c r="K181" i="23"/>
  <c r="K187" i="23"/>
  <c r="K184" i="23"/>
  <c r="K136" i="23"/>
  <c r="K134" i="23" s="1"/>
  <c r="L44" i="23"/>
  <c r="AA22" i="23"/>
  <c r="AA24" i="23" s="1"/>
  <c r="AA126" i="23"/>
  <c r="AY106" i="23"/>
  <c r="AY107" i="23" s="1"/>
  <c r="AY199" i="23"/>
  <c r="BC9" i="23" s="1"/>
  <c r="BD9" i="23" s="1"/>
  <c r="H197" i="23"/>
  <c r="I162" i="23"/>
  <c r="BP96" i="23"/>
  <c r="BP50" i="23"/>
  <c r="AP137" i="23"/>
  <c r="AP140" i="23" s="1"/>
  <c r="AP144" i="23" s="1"/>
  <c r="AP101" i="23"/>
  <c r="AP142" i="23" s="1"/>
  <c r="AP143" i="23" s="1"/>
  <c r="AP99" i="23"/>
  <c r="AP98" i="23"/>
  <c r="AP97" i="23"/>
  <c r="Z114" i="23"/>
  <c r="Z112" i="23"/>
  <c r="BD109" i="23"/>
  <c r="BD63" i="23"/>
  <c r="BD27" i="23"/>
  <c r="BC184" i="23"/>
  <c r="BC190" i="23"/>
  <c r="BC181" i="23"/>
  <c r="BC187" i="23"/>
  <c r="BC136" i="23"/>
  <c r="I90" i="23"/>
  <c r="I91" i="23" s="1"/>
  <c r="W140" i="23"/>
  <c r="W144" i="23" s="1"/>
  <c r="W138" i="23"/>
  <c r="W12" i="23" s="1"/>
  <c r="AN163" i="23"/>
  <c r="AN160" i="23"/>
  <c r="AN166" i="23"/>
  <c r="AN157" i="23"/>
  <c r="AN108" i="23"/>
  <c r="AN106" i="23" s="1"/>
  <c r="Y78" i="23"/>
  <c r="Y81" i="23" s="1"/>
  <c r="Y85" i="23" s="1"/>
  <c r="Y55" i="23"/>
  <c r="Y83" i="23" s="1"/>
  <c r="Y53" i="23"/>
  <c r="Y56" i="23" s="1"/>
  <c r="Y57" i="23" s="1"/>
  <c r="Y52" i="23"/>
  <c r="BO113" i="23"/>
  <c r="BO119" i="23"/>
  <c r="BQ36" i="23"/>
  <c r="AN111" i="23"/>
  <c r="AO28" i="23"/>
  <c r="AN65" i="23"/>
  <c r="BA140" i="23"/>
  <c r="BA144" i="23" s="1"/>
  <c r="BO72" i="23"/>
  <c r="BP72" i="23" s="1"/>
  <c r="BA119" i="23"/>
  <c r="BA113" i="23"/>
  <c r="L65" i="23"/>
  <c r="M28" i="23"/>
  <c r="L111" i="23"/>
  <c r="H147" i="23"/>
  <c r="I105" i="23"/>
  <c r="N127" i="23"/>
  <c r="N125" i="23"/>
  <c r="J139" i="23"/>
  <c r="J141" i="23" s="1"/>
  <c r="J151" i="23" s="1"/>
  <c r="J149" i="23" s="1"/>
  <c r="J100" i="23"/>
  <c r="J160" i="23" s="1"/>
  <c r="J104" i="23"/>
  <c r="J147" i="23" s="1"/>
  <c r="BD180" i="23"/>
  <c r="AO87" i="23"/>
  <c r="L68" i="23"/>
  <c r="L66" i="23"/>
  <c r="L70" i="23" s="1"/>
  <c r="L72" i="23" s="1"/>
  <c r="BM104" i="23"/>
  <c r="BN104" i="23" s="1"/>
  <c r="BN147" i="23" s="1"/>
  <c r="BM100" i="23"/>
  <c r="BM139" i="23"/>
  <c r="BM141" i="23" s="1"/>
  <c r="BM151" i="23" s="1"/>
  <c r="BM149" i="23" s="1"/>
  <c r="BM150" i="23" s="1"/>
  <c r="I145" i="23"/>
  <c r="H146" i="23"/>
  <c r="I146" i="23" s="1"/>
  <c r="J146" i="23" s="1"/>
  <c r="M36" i="23"/>
  <c r="AY89" i="23"/>
  <c r="AN197" i="23"/>
  <c r="BR41" i="23"/>
  <c r="L42" i="23"/>
  <c r="AP176" i="23"/>
  <c r="AP177" i="23" s="1"/>
  <c r="AP170" i="23"/>
  <c r="AP171" i="23" s="1"/>
  <c r="AP173" i="23"/>
  <c r="AP174" i="23" s="1"/>
  <c r="AP116" i="23"/>
  <c r="AP117" i="23" s="1"/>
  <c r="AP167" i="23"/>
  <c r="AP168" i="23" s="1"/>
  <c r="BM81" i="23"/>
  <c r="BM85" i="23" s="1"/>
  <c r="BO184" i="23"/>
  <c r="BO190" i="23"/>
  <c r="BO181" i="23"/>
  <c r="BO136" i="23"/>
  <c r="BO134" i="23" s="1"/>
  <c r="BO187" i="23"/>
  <c r="AY202" i="23"/>
  <c r="BC11" i="23" s="1"/>
  <c r="BD11" i="23" s="1"/>
  <c r="H200" i="23"/>
  <c r="I165" i="23"/>
  <c r="BR127" i="23"/>
  <c r="BR125" i="23"/>
  <c r="AZ163" i="23"/>
  <c r="AZ199" i="23" s="1"/>
  <c r="AZ160" i="23"/>
  <c r="AZ166" i="23"/>
  <c r="AZ108" i="23"/>
  <c r="AZ106" i="23" s="1"/>
  <c r="AZ157" i="23"/>
  <c r="AP78" i="23"/>
  <c r="AP81" i="23" s="1"/>
  <c r="AP85" i="23" s="1"/>
  <c r="AP86" i="23" s="1"/>
  <c r="AP55" i="23"/>
  <c r="AP83" i="23" s="1"/>
  <c r="AP84" i="23" s="1"/>
  <c r="AP53" i="23"/>
  <c r="AP56" i="23" s="1"/>
  <c r="AP57" i="23" s="1"/>
  <c r="AP52" i="23"/>
  <c r="AP51" i="23"/>
  <c r="Z190" i="23"/>
  <c r="Z184" i="23"/>
  <c r="Z187" i="23"/>
  <c r="Z181" i="23"/>
  <c r="Z136" i="23"/>
  <c r="Z134" i="23" s="1"/>
  <c r="Y67" i="23"/>
  <c r="Y77" i="23" s="1"/>
  <c r="Y75" i="23" s="1"/>
  <c r="Y73" i="23"/>
  <c r="BD22" i="23"/>
  <c r="BD23" i="23" s="1"/>
  <c r="BD24" i="23"/>
  <c r="BD21" i="23"/>
  <c r="L190" i="23"/>
  <c r="L187" i="23"/>
  <c r="L181" i="23"/>
  <c r="L184" i="23"/>
  <c r="L136" i="23"/>
  <c r="W139" i="23"/>
  <c r="W141" i="23" s="1"/>
  <c r="W151" i="23" s="1"/>
  <c r="W149" i="23" s="1"/>
  <c r="W150" i="23" s="1"/>
  <c r="W100" i="23"/>
  <c r="W104" i="23"/>
  <c r="I149" i="23"/>
  <c r="I150" i="23" s="1"/>
  <c r="K55" i="23"/>
  <c r="K83" i="23" s="1"/>
  <c r="K53" i="23"/>
  <c r="K56" i="23" s="1"/>
  <c r="K78" i="23"/>
  <c r="K52" i="23"/>
  <c r="BO55" i="23"/>
  <c r="BO83" i="23" s="1"/>
  <c r="BO53" i="23"/>
  <c r="BO56" i="23" s="1"/>
  <c r="BO78" i="23"/>
  <c r="BO81" i="23" s="1"/>
  <c r="BO85" i="23" s="1"/>
  <c r="BO52" i="23"/>
  <c r="Y101" i="23"/>
  <c r="Y142" i="23" s="1"/>
  <c r="Y99" i="23"/>
  <c r="Y137" i="23"/>
  <c r="Y140" i="23" s="1"/>
  <c r="Y144" i="23" s="1"/>
  <c r="Y98" i="23"/>
  <c r="BA134" i="22"/>
  <c r="BN118" i="22"/>
  <c r="J146" i="22"/>
  <c r="I165" i="22"/>
  <c r="BC126" i="22"/>
  <c r="W159" i="22"/>
  <c r="AM57" i="22"/>
  <c r="BP96" i="22"/>
  <c r="BP50" i="22"/>
  <c r="AN96" i="22"/>
  <c r="AN50" i="22"/>
  <c r="BB96" i="22"/>
  <c r="BB50" i="22"/>
  <c r="AA42" i="22"/>
  <c r="AA38" i="22"/>
  <c r="AA46" i="22" s="1"/>
  <c r="AA44" i="22" s="1"/>
  <c r="L96" i="22"/>
  <c r="L50" i="22"/>
  <c r="BC38" i="22"/>
  <c r="BC46" i="22" s="1"/>
  <c r="BC44" i="22" s="1"/>
  <c r="AN65" i="22"/>
  <c r="AN111" i="22"/>
  <c r="AO28" i="22"/>
  <c r="M22" i="22"/>
  <c r="M24" i="22" s="1"/>
  <c r="AZ139" i="22"/>
  <c r="AZ141" i="22" s="1"/>
  <c r="AZ151" i="22" s="1"/>
  <c r="AZ100" i="22"/>
  <c r="BR37" i="22"/>
  <c r="BR40" i="22" s="1"/>
  <c r="BR41" i="22" s="1"/>
  <c r="BR35" i="22"/>
  <c r="BD127" i="22"/>
  <c r="BD125" i="22"/>
  <c r="I89" i="22"/>
  <c r="BM104" i="22"/>
  <c r="BN104" i="22" s="1"/>
  <c r="BN147" i="22" s="1"/>
  <c r="BM100" i="22"/>
  <c r="BM139" i="22"/>
  <c r="BM141" i="22" s="1"/>
  <c r="BM151" i="22" s="1"/>
  <c r="BM149" i="22" s="1"/>
  <c r="X137" i="22"/>
  <c r="X99" i="22"/>
  <c r="X101" i="22"/>
  <c r="X142" i="22" s="1"/>
  <c r="X98" i="22"/>
  <c r="BO73" i="22"/>
  <c r="BO67" i="22"/>
  <c r="BO77" i="22" s="1"/>
  <c r="BO75" i="22" s="1"/>
  <c r="N127" i="22"/>
  <c r="N125" i="22"/>
  <c r="W166" i="22"/>
  <c r="W202" i="22" s="1"/>
  <c r="AA11" i="22" s="1"/>
  <c r="AB11" i="22" s="1"/>
  <c r="W163" i="22"/>
  <c r="W199" i="22" s="1"/>
  <c r="AA9" i="22" s="1"/>
  <c r="AB9" i="22" s="1"/>
  <c r="W157" i="22"/>
  <c r="W193" i="22" s="1"/>
  <c r="AA5" i="22" s="1"/>
  <c r="AB5" i="22" s="1"/>
  <c r="W108" i="22"/>
  <c r="W196" i="22"/>
  <c r="AA7" i="22" s="1"/>
  <c r="AB7" i="22" s="1"/>
  <c r="AN132" i="22"/>
  <c r="AN128" i="22"/>
  <c r="W122" i="22"/>
  <c r="AY161" i="22"/>
  <c r="AY155" i="22"/>
  <c r="AY164" i="22"/>
  <c r="AY158" i="22"/>
  <c r="AY102" i="22"/>
  <c r="Z187" i="22"/>
  <c r="Z181" i="22"/>
  <c r="Z190" i="22"/>
  <c r="Z184" i="22"/>
  <c r="Z136" i="22"/>
  <c r="I162" i="22"/>
  <c r="BP132" i="22"/>
  <c r="BP128" i="22"/>
  <c r="Y73" i="22"/>
  <c r="Y67" i="22"/>
  <c r="Y77" i="22" s="1"/>
  <c r="Y75" i="22" s="1"/>
  <c r="AN68" i="22"/>
  <c r="AN66" i="22"/>
  <c r="AN70" i="22" s="1"/>
  <c r="AN72" i="22" s="1"/>
  <c r="AZ178" i="22"/>
  <c r="AZ175" i="22"/>
  <c r="AZ169" i="22"/>
  <c r="AZ172" i="22"/>
  <c r="AZ123" i="22"/>
  <c r="AZ121" i="22" s="1"/>
  <c r="M36" i="22"/>
  <c r="AB20" i="22"/>
  <c r="AB19" i="22"/>
  <c r="AB26" i="22" s="1"/>
  <c r="AZ164" i="22"/>
  <c r="AZ200" i="22" s="1"/>
  <c r="AZ161" i="22"/>
  <c r="AZ197" i="22" s="1"/>
  <c r="AZ155" i="22"/>
  <c r="AZ191" i="22" s="1"/>
  <c r="AZ158" i="22"/>
  <c r="AZ194" i="22" s="1"/>
  <c r="AZ102" i="22"/>
  <c r="L42" i="22"/>
  <c r="L38" i="22"/>
  <c r="L46" i="22" s="1"/>
  <c r="L44" i="22" s="1"/>
  <c r="BB111" i="22"/>
  <c r="BB65" i="22"/>
  <c r="BC28" i="22"/>
  <c r="BR19" i="22"/>
  <c r="BR26" i="22" s="1"/>
  <c r="BR20" i="22"/>
  <c r="I201" i="22"/>
  <c r="M10" i="22" s="1"/>
  <c r="N10" i="22" s="1"/>
  <c r="AK166" i="22"/>
  <c r="AK202" i="22" s="1"/>
  <c r="AO11" i="22" s="1"/>
  <c r="AP11" i="22" s="1"/>
  <c r="AK196" i="22"/>
  <c r="AO7" i="22" s="1"/>
  <c r="AP7" i="22" s="1"/>
  <c r="AK157" i="22"/>
  <c r="AK193" i="22" s="1"/>
  <c r="AO5" i="22" s="1"/>
  <c r="AP5" i="22" s="1"/>
  <c r="AK163" i="22"/>
  <c r="AK199" i="22" s="1"/>
  <c r="AO9" i="22" s="1"/>
  <c r="AP9" i="22" s="1"/>
  <c r="AK108" i="22"/>
  <c r="AK106" i="22" s="1"/>
  <c r="AK107" i="22" s="1"/>
  <c r="AZ80" i="22"/>
  <c r="AZ82" i="22" s="1"/>
  <c r="AZ92" i="22" s="1"/>
  <c r="AZ54" i="22"/>
  <c r="AZ62" i="22" s="1"/>
  <c r="BM164" i="22"/>
  <c r="BM158" i="22"/>
  <c r="BM155" i="22"/>
  <c r="BM102" i="22"/>
  <c r="BM161" i="22"/>
  <c r="BO119" i="22"/>
  <c r="BO113" i="22"/>
  <c r="I195" i="22"/>
  <c r="M6" i="22" s="1"/>
  <c r="N6" i="22" s="1"/>
  <c r="BC128" i="22"/>
  <c r="H106" i="22"/>
  <c r="I107" i="22" s="1"/>
  <c r="AY143" i="22"/>
  <c r="BM84" i="22"/>
  <c r="BM122" i="22"/>
  <c r="J80" i="22"/>
  <c r="J82" i="22" s="1"/>
  <c r="J92" i="22" s="1"/>
  <c r="J90" i="22" s="1"/>
  <c r="J58" i="22"/>
  <c r="J88" i="22" s="1"/>
  <c r="J54" i="22"/>
  <c r="J62" i="22" s="1"/>
  <c r="J60" i="22" s="1"/>
  <c r="AN114" i="22"/>
  <c r="AN112" i="22"/>
  <c r="I91" i="22"/>
  <c r="AM173" i="22"/>
  <c r="AM167" i="22"/>
  <c r="AM170" i="22"/>
  <c r="AM176" i="22"/>
  <c r="AM116" i="22"/>
  <c r="AY84" i="22"/>
  <c r="X118" i="22"/>
  <c r="AM119" i="22"/>
  <c r="AM113" i="22"/>
  <c r="Y176" i="22"/>
  <c r="Y170" i="22"/>
  <c r="Y173" i="22"/>
  <c r="Y116" i="22"/>
  <c r="Y167" i="22"/>
  <c r="BP114" i="22"/>
  <c r="BP112" i="22"/>
  <c r="AB127" i="22"/>
  <c r="AB125" i="22"/>
  <c r="AK200" i="22"/>
  <c r="AK201" i="22" s="1"/>
  <c r="AO10" i="22" s="1"/>
  <c r="AP10" i="22" s="1"/>
  <c r="AK165" i="22"/>
  <c r="AK89" i="22"/>
  <c r="V147" i="22"/>
  <c r="W148" i="22" s="1"/>
  <c r="W105" i="22"/>
  <c r="W162" i="22"/>
  <c r="BA73" i="22"/>
  <c r="BA67" i="22"/>
  <c r="BA77" i="22" s="1"/>
  <c r="BA75" i="22" s="1"/>
  <c r="Z68" i="22"/>
  <c r="Z66" i="22"/>
  <c r="Z70" i="22" s="1"/>
  <c r="Z72" i="22" s="1"/>
  <c r="W58" i="22"/>
  <c r="BL106" i="22"/>
  <c r="AK147" i="22"/>
  <c r="AK105" i="22"/>
  <c r="L132" i="22"/>
  <c r="L128" i="22"/>
  <c r="W201" i="22"/>
  <c r="AA10" i="22" s="1"/>
  <c r="AB10" i="22" s="1"/>
  <c r="I59" i="22"/>
  <c r="Y187" i="22"/>
  <c r="Y181" i="22"/>
  <c r="Y184" i="22"/>
  <c r="Y190" i="22"/>
  <c r="Y136" i="22"/>
  <c r="Y134" i="22" s="1"/>
  <c r="BM143" i="22"/>
  <c r="AL178" i="22"/>
  <c r="AL172" i="22"/>
  <c r="AL175" i="22"/>
  <c r="AL169" i="22"/>
  <c r="AL123" i="22"/>
  <c r="AL121" i="22" s="1"/>
  <c r="I104" i="22"/>
  <c r="I147" i="22" s="1"/>
  <c r="I148" i="22" s="1"/>
  <c r="BB42" i="22"/>
  <c r="BC42" i="22" s="1"/>
  <c r="BB38" i="22"/>
  <c r="BB46" i="22" s="1"/>
  <c r="BB44" i="22" s="1"/>
  <c r="N19" i="22"/>
  <c r="N26" i="22" s="1"/>
  <c r="N20" i="22"/>
  <c r="W149" i="22"/>
  <c r="J139" i="22"/>
  <c r="J141" i="22" s="1"/>
  <c r="J151" i="22" s="1"/>
  <c r="J149" i="22" s="1"/>
  <c r="J100" i="22"/>
  <c r="BA176" i="22"/>
  <c r="BA170" i="22"/>
  <c r="BA167" i="22"/>
  <c r="BA116" i="22"/>
  <c r="BA118" i="22" s="1"/>
  <c r="BA173" i="22"/>
  <c r="L114" i="22"/>
  <c r="L112" i="22"/>
  <c r="BO53" i="22"/>
  <c r="BO56" i="22" s="1"/>
  <c r="BO57" i="22" s="1"/>
  <c r="BO78" i="22"/>
  <c r="BO81" i="22" s="1"/>
  <c r="BO85" i="22" s="1"/>
  <c r="BO55" i="22"/>
  <c r="BO83" i="22" s="1"/>
  <c r="BO52" i="22"/>
  <c r="AK150" i="22"/>
  <c r="AY140" i="22"/>
  <c r="AY144" i="22" s="1"/>
  <c r="AY138" i="22"/>
  <c r="AY12" i="22" s="1"/>
  <c r="BM81" i="22"/>
  <c r="BM85" i="22" s="1"/>
  <c r="BM79" i="22"/>
  <c r="BM8" i="22" s="1"/>
  <c r="AM78" i="22"/>
  <c r="AM55" i="22"/>
  <c r="AM83" i="22" s="1"/>
  <c r="AM53" i="22"/>
  <c r="AM56" i="22" s="1"/>
  <c r="AM52" i="22"/>
  <c r="I198" i="22"/>
  <c r="M8" i="22" s="1"/>
  <c r="N8" i="22" s="1"/>
  <c r="AK86" i="22"/>
  <c r="BB68" i="22"/>
  <c r="BB66" i="22"/>
  <c r="BB70" i="22" s="1"/>
  <c r="BB72" i="22" s="1"/>
  <c r="AP127" i="22"/>
  <c r="AP125" i="22"/>
  <c r="K78" i="22"/>
  <c r="K81" i="22" s="1"/>
  <c r="K85" i="22" s="1"/>
  <c r="K55" i="22"/>
  <c r="K83" i="22" s="1"/>
  <c r="K53" i="22"/>
  <c r="K56" i="22" s="1"/>
  <c r="K57" i="22" s="1"/>
  <c r="K52" i="22"/>
  <c r="AL139" i="22"/>
  <c r="AL141" i="22" s="1"/>
  <c r="AL151" i="22" s="1"/>
  <c r="AL149" i="22" s="1"/>
  <c r="AL100" i="22"/>
  <c r="AL104" i="22"/>
  <c r="AL147" i="22" s="1"/>
  <c r="AY103" i="22"/>
  <c r="BQ22" i="22"/>
  <c r="BQ24" i="22" s="1"/>
  <c r="Z96" i="22"/>
  <c r="Z50" i="22"/>
  <c r="AO109" i="22"/>
  <c r="AO63" i="22"/>
  <c r="BO173" i="22"/>
  <c r="BO167" i="22"/>
  <c r="BO170" i="22"/>
  <c r="BO176" i="22"/>
  <c r="BO116" i="22"/>
  <c r="AK197" i="22"/>
  <c r="AK162" i="22"/>
  <c r="BN164" i="22"/>
  <c r="BN200" i="22" s="1"/>
  <c r="BN158" i="22"/>
  <c r="BN194" i="22" s="1"/>
  <c r="BN161" i="22"/>
  <c r="BN197" i="22" s="1"/>
  <c r="BN155" i="22"/>
  <c r="BN191" i="22" s="1"/>
  <c r="BN102" i="22"/>
  <c r="W198" i="22"/>
  <c r="AA8" i="22" s="1"/>
  <c r="AB8" i="22" s="1"/>
  <c r="Y101" i="22"/>
  <c r="Y142" i="22" s="1"/>
  <c r="Y99" i="22"/>
  <c r="Y137" i="22"/>
  <c r="Y140" i="22" s="1"/>
  <c r="Y144" i="22" s="1"/>
  <c r="Y98" i="22"/>
  <c r="L65" i="22"/>
  <c r="L111" i="22"/>
  <c r="M28" i="22"/>
  <c r="AM118" i="22"/>
  <c r="AA22" i="22"/>
  <c r="AA24" i="22" s="1"/>
  <c r="AA126" i="22"/>
  <c r="W165" i="22"/>
  <c r="BO118" i="22"/>
  <c r="BC109" i="22"/>
  <c r="BC63" i="22"/>
  <c r="BA137" i="22"/>
  <c r="BA140" i="22" s="1"/>
  <c r="BA144" i="22" s="1"/>
  <c r="BA101" i="22"/>
  <c r="BA142" i="22" s="1"/>
  <c r="BA99" i="22"/>
  <c r="BA98" i="22"/>
  <c r="K178" i="22"/>
  <c r="K175" i="22"/>
  <c r="K169" i="22"/>
  <c r="K172" i="22"/>
  <c r="K123" i="22"/>
  <c r="K121" i="22" s="1"/>
  <c r="AP19" i="22"/>
  <c r="AP26" i="22" s="1"/>
  <c r="AP20" i="22"/>
  <c r="AL164" i="22"/>
  <c r="AL200" i="22" s="1"/>
  <c r="AL158" i="22"/>
  <c r="AL194" i="22" s="1"/>
  <c r="AL161" i="22"/>
  <c r="AL197" i="22" s="1"/>
  <c r="AL155" i="22"/>
  <c r="AL102" i="22"/>
  <c r="W192" i="22"/>
  <c r="AA4" i="22" s="1"/>
  <c r="AB4" i="22" s="1"/>
  <c r="AY54" i="22"/>
  <c r="AY62" i="22" s="1"/>
  <c r="AY60" i="22" s="1"/>
  <c r="AY80" i="22"/>
  <c r="AY82" i="22" s="1"/>
  <c r="AY92" i="22" s="1"/>
  <c r="AY90" i="22" s="1"/>
  <c r="AY58" i="22"/>
  <c r="AZ58" i="22" s="1"/>
  <c r="AZ88" i="22" s="1"/>
  <c r="AL103" i="22"/>
  <c r="BQ36" i="22"/>
  <c r="AM73" i="22"/>
  <c r="AM67" i="22"/>
  <c r="AM77" i="22" s="1"/>
  <c r="AM75" i="22" s="1"/>
  <c r="BN178" i="22"/>
  <c r="BN172" i="22"/>
  <c r="BN175" i="22"/>
  <c r="BN169" i="22"/>
  <c r="BN123" i="22"/>
  <c r="BN121" i="22" s="1"/>
  <c r="I192" i="22"/>
  <c r="M4" i="22" s="1"/>
  <c r="N4" i="22" s="1"/>
  <c r="M126" i="22"/>
  <c r="AO38" i="22"/>
  <c r="AO46" i="22" s="1"/>
  <c r="AK194" i="22"/>
  <c r="AK159" i="22"/>
  <c r="W60" i="22"/>
  <c r="X178" i="22"/>
  <c r="X175" i="22"/>
  <c r="X169" i="22"/>
  <c r="X172" i="22"/>
  <c r="X123" i="22"/>
  <c r="X121" i="22" s="1"/>
  <c r="BN80" i="22"/>
  <c r="BN82" i="22" s="1"/>
  <c r="BN92" i="22" s="1"/>
  <c r="BN54" i="22"/>
  <c r="BN62" i="22" s="1"/>
  <c r="BD37" i="22"/>
  <c r="BD40" i="22" s="1"/>
  <c r="BD41" i="22" s="1"/>
  <c r="BD35" i="22"/>
  <c r="I166" i="22"/>
  <c r="I202" i="22" s="1"/>
  <c r="M11" i="22" s="1"/>
  <c r="N11" i="22" s="1"/>
  <c r="I196" i="22"/>
  <c r="M7" i="22" s="1"/>
  <c r="I157" i="22"/>
  <c r="I193" i="22" s="1"/>
  <c r="M5" i="22" s="1"/>
  <c r="N5" i="22" s="1"/>
  <c r="I163" i="22"/>
  <c r="I199" i="22" s="1"/>
  <c r="M9" i="22" s="1"/>
  <c r="N9" i="22" s="1"/>
  <c r="I108" i="22"/>
  <c r="I106" i="22" s="1"/>
  <c r="BB132" i="22"/>
  <c r="BC132" i="22" s="1"/>
  <c r="BB128" i="22"/>
  <c r="N37" i="22"/>
  <c r="N40" i="22" s="1"/>
  <c r="N41" i="22" s="1"/>
  <c r="N35" i="22"/>
  <c r="BP42" i="22"/>
  <c r="BP38" i="22"/>
  <c r="BP46" i="22" s="1"/>
  <c r="BP44" i="22" s="1"/>
  <c r="BC24" i="22"/>
  <c r="BC22" i="22"/>
  <c r="W195" i="22"/>
  <c r="AA6" i="22" s="1"/>
  <c r="AB6" i="22" s="1"/>
  <c r="I105" i="22"/>
  <c r="J87" i="22"/>
  <c r="K87" i="22" s="1"/>
  <c r="Y113" i="22"/>
  <c r="Y119" i="22"/>
  <c r="W156" i="22"/>
  <c r="AY81" i="22"/>
  <c r="AY85" i="22" s="1"/>
  <c r="AY79" i="22"/>
  <c r="AY8" i="22" s="1"/>
  <c r="BQ109" i="22"/>
  <c r="BQ63" i="22"/>
  <c r="BQ126" i="22"/>
  <c r="BP72" i="22"/>
  <c r="K173" i="22"/>
  <c r="K167" i="22"/>
  <c r="K170" i="22"/>
  <c r="K176" i="22"/>
  <c r="K116" i="22"/>
  <c r="K118" i="22" s="1"/>
  <c r="M109" i="22"/>
  <c r="M63" i="22"/>
  <c r="BP68" i="22"/>
  <c r="BP66" i="22"/>
  <c r="BP70" i="22" s="1"/>
  <c r="AO22" i="22"/>
  <c r="AO24" i="22" s="1"/>
  <c r="AO126" i="22"/>
  <c r="AB37" i="22"/>
  <c r="AB40" i="22" s="1"/>
  <c r="AB41" i="22" s="1"/>
  <c r="AB35" i="22"/>
  <c r="AL80" i="22"/>
  <c r="AL82" i="22" s="1"/>
  <c r="AL92" i="22" s="1"/>
  <c r="AL90" i="22" s="1"/>
  <c r="AL58" i="22"/>
  <c r="AL54" i="22"/>
  <c r="AL62" i="22" s="1"/>
  <c r="AL60" i="22" s="1"/>
  <c r="BN139" i="22"/>
  <c r="BN141" i="22" s="1"/>
  <c r="BN151" i="22" s="1"/>
  <c r="BN100" i="22"/>
  <c r="BM103" i="22"/>
  <c r="V166" i="22"/>
  <c r="V202" i="22" s="1"/>
  <c r="V196" i="22"/>
  <c r="V163" i="22"/>
  <c r="V199" i="22" s="1"/>
  <c r="V157" i="22"/>
  <c r="V193" i="22" s="1"/>
  <c r="V108" i="22"/>
  <c r="V106" i="22" s="1"/>
  <c r="BA119" i="22"/>
  <c r="BA113" i="22"/>
  <c r="Y78" i="22"/>
  <c r="Y81" i="22" s="1"/>
  <c r="Y85" i="22" s="1"/>
  <c r="Y55" i="22"/>
  <c r="Y83" i="22" s="1"/>
  <c r="Y53" i="22"/>
  <c r="Y56" i="22" s="1"/>
  <c r="Y52" i="22"/>
  <c r="BR127" i="22"/>
  <c r="BR125" i="22"/>
  <c r="Z114" i="22"/>
  <c r="Z112" i="22"/>
  <c r="AA109" i="22"/>
  <c r="AA63" i="22"/>
  <c r="AB27" i="22"/>
  <c r="BD20" i="22"/>
  <c r="BD36" i="22" s="1"/>
  <c r="BD19" i="22"/>
  <c r="BD26" i="22" s="1"/>
  <c r="AN42" i="22"/>
  <c r="AO42" i="22" s="1"/>
  <c r="AN38" i="22"/>
  <c r="AN46" i="22" s="1"/>
  <c r="AN44" i="22" s="1"/>
  <c r="BO190" i="22"/>
  <c r="BO184" i="22"/>
  <c r="BO181" i="22"/>
  <c r="BO187" i="22"/>
  <c r="BO136" i="22"/>
  <c r="BO134" i="22" s="1"/>
  <c r="K72" i="22"/>
  <c r="BM140" i="22"/>
  <c r="BM144" i="22" s="1"/>
  <c r="BM146" i="22" s="1"/>
  <c r="BN146" i="22" s="1"/>
  <c r="BO146" i="22" s="1"/>
  <c r="BM138" i="22"/>
  <c r="BM12" i="22" s="1"/>
  <c r="X78" i="22"/>
  <c r="X55" i="22"/>
  <c r="X83" i="22" s="1"/>
  <c r="X53" i="22"/>
  <c r="X56" i="22" s="1"/>
  <c r="X57" i="22" s="1"/>
  <c r="Y57" i="22" s="1"/>
  <c r="X52" i="22"/>
  <c r="BP111" i="22"/>
  <c r="BP65" i="22"/>
  <c r="BQ28" i="22"/>
  <c r="I159" i="22"/>
  <c r="AK156" i="22"/>
  <c r="J164" i="22"/>
  <c r="J200" i="22" s="1"/>
  <c r="J158" i="22"/>
  <c r="J161" i="22"/>
  <c r="J197" i="22" s="1"/>
  <c r="J155" i="22"/>
  <c r="J191" i="22" s="1"/>
  <c r="J102" i="22"/>
  <c r="J103" i="22" s="1"/>
  <c r="BM87" i="22"/>
  <c r="BN87" i="22" s="1"/>
  <c r="L68" i="22"/>
  <c r="L66" i="22"/>
  <c r="L70" i="22" s="1"/>
  <c r="BO137" i="22"/>
  <c r="BO140" i="22" s="1"/>
  <c r="BO144" i="22" s="1"/>
  <c r="BO101" i="22"/>
  <c r="BO142" i="22" s="1"/>
  <c r="BO99" i="22"/>
  <c r="BO98" i="22"/>
  <c r="BA78" i="22"/>
  <c r="BA81" i="22" s="1"/>
  <c r="BA85" i="22" s="1"/>
  <c r="BA55" i="22"/>
  <c r="BA83" i="22" s="1"/>
  <c r="BA53" i="22"/>
  <c r="BA56" i="22" s="1"/>
  <c r="BA57" i="22" s="1"/>
  <c r="BA52" i="22"/>
  <c r="AY139" i="22"/>
  <c r="AY141" i="22" s="1"/>
  <c r="AY151" i="22" s="1"/>
  <c r="AY149" i="22" s="1"/>
  <c r="AY104" i="22"/>
  <c r="AY100" i="22"/>
  <c r="BM80" i="22"/>
  <c r="BM82" i="22" s="1"/>
  <c r="BM92" i="22" s="1"/>
  <c r="BM90" i="22" s="1"/>
  <c r="BM58" i="22"/>
  <c r="BN58" i="22" s="1"/>
  <c r="BN88" i="22" s="1"/>
  <c r="BM54" i="22"/>
  <c r="BM62" i="22" s="1"/>
  <c r="BM60" i="22" s="1"/>
  <c r="AM137" i="22"/>
  <c r="AM140" i="22" s="1"/>
  <c r="AM144" i="22" s="1"/>
  <c r="AM146" i="22" s="1"/>
  <c r="AM101" i="22"/>
  <c r="AM142" i="22" s="1"/>
  <c r="AM99" i="22"/>
  <c r="AM98" i="22"/>
  <c r="BB114" i="22"/>
  <c r="BB112" i="22"/>
  <c r="AP37" i="22"/>
  <c r="AP40" i="22" s="1"/>
  <c r="AP41" i="22" s="1"/>
  <c r="AP35" i="22"/>
  <c r="Z111" i="22"/>
  <c r="Z65" i="22"/>
  <c r="AA28" i="22"/>
  <c r="K190" i="22"/>
  <c r="K184" i="22"/>
  <c r="K181" i="22"/>
  <c r="K187" i="22"/>
  <c r="K136" i="22"/>
  <c r="K134" i="22" s="1"/>
  <c r="K137" i="22"/>
  <c r="K101" i="22"/>
  <c r="K142" i="22" s="1"/>
  <c r="K99" i="22"/>
  <c r="K98" i="22"/>
  <c r="BM59" i="18"/>
  <c r="BN58" i="18"/>
  <c r="BN88" i="18" s="1"/>
  <c r="BA57" i="18"/>
  <c r="BQ50" i="18"/>
  <c r="BQ96" i="18"/>
  <c r="BO54" i="18"/>
  <c r="BO62" i="18" s="1"/>
  <c r="BO60" i="18" s="1"/>
  <c r="BO80" i="18"/>
  <c r="BO82" i="18" s="1"/>
  <c r="BO92" i="18" s="1"/>
  <c r="BO90" i="18" s="1"/>
  <c r="BR63" i="18"/>
  <c r="BR109" i="18"/>
  <c r="BR27" i="18"/>
  <c r="BO102" i="18"/>
  <c r="BO103" i="18" s="1"/>
  <c r="BO158" i="18"/>
  <c r="BO164" i="18"/>
  <c r="BO200" i="18" s="1"/>
  <c r="BO161" i="18"/>
  <c r="BO197" i="18" s="1"/>
  <c r="BO155" i="18"/>
  <c r="BM105" i="18"/>
  <c r="BP113" i="18"/>
  <c r="BP119" i="18"/>
  <c r="BQ66" i="18"/>
  <c r="BQ70" i="18" s="1"/>
  <c r="BQ72" i="18" s="1"/>
  <c r="BQ68" i="18"/>
  <c r="BR128" i="18"/>
  <c r="BR132" i="18"/>
  <c r="BR133" i="18" s="1"/>
  <c r="BR22" i="18"/>
  <c r="BR23" i="18" s="1"/>
  <c r="BR21" i="18"/>
  <c r="BP116" i="18"/>
  <c r="BP118" i="18" s="1"/>
  <c r="BP167" i="18"/>
  <c r="BP173" i="18"/>
  <c r="BP170" i="18"/>
  <c r="BP176" i="18"/>
  <c r="BN108" i="18"/>
  <c r="BN106" i="18" s="1"/>
  <c r="BN196" i="18"/>
  <c r="BN166" i="18"/>
  <c r="BN202" i="18" s="1"/>
  <c r="BN157" i="18"/>
  <c r="BN193" i="18" s="1"/>
  <c r="BN163" i="18"/>
  <c r="BN199" i="18" s="1"/>
  <c r="BQ136" i="18"/>
  <c r="BQ181" i="18"/>
  <c r="BQ187" i="18"/>
  <c r="BQ190" i="18"/>
  <c r="BQ184" i="18"/>
  <c r="BO123" i="18"/>
  <c r="BO121" i="18" s="1"/>
  <c r="BO172" i="18"/>
  <c r="BO178" i="18"/>
  <c r="BO169" i="18"/>
  <c r="BO175" i="18"/>
  <c r="BO100" i="18"/>
  <c r="BO104" i="18"/>
  <c r="BO147" i="18" s="1"/>
  <c r="BO139" i="18"/>
  <c r="BO141" i="18" s="1"/>
  <c r="BO151" i="18" s="1"/>
  <c r="BO149" i="18" s="1"/>
  <c r="BP99" i="18"/>
  <c r="BP101" i="18"/>
  <c r="BP142" i="18" s="1"/>
  <c r="BP137" i="18"/>
  <c r="BP140" i="18" s="1"/>
  <c r="BP144" i="18" s="1"/>
  <c r="BP98" i="18"/>
  <c r="BR130" i="18"/>
  <c r="BR131" i="18" s="1"/>
  <c r="BR182" i="18"/>
  <c r="BR183" i="18" s="1"/>
  <c r="BR188" i="18"/>
  <c r="BR189" i="18" s="1"/>
  <c r="BR179" i="18"/>
  <c r="BR180" i="18" s="1"/>
  <c r="BR185" i="18"/>
  <c r="BR186" i="18" s="1"/>
  <c r="BP67" i="18"/>
  <c r="BP77" i="18" s="1"/>
  <c r="BP75" i="18" s="1"/>
  <c r="BP73" i="18"/>
  <c r="BN200" i="18"/>
  <c r="BM150" i="18"/>
  <c r="BP136" i="18"/>
  <c r="BP134" i="18" s="1"/>
  <c r="BP181" i="18"/>
  <c r="BP187" i="18"/>
  <c r="BP184" i="18"/>
  <c r="BP190" i="18"/>
  <c r="BQ112" i="18"/>
  <c r="BQ114" i="18"/>
  <c r="BN87" i="18"/>
  <c r="BO87" i="18" s="1"/>
  <c r="BR36" i="18"/>
  <c r="BO140" i="18"/>
  <c r="BO144" i="18" s="1"/>
  <c r="BN104" i="18"/>
  <c r="BN147" i="18" s="1"/>
  <c r="BP55" i="18"/>
  <c r="BP83" i="18" s="1"/>
  <c r="BP53" i="18"/>
  <c r="BP56" i="18" s="1"/>
  <c r="BP57" i="18" s="1"/>
  <c r="BP78" i="18"/>
  <c r="BP52" i="18"/>
  <c r="BR28" i="18"/>
  <c r="BQ65" i="18"/>
  <c r="BQ111" i="18"/>
  <c r="BC72" i="18"/>
  <c r="BD128" i="18"/>
  <c r="BD132" i="18"/>
  <c r="BD133" i="18" s="1"/>
  <c r="AY195" i="18"/>
  <c r="BC6" i="18" s="1"/>
  <c r="BD6" i="18" s="1"/>
  <c r="BA102" i="18"/>
  <c r="BA103" i="18" s="1"/>
  <c r="BA158" i="18"/>
  <c r="BA164" i="18"/>
  <c r="BA200" i="18" s="1"/>
  <c r="BA155" i="18"/>
  <c r="BA191" i="18" s="1"/>
  <c r="BA161" i="18"/>
  <c r="BA197" i="18" s="1"/>
  <c r="AY192" i="18"/>
  <c r="BC4" i="18" s="1"/>
  <c r="BD4" i="18" s="1"/>
  <c r="AZ58" i="18"/>
  <c r="AZ88" i="18" s="1"/>
  <c r="BB67" i="18"/>
  <c r="BB77" i="18" s="1"/>
  <c r="BB75" i="18" s="1"/>
  <c r="BB73" i="18"/>
  <c r="AY59" i="18"/>
  <c r="BC112" i="18"/>
  <c r="BC114" i="18"/>
  <c r="AY105" i="18"/>
  <c r="AY165" i="18"/>
  <c r="AZ157" i="18"/>
  <c r="AZ193" i="18" s="1"/>
  <c r="AZ163" i="18"/>
  <c r="AZ199" i="18" s="1"/>
  <c r="AZ108" i="18"/>
  <c r="AZ196" i="18"/>
  <c r="AZ166" i="18"/>
  <c r="AZ202" i="18" s="1"/>
  <c r="AY150" i="18"/>
  <c r="BA100" i="18"/>
  <c r="BA104" i="18"/>
  <c r="BA147" i="18" s="1"/>
  <c r="BA139" i="18"/>
  <c r="BA141" i="18" s="1"/>
  <c r="BA151" i="18" s="1"/>
  <c r="BA149" i="18" s="1"/>
  <c r="AZ60" i="18"/>
  <c r="BC65" i="18"/>
  <c r="BD28" i="18"/>
  <c r="BC111" i="18"/>
  <c r="AY108" i="18"/>
  <c r="AY106" i="18" s="1"/>
  <c r="AY157" i="18"/>
  <c r="AY193" i="18" s="1"/>
  <c r="BC5" i="18" s="1"/>
  <c r="BD5" i="18" s="1"/>
  <c r="AY163" i="18"/>
  <c r="AY199" i="18" s="1"/>
  <c r="BC9" i="18" s="1"/>
  <c r="BD9" i="18" s="1"/>
  <c r="AY196" i="18"/>
  <c r="BC7" i="18" s="1"/>
  <c r="BD7" i="18" s="1"/>
  <c r="AY166" i="18"/>
  <c r="AY202" i="18" s="1"/>
  <c r="BC11" i="18" s="1"/>
  <c r="BD11" i="18" s="1"/>
  <c r="BD38" i="18"/>
  <c r="BD46" i="18" s="1"/>
  <c r="BD44" i="18" s="1"/>
  <c r="BD45" i="18" s="1"/>
  <c r="BD42" i="18"/>
  <c r="BD43" i="18" s="1"/>
  <c r="BB96" i="18"/>
  <c r="BB50" i="18"/>
  <c r="BD22" i="18"/>
  <c r="BD23" i="18" s="1"/>
  <c r="BD24" i="18"/>
  <c r="BD21" i="18"/>
  <c r="BC66" i="18"/>
  <c r="BC70" i="18" s="1"/>
  <c r="BC68" i="18"/>
  <c r="BA123" i="18"/>
  <c r="BA121" i="18" s="1"/>
  <c r="BA172" i="18"/>
  <c r="BA178" i="18"/>
  <c r="BA169" i="18"/>
  <c r="BA175" i="18"/>
  <c r="AY162" i="18"/>
  <c r="BD130" i="18"/>
  <c r="BD131" i="18" s="1"/>
  <c r="BD179" i="18"/>
  <c r="BD180" i="18" s="1"/>
  <c r="BD185" i="18"/>
  <c r="BD186" i="18" s="1"/>
  <c r="BD188" i="18"/>
  <c r="BD189" i="18" s="1"/>
  <c r="BD182" i="18"/>
  <c r="BD183" i="18" s="1"/>
  <c r="AY201" i="18"/>
  <c r="BC10" i="18" s="1"/>
  <c r="BD10" i="18" s="1"/>
  <c r="BC136" i="18"/>
  <c r="BC134" i="18" s="1"/>
  <c r="BC181" i="18"/>
  <c r="BC187" i="18"/>
  <c r="BC184" i="18"/>
  <c r="BC190" i="18"/>
  <c r="BA54" i="18"/>
  <c r="BA62" i="18" s="1"/>
  <c r="BA60" i="18" s="1"/>
  <c r="BA80" i="18"/>
  <c r="BA82" i="18" s="1"/>
  <c r="BA92" i="18" s="1"/>
  <c r="BA90" i="18" s="1"/>
  <c r="AZ90" i="18"/>
  <c r="BD63" i="18"/>
  <c r="BD109" i="18"/>
  <c r="BD27" i="18"/>
  <c r="AY89" i="18"/>
  <c r="AY148" i="18"/>
  <c r="AY198" i="18"/>
  <c r="BC8" i="18" s="1"/>
  <c r="BD8" i="18" s="1"/>
  <c r="BB116" i="18"/>
  <c r="BB118" i="18" s="1"/>
  <c r="BB170" i="18"/>
  <c r="BB176" i="18"/>
  <c r="BB173" i="18"/>
  <c r="BB167" i="18"/>
  <c r="BC50" i="18"/>
  <c r="BC96" i="18"/>
  <c r="AY156" i="18"/>
  <c r="BB113" i="18"/>
  <c r="BB119" i="18"/>
  <c r="AP111" i="18"/>
  <c r="AP65" i="18"/>
  <c r="AP112" i="18"/>
  <c r="AP114" i="18"/>
  <c r="AP115" i="18" s="1"/>
  <c r="AP110" i="18"/>
  <c r="AO99" i="18"/>
  <c r="AO101" i="18"/>
  <c r="AO142" i="18" s="1"/>
  <c r="AO137" i="18"/>
  <c r="AO140" i="18" s="1"/>
  <c r="AO144" i="18" s="1"/>
  <c r="AO146" i="18" s="1"/>
  <c r="AO98" i="18"/>
  <c r="AP68" i="18"/>
  <c r="AP69" i="18" s="1"/>
  <c r="AP66" i="18"/>
  <c r="AP70" i="18" s="1"/>
  <c r="AP71" i="18" s="1"/>
  <c r="AP64" i="18"/>
  <c r="AO119" i="18"/>
  <c r="AO113" i="18"/>
  <c r="AP24" i="18"/>
  <c r="AN102" i="18"/>
  <c r="AN103" i="18" s="1"/>
  <c r="AN155" i="18"/>
  <c r="AN191" i="18" s="1"/>
  <c r="AN158" i="18"/>
  <c r="AN164" i="18"/>
  <c r="AN200" i="18" s="1"/>
  <c r="AN161" i="18"/>
  <c r="AN197" i="18" s="1"/>
  <c r="AM191" i="18"/>
  <c r="AO53" i="18"/>
  <c r="AO56" i="18" s="1"/>
  <c r="AO57" i="18" s="1"/>
  <c r="AO78" i="18"/>
  <c r="AO81" i="18" s="1"/>
  <c r="AO85" i="18" s="1"/>
  <c r="AO55" i="18"/>
  <c r="AO83" i="18" s="1"/>
  <c r="AO52" i="18"/>
  <c r="AN123" i="18"/>
  <c r="AN121" i="18" s="1"/>
  <c r="AN169" i="18"/>
  <c r="AN172" i="18"/>
  <c r="AN178" i="18"/>
  <c r="AN175" i="18"/>
  <c r="AN54" i="18"/>
  <c r="AN62" i="18" s="1"/>
  <c r="AN60" i="18" s="1"/>
  <c r="AN80" i="18"/>
  <c r="AN82" i="18" s="1"/>
  <c r="AN92" i="18" s="1"/>
  <c r="AN90" i="18" s="1"/>
  <c r="AN58" i="18"/>
  <c r="AP136" i="18"/>
  <c r="AP134" i="18" s="1"/>
  <c r="AP190" i="18"/>
  <c r="AP181" i="18"/>
  <c r="AP187" i="18"/>
  <c r="AP184" i="18"/>
  <c r="AO134" i="18"/>
  <c r="AO67" i="18"/>
  <c r="AO77" i="18" s="1"/>
  <c r="AO75" i="18" s="1"/>
  <c r="AO73" i="18"/>
  <c r="AM196" i="18"/>
  <c r="AM166" i="18"/>
  <c r="AM202" i="18" s="1"/>
  <c r="AM108" i="18"/>
  <c r="AM106" i="18" s="1"/>
  <c r="AM157" i="18"/>
  <c r="AM193" i="18" s="1"/>
  <c r="AM163" i="18"/>
  <c r="AM199" i="18" s="1"/>
  <c r="AM87" i="18"/>
  <c r="AN87" i="18" s="1"/>
  <c r="AO87" i="18" s="1"/>
  <c r="AN104" i="18"/>
  <c r="AN100" i="18"/>
  <c r="AN139" i="18"/>
  <c r="AN141" i="18" s="1"/>
  <c r="AN151" i="18" s="1"/>
  <c r="AN149" i="18" s="1"/>
  <c r="AO116" i="18"/>
  <c r="AO118" i="18" s="1"/>
  <c r="AO167" i="18"/>
  <c r="AO173" i="18"/>
  <c r="AO170" i="18"/>
  <c r="AO176" i="18"/>
  <c r="AM200" i="18"/>
  <c r="AP72" i="18"/>
  <c r="Y72" i="18"/>
  <c r="X118" i="18"/>
  <c r="I117" i="18"/>
  <c r="W138" i="18"/>
  <c r="W12" i="18" s="1"/>
  <c r="AA128" i="18"/>
  <c r="Z96" i="18"/>
  <c r="Z50" i="18"/>
  <c r="X100" i="18"/>
  <c r="X139" i="18"/>
  <c r="X141" i="18" s="1"/>
  <c r="X151" i="18" s="1"/>
  <c r="X178" i="18"/>
  <c r="X172" i="18"/>
  <c r="X175" i="18"/>
  <c r="X169" i="18"/>
  <c r="X123" i="18"/>
  <c r="X121" i="18" s="1"/>
  <c r="Y119" i="18"/>
  <c r="Y113" i="18"/>
  <c r="Y55" i="18"/>
  <c r="Y83" i="18" s="1"/>
  <c r="Y53" i="18"/>
  <c r="Y56" i="18" s="1"/>
  <c r="Y57" i="18" s="1"/>
  <c r="Y78" i="18"/>
  <c r="Y81" i="18" s="1"/>
  <c r="Y85" i="18" s="1"/>
  <c r="Y52" i="18"/>
  <c r="Y134" i="18"/>
  <c r="Y137" i="18"/>
  <c r="Y101" i="18"/>
  <c r="Y142" i="18" s="1"/>
  <c r="Y99" i="18"/>
  <c r="Y98" i="18"/>
  <c r="Z128" i="18"/>
  <c r="Z132" i="18"/>
  <c r="AA132" i="18" s="1"/>
  <c r="AB127" i="18"/>
  <c r="AB125" i="18"/>
  <c r="V147" i="18"/>
  <c r="X80" i="18"/>
  <c r="X82" i="18" s="1"/>
  <c r="X92" i="18" s="1"/>
  <c r="X54" i="18"/>
  <c r="X62" i="18" s="1"/>
  <c r="W79" i="18"/>
  <c r="W8" i="18" s="1"/>
  <c r="V146" i="18"/>
  <c r="W146" i="18" s="1"/>
  <c r="X146" i="18" s="1"/>
  <c r="W145" i="18"/>
  <c r="W80" i="18"/>
  <c r="W82" i="18" s="1"/>
  <c r="W92" i="18" s="1"/>
  <c r="W90" i="18" s="1"/>
  <c r="W58" i="18"/>
  <c r="X58" i="18" s="1"/>
  <c r="X88" i="18" s="1"/>
  <c r="W54" i="18"/>
  <c r="W62" i="18" s="1"/>
  <c r="W60" i="18" s="1"/>
  <c r="W61" i="18" s="1"/>
  <c r="Z111" i="18"/>
  <c r="Z65" i="18"/>
  <c r="AA28" i="18"/>
  <c r="V88" i="18"/>
  <c r="AA22" i="18"/>
  <c r="AA24" i="18" s="1"/>
  <c r="V191" i="18"/>
  <c r="W104" i="18"/>
  <c r="W147" i="18" s="1"/>
  <c r="W100" i="18"/>
  <c r="W139" i="18"/>
  <c r="W141" i="18" s="1"/>
  <c r="W151" i="18" s="1"/>
  <c r="W149" i="18" s="1"/>
  <c r="W150" i="18" s="1"/>
  <c r="W91" i="18"/>
  <c r="AA109" i="18"/>
  <c r="AA63" i="18"/>
  <c r="V194" i="18"/>
  <c r="AB20" i="18"/>
  <c r="AB36" i="18" s="1"/>
  <c r="AB19" i="18"/>
  <c r="AB26" i="18" s="1"/>
  <c r="V163" i="18"/>
  <c r="V199" i="18" s="1"/>
  <c r="V157" i="18"/>
  <c r="V193" i="18" s="1"/>
  <c r="V196" i="18"/>
  <c r="V108" i="18"/>
  <c r="V106" i="18" s="1"/>
  <c r="V166" i="18"/>
  <c r="V202" i="18" s="1"/>
  <c r="AA131" i="18"/>
  <c r="Z68" i="18"/>
  <c r="Z66" i="18"/>
  <c r="Z70" i="18" s="1"/>
  <c r="Z72" i="18" s="1"/>
  <c r="AA36" i="18"/>
  <c r="V200" i="18"/>
  <c r="Y173" i="18"/>
  <c r="Y167" i="18"/>
  <c r="Y170" i="18"/>
  <c r="Y176" i="18"/>
  <c r="Y116" i="18"/>
  <c r="Y118" i="18" s="1"/>
  <c r="Z114" i="18"/>
  <c r="Z112" i="18"/>
  <c r="V197" i="18"/>
  <c r="X164" i="18"/>
  <c r="X200" i="18" s="1"/>
  <c r="X158" i="18"/>
  <c r="X194" i="18" s="1"/>
  <c r="X155" i="18"/>
  <c r="X191" i="18" s="1"/>
  <c r="X102" i="18"/>
  <c r="X161" i="18"/>
  <c r="X197" i="18" s="1"/>
  <c r="Z42" i="18"/>
  <c r="Z38" i="18"/>
  <c r="Z46" i="18" s="1"/>
  <c r="Z44" i="18" s="1"/>
  <c r="AB37" i="18"/>
  <c r="AB40" i="18" s="1"/>
  <c r="AB41" i="18" s="1"/>
  <c r="AB35" i="18"/>
  <c r="W164" i="18"/>
  <c r="W200" i="18" s="1"/>
  <c r="W158" i="18"/>
  <c r="W194" i="18" s="1"/>
  <c r="W155" i="18"/>
  <c r="W191" i="18" s="1"/>
  <c r="W102" i="18"/>
  <c r="W103" i="18" s="1"/>
  <c r="X103" i="18" s="1"/>
  <c r="W161" i="18"/>
  <c r="W197" i="18" s="1"/>
  <c r="W86" i="18"/>
  <c r="V87" i="18"/>
  <c r="W87" i="18" s="1"/>
  <c r="X87" i="18" s="1"/>
  <c r="Y87" i="18" s="1"/>
  <c r="Y73" i="18"/>
  <c r="Y67" i="18"/>
  <c r="Y77" i="18" s="1"/>
  <c r="Y75" i="18" s="1"/>
  <c r="K78" i="18"/>
  <c r="K81" i="18" s="1"/>
  <c r="K85" i="18" s="1"/>
  <c r="K65" i="18"/>
  <c r="K67" i="18" s="1"/>
  <c r="K77" i="18" s="1"/>
  <c r="K75" i="18" s="1"/>
  <c r="I197" i="18"/>
  <c r="I198" i="18" s="1"/>
  <c r="M8" i="18" s="1"/>
  <c r="K190" i="18"/>
  <c r="K184" i="18"/>
  <c r="K181" i="18"/>
  <c r="K187" i="18"/>
  <c r="M188" i="18"/>
  <c r="M182" i="18"/>
  <c r="M179" i="18"/>
  <c r="M185" i="18"/>
  <c r="I194" i="18"/>
  <c r="I195" i="18" s="1"/>
  <c r="M6" i="18" s="1"/>
  <c r="K68" i="18"/>
  <c r="K83" i="18" s="1"/>
  <c r="J178" i="18"/>
  <c r="J175" i="18"/>
  <c r="J172" i="18"/>
  <c r="J169" i="18"/>
  <c r="J158" i="18"/>
  <c r="J194" i="18" s="1"/>
  <c r="J164" i="18"/>
  <c r="J200" i="18" s="1"/>
  <c r="J161" i="18"/>
  <c r="J197" i="18" s="1"/>
  <c r="J155" i="18"/>
  <c r="J191" i="18" s="1"/>
  <c r="L176" i="18"/>
  <c r="L173" i="18"/>
  <c r="L170" i="18"/>
  <c r="L167" i="18"/>
  <c r="K178" i="18"/>
  <c r="K175" i="18"/>
  <c r="K172" i="18"/>
  <c r="K169" i="18"/>
  <c r="K157" i="18"/>
  <c r="K166" i="18"/>
  <c r="K163" i="18"/>
  <c r="K167" i="18"/>
  <c r="K176" i="18"/>
  <c r="K173" i="18"/>
  <c r="K170" i="18"/>
  <c r="I166" i="18"/>
  <c r="I202" i="18" s="1"/>
  <c r="M11" i="18" s="1"/>
  <c r="N11" i="18" s="1"/>
  <c r="I163" i="18"/>
  <c r="I199" i="18" s="1"/>
  <c r="M9" i="18" s="1"/>
  <c r="I157" i="18"/>
  <c r="I193" i="18" s="1"/>
  <c r="M5" i="18" s="1"/>
  <c r="K123" i="18"/>
  <c r="K73" i="18"/>
  <c r="J118" i="18"/>
  <c r="J72" i="18"/>
  <c r="K72" i="18" s="1"/>
  <c r="L114" i="18"/>
  <c r="J123" i="18"/>
  <c r="J121" i="18" s="1"/>
  <c r="K116" i="18"/>
  <c r="J119" i="18"/>
  <c r="K119" i="18" s="1"/>
  <c r="L28" i="18"/>
  <c r="L111" i="18" s="1"/>
  <c r="L113" i="18" s="1"/>
  <c r="I201" i="18"/>
  <c r="M10" i="18" s="1"/>
  <c r="N10" i="18" s="1"/>
  <c r="L63" i="18"/>
  <c r="L78" i="18" s="1"/>
  <c r="L81" i="18" s="1"/>
  <c r="L85" i="18" s="1"/>
  <c r="M63" i="18"/>
  <c r="M66" i="18" s="1"/>
  <c r="M70" i="18" s="1"/>
  <c r="M109" i="18"/>
  <c r="M112" i="18" s="1"/>
  <c r="K101" i="18"/>
  <c r="K142" i="18" s="1"/>
  <c r="K108" i="18"/>
  <c r="K99" i="18"/>
  <c r="K137" i="18"/>
  <c r="K140" i="18" s="1"/>
  <c r="K144" i="18" s="1"/>
  <c r="K139" i="18"/>
  <c r="K141" i="18" s="1"/>
  <c r="K151" i="18" s="1"/>
  <c r="L116" i="18"/>
  <c r="M22" i="18"/>
  <c r="M24" i="18" s="1"/>
  <c r="I108" i="18"/>
  <c r="I106" i="18" s="1"/>
  <c r="I107" i="18" s="1"/>
  <c r="I196" i="18"/>
  <c r="M7" i="18" s="1"/>
  <c r="J100" i="18"/>
  <c r="J139" i="18"/>
  <c r="J141" i="18" s="1"/>
  <c r="J151" i="18" s="1"/>
  <c r="J104" i="18"/>
  <c r="I105" i="18"/>
  <c r="I147" i="18"/>
  <c r="I148" i="18" s="1"/>
  <c r="I165" i="18"/>
  <c r="J54" i="18"/>
  <c r="J62" i="18" s="1"/>
  <c r="J60" i="18" s="1"/>
  <c r="K136" i="18"/>
  <c r="K134" i="18" s="1"/>
  <c r="J102" i="18"/>
  <c r="J103" i="18" s="1"/>
  <c r="I191" i="18"/>
  <c r="M130" i="18"/>
  <c r="M131" i="18" s="1"/>
  <c r="I146" i="18"/>
  <c r="J146" i="18" s="1"/>
  <c r="L96" i="18"/>
  <c r="L128" i="18"/>
  <c r="L132" i="18"/>
  <c r="L55" i="18"/>
  <c r="L53" i="18"/>
  <c r="L56" i="18" s="1"/>
  <c r="L52" i="18"/>
  <c r="N127" i="18"/>
  <c r="N125" i="18"/>
  <c r="N37" i="18"/>
  <c r="N40" i="18" s="1"/>
  <c r="M126" i="18"/>
  <c r="K54" i="18"/>
  <c r="K62" i="18" s="1"/>
  <c r="M36" i="18"/>
  <c r="N19" i="18"/>
  <c r="N20" i="18"/>
  <c r="N22" i="18" s="1"/>
  <c r="K40" i="13"/>
  <c r="K39" i="13"/>
  <c r="L37" i="13"/>
  <c r="J34" i="13"/>
  <c r="J33" i="13"/>
  <c r="K31" i="13"/>
  <c r="K28" i="13"/>
  <c r="K27" i="13"/>
  <c r="L25" i="13"/>
  <c r="L19" i="13"/>
  <c r="K22" i="13"/>
  <c r="K21" i="13"/>
  <c r="K13" i="13"/>
  <c r="J16" i="13"/>
  <c r="J15" i="13"/>
  <c r="Z57" i="35" l="1"/>
  <c r="BO57" i="35"/>
  <c r="AM147" i="34"/>
  <c r="J147" i="34"/>
  <c r="BP118" i="34"/>
  <c r="AN57" i="34"/>
  <c r="AM90" i="34"/>
  <c r="K58" i="34"/>
  <c r="L58" i="34" s="1"/>
  <c r="BO118" i="33"/>
  <c r="BA118" i="30"/>
  <c r="BN202" i="30"/>
  <c r="N5" i="29"/>
  <c r="K17" i="21"/>
  <c r="AL103" i="29"/>
  <c r="N6" i="29"/>
  <c r="K18" i="21"/>
  <c r="Y103" i="29"/>
  <c r="AL104" i="29"/>
  <c r="AL147" i="29" s="1"/>
  <c r="AK105" i="29"/>
  <c r="AZ202" i="29"/>
  <c r="N8" i="29"/>
  <c r="K20" i="21"/>
  <c r="N4" i="29"/>
  <c r="K16" i="21"/>
  <c r="N9" i="29"/>
  <c r="K21" i="21"/>
  <c r="AL58" i="29"/>
  <c r="AL88" i="29" s="1"/>
  <c r="AK59" i="29"/>
  <c r="N5" i="27"/>
  <c r="J17" i="21"/>
  <c r="BB118" i="27"/>
  <c r="N9" i="27"/>
  <c r="J21" i="21"/>
  <c r="Y60" i="27"/>
  <c r="I18" i="21"/>
  <c r="I20" i="21"/>
  <c r="X202" i="26"/>
  <c r="K118" i="26"/>
  <c r="X106" i="26"/>
  <c r="X199" i="26"/>
  <c r="BA103" i="26"/>
  <c r="AK107" i="26"/>
  <c r="BP72" i="26"/>
  <c r="H9" i="21"/>
  <c r="J103" i="23"/>
  <c r="N9" i="23"/>
  <c r="H21" i="21"/>
  <c r="N5" i="23"/>
  <c r="Y87" i="23"/>
  <c r="M134" i="36"/>
  <c r="K175" i="36"/>
  <c r="K169" i="36"/>
  <c r="K178" i="36"/>
  <c r="K172" i="36"/>
  <c r="K123" i="36"/>
  <c r="K121" i="36" s="1"/>
  <c r="L113" i="36"/>
  <c r="L119" i="36"/>
  <c r="L81" i="36"/>
  <c r="L85" i="36" s="1"/>
  <c r="M176" i="36"/>
  <c r="M170" i="36"/>
  <c r="M173" i="36"/>
  <c r="M167" i="36"/>
  <c r="M116" i="36"/>
  <c r="M118" i="36" s="1"/>
  <c r="N128" i="36"/>
  <c r="N132" i="36"/>
  <c r="N133" i="36" s="1"/>
  <c r="J193" i="36"/>
  <c r="L161" i="36"/>
  <c r="L197" i="36" s="1"/>
  <c r="L155" i="36"/>
  <c r="L164" i="36"/>
  <c r="L158" i="36"/>
  <c r="L194" i="36" s="1"/>
  <c r="L102" i="36"/>
  <c r="L103" i="36" s="1"/>
  <c r="J199" i="36"/>
  <c r="I88" i="36"/>
  <c r="J58" i="36"/>
  <c r="M111" i="36"/>
  <c r="N28" i="36"/>
  <c r="M65" i="36"/>
  <c r="N68" i="36"/>
  <c r="N69" i="36" s="1"/>
  <c r="N66" i="36"/>
  <c r="N70" i="36" s="1"/>
  <c r="N71" i="36" s="1"/>
  <c r="N64" i="36"/>
  <c r="I147" i="36"/>
  <c r="J104" i="36"/>
  <c r="K194" i="36"/>
  <c r="N42" i="36"/>
  <c r="N43" i="36" s="1"/>
  <c r="N38" i="36"/>
  <c r="N46" i="36" s="1"/>
  <c r="N44" i="36" s="1"/>
  <c r="N45" i="36" s="1"/>
  <c r="J196" i="36"/>
  <c r="N24" i="36"/>
  <c r="M78" i="36"/>
  <c r="M81" i="36" s="1"/>
  <c r="M85" i="36" s="1"/>
  <c r="M53" i="36"/>
  <c r="M56" i="36" s="1"/>
  <c r="M57" i="36" s="1"/>
  <c r="M55" i="36"/>
  <c r="M83" i="36" s="1"/>
  <c r="M52" i="36"/>
  <c r="L67" i="36"/>
  <c r="L77" i="36" s="1"/>
  <c r="L75" i="36" s="1"/>
  <c r="L73" i="36"/>
  <c r="K163" i="36"/>
  <c r="K157" i="36"/>
  <c r="K166" i="36"/>
  <c r="K108" i="36"/>
  <c r="K106" i="36" s="1"/>
  <c r="K160" i="36"/>
  <c r="I59" i="36"/>
  <c r="L54" i="36"/>
  <c r="L62" i="36" s="1"/>
  <c r="L60" i="36" s="1"/>
  <c r="L80" i="36"/>
  <c r="L82" i="36" s="1"/>
  <c r="L92" i="36" s="1"/>
  <c r="L90" i="36" s="1"/>
  <c r="N114" i="36"/>
  <c r="N115" i="36" s="1"/>
  <c r="N112" i="36"/>
  <c r="N110" i="36"/>
  <c r="K197" i="36"/>
  <c r="L139" i="36"/>
  <c r="L141" i="36" s="1"/>
  <c r="L151" i="36" s="1"/>
  <c r="L149" i="36" s="1"/>
  <c r="L100" i="36"/>
  <c r="J202" i="36"/>
  <c r="M137" i="36"/>
  <c r="M101" i="36"/>
  <c r="M142" i="36" s="1"/>
  <c r="M99" i="36"/>
  <c r="M98" i="36"/>
  <c r="BR128" i="25"/>
  <c r="BR112" i="25"/>
  <c r="BR114" i="25"/>
  <c r="BR115" i="25" s="1"/>
  <c r="BR110" i="25"/>
  <c r="BD113" i="25"/>
  <c r="BD119" i="25"/>
  <c r="BD120" i="25" s="1"/>
  <c r="Y58" i="25"/>
  <c r="Y88" i="25" s="1"/>
  <c r="AO113" i="25"/>
  <c r="AO119" i="25"/>
  <c r="AK145" i="25"/>
  <c r="AK146" i="25"/>
  <c r="AL146" i="25" s="1"/>
  <c r="AM146" i="25" s="1"/>
  <c r="AN146" i="25" s="1"/>
  <c r="BB147" i="25"/>
  <c r="BO102" i="25"/>
  <c r="BO155" i="25"/>
  <c r="BO191" i="25" s="1"/>
  <c r="BO158" i="25"/>
  <c r="BO194" i="25" s="1"/>
  <c r="BO161" i="25"/>
  <c r="BO197" i="25" s="1"/>
  <c r="BO164" i="25"/>
  <c r="BO200" i="25" s="1"/>
  <c r="AM102" i="25"/>
  <c r="AM155" i="25"/>
  <c r="AM191" i="25" s="1"/>
  <c r="AM158" i="25"/>
  <c r="AM194" i="25" s="1"/>
  <c r="AM161" i="25"/>
  <c r="AM197" i="25" s="1"/>
  <c r="AM164" i="25"/>
  <c r="AM200" i="25" s="1"/>
  <c r="BP123" i="25"/>
  <c r="BP121" i="25" s="1"/>
  <c r="BP172" i="25"/>
  <c r="BP178" i="25"/>
  <c r="BP169" i="25"/>
  <c r="BP175" i="25"/>
  <c r="AK147" i="25"/>
  <c r="AK105" i="25"/>
  <c r="AL104" i="25"/>
  <c r="AL147" i="25" s="1"/>
  <c r="BM108" i="25"/>
  <c r="BM106" i="25" s="1"/>
  <c r="BM157" i="25"/>
  <c r="BM193" i="25" s="1"/>
  <c r="BQ5" i="25" s="1"/>
  <c r="BR5" i="25" s="1"/>
  <c r="BM196" i="25"/>
  <c r="BQ7" i="25" s="1"/>
  <c r="BR7" i="25" s="1"/>
  <c r="BM163" i="25"/>
  <c r="BM199" i="25" s="1"/>
  <c r="BQ9" i="25" s="1"/>
  <c r="BR9" i="25" s="1"/>
  <c r="BM166" i="25"/>
  <c r="BM202" i="25" s="1"/>
  <c r="BQ11" i="25" s="1"/>
  <c r="BR11" i="25" s="1"/>
  <c r="AN102" i="25"/>
  <c r="AN155" i="25"/>
  <c r="AN191" i="25" s="1"/>
  <c r="AN158" i="25"/>
  <c r="AN194" i="25" s="1"/>
  <c r="AN161" i="25"/>
  <c r="AN197" i="25" s="1"/>
  <c r="AN164" i="25"/>
  <c r="AN200" i="25" s="1"/>
  <c r="AK191" i="25"/>
  <c r="AK156" i="25"/>
  <c r="BM191" i="25"/>
  <c r="BM156" i="25"/>
  <c r="BC102" i="25"/>
  <c r="BC155" i="25"/>
  <c r="BC191" i="25" s="1"/>
  <c r="BC158" i="25"/>
  <c r="BC194" i="25" s="1"/>
  <c r="BC161" i="25"/>
  <c r="BC197" i="25" s="1"/>
  <c r="BC164" i="25"/>
  <c r="BC200" i="25" s="1"/>
  <c r="BP100" i="25"/>
  <c r="BP160" i="25" s="1"/>
  <c r="BP139" i="25"/>
  <c r="BP141" i="25" s="1"/>
  <c r="BP151" i="25" s="1"/>
  <c r="BP149" i="25" s="1"/>
  <c r="AO99" i="25"/>
  <c r="AO101" i="25"/>
  <c r="AO142" i="25" s="1"/>
  <c r="AO137" i="25"/>
  <c r="AO98" i="25"/>
  <c r="AP112" i="25"/>
  <c r="AP114" i="25"/>
  <c r="AP115" i="25" s="1"/>
  <c r="AP110" i="25"/>
  <c r="BC103" i="25"/>
  <c r="BB108" i="25"/>
  <c r="BB106" i="25" s="1"/>
  <c r="BB157" i="25"/>
  <c r="BB193" i="25" s="1"/>
  <c r="BB160" i="25"/>
  <c r="BB196" i="25" s="1"/>
  <c r="BB163" i="25"/>
  <c r="BB199" i="25" s="1"/>
  <c r="BB166" i="25"/>
  <c r="BB202" i="25" s="1"/>
  <c r="BO100" i="25"/>
  <c r="BO160" i="25" s="1"/>
  <c r="BO139" i="25"/>
  <c r="BO141" i="25" s="1"/>
  <c r="BO151" i="25" s="1"/>
  <c r="BO149" i="25" s="1"/>
  <c r="AM100" i="25"/>
  <c r="AM104" i="25"/>
  <c r="AM147" i="25" s="1"/>
  <c r="AM139" i="25"/>
  <c r="AM141" i="25" s="1"/>
  <c r="AM151" i="25" s="1"/>
  <c r="AM149" i="25" s="1"/>
  <c r="BQ116" i="25"/>
  <c r="BQ118" i="25" s="1"/>
  <c r="BQ167" i="25"/>
  <c r="BQ170" i="25"/>
  <c r="BQ173" i="25"/>
  <c r="BQ176" i="25"/>
  <c r="AK108" i="25"/>
  <c r="AK106" i="25" s="1"/>
  <c r="AK157" i="25"/>
  <c r="AK193" i="25" s="1"/>
  <c r="AO5" i="25" s="1"/>
  <c r="AP5" i="25" s="1"/>
  <c r="AK160" i="25"/>
  <c r="AK196" i="25" s="1"/>
  <c r="AO7" i="25" s="1"/>
  <c r="AP7" i="25" s="1"/>
  <c r="AK163" i="25"/>
  <c r="AK199" i="25" s="1"/>
  <c r="AO9" i="25" s="1"/>
  <c r="AP9" i="25" s="1"/>
  <c r="AK166" i="25"/>
  <c r="AK202" i="25" s="1"/>
  <c r="AO11" i="25" s="1"/>
  <c r="AP11" i="25" s="1"/>
  <c r="BB200" i="25"/>
  <c r="AN100" i="25"/>
  <c r="AN104" i="25"/>
  <c r="AN147" i="25" s="1"/>
  <c r="AN139" i="25"/>
  <c r="AN141" i="25" s="1"/>
  <c r="AN151" i="25" s="1"/>
  <c r="AN149" i="25" s="1"/>
  <c r="AP126" i="25"/>
  <c r="AK200" i="25"/>
  <c r="AK165" i="25"/>
  <c r="AM103" i="25"/>
  <c r="AN103" i="25" s="1"/>
  <c r="BM200" i="25"/>
  <c r="BM165" i="25"/>
  <c r="BO103" i="25"/>
  <c r="BC123" i="25"/>
  <c r="BC121" i="25" s="1"/>
  <c r="BC169" i="25"/>
  <c r="BC172" i="25"/>
  <c r="BC175" i="25"/>
  <c r="BC178" i="25"/>
  <c r="AA123" i="25"/>
  <c r="AA121" i="25" s="1"/>
  <c r="AA169" i="25"/>
  <c r="AA172" i="25"/>
  <c r="AA175" i="25"/>
  <c r="AA178" i="25"/>
  <c r="AA102" i="25"/>
  <c r="AA103" i="25" s="1"/>
  <c r="AA155" i="25"/>
  <c r="AA191" i="25" s="1"/>
  <c r="AA158" i="25"/>
  <c r="AA161" i="25"/>
  <c r="AA197" i="25" s="1"/>
  <c r="AA164" i="25"/>
  <c r="AA200" i="25" s="1"/>
  <c r="BC100" i="25"/>
  <c r="BC104" i="25"/>
  <c r="BC147" i="25" s="1"/>
  <c r="BC139" i="25"/>
  <c r="BC141" i="25" s="1"/>
  <c r="BC151" i="25" s="1"/>
  <c r="BC149" i="25" s="1"/>
  <c r="AO136" i="25"/>
  <c r="AO134" i="25" s="1"/>
  <c r="AO181" i="25"/>
  <c r="AO184" i="25"/>
  <c r="AO190" i="25"/>
  <c r="AO187" i="25"/>
  <c r="BD136" i="25"/>
  <c r="BD134" i="25" s="1"/>
  <c r="BD135" i="25" s="1"/>
  <c r="BD181" i="25"/>
  <c r="BD190" i="25"/>
  <c r="BD184" i="25"/>
  <c r="BD187" i="25"/>
  <c r="BQ99" i="25"/>
  <c r="BQ101" i="25"/>
  <c r="BQ142" i="25" s="1"/>
  <c r="BQ137" i="25"/>
  <c r="BQ98" i="25"/>
  <c r="BQ113" i="25"/>
  <c r="BQ119" i="25"/>
  <c r="AB113" i="25"/>
  <c r="AB119" i="25"/>
  <c r="AB120" i="25" s="1"/>
  <c r="Z108" i="25"/>
  <c r="Z106" i="25" s="1"/>
  <c r="Z157" i="25"/>
  <c r="Z193" i="25" s="1"/>
  <c r="Z160" i="25"/>
  <c r="Z196" i="25" s="1"/>
  <c r="Z163" i="25"/>
  <c r="Z199" i="25" s="1"/>
  <c r="Z166" i="25"/>
  <c r="Z202" i="25" s="1"/>
  <c r="BB197" i="25"/>
  <c r="BM150" i="25"/>
  <c r="AK197" i="25"/>
  <c r="AK162" i="25"/>
  <c r="BM197" i="25"/>
  <c r="BM162" i="25"/>
  <c r="BN149" i="25"/>
  <c r="AA100" i="25"/>
  <c r="AA104" i="25"/>
  <c r="AA147" i="25" s="1"/>
  <c r="AA139" i="25"/>
  <c r="AA141" i="25" s="1"/>
  <c r="AA151" i="25" s="1"/>
  <c r="AA149" i="25" s="1"/>
  <c r="AB116" i="25"/>
  <c r="AB117" i="25" s="1"/>
  <c r="AB170" i="25"/>
  <c r="AB171" i="25" s="1"/>
  <c r="AB176" i="25"/>
  <c r="AB177" i="25" s="1"/>
  <c r="AB167" i="25"/>
  <c r="AB168" i="25" s="1"/>
  <c r="AB173" i="25"/>
  <c r="AB174" i="25" s="1"/>
  <c r="Z87" i="25"/>
  <c r="AB128" i="25"/>
  <c r="AB132" i="25"/>
  <c r="AB133" i="25" s="1"/>
  <c r="BQ128" i="25"/>
  <c r="BQ132" i="25"/>
  <c r="BR132" i="25" s="1"/>
  <c r="BR133" i="25" s="1"/>
  <c r="BM145" i="25"/>
  <c r="BM146" i="25"/>
  <c r="BN146" i="25" s="1"/>
  <c r="BO146" i="25" s="1"/>
  <c r="BP146" i="25" s="1"/>
  <c r="AK150" i="25"/>
  <c r="BB194" i="25"/>
  <c r="AA136" i="25"/>
  <c r="AA134" i="25" s="1"/>
  <c r="AA181" i="25"/>
  <c r="AA184" i="25"/>
  <c r="AA187" i="25"/>
  <c r="AA190" i="25"/>
  <c r="BM147" i="25"/>
  <c r="BM105" i="25"/>
  <c r="BN104" i="25"/>
  <c r="BN147" i="25" s="1"/>
  <c r="AK194" i="25"/>
  <c r="AK159" i="25"/>
  <c r="AL149" i="25"/>
  <c r="BM194" i="25"/>
  <c r="BM159" i="25"/>
  <c r="AN123" i="25"/>
  <c r="AN121" i="25" s="1"/>
  <c r="AN169" i="25"/>
  <c r="AN175" i="25"/>
  <c r="AN172" i="25"/>
  <c r="AN178" i="25"/>
  <c r="AO116" i="25"/>
  <c r="AO118" i="25" s="1"/>
  <c r="AO167" i="25"/>
  <c r="AO170" i="25"/>
  <c r="AO173" i="25"/>
  <c r="AO176" i="25"/>
  <c r="BD116" i="25"/>
  <c r="BD117" i="25" s="1"/>
  <c r="BD167" i="25"/>
  <c r="BD168" i="25" s="1"/>
  <c r="BD173" i="25"/>
  <c r="BD174" i="25" s="1"/>
  <c r="BD170" i="25"/>
  <c r="BD171" i="25" s="1"/>
  <c r="BD176" i="25"/>
  <c r="BD177" i="25" s="1"/>
  <c r="BP102" i="25"/>
  <c r="BP155" i="25"/>
  <c r="BP191" i="25" s="1"/>
  <c r="BP158" i="25"/>
  <c r="BP194" i="25" s="1"/>
  <c r="BP161" i="25"/>
  <c r="BP197" i="25" s="1"/>
  <c r="BP164" i="25"/>
  <c r="BP200" i="25" s="1"/>
  <c r="N5" i="25"/>
  <c r="I17" i="21"/>
  <c r="N9" i="25"/>
  <c r="I21" i="21"/>
  <c r="N4" i="25"/>
  <c r="AO44" i="25"/>
  <c r="N7" i="22"/>
  <c r="G19" i="21"/>
  <c r="N7" i="26"/>
  <c r="I19" i="21"/>
  <c r="J19" i="21"/>
  <c r="N7" i="30"/>
  <c r="K19" i="21"/>
  <c r="N7" i="33"/>
  <c r="M18" i="21"/>
  <c r="BN106" i="34"/>
  <c r="AY165" i="34"/>
  <c r="J202" i="34"/>
  <c r="BB72" i="34"/>
  <c r="BN87" i="35"/>
  <c r="BO87" i="35" s="1"/>
  <c r="BB146" i="35"/>
  <c r="K118" i="35"/>
  <c r="K57" i="35"/>
  <c r="AM87" i="35"/>
  <c r="Z87" i="35"/>
  <c r="X103" i="34"/>
  <c r="L118" i="34"/>
  <c r="N5" i="34"/>
  <c r="X60" i="34"/>
  <c r="X90" i="34"/>
  <c r="J90" i="35"/>
  <c r="AP36" i="35"/>
  <c r="AO50" i="35"/>
  <c r="AO96" i="35"/>
  <c r="M96" i="35"/>
  <c r="M50" i="35"/>
  <c r="BN139" i="35"/>
  <c r="BN141" i="35" s="1"/>
  <c r="BN151" i="35" s="1"/>
  <c r="BN149" i="35" s="1"/>
  <c r="BN104" i="35"/>
  <c r="BN147" i="35" s="1"/>
  <c r="BN100" i="35"/>
  <c r="BN160" i="35" s="1"/>
  <c r="BD96" i="35"/>
  <c r="BD50" i="35"/>
  <c r="BR132" i="35"/>
  <c r="BR133" i="35" s="1"/>
  <c r="BR128" i="35"/>
  <c r="AA119" i="35"/>
  <c r="AA113" i="35"/>
  <c r="BN80" i="35"/>
  <c r="BN82" i="35" s="1"/>
  <c r="BN92" i="35" s="1"/>
  <c r="BN90" i="35" s="1"/>
  <c r="BN54" i="35"/>
  <c r="BN62" i="35" s="1"/>
  <c r="BN60" i="35" s="1"/>
  <c r="BN58" i="35"/>
  <c r="BN88" i="35" s="1"/>
  <c r="AK148" i="35"/>
  <c r="I197" i="35"/>
  <c r="I162" i="35"/>
  <c r="AL196" i="35"/>
  <c r="AL163" i="35"/>
  <c r="AL199" i="35" s="1"/>
  <c r="AL157" i="35"/>
  <c r="AL193" i="35" s="1"/>
  <c r="AL166" i="35"/>
  <c r="AL202" i="35" s="1"/>
  <c r="AL108" i="35"/>
  <c r="AL106" i="35" s="1"/>
  <c r="AB96" i="35"/>
  <c r="AB50" i="35"/>
  <c r="AB25" i="35"/>
  <c r="K139" i="35"/>
  <c r="K141" i="35" s="1"/>
  <c r="K151" i="35" s="1"/>
  <c r="K149" i="35" s="1"/>
  <c r="K104" i="35"/>
  <c r="K147" i="35" s="1"/>
  <c r="K100" i="35"/>
  <c r="K160" i="35" s="1"/>
  <c r="Z54" i="35"/>
  <c r="Z62" i="35" s="1"/>
  <c r="Z60" i="35" s="1"/>
  <c r="Z80" i="35"/>
  <c r="Z82" i="35" s="1"/>
  <c r="Z92" i="35" s="1"/>
  <c r="Z90" i="35" s="1"/>
  <c r="AN72" i="35"/>
  <c r="AP188" i="35"/>
  <c r="AP189" i="35" s="1"/>
  <c r="AP179" i="35"/>
  <c r="AP180" i="35" s="1"/>
  <c r="AP182" i="35"/>
  <c r="AP183" i="35" s="1"/>
  <c r="AP185" i="35"/>
  <c r="AP186" i="35" s="1"/>
  <c r="AP130" i="35"/>
  <c r="AB114" i="35"/>
  <c r="AB115" i="35" s="1"/>
  <c r="AB112" i="35"/>
  <c r="J60" i="35"/>
  <c r="BB175" i="35"/>
  <c r="BB178" i="35"/>
  <c r="BB172" i="35"/>
  <c r="BB123" i="35"/>
  <c r="BB121" i="35" s="1"/>
  <c r="BB169" i="35"/>
  <c r="BN164" i="35"/>
  <c r="BN200" i="35" s="1"/>
  <c r="BN158" i="35"/>
  <c r="BN194" i="35" s="1"/>
  <c r="BN155" i="35"/>
  <c r="BN191" i="35" s="1"/>
  <c r="BN102" i="35"/>
  <c r="BN103" i="35" s="1"/>
  <c r="BN161" i="35"/>
  <c r="BN197" i="35" s="1"/>
  <c r="BQ68" i="35"/>
  <c r="BQ66" i="35"/>
  <c r="BQ70" i="35" s="1"/>
  <c r="BQ72" i="35" s="1"/>
  <c r="L119" i="35"/>
  <c r="L113" i="35"/>
  <c r="BR22" i="35"/>
  <c r="BR23" i="35" s="1"/>
  <c r="BR21" i="35"/>
  <c r="AY192" i="35"/>
  <c r="BC4" i="35" s="1"/>
  <c r="BD4" i="35" s="1"/>
  <c r="L170" i="35"/>
  <c r="L176" i="35"/>
  <c r="L173" i="35"/>
  <c r="L167" i="35"/>
  <c r="L116" i="35"/>
  <c r="M68" i="35"/>
  <c r="M66" i="35"/>
  <c r="M70" i="35" s="1"/>
  <c r="M72" i="35" s="1"/>
  <c r="Z172" i="35"/>
  <c r="Z178" i="35"/>
  <c r="Z175" i="35"/>
  <c r="Z169" i="35"/>
  <c r="Z123" i="35"/>
  <c r="Z121" i="35" s="1"/>
  <c r="BQ111" i="35"/>
  <c r="BQ65" i="35"/>
  <c r="BR28" i="35"/>
  <c r="N22" i="35"/>
  <c r="N23" i="35" s="1"/>
  <c r="N21" i="35"/>
  <c r="AY201" i="35"/>
  <c r="BC10" i="35" s="1"/>
  <c r="BD10" i="35" s="1"/>
  <c r="AA78" i="35"/>
  <c r="AA81" i="35" s="1"/>
  <c r="AA85" i="35" s="1"/>
  <c r="AA87" i="35" s="1"/>
  <c r="AA55" i="35"/>
  <c r="AA83" i="35" s="1"/>
  <c r="AA53" i="35"/>
  <c r="AA56" i="35" s="1"/>
  <c r="AA57" i="35" s="1"/>
  <c r="AA52" i="35"/>
  <c r="K80" i="35"/>
  <c r="K82" i="35" s="1"/>
  <c r="K92" i="35" s="1"/>
  <c r="K90" i="35" s="1"/>
  <c r="K58" i="35"/>
  <c r="K88" i="35" s="1"/>
  <c r="K54" i="35"/>
  <c r="K62" i="35" s="1"/>
  <c r="K60" i="35" s="1"/>
  <c r="Y191" i="35"/>
  <c r="AP24" i="35"/>
  <c r="AP22" i="35"/>
  <c r="AP23" i="35" s="1"/>
  <c r="AP21" i="35"/>
  <c r="BM88" i="35"/>
  <c r="BM59" i="35"/>
  <c r="I88" i="35"/>
  <c r="I59" i="35"/>
  <c r="BM191" i="35"/>
  <c r="BM156" i="35"/>
  <c r="AK195" i="35"/>
  <c r="AO6" i="35" s="1"/>
  <c r="AP6" i="35" s="1"/>
  <c r="AK89" i="35"/>
  <c r="BP190" i="35"/>
  <c r="BP187" i="35"/>
  <c r="BP181" i="35"/>
  <c r="BP136" i="35"/>
  <c r="BP134" i="35" s="1"/>
  <c r="BP184" i="35"/>
  <c r="AP131" i="35"/>
  <c r="BA166" i="35"/>
  <c r="BA202" i="35" s="1"/>
  <c r="BA196" i="35"/>
  <c r="BA157" i="35"/>
  <c r="BA193" i="35" s="1"/>
  <c r="BA163" i="35"/>
  <c r="BA199" i="35" s="1"/>
  <c r="BA108" i="35"/>
  <c r="BA106" i="35" s="1"/>
  <c r="J149" i="35"/>
  <c r="AM161" i="35"/>
  <c r="AM197" i="35" s="1"/>
  <c r="AM155" i="35"/>
  <c r="AM191" i="35" s="1"/>
  <c r="AM164" i="35"/>
  <c r="AM102" i="35"/>
  <c r="AM103" i="35" s="1"/>
  <c r="AM158" i="35"/>
  <c r="I86" i="35"/>
  <c r="BD111" i="35"/>
  <c r="BD65" i="35"/>
  <c r="K178" i="35"/>
  <c r="K175" i="35"/>
  <c r="K169" i="35"/>
  <c r="K172" i="35"/>
  <c r="K123" i="35"/>
  <c r="K121" i="35" s="1"/>
  <c r="Z140" i="35"/>
  <c r="Z144" i="35" s="1"/>
  <c r="Z146" i="35" s="1"/>
  <c r="AK106" i="35"/>
  <c r="AK107" i="35" s="1"/>
  <c r="L190" i="35"/>
  <c r="L184" i="35"/>
  <c r="L187" i="35"/>
  <c r="L181" i="35"/>
  <c r="L136" i="35"/>
  <c r="L134" i="35" s="1"/>
  <c r="AM146" i="35"/>
  <c r="AN78" i="35"/>
  <c r="AN53" i="35"/>
  <c r="AN56" i="35" s="1"/>
  <c r="AN57" i="35" s="1"/>
  <c r="AN55" i="35"/>
  <c r="AN83" i="35" s="1"/>
  <c r="AN52" i="35"/>
  <c r="BC137" i="35"/>
  <c r="BC101" i="35"/>
  <c r="BC142" i="35" s="1"/>
  <c r="BC99" i="35"/>
  <c r="BC98" i="35"/>
  <c r="AB68" i="35"/>
  <c r="AB69" i="35" s="1"/>
  <c r="AB66" i="35"/>
  <c r="AB70" i="35" s="1"/>
  <c r="AB71" i="35" s="1"/>
  <c r="AB64" i="35"/>
  <c r="I166" i="35"/>
  <c r="I202" i="35" s="1"/>
  <c r="M11" i="35" s="1"/>
  <c r="N11" i="35" s="1"/>
  <c r="I196" i="35"/>
  <c r="M7" i="35" s="1"/>
  <c r="I163" i="35"/>
  <c r="I199" i="35" s="1"/>
  <c r="M9" i="35" s="1"/>
  <c r="I157" i="35"/>
  <c r="I193" i="35" s="1"/>
  <c r="M5" i="35" s="1"/>
  <c r="N5" i="35" s="1"/>
  <c r="I108" i="35"/>
  <c r="I106" i="35" s="1"/>
  <c r="AN73" i="35"/>
  <c r="AN67" i="35"/>
  <c r="AN77" i="35" s="1"/>
  <c r="AN75" i="35" s="1"/>
  <c r="BM145" i="35"/>
  <c r="BM146" i="35"/>
  <c r="BN146" i="35" s="1"/>
  <c r="BO146" i="35" s="1"/>
  <c r="M181" i="35"/>
  <c r="M184" i="35"/>
  <c r="M190" i="35"/>
  <c r="M136" i="35"/>
  <c r="M134" i="35" s="1"/>
  <c r="M187" i="35"/>
  <c r="N128" i="35"/>
  <c r="N132" i="35"/>
  <c r="N133" i="35" s="1"/>
  <c r="I145" i="35"/>
  <c r="Y197" i="35"/>
  <c r="AP109" i="35"/>
  <c r="AP63" i="35"/>
  <c r="AP27" i="35"/>
  <c r="BM61" i="35"/>
  <c r="BM200" i="35"/>
  <c r="BM165" i="35"/>
  <c r="J103" i="35"/>
  <c r="N182" i="35"/>
  <c r="N183" i="35" s="1"/>
  <c r="N188" i="35"/>
  <c r="N189" i="35" s="1"/>
  <c r="N185" i="35"/>
  <c r="N186" i="35" s="1"/>
  <c r="N130" i="35"/>
  <c r="N131" i="35" s="1"/>
  <c r="N179" i="35"/>
  <c r="N180" i="35" s="1"/>
  <c r="BC78" i="35"/>
  <c r="BC81" i="35" s="1"/>
  <c r="BC85" i="35" s="1"/>
  <c r="BC53" i="35"/>
  <c r="BC56" i="35" s="1"/>
  <c r="BC57" i="35" s="1"/>
  <c r="BC55" i="35"/>
  <c r="BC83" i="35" s="1"/>
  <c r="BC52" i="35"/>
  <c r="K161" i="35"/>
  <c r="K197" i="35" s="1"/>
  <c r="K155" i="35"/>
  <c r="K191" i="35" s="1"/>
  <c r="K158" i="35"/>
  <c r="K102" i="35"/>
  <c r="K164" i="35"/>
  <c r="K200" i="35" s="1"/>
  <c r="AB132" i="35"/>
  <c r="AB133" i="35" s="1"/>
  <c r="AB128" i="35"/>
  <c r="BQ112" i="35"/>
  <c r="BQ114" i="35"/>
  <c r="BB80" i="35"/>
  <c r="BB82" i="35" s="1"/>
  <c r="BB92" i="35" s="1"/>
  <c r="BB90" i="35" s="1"/>
  <c r="BB58" i="35"/>
  <c r="BB88" i="35" s="1"/>
  <c r="BB54" i="35"/>
  <c r="BB62" i="35" s="1"/>
  <c r="BB60" i="35" s="1"/>
  <c r="AN113" i="35"/>
  <c r="AN119" i="35"/>
  <c r="M112" i="35"/>
  <c r="M114" i="35"/>
  <c r="BP73" i="35"/>
  <c r="BP67" i="35"/>
  <c r="BP77" i="35" s="1"/>
  <c r="BP75" i="35" s="1"/>
  <c r="N38" i="35"/>
  <c r="N46" i="35" s="1"/>
  <c r="N44" i="35" s="1"/>
  <c r="N42" i="35"/>
  <c r="N43" i="35" s="1"/>
  <c r="BB139" i="35"/>
  <c r="BB141" i="35" s="1"/>
  <c r="BB151" i="35" s="1"/>
  <c r="BB149" i="35" s="1"/>
  <c r="BB104" i="35"/>
  <c r="BB147" i="35" s="1"/>
  <c r="BB100" i="35"/>
  <c r="BB160" i="35" s="1"/>
  <c r="AA137" i="35"/>
  <c r="AA140" i="35" s="1"/>
  <c r="AA144" i="35" s="1"/>
  <c r="AA99" i="35"/>
  <c r="AA101" i="35"/>
  <c r="AA142" i="35" s="1"/>
  <c r="AA98" i="35"/>
  <c r="AA67" i="35"/>
  <c r="AA77" i="35" s="1"/>
  <c r="AA75" i="35" s="1"/>
  <c r="AA73" i="35"/>
  <c r="Y194" i="35"/>
  <c r="AB42" i="35"/>
  <c r="AB43" i="35" s="1"/>
  <c r="AB38" i="35"/>
  <c r="AB46" i="35" s="1"/>
  <c r="AB44" i="35" s="1"/>
  <c r="AB45" i="35" s="1"/>
  <c r="AZ88" i="35"/>
  <c r="BM197" i="35"/>
  <c r="BM162" i="35"/>
  <c r="BR185" i="35"/>
  <c r="BR186" i="35" s="1"/>
  <c r="BR179" i="35"/>
  <c r="BR180" i="35" s="1"/>
  <c r="BR188" i="35"/>
  <c r="BR189" i="35" s="1"/>
  <c r="BR130" i="35"/>
  <c r="BR131" i="35" s="1"/>
  <c r="BR182" i="35"/>
  <c r="BR183" i="35" s="1"/>
  <c r="AA184" i="35"/>
  <c r="AA187" i="35"/>
  <c r="AA181" i="35"/>
  <c r="AA136" i="35"/>
  <c r="AA134" i="35" s="1"/>
  <c r="AA190" i="35"/>
  <c r="BO139" i="35"/>
  <c r="BO141" i="35" s="1"/>
  <c r="BO151" i="35" s="1"/>
  <c r="BO100" i="35"/>
  <c r="BO160" i="35" s="1"/>
  <c r="Y166" i="35"/>
  <c r="Y202" i="35" s="1"/>
  <c r="Y196" i="35"/>
  <c r="Y163" i="35"/>
  <c r="Y199" i="35" s="1"/>
  <c r="Y157" i="35"/>
  <c r="Y193" i="35" s="1"/>
  <c r="Y108" i="35"/>
  <c r="Y106" i="35" s="1"/>
  <c r="BM86" i="35"/>
  <c r="AB110" i="35"/>
  <c r="BC73" i="35"/>
  <c r="BC67" i="35"/>
  <c r="BC77" i="35" s="1"/>
  <c r="BC75" i="35" s="1"/>
  <c r="BD114" i="35"/>
  <c r="BD115" i="35" s="1"/>
  <c r="BD112" i="35"/>
  <c r="AY89" i="35"/>
  <c r="I200" i="35"/>
  <c r="I165" i="35"/>
  <c r="BO80" i="35"/>
  <c r="BO82" i="35" s="1"/>
  <c r="BO92" i="35" s="1"/>
  <c r="BO54" i="35"/>
  <c r="BO62" i="35" s="1"/>
  <c r="AM80" i="35"/>
  <c r="AM82" i="35" s="1"/>
  <c r="AM92" i="35" s="1"/>
  <c r="AM90" i="35" s="1"/>
  <c r="AM58" i="35"/>
  <c r="AM54" i="35"/>
  <c r="AM62" i="35" s="1"/>
  <c r="AM60" i="35" s="1"/>
  <c r="Z139" i="35"/>
  <c r="Z141" i="35" s="1"/>
  <c r="Z151" i="35" s="1"/>
  <c r="Z149" i="35" s="1"/>
  <c r="Z100" i="35"/>
  <c r="Z160" i="35" s="1"/>
  <c r="Z104" i="35"/>
  <c r="AN134" i="35"/>
  <c r="I146" i="35"/>
  <c r="J146" i="35" s="1"/>
  <c r="K146" i="35" s="1"/>
  <c r="BD190" i="35"/>
  <c r="BD187" i="35"/>
  <c r="BD184" i="35"/>
  <c r="BD181" i="35"/>
  <c r="BD136" i="35"/>
  <c r="BC190" i="35"/>
  <c r="BC184" i="35"/>
  <c r="BC181" i="35"/>
  <c r="BC187" i="35"/>
  <c r="BC136" i="35"/>
  <c r="BC134" i="35" s="1"/>
  <c r="BM166" i="35"/>
  <c r="BM202" i="35" s="1"/>
  <c r="BQ11" i="35" s="1"/>
  <c r="BR11" i="35" s="1"/>
  <c r="BM196" i="35"/>
  <c r="BQ7" i="35" s="1"/>
  <c r="BR7" i="35" s="1"/>
  <c r="BM163" i="35"/>
  <c r="BM199" i="35" s="1"/>
  <c r="BQ9" i="35" s="1"/>
  <c r="BR9" i="35" s="1"/>
  <c r="BM157" i="35"/>
  <c r="BM193" i="35" s="1"/>
  <c r="BQ5" i="35" s="1"/>
  <c r="BR5" i="35" s="1"/>
  <c r="BM108" i="35"/>
  <c r="BM106" i="35" s="1"/>
  <c r="BP176" i="35"/>
  <c r="BP173" i="35"/>
  <c r="BP170" i="35"/>
  <c r="BP116" i="35"/>
  <c r="BP118" i="35" s="1"/>
  <c r="BP167" i="35"/>
  <c r="M44" i="35"/>
  <c r="BQ181" i="35"/>
  <c r="BQ187" i="35"/>
  <c r="BQ190" i="35"/>
  <c r="BQ184" i="35"/>
  <c r="BQ136" i="35"/>
  <c r="BQ134" i="35" s="1"/>
  <c r="BP78" i="35"/>
  <c r="BP81" i="35" s="1"/>
  <c r="BP85" i="35" s="1"/>
  <c r="BP53" i="35"/>
  <c r="BP56" i="35" s="1"/>
  <c r="BP57" i="35" s="1"/>
  <c r="BP55" i="35"/>
  <c r="BP83" i="35" s="1"/>
  <c r="BP52" i="35"/>
  <c r="AN137" i="35"/>
  <c r="AN101" i="35"/>
  <c r="AN142" i="35" s="1"/>
  <c r="AN99" i="35"/>
  <c r="AN98" i="35"/>
  <c r="I61" i="35"/>
  <c r="AO114" i="35"/>
  <c r="AO112" i="35"/>
  <c r="M111" i="35"/>
  <c r="M65" i="35"/>
  <c r="N28" i="35"/>
  <c r="BR38" i="35"/>
  <c r="BR46" i="35" s="1"/>
  <c r="BR44" i="35" s="1"/>
  <c r="BR45" i="35" s="1"/>
  <c r="BR42" i="35"/>
  <c r="BR43" i="35" s="1"/>
  <c r="BQ96" i="35"/>
  <c r="BQ50" i="35"/>
  <c r="AP42" i="35"/>
  <c r="AP43" i="35" s="1"/>
  <c r="AP38" i="35"/>
  <c r="AP46" i="35" s="1"/>
  <c r="AP44" i="35" s="1"/>
  <c r="AP45" i="35" s="1"/>
  <c r="BA147" i="35"/>
  <c r="BC176" i="35"/>
  <c r="BC173" i="35"/>
  <c r="BC167" i="35"/>
  <c r="BC170" i="35"/>
  <c r="BC116" i="35"/>
  <c r="BC118" i="35" s="1"/>
  <c r="AO190" i="35"/>
  <c r="AO181" i="35"/>
  <c r="AO184" i="35"/>
  <c r="AO136" i="35"/>
  <c r="AO134" i="35" s="1"/>
  <c r="AO187" i="35"/>
  <c r="L137" i="35"/>
  <c r="L140" i="35" s="1"/>
  <c r="L144" i="35" s="1"/>
  <c r="L99" i="35"/>
  <c r="L101" i="35"/>
  <c r="L142" i="35" s="1"/>
  <c r="L98" i="35"/>
  <c r="AM178" i="35"/>
  <c r="AM169" i="35"/>
  <c r="AM175" i="35"/>
  <c r="AM172" i="35"/>
  <c r="AM123" i="35"/>
  <c r="AM121" i="35" s="1"/>
  <c r="AO66" i="35"/>
  <c r="AO70" i="35" s="1"/>
  <c r="AO68" i="35"/>
  <c r="L73" i="35"/>
  <c r="L67" i="35"/>
  <c r="L77" i="35" s="1"/>
  <c r="L75" i="35" s="1"/>
  <c r="BR109" i="35"/>
  <c r="BR63" i="35"/>
  <c r="BR27" i="35"/>
  <c r="AK201" i="35"/>
  <c r="AO10" i="35" s="1"/>
  <c r="AP10" i="35" s="1"/>
  <c r="BB81" i="35"/>
  <c r="BB85" i="35" s="1"/>
  <c r="BB87" i="35" s="1"/>
  <c r="I147" i="35"/>
  <c r="I105" i="35"/>
  <c r="AO111" i="35"/>
  <c r="AO65" i="35"/>
  <c r="AP28" i="35"/>
  <c r="K87" i="35"/>
  <c r="BP119" i="35"/>
  <c r="BP113" i="35"/>
  <c r="N109" i="35"/>
  <c r="N63" i="35"/>
  <c r="N27" i="35"/>
  <c r="Y58" i="35"/>
  <c r="Y88" i="35" s="1"/>
  <c r="BB155" i="35"/>
  <c r="BB161" i="35"/>
  <c r="BB197" i="35" s="1"/>
  <c r="BB164" i="35"/>
  <c r="BB158" i="35"/>
  <c r="BB194" i="35" s="1"/>
  <c r="BB102" i="35"/>
  <c r="BB103" i="35" s="1"/>
  <c r="AB111" i="35"/>
  <c r="AB65" i="35"/>
  <c r="AP132" i="35"/>
  <c r="AP133" i="35" s="1"/>
  <c r="AP128" i="35"/>
  <c r="BM91" i="35"/>
  <c r="BM194" i="35"/>
  <c r="BM159" i="35"/>
  <c r="AZ106" i="35"/>
  <c r="AY195" i="35"/>
  <c r="BC6" i="35" s="1"/>
  <c r="BD6" i="35" s="1"/>
  <c r="AN176" i="35"/>
  <c r="AN167" i="35"/>
  <c r="AN116" i="35"/>
  <c r="AN118" i="35" s="1"/>
  <c r="AN173" i="35"/>
  <c r="AN170" i="35"/>
  <c r="J163" i="35"/>
  <c r="J199" i="35" s="1"/>
  <c r="J157" i="35"/>
  <c r="J193" i="35" s="1"/>
  <c r="J166" i="35"/>
  <c r="J202" i="35" s="1"/>
  <c r="J196" i="35"/>
  <c r="J108" i="35"/>
  <c r="BO161" i="35"/>
  <c r="BO197" i="35" s="1"/>
  <c r="BO155" i="35"/>
  <c r="BO191" i="35" s="1"/>
  <c r="BO164" i="35"/>
  <c r="BO200" i="35" s="1"/>
  <c r="BO158" i="35"/>
  <c r="BO194" i="35" s="1"/>
  <c r="BO102" i="35"/>
  <c r="AM139" i="35"/>
  <c r="AM141" i="35" s="1"/>
  <c r="AM151" i="35" s="1"/>
  <c r="AM149" i="35" s="1"/>
  <c r="AM104" i="35"/>
  <c r="AM100" i="35"/>
  <c r="AM160" i="35" s="1"/>
  <c r="BO178" i="35"/>
  <c r="BO169" i="35"/>
  <c r="BO175" i="35"/>
  <c r="BO172" i="35"/>
  <c r="BO123" i="35"/>
  <c r="BO121" i="35" s="1"/>
  <c r="AA176" i="35"/>
  <c r="AA173" i="35"/>
  <c r="AA167" i="35"/>
  <c r="AA170" i="35"/>
  <c r="AA116" i="35"/>
  <c r="AA118" i="35" s="1"/>
  <c r="BC113" i="35"/>
  <c r="BC119" i="35"/>
  <c r="BD68" i="35"/>
  <c r="BD69" i="35" s="1"/>
  <c r="BD66" i="35"/>
  <c r="BD70" i="35" s="1"/>
  <c r="BD71" i="35" s="1"/>
  <c r="BD64" i="35"/>
  <c r="AK198" i="35"/>
  <c r="AO8" i="35" s="1"/>
  <c r="AP8" i="35" s="1"/>
  <c r="I191" i="35"/>
  <c r="I156" i="35"/>
  <c r="Z161" i="35"/>
  <c r="Z197" i="35" s="1"/>
  <c r="Z155" i="35"/>
  <c r="Z191" i="35" s="1"/>
  <c r="Z164" i="35"/>
  <c r="Z200" i="35" s="1"/>
  <c r="Z158" i="35"/>
  <c r="Z194" i="35" s="1"/>
  <c r="Z102" i="35"/>
  <c r="Z103" i="35" s="1"/>
  <c r="BM147" i="35"/>
  <c r="BM105" i="35"/>
  <c r="AK192" i="35"/>
  <c r="AO4" i="35" s="1"/>
  <c r="AP4" i="35" s="1"/>
  <c r="AY198" i="35"/>
  <c r="BC8" i="35" s="1"/>
  <c r="BD8" i="35" s="1"/>
  <c r="L78" i="35"/>
  <c r="L81" i="35" s="1"/>
  <c r="L85" i="35" s="1"/>
  <c r="L55" i="35"/>
  <c r="L83" i="35" s="1"/>
  <c r="L53" i="35"/>
  <c r="L56" i="35" s="1"/>
  <c r="L57" i="35" s="1"/>
  <c r="L52" i="35"/>
  <c r="BP99" i="35"/>
  <c r="BP137" i="35"/>
  <c r="BP140" i="35" s="1"/>
  <c r="BP144" i="35" s="1"/>
  <c r="BP101" i="35"/>
  <c r="BP142" i="35" s="1"/>
  <c r="BP98" i="35"/>
  <c r="BD25" i="35"/>
  <c r="AZ103" i="34"/>
  <c r="AZ149" i="34"/>
  <c r="J199" i="34"/>
  <c r="AY156" i="34"/>
  <c r="AY59" i="34"/>
  <c r="AN146" i="34"/>
  <c r="BA118" i="34"/>
  <c r="AB131" i="34"/>
  <c r="BQ72" i="34"/>
  <c r="J193" i="34"/>
  <c r="BO58" i="34"/>
  <c r="BO88" i="34" s="1"/>
  <c r="BN196" i="34"/>
  <c r="BR24" i="34"/>
  <c r="AB180" i="34"/>
  <c r="AA96" i="34"/>
  <c r="AA50" i="34"/>
  <c r="BA80" i="34"/>
  <c r="BA82" i="34" s="1"/>
  <c r="BA92" i="34" s="1"/>
  <c r="BA90" i="34" s="1"/>
  <c r="BA58" i="34"/>
  <c r="BA88" i="34" s="1"/>
  <c r="BA54" i="34"/>
  <c r="BA62" i="34" s="1"/>
  <c r="BA60" i="34" s="1"/>
  <c r="L73" i="34"/>
  <c r="L67" i="34"/>
  <c r="L77" i="34" s="1"/>
  <c r="L75" i="34" s="1"/>
  <c r="AP132" i="34"/>
  <c r="AP133" i="34" s="1"/>
  <c r="AP128" i="34"/>
  <c r="BM198" i="34"/>
  <c r="BQ8" i="34" s="1"/>
  <c r="BR8" i="34" s="1"/>
  <c r="K166" i="34"/>
  <c r="K157" i="34"/>
  <c r="K163" i="34"/>
  <c r="K108" i="34"/>
  <c r="K106" i="34" s="1"/>
  <c r="I107" i="34"/>
  <c r="BO178" i="34"/>
  <c r="BO172" i="34"/>
  <c r="BO169" i="34"/>
  <c r="BO123" i="34"/>
  <c r="BO121" i="34" s="1"/>
  <c r="BO175" i="34"/>
  <c r="W200" i="34"/>
  <c r="W165" i="34"/>
  <c r="K87" i="34"/>
  <c r="L87" i="34" s="1"/>
  <c r="N96" i="34"/>
  <c r="N50" i="34"/>
  <c r="N25" i="34"/>
  <c r="AB183" i="34"/>
  <c r="L155" i="34"/>
  <c r="L191" i="34" s="1"/>
  <c r="L161" i="34"/>
  <c r="L197" i="34" s="1"/>
  <c r="L164" i="34"/>
  <c r="L200" i="34" s="1"/>
  <c r="L158" i="34"/>
  <c r="L194" i="34" s="1"/>
  <c r="L102" i="34"/>
  <c r="L103" i="34" s="1"/>
  <c r="W166" i="34"/>
  <c r="W202" i="34" s="1"/>
  <c r="AA11" i="34" s="1"/>
  <c r="AB11" i="34" s="1"/>
  <c r="W196" i="34"/>
  <c r="AA7" i="34" s="1"/>
  <c r="AB7" i="34" s="1"/>
  <c r="W163" i="34"/>
  <c r="W199" i="34" s="1"/>
  <c r="AA9" i="34" s="1"/>
  <c r="AB9" i="34" s="1"/>
  <c r="W157" i="34"/>
  <c r="W193" i="34" s="1"/>
  <c r="AA5" i="34" s="1"/>
  <c r="AB5" i="34" s="1"/>
  <c r="W108" i="34"/>
  <c r="W106" i="34" s="1"/>
  <c r="W107" i="34" s="1"/>
  <c r="X163" i="34"/>
  <c r="X199" i="34" s="1"/>
  <c r="X108" i="34"/>
  <c r="X166" i="34"/>
  <c r="X202" i="34" s="1"/>
  <c r="X196" i="34"/>
  <c r="X157" i="34"/>
  <c r="X193" i="34" s="1"/>
  <c r="BP81" i="34"/>
  <c r="BP85" i="34" s="1"/>
  <c r="BP87" i="34" s="1"/>
  <c r="AY166" i="34"/>
  <c r="AY202" i="34" s="1"/>
  <c r="BC11" i="34" s="1"/>
  <c r="BD11" i="34" s="1"/>
  <c r="AY196" i="34"/>
  <c r="BC7" i="34" s="1"/>
  <c r="BD7" i="34" s="1"/>
  <c r="AY163" i="34"/>
  <c r="AY199" i="34" s="1"/>
  <c r="BC9" i="34" s="1"/>
  <c r="BD9" i="34" s="1"/>
  <c r="AY157" i="34"/>
  <c r="AY193" i="34" s="1"/>
  <c r="BC5" i="34" s="1"/>
  <c r="BD5" i="34" s="1"/>
  <c r="AY108" i="34"/>
  <c r="AY106" i="34" s="1"/>
  <c r="L113" i="34"/>
  <c r="L119" i="34"/>
  <c r="AM149" i="34"/>
  <c r="AZ196" i="34"/>
  <c r="AZ108" i="34"/>
  <c r="AZ166" i="34"/>
  <c r="AZ202" i="34" s="1"/>
  <c r="AZ163" i="34"/>
  <c r="AZ199" i="34" s="1"/>
  <c r="AZ157" i="34"/>
  <c r="AZ193" i="34" s="1"/>
  <c r="Z119" i="34"/>
  <c r="Z113" i="34"/>
  <c r="BQ78" i="34"/>
  <c r="BQ81" i="34" s="1"/>
  <c r="BQ85" i="34" s="1"/>
  <c r="BQ55" i="34"/>
  <c r="BQ83" i="34" s="1"/>
  <c r="BQ53" i="34"/>
  <c r="BQ56" i="34" s="1"/>
  <c r="BQ57" i="34" s="1"/>
  <c r="BQ52" i="34"/>
  <c r="BC44" i="34"/>
  <c r="BQ173" i="34"/>
  <c r="BQ167" i="34"/>
  <c r="BQ176" i="34"/>
  <c r="BQ170" i="34"/>
  <c r="BQ116" i="34"/>
  <c r="BM148" i="34"/>
  <c r="AL197" i="34"/>
  <c r="AP112" i="34"/>
  <c r="AP114" i="34"/>
  <c r="AP115" i="34" s="1"/>
  <c r="AP110" i="34"/>
  <c r="Y175" i="34"/>
  <c r="Y169" i="34"/>
  <c r="Y172" i="34"/>
  <c r="Y178" i="34"/>
  <c r="Y123" i="34"/>
  <c r="Y121" i="34" s="1"/>
  <c r="BM195" i="34"/>
  <c r="BQ6" i="34" s="1"/>
  <c r="BR6" i="34" s="1"/>
  <c r="BO166" i="34"/>
  <c r="BO196" i="34"/>
  <c r="BO163" i="34"/>
  <c r="BO157" i="34"/>
  <c r="BO108" i="34"/>
  <c r="BO106" i="34" s="1"/>
  <c r="N114" i="34"/>
  <c r="N115" i="34" s="1"/>
  <c r="N112" i="34"/>
  <c r="N110" i="34"/>
  <c r="BP139" i="34"/>
  <c r="BP141" i="34" s="1"/>
  <c r="BP151" i="34" s="1"/>
  <c r="BP149" i="34" s="1"/>
  <c r="BP100" i="34"/>
  <c r="BP160" i="34" s="1"/>
  <c r="BA139" i="34"/>
  <c r="BA141" i="34" s="1"/>
  <c r="BA151" i="34" s="1"/>
  <c r="BA149" i="34" s="1"/>
  <c r="BA100" i="34"/>
  <c r="BA160" i="34" s="1"/>
  <c r="K178" i="34"/>
  <c r="K172" i="34"/>
  <c r="K175" i="34"/>
  <c r="K123" i="34"/>
  <c r="K121" i="34" s="1"/>
  <c r="K169" i="34"/>
  <c r="BA175" i="34"/>
  <c r="BA169" i="34"/>
  <c r="BA178" i="34"/>
  <c r="BA172" i="34"/>
  <c r="BA123" i="34"/>
  <c r="BA121" i="34" s="1"/>
  <c r="K197" i="34"/>
  <c r="W88" i="34"/>
  <c r="W59" i="34"/>
  <c r="Y78" i="34"/>
  <c r="Y55" i="34"/>
  <c r="Y83" i="34" s="1"/>
  <c r="Y53" i="34"/>
  <c r="Y56" i="34" s="1"/>
  <c r="Y57" i="34" s="1"/>
  <c r="Y52" i="34"/>
  <c r="AN80" i="34"/>
  <c r="AN82" i="34" s="1"/>
  <c r="AN92" i="34" s="1"/>
  <c r="AN90" i="34" s="1"/>
  <c r="AN58" i="34"/>
  <c r="AN54" i="34"/>
  <c r="AN62" i="34" s="1"/>
  <c r="AN60" i="34" s="1"/>
  <c r="AL88" i="34"/>
  <c r="BN193" i="34"/>
  <c r="AN67" i="34"/>
  <c r="AN77" i="34" s="1"/>
  <c r="AN75" i="34" s="1"/>
  <c r="AN73" i="34"/>
  <c r="BM201" i="34"/>
  <c r="BQ10" i="34" s="1"/>
  <c r="BR10" i="34" s="1"/>
  <c r="BC111" i="34"/>
  <c r="BC65" i="34"/>
  <c r="BD28" i="34"/>
  <c r="N128" i="34"/>
  <c r="N132" i="34"/>
  <c r="N133" i="34" s="1"/>
  <c r="W191" i="34"/>
  <c r="W156" i="34"/>
  <c r="BC68" i="34"/>
  <c r="BC66" i="34"/>
  <c r="BC70" i="34" s="1"/>
  <c r="BC72" i="34" s="1"/>
  <c r="AB186" i="34"/>
  <c r="BD63" i="34"/>
  <c r="BD109" i="34"/>
  <c r="BD27" i="34"/>
  <c r="AO134" i="34"/>
  <c r="AZ90" i="34"/>
  <c r="AM178" i="34"/>
  <c r="AM172" i="34"/>
  <c r="AM175" i="34"/>
  <c r="AM169" i="34"/>
  <c r="AM123" i="34"/>
  <c r="AM121" i="34" s="1"/>
  <c r="AA66" i="34"/>
  <c r="AA70" i="34" s="1"/>
  <c r="AA72" i="34" s="1"/>
  <c r="AA68" i="34"/>
  <c r="AN161" i="34"/>
  <c r="AN197" i="34" s="1"/>
  <c r="AN155" i="34"/>
  <c r="AN191" i="34" s="1"/>
  <c r="AN164" i="34"/>
  <c r="AN200" i="34" s="1"/>
  <c r="AN158" i="34"/>
  <c r="AN194" i="34" s="1"/>
  <c r="AN102" i="34"/>
  <c r="AN103" i="34" s="1"/>
  <c r="Z73" i="34"/>
  <c r="Z67" i="34"/>
  <c r="Z77" i="34" s="1"/>
  <c r="Z75" i="34" s="1"/>
  <c r="N42" i="34"/>
  <c r="N43" i="34" s="1"/>
  <c r="N38" i="34"/>
  <c r="N46" i="34" s="1"/>
  <c r="N44" i="34" s="1"/>
  <c r="N45" i="34" s="1"/>
  <c r="AB42" i="34"/>
  <c r="AB43" i="34" s="1"/>
  <c r="AB38" i="34"/>
  <c r="AB46" i="34" s="1"/>
  <c r="AB44" i="34" s="1"/>
  <c r="AB45" i="34" s="1"/>
  <c r="AP66" i="34"/>
  <c r="AP70" i="34" s="1"/>
  <c r="AP71" i="34" s="1"/>
  <c r="AP68" i="34"/>
  <c r="AP69" i="34" s="1"/>
  <c r="AP64" i="34"/>
  <c r="BO104" i="34"/>
  <c r="BO147" i="34" s="1"/>
  <c r="BP119" i="34"/>
  <c r="BP113" i="34"/>
  <c r="W61" i="34"/>
  <c r="BN202" i="34"/>
  <c r="Z170" i="34"/>
  <c r="Z176" i="34"/>
  <c r="Z167" i="34"/>
  <c r="Z116" i="34"/>
  <c r="Z118" i="34" s="1"/>
  <c r="Z173" i="34"/>
  <c r="BR112" i="34"/>
  <c r="BR114" i="34"/>
  <c r="BR115" i="34" s="1"/>
  <c r="BR110" i="34"/>
  <c r="AA112" i="34"/>
  <c r="AA114" i="34"/>
  <c r="M137" i="34"/>
  <c r="M140" i="34" s="1"/>
  <c r="M144" i="34" s="1"/>
  <c r="M101" i="34"/>
  <c r="M142" i="34" s="1"/>
  <c r="M99" i="34"/>
  <c r="M98" i="34"/>
  <c r="AY91" i="34"/>
  <c r="AA187" i="34"/>
  <c r="AA181" i="34"/>
  <c r="AA184" i="34"/>
  <c r="AA190" i="34"/>
  <c r="AA136" i="34"/>
  <c r="AA134" i="34" s="1"/>
  <c r="BP80" i="34"/>
  <c r="BP82" i="34" s="1"/>
  <c r="BP92" i="34" s="1"/>
  <c r="BP90" i="34" s="1"/>
  <c r="BP54" i="34"/>
  <c r="BP62" i="34" s="1"/>
  <c r="BP60" i="34" s="1"/>
  <c r="AN139" i="34"/>
  <c r="AN141" i="34" s="1"/>
  <c r="AN151" i="34" s="1"/>
  <c r="AN149" i="34" s="1"/>
  <c r="AN104" i="34"/>
  <c r="AN100" i="34"/>
  <c r="AN160" i="34" s="1"/>
  <c r="L80" i="34"/>
  <c r="L82" i="34" s="1"/>
  <c r="L92" i="34" s="1"/>
  <c r="L90" i="34" s="1"/>
  <c r="L54" i="34"/>
  <c r="L62" i="34" s="1"/>
  <c r="L60" i="34" s="1"/>
  <c r="AY147" i="34"/>
  <c r="AL87" i="34"/>
  <c r="AM87" i="34" s="1"/>
  <c r="AN87" i="34" s="1"/>
  <c r="AM166" i="34"/>
  <c r="AM163" i="34"/>
  <c r="AM157" i="34"/>
  <c r="AM108" i="34"/>
  <c r="AZ104" i="34"/>
  <c r="AZ147" i="34" s="1"/>
  <c r="BQ137" i="34"/>
  <c r="BQ140" i="34" s="1"/>
  <c r="BQ144" i="34" s="1"/>
  <c r="BQ101" i="34"/>
  <c r="BQ142" i="34" s="1"/>
  <c r="BQ99" i="34"/>
  <c r="BQ98" i="34"/>
  <c r="BC42" i="34"/>
  <c r="BA146" i="34"/>
  <c r="BB181" i="34"/>
  <c r="BB190" i="34"/>
  <c r="BB184" i="34"/>
  <c r="BB136" i="34"/>
  <c r="BB134" i="34" s="1"/>
  <c r="BB187" i="34"/>
  <c r="K147" i="34"/>
  <c r="AO173" i="34"/>
  <c r="AO167" i="34"/>
  <c r="AO170" i="34"/>
  <c r="AO176" i="34"/>
  <c r="AO116" i="34"/>
  <c r="AO118" i="34" s="1"/>
  <c r="AB63" i="34"/>
  <c r="AB109" i="34"/>
  <c r="AB27" i="34"/>
  <c r="Z190" i="34"/>
  <c r="Z181" i="34"/>
  <c r="Z187" i="34"/>
  <c r="Z184" i="34"/>
  <c r="Z136" i="34"/>
  <c r="Z134" i="34" s="1"/>
  <c r="AL191" i="34"/>
  <c r="BQ190" i="34"/>
  <c r="BQ184" i="34"/>
  <c r="BQ181" i="34"/>
  <c r="BQ187" i="34"/>
  <c r="BQ136" i="34"/>
  <c r="BQ134" i="34" s="1"/>
  <c r="BP158" i="34"/>
  <c r="BP155" i="34"/>
  <c r="BP191" i="34" s="1"/>
  <c r="BP164" i="34"/>
  <c r="BP161" i="34"/>
  <c r="BP102" i="34"/>
  <c r="BP103" i="34" s="1"/>
  <c r="AM60" i="34"/>
  <c r="AL163" i="34"/>
  <c r="AL199" i="34" s="1"/>
  <c r="AL157" i="34"/>
  <c r="AL193" i="34" s="1"/>
  <c r="AL196" i="34"/>
  <c r="AL166" i="34"/>
  <c r="AL202" i="34" s="1"/>
  <c r="AL108" i="34"/>
  <c r="AL106" i="34" s="1"/>
  <c r="BQ111" i="34"/>
  <c r="BQ65" i="34"/>
  <c r="BR28" i="34"/>
  <c r="BR44" i="34"/>
  <c r="BR45" i="34" s="1"/>
  <c r="W91" i="34"/>
  <c r="Y137" i="34"/>
  <c r="Y101" i="34"/>
  <c r="Y142" i="34" s="1"/>
  <c r="Y99" i="34"/>
  <c r="Y98" i="34"/>
  <c r="AY88" i="34"/>
  <c r="AY145" i="34"/>
  <c r="AN113" i="34"/>
  <c r="AN119" i="34"/>
  <c r="BB73" i="34"/>
  <c r="BB67" i="34"/>
  <c r="BB77" i="34" s="1"/>
  <c r="BB75" i="34" s="1"/>
  <c r="BO191" i="34"/>
  <c r="AY105" i="34"/>
  <c r="W197" i="34"/>
  <c r="W162" i="34"/>
  <c r="BR190" i="34"/>
  <c r="BR184" i="34"/>
  <c r="BR181" i="34"/>
  <c r="BR136" i="34"/>
  <c r="BR134" i="34" s="1"/>
  <c r="BR135" i="34" s="1"/>
  <c r="BR187" i="34"/>
  <c r="BC112" i="34"/>
  <c r="BC114" i="34"/>
  <c r="AY86" i="34"/>
  <c r="BD22" i="34"/>
  <c r="BD23" i="34" s="1"/>
  <c r="BD21" i="34"/>
  <c r="BD126" i="34"/>
  <c r="L140" i="34"/>
  <c r="L144" i="34" s="1"/>
  <c r="L146" i="34" s="1"/>
  <c r="AY194" i="34"/>
  <c r="AY192" i="34"/>
  <c r="BC4" i="34" s="1"/>
  <c r="BD4" i="34" s="1"/>
  <c r="X149" i="34"/>
  <c r="Z55" i="34"/>
  <c r="Z83" i="34" s="1"/>
  <c r="Z78" i="34"/>
  <c r="Z81" i="34" s="1"/>
  <c r="Z85" i="34" s="1"/>
  <c r="Z53" i="34"/>
  <c r="Z56" i="34" s="1"/>
  <c r="Z52" i="34"/>
  <c r="M190" i="34"/>
  <c r="M184" i="34"/>
  <c r="M181" i="34"/>
  <c r="M187" i="34"/>
  <c r="M136" i="34"/>
  <c r="M134" i="34" s="1"/>
  <c r="BC187" i="34"/>
  <c r="BC181" i="34"/>
  <c r="BC190" i="34"/>
  <c r="BC184" i="34"/>
  <c r="BC136" i="34"/>
  <c r="BC134" i="34" s="1"/>
  <c r="BD188" i="34"/>
  <c r="BD189" i="34" s="1"/>
  <c r="BD179" i="34"/>
  <c r="BD180" i="34" s="1"/>
  <c r="BD182" i="34"/>
  <c r="BD183" i="34" s="1"/>
  <c r="BD130" i="34"/>
  <c r="BD131" i="34" s="1"/>
  <c r="BD185" i="34"/>
  <c r="BD186" i="34" s="1"/>
  <c r="AL194" i="34"/>
  <c r="N68" i="34"/>
  <c r="N69" i="34" s="1"/>
  <c r="N66" i="34"/>
  <c r="N70" i="34" s="1"/>
  <c r="N71" i="34" s="1"/>
  <c r="N64" i="34"/>
  <c r="BR96" i="34"/>
  <c r="BR97" i="34" s="1"/>
  <c r="BR50" i="34"/>
  <c r="BR25" i="34"/>
  <c r="BB55" i="34"/>
  <c r="BB83" i="34" s="1"/>
  <c r="BB78" i="34"/>
  <c r="BB81" i="34" s="1"/>
  <c r="BB85" i="34" s="1"/>
  <c r="BB53" i="34"/>
  <c r="BB56" i="34" s="1"/>
  <c r="BB57" i="34" s="1"/>
  <c r="BB52" i="34"/>
  <c r="AO99" i="34"/>
  <c r="AO101" i="34"/>
  <c r="AO142" i="34" s="1"/>
  <c r="AO137" i="34"/>
  <c r="AO140" i="34" s="1"/>
  <c r="AO144" i="34" s="1"/>
  <c r="AO98" i="34"/>
  <c r="W145" i="34"/>
  <c r="AY150" i="34"/>
  <c r="AY162" i="34"/>
  <c r="M111" i="34"/>
  <c r="M65" i="34"/>
  <c r="N28" i="34"/>
  <c r="AA65" i="34"/>
  <c r="AA111" i="34"/>
  <c r="AB28" i="34"/>
  <c r="BA87" i="34"/>
  <c r="AB22" i="34"/>
  <c r="AB23" i="34" s="1"/>
  <c r="AB21" i="34"/>
  <c r="AB126" i="34"/>
  <c r="AL200" i="34"/>
  <c r="BA161" i="34"/>
  <c r="BA197" i="34" s="1"/>
  <c r="BA158" i="34"/>
  <c r="BA194" i="34" s="1"/>
  <c r="BA164" i="34"/>
  <c r="BA102" i="34"/>
  <c r="BA103" i="34" s="1"/>
  <c r="BA155" i="34"/>
  <c r="AM88" i="34"/>
  <c r="AL147" i="34"/>
  <c r="BP73" i="34"/>
  <c r="BP67" i="34"/>
  <c r="BP77" i="34" s="1"/>
  <c r="BP75" i="34" s="1"/>
  <c r="AP24" i="34"/>
  <c r="BB176" i="34"/>
  <c r="BB167" i="34"/>
  <c r="BB173" i="34"/>
  <c r="BB170" i="34"/>
  <c r="BB116" i="34"/>
  <c r="BB118" i="34" s="1"/>
  <c r="BN199" i="34"/>
  <c r="AO111" i="34"/>
  <c r="AO65" i="34"/>
  <c r="AP28" i="34"/>
  <c r="BB119" i="34"/>
  <c r="BB113" i="34"/>
  <c r="BC96" i="34"/>
  <c r="BC50" i="34"/>
  <c r="W194" i="34"/>
  <c r="W159" i="34"/>
  <c r="W86" i="34"/>
  <c r="BP146" i="34"/>
  <c r="M173" i="34"/>
  <c r="M167" i="34"/>
  <c r="M116" i="34"/>
  <c r="M118" i="34" s="1"/>
  <c r="M176" i="34"/>
  <c r="M170" i="34"/>
  <c r="AB189" i="34"/>
  <c r="BD42" i="34"/>
  <c r="BD43" i="34" s="1"/>
  <c r="BD38" i="34"/>
  <c r="BD46" i="34" s="1"/>
  <c r="BD44" i="34" s="1"/>
  <c r="BD45" i="34" s="1"/>
  <c r="L139" i="34"/>
  <c r="L141" i="34" s="1"/>
  <c r="L151" i="34" s="1"/>
  <c r="L149" i="34" s="1"/>
  <c r="L104" i="34"/>
  <c r="L100" i="34"/>
  <c r="L160" i="34" s="1"/>
  <c r="W147" i="34"/>
  <c r="W105" i="34"/>
  <c r="AZ60" i="34"/>
  <c r="K88" i="34"/>
  <c r="BR68" i="34"/>
  <c r="BR69" i="34" s="1"/>
  <c r="BR66" i="34"/>
  <c r="BR70" i="34" s="1"/>
  <c r="BR71" i="34" s="1"/>
  <c r="BR64" i="34"/>
  <c r="BM192" i="34"/>
  <c r="BQ4" i="34" s="1"/>
  <c r="BR4" i="34" s="1"/>
  <c r="BB137" i="34"/>
  <c r="BB140" i="34" s="1"/>
  <c r="BB144" i="34" s="1"/>
  <c r="BB101" i="34"/>
  <c r="BB142" i="34" s="1"/>
  <c r="BB99" i="34"/>
  <c r="BB98" i="34"/>
  <c r="AY61" i="34"/>
  <c r="M78" i="34"/>
  <c r="M81" i="34" s="1"/>
  <c r="M85" i="34" s="1"/>
  <c r="M55" i="34"/>
  <c r="M83" i="34" s="1"/>
  <c r="M53" i="34"/>
  <c r="M56" i="34" s="1"/>
  <c r="M57" i="34" s="1"/>
  <c r="M52" i="34"/>
  <c r="AO78" i="34"/>
  <c r="AO81" i="34" s="1"/>
  <c r="AO85" i="34" s="1"/>
  <c r="AO53" i="34"/>
  <c r="AO56" i="34" s="1"/>
  <c r="AO57" i="34" s="1"/>
  <c r="AO55" i="34"/>
  <c r="AO83" i="34" s="1"/>
  <c r="AO52" i="34"/>
  <c r="Z137" i="34"/>
  <c r="Z140" i="34" s="1"/>
  <c r="Z144" i="34" s="1"/>
  <c r="Z101" i="34"/>
  <c r="Z142" i="34" s="1"/>
  <c r="Z99" i="34"/>
  <c r="Z98" i="34"/>
  <c r="AP44" i="34"/>
  <c r="AP45" i="34" s="1"/>
  <c r="N126" i="33"/>
  <c r="X106" i="33"/>
  <c r="AM57" i="33"/>
  <c r="BQ44" i="33"/>
  <c r="K57" i="33"/>
  <c r="BR42" i="33"/>
  <c r="BR43" i="33" s="1"/>
  <c r="BR38" i="33"/>
  <c r="BR46" i="33" s="1"/>
  <c r="BR44" i="33" s="1"/>
  <c r="AO96" i="33"/>
  <c r="AO50" i="33"/>
  <c r="M50" i="33"/>
  <c r="M96" i="33"/>
  <c r="AA118" i="33"/>
  <c r="BQ96" i="33"/>
  <c r="BQ50" i="33"/>
  <c r="Y140" i="33"/>
  <c r="Y144" i="33" s="1"/>
  <c r="AK145" i="33"/>
  <c r="BP119" i="33"/>
  <c r="BP113" i="33"/>
  <c r="W198" i="33"/>
  <c r="AA8" i="33" s="1"/>
  <c r="AB8" i="33" s="1"/>
  <c r="AK200" i="33"/>
  <c r="AK165" i="33"/>
  <c r="BD66" i="33"/>
  <c r="BD70" i="33" s="1"/>
  <c r="BD71" i="33" s="1"/>
  <c r="BD68" i="33"/>
  <c r="BD69" i="33" s="1"/>
  <c r="BD64" i="33"/>
  <c r="BR63" i="33"/>
  <c r="BR109" i="33"/>
  <c r="BR27" i="33"/>
  <c r="AN73" i="33"/>
  <c r="AN67" i="33"/>
  <c r="AN77" i="33" s="1"/>
  <c r="AN75" i="33" s="1"/>
  <c r="BA200" i="33"/>
  <c r="W195" i="33"/>
  <c r="AA6" i="33" s="1"/>
  <c r="AB6" i="33" s="1"/>
  <c r="BM88" i="33"/>
  <c r="BM59" i="33"/>
  <c r="W192" i="33"/>
  <c r="AA4" i="33" s="1"/>
  <c r="AB4" i="33" s="1"/>
  <c r="AA73" i="33"/>
  <c r="AA67" i="33"/>
  <c r="AA77" i="33" s="1"/>
  <c r="AA75" i="33" s="1"/>
  <c r="W148" i="33"/>
  <c r="BP73" i="33"/>
  <c r="BP67" i="33"/>
  <c r="BP77" i="33" s="1"/>
  <c r="BP75" i="33" s="1"/>
  <c r="I192" i="33"/>
  <c r="M4" i="33" s="1"/>
  <c r="N4" i="33" s="1"/>
  <c r="Z80" i="33"/>
  <c r="Z82" i="33" s="1"/>
  <c r="Z92" i="33" s="1"/>
  <c r="Z54" i="33"/>
  <c r="Z62" i="33" s="1"/>
  <c r="AK191" i="33"/>
  <c r="AK156" i="33"/>
  <c r="BR126" i="33"/>
  <c r="AN119" i="33"/>
  <c r="AN113" i="33"/>
  <c r="BB140" i="33"/>
  <c r="BB144" i="33" s="1"/>
  <c r="AO114" i="33"/>
  <c r="AO112" i="33"/>
  <c r="W201" i="33"/>
  <c r="AA10" i="33" s="1"/>
  <c r="AB10" i="33" s="1"/>
  <c r="W89" i="33"/>
  <c r="Y81" i="33"/>
  <c r="Y85" i="33" s="1"/>
  <c r="BM197" i="33"/>
  <c r="BM194" i="33"/>
  <c r="BM159" i="33"/>
  <c r="AP22" i="33"/>
  <c r="AP23" i="33" s="1"/>
  <c r="AP21" i="33"/>
  <c r="BM162" i="33"/>
  <c r="AL87" i="33"/>
  <c r="AM87" i="33" s="1"/>
  <c r="K100" i="33"/>
  <c r="K160" i="33" s="1"/>
  <c r="K139" i="33"/>
  <c r="K141" i="33" s="1"/>
  <c r="K151" i="33" s="1"/>
  <c r="L67" i="33"/>
  <c r="L77" i="33" s="1"/>
  <c r="L75" i="33" s="1"/>
  <c r="L73" i="33"/>
  <c r="BP78" i="33"/>
  <c r="BP81" i="33" s="1"/>
  <c r="BP85" i="33" s="1"/>
  <c r="BP53" i="33"/>
  <c r="BP56" i="33" s="1"/>
  <c r="BP57" i="33" s="1"/>
  <c r="BP55" i="33"/>
  <c r="BP83" i="33" s="1"/>
  <c r="BP52" i="33"/>
  <c r="BC137" i="33"/>
  <c r="BC140" i="33" s="1"/>
  <c r="BC144" i="33" s="1"/>
  <c r="BC99" i="33"/>
  <c r="BC101" i="33"/>
  <c r="BC142" i="33" s="1"/>
  <c r="BC98" i="33"/>
  <c r="AA99" i="33"/>
  <c r="AA101" i="33"/>
  <c r="AA142" i="33" s="1"/>
  <c r="AA137" i="33"/>
  <c r="AA140" i="33" s="1"/>
  <c r="AA144" i="33" s="1"/>
  <c r="AA98" i="33"/>
  <c r="L99" i="33"/>
  <c r="L101" i="33"/>
  <c r="L142" i="33" s="1"/>
  <c r="L137" i="33"/>
  <c r="L140" i="33" s="1"/>
  <c r="L144" i="33" s="1"/>
  <c r="L98" i="33"/>
  <c r="Y158" i="33"/>
  <c r="Y164" i="33"/>
  <c r="Y161" i="33"/>
  <c r="Y155" i="33"/>
  <c r="Y102" i="33"/>
  <c r="BC119" i="33"/>
  <c r="BC113" i="33"/>
  <c r="BQ111" i="33"/>
  <c r="BQ65" i="33"/>
  <c r="BR28" i="33"/>
  <c r="AB66" i="33"/>
  <c r="AB70" i="33" s="1"/>
  <c r="AB71" i="33" s="1"/>
  <c r="AB68" i="33"/>
  <c r="AB69" i="33" s="1"/>
  <c r="AB64" i="33"/>
  <c r="BO164" i="33"/>
  <c r="BO200" i="33" s="1"/>
  <c r="BO161" i="33"/>
  <c r="BO197" i="33" s="1"/>
  <c r="BO155" i="33"/>
  <c r="BO191" i="33" s="1"/>
  <c r="BO102" i="33"/>
  <c r="BO103" i="33" s="1"/>
  <c r="BO158" i="33"/>
  <c r="BO194" i="33" s="1"/>
  <c r="BR185" i="33"/>
  <c r="BR186" i="33" s="1"/>
  <c r="BR179" i="33"/>
  <c r="BR180" i="33" s="1"/>
  <c r="BR188" i="33"/>
  <c r="BR189" i="33" s="1"/>
  <c r="BR182" i="33"/>
  <c r="BR183" i="33" s="1"/>
  <c r="BR130" i="33"/>
  <c r="BR131" i="33" s="1"/>
  <c r="I201" i="33"/>
  <c r="M10" i="33" s="1"/>
  <c r="N10" i="33" s="1"/>
  <c r="I106" i="33"/>
  <c r="I107" i="33" s="1"/>
  <c r="I198" i="33"/>
  <c r="M8" i="33" s="1"/>
  <c r="N8" i="33" s="1"/>
  <c r="BB100" i="33"/>
  <c r="BB160" i="33" s="1"/>
  <c r="BB139" i="33"/>
  <c r="BB141" i="33" s="1"/>
  <c r="BB151" i="33" s="1"/>
  <c r="BB149" i="33" s="1"/>
  <c r="BB104" i="33"/>
  <c r="J140" i="33"/>
  <c r="J144" i="33" s="1"/>
  <c r="AP185" i="33"/>
  <c r="AP186" i="33" s="1"/>
  <c r="AP179" i="33"/>
  <c r="AP180" i="33" s="1"/>
  <c r="AP188" i="33"/>
  <c r="AP189" i="33" s="1"/>
  <c r="AP182" i="33"/>
  <c r="AP183" i="33" s="1"/>
  <c r="AP130" i="33"/>
  <c r="AP131" i="33" s="1"/>
  <c r="BQ114" i="33"/>
  <c r="BQ112" i="33"/>
  <c r="I91" i="33"/>
  <c r="Y80" i="33"/>
  <c r="Y82" i="33" s="1"/>
  <c r="Y92" i="33" s="1"/>
  <c r="Y90" i="33" s="1"/>
  <c r="Y58" i="33"/>
  <c r="Z58" i="33" s="1"/>
  <c r="Z88" i="33" s="1"/>
  <c r="Y54" i="33"/>
  <c r="Y62" i="33" s="1"/>
  <c r="Y60" i="33" s="1"/>
  <c r="M68" i="33"/>
  <c r="M66" i="33"/>
  <c r="M70" i="33" s="1"/>
  <c r="M72" i="33" s="1"/>
  <c r="Y87" i="33"/>
  <c r="Z87" i="33" s="1"/>
  <c r="N38" i="33"/>
  <c r="N46" i="33" s="1"/>
  <c r="N132" i="33"/>
  <c r="N133" i="33" s="1"/>
  <c r="N128" i="33"/>
  <c r="BP173" i="33"/>
  <c r="BP167" i="33"/>
  <c r="BP170" i="33"/>
  <c r="BP176" i="33"/>
  <c r="BP116" i="33"/>
  <c r="BP118" i="33" s="1"/>
  <c r="BN166" i="33"/>
  <c r="BN202" i="33" s="1"/>
  <c r="BN163" i="33"/>
  <c r="BN199" i="33" s="1"/>
  <c r="BN157" i="33"/>
  <c r="BN193" i="33" s="1"/>
  <c r="BN196" i="33"/>
  <c r="BN108" i="33"/>
  <c r="AP36" i="33"/>
  <c r="BC176" i="33"/>
  <c r="BC170" i="33"/>
  <c r="BC173" i="33"/>
  <c r="BC116" i="33"/>
  <c r="BC118" i="33" s="1"/>
  <c r="BC167" i="33"/>
  <c r="I89" i="33"/>
  <c r="Y146" i="33"/>
  <c r="Z146" i="33" s="1"/>
  <c r="AN173" i="33"/>
  <c r="AN167" i="33"/>
  <c r="AN176" i="33"/>
  <c r="AN170" i="33"/>
  <c r="AN116" i="33"/>
  <c r="AN118" i="33" s="1"/>
  <c r="BD128" i="33"/>
  <c r="BD132" i="33"/>
  <c r="BD133" i="33" s="1"/>
  <c r="L190" i="33"/>
  <c r="L184" i="33"/>
  <c r="L187" i="33"/>
  <c r="L181" i="33"/>
  <c r="L136" i="33"/>
  <c r="L134" i="33" s="1"/>
  <c r="M111" i="33"/>
  <c r="M65" i="33"/>
  <c r="N28" i="33"/>
  <c r="BM146" i="33"/>
  <c r="BN146" i="33" s="1"/>
  <c r="BO146" i="33" s="1"/>
  <c r="BM145" i="33"/>
  <c r="I148" i="33"/>
  <c r="J146" i="33"/>
  <c r="K146" i="33" s="1"/>
  <c r="BP137" i="33"/>
  <c r="BP101" i="33"/>
  <c r="BP142" i="33" s="1"/>
  <c r="BP99" i="33"/>
  <c r="BP98" i="33"/>
  <c r="J80" i="33"/>
  <c r="J82" i="33" s="1"/>
  <c r="J92" i="33" s="1"/>
  <c r="J90" i="33" s="1"/>
  <c r="J58" i="33"/>
  <c r="J54" i="33"/>
  <c r="J62" i="33" s="1"/>
  <c r="J60" i="33" s="1"/>
  <c r="AO42" i="33"/>
  <c r="AO38" i="33"/>
  <c r="AO46" i="33" s="1"/>
  <c r="AO44" i="33" s="1"/>
  <c r="AB132" i="33"/>
  <c r="AB133" i="33" s="1"/>
  <c r="AB128" i="33"/>
  <c r="BO100" i="33"/>
  <c r="BO160" i="33" s="1"/>
  <c r="BO139" i="33"/>
  <c r="BO141" i="33" s="1"/>
  <c r="BO151" i="33" s="1"/>
  <c r="BO149" i="33" s="1"/>
  <c r="BQ132" i="33"/>
  <c r="BQ128" i="33"/>
  <c r="AB42" i="33"/>
  <c r="AB43" i="33" s="1"/>
  <c r="AB38" i="33"/>
  <c r="AB46" i="33" s="1"/>
  <c r="AB44" i="33" s="1"/>
  <c r="AB45" i="33" s="1"/>
  <c r="AA176" i="33"/>
  <c r="AA170" i="33"/>
  <c r="AA167" i="33"/>
  <c r="AA173" i="33"/>
  <c r="AA116" i="33"/>
  <c r="J164" i="33"/>
  <c r="J161" i="33"/>
  <c r="J155" i="33"/>
  <c r="J102" i="33"/>
  <c r="J103" i="33" s="1"/>
  <c r="J158" i="33"/>
  <c r="AO68" i="33"/>
  <c r="AO66" i="33"/>
  <c r="AO70" i="33" s="1"/>
  <c r="AO72" i="33" s="1"/>
  <c r="AN190" i="33"/>
  <c r="AN184" i="33"/>
  <c r="AN187" i="33"/>
  <c r="AN181" i="33"/>
  <c r="AN136" i="33"/>
  <c r="AN134" i="33" s="1"/>
  <c r="BM200" i="33"/>
  <c r="AO187" i="33"/>
  <c r="AO181" i="33"/>
  <c r="AO190" i="33"/>
  <c r="AO136" i="33"/>
  <c r="AO184" i="33"/>
  <c r="AP109" i="33"/>
  <c r="AP63" i="33"/>
  <c r="AP27" i="33"/>
  <c r="I195" i="33"/>
  <c r="M6" i="33" s="1"/>
  <c r="N6" i="33" s="1"/>
  <c r="K178" i="33"/>
  <c r="K172" i="33"/>
  <c r="K169" i="33"/>
  <c r="K175" i="33"/>
  <c r="K123" i="33"/>
  <c r="K121" i="33" s="1"/>
  <c r="BM163" i="33"/>
  <c r="BM199" i="33" s="1"/>
  <c r="BQ9" i="33" s="1"/>
  <c r="BR9" i="33" s="1"/>
  <c r="BM196" i="33"/>
  <c r="BQ7" i="33" s="1"/>
  <c r="BR7" i="33" s="1"/>
  <c r="BM166" i="33"/>
  <c r="BM202" i="33" s="1"/>
  <c r="BQ11" i="33" s="1"/>
  <c r="BR11" i="33" s="1"/>
  <c r="BM157" i="33"/>
  <c r="BM193" i="33" s="1"/>
  <c r="BQ5" i="33" s="1"/>
  <c r="BR5" i="33" s="1"/>
  <c r="BM108" i="33"/>
  <c r="BM106" i="33" s="1"/>
  <c r="AK88" i="33"/>
  <c r="AK59" i="33"/>
  <c r="AK147" i="33"/>
  <c r="AK105" i="33"/>
  <c r="AN78" i="33"/>
  <c r="AN81" i="33" s="1"/>
  <c r="AN85" i="33" s="1"/>
  <c r="AN55" i="33"/>
  <c r="AN83" i="33" s="1"/>
  <c r="AN53" i="33"/>
  <c r="AN56" i="33" s="1"/>
  <c r="AN57" i="33" s="1"/>
  <c r="AN52" i="33"/>
  <c r="BC55" i="33"/>
  <c r="BC83" i="33" s="1"/>
  <c r="BC78" i="33"/>
  <c r="BC81" i="33" s="1"/>
  <c r="BC85" i="33" s="1"/>
  <c r="BC53" i="33"/>
  <c r="BC56" i="33" s="1"/>
  <c r="BC57" i="33" s="1"/>
  <c r="BC52" i="33"/>
  <c r="AA55" i="33"/>
  <c r="AA83" i="33" s="1"/>
  <c r="AA53" i="33"/>
  <c r="AA56" i="33" s="1"/>
  <c r="AA78" i="33"/>
  <c r="AA81" i="33" s="1"/>
  <c r="AA85" i="33" s="1"/>
  <c r="AA52" i="33"/>
  <c r="L55" i="33"/>
  <c r="L83" i="33" s="1"/>
  <c r="L78" i="33"/>
  <c r="L81" i="33" s="1"/>
  <c r="L85" i="33" s="1"/>
  <c r="L53" i="33"/>
  <c r="L56" i="33" s="1"/>
  <c r="L57" i="33" s="1"/>
  <c r="L52" i="33"/>
  <c r="Y139" i="33"/>
  <c r="Y141" i="33" s="1"/>
  <c r="Y151" i="33" s="1"/>
  <c r="Y149" i="33" s="1"/>
  <c r="Y100" i="33"/>
  <c r="Y160" i="33" s="1"/>
  <c r="Y104" i="33"/>
  <c r="Z104" i="33" s="1"/>
  <c r="Z147" i="33" s="1"/>
  <c r="M42" i="33"/>
  <c r="N42" i="33" s="1"/>
  <c r="N43" i="33" s="1"/>
  <c r="M38" i="33"/>
  <c r="M46" i="33" s="1"/>
  <c r="M44" i="33" s="1"/>
  <c r="BD111" i="33"/>
  <c r="BD65" i="33"/>
  <c r="L173" i="33"/>
  <c r="L167" i="33"/>
  <c r="L170" i="33"/>
  <c r="L176" i="33"/>
  <c r="L116" i="33"/>
  <c r="L118" i="33" s="1"/>
  <c r="AM164" i="33"/>
  <c r="AM200" i="33" s="1"/>
  <c r="AM161" i="33"/>
  <c r="AM197" i="33" s="1"/>
  <c r="AM155" i="33"/>
  <c r="AM191" i="33" s="1"/>
  <c r="AM102" i="33"/>
  <c r="AM158" i="33"/>
  <c r="AM194" i="33" s="1"/>
  <c r="AK194" i="33"/>
  <c r="AK159" i="33"/>
  <c r="BD114" i="33"/>
  <c r="BD115" i="33" s="1"/>
  <c r="BD112" i="33"/>
  <c r="BD110" i="33"/>
  <c r="BR22" i="33"/>
  <c r="BR23" i="33" s="1"/>
  <c r="BR21" i="33"/>
  <c r="BQ68" i="33"/>
  <c r="BQ66" i="33"/>
  <c r="BQ70" i="33" s="1"/>
  <c r="BQ72" i="33" s="1"/>
  <c r="AM178" i="33"/>
  <c r="AM172" i="33"/>
  <c r="AM175" i="33"/>
  <c r="AM123" i="33"/>
  <c r="AM121" i="33" s="1"/>
  <c r="AM169" i="33"/>
  <c r="Z139" i="33"/>
  <c r="Z141" i="33" s="1"/>
  <c r="Z151" i="33" s="1"/>
  <c r="Z149" i="33" s="1"/>
  <c r="Z100" i="33"/>
  <c r="Z160" i="33" s="1"/>
  <c r="N109" i="33"/>
  <c r="N63" i="33"/>
  <c r="N27" i="33"/>
  <c r="BD42" i="33"/>
  <c r="BD43" i="33" s="1"/>
  <c r="BD38" i="33"/>
  <c r="BD46" i="33" s="1"/>
  <c r="BD44" i="33" s="1"/>
  <c r="BD45" i="33" s="1"/>
  <c r="AP126" i="33"/>
  <c r="BO80" i="33"/>
  <c r="BO82" i="33" s="1"/>
  <c r="BO92" i="33" s="1"/>
  <c r="BO90" i="33" s="1"/>
  <c r="BO54" i="33"/>
  <c r="BO62" i="33" s="1"/>
  <c r="BO60" i="33" s="1"/>
  <c r="AA113" i="33"/>
  <c r="AA119" i="33"/>
  <c r="AL139" i="33"/>
  <c r="AL141" i="33" s="1"/>
  <c r="AL151" i="33" s="1"/>
  <c r="AL149" i="33" s="1"/>
  <c r="AL100" i="33"/>
  <c r="AL160" i="33" s="1"/>
  <c r="AL104" i="33"/>
  <c r="AL147" i="33" s="1"/>
  <c r="AK150" i="33"/>
  <c r="BD24" i="33"/>
  <c r="AN137" i="33"/>
  <c r="AN99" i="33"/>
  <c r="AN101" i="33"/>
  <c r="AN142" i="33" s="1"/>
  <c r="AN98" i="33"/>
  <c r="BB80" i="33"/>
  <c r="BB82" i="33" s="1"/>
  <c r="BB92" i="33" s="1"/>
  <c r="BB90" i="33" s="1"/>
  <c r="BB58" i="33"/>
  <c r="BB88" i="33" s="1"/>
  <c r="BB54" i="33"/>
  <c r="BB62" i="33" s="1"/>
  <c r="BB60" i="33" s="1"/>
  <c r="K58" i="33"/>
  <c r="K88" i="33" s="1"/>
  <c r="K80" i="33"/>
  <c r="K82" i="33" s="1"/>
  <c r="K92" i="33" s="1"/>
  <c r="K90" i="33" s="1"/>
  <c r="K54" i="33"/>
  <c r="K62" i="33" s="1"/>
  <c r="J81" i="33"/>
  <c r="J85" i="33" s="1"/>
  <c r="Z178" i="33"/>
  <c r="Z172" i="33"/>
  <c r="Z169" i="33"/>
  <c r="Z175" i="33"/>
  <c r="Z123" i="33"/>
  <c r="Z121" i="33" s="1"/>
  <c r="BA163" i="33"/>
  <c r="BA199" i="33" s="1"/>
  <c r="BA196" i="33"/>
  <c r="BA166" i="33"/>
  <c r="BA202" i="33" s="1"/>
  <c r="BA157" i="33"/>
  <c r="BA193" i="33" s="1"/>
  <c r="BA108" i="33"/>
  <c r="BA106" i="33" s="1"/>
  <c r="BN58" i="33"/>
  <c r="BN88" i="33" s="1"/>
  <c r="J87" i="33"/>
  <c r="K87" i="33" s="1"/>
  <c r="L87" i="33" s="1"/>
  <c r="BC73" i="33"/>
  <c r="BC67" i="33"/>
  <c r="BC77" i="33" s="1"/>
  <c r="BC75" i="33" s="1"/>
  <c r="AA57" i="33"/>
  <c r="AB114" i="33"/>
  <c r="AB115" i="33" s="1"/>
  <c r="AB112" i="33"/>
  <c r="AB110" i="33"/>
  <c r="BA87" i="33"/>
  <c r="BB87" i="33" s="1"/>
  <c r="BC87" i="33" s="1"/>
  <c r="AM100" i="33"/>
  <c r="AM160" i="33" s="1"/>
  <c r="AM139" i="33"/>
  <c r="AM141" i="33" s="1"/>
  <c r="AM151" i="33" s="1"/>
  <c r="AM149" i="33" s="1"/>
  <c r="AA72" i="33"/>
  <c r="AK197" i="33"/>
  <c r="AK162" i="33"/>
  <c r="Y103" i="33"/>
  <c r="AK146" i="33"/>
  <c r="AL146" i="33" s="1"/>
  <c r="AM146" i="33" s="1"/>
  <c r="AO111" i="33"/>
  <c r="AO65" i="33"/>
  <c r="AP28" i="33"/>
  <c r="BB164" i="33"/>
  <c r="BB200" i="33" s="1"/>
  <c r="BB161" i="33"/>
  <c r="BB197" i="33" s="1"/>
  <c r="BB155" i="33"/>
  <c r="BB191" i="33" s="1"/>
  <c r="BB102" i="33"/>
  <c r="BB103" i="33" s="1"/>
  <c r="BB158" i="33"/>
  <c r="BB194" i="33" s="1"/>
  <c r="J100" i="33"/>
  <c r="J160" i="33" s="1"/>
  <c r="J139" i="33"/>
  <c r="J141" i="33" s="1"/>
  <c r="J151" i="33" s="1"/>
  <c r="J149" i="33" s="1"/>
  <c r="J104" i="33"/>
  <c r="BO178" i="33"/>
  <c r="BO172" i="33"/>
  <c r="BO169" i="33"/>
  <c r="BO123" i="33"/>
  <c r="BO121" i="33" s="1"/>
  <c r="BO175" i="33"/>
  <c r="AL80" i="33"/>
  <c r="AL82" i="33" s="1"/>
  <c r="AL92" i="33" s="1"/>
  <c r="AL90" i="33" s="1"/>
  <c r="AL54" i="33"/>
  <c r="AL62" i="33" s="1"/>
  <c r="AL60" i="33" s="1"/>
  <c r="AL58" i="33"/>
  <c r="AL88" i="33" s="1"/>
  <c r="BA88" i="33"/>
  <c r="Z164" i="33"/>
  <c r="Z200" i="33" s="1"/>
  <c r="Z161" i="33"/>
  <c r="Z197" i="33" s="1"/>
  <c r="Z155" i="33"/>
  <c r="Z191" i="33" s="1"/>
  <c r="Z158" i="33"/>
  <c r="Z194" i="33" s="1"/>
  <c r="Z102" i="33"/>
  <c r="M112" i="33"/>
  <c r="M114" i="33"/>
  <c r="BM191" i="33"/>
  <c r="AO132" i="33"/>
  <c r="N22" i="33"/>
  <c r="N23" i="33" s="1"/>
  <c r="N21" i="33"/>
  <c r="BB178" i="33"/>
  <c r="BB172" i="33"/>
  <c r="BB175" i="33"/>
  <c r="BB123" i="33"/>
  <c r="BB121" i="33" s="1"/>
  <c r="BB169" i="33"/>
  <c r="BN104" i="33"/>
  <c r="AM80" i="33"/>
  <c r="AM82" i="33" s="1"/>
  <c r="AM92" i="33" s="1"/>
  <c r="AM54" i="33"/>
  <c r="AM62" i="33" s="1"/>
  <c r="AM60" i="33" s="1"/>
  <c r="AB111" i="33"/>
  <c r="AB65" i="33"/>
  <c r="AK61" i="33"/>
  <c r="BO87" i="33"/>
  <c r="BP87" i="33" s="1"/>
  <c r="AL164" i="33"/>
  <c r="AL200" i="33" s="1"/>
  <c r="AL161" i="33"/>
  <c r="AL197" i="33" s="1"/>
  <c r="AL155" i="33"/>
  <c r="AL191" i="33" s="1"/>
  <c r="AL158" i="33"/>
  <c r="AL194" i="33" s="1"/>
  <c r="AL102" i="33"/>
  <c r="AL103" i="33" s="1"/>
  <c r="BM150" i="33"/>
  <c r="K164" i="33"/>
  <c r="K200" i="33" s="1"/>
  <c r="K161" i="33"/>
  <c r="K197" i="33" s="1"/>
  <c r="K155" i="33"/>
  <c r="K191" i="33" s="1"/>
  <c r="K102" i="33"/>
  <c r="K158" i="33"/>
  <c r="K194" i="33" s="1"/>
  <c r="L119" i="33"/>
  <c r="L113" i="33"/>
  <c r="AK196" i="33"/>
  <c r="AO7" i="33" s="1"/>
  <c r="AP7" i="33" s="1"/>
  <c r="AK157" i="33"/>
  <c r="AK193" i="33" s="1"/>
  <c r="AO5" i="33" s="1"/>
  <c r="AP5" i="33" s="1"/>
  <c r="AK163" i="33"/>
  <c r="AK199" i="33" s="1"/>
  <c r="AO9" i="33" s="1"/>
  <c r="AP9" i="33" s="1"/>
  <c r="AK166" i="33"/>
  <c r="AK202" i="33" s="1"/>
  <c r="AO11" i="33" s="1"/>
  <c r="AP11" i="33" s="1"/>
  <c r="AK108" i="33"/>
  <c r="AK106" i="33" s="1"/>
  <c r="AK107" i="33" s="1"/>
  <c r="N185" i="33"/>
  <c r="N186" i="33" s="1"/>
  <c r="N179" i="33"/>
  <c r="N180" i="33" s="1"/>
  <c r="N188" i="33"/>
  <c r="N189" i="33" s="1"/>
  <c r="N182" i="33"/>
  <c r="N183" i="33" s="1"/>
  <c r="N130" i="33"/>
  <c r="N131" i="33" s="1"/>
  <c r="AK86" i="33"/>
  <c r="AB24" i="33"/>
  <c r="M187" i="33"/>
  <c r="M181" i="33"/>
  <c r="M184" i="33"/>
  <c r="M190" i="33"/>
  <c r="M136" i="33"/>
  <c r="M134" i="33" s="1"/>
  <c r="BD72" i="31"/>
  <c r="BP72" i="31"/>
  <c r="J149" i="31"/>
  <c r="BA202" i="31"/>
  <c r="BC146" i="31"/>
  <c r="BR38" i="31"/>
  <c r="BR46" i="31" s="1"/>
  <c r="BR44" i="31" s="1"/>
  <c r="BR45" i="31" s="1"/>
  <c r="L78" i="31"/>
  <c r="L81" i="31" s="1"/>
  <c r="L85" i="31" s="1"/>
  <c r="L53" i="31"/>
  <c r="L56" i="31" s="1"/>
  <c r="L55" i="31"/>
  <c r="L83" i="31" s="1"/>
  <c r="L52" i="31"/>
  <c r="M96" i="31"/>
  <c r="M50" i="31"/>
  <c r="BB166" i="31"/>
  <c r="BB157" i="31"/>
  <c r="BB163" i="31"/>
  <c r="BB108" i="31"/>
  <c r="BB106" i="31" s="1"/>
  <c r="L87" i="31"/>
  <c r="AN139" i="31"/>
  <c r="AN141" i="31" s="1"/>
  <c r="AN151" i="31" s="1"/>
  <c r="AN149" i="31" s="1"/>
  <c r="AN100" i="31"/>
  <c r="AN160" i="31" s="1"/>
  <c r="AN104" i="31"/>
  <c r="I86" i="31"/>
  <c r="BP53" i="31"/>
  <c r="BP56" i="31" s="1"/>
  <c r="BP78" i="31"/>
  <c r="BP81" i="31" s="1"/>
  <c r="BP85" i="31" s="1"/>
  <c r="BP55" i="31"/>
  <c r="BP83" i="31" s="1"/>
  <c r="BP52" i="31"/>
  <c r="AA200" i="31"/>
  <c r="I191" i="31"/>
  <c r="I156" i="31"/>
  <c r="AA111" i="31"/>
  <c r="AB28" i="31"/>
  <c r="AA65" i="31"/>
  <c r="BC73" i="31"/>
  <c r="BC67" i="31"/>
  <c r="BC77" i="31" s="1"/>
  <c r="BC75" i="31" s="1"/>
  <c r="N22" i="31"/>
  <c r="N23" i="31" s="1"/>
  <c r="N21" i="31"/>
  <c r="N126" i="31"/>
  <c r="I163" i="31"/>
  <c r="I199" i="31" s="1"/>
  <c r="M9" i="31" s="1"/>
  <c r="I157" i="31"/>
  <c r="I193" i="31" s="1"/>
  <c r="M5" i="31" s="1"/>
  <c r="I196" i="31"/>
  <c r="M7" i="31" s="1"/>
  <c r="N7" i="31" s="1"/>
  <c r="I166" i="31"/>
  <c r="I202" i="31" s="1"/>
  <c r="M11" i="31" s="1"/>
  <c r="N11" i="31" s="1"/>
  <c r="I108" i="31"/>
  <c r="I106" i="31" s="1"/>
  <c r="I88" i="31"/>
  <c r="I59" i="31"/>
  <c r="BR128" i="31"/>
  <c r="BB200" i="31"/>
  <c r="L113" i="31"/>
  <c r="L119" i="31"/>
  <c r="BN140" i="31"/>
  <c r="BN144" i="31" s="1"/>
  <c r="BP119" i="31"/>
  <c r="BP113" i="31"/>
  <c r="BQ132" i="31"/>
  <c r="BR132" i="31" s="1"/>
  <c r="BR133" i="31" s="1"/>
  <c r="BQ128" i="31"/>
  <c r="BP190" i="31"/>
  <c r="BP184" i="31"/>
  <c r="BP187" i="31"/>
  <c r="BP181" i="31"/>
  <c r="BP136" i="31"/>
  <c r="BP134" i="31" s="1"/>
  <c r="AO187" i="31"/>
  <c r="AO181" i="31"/>
  <c r="AO190" i="31"/>
  <c r="AO136" i="31"/>
  <c r="AO134" i="31" s="1"/>
  <c r="AO184" i="31"/>
  <c r="BB147" i="31"/>
  <c r="K178" i="31"/>
  <c r="K172" i="31"/>
  <c r="K175" i="31"/>
  <c r="K123" i="31"/>
  <c r="K121" i="31" s="1"/>
  <c r="K169" i="31"/>
  <c r="BN80" i="31"/>
  <c r="BN82" i="31" s="1"/>
  <c r="BN92" i="31" s="1"/>
  <c r="BN90" i="31" s="1"/>
  <c r="BN58" i="31"/>
  <c r="BN54" i="31"/>
  <c r="BN62" i="31" s="1"/>
  <c r="BN60" i="31" s="1"/>
  <c r="BD137" i="31"/>
  <c r="BD140" i="31" s="1"/>
  <c r="BD144" i="31" s="1"/>
  <c r="BD145" i="31" s="1"/>
  <c r="BD101" i="31"/>
  <c r="BD142" i="31" s="1"/>
  <c r="BD143" i="31" s="1"/>
  <c r="BD99" i="31"/>
  <c r="BD98" i="31"/>
  <c r="BD97" i="31"/>
  <c r="BA196" i="31"/>
  <c r="I145" i="31"/>
  <c r="L134" i="31"/>
  <c r="J90" i="31"/>
  <c r="I197" i="31"/>
  <c r="I162" i="31"/>
  <c r="BQ112" i="31"/>
  <c r="BQ114" i="31"/>
  <c r="K80" i="31"/>
  <c r="K82" i="31" s="1"/>
  <c r="K92" i="31" s="1"/>
  <c r="K90" i="31" s="1"/>
  <c r="K58" i="31"/>
  <c r="K88" i="31" s="1"/>
  <c r="K54" i="31"/>
  <c r="K62" i="31" s="1"/>
  <c r="K60" i="31" s="1"/>
  <c r="Z119" i="31"/>
  <c r="Z113" i="31"/>
  <c r="Z139" i="31"/>
  <c r="Z141" i="31" s="1"/>
  <c r="Z151" i="31" s="1"/>
  <c r="Z149" i="31" s="1"/>
  <c r="BD111" i="31"/>
  <c r="BD65" i="31"/>
  <c r="W88" i="31"/>
  <c r="X58" i="31"/>
  <c r="N63" i="31"/>
  <c r="N109" i="31"/>
  <c r="N27" i="31"/>
  <c r="AL199" i="31"/>
  <c r="L176" i="31"/>
  <c r="L170" i="31"/>
  <c r="L173" i="31"/>
  <c r="L167" i="31"/>
  <c r="L116" i="31"/>
  <c r="L118" i="31" s="1"/>
  <c r="AP187" i="31"/>
  <c r="AP181" i="31"/>
  <c r="AP184" i="31"/>
  <c r="AP190" i="31"/>
  <c r="AP136" i="31"/>
  <c r="AP134" i="31" s="1"/>
  <c r="AP135" i="31" s="1"/>
  <c r="I61" i="31"/>
  <c r="BB194" i="31"/>
  <c r="L73" i="31"/>
  <c r="L67" i="31"/>
  <c r="L77" i="31" s="1"/>
  <c r="L75" i="31" s="1"/>
  <c r="BM192" i="31"/>
  <c r="BQ4" i="31" s="1"/>
  <c r="BR4" i="31" s="1"/>
  <c r="N185" i="31"/>
  <c r="N186" i="31" s="1"/>
  <c r="N179" i="31"/>
  <c r="N180" i="31" s="1"/>
  <c r="N182" i="31"/>
  <c r="N183" i="31" s="1"/>
  <c r="N188" i="31"/>
  <c r="N189" i="31" s="1"/>
  <c r="N130" i="31"/>
  <c r="N131" i="31" s="1"/>
  <c r="AN113" i="31"/>
  <c r="AN119" i="31"/>
  <c r="AN58" i="31"/>
  <c r="AN54" i="31"/>
  <c r="AN62" i="31" s="1"/>
  <c r="AN60" i="31" s="1"/>
  <c r="AN80" i="31"/>
  <c r="AN82" i="31" s="1"/>
  <c r="AN92" i="31" s="1"/>
  <c r="AN90" i="31" s="1"/>
  <c r="BO80" i="31"/>
  <c r="BO82" i="31" s="1"/>
  <c r="BO92" i="31" s="1"/>
  <c r="BO58" i="31"/>
  <c r="BO88" i="31" s="1"/>
  <c r="BO54" i="31"/>
  <c r="BO62" i="31" s="1"/>
  <c r="BC139" i="31"/>
  <c r="BC141" i="31" s="1"/>
  <c r="BC151" i="31" s="1"/>
  <c r="BC149" i="31" s="1"/>
  <c r="BC104" i="31"/>
  <c r="BC100" i="31"/>
  <c r="BC160" i="31" s="1"/>
  <c r="AA166" i="31"/>
  <c r="AA157" i="31"/>
  <c r="AA108" i="31"/>
  <c r="AA106" i="31" s="1"/>
  <c r="AA163" i="31"/>
  <c r="AP114" i="31"/>
  <c r="AP115" i="31" s="1"/>
  <c r="AP112" i="31"/>
  <c r="AP110" i="31"/>
  <c r="I147" i="31"/>
  <c r="I105" i="31"/>
  <c r="I91" i="31"/>
  <c r="M132" i="31"/>
  <c r="M128" i="31"/>
  <c r="Y178" i="31"/>
  <c r="Y202" i="31" s="1"/>
  <c r="Y175" i="31"/>
  <c r="Y199" i="31" s="1"/>
  <c r="Y169" i="31"/>
  <c r="Y193" i="31" s="1"/>
  <c r="Y172" i="31"/>
  <c r="Y196" i="31" s="1"/>
  <c r="Y123" i="31"/>
  <c r="Y121" i="31" s="1"/>
  <c r="BR22" i="31"/>
  <c r="BR23" i="31" s="1"/>
  <c r="BR21" i="31"/>
  <c r="AM88" i="31"/>
  <c r="BN139" i="31"/>
  <c r="BN141" i="31" s="1"/>
  <c r="BN151" i="31" s="1"/>
  <c r="BN149" i="31" s="1"/>
  <c r="BN104" i="31"/>
  <c r="BN100" i="31"/>
  <c r="BN160" i="31" s="1"/>
  <c r="AM166" i="31"/>
  <c r="AM157" i="31"/>
  <c r="AM163" i="31"/>
  <c r="AM108" i="31"/>
  <c r="AM106" i="31" s="1"/>
  <c r="BB87" i="31"/>
  <c r="BC87" i="31" s="1"/>
  <c r="BC80" i="31"/>
  <c r="BC82" i="31" s="1"/>
  <c r="BC92" i="31" s="1"/>
  <c r="BC90" i="31" s="1"/>
  <c r="BC58" i="31"/>
  <c r="BC54" i="31"/>
  <c r="BC62" i="31" s="1"/>
  <c r="BC60" i="31" s="1"/>
  <c r="AO101" i="31"/>
  <c r="AO142" i="31" s="1"/>
  <c r="AO99" i="31"/>
  <c r="AO137" i="31"/>
  <c r="AO98" i="31"/>
  <c r="AO111" i="31"/>
  <c r="AP28" i="31"/>
  <c r="AO65" i="31"/>
  <c r="BQ42" i="31"/>
  <c r="BR42" i="31" s="1"/>
  <c r="BR43" i="31" s="1"/>
  <c r="BQ38" i="31"/>
  <c r="BQ46" i="31" s="1"/>
  <c r="BQ44" i="31" s="1"/>
  <c r="M68" i="31"/>
  <c r="M66" i="31"/>
  <c r="M70" i="31" s="1"/>
  <c r="M72" i="31" s="1"/>
  <c r="BR185" i="31"/>
  <c r="BR186" i="31" s="1"/>
  <c r="BR179" i="31"/>
  <c r="BR180" i="31" s="1"/>
  <c r="BR182" i="31"/>
  <c r="BR183" i="31" s="1"/>
  <c r="BR188" i="31"/>
  <c r="BR189" i="31" s="1"/>
  <c r="BR130" i="31"/>
  <c r="BR131" i="31" s="1"/>
  <c r="J166" i="31"/>
  <c r="J202" i="31" s="1"/>
  <c r="J196" i="31"/>
  <c r="J157" i="31"/>
  <c r="J193" i="31" s="1"/>
  <c r="J163" i="31"/>
  <c r="J199" i="31" s="1"/>
  <c r="J108" i="31"/>
  <c r="BO57" i="31"/>
  <c r="BP57" i="31" s="1"/>
  <c r="BD78" i="31"/>
  <c r="BD53" i="31"/>
  <c r="BD56" i="31" s="1"/>
  <c r="BD57" i="31" s="1"/>
  <c r="BD55" i="31"/>
  <c r="BD83" i="31" s="1"/>
  <c r="BD84" i="31" s="1"/>
  <c r="BD52" i="31"/>
  <c r="BA193" i="31"/>
  <c r="BO100" i="31"/>
  <c r="BO160" i="31" s="1"/>
  <c r="BO139" i="31"/>
  <c r="BO141" i="31" s="1"/>
  <c r="BO151" i="31" s="1"/>
  <c r="AN161" i="31"/>
  <c r="AN155" i="31"/>
  <c r="AN191" i="31" s="1"/>
  <c r="AN158" i="31"/>
  <c r="AN194" i="31" s="1"/>
  <c r="AN102" i="31"/>
  <c r="AN103" i="31" s="1"/>
  <c r="AN164" i="31"/>
  <c r="AN200" i="31" s="1"/>
  <c r="AP24" i="31"/>
  <c r="AN146" i="31"/>
  <c r="BB178" i="31"/>
  <c r="BB175" i="31"/>
  <c r="BB169" i="31"/>
  <c r="BB172" i="31"/>
  <c r="BB196" i="31" s="1"/>
  <c r="BB123" i="31"/>
  <c r="BB121" i="31" s="1"/>
  <c r="AA197" i="31"/>
  <c r="I194" i="31"/>
  <c r="I159" i="31"/>
  <c r="Z73" i="31"/>
  <c r="Z67" i="31"/>
  <c r="Z77" i="31" s="1"/>
  <c r="Z75" i="31" s="1"/>
  <c r="Z80" i="31"/>
  <c r="Z82" i="31" s="1"/>
  <c r="Z92" i="31" s="1"/>
  <c r="Z90" i="31" s="1"/>
  <c r="N36" i="31"/>
  <c r="AB101" i="31"/>
  <c r="AB142" i="31" s="1"/>
  <c r="AB143" i="31" s="1"/>
  <c r="AB99" i="31"/>
  <c r="AB137" i="31"/>
  <c r="AB98" i="31"/>
  <c r="AB97" i="31"/>
  <c r="BD176" i="31"/>
  <c r="BD177" i="31" s="1"/>
  <c r="BD170" i="31"/>
  <c r="BD171" i="31" s="1"/>
  <c r="BD173" i="31"/>
  <c r="BD174" i="31" s="1"/>
  <c r="BD167" i="31"/>
  <c r="BD168" i="31" s="1"/>
  <c r="BD116" i="31"/>
  <c r="BD117" i="31" s="1"/>
  <c r="AA87" i="31"/>
  <c r="AL196" i="31"/>
  <c r="AB118" i="31"/>
  <c r="BP73" i="31"/>
  <c r="BP67" i="31"/>
  <c r="BP77" i="31" s="1"/>
  <c r="BP75" i="31" s="1"/>
  <c r="K164" i="31"/>
  <c r="K200" i="31" s="1"/>
  <c r="K158" i="31"/>
  <c r="K194" i="31" s="1"/>
  <c r="K155" i="31"/>
  <c r="K191" i="31" s="1"/>
  <c r="K161" i="31"/>
  <c r="K197" i="31" s="1"/>
  <c r="K102" i="31"/>
  <c r="BN81" i="31"/>
  <c r="BN85" i="31" s="1"/>
  <c r="BQ66" i="31"/>
  <c r="BQ70" i="31" s="1"/>
  <c r="BQ68" i="31"/>
  <c r="AM191" i="31"/>
  <c r="BQ96" i="31"/>
  <c r="BQ50" i="31"/>
  <c r="BC164" i="31"/>
  <c r="BC200" i="31" s="1"/>
  <c r="BC158" i="31"/>
  <c r="BC194" i="31" s="1"/>
  <c r="BC155" i="31"/>
  <c r="BC161" i="31"/>
  <c r="BC197" i="31" s="1"/>
  <c r="BC102" i="31"/>
  <c r="BC103" i="31" s="1"/>
  <c r="BP176" i="31"/>
  <c r="BP170" i="31"/>
  <c r="BP173" i="31"/>
  <c r="BP167" i="31"/>
  <c r="BP116" i="31"/>
  <c r="AP68" i="31"/>
  <c r="AP69" i="31" s="1"/>
  <c r="AP66" i="31"/>
  <c r="AP70" i="31" s="1"/>
  <c r="AP71" i="31" s="1"/>
  <c r="AP64" i="31"/>
  <c r="I150" i="31"/>
  <c r="AM178" i="31"/>
  <c r="AM172" i="31"/>
  <c r="AM169" i="31"/>
  <c r="AM123" i="31"/>
  <c r="AM121" i="31" s="1"/>
  <c r="AM175" i="31"/>
  <c r="BO178" i="31"/>
  <c r="BO172" i="31"/>
  <c r="BO175" i="31"/>
  <c r="BO123" i="31"/>
  <c r="BO121" i="31" s="1"/>
  <c r="BO169" i="31"/>
  <c r="M42" i="31"/>
  <c r="M38" i="31"/>
  <c r="M46" i="31" s="1"/>
  <c r="M44" i="31" s="1"/>
  <c r="BR63" i="31"/>
  <c r="BR109" i="31"/>
  <c r="BR27" i="31"/>
  <c r="BD134" i="31"/>
  <c r="BD135" i="31" s="1"/>
  <c r="M111" i="31"/>
  <c r="M65" i="31"/>
  <c r="N28" i="31"/>
  <c r="AO173" i="31"/>
  <c r="AO176" i="31"/>
  <c r="AO167" i="31"/>
  <c r="AO170" i="31"/>
  <c r="AO116" i="31"/>
  <c r="AO118" i="31" s="1"/>
  <c r="BN164" i="31"/>
  <c r="BN200" i="31" s="1"/>
  <c r="BN158" i="31"/>
  <c r="BN161" i="31"/>
  <c r="BN155" i="31"/>
  <c r="BN102" i="31"/>
  <c r="BN103" i="31" s="1"/>
  <c r="AM147" i="31"/>
  <c r="L137" i="31"/>
  <c r="L101" i="31"/>
  <c r="L142" i="31" s="1"/>
  <c r="L99" i="31"/>
  <c r="L98" i="31"/>
  <c r="BQ111" i="31"/>
  <c r="BR28" i="31"/>
  <c r="BQ65" i="31"/>
  <c r="AP42" i="31"/>
  <c r="AP43" i="31" s="1"/>
  <c r="AP38" i="31"/>
  <c r="AP46" i="31" s="1"/>
  <c r="AP44" i="31" s="1"/>
  <c r="AP45" i="31" s="1"/>
  <c r="AO55" i="31"/>
  <c r="AO83" i="31" s="1"/>
  <c r="AO53" i="31"/>
  <c r="AO56" i="31" s="1"/>
  <c r="AO57" i="31" s="1"/>
  <c r="AO78" i="31"/>
  <c r="AO81" i="31" s="1"/>
  <c r="AO85" i="31" s="1"/>
  <c r="AO52" i="31"/>
  <c r="AN73" i="31"/>
  <c r="AN67" i="31"/>
  <c r="AN77" i="31" s="1"/>
  <c r="AN75" i="31" s="1"/>
  <c r="K139" i="31"/>
  <c r="K141" i="31" s="1"/>
  <c r="K151" i="31" s="1"/>
  <c r="K149" i="31" s="1"/>
  <c r="K100" i="31"/>
  <c r="K160" i="31" s="1"/>
  <c r="L57" i="31"/>
  <c r="M112" i="31"/>
  <c r="M114" i="31"/>
  <c r="BN146" i="31"/>
  <c r="BO146" i="31" s="1"/>
  <c r="BQ72" i="31"/>
  <c r="AM87" i="31"/>
  <c r="AN87" i="31" s="1"/>
  <c r="J104" i="31"/>
  <c r="J147" i="31" s="1"/>
  <c r="BA199" i="31"/>
  <c r="BO164" i="31"/>
  <c r="BO200" i="31" s="1"/>
  <c r="BO158" i="31"/>
  <c r="BO194" i="31" s="1"/>
  <c r="BO155" i="31"/>
  <c r="BO191" i="31" s="1"/>
  <c r="BO102" i="31"/>
  <c r="BO161" i="31"/>
  <c r="BO197" i="31" s="1"/>
  <c r="BP137" i="31"/>
  <c r="BP140" i="31" s="1"/>
  <c r="BP144" i="31" s="1"/>
  <c r="BP101" i="31"/>
  <c r="BP142" i="31" s="1"/>
  <c r="BP99" i="31"/>
  <c r="BP98" i="31"/>
  <c r="J60" i="31"/>
  <c r="BM198" i="31"/>
  <c r="BQ8" i="31" s="1"/>
  <c r="BR8" i="31" s="1"/>
  <c r="BD138" i="31"/>
  <c r="AA194" i="31"/>
  <c r="I200" i="31"/>
  <c r="I165" i="31"/>
  <c r="J103" i="31"/>
  <c r="K103" i="31" s="1"/>
  <c r="BC113" i="31"/>
  <c r="BC119" i="31"/>
  <c r="BO118" i="31"/>
  <c r="BB88" i="31"/>
  <c r="W147" i="31"/>
  <c r="X104" i="31"/>
  <c r="W105" i="31"/>
  <c r="AB78" i="31"/>
  <c r="AB55" i="31"/>
  <c r="AB83" i="31" s="1"/>
  <c r="AB84" i="31" s="1"/>
  <c r="AB53" i="31"/>
  <c r="AB56" i="31" s="1"/>
  <c r="AB57" i="31" s="1"/>
  <c r="AB52" i="31"/>
  <c r="AB51" i="31"/>
  <c r="AM194" i="31"/>
  <c r="I146" i="31"/>
  <c r="J146" i="31" s="1"/>
  <c r="K146" i="31" s="1"/>
  <c r="AL193" i="31"/>
  <c r="AL202" i="31"/>
  <c r="BM195" i="31"/>
  <c r="BQ6" i="31" s="1"/>
  <c r="BR6" i="31" s="1"/>
  <c r="AZ103" i="30"/>
  <c r="BR24" i="30"/>
  <c r="AM58" i="30"/>
  <c r="AM88" i="30" s="1"/>
  <c r="L87" i="30"/>
  <c r="X103" i="30"/>
  <c r="Y103" i="30" s="1"/>
  <c r="Y87" i="30"/>
  <c r="AL202" i="30"/>
  <c r="AP45" i="30"/>
  <c r="BA146" i="30"/>
  <c r="AA96" i="30"/>
  <c r="AA50" i="30"/>
  <c r="AN164" i="30"/>
  <c r="AN200" i="30" s="1"/>
  <c r="AN155" i="30"/>
  <c r="AN158" i="30"/>
  <c r="AN194" i="30" s="1"/>
  <c r="AN161" i="30"/>
  <c r="AN197" i="30" s="1"/>
  <c r="AN102" i="30"/>
  <c r="AN103" i="30" s="1"/>
  <c r="AB22" i="30"/>
  <c r="AB23" i="30" s="1"/>
  <c r="AB21" i="30"/>
  <c r="Z73" i="30"/>
  <c r="Z67" i="30"/>
  <c r="Z77" i="30" s="1"/>
  <c r="Z75" i="30" s="1"/>
  <c r="L58" i="30"/>
  <c r="L54" i="30"/>
  <c r="L62" i="30" s="1"/>
  <c r="L60" i="30" s="1"/>
  <c r="L80" i="30"/>
  <c r="L82" i="30" s="1"/>
  <c r="L92" i="30" s="1"/>
  <c r="L90" i="30" s="1"/>
  <c r="BA139" i="30"/>
  <c r="BA141" i="30" s="1"/>
  <c r="BA151" i="30" s="1"/>
  <c r="BA149" i="30" s="1"/>
  <c r="BA104" i="30"/>
  <c r="BA147" i="30" s="1"/>
  <c r="BA100" i="30"/>
  <c r="BA160" i="30" s="1"/>
  <c r="BQ111" i="30"/>
  <c r="BR28" i="30"/>
  <c r="BQ65" i="30"/>
  <c r="AY194" i="30"/>
  <c r="AY159" i="30"/>
  <c r="M78" i="30"/>
  <c r="M81" i="30" s="1"/>
  <c r="M85" i="30" s="1"/>
  <c r="M55" i="30"/>
  <c r="M83" i="30" s="1"/>
  <c r="M53" i="30"/>
  <c r="M56" i="30" s="1"/>
  <c r="M52" i="30"/>
  <c r="AO101" i="30"/>
  <c r="AO142" i="30" s="1"/>
  <c r="AO99" i="30"/>
  <c r="AO137" i="30"/>
  <c r="AO98" i="30"/>
  <c r="X90" i="30"/>
  <c r="BC114" i="30"/>
  <c r="BC112" i="30"/>
  <c r="M111" i="30"/>
  <c r="M65" i="30"/>
  <c r="N28" i="30"/>
  <c r="W88" i="30"/>
  <c r="W59" i="30"/>
  <c r="BB67" i="30"/>
  <c r="BB77" i="30" s="1"/>
  <c r="BB75" i="30" s="1"/>
  <c r="BB73" i="30"/>
  <c r="BD22" i="30"/>
  <c r="BD23" i="30" s="1"/>
  <c r="BD21" i="30"/>
  <c r="AY89" i="30"/>
  <c r="BM88" i="30"/>
  <c r="BM89" i="30" s="1"/>
  <c r="BN58" i="30"/>
  <c r="AZ149" i="30"/>
  <c r="AB126" i="30"/>
  <c r="J199" i="30"/>
  <c r="Z119" i="30"/>
  <c r="Z113" i="30"/>
  <c r="BO178" i="30"/>
  <c r="BO172" i="30"/>
  <c r="BO175" i="30"/>
  <c r="BO123" i="30"/>
  <c r="BO121" i="30" s="1"/>
  <c r="BO169" i="30"/>
  <c r="AM178" i="30"/>
  <c r="AM172" i="30"/>
  <c r="AM169" i="30"/>
  <c r="AM123" i="30"/>
  <c r="AM121" i="30" s="1"/>
  <c r="AM175" i="30"/>
  <c r="AY166" i="30"/>
  <c r="AY202" i="30" s="1"/>
  <c r="BC11" i="30" s="1"/>
  <c r="BD11" i="30" s="1"/>
  <c r="AY163" i="30"/>
  <c r="AY199" i="30" s="1"/>
  <c r="BC9" i="30" s="1"/>
  <c r="BD9" i="30" s="1"/>
  <c r="AY157" i="30"/>
  <c r="AY193" i="30" s="1"/>
  <c r="BC5" i="30" s="1"/>
  <c r="BD5" i="30" s="1"/>
  <c r="AY108" i="30"/>
  <c r="AY106" i="30" s="1"/>
  <c r="AY107" i="30" s="1"/>
  <c r="AY196" i="30"/>
  <c r="BC7" i="30" s="1"/>
  <c r="BD7" i="30" s="1"/>
  <c r="W145" i="30"/>
  <c r="W146" i="30"/>
  <c r="X146" i="30" s="1"/>
  <c r="Y146" i="30" s="1"/>
  <c r="AZ58" i="30"/>
  <c r="AM146" i="30"/>
  <c r="AN146" i="30" s="1"/>
  <c r="Y80" i="30"/>
  <c r="Y82" i="30" s="1"/>
  <c r="Y92" i="30" s="1"/>
  <c r="Y90" i="30" s="1"/>
  <c r="Y58" i="30"/>
  <c r="Y88" i="30" s="1"/>
  <c r="Y54" i="30"/>
  <c r="Y62" i="30" s="1"/>
  <c r="Y60" i="30" s="1"/>
  <c r="AN73" i="30"/>
  <c r="AN67" i="30"/>
  <c r="AN77" i="30" s="1"/>
  <c r="AN75" i="30" s="1"/>
  <c r="AP114" i="30"/>
  <c r="AP115" i="30" s="1"/>
  <c r="AP112" i="30"/>
  <c r="AP110" i="30"/>
  <c r="BA81" i="30"/>
  <c r="BA85" i="30" s="1"/>
  <c r="BA87" i="30" s="1"/>
  <c r="AB188" i="30"/>
  <c r="AB189" i="30" s="1"/>
  <c r="AB182" i="30"/>
  <c r="AB183" i="30" s="1"/>
  <c r="AB185" i="30"/>
  <c r="AB186" i="30" s="1"/>
  <c r="AB179" i="30"/>
  <c r="AB180" i="30" s="1"/>
  <c r="AB130" i="30"/>
  <c r="AB131" i="30" s="1"/>
  <c r="AM166" i="30"/>
  <c r="AM163" i="30"/>
  <c r="AM108" i="30"/>
  <c r="AM106" i="30" s="1"/>
  <c r="AM157" i="30"/>
  <c r="AM193" i="30" s="1"/>
  <c r="BP155" i="30"/>
  <c r="BP191" i="30" s="1"/>
  <c r="BP164" i="30"/>
  <c r="BP200" i="30" s="1"/>
  <c r="BP161" i="30"/>
  <c r="BP158" i="30"/>
  <c r="BP194" i="30" s="1"/>
  <c r="BP102" i="30"/>
  <c r="BP103" i="30" s="1"/>
  <c r="W197" i="30"/>
  <c r="W162" i="30"/>
  <c r="BP146" i="30"/>
  <c r="BA161" i="30"/>
  <c r="BA197" i="30" s="1"/>
  <c r="BA155" i="30"/>
  <c r="BA191" i="30" s="1"/>
  <c r="BA158" i="30"/>
  <c r="BA194" i="30" s="1"/>
  <c r="BA102" i="30"/>
  <c r="BA164" i="30"/>
  <c r="BN193" i="30"/>
  <c r="K178" i="30"/>
  <c r="K172" i="30"/>
  <c r="K175" i="30"/>
  <c r="K169" i="30"/>
  <c r="K123" i="30"/>
  <c r="K121" i="30" s="1"/>
  <c r="L140" i="30"/>
  <c r="L144" i="30" s="1"/>
  <c r="BP73" i="30"/>
  <c r="BP67" i="30"/>
  <c r="BP77" i="30" s="1"/>
  <c r="BP75" i="30" s="1"/>
  <c r="BP81" i="30"/>
  <c r="BP85" i="30" s="1"/>
  <c r="AY197" i="30"/>
  <c r="AY162" i="30"/>
  <c r="W147" i="30"/>
  <c r="W105" i="30"/>
  <c r="Z137" i="30"/>
  <c r="Z101" i="30"/>
  <c r="Z142" i="30" s="1"/>
  <c r="Z99" i="30"/>
  <c r="Z98" i="30"/>
  <c r="AO78" i="30"/>
  <c r="AO81" i="30" s="1"/>
  <c r="AO85" i="30" s="1"/>
  <c r="AO87" i="30" s="1"/>
  <c r="AO55" i="30"/>
  <c r="AO83" i="30" s="1"/>
  <c r="AO53" i="30"/>
  <c r="AO56" i="30" s="1"/>
  <c r="AO52" i="30"/>
  <c r="W61" i="30"/>
  <c r="BR114" i="30"/>
  <c r="BR115" i="30" s="1"/>
  <c r="BR112" i="30"/>
  <c r="BR110" i="30"/>
  <c r="BB173" i="30"/>
  <c r="BB167" i="30"/>
  <c r="BB116" i="30"/>
  <c r="BB118" i="30" s="1"/>
  <c r="BB176" i="30"/>
  <c r="BB170" i="30"/>
  <c r="X166" i="30"/>
  <c r="X202" i="30" s="1"/>
  <c r="X157" i="30"/>
  <c r="X193" i="30" s="1"/>
  <c r="X196" i="30"/>
  <c r="X163" i="30"/>
  <c r="X199" i="30" s="1"/>
  <c r="X108" i="30"/>
  <c r="AO111" i="30"/>
  <c r="AP28" i="30"/>
  <c r="AO65" i="30"/>
  <c r="AP68" i="30"/>
  <c r="AP69" i="30" s="1"/>
  <c r="AP66" i="30"/>
  <c r="AP70" i="30" s="1"/>
  <c r="AP71" i="30" s="1"/>
  <c r="AP64" i="30"/>
  <c r="BC190" i="30"/>
  <c r="BC184" i="30"/>
  <c r="BC181" i="30"/>
  <c r="BC136" i="30"/>
  <c r="BC134" i="30" s="1"/>
  <c r="BC187" i="30"/>
  <c r="BP139" i="30"/>
  <c r="BP141" i="30" s="1"/>
  <c r="BP151" i="30" s="1"/>
  <c r="BP149" i="30" s="1"/>
  <c r="BP100" i="30"/>
  <c r="BP160" i="30" s="1"/>
  <c r="Y139" i="30"/>
  <c r="Y141" i="30" s="1"/>
  <c r="Y151" i="30" s="1"/>
  <c r="Y149" i="30" s="1"/>
  <c r="Y100" i="30"/>
  <c r="Y160" i="30" s="1"/>
  <c r="Y104" i="30"/>
  <c r="Y147" i="30" s="1"/>
  <c r="AO187" i="30"/>
  <c r="AO181" i="30"/>
  <c r="AO190" i="30"/>
  <c r="AO136" i="30"/>
  <c r="AO134" i="30" s="1"/>
  <c r="AO184" i="30"/>
  <c r="AY145" i="30"/>
  <c r="BP54" i="30"/>
  <c r="BP62" i="30" s="1"/>
  <c r="BP60" i="30" s="1"/>
  <c r="BP80" i="30"/>
  <c r="BP82" i="30" s="1"/>
  <c r="BP92" i="30" s="1"/>
  <c r="BP90" i="30" s="1"/>
  <c r="X60" i="30"/>
  <c r="BC66" i="30"/>
  <c r="BC70" i="30" s="1"/>
  <c r="BC72" i="30" s="1"/>
  <c r="BC68" i="30"/>
  <c r="N132" i="30"/>
  <c r="N133" i="30" s="1"/>
  <c r="N128" i="30"/>
  <c r="L73" i="30"/>
  <c r="L67" i="30"/>
  <c r="L77" i="30" s="1"/>
  <c r="L75" i="30" s="1"/>
  <c r="AO72" i="30"/>
  <c r="AA114" i="30"/>
  <c r="AA112" i="30"/>
  <c r="W91" i="30"/>
  <c r="AL199" i="30"/>
  <c r="AP50" i="30"/>
  <c r="AP51" i="30" s="1"/>
  <c r="AP96" i="30"/>
  <c r="AP97" i="30" s="1"/>
  <c r="AP25" i="30"/>
  <c r="BO194" i="30"/>
  <c r="Y175" i="30"/>
  <c r="Y169" i="30"/>
  <c r="Y178" i="30"/>
  <c r="Y123" i="30"/>
  <c r="Y121" i="30" s="1"/>
  <c r="Y172" i="30"/>
  <c r="BD38" i="30"/>
  <c r="BD46" i="30" s="1"/>
  <c r="BD44" i="30" s="1"/>
  <c r="BD45" i="30" s="1"/>
  <c r="BD42" i="30"/>
  <c r="BD43" i="30" s="1"/>
  <c r="BC96" i="30"/>
  <c r="BC50" i="30"/>
  <c r="AB109" i="30"/>
  <c r="AB63" i="30"/>
  <c r="AB27" i="30"/>
  <c r="N68" i="30"/>
  <c r="N69" i="30" s="1"/>
  <c r="N66" i="30"/>
  <c r="N70" i="30" s="1"/>
  <c r="N71" i="30" s="1"/>
  <c r="N64" i="30"/>
  <c r="AZ90" i="30"/>
  <c r="BQ173" i="30"/>
  <c r="BQ167" i="30"/>
  <c r="BQ170" i="30"/>
  <c r="BQ116" i="30"/>
  <c r="BQ118" i="30" s="1"/>
  <c r="BQ176" i="30"/>
  <c r="BA80" i="30"/>
  <c r="BA82" i="30" s="1"/>
  <c r="BA92" i="30" s="1"/>
  <c r="BA90" i="30" s="1"/>
  <c r="BA58" i="30"/>
  <c r="BA88" i="30" s="1"/>
  <c r="BA54" i="30"/>
  <c r="BA62" i="30" s="1"/>
  <c r="BA60" i="30" s="1"/>
  <c r="BM147" i="30"/>
  <c r="BM148" i="30" s="1"/>
  <c r="BN104" i="30"/>
  <c r="BM105" i="30"/>
  <c r="Y161" i="30"/>
  <c r="Y197" i="30" s="1"/>
  <c r="Y164" i="30"/>
  <c r="Y200" i="30" s="1"/>
  <c r="Y158" i="30"/>
  <c r="Y194" i="30" s="1"/>
  <c r="Y155" i="30"/>
  <c r="Y191" i="30" s="1"/>
  <c r="Y102" i="30"/>
  <c r="W194" i="30"/>
  <c r="W159" i="30"/>
  <c r="W200" i="30"/>
  <c r="W165" i="30"/>
  <c r="AP187" i="30"/>
  <c r="AP181" i="30"/>
  <c r="AP184" i="30"/>
  <c r="AP190" i="30"/>
  <c r="AP136" i="30"/>
  <c r="BN199" i="30"/>
  <c r="N50" i="30"/>
  <c r="N51" i="30" s="1"/>
  <c r="N96" i="30"/>
  <c r="N25" i="30"/>
  <c r="M173" i="30"/>
  <c r="M167" i="30"/>
  <c r="M170" i="30"/>
  <c r="M176" i="30"/>
  <c r="M116" i="30"/>
  <c r="M118" i="30" s="1"/>
  <c r="BP113" i="30"/>
  <c r="BP119" i="30"/>
  <c r="W150" i="30"/>
  <c r="BQ78" i="30"/>
  <c r="BQ81" i="30" s="1"/>
  <c r="BQ85" i="30" s="1"/>
  <c r="BQ53" i="30"/>
  <c r="BQ56" i="30" s="1"/>
  <c r="BQ57" i="30" s="1"/>
  <c r="BQ55" i="30"/>
  <c r="BQ83" i="30" s="1"/>
  <c r="BQ52" i="30"/>
  <c r="Z78" i="30"/>
  <c r="Z81" i="30" s="1"/>
  <c r="Z85" i="30" s="1"/>
  <c r="Z87" i="30" s="1"/>
  <c r="Z53" i="30"/>
  <c r="Z56" i="30" s="1"/>
  <c r="Z57" i="30" s="1"/>
  <c r="Z55" i="30"/>
  <c r="Z83" i="30" s="1"/>
  <c r="Z52" i="30"/>
  <c r="BB78" i="30"/>
  <c r="BB81" i="30" s="1"/>
  <c r="BB85" i="30" s="1"/>
  <c r="BB55" i="30"/>
  <c r="BB83" i="30" s="1"/>
  <c r="BB53" i="30"/>
  <c r="BB56" i="30" s="1"/>
  <c r="BB57" i="30" s="1"/>
  <c r="BB52" i="30"/>
  <c r="BC111" i="30"/>
  <c r="BC65" i="30"/>
  <c r="BD28" i="30"/>
  <c r="BD128" i="30"/>
  <c r="BD132" i="30"/>
  <c r="BD133" i="30" s="1"/>
  <c r="Z187" i="30"/>
  <c r="Z181" i="30"/>
  <c r="Z190" i="30"/>
  <c r="Z136" i="30"/>
  <c r="Z134" i="30" s="1"/>
  <c r="Z184" i="30"/>
  <c r="AO173" i="30"/>
  <c r="AO167" i="30"/>
  <c r="AO176" i="30"/>
  <c r="AO170" i="30"/>
  <c r="AO116" i="30"/>
  <c r="AO118" i="30" s="1"/>
  <c r="N42" i="30"/>
  <c r="N43" i="30" s="1"/>
  <c r="N38" i="30"/>
  <c r="N46" i="30" s="1"/>
  <c r="N44" i="30" s="1"/>
  <c r="N45" i="30" s="1"/>
  <c r="W191" i="30"/>
  <c r="W156" i="30"/>
  <c r="L139" i="30"/>
  <c r="L141" i="30" s="1"/>
  <c r="L151" i="30" s="1"/>
  <c r="L149" i="30" s="1"/>
  <c r="L104" i="30"/>
  <c r="L100" i="30"/>
  <c r="L160" i="30" s="1"/>
  <c r="W166" i="30"/>
  <c r="W202" i="30" s="1"/>
  <c r="AA11" i="30" s="1"/>
  <c r="AB11" i="30" s="1"/>
  <c r="W108" i="30"/>
  <c r="W106" i="30" s="1"/>
  <c r="W157" i="30"/>
  <c r="W193" i="30" s="1"/>
  <c r="AA5" i="30" s="1"/>
  <c r="AB5" i="30" s="1"/>
  <c r="W163" i="30"/>
  <c r="W199" i="30" s="1"/>
  <c r="AA9" i="30" s="1"/>
  <c r="AB9" i="30" s="1"/>
  <c r="W196" i="30"/>
  <c r="AA7" i="30" s="1"/>
  <c r="AB7" i="30" s="1"/>
  <c r="AN100" i="30"/>
  <c r="AN160" i="30" s="1"/>
  <c r="AN139" i="30"/>
  <c r="AN141" i="30" s="1"/>
  <c r="AN151" i="30" s="1"/>
  <c r="AN149" i="30" s="1"/>
  <c r="BR50" i="30"/>
  <c r="BR96" i="30"/>
  <c r="BR97" i="30" s="1"/>
  <c r="BR25" i="30"/>
  <c r="Z173" i="30"/>
  <c r="Z167" i="30"/>
  <c r="Z170" i="30"/>
  <c r="Z116" i="30"/>
  <c r="Z176" i="30"/>
  <c r="L119" i="30"/>
  <c r="L113" i="30"/>
  <c r="AA66" i="30"/>
  <c r="AA70" i="30" s="1"/>
  <c r="AA72" i="30" s="1"/>
  <c r="AA68" i="30"/>
  <c r="BB113" i="30"/>
  <c r="BB119" i="30"/>
  <c r="BR68" i="30"/>
  <c r="BR69" i="30" s="1"/>
  <c r="BR66" i="30"/>
  <c r="BR70" i="30" s="1"/>
  <c r="BR71" i="30" s="1"/>
  <c r="BR64" i="30"/>
  <c r="BD63" i="30"/>
  <c r="BD109" i="30"/>
  <c r="BD27" i="30"/>
  <c r="BA178" i="30"/>
  <c r="BA175" i="30"/>
  <c r="BA169" i="30"/>
  <c r="BA172" i="30"/>
  <c r="BA123" i="30"/>
  <c r="BA121" i="30" s="1"/>
  <c r="AN80" i="30"/>
  <c r="AN82" i="30" s="1"/>
  <c r="AN92" i="30" s="1"/>
  <c r="AN90" i="30" s="1"/>
  <c r="AN54" i="30"/>
  <c r="AN62" i="30" s="1"/>
  <c r="AN60" i="30" s="1"/>
  <c r="AN58" i="30"/>
  <c r="AZ157" i="30"/>
  <c r="AZ193" i="30" s="1"/>
  <c r="AZ163" i="30"/>
  <c r="AZ199" i="30" s="1"/>
  <c r="AZ166" i="30"/>
  <c r="AZ202" i="30" s="1"/>
  <c r="AZ108" i="30"/>
  <c r="AZ196" i="30"/>
  <c r="AB36" i="30"/>
  <c r="AA111" i="30"/>
  <c r="AA65" i="30"/>
  <c r="AB28" i="30"/>
  <c r="N114" i="30"/>
  <c r="N115" i="30" s="1"/>
  <c r="N112" i="30"/>
  <c r="AA132" i="30"/>
  <c r="AA128" i="30"/>
  <c r="BO166" i="30"/>
  <c r="BO202" i="30" s="1"/>
  <c r="BO108" i="30"/>
  <c r="BO106" i="30" s="1"/>
  <c r="BO157" i="30"/>
  <c r="BO163" i="30"/>
  <c r="BO199" i="30" s="1"/>
  <c r="AN119" i="30"/>
  <c r="AN113" i="30"/>
  <c r="K166" i="30"/>
  <c r="K202" i="30" s="1"/>
  <c r="K108" i="30"/>
  <c r="K106" i="30" s="1"/>
  <c r="K163" i="30"/>
  <c r="K157" i="30"/>
  <c r="K193" i="30" s="1"/>
  <c r="AY59" i="30"/>
  <c r="AK147" i="30"/>
  <c r="AK148" i="30" s="1"/>
  <c r="AL104" i="30"/>
  <c r="BD188" i="30"/>
  <c r="BD189" i="30" s="1"/>
  <c r="BD182" i="30"/>
  <c r="BD183" i="30" s="1"/>
  <c r="BD179" i="30"/>
  <c r="BD180" i="30" s="1"/>
  <c r="BD185" i="30"/>
  <c r="BD186" i="30" s="1"/>
  <c r="BD130" i="30"/>
  <c r="BD131" i="30" s="1"/>
  <c r="BR187" i="30"/>
  <c r="BR181" i="30"/>
  <c r="BR190" i="30"/>
  <c r="BR136" i="30"/>
  <c r="BR134" i="30" s="1"/>
  <c r="BR135" i="30" s="1"/>
  <c r="BR184" i="30"/>
  <c r="BN196" i="30"/>
  <c r="L155" i="30"/>
  <c r="L161" i="30"/>
  <c r="L197" i="30" s="1"/>
  <c r="L158" i="30"/>
  <c r="L102" i="30"/>
  <c r="L103" i="30" s="1"/>
  <c r="L164" i="30"/>
  <c r="L200" i="30" s="1"/>
  <c r="W86" i="30"/>
  <c r="AY191" i="30"/>
  <c r="AY156" i="30"/>
  <c r="AY200" i="30"/>
  <c r="AY165" i="30"/>
  <c r="Z118" i="30"/>
  <c r="AO57" i="30"/>
  <c r="M101" i="30"/>
  <c r="M142" i="30" s="1"/>
  <c r="M99" i="30"/>
  <c r="M137" i="30"/>
  <c r="M140" i="30" s="1"/>
  <c r="M144" i="30" s="1"/>
  <c r="M98" i="30"/>
  <c r="BQ101" i="30"/>
  <c r="BQ142" i="30" s="1"/>
  <c r="BQ99" i="30"/>
  <c r="BQ137" i="30"/>
  <c r="BQ98" i="30"/>
  <c r="M57" i="30"/>
  <c r="BB137" i="30"/>
  <c r="BB101" i="30"/>
  <c r="BB142" i="30" s="1"/>
  <c r="BB99" i="30"/>
  <c r="BB98" i="30"/>
  <c r="AL90" i="29"/>
  <c r="BB87" i="29"/>
  <c r="I59" i="29"/>
  <c r="I107" i="29"/>
  <c r="AM118" i="29"/>
  <c r="Y147" i="29"/>
  <c r="BO118" i="29"/>
  <c r="AM87" i="29"/>
  <c r="X106" i="29"/>
  <c r="X199" i="29"/>
  <c r="AB24" i="29"/>
  <c r="AB96" i="29" s="1"/>
  <c r="AB97" i="29" s="1"/>
  <c r="BR42" i="29"/>
  <c r="BR43" i="29" s="1"/>
  <c r="BR38" i="29"/>
  <c r="BR46" i="29" s="1"/>
  <c r="BR44" i="29" s="1"/>
  <c r="AB68" i="29"/>
  <c r="AB69" i="29" s="1"/>
  <c r="AB66" i="29"/>
  <c r="AB70" i="29" s="1"/>
  <c r="AB71" i="29" s="1"/>
  <c r="AB64" i="29"/>
  <c r="BD28" i="29"/>
  <c r="BC65" i="29"/>
  <c r="BC111" i="29"/>
  <c r="BM194" i="29"/>
  <c r="BM159" i="29"/>
  <c r="BP190" i="29"/>
  <c r="BP184" i="29"/>
  <c r="BP187" i="29"/>
  <c r="BP181" i="29"/>
  <c r="BP136" i="29"/>
  <c r="BP134" i="29" s="1"/>
  <c r="N109" i="29"/>
  <c r="N110" i="29" s="1"/>
  <c r="N63" i="29"/>
  <c r="N27" i="29"/>
  <c r="AK198" i="29"/>
  <c r="AO8" i="29" s="1"/>
  <c r="AP8" i="29" s="1"/>
  <c r="J164" i="29"/>
  <c r="J158" i="29"/>
  <c r="J155" i="29"/>
  <c r="J161" i="29"/>
  <c r="J102" i="29"/>
  <c r="J103" i="29" s="1"/>
  <c r="Z139" i="29"/>
  <c r="Z141" i="29" s="1"/>
  <c r="Z151" i="29" s="1"/>
  <c r="Z149" i="29" s="1"/>
  <c r="Z100" i="29"/>
  <c r="Z160" i="29" s="1"/>
  <c r="Z104" i="29"/>
  <c r="BA147" i="29"/>
  <c r="Y166" i="29"/>
  <c r="Y163" i="29"/>
  <c r="Y108" i="29"/>
  <c r="Y106" i="29" s="1"/>
  <c r="Y157" i="29"/>
  <c r="AA176" i="29"/>
  <c r="AA170" i="29"/>
  <c r="AA173" i="29"/>
  <c r="AA167" i="29"/>
  <c r="AA116" i="29"/>
  <c r="AA118" i="29" s="1"/>
  <c r="BM91" i="29"/>
  <c r="Y175" i="29"/>
  <c r="Y169" i="29"/>
  <c r="Y178" i="29"/>
  <c r="Y172" i="29"/>
  <c r="Y123" i="29"/>
  <c r="Y121" i="29" s="1"/>
  <c r="BM145" i="29"/>
  <c r="BM146" i="29"/>
  <c r="BN146" i="29" s="1"/>
  <c r="BO146" i="29" s="1"/>
  <c r="L78" i="29"/>
  <c r="L81" i="29" s="1"/>
  <c r="L85" i="29" s="1"/>
  <c r="L53" i="29"/>
  <c r="L56" i="29" s="1"/>
  <c r="L55" i="29"/>
  <c r="L83" i="29" s="1"/>
  <c r="L52" i="29"/>
  <c r="BC137" i="29"/>
  <c r="BC140" i="29" s="1"/>
  <c r="BC144" i="29" s="1"/>
  <c r="BC101" i="29"/>
  <c r="BC142" i="29" s="1"/>
  <c r="BC99" i="29"/>
  <c r="BC98" i="29"/>
  <c r="AB114" i="29"/>
  <c r="AB115" i="29" s="1"/>
  <c r="AB112" i="29"/>
  <c r="AB110" i="29"/>
  <c r="BR126" i="29"/>
  <c r="K80" i="29"/>
  <c r="K82" i="29" s="1"/>
  <c r="K92" i="29" s="1"/>
  <c r="K54" i="29"/>
  <c r="K62" i="29" s="1"/>
  <c r="AK148" i="29"/>
  <c r="BP67" i="29"/>
  <c r="BP77" i="29" s="1"/>
  <c r="BP75" i="29" s="1"/>
  <c r="BP73" i="29"/>
  <c r="BB73" i="29"/>
  <c r="BB67" i="29"/>
  <c r="BB77" i="29" s="1"/>
  <c r="BB75" i="29" s="1"/>
  <c r="BM191" i="29"/>
  <c r="BM156" i="29"/>
  <c r="BM200" i="29"/>
  <c r="BM165" i="29"/>
  <c r="L67" i="29"/>
  <c r="L77" i="29" s="1"/>
  <c r="L75" i="29" s="1"/>
  <c r="L73" i="29"/>
  <c r="X196" i="29"/>
  <c r="BO80" i="29"/>
  <c r="BO82" i="29" s="1"/>
  <c r="BO92" i="29" s="1"/>
  <c r="BO90" i="29" s="1"/>
  <c r="BO54" i="29"/>
  <c r="BO62" i="29" s="1"/>
  <c r="BO60" i="29" s="1"/>
  <c r="BO58" i="29"/>
  <c r="BO88" i="29" s="1"/>
  <c r="BB139" i="29"/>
  <c r="BB141" i="29" s="1"/>
  <c r="BB151" i="29" s="1"/>
  <c r="BB149" i="29" s="1"/>
  <c r="BB104" i="29"/>
  <c r="BB100" i="29"/>
  <c r="BB160" i="29" s="1"/>
  <c r="N22" i="29"/>
  <c r="N23" i="29" s="1"/>
  <c r="N21" i="29"/>
  <c r="N126" i="29"/>
  <c r="AK165" i="29"/>
  <c r="BA178" i="29"/>
  <c r="BA175" i="29"/>
  <c r="BA169" i="29"/>
  <c r="BA172" i="29"/>
  <c r="BA123" i="29"/>
  <c r="BA121" i="29" s="1"/>
  <c r="BD190" i="29"/>
  <c r="BD184" i="29"/>
  <c r="BD187" i="29"/>
  <c r="BD181" i="29"/>
  <c r="BD136" i="29"/>
  <c r="BD134" i="29" s="1"/>
  <c r="BD135" i="29" s="1"/>
  <c r="AO112" i="29"/>
  <c r="AO114" i="29"/>
  <c r="L176" i="29"/>
  <c r="L170" i="29"/>
  <c r="L167" i="29"/>
  <c r="L173" i="29"/>
  <c r="L116" i="29"/>
  <c r="L118" i="29" s="1"/>
  <c r="Y88" i="29"/>
  <c r="BD114" i="29"/>
  <c r="BD115" i="29" s="1"/>
  <c r="BD112" i="29"/>
  <c r="Z164" i="29"/>
  <c r="Z158" i="29"/>
  <c r="Z161" i="29"/>
  <c r="Z102" i="29"/>
  <c r="Z103" i="29" s="1"/>
  <c r="Z155" i="29"/>
  <c r="Z191" i="29" s="1"/>
  <c r="BA58" i="29"/>
  <c r="BA88" i="29" s="1"/>
  <c r="M187" i="29"/>
  <c r="M181" i="29"/>
  <c r="M184" i="29"/>
  <c r="M190" i="29"/>
  <c r="M136" i="29"/>
  <c r="Z73" i="29"/>
  <c r="Z67" i="29"/>
  <c r="Z77" i="29" s="1"/>
  <c r="Z75" i="29" s="1"/>
  <c r="AZ196" i="29"/>
  <c r="BN90" i="29"/>
  <c r="BA166" i="29"/>
  <c r="BA202" i="29" s="1"/>
  <c r="BA157" i="29"/>
  <c r="BA163" i="29"/>
  <c r="BA108" i="29"/>
  <c r="BA106" i="29" s="1"/>
  <c r="BP137" i="29"/>
  <c r="BP99" i="29"/>
  <c r="BP101" i="29"/>
  <c r="BP142" i="29" s="1"/>
  <c r="BP98" i="29"/>
  <c r="AA78" i="29"/>
  <c r="AA81" i="29" s="1"/>
  <c r="AA85" i="29" s="1"/>
  <c r="AA55" i="29"/>
  <c r="AA83" i="29" s="1"/>
  <c r="AA53" i="29"/>
  <c r="AA56" i="29" s="1"/>
  <c r="AA57" i="29" s="1"/>
  <c r="AA52" i="29"/>
  <c r="K161" i="29"/>
  <c r="K197" i="29" s="1"/>
  <c r="K155" i="29"/>
  <c r="K191" i="29" s="1"/>
  <c r="K164" i="29"/>
  <c r="K200" i="29" s="1"/>
  <c r="K158" i="29"/>
  <c r="K194" i="29" s="1"/>
  <c r="K102" i="29"/>
  <c r="BO178" i="29"/>
  <c r="BO172" i="29"/>
  <c r="BO175" i="29"/>
  <c r="BO123" i="29"/>
  <c r="BO121" i="29" s="1"/>
  <c r="BO169" i="29"/>
  <c r="BQ112" i="29"/>
  <c r="BQ114" i="29"/>
  <c r="BO161" i="29"/>
  <c r="BO197" i="29" s="1"/>
  <c r="BO155" i="29"/>
  <c r="BO191" i="29" s="1"/>
  <c r="BO164" i="29"/>
  <c r="BO200" i="29" s="1"/>
  <c r="BO102" i="29"/>
  <c r="BO158" i="29"/>
  <c r="BO194" i="29" s="1"/>
  <c r="BA146" i="29"/>
  <c r="BB146" i="29" s="1"/>
  <c r="AN73" i="29"/>
  <c r="AN67" i="29"/>
  <c r="AN77" i="29" s="1"/>
  <c r="AN75" i="29" s="1"/>
  <c r="BC78" i="29"/>
  <c r="BC81" i="29" s="1"/>
  <c r="BC85" i="29" s="1"/>
  <c r="BC55" i="29"/>
  <c r="BC83" i="29" s="1"/>
  <c r="BC53" i="29"/>
  <c r="BC56" i="29" s="1"/>
  <c r="BC57" i="29" s="1"/>
  <c r="BC52" i="29"/>
  <c r="AN176" i="29"/>
  <c r="AN170" i="29"/>
  <c r="AN167" i="29"/>
  <c r="AN173" i="29"/>
  <c r="AN116" i="29"/>
  <c r="AN118" i="29" s="1"/>
  <c r="AK195" i="29"/>
  <c r="AO6" i="29" s="1"/>
  <c r="AP6" i="29" s="1"/>
  <c r="BN166" i="29"/>
  <c r="BN202" i="29" s="1"/>
  <c r="BN196" i="29"/>
  <c r="BN163" i="29"/>
  <c r="BN199" i="29" s="1"/>
  <c r="BN157" i="29"/>
  <c r="BN193" i="29" s="1"/>
  <c r="BN108" i="29"/>
  <c r="Z58" i="29"/>
  <c r="Z88" i="29" s="1"/>
  <c r="Z80" i="29"/>
  <c r="Z82" i="29" s="1"/>
  <c r="Z92" i="29" s="1"/>
  <c r="Z90" i="29" s="1"/>
  <c r="Z54" i="29"/>
  <c r="Z62" i="29" s="1"/>
  <c r="Z60" i="29" s="1"/>
  <c r="AO68" i="29"/>
  <c r="AO66" i="29"/>
  <c r="AO70" i="29" s="1"/>
  <c r="AO72" i="29" s="1"/>
  <c r="M112" i="29"/>
  <c r="M114" i="29"/>
  <c r="AA65" i="29"/>
  <c r="AA111" i="29"/>
  <c r="AB28" i="29"/>
  <c r="BA194" i="29"/>
  <c r="BQ44" i="29"/>
  <c r="BD38" i="29"/>
  <c r="BD46" i="29" s="1"/>
  <c r="BD44" i="29" s="1"/>
  <c r="BD45" i="29" s="1"/>
  <c r="BD42" i="29"/>
  <c r="BD43" i="29" s="1"/>
  <c r="AP185" i="29"/>
  <c r="AP186" i="29" s="1"/>
  <c r="AP179" i="29"/>
  <c r="AP180" i="29" s="1"/>
  <c r="AP188" i="29"/>
  <c r="AP189" i="29" s="1"/>
  <c r="AP130" i="29"/>
  <c r="AP182" i="29"/>
  <c r="AP183" i="29" s="1"/>
  <c r="M44" i="29"/>
  <c r="BM61" i="29"/>
  <c r="BQ132" i="29"/>
  <c r="BQ128" i="29"/>
  <c r="BO139" i="29"/>
  <c r="BO141" i="29" s="1"/>
  <c r="BO151" i="29" s="1"/>
  <c r="BO149" i="29" s="1"/>
  <c r="BO104" i="29"/>
  <c r="BO147" i="29" s="1"/>
  <c r="BO100" i="29"/>
  <c r="BO160" i="29" s="1"/>
  <c r="AN119" i="29"/>
  <c r="AN113" i="29"/>
  <c r="BD96" i="29"/>
  <c r="BD50" i="29"/>
  <c r="BD25" i="29"/>
  <c r="L137" i="29"/>
  <c r="L140" i="29" s="1"/>
  <c r="L144" i="29" s="1"/>
  <c r="L99" i="29"/>
  <c r="L101" i="29"/>
  <c r="L142" i="29" s="1"/>
  <c r="L98" i="29"/>
  <c r="L190" i="29"/>
  <c r="L184" i="29"/>
  <c r="L187" i="29"/>
  <c r="L181" i="29"/>
  <c r="L136" i="29"/>
  <c r="L134" i="29" s="1"/>
  <c r="AO187" i="29"/>
  <c r="AO181" i="29"/>
  <c r="AO190" i="29"/>
  <c r="AO136" i="29"/>
  <c r="AO134" i="29" s="1"/>
  <c r="AO184" i="29"/>
  <c r="AK159" i="29"/>
  <c r="AL166" i="29"/>
  <c r="AL202" i="29" s="1"/>
  <c r="AL196" i="29"/>
  <c r="AL157" i="29"/>
  <c r="AL193" i="29" s="1"/>
  <c r="AL163" i="29"/>
  <c r="AL199" i="29" s="1"/>
  <c r="AL108" i="29"/>
  <c r="AM161" i="29"/>
  <c r="AM197" i="29" s="1"/>
  <c r="AM155" i="29"/>
  <c r="AM191" i="29" s="1"/>
  <c r="AM158" i="29"/>
  <c r="AM194" i="29" s="1"/>
  <c r="AM164" i="29"/>
  <c r="AM200" i="29" s="1"/>
  <c r="AM102" i="29"/>
  <c r="AM103" i="29" s="1"/>
  <c r="BQ111" i="29"/>
  <c r="BQ65" i="29"/>
  <c r="BR28" i="29"/>
  <c r="BB113" i="29"/>
  <c r="BB119" i="29"/>
  <c r="BN103" i="29"/>
  <c r="M111" i="29"/>
  <c r="M65" i="29"/>
  <c r="N28" i="29"/>
  <c r="AP22" i="29"/>
  <c r="AP23" i="29" s="1"/>
  <c r="AP21" i="29"/>
  <c r="AP36" i="29"/>
  <c r="X202" i="29"/>
  <c r="AK89" i="29"/>
  <c r="BN149" i="29"/>
  <c r="BP176" i="29"/>
  <c r="BP170" i="29"/>
  <c r="BP173" i="29"/>
  <c r="BP116" i="29"/>
  <c r="BP167" i="29"/>
  <c r="AB50" i="29"/>
  <c r="AB25" i="29"/>
  <c r="BB164" i="29"/>
  <c r="BB158" i="29"/>
  <c r="BB194" i="29" s="1"/>
  <c r="BB155" i="29"/>
  <c r="BB161" i="29"/>
  <c r="BB197" i="29" s="1"/>
  <c r="BB102" i="29"/>
  <c r="BB103" i="29" s="1"/>
  <c r="N38" i="29"/>
  <c r="N46" i="29" s="1"/>
  <c r="N44" i="29" s="1"/>
  <c r="N45" i="29" s="1"/>
  <c r="N42" i="29"/>
  <c r="N43" i="29" s="1"/>
  <c r="AK162" i="29"/>
  <c r="J81" i="29"/>
  <c r="J85" i="29" s="1"/>
  <c r="J139" i="29"/>
  <c r="J141" i="29" s="1"/>
  <c r="J151" i="29" s="1"/>
  <c r="J149" i="29" s="1"/>
  <c r="J104" i="29"/>
  <c r="K104" i="29" s="1"/>
  <c r="K147" i="29" s="1"/>
  <c r="J100" i="29"/>
  <c r="J160" i="29" s="1"/>
  <c r="BM147" i="29"/>
  <c r="BM105" i="29"/>
  <c r="K178" i="29"/>
  <c r="K172" i="29"/>
  <c r="K175" i="29"/>
  <c r="K169" i="29"/>
  <c r="K123" i="29"/>
  <c r="K121" i="29" s="1"/>
  <c r="BD68" i="29"/>
  <c r="BD69" i="29" s="1"/>
  <c r="BD66" i="29"/>
  <c r="BD70" i="29" s="1"/>
  <c r="BD71" i="29" s="1"/>
  <c r="Z113" i="29"/>
  <c r="Z119" i="29"/>
  <c r="AO50" i="29"/>
  <c r="AO96" i="29"/>
  <c r="AZ193" i="29"/>
  <c r="AK192" i="29"/>
  <c r="AO4" i="29" s="1"/>
  <c r="AP4" i="29" s="1"/>
  <c r="AN78" i="29"/>
  <c r="AN53" i="29"/>
  <c r="AN56" i="29" s="1"/>
  <c r="AN57" i="29" s="1"/>
  <c r="AN55" i="29"/>
  <c r="AN83" i="29" s="1"/>
  <c r="AN52" i="29"/>
  <c r="AA137" i="29"/>
  <c r="AA140" i="29" s="1"/>
  <c r="AA144" i="29" s="1"/>
  <c r="AA101" i="29"/>
  <c r="AA142" i="29" s="1"/>
  <c r="AA99" i="29"/>
  <c r="AA98" i="29"/>
  <c r="BR109" i="29"/>
  <c r="BR63" i="29"/>
  <c r="BR27" i="29"/>
  <c r="AM139" i="29"/>
  <c r="AM141" i="29" s="1"/>
  <c r="AM151" i="29" s="1"/>
  <c r="AM149" i="29" s="1"/>
  <c r="AM100" i="29"/>
  <c r="AM160" i="29" s="1"/>
  <c r="J80" i="29"/>
  <c r="J82" i="29" s="1"/>
  <c r="J92" i="29" s="1"/>
  <c r="J90" i="29" s="1"/>
  <c r="J54" i="29"/>
  <c r="J62" i="29" s="1"/>
  <c r="J60" i="29" s="1"/>
  <c r="J58" i="29"/>
  <c r="AM80" i="29"/>
  <c r="AM82" i="29" s="1"/>
  <c r="AM92" i="29" s="1"/>
  <c r="AM90" i="29" s="1"/>
  <c r="AM54" i="29"/>
  <c r="AM62" i="29" s="1"/>
  <c r="AM60" i="29" s="1"/>
  <c r="AM58" i="29"/>
  <c r="AM88" i="29" s="1"/>
  <c r="Y191" i="29"/>
  <c r="BP78" i="29"/>
  <c r="BP81" i="29" s="1"/>
  <c r="BP85" i="29" s="1"/>
  <c r="BP55" i="29"/>
  <c r="BP83" i="29" s="1"/>
  <c r="BP53" i="29"/>
  <c r="BP56" i="29" s="1"/>
  <c r="BP57" i="29" s="1"/>
  <c r="BP52" i="29"/>
  <c r="K100" i="29"/>
  <c r="K160" i="29" s="1"/>
  <c r="K139" i="29"/>
  <c r="K141" i="29" s="1"/>
  <c r="K151" i="29" s="1"/>
  <c r="BM88" i="29"/>
  <c r="BM59" i="29"/>
  <c r="BQ68" i="29"/>
  <c r="BQ66" i="29"/>
  <c r="BQ70" i="29" s="1"/>
  <c r="AO111" i="29"/>
  <c r="AO65" i="29"/>
  <c r="AP28" i="29"/>
  <c r="N185" i="29"/>
  <c r="N186" i="29" s="1"/>
  <c r="N179" i="29"/>
  <c r="N180" i="29" s="1"/>
  <c r="N182" i="29"/>
  <c r="N183" i="29" s="1"/>
  <c r="N188" i="29"/>
  <c r="N189" i="29" s="1"/>
  <c r="N130" i="29"/>
  <c r="N131" i="29" s="1"/>
  <c r="BR22" i="29"/>
  <c r="BR23" i="29" s="1"/>
  <c r="BR24" i="29"/>
  <c r="BR21" i="29"/>
  <c r="AM178" i="29"/>
  <c r="AM172" i="29"/>
  <c r="AM169" i="29"/>
  <c r="AM175" i="29"/>
  <c r="AM123" i="29"/>
  <c r="AM121" i="29" s="1"/>
  <c r="AL149" i="29"/>
  <c r="AM140" i="29"/>
  <c r="AM144" i="29" s="1"/>
  <c r="BP119" i="29"/>
  <c r="BP113" i="29"/>
  <c r="BM197" i="29"/>
  <c r="BM162" i="29"/>
  <c r="AK166" i="29"/>
  <c r="AK202" i="29" s="1"/>
  <c r="AO11" i="29" s="1"/>
  <c r="AP11" i="29" s="1"/>
  <c r="AK196" i="29"/>
  <c r="AO7" i="29" s="1"/>
  <c r="AP7" i="29" s="1"/>
  <c r="AK163" i="29"/>
  <c r="AK199" i="29" s="1"/>
  <c r="AO9" i="29" s="1"/>
  <c r="AP9" i="29" s="1"/>
  <c r="AK157" i="29"/>
  <c r="AK193" i="29" s="1"/>
  <c r="AO5" i="29" s="1"/>
  <c r="AP5" i="29" s="1"/>
  <c r="AK108" i="29"/>
  <c r="AK106" i="29" s="1"/>
  <c r="AK107" i="29" s="1"/>
  <c r="L119" i="29"/>
  <c r="L113" i="29"/>
  <c r="AP109" i="29"/>
  <c r="AP63" i="29"/>
  <c r="AP27" i="29"/>
  <c r="AP132" i="29"/>
  <c r="AP133" i="29" s="1"/>
  <c r="AP128" i="29"/>
  <c r="X193" i="29"/>
  <c r="W148" i="29"/>
  <c r="BP72" i="29"/>
  <c r="M50" i="29"/>
  <c r="M96" i="29"/>
  <c r="AP131" i="29"/>
  <c r="BM86" i="29"/>
  <c r="BM87" i="29"/>
  <c r="BN87" i="29" s="1"/>
  <c r="BO87" i="29" s="1"/>
  <c r="BP87" i="29" s="1"/>
  <c r="AM146" i="29"/>
  <c r="BC176" i="29"/>
  <c r="BC170" i="29"/>
  <c r="BC167" i="29"/>
  <c r="BC173" i="29"/>
  <c r="BC116" i="29"/>
  <c r="BC118" i="29" s="1"/>
  <c r="AO42" i="29"/>
  <c r="AO38" i="29"/>
  <c r="AO46" i="29" s="1"/>
  <c r="AO44" i="29" s="1"/>
  <c r="BR185" i="29"/>
  <c r="BR186" i="29" s="1"/>
  <c r="BR179" i="29"/>
  <c r="BR180" i="29" s="1"/>
  <c r="BR182" i="29"/>
  <c r="BR183" i="29" s="1"/>
  <c r="BR130" i="29"/>
  <c r="BR131" i="29" s="1"/>
  <c r="BR188" i="29"/>
  <c r="BR189" i="29" s="1"/>
  <c r="AK201" i="29"/>
  <c r="AO10" i="29" s="1"/>
  <c r="AP10" i="29" s="1"/>
  <c r="K57" i="29"/>
  <c r="Z81" i="29"/>
  <c r="Z85" i="29" s="1"/>
  <c r="BQ50" i="29"/>
  <c r="BQ96" i="29"/>
  <c r="J140" i="29"/>
  <c r="J144" i="29" s="1"/>
  <c r="BM166" i="29"/>
  <c r="BM202" i="29" s="1"/>
  <c r="BQ11" i="29" s="1"/>
  <c r="BR11" i="29" s="1"/>
  <c r="BM196" i="29"/>
  <c r="BQ7" i="29" s="1"/>
  <c r="BR7" i="29" s="1"/>
  <c r="BM157" i="29"/>
  <c r="BM193" i="29" s="1"/>
  <c r="BQ5" i="29" s="1"/>
  <c r="BR5" i="29" s="1"/>
  <c r="BM163" i="29"/>
  <c r="BM199" i="29" s="1"/>
  <c r="BQ9" i="29" s="1"/>
  <c r="BR9" i="29" s="1"/>
  <c r="BM108" i="29"/>
  <c r="BM106" i="29" s="1"/>
  <c r="BM107" i="29" s="1"/>
  <c r="Z140" i="29"/>
  <c r="Z144" i="29" s="1"/>
  <c r="M68" i="29"/>
  <c r="M66" i="29"/>
  <c r="M70" i="29" s="1"/>
  <c r="M72" i="29" s="1"/>
  <c r="AB190" i="29"/>
  <c r="AB184" i="29"/>
  <c r="AB181" i="29"/>
  <c r="AB187" i="29"/>
  <c r="AB136" i="29"/>
  <c r="AB134" i="29" s="1"/>
  <c r="AB135" i="29" s="1"/>
  <c r="BB80" i="29"/>
  <c r="BB82" i="29" s="1"/>
  <c r="BB92" i="29" s="1"/>
  <c r="BB90" i="29" s="1"/>
  <c r="BB54" i="29"/>
  <c r="BB62" i="29" s="1"/>
  <c r="BB60" i="29" s="1"/>
  <c r="AZ199" i="29"/>
  <c r="BN60" i="29"/>
  <c r="AN137" i="29"/>
  <c r="AN140" i="29" s="1"/>
  <c r="AN144" i="29" s="1"/>
  <c r="AN101" i="29"/>
  <c r="AN142" i="29" s="1"/>
  <c r="AN99" i="29"/>
  <c r="AN98" i="29"/>
  <c r="X199" i="28"/>
  <c r="AP44" i="28"/>
  <c r="AP45" i="28" s="1"/>
  <c r="BO57" i="28"/>
  <c r="BR126" i="28"/>
  <c r="BR128" i="28" s="1"/>
  <c r="L57" i="28"/>
  <c r="K90" i="28"/>
  <c r="K103" i="28"/>
  <c r="BM107" i="28"/>
  <c r="AP24" i="28"/>
  <c r="BN58" i="28"/>
  <c r="BN88" i="28" s="1"/>
  <c r="AZ60" i="28"/>
  <c r="BD42" i="28"/>
  <c r="BD43" i="28" s="1"/>
  <c r="BD38" i="28"/>
  <c r="BD46" i="28" s="1"/>
  <c r="BD44" i="28" s="1"/>
  <c r="BD45" i="28" s="1"/>
  <c r="BC50" i="28"/>
  <c r="BC96" i="28"/>
  <c r="AP132" i="28"/>
  <c r="AP133" i="28" s="1"/>
  <c r="AP128" i="28"/>
  <c r="BC132" i="28"/>
  <c r="BC128" i="28"/>
  <c r="BQ114" i="28"/>
  <c r="BQ112" i="28"/>
  <c r="Z149" i="28"/>
  <c r="K166" i="28"/>
  <c r="K163" i="28"/>
  <c r="K157" i="28"/>
  <c r="K108" i="28"/>
  <c r="AY200" i="28"/>
  <c r="AY165" i="28"/>
  <c r="BR109" i="28"/>
  <c r="BR63" i="28"/>
  <c r="BR27" i="28"/>
  <c r="M65" i="28"/>
  <c r="M111" i="28"/>
  <c r="N28" i="28"/>
  <c r="BB176" i="28"/>
  <c r="BB170" i="28"/>
  <c r="BB167" i="28"/>
  <c r="BB173" i="28"/>
  <c r="BB116" i="28"/>
  <c r="BB118" i="28" s="1"/>
  <c r="Y191" i="28"/>
  <c r="J166" i="28"/>
  <c r="J202" i="28" s="1"/>
  <c r="J163" i="28"/>
  <c r="J199" i="28" s="1"/>
  <c r="J157" i="28"/>
  <c r="J193" i="28" s="1"/>
  <c r="J196" i="28"/>
  <c r="J108" i="28"/>
  <c r="J106" i="28" s="1"/>
  <c r="BM192" i="28"/>
  <c r="BQ4" i="28" s="1"/>
  <c r="BR4" i="28" s="1"/>
  <c r="AZ149" i="28"/>
  <c r="BQ68" i="28"/>
  <c r="BQ66" i="28"/>
  <c r="BQ70" i="28" s="1"/>
  <c r="AN57" i="28"/>
  <c r="W147" i="28"/>
  <c r="W148" i="28" s="1"/>
  <c r="X104" i="28"/>
  <c r="AN178" i="28"/>
  <c r="AN175" i="28"/>
  <c r="AN169" i="28"/>
  <c r="AN172" i="28"/>
  <c r="AN123" i="28"/>
  <c r="AN121" i="28" s="1"/>
  <c r="J194" i="28"/>
  <c r="Z60" i="28"/>
  <c r="AY86" i="28"/>
  <c r="AY87" i="28"/>
  <c r="AZ87" i="28" s="1"/>
  <c r="BA87" i="28" s="1"/>
  <c r="BM148" i="28"/>
  <c r="AY59" i="28"/>
  <c r="AO73" i="28"/>
  <c r="AO67" i="28"/>
  <c r="AO77" i="28" s="1"/>
  <c r="AO75" i="28" s="1"/>
  <c r="AY191" i="28"/>
  <c r="AY156" i="28"/>
  <c r="AY197" i="28"/>
  <c r="AY162" i="28"/>
  <c r="BC68" i="28"/>
  <c r="BC66" i="28"/>
  <c r="BC70" i="28" s="1"/>
  <c r="BC72" i="28" s="1"/>
  <c r="BA155" i="28"/>
  <c r="BA191" i="28" s="1"/>
  <c r="BA161" i="28"/>
  <c r="BA197" i="28" s="1"/>
  <c r="BA158" i="28"/>
  <c r="BA194" i="28" s="1"/>
  <c r="BA102" i="28"/>
  <c r="BA164" i="28"/>
  <c r="BA200" i="28" s="1"/>
  <c r="Z103" i="28"/>
  <c r="BD126" i="28"/>
  <c r="AN139" i="28"/>
  <c r="AN141" i="28" s="1"/>
  <c r="AN151" i="28" s="1"/>
  <c r="AN100" i="28"/>
  <c r="AN160" i="28" s="1"/>
  <c r="BO178" i="28"/>
  <c r="BO172" i="28"/>
  <c r="BO175" i="28"/>
  <c r="BO123" i="28"/>
  <c r="BO121" i="28" s="1"/>
  <c r="BO169" i="28"/>
  <c r="AN118" i="28"/>
  <c r="BB113" i="28"/>
  <c r="BB119" i="28"/>
  <c r="L73" i="28"/>
  <c r="L67" i="28"/>
  <c r="L77" i="28" s="1"/>
  <c r="L75" i="28" s="1"/>
  <c r="Y197" i="28"/>
  <c r="AZ58" i="28"/>
  <c r="AZ88" i="28" s="1"/>
  <c r="J147" i="28"/>
  <c r="N45" i="28"/>
  <c r="BO100" i="28"/>
  <c r="BO160" i="28" s="1"/>
  <c r="BO139" i="28"/>
  <c r="BO141" i="28" s="1"/>
  <c r="BO151" i="28" s="1"/>
  <c r="BO149" i="28" s="1"/>
  <c r="BO104" i="28"/>
  <c r="J146" i="28"/>
  <c r="K146" i="28" s="1"/>
  <c r="L146" i="28" s="1"/>
  <c r="AM164" i="28"/>
  <c r="AM155" i="28"/>
  <c r="AM191" i="28" s="1"/>
  <c r="AM158" i="28"/>
  <c r="AM161" i="28"/>
  <c r="AM102" i="28"/>
  <c r="AM103" i="28" s="1"/>
  <c r="BP119" i="28"/>
  <c r="BP113" i="28"/>
  <c r="AM80" i="28"/>
  <c r="AM82" i="28" s="1"/>
  <c r="AM92" i="28" s="1"/>
  <c r="AM90" i="28" s="1"/>
  <c r="AM58" i="28"/>
  <c r="AM88" i="28" s="1"/>
  <c r="AM54" i="28"/>
  <c r="AM62" i="28" s="1"/>
  <c r="AM60" i="28" s="1"/>
  <c r="J200" i="28"/>
  <c r="BQ132" i="28"/>
  <c r="BQ128" i="28"/>
  <c r="Y146" i="28"/>
  <c r="Z146" i="28" s="1"/>
  <c r="AA146" i="28" s="1"/>
  <c r="BM89" i="28"/>
  <c r="BD22" i="28"/>
  <c r="BD23" i="28" s="1"/>
  <c r="BD21" i="28"/>
  <c r="AA54" i="28"/>
  <c r="AA62" i="28" s="1"/>
  <c r="AA60" i="28" s="1"/>
  <c r="N187" i="28"/>
  <c r="N181" i="28"/>
  <c r="N190" i="28"/>
  <c r="N184" i="28"/>
  <c r="N136" i="28"/>
  <c r="AA100" i="28"/>
  <c r="AA160" i="28" s="1"/>
  <c r="AP96" i="28"/>
  <c r="AP50" i="28"/>
  <c r="AP25" i="28"/>
  <c r="M173" i="28"/>
  <c r="M176" i="28"/>
  <c r="M167" i="28"/>
  <c r="M170" i="28"/>
  <c r="M116" i="28"/>
  <c r="M118" i="28" s="1"/>
  <c r="N96" i="28"/>
  <c r="N97" i="28" s="1"/>
  <c r="N50" i="28"/>
  <c r="N51" i="28" s="1"/>
  <c r="N25" i="28"/>
  <c r="AM139" i="28"/>
  <c r="AM141" i="28" s="1"/>
  <c r="AM151" i="28" s="1"/>
  <c r="AM149" i="28" s="1"/>
  <c r="AM104" i="28"/>
  <c r="AN104" i="28" s="1"/>
  <c r="AN147" i="28" s="1"/>
  <c r="AM100" i="28"/>
  <c r="AM160" i="28" s="1"/>
  <c r="BQ65" i="28"/>
  <c r="BQ111" i="28"/>
  <c r="BR28" i="28"/>
  <c r="BR185" i="28"/>
  <c r="BR186" i="28" s="1"/>
  <c r="BR179" i="28"/>
  <c r="BR180" i="28" s="1"/>
  <c r="BR188" i="28"/>
  <c r="BR189" i="28" s="1"/>
  <c r="BR182" i="28"/>
  <c r="BR183" i="28" s="1"/>
  <c r="BR130" i="28"/>
  <c r="BR131" i="28" s="1"/>
  <c r="BO81" i="28"/>
  <c r="BO85" i="28" s="1"/>
  <c r="BA58" i="28"/>
  <c r="BA88" i="28" s="1"/>
  <c r="BA54" i="28"/>
  <c r="BA62" i="28" s="1"/>
  <c r="BA60" i="28" s="1"/>
  <c r="BA80" i="28"/>
  <c r="BA82" i="28" s="1"/>
  <c r="BA92" i="28" s="1"/>
  <c r="BA90" i="28" s="1"/>
  <c r="AO173" i="28"/>
  <c r="AO176" i="28"/>
  <c r="AO167" i="28"/>
  <c r="AO170" i="28"/>
  <c r="AO116" i="28"/>
  <c r="K178" i="28"/>
  <c r="K172" i="28"/>
  <c r="K175" i="28"/>
  <c r="K169" i="28"/>
  <c r="K123" i="28"/>
  <c r="K121" i="28" s="1"/>
  <c r="AZ196" i="28"/>
  <c r="AZ157" i="28"/>
  <c r="AZ193" i="28" s="1"/>
  <c r="AZ166" i="28"/>
  <c r="AZ202" i="28" s="1"/>
  <c r="AZ163" i="28"/>
  <c r="AZ199" i="28" s="1"/>
  <c r="AZ108" i="28"/>
  <c r="Y163" i="28"/>
  <c r="Y166" i="28"/>
  <c r="Y108" i="28"/>
  <c r="Y106" i="28" s="1"/>
  <c r="Y157" i="28"/>
  <c r="AO187" i="28"/>
  <c r="AO181" i="28"/>
  <c r="AO190" i="28"/>
  <c r="AO184" i="28"/>
  <c r="AO136" i="28"/>
  <c r="AO134" i="28" s="1"/>
  <c r="BP173" i="28"/>
  <c r="BP167" i="28"/>
  <c r="BP176" i="28"/>
  <c r="BP116" i="28"/>
  <c r="BP118" i="28" s="1"/>
  <c r="BP170" i="28"/>
  <c r="Z166" i="28"/>
  <c r="Z163" i="28"/>
  <c r="Z157" i="28"/>
  <c r="Z108" i="28"/>
  <c r="Z106" i="28" s="1"/>
  <c r="BM201" i="28"/>
  <c r="BQ10" i="28" s="1"/>
  <c r="BR10" i="28" s="1"/>
  <c r="AO55" i="28"/>
  <c r="AO83" i="28" s="1"/>
  <c r="AO53" i="28"/>
  <c r="AO56" i="28" s="1"/>
  <c r="AO78" i="28"/>
  <c r="AO81" i="28" s="1"/>
  <c r="AO85" i="28" s="1"/>
  <c r="AO52" i="28"/>
  <c r="K147" i="28"/>
  <c r="BP55" i="28"/>
  <c r="BP83" i="28" s="1"/>
  <c r="BP53" i="28"/>
  <c r="BP56" i="28" s="1"/>
  <c r="BP57" i="28" s="1"/>
  <c r="BP78" i="28"/>
  <c r="BP81" i="28" s="1"/>
  <c r="BP85" i="28" s="1"/>
  <c r="BP52" i="28"/>
  <c r="BB137" i="28"/>
  <c r="BB140" i="28" s="1"/>
  <c r="BB144" i="28" s="1"/>
  <c r="BB99" i="28"/>
  <c r="BB101" i="28"/>
  <c r="BB142" i="28" s="1"/>
  <c r="BB98" i="28"/>
  <c r="BQ96" i="28"/>
  <c r="BQ50" i="28"/>
  <c r="BA103" i="28"/>
  <c r="BM59" i="28"/>
  <c r="AP68" i="28"/>
  <c r="AP69" i="28" s="1"/>
  <c r="AP66" i="28"/>
  <c r="AP70" i="28" s="1"/>
  <c r="AP71" i="28" s="1"/>
  <c r="AP64" i="28"/>
  <c r="J87" i="28"/>
  <c r="K87" i="28" s="1"/>
  <c r="L87" i="28" s="1"/>
  <c r="BC112" i="28"/>
  <c r="BC114" i="28"/>
  <c r="Z67" i="28"/>
  <c r="Z77" i="28" s="1"/>
  <c r="Z75" i="28" s="1"/>
  <c r="Z73" i="28"/>
  <c r="BD109" i="28"/>
  <c r="BD63" i="28"/>
  <c r="BD27" i="28"/>
  <c r="BB134" i="28"/>
  <c r="L139" i="28"/>
  <c r="L141" i="28" s="1"/>
  <c r="L151" i="28" s="1"/>
  <c r="L149" i="28" s="1"/>
  <c r="L100" i="28"/>
  <c r="L160" i="28" s="1"/>
  <c r="L104" i="28"/>
  <c r="N114" i="28"/>
  <c r="N115" i="28" s="1"/>
  <c r="N112" i="28"/>
  <c r="N110" i="28"/>
  <c r="J88" i="28"/>
  <c r="BR22" i="28"/>
  <c r="BR23" i="28" s="1"/>
  <c r="BR24" i="28"/>
  <c r="BR21" i="28"/>
  <c r="BM198" i="28"/>
  <c r="BQ8" i="28" s="1"/>
  <c r="BR8" i="28" s="1"/>
  <c r="BN166" i="28"/>
  <c r="BN202" i="28" s="1"/>
  <c r="BN157" i="28"/>
  <c r="BN193" i="28" s="1"/>
  <c r="BN163" i="28"/>
  <c r="BN199" i="28" s="1"/>
  <c r="BN108" i="28"/>
  <c r="BN106" i="28" s="1"/>
  <c r="BN196" i="28"/>
  <c r="Y87" i="28"/>
  <c r="Z87" i="28" s="1"/>
  <c r="AA87" i="28" s="1"/>
  <c r="L119" i="28"/>
  <c r="L113" i="28"/>
  <c r="Y175" i="28"/>
  <c r="Y178" i="28"/>
  <c r="Y172" i="28"/>
  <c r="Y169" i="28"/>
  <c r="Y123" i="28"/>
  <c r="Y121" i="28" s="1"/>
  <c r="BP190" i="28"/>
  <c r="BP184" i="28"/>
  <c r="BP187" i="28"/>
  <c r="BP181" i="28"/>
  <c r="BP136" i="28"/>
  <c r="BP134" i="28" s="1"/>
  <c r="AY146" i="28"/>
  <c r="AZ146" i="28" s="1"/>
  <c r="BA146" i="28" s="1"/>
  <c r="AY145" i="28"/>
  <c r="AB55" i="28"/>
  <c r="AB83" i="28" s="1"/>
  <c r="AB84" i="28" s="1"/>
  <c r="AB53" i="28"/>
  <c r="AB56" i="28" s="1"/>
  <c r="AB57" i="28" s="1"/>
  <c r="AB78" i="28"/>
  <c r="AB52" i="28"/>
  <c r="BO164" i="28"/>
  <c r="BO200" i="28" s="1"/>
  <c r="BO161" i="28"/>
  <c r="BO155" i="28"/>
  <c r="BO158" i="28"/>
  <c r="BO194" i="28" s="1"/>
  <c r="BO102" i="28"/>
  <c r="BO103" i="28" s="1"/>
  <c r="AY147" i="28"/>
  <c r="AY105" i="28"/>
  <c r="AA164" i="28"/>
  <c r="AA200" i="28" s="1"/>
  <c r="AA161" i="28"/>
  <c r="AA197" i="28" s="1"/>
  <c r="AA158" i="28"/>
  <c r="AA194" i="28" s="1"/>
  <c r="AA155" i="28"/>
  <c r="AA191" i="28" s="1"/>
  <c r="AA102" i="28"/>
  <c r="AB173" i="28"/>
  <c r="AB174" i="28" s="1"/>
  <c r="AB167" i="28"/>
  <c r="AB168" i="28" s="1"/>
  <c r="AB176" i="28"/>
  <c r="AB177" i="28" s="1"/>
  <c r="AB170" i="28"/>
  <c r="AB171" i="28" s="1"/>
  <c r="AB116" i="28"/>
  <c r="AB117" i="28" s="1"/>
  <c r="AN54" i="28"/>
  <c r="AN62" i="28" s="1"/>
  <c r="AN60" i="28" s="1"/>
  <c r="AN80" i="28"/>
  <c r="AN82" i="28" s="1"/>
  <c r="AN92" i="28" s="1"/>
  <c r="AN90" i="28" s="1"/>
  <c r="AO113" i="28"/>
  <c r="AO119" i="28"/>
  <c r="Z119" i="28"/>
  <c r="Z113" i="28"/>
  <c r="BP72" i="28"/>
  <c r="BB73" i="28"/>
  <c r="BB67" i="28"/>
  <c r="BB77" i="28" s="1"/>
  <c r="BB75" i="28" s="1"/>
  <c r="BD188" i="28"/>
  <c r="BD189" i="28" s="1"/>
  <c r="BD182" i="28"/>
  <c r="BD183" i="28" s="1"/>
  <c r="BD185" i="28"/>
  <c r="BD186" i="28" s="1"/>
  <c r="BD179" i="28"/>
  <c r="BD180" i="28" s="1"/>
  <c r="BD130" i="28"/>
  <c r="BD131" i="28" s="1"/>
  <c r="M137" i="28"/>
  <c r="M101" i="28"/>
  <c r="M142" i="28" s="1"/>
  <c r="M99" i="28"/>
  <c r="M98" i="28"/>
  <c r="W88" i="28"/>
  <c r="W89" i="28" s="1"/>
  <c r="W59" i="28"/>
  <c r="X58" i="28"/>
  <c r="AM140" i="28"/>
  <c r="AM144" i="28" s="1"/>
  <c r="BP73" i="28"/>
  <c r="BP67" i="28"/>
  <c r="BP77" i="28" s="1"/>
  <c r="BP75" i="28" s="1"/>
  <c r="BO80" i="28"/>
  <c r="BO82" i="28" s="1"/>
  <c r="BO92" i="28" s="1"/>
  <c r="BO90" i="28" s="1"/>
  <c r="BO58" i="28"/>
  <c r="BO88" i="28" s="1"/>
  <c r="BO54" i="28"/>
  <c r="BO62" i="28" s="1"/>
  <c r="BO60" i="28" s="1"/>
  <c r="L80" i="28"/>
  <c r="L82" i="28" s="1"/>
  <c r="L92" i="28" s="1"/>
  <c r="L90" i="28" s="1"/>
  <c r="L58" i="28"/>
  <c r="L88" i="28" s="1"/>
  <c r="L54" i="28"/>
  <c r="L62" i="28" s="1"/>
  <c r="L60" i="28" s="1"/>
  <c r="AM81" i="28"/>
  <c r="AM85" i="28" s="1"/>
  <c r="BA178" i="28"/>
  <c r="BA175" i="28"/>
  <c r="BA169" i="28"/>
  <c r="BA172" i="28"/>
  <c r="BA123" i="28"/>
  <c r="BA121" i="28" s="1"/>
  <c r="X202" i="28"/>
  <c r="AB72" i="28"/>
  <c r="J197" i="28"/>
  <c r="BO87" i="28"/>
  <c r="BP87" i="28" s="1"/>
  <c r="Z90" i="28"/>
  <c r="AO137" i="28"/>
  <c r="AO140" i="28" s="1"/>
  <c r="AO144" i="28" s="1"/>
  <c r="AO101" i="28"/>
  <c r="AO142" i="28" s="1"/>
  <c r="AO99" i="28"/>
  <c r="AO98" i="28"/>
  <c r="AY89" i="28"/>
  <c r="AP65" i="28"/>
  <c r="AP111" i="28"/>
  <c r="BP99" i="28"/>
  <c r="BP101" i="28"/>
  <c r="BP142" i="28" s="1"/>
  <c r="BP137" i="28"/>
  <c r="BP140" i="28" s="1"/>
  <c r="BP144" i="28" s="1"/>
  <c r="BP98" i="28"/>
  <c r="BB78" i="28"/>
  <c r="BB53" i="28"/>
  <c r="BB56" i="28" s="1"/>
  <c r="BB57" i="28" s="1"/>
  <c r="BB55" i="28"/>
  <c r="BB83" i="28" s="1"/>
  <c r="BB52" i="28"/>
  <c r="AY194" i="28"/>
  <c r="AY159" i="28"/>
  <c r="M187" i="28"/>
  <c r="M181" i="28"/>
  <c r="M184" i="28"/>
  <c r="M190" i="28"/>
  <c r="M136" i="28"/>
  <c r="M134" i="28" s="1"/>
  <c r="AP114" i="28"/>
  <c r="AP115" i="28" s="1"/>
  <c r="AP112" i="28"/>
  <c r="AP110" i="28"/>
  <c r="BA139" i="28"/>
  <c r="BA141" i="28" s="1"/>
  <c r="BA151" i="28" s="1"/>
  <c r="BA149" i="28" s="1"/>
  <c r="BA104" i="28"/>
  <c r="BA147" i="28" s="1"/>
  <c r="BA100" i="28"/>
  <c r="BA160" i="28" s="1"/>
  <c r="AA111" i="28"/>
  <c r="AB28" i="28"/>
  <c r="AA65" i="28"/>
  <c r="AA80" i="28" s="1"/>
  <c r="AA82" i="28" s="1"/>
  <c r="AA92" i="28" s="1"/>
  <c r="AA90" i="28" s="1"/>
  <c r="AN158" i="28"/>
  <c r="AN194" i="28" s="1"/>
  <c r="AN155" i="28"/>
  <c r="AN191" i="28" s="1"/>
  <c r="AN164" i="28"/>
  <c r="AN200" i="28" s="1"/>
  <c r="AN102" i="28"/>
  <c r="AN161" i="28"/>
  <c r="AN197" i="28" s="1"/>
  <c r="L158" i="28"/>
  <c r="L194" i="28" s="1"/>
  <c r="L161" i="28"/>
  <c r="L197" i="28" s="1"/>
  <c r="L155" i="28"/>
  <c r="L191" i="28" s="1"/>
  <c r="L102" i="28"/>
  <c r="L164" i="28"/>
  <c r="L200" i="28" s="1"/>
  <c r="N68" i="28"/>
  <c r="N69" i="28" s="1"/>
  <c r="N66" i="28"/>
  <c r="N70" i="28" s="1"/>
  <c r="N71" i="28" s="1"/>
  <c r="BR42" i="28"/>
  <c r="BR43" i="28" s="1"/>
  <c r="BR38" i="28"/>
  <c r="BR46" i="28" s="1"/>
  <c r="BR44" i="28" s="1"/>
  <c r="BR45" i="28" s="1"/>
  <c r="BC111" i="28"/>
  <c r="BC65" i="28"/>
  <c r="BD28" i="28"/>
  <c r="Y194" i="28"/>
  <c r="AZ90" i="28"/>
  <c r="BO146" i="28"/>
  <c r="AB137" i="28"/>
  <c r="AB140" i="28" s="1"/>
  <c r="AB144" i="28" s="1"/>
  <c r="AB145" i="28" s="1"/>
  <c r="AB101" i="28"/>
  <c r="AB142" i="28" s="1"/>
  <c r="AB143" i="28" s="1"/>
  <c r="AB99" i="28"/>
  <c r="AB98" i="28"/>
  <c r="AB97" i="28"/>
  <c r="BM195" i="28"/>
  <c r="BQ6" i="28" s="1"/>
  <c r="BR6" i="28" s="1"/>
  <c r="AY166" i="28"/>
  <c r="AY202" i="28" s="1"/>
  <c r="BC11" i="28" s="1"/>
  <c r="BD11" i="28" s="1"/>
  <c r="AY163" i="28"/>
  <c r="AY199" i="28" s="1"/>
  <c r="BC9" i="28" s="1"/>
  <c r="BD9" i="28" s="1"/>
  <c r="AY157" i="28"/>
  <c r="AY193" i="28" s="1"/>
  <c r="BC5" i="28" s="1"/>
  <c r="BD5" i="28" s="1"/>
  <c r="AY108" i="28"/>
  <c r="AY106" i="28" s="1"/>
  <c r="AY196" i="28"/>
  <c r="BC7" i="28" s="1"/>
  <c r="BD7" i="28" s="1"/>
  <c r="M55" i="28"/>
  <c r="M83" i="28" s="1"/>
  <c r="M53" i="28"/>
  <c r="M56" i="28" s="1"/>
  <c r="M57" i="28" s="1"/>
  <c r="M78" i="28"/>
  <c r="M81" i="28" s="1"/>
  <c r="M85" i="28" s="1"/>
  <c r="M52" i="28"/>
  <c r="AY61" i="28"/>
  <c r="BM106" i="27"/>
  <c r="BM107" i="27" s="1"/>
  <c r="BN104" i="27"/>
  <c r="BN147" i="27" s="1"/>
  <c r="Y149" i="27"/>
  <c r="AM57" i="27"/>
  <c r="I105" i="27"/>
  <c r="BP72" i="27"/>
  <c r="BM105" i="27"/>
  <c r="N38" i="27"/>
  <c r="N46" i="27" s="1"/>
  <c r="AO96" i="27"/>
  <c r="AO50" i="27"/>
  <c r="BQ96" i="27"/>
  <c r="BQ50" i="27"/>
  <c r="BQ68" i="27"/>
  <c r="BQ66" i="27"/>
  <c r="BQ70" i="27" s="1"/>
  <c r="X166" i="27"/>
  <c r="X202" i="27" s="1"/>
  <c r="X196" i="27"/>
  <c r="X163" i="27"/>
  <c r="X199" i="27" s="1"/>
  <c r="X157" i="27"/>
  <c r="X193" i="27" s="1"/>
  <c r="X108" i="27"/>
  <c r="X106" i="27" s="1"/>
  <c r="N126" i="27"/>
  <c r="AL54" i="27"/>
  <c r="AL62" i="27" s="1"/>
  <c r="AL60" i="27" s="1"/>
  <c r="AL58" i="27"/>
  <c r="AL88" i="27" s="1"/>
  <c r="AL80" i="27"/>
  <c r="AL82" i="27" s="1"/>
  <c r="AL92" i="27" s="1"/>
  <c r="AL90" i="27" s="1"/>
  <c r="BB161" i="27"/>
  <c r="BB197" i="27" s="1"/>
  <c r="BB155" i="27"/>
  <c r="BB158" i="27"/>
  <c r="BB194" i="27" s="1"/>
  <c r="BB164" i="27"/>
  <c r="BB102" i="27"/>
  <c r="BB103" i="27" s="1"/>
  <c r="K58" i="27"/>
  <c r="K80" i="27"/>
  <c r="K82" i="27" s="1"/>
  <c r="K92" i="27" s="1"/>
  <c r="K90" i="27" s="1"/>
  <c r="K54" i="27"/>
  <c r="K62" i="27" s="1"/>
  <c r="K60" i="27" s="1"/>
  <c r="AP38" i="27"/>
  <c r="AP46" i="27" s="1"/>
  <c r="AP44" i="27" s="1"/>
  <c r="AP45" i="27" s="1"/>
  <c r="AP42" i="27"/>
  <c r="AP43" i="27" s="1"/>
  <c r="M96" i="27"/>
  <c r="M50" i="27"/>
  <c r="X146" i="27"/>
  <c r="Y146" i="27" s="1"/>
  <c r="Z146" i="27" s="1"/>
  <c r="BC173" i="27"/>
  <c r="BC167" i="27"/>
  <c r="BC170" i="27"/>
  <c r="BC116" i="27"/>
  <c r="BC176" i="27"/>
  <c r="BQ111" i="27"/>
  <c r="BQ65" i="27"/>
  <c r="BR28" i="27"/>
  <c r="BR109" i="27"/>
  <c r="BR63" i="27"/>
  <c r="BR27" i="27"/>
  <c r="X194" i="27"/>
  <c r="BA194" i="27"/>
  <c r="M68" i="27"/>
  <c r="M66" i="27"/>
  <c r="M70" i="27" s="1"/>
  <c r="M72" i="27" s="1"/>
  <c r="BP137" i="27"/>
  <c r="BP140" i="27" s="1"/>
  <c r="BP144" i="27" s="1"/>
  <c r="BP101" i="27"/>
  <c r="BP142" i="27" s="1"/>
  <c r="BP99" i="27"/>
  <c r="BP98" i="27"/>
  <c r="K140" i="27"/>
  <c r="K144" i="27" s="1"/>
  <c r="AM80" i="27"/>
  <c r="AM82" i="27" s="1"/>
  <c r="AM92" i="27" s="1"/>
  <c r="AM58" i="27"/>
  <c r="AM88" i="27" s="1"/>
  <c r="AM54" i="27"/>
  <c r="AM62" i="27" s="1"/>
  <c r="AM60" i="27" s="1"/>
  <c r="BO140" i="27"/>
  <c r="BO144" i="27" s="1"/>
  <c r="BQ112" i="27"/>
  <c r="BQ114" i="27"/>
  <c r="I89" i="27"/>
  <c r="AO112" i="27"/>
  <c r="AO114" i="27"/>
  <c r="AL139" i="27"/>
  <c r="AL141" i="27" s="1"/>
  <c r="AL151" i="27" s="1"/>
  <c r="AL149" i="27" s="1"/>
  <c r="AL104" i="27"/>
  <c r="AL147" i="27" s="1"/>
  <c r="AL100" i="27"/>
  <c r="AL160" i="27" s="1"/>
  <c r="AK191" i="27"/>
  <c r="AK156" i="27"/>
  <c r="X147" i="27"/>
  <c r="N109" i="27"/>
  <c r="N63" i="27"/>
  <c r="N27" i="27"/>
  <c r="N185" i="27"/>
  <c r="N186" i="27" s="1"/>
  <c r="N179" i="27"/>
  <c r="N180" i="27" s="1"/>
  <c r="N188" i="27"/>
  <c r="N189" i="27" s="1"/>
  <c r="N182" i="27"/>
  <c r="N183" i="27" s="1"/>
  <c r="N130" i="27"/>
  <c r="N131" i="27" s="1"/>
  <c r="K81" i="27"/>
  <c r="K85" i="27" s="1"/>
  <c r="BD112" i="27"/>
  <c r="BD114" i="27"/>
  <c r="BD115" i="27" s="1"/>
  <c r="BD110" i="27"/>
  <c r="BN163" i="27"/>
  <c r="BN199" i="27" s="1"/>
  <c r="BN157" i="27"/>
  <c r="BN193" i="27" s="1"/>
  <c r="BN196" i="27"/>
  <c r="BN166" i="27"/>
  <c r="BN202" i="27" s="1"/>
  <c r="BN108" i="27"/>
  <c r="BN106" i="27" s="1"/>
  <c r="AP22" i="27"/>
  <c r="AP23" i="27" s="1"/>
  <c r="AP131" i="27"/>
  <c r="J103" i="27"/>
  <c r="BN87" i="27"/>
  <c r="BO87" i="27" s="1"/>
  <c r="AM178" i="27"/>
  <c r="AM175" i="27"/>
  <c r="AM169" i="27"/>
  <c r="AM123" i="27"/>
  <c r="AM121" i="27" s="1"/>
  <c r="AM172" i="27"/>
  <c r="AA173" i="27"/>
  <c r="AA167" i="27"/>
  <c r="AA170" i="27"/>
  <c r="AA116" i="27"/>
  <c r="AA118" i="27" s="1"/>
  <c r="AA176" i="27"/>
  <c r="AK88" i="27"/>
  <c r="AK59" i="27"/>
  <c r="BR22" i="27"/>
  <c r="BR23" i="27" s="1"/>
  <c r="BR24" i="27"/>
  <c r="BR21" i="27"/>
  <c r="BR36" i="27"/>
  <c r="Y103" i="27"/>
  <c r="BD132" i="27"/>
  <c r="BD133" i="27" s="1"/>
  <c r="BD128" i="27"/>
  <c r="AZ147" i="27"/>
  <c r="BC101" i="27"/>
  <c r="BC142" i="27" s="1"/>
  <c r="BC99" i="27"/>
  <c r="BC137" i="27"/>
  <c r="BC140" i="27" s="1"/>
  <c r="BC144" i="27" s="1"/>
  <c r="BC98" i="27"/>
  <c r="BD111" i="27"/>
  <c r="BD65" i="27"/>
  <c r="BA88" i="27"/>
  <c r="BP176" i="27"/>
  <c r="BP170" i="27"/>
  <c r="BP173" i="27"/>
  <c r="BP167" i="27"/>
  <c r="BP116" i="27"/>
  <c r="I147" i="27"/>
  <c r="AN119" i="27"/>
  <c r="AN113" i="27"/>
  <c r="AK150" i="27"/>
  <c r="L67" i="27"/>
  <c r="L77" i="27" s="1"/>
  <c r="L75" i="27" s="1"/>
  <c r="L73" i="27"/>
  <c r="AM139" i="27"/>
  <c r="AM141" i="27" s="1"/>
  <c r="AM151" i="27" s="1"/>
  <c r="AM100" i="27"/>
  <c r="AM160" i="27" s="1"/>
  <c r="AB24" i="27"/>
  <c r="I61" i="27"/>
  <c r="M114" i="27"/>
  <c r="M112" i="27"/>
  <c r="AN78" i="27"/>
  <c r="AN53" i="27"/>
  <c r="AN56" i="27" s="1"/>
  <c r="AN57" i="27" s="1"/>
  <c r="AN55" i="27"/>
  <c r="AN83" i="27" s="1"/>
  <c r="AN52" i="27"/>
  <c r="K139" i="27"/>
  <c r="K141" i="27" s="1"/>
  <c r="K151" i="27" s="1"/>
  <c r="K149" i="27" s="1"/>
  <c r="K104" i="27"/>
  <c r="K147" i="27" s="1"/>
  <c r="K100" i="27"/>
  <c r="K160" i="27" s="1"/>
  <c r="AB132" i="27"/>
  <c r="AB133" i="27" s="1"/>
  <c r="AB128" i="27"/>
  <c r="BC118" i="27"/>
  <c r="AP128" i="27"/>
  <c r="AK61" i="27"/>
  <c r="BD96" i="27"/>
  <c r="BD97" i="27" s="1"/>
  <c r="BD50" i="27"/>
  <c r="BD25" i="27"/>
  <c r="L176" i="27"/>
  <c r="L170" i="27"/>
  <c r="L167" i="27"/>
  <c r="L116" i="27"/>
  <c r="L118" i="27" s="1"/>
  <c r="L173" i="27"/>
  <c r="BC55" i="27"/>
  <c r="BC83" i="27" s="1"/>
  <c r="BC53" i="27"/>
  <c r="BC56" i="27" s="1"/>
  <c r="BC57" i="27" s="1"/>
  <c r="BC78" i="27"/>
  <c r="BC81" i="27" s="1"/>
  <c r="BC85" i="27" s="1"/>
  <c r="BC87" i="27" s="1"/>
  <c r="BC52" i="27"/>
  <c r="M187" i="27"/>
  <c r="M181" i="27"/>
  <c r="M190" i="27"/>
  <c r="M184" i="27"/>
  <c r="M136" i="27"/>
  <c r="M134" i="27" s="1"/>
  <c r="BM88" i="27"/>
  <c r="BM59" i="27"/>
  <c r="BC190" i="27"/>
  <c r="BC184" i="27"/>
  <c r="BC187" i="27"/>
  <c r="BC181" i="27"/>
  <c r="BC136" i="27"/>
  <c r="BC134" i="27" s="1"/>
  <c r="K161" i="27"/>
  <c r="K197" i="27" s="1"/>
  <c r="K155" i="27"/>
  <c r="K164" i="27"/>
  <c r="K200" i="27" s="1"/>
  <c r="K158" i="27"/>
  <c r="K194" i="27" s="1"/>
  <c r="K102" i="27"/>
  <c r="BO104" i="27"/>
  <c r="BO100" i="27"/>
  <c r="BO160" i="27" s="1"/>
  <c r="BO139" i="27"/>
  <c r="BO141" i="27" s="1"/>
  <c r="BO151" i="27" s="1"/>
  <c r="BO149" i="27" s="1"/>
  <c r="BN194" i="27"/>
  <c r="AB111" i="27"/>
  <c r="AB65" i="27"/>
  <c r="AN176" i="27"/>
  <c r="AN170" i="27"/>
  <c r="AN173" i="27"/>
  <c r="AN116" i="27"/>
  <c r="AN167" i="27"/>
  <c r="AK87" i="27"/>
  <c r="AL87" i="27" s="1"/>
  <c r="AM87" i="27" s="1"/>
  <c r="AK86" i="27"/>
  <c r="M42" i="27"/>
  <c r="N42" i="27" s="1"/>
  <c r="N43" i="27" s="1"/>
  <c r="M38" i="27"/>
  <c r="M46" i="27" s="1"/>
  <c r="M44" i="27" s="1"/>
  <c r="AL161" i="27"/>
  <c r="AL197" i="27" s="1"/>
  <c r="AL155" i="27"/>
  <c r="AL191" i="27" s="1"/>
  <c r="AL158" i="27"/>
  <c r="AL194" i="27" s="1"/>
  <c r="AL164" i="27"/>
  <c r="AL200" i="27" s="1"/>
  <c r="AL102" i="27"/>
  <c r="AL103" i="27" s="1"/>
  <c r="BO118" i="27"/>
  <c r="AK194" i="27"/>
  <c r="AK159" i="27"/>
  <c r="BA163" i="27"/>
  <c r="BA199" i="27" s="1"/>
  <c r="BA166" i="27"/>
  <c r="BA202" i="27" s="1"/>
  <c r="BA196" i="27"/>
  <c r="BA108" i="27"/>
  <c r="BA106" i="27" s="1"/>
  <c r="BA157" i="27"/>
  <c r="BA193" i="27" s="1"/>
  <c r="Z139" i="27"/>
  <c r="Z141" i="27" s="1"/>
  <c r="Z151" i="27" s="1"/>
  <c r="Z149" i="27" s="1"/>
  <c r="Z100" i="27"/>
  <c r="Z160" i="27" s="1"/>
  <c r="Z104" i="27"/>
  <c r="Z147" i="27" s="1"/>
  <c r="BB140" i="27"/>
  <c r="BB144" i="27" s="1"/>
  <c r="AB68" i="27"/>
  <c r="AB69" i="27" s="1"/>
  <c r="AB66" i="27"/>
  <c r="AB70" i="27" s="1"/>
  <c r="AB71" i="27" s="1"/>
  <c r="AB64" i="27"/>
  <c r="BD68" i="27"/>
  <c r="BD69" i="27" s="1"/>
  <c r="BD66" i="27"/>
  <c r="BD70" i="27" s="1"/>
  <c r="BD71" i="27" s="1"/>
  <c r="BD64" i="27"/>
  <c r="BQ42" i="27"/>
  <c r="BQ38" i="27"/>
  <c r="BQ46" i="27" s="1"/>
  <c r="BQ44" i="27" s="1"/>
  <c r="BB178" i="27"/>
  <c r="BB175" i="27"/>
  <c r="BB169" i="27"/>
  <c r="BB172" i="27"/>
  <c r="BB123" i="27"/>
  <c r="BB121" i="27" s="1"/>
  <c r="BO178" i="27"/>
  <c r="BO175" i="27"/>
  <c r="BO169" i="27"/>
  <c r="BO172" i="27"/>
  <c r="BO123" i="27"/>
  <c r="BO121" i="27" s="1"/>
  <c r="BP67" i="27"/>
  <c r="BP77" i="27" s="1"/>
  <c r="BP75" i="27" s="1"/>
  <c r="BP73" i="27"/>
  <c r="AK91" i="27"/>
  <c r="BR126" i="27"/>
  <c r="X191" i="27"/>
  <c r="K178" i="27"/>
  <c r="K175" i="27"/>
  <c r="K169" i="27"/>
  <c r="K172" i="27"/>
  <c r="K123" i="27"/>
  <c r="K121" i="27" s="1"/>
  <c r="Y90" i="27"/>
  <c r="BC119" i="27"/>
  <c r="BC113" i="27"/>
  <c r="I107" i="27"/>
  <c r="AO111" i="27"/>
  <c r="AO65" i="27"/>
  <c r="AP28" i="27"/>
  <c r="AK196" i="27"/>
  <c r="AO7" i="27" s="1"/>
  <c r="AP7" i="27" s="1"/>
  <c r="AK166" i="27"/>
  <c r="AK202" i="27" s="1"/>
  <c r="AO11" i="27" s="1"/>
  <c r="AP11" i="27" s="1"/>
  <c r="AK163" i="27"/>
  <c r="AK199" i="27" s="1"/>
  <c r="AO9" i="27" s="1"/>
  <c r="AP9" i="27" s="1"/>
  <c r="AK157" i="27"/>
  <c r="AK193" i="27" s="1"/>
  <c r="AO5" i="27" s="1"/>
  <c r="AP5" i="27" s="1"/>
  <c r="AK108" i="27"/>
  <c r="AK106" i="27" s="1"/>
  <c r="AK107" i="27" s="1"/>
  <c r="M111" i="27"/>
  <c r="N28" i="27"/>
  <c r="M65" i="27"/>
  <c r="AM164" i="27"/>
  <c r="AM200" i="27" s="1"/>
  <c r="AM158" i="27"/>
  <c r="AM194" i="27" s="1"/>
  <c r="AM161" i="27"/>
  <c r="AM197" i="27" s="1"/>
  <c r="AM102" i="27"/>
  <c r="AM155" i="27"/>
  <c r="AM191" i="27" s="1"/>
  <c r="AA137" i="27"/>
  <c r="AA140" i="27" s="1"/>
  <c r="AA144" i="27" s="1"/>
  <c r="AA101" i="27"/>
  <c r="AA142" i="27" s="1"/>
  <c r="AA99" i="27"/>
  <c r="AA98" i="27"/>
  <c r="AO44" i="27"/>
  <c r="AN137" i="27"/>
  <c r="AN140" i="27" s="1"/>
  <c r="AN144" i="27" s="1"/>
  <c r="AN101" i="27"/>
  <c r="AN142" i="27" s="1"/>
  <c r="AN99" i="27"/>
  <c r="AN98" i="27"/>
  <c r="AA73" i="27"/>
  <c r="AA67" i="27"/>
  <c r="AA77" i="27" s="1"/>
  <c r="AA75" i="27" s="1"/>
  <c r="AO68" i="27"/>
  <c r="AO66" i="27"/>
  <c r="AO70" i="27" s="1"/>
  <c r="AO72" i="27" s="1"/>
  <c r="N22" i="27"/>
  <c r="N23" i="27" s="1"/>
  <c r="N24" i="27"/>
  <c r="N21" i="27"/>
  <c r="I192" i="27"/>
  <c r="M4" i="27" s="1"/>
  <c r="I201" i="27"/>
  <c r="M10" i="27" s="1"/>
  <c r="N10" i="27" s="1"/>
  <c r="AB42" i="27"/>
  <c r="AB43" i="27" s="1"/>
  <c r="AB38" i="27"/>
  <c r="AB46" i="27" s="1"/>
  <c r="AB44" i="27" s="1"/>
  <c r="AB45" i="27" s="1"/>
  <c r="L137" i="27"/>
  <c r="L140" i="27" s="1"/>
  <c r="L144" i="27" s="1"/>
  <c r="L101" i="27"/>
  <c r="L142" i="27" s="1"/>
  <c r="L99" i="27"/>
  <c r="L98" i="27"/>
  <c r="AM118" i="27"/>
  <c r="BO158" i="27"/>
  <c r="BO194" i="27" s="1"/>
  <c r="BO164" i="27"/>
  <c r="BO161" i="27"/>
  <c r="BO155" i="27"/>
  <c r="BO191" i="27" s="1"/>
  <c r="BO102" i="27"/>
  <c r="BO103" i="27" s="1"/>
  <c r="AA119" i="27"/>
  <c r="AA113" i="27"/>
  <c r="AP185" i="27"/>
  <c r="AP186" i="27" s="1"/>
  <c r="AP179" i="27"/>
  <c r="AP180" i="27" s="1"/>
  <c r="AP182" i="27"/>
  <c r="AP183" i="27" s="1"/>
  <c r="AP188" i="27"/>
  <c r="AP189" i="27" s="1"/>
  <c r="AP130" i="27"/>
  <c r="Y157" i="27"/>
  <c r="Y193" i="27" s="1"/>
  <c r="Y166" i="27"/>
  <c r="Y202" i="27" s="1"/>
  <c r="Y196" i="27"/>
  <c r="Y108" i="27"/>
  <c r="Y163" i="27"/>
  <c r="Y199" i="27" s="1"/>
  <c r="J163" i="27"/>
  <c r="J199" i="27" s="1"/>
  <c r="J157" i="27"/>
  <c r="J193" i="27" s="1"/>
  <c r="J196" i="27"/>
  <c r="J166" i="27"/>
  <c r="J202" i="27" s="1"/>
  <c r="J108" i="27"/>
  <c r="J106" i="27" s="1"/>
  <c r="AO128" i="27"/>
  <c r="AO132" i="27"/>
  <c r="AP132" i="27" s="1"/>
  <c r="AP133" i="27" s="1"/>
  <c r="I198" i="27"/>
  <c r="M8" i="27" s="1"/>
  <c r="AK197" i="27"/>
  <c r="AK162" i="27"/>
  <c r="AK200" i="27"/>
  <c r="AK165" i="27"/>
  <c r="Z175" i="27"/>
  <c r="Z169" i="27"/>
  <c r="Z178" i="27"/>
  <c r="Z123" i="27"/>
  <c r="Z121" i="27" s="1"/>
  <c r="Z172" i="27"/>
  <c r="BQ187" i="27"/>
  <c r="BQ181" i="27"/>
  <c r="BQ190" i="27"/>
  <c r="BQ184" i="27"/>
  <c r="BQ136" i="27"/>
  <c r="BQ134" i="27" s="1"/>
  <c r="AK145" i="27"/>
  <c r="Z161" i="27"/>
  <c r="Z197" i="27" s="1"/>
  <c r="Z155" i="27"/>
  <c r="Z191" i="27" s="1"/>
  <c r="Z164" i="27"/>
  <c r="Z200" i="27" s="1"/>
  <c r="Z158" i="27"/>
  <c r="Z194" i="27" s="1"/>
  <c r="Z102" i="27"/>
  <c r="BB139" i="27"/>
  <c r="BB141" i="27" s="1"/>
  <c r="BB151" i="27" s="1"/>
  <c r="BB149" i="27" s="1"/>
  <c r="BB100" i="27"/>
  <c r="BB160" i="27" s="1"/>
  <c r="BB104" i="27"/>
  <c r="BB147" i="27" s="1"/>
  <c r="AB114" i="27"/>
  <c r="AB115" i="27" s="1"/>
  <c r="AB112" i="27"/>
  <c r="AB110" i="27"/>
  <c r="BO54" i="27"/>
  <c r="BO62" i="27" s="1"/>
  <c r="BO60" i="27" s="1"/>
  <c r="BO58" i="27"/>
  <c r="BO88" i="27" s="1"/>
  <c r="BO80" i="27"/>
  <c r="BO82" i="27" s="1"/>
  <c r="BO92" i="27" s="1"/>
  <c r="BO90" i="27" s="1"/>
  <c r="AP109" i="27"/>
  <c r="AP63" i="27"/>
  <c r="AP27" i="27"/>
  <c r="X88" i="27"/>
  <c r="K146" i="27"/>
  <c r="BP119" i="27"/>
  <c r="BP113" i="27"/>
  <c r="AP21" i="27"/>
  <c r="Z58" i="27"/>
  <c r="Z88" i="27" s="1"/>
  <c r="Z54" i="27"/>
  <c r="Z62" i="27" s="1"/>
  <c r="Z60" i="27" s="1"/>
  <c r="Z80" i="27"/>
  <c r="Z82" i="27" s="1"/>
  <c r="Z92" i="27" s="1"/>
  <c r="Z90" i="27" s="1"/>
  <c r="BB80" i="27"/>
  <c r="BB82" i="27" s="1"/>
  <c r="BB92" i="27" s="1"/>
  <c r="BB90" i="27" s="1"/>
  <c r="BB58" i="27"/>
  <c r="BB88" i="27" s="1"/>
  <c r="BB54" i="27"/>
  <c r="BB62" i="27" s="1"/>
  <c r="BB60" i="27" s="1"/>
  <c r="AK146" i="27"/>
  <c r="AL146" i="27" s="1"/>
  <c r="AM146" i="27" s="1"/>
  <c r="BC73" i="27"/>
  <c r="BC67" i="27"/>
  <c r="BC77" i="27" s="1"/>
  <c r="BC75" i="27" s="1"/>
  <c r="X87" i="27"/>
  <c r="Y87" i="27" s="1"/>
  <c r="Z87" i="27" s="1"/>
  <c r="I195" i="27"/>
  <c r="M6" i="27" s="1"/>
  <c r="AN73" i="27"/>
  <c r="AN67" i="27"/>
  <c r="AN77" i="27" s="1"/>
  <c r="AN75" i="27" s="1"/>
  <c r="BR185" i="27"/>
  <c r="BR186" i="27" s="1"/>
  <c r="BR179" i="27"/>
  <c r="BR180" i="27" s="1"/>
  <c r="BR188" i="27"/>
  <c r="BR189" i="27" s="1"/>
  <c r="BR130" i="27"/>
  <c r="BR131" i="27" s="1"/>
  <c r="BR182" i="27"/>
  <c r="BR183" i="27" s="1"/>
  <c r="AK147" i="27"/>
  <c r="AK105" i="27"/>
  <c r="L119" i="27"/>
  <c r="L113" i="27"/>
  <c r="L78" i="27"/>
  <c r="L81" i="27" s="1"/>
  <c r="L85" i="27" s="1"/>
  <c r="L55" i="27"/>
  <c r="L83" i="27" s="1"/>
  <c r="L53" i="27"/>
  <c r="L56" i="27" s="1"/>
  <c r="L57" i="27" s="1"/>
  <c r="L52" i="27"/>
  <c r="AA55" i="27"/>
  <c r="AA83" i="27" s="1"/>
  <c r="AA53" i="27"/>
  <c r="AA56" i="27" s="1"/>
  <c r="AA57" i="27" s="1"/>
  <c r="AA78" i="27"/>
  <c r="AA81" i="27" s="1"/>
  <c r="AA85" i="27" s="1"/>
  <c r="AA52" i="27"/>
  <c r="BP78" i="27"/>
  <c r="BP81" i="27" s="1"/>
  <c r="BP85" i="27" s="1"/>
  <c r="BP53" i="27"/>
  <c r="BP56" i="27" s="1"/>
  <c r="BP57" i="27" s="1"/>
  <c r="BP55" i="27"/>
  <c r="BP83" i="27" s="1"/>
  <c r="BP52" i="27"/>
  <c r="Y80" i="26"/>
  <c r="Y82" i="26" s="1"/>
  <c r="Y92" i="26" s="1"/>
  <c r="Y90" i="26" s="1"/>
  <c r="Y54" i="26"/>
  <c r="Y62" i="26" s="1"/>
  <c r="Y60" i="26" s="1"/>
  <c r="AB21" i="26"/>
  <c r="AB22" i="26"/>
  <c r="AB23" i="26" s="1"/>
  <c r="AB36" i="26"/>
  <c r="AB126" i="26"/>
  <c r="BB99" i="26"/>
  <c r="BB137" i="26"/>
  <c r="BB140" i="26" s="1"/>
  <c r="BB144" i="26" s="1"/>
  <c r="BB98" i="26"/>
  <c r="BB101" i="26"/>
  <c r="BB142" i="26" s="1"/>
  <c r="BD109" i="26"/>
  <c r="BD63" i="26"/>
  <c r="BD27" i="26"/>
  <c r="Z173" i="26"/>
  <c r="Z170" i="26"/>
  <c r="Z176" i="26"/>
  <c r="Z116" i="26"/>
  <c r="Z118" i="26" s="1"/>
  <c r="Z167" i="26"/>
  <c r="BD185" i="26"/>
  <c r="BD186" i="26" s="1"/>
  <c r="BD188" i="26"/>
  <c r="BD189" i="26" s="1"/>
  <c r="BD130" i="26"/>
  <c r="BD131" i="26" s="1"/>
  <c r="BD182" i="26"/>
  <c r="BD183" i="26" s="1"/>
  <c r="BD179" i="26"/>
  <c r="BD180" i="26" s="1"/>
  <c r="BC50" i="26"/>
  <c r="BC96" i="26"/>
  <c r="AB109" i="26"/>
  <c r="AB63" i="26"/>
  <c r="AA190" i="26"/>
  <c r="AA181" i="26"/>
  <c r="AA187" i="26"/>
  <c r="AA136" i="26"/>
  <c r="AA134" i="26" s="1"/>
  <c r="AA184" i="26"/>
  <c r="BC68" i="26"/>
  <c r="BC66" i="26"/>
  <c r="BC70" i="26" s="1"/>
  <c r="BC72" i="26" s="1"/>
  <c r="Y161" i="26"/>
  <c r="Y197" i="26" s="1"/>
  <c r="Y102" i="26"/>
  <c r="Y103" i="26" s="1"/>
  <c r="Y164" i="26"/>
  <c r="Y200" i="26" s="1"/>
  <c r="Y155" i="26"/>
  <c r="Y191" i="26" s="1"/>
  <c r="Y158" i="26"/>
  <c r="Y194" i="26" s="1"/>
  <c r="BD126" i="26"/>
  <c r="BD21" i="26"/>
  <c r="BD22" i="26"/>
  <c r="BD23" i="26" s="1"/>
  <c r="Y178" i="26"/>
  <c r="Y123" i="26"/>
  <c r="Y121" i="26" s="1"/>
  <c r="Y172" i="26"/>
  <c r="Y169" i="26"/>
  <c r="Y175" i="26"/>
  <c r="Z67" i="26"/>
  <c r="Z77" i="26" s="1"/>
  <c r="Z75" i="26" s="1"/>
  <c r="Z73" i="26"/>
  <c r="BB170" i="26"/>
  <c r="BB167" i="26"/>
  <c r="BB116" i="26"/>
  <c r="BB118" i="26" s="1"/>
  <c r="BB173" i="26"/>
  <c r="BB176" i="26"/>
  <c r="BA90" i="26"/>
  <c r="Y146" i="26"/>
  <c r="BA104" i="26"/>
  <c r="BA147" i="26" s="1"/>
  <c r="AB24" i="26"/>
  <c r="AB96" i="26" s="1"/>
  <c r="AA38" i="26"/>
  <c r="AA46" i="26" s="1"/>
  <c r="AA44" i="26" s="1"/>
  <c r="AA42" i="26"/>
  <c r="BC132" i="26"/>
  <c r="BC128" i="26"/>
  <c r="AB27" i="26"/>
  <c r="Z136" i="26"/>
  <c r="Z134" i="26" s="1"/>
  <c r="Z187" i="26"/>
  <c r="Z184" i="26"/>
  <c r="Z181" i="26"/>
  <c r="Z190" i="26"/>
  <c r="BC112" i="26"/>
  <c r="BC114" i="26"/>
  <c r="Z52" i="26"/>
  <c r="Z55" i="26"/>
  <c r="Z83" i="26" s="1"/>
  <c r="Z53" i="26"/>
  <c r="Z56" i="26" s="1"/>
  <c r="Z78" i="26"/>
  <c r="Z81" i="26" s="1"/>
  <c r="Z85" i="26" s="1"/>
  <c r="Z87" i="26" s="1"/>
  <c r="AA66" i="26"/>
  <c r="AA70" i="26" s="1"/>
  <c r="AA72" i="26" s="1"/>
  <c r="AA68" i="26"/>
  <c r="BB190" i="26"/>
  <c r="BB187" i="26"/>
  <c r="BB136" i="26"/>
  <c r="BB134" i="26" s="1"/>
  <c r="BB181" i="26"/>
  <c r="BB184" i="26"/>
  <c r="AZ196" i="26"/>
  <c r="AZ163" i="26"/>
  <c r="AZ199" i="26" s="1"/>
  <c r="AZ166" i="26"/>
  <c r="AZ202" i="26" s="1"/>
  <c r="AZ108" i="26"/>
  <c r="AZ106" i="26" s="1"/>
  <c r="AZ157" i="26"/>
  <c r="AZ193" i="26" s="1"/>
  <c r="Z119" i="26"/>
  <c r="Z113" i="26"/>
  <c r="X193" i="26"/>
  <c r="BD28" i="26"/>
  <c r="BD111" i="26" s="1"/>
  <c r="Z57" i="26"/>
  <c r="AB183" i="26"/>
  <c r="BB55" i="26"/>
  <c r="BB83" i="26" s="1"/>
  <c r="BB78" i="26"/>
  <c r="BB81" i="26" s="1"/>
  <c r="BB85" i="26" s="1"/>
  <c r="BB53" i="26"/>
  <c r="BB56" i="26" s="1"/>
  <c r="BB57" i="26" s="1"/>
  <c r="BB52" i="26"/>
  <c r="Y100" i="26"/>
  <c r="Y160" i="26" s="1"/>
  <c r="Y139" i="26"/>
  <c r="Y141" i="26" s="1"/>
  <c r="Y151" i="26" s="1"/>
  <c r="Y149" i="26" s="1"/>
  <c r="Z99" i="26"/>
  <c r="Z98" i="26"/>
  <c r="Z137" i="26"/>
  <c r="Z140" i="26" s="1"/>
  <c r="Z144" i="26" s="1"/>
  <c r="Z101" i="26"/>
  <c r="Z142" i="26" s="1"/>
  <c r="AA112" i="26"/>
  <c r="AA114" i="26"/>
  <c r="AA96" i="26"/>
  <c r="AA50" i="26"/>
  <c r="AA111" i="26"/>
  <c r="AA65" i="26"/>
  <c r="AB28" i="26"/>
  <c r="AB189" i="26"/>
  <c r="M50" i="26"/>
  <c r="M96" i="26"/>
  <c r="AO96" i="26"/>
  <c r="AO50" i="26"/>
  <c r="BR22" i="26"/>
  <c r="BR23" i="26" s="1"/>
  <c r="BR21" i="26"/>
  <c r="AK195" i="26"/>
  <c r="AO6" i="26" s="1"/>
  <c r="AP6" i="26" s="1"/>
  <c r="BB104" i="26"/>
  <c r="BB147" i="26" s="1"/>
  <c r="L176" i="26"/>
  <c r="L173" i="26"/>
  <c r="L167" i="26"/>
  <c r="L170" i="26"/>
  <c r="L116" i="26"/>
  <c r="AO112" i="26"/>
  <c r="AO114" i="26"/>
  <c r="BN191" i="26"/>
  <c r="L119" i="26"/>
  <c r="L113" i="26"/>
  <c r="BM148" i="26"/>
  <c r="BP78" i="26"/>
  <c r="BP81" i="26" s="1"/>
  <c r="BP85" i="26" s="1"/>
  <c r="BP53" i="26"/>
  <c r="BP56" i="26" s="1"/>
  <c r="BP57" i="26" s="1"/>
  <c r="BP55" i="26"/>
  <c r="BP83" i="26" s="1"/>
  <c r="BP52" i="26"/>
  <c r="N63" i="26"/>
  <c r="N109" i="26"/>
  <c r="N27" i="26"/>
  <c r="M68" i="26"/>
  <c r="M66" i="26"/>
  <c r="M70" i="26" s="1"/>
  <c r="BR36" i="26"/>
  <c r="BP73" i="26"/>
  <c r="BP67" i="26"/>
  <c r="BP77" i="26" s="1"/>
  <c r="BP75" i="26" s="1"/>
  <c r="BN166" i="26"/>
  <c r="BN202" i="26" s="1"/>
  <c r="BN196" i="26"/>
  <c r="BN163" i="26"/>
  <c r="BN199" i="26" s="1"/>
  <c r="BN108" i="26"/>
  <c r="BN106" i="26" s="1"/>
  <c r="BN157" i="26"/>
  <c r="BN193" i="26" s="1"/>
  <c r="BA197" i="26"/>
  <c r="M190" i="26"/>
  <c r="M184" i="26"/>
  <c r="M181" i="26"/>
  <c r="M187" i="26"/>
  <c r="M136" i="26"/>
  <c r="K58" i="26"/>
  <c r="K88" i="26" s="1"/>
  <c r="K54" i="26"/>
  <c r="K62" i="26" s="1"/>
  <c r="K60" i="26" s="1"/>
  <c r="K80" i="26"/>
  <c r="K82" i="26" s="1"/>
  <c r="K92" i="26" s="1"/>
  <c r="K90" i="26" s="1"/>
  <c r="AM139" i="26"/>
  <c r="AM141" i="26" s="1"/>
  <c r="AM151" i="26" s="1"/>
  <c r="AM149" i="26" s="1"/>
  <c r="AM104" i="26"/>
  <c r="AM147" i="26" s="1"/>
  <c r="AM100" i="26"/>
  <c r="AM160" i="26" s="1"/>
  <c r="BA87" i="26"/>
  <c r="AN190" i="26"/>
  <c r="AN184" i="26"/>
  <c r="AN181" i="26"/>
  <c r="AN187" i="26"/>
  <c r="AN136" i="26"/>
  <c r="AN134" i="26" s="1"/>
  <c r="AN67" i="26"/>
  <c r="AN77" i="26" s="1"/>
  <c r="AN75" i="26" s="1"/>
  <c r="AN73" i="26"/>
  <c r="K175" i="26"/>
  <c r="K172" i="26"/>
  <c r="K178" i="26"/>
  <c r="K169" i="26"/>
  <c r="K123" i="26"/>
  <c r="K121" i="26" s="1"/>
  <c r="BO139" i="26"/>
  <c r="BO141" i="26" s="1"/>
  <c r="BO151" i="26" s="1"/>
  <c r="BO149" i="26" s="1"/>
  <c r="BO104" i="26"/>
  <c r="BO147" i="26" s="1"/>
  <c r="BO100" i="26"/>
  <c r="BO160" i="26" s="1"/>
  <c r="AP22" i="26"/>
  <c r="AP23" i="26" s="1"/>
  <c r="AP21" i="26"/>
  <c r="K146" i="26"/>
  <c r="AM80" i="26"/>
  <c r="AM82" i="26" s="1"/>
  <c r="AM92" i="26" s="1"/>
  <c r="AM90" i="26" s="1"/>
  <c r="AM58" i="26"/>
  <c r="AM88" i="26" s="1"/>
  <c r="AM54" i="26"/>
  <c r="AM62" i="26" s="1"/>
  <c r="AM60" i="26" s="1"/>
  <c r="BO175" i="26"/>
  <c r="BO172" i="26"/>
  <c r="BO169" i="26"/>
  <c r="BO178" i="26"/>
  <c r="BO123" i="26"/>
  <c r="BO121" i="26" s="1"/>
  <c r="BM195" i="26"/>
  <c r="BQ6" i="26" s="1"/>
  <c r="BR6" i="26" s="1"/>
  <c r="BQ68" i="26"/>
  <c r="BQ66" i="26"/>
  <c r="BQ70" i="26" s="1"/>
  <c r="BQ72" i="26" s="1"/>
  <c r="N185" i="26"/>
  <c r="N186" i="26" s="1"/>
  <c r="N182" i="26"/>
  <c r="N183" i="26" s="1"/>
  <c r="N179" i="26"/>
  <c r="N180" i="26" s="1"/>
  <c r="N188" i="26"/>
  <c r="N189" i="26" s="1"/>
  <c r="N130" i="26"/>
  <c r="N131" i="26" s="1"/>
  <c r="AO128" i="26"/>
  <c r="AO132" i="26"/>
  <c r="AP132" i="26" s="1"/>
  <c r="AP133" i="26" s="1"/>
  <c r="BP137" i="26"/>
  <c r="BP140" i="26" s="1"/>
  <c r="BP144" i="26" s="1"/>
  <c r="BP101" i="26"/>
  <c r="BP142" i="26" s="1"/>
  <c r="BP99" i="26"/>
  <c r="BP98" i="26"/>
  <c r="AN78" i="26"/>
  <c r="AN81" i="26" s="1"/>
  <c r="AN85" i="26" s="1"/>
  <c r="AN55" i="26"/>
  <c r="AN83" i="26" s="1"/>
  <c r="AN53" i="26"/>
  <c r="AN56" i="26" s="1"/>
  <c r="AN57" i="26" s="1"/>
  <c r="AN52" i="26"/>
  <c r="BR126" i="26"/>
  <c r="BQ111" i="26"/>
  <c r="BQ65" i="26"/>
  <c r="BR28" i="26"/>
  <c r="AL197" i="26"/>
  <c r="AP185" i="26"/>
  <c r="AP186" i="26" s="1"/>
  <c r="AP188" i="26"/>
  <c r="AP189" i="26" s="1"/>
  <c r="AP179" i="26"/>
  <c r="AP180" i="26" s="1"/>
  <c r="AP182" i="26"/>
  <c r="AP183" i="26" s="1"/>
  <c r="AP130" i="26"/>
  <c r="AP131" i="26" s="1"/>
  <c r="AO111" i="26"/>
  <c r="AP28" i="26"/>
  <c r="AO65" i="26"/>
  <c r="AP128" i="26"/>
  <c r="AB25" i="26"/>
  <c r="BC73" i="26"/>
  <c r="BC67" i="26"/>
  <c r="BC77" i="26" s="1"/>
  <c r="BC75" i="26" s="1"/>
  <c r="BM89" i="26"/>
  <c r="N22" i="26"/>
  <c r="N23" i="26" s="1"/>
  <c r="N21" i="26"/>
  <c r="N126" i="26"/>
  <c r="M114" i="26"/>
  <c r="M112" i="26"/>
  <c r="BP119" i="26"/>
  <c r="BP113" i="26"/>
  <c r="BM201" i="26"/>
  <c r="BQ10" i="26" s="1"/>
  <c r="BR10" i="26" s="1"/>
  <c r="AM146" i="26"/>
  <c r="K81" i="26"/>
  <c r="K85" i="26" s="1"/>
  <c r="K87" i="26" s="1"/>
  <c r="AM164" i="26"/>
  <c r="AM200" i="26" s="1"/>
  <c r="AM158" i="26"/>
  <c r="AM155" i="26"/>
  <c r="AM191" i="26" s="1"/>
  <c r="AM161" i="26"/>
  <c r="AM197" i="26" s="1"/>
  <c r="AM102" i="26"/>
  <c r="AM103" i="26" s="1"/>
  <c r="X88" i="26"/>
  <c r="Y58" i="26"/>
  <c r="AK192" i="26"/>
  <c r="AO4" i="26" s="1"/>
  <c r="AP4" i="26" s="1"/>
  <c r="Z104" i="26"/>
  <c r="AK89" i="26"/>
  <c r="AN119" i="26"/>
  <c r="AN113" i="26"/>
  <c r="BQ50" i="26"/>
  <c r="BQ96" i="26"/>
  <c r="BO146" i="26"/>
  <c r="AP42" i="26"/>
  <c r="AP43" i="26" s="1"/>
  <c r="AP38" i="26"/>
  <c r="AP46" i="26" s="1"/>
  <c r="AP44" i="26" s="1"/>
  <c r="AM175" i="26"/>
  <c r="AM178" i="26"/>
  <c r="AM172" i="26"/>
  <c r="AM169" i="26"/>
  <c r="AM123" i="26"/>
  <c r="AM121" i="26" s="1"/>
  <c r="BP176" i="26"/>
  <c r="BP170" i="26"/>
  <c r="BP173" i="26"/>
  <c r="BP167" i="26"/>
  <c r="BP116" i="26"/>
  <c r="BP118" i="26" s="1"/>
  <c r="AN176" i="26"/>
  <c r="AN170" i="26"/>
  <c r="AN167" i="26"/>
  <c r="AN173" i="26"/>
  <c r="AN116" i="26"/>
  <c r="BQ114" i="26"/>
  <c r="BQ112" i="26"/>
  <c r="M65" i="26"/>
  <c r="N28" i="26"/>
  <c r="M111" i="26"/>
  <c r="J88" i="26"/>
  <c r="BD65" i="26"/>
  <c r="BQ190" i="26"/>
  <c r="BQ184" i="26"/>
  <c r="BQ181" i="26"/>
  <c r="BQ187" i="26"/>
  <c r="BQ136" i="26"/>
  <c r="BQ134" i="26" s="1"/>
  <c r="L78" i="26"/>
  <c r="L81" i="26" s="1"/>
  <c r="L85" i="26" s="1"/>
  <c r="L53" i="26"/>
  <c r="L56" i="26" s="1"/>
  <c r="L57" i="26" s="1"/>
  <c r="L55" i="26"/>
  <c r="L83" i="26" s="1"/>
  <c r="L52" i="26"/>
  <c r="AO44" i="26"/>
  <c r="AL147" i="26"/>
  <c r="BO81" i="26"/>
  <c r="BO85" i="26" s="1"/>
  <c r="BO87" i="26" s="1"/>
  <c r="BP87" i="26" s="1"/>
  <c r="K164" i="26"/>
  <c r="K158" i="26"/>
  <c r="K194" i="26" s="1"/>
  <c r="K161" i="26"/>
  <c r="K197" i="26" s="1"/>
  <c r="K102" i="26"/>
  <c r="K103" i="26" s="1"/>
  <c r="K155" i="26"/>
  <c r="K191" i="26" s="1"/>
  <c r="BB175" i="26"/>
  <c r="BB178" i="26"/>
  <c r="BB169" i="26"/>
  <c r="BB172" i="26"/>
  <c r="BB123" i="26"/>
  <c r="BB121" i="26" s="1"/>
  <c r="L190" i="26"/>
  <c r="L184" i="26"/>
  <c r="L187" i="26"/>
  <c r="L181" i="26"/>
  <c r="L136" i="26"/>
  <c r="L134" i="26" s="1"/>
  <c r="BA191" i="26"/>
  <c r="BR185" i="26"/>
  <c r="BR186" i="26" s="1"/>
  <c r="BR179" i="26"/>
  <c r="BR180" i="26" s="1"/>
  <c r="BR182" i="26"/>
  <c r="BR183" i="26" s="1"/>
  <c r="BR130" i="26"/>
  <c r="BR131" i="26" s="1"/>
  <c r="BR188" i="26"/>
  <c r="BR189" i="26" s="1"/>
  <c r="AP109" i="26"/>
  <c r="AP63" i="26"/>
  <c r="AP27" i="26"/>
  <c r="M72" i="26"/>
  <c r="L118" i="26"/>
  <c r="AN137" i="26"/>
  <c r="AN140" i="26" s="1"/>
  <c r="AN144" i="26" s="1"/>
  <c r="AN101" i="26"/>
  <c r="AN142" i="26" s="1"/>
  <c r="AN99" i="26"/>
  <c r="AN98" i="26"/>
  <c r="N42" i="26"/>
  <c r="N43" i="26" s="1"/>
  <c r="N38" i="26"/>
  <c r="N46" i="26" s="1"/>
  <c r="N44" i="26" s="1"/>
  <c r="N45" i="26" s="1"/>
  <c r="AL166" i="26"/>
  <c r="AL202" i="26" s="1"/>
  <c r="AL196" i="26"/>
  <c r="AL157" i="26"/>
  <c r="AL193" i="26" s="1"/>
  <c r="AL108" i="26"/>
  <c r="AL106" i="26" s="1"/>
  <c r="AL163" i="26"/>
  <c r="AL199" i="26" s="1"/>
  <c r="BR109" i="26"/>
  <c r="BR63" i="26"/>
  <c r="BR27" i="26"/>
  <c r="BO58" i="26"/>
  <c r="BO54" i="26"/>
  <c r="BO62" i="26" s="1"/>
  <c r="BO60" i="26" s="1"/>
  <c r="BO80" i="26"/>
  <c r="BO82" i="26" s="1"/>
  <c r="BO92" i="26" s="1"/>
  <c r="BO90" i="26" s="1"/>
  <c r="K104" i="26"/>
  <c r="K147" i="26" s="1"/>
  <c r="K100" i="26"/>
  <c r="K160" i="26" s="1"/>
  <c r="K139" i="26"/>
  <c r="K141" i="26" s="1"/>
  <c r="K151" i="26" s="1"/>
  <c r="K149" i="26" s="1"/>
  <c r="BM198" i="26"/>
  <c r="BQ8" i="26" s="1"/>
  <c r="BR8" i="26" s="1"/>
  <c r="BA194" i="26"/>
  <c r="BA163" i="26"/>
  <c r="BA199" i="26" s="1"/>
  <c r="BA157" i="26"/>
  <c r="BA193" i="26" s="1"/>
  <c r="BA166" i="26"/>
  <c r="BA202" i="26" s="1"/>
  <c r="BA108" i="26"/>
  <c r="BA106" i="26" s="1"/>
  <c r="BA196" i="26"/>
  <c r="I192" i="26"/>
  <c r="M4" i="26" s="1"/>
  <c r="N4" i="26" s="1"/>
  <c r="J166" i="26"/>
  <c r="J202" i="26" s="1"/>
  <c r="J196" i="26"/>
  <c r="J163" i="26"/>
  <c r="J199" i="26" s="1"/>
  <c r="J108" i="26"/>
  <c r="J106" i="26" s="1"/>
  <c r="J157" i="26"/>
  <c r="J193" i="26" s="1"/>
  <c r="BM192" i="26"/>
  <c r="BQ4" i="26" s="1"/>
  <c r="BR4" i="26" s="1"/>
  <c r="AO68" i="26"/>
  <c r="AO66" i="26"/>
  <c r="AO70" i="26" s="1"/>
  <c r="AO72" i="26" s="1"/>
  <c r="AN118" i="26"/>
  <c r="BO164" i="26"/>
  <c r="BO158" i="26"/>
  <c r="BO161" i="26"/>
  <c r="BO102" i="26"/>
  <c r="BO103" i="26" s="1"/>
  <c r="BO155" i="26"/>
  <c r="BO191" i="26" s="1"/>
  <c r="BA146" i="26"/>
  <c r="AY89" i="26"/>
  <c r="L73" i="26"/>
  <c r="L67" i="26"/>
  <c r="L77" i="26" s="1"/>
  <c r="L75" i="26" s="1"/>
  <c r="BC119" i="26"/>
  <c r="BC113" i="26"/>
  <c r="L137" i="26"/>
  <c r="L101" i="26"/>
  <c r="L142" i="26" s="1"/>
  <c r="L99" i="26"/>
  <c r="L98" i="26"/>
  <c r="BD24" i="25"/>
  <c r="BD96" i="25" s="1"/>
  <c r="N132" i="25"/>
  <c r="N133" i="25" s="1"/>
  <c r="N128" i="25"/>
  <c r="M96" i="25"/>
  <c r="M50" i="25"/>
  <c r="BD68" i="25"/>
  <c r="BD69" i="25" s="1"/>
  <c r="BD66" i="25"/>
  <c r="BD70" i="25" s="1"/>
  <c r="BD71" i="25" s="1"/>
  <c r="BQ68" i="25"/>
  <c r="BQ66" i="25"/>
  <c r="BQ70" i="25" s="1"/>
  <c r="K137" i="25"/>
  <c r="K140" i="25" s="1"/>
  <c r="K144" i="25" s="1"/>
  <c r="K146" i="25" s="1"/>
  <c r="K101" i="25"/>
  <c r="K142" i="25" s="1"/>
  <c r="K99" i="25"/>
  <c r="K98" i="25"/>
  <c r="AY89" i="25"/>
  <c r="AM55" i="25"/>
  <c r="AM83" i="25" s="1"/>
  <c r="AM78" i="25"/>
  <c r="AM53" i="25"/>
  <c r="AM56" i="25" s="1"/>
  <c r="AM57" i="25" s="1"/>
  <c r="AM52" i="25"/>
  <c r="L190" i="25"/>
  <c r="L187" i="25"/>
  <c r="L181" i="25"/>
  <c r="L184" i="25"/>
  <c r="L136" i="25"/>
  <c r="L134" i="25" s="1"/>
  <c r="N109" i="25"/>
  <c r="N63" i="25"/>
  <c r="N27" i="25"/>
  <c r="BM89" i="25"/>
  <c r="BR36" i="25"/>
  <c r="M187" i="25"/>
  <c r="M181" i="25"/>
  <c r="M190" i="25"/>
  <c r="M184" i="25"/>
  <c r="M136" i="25"/>
  <c r="L176" i="25"/>
  <c r="L170" i="25"/>
  <c r="L173" i="25"/>
  <c r="L167" i="25"/>
  <c r="L116" i="25"/>
  <c r="L118" i="25" s="1"/>
  <c r="AA73" i="25"/>
  <c r="AA67" i="25"/>
  <c r="AA77" i="25" s="1"/>
  <c r="AA75" i="25" s="1"/>
  <c r="L73" i="25"/>
  <c r="L67" i="25"/>
  <c r="L77" i="25" s="1"/>
  <c r="L75" i="25" s="1"/>
  <c r="M112" i="25"/>
  <c r="M114" i="25"/>
  <c r="AO68" i="25"/>
  <c r="AO66" i="25"/>
  <c r="AO70" i="25" s="1"/>
  <c r="AO72" i="25" s="1"/>
  <c r="N188" i="25"/>
  <c r="N189" i="25" s="1"/>
  <c r="N182" i="25"/>
  <c r="N183" i="25" s="1"/>
  <c r="N185" i="25"/>
  <c r="N186" i="25" s="1"/>
  <c r="N179" i="25"/>
  <c r="N180" i="25" s="1"/>
  <c r="N130" i="25"/>
  <c r="N131" i="25" s="1"/>
  <c r="AO65" i="25"/>
  <c r="AP28" i="25"/>
  <c r="AP111" i="25" s="1"/>
  <c r="Z80" i="25"/>
  <c r="Z82" i="25" s="1"/>
  <c r="Z92" i="25" s="1"/>
  <c r="Z90" i="25" s="1"/>
  <c r="Z54" i="25"/>
  <c r="Z62" i="25" s="1"/>
  <c r="Z60" i="25" s="1"/>
  <c r="Z57" i="25"/>
  <c r="BC8" i="25"/>
  <c r="BD8" i="25" s="1"/>
  <c r="M44" i="25"/>
  <c r="BD65" i="25"/>
  <c r="AB24" i="25"/>
  <c r="AB96" i="25" s="1"/>
  <c r="K175" i="25"/>
  <c r="K169" i="25"/>
  <c r="K178" i="25"/>
  <c r="K172" i="25"/>
  <c r="K123" i="25"/>
  <c r="K121" i="25" s="1"/>
  <c r="BD42" i="25"/>
  <c r="BD43" i="25" s="1"/>
  <c r="BD38" i="25"/>
  <c r="BD46" i="25" s="1"/>
  <c r="BD44" i="25" s="1"/>
  <c r="BD45" i="25" s="1"/>
  <c r="AP22" i="25"/>
  <c r="AP23" i="25" s="1"/>
  <c r="AP21" i="25"/>
  <c r="L119" i="25"/>
  <c r="L113" i="25"/>
  <c r="BC6" i="25"/>
  <c r="BD6" i="25" s="1"/>
  <c r="N36" i="25"/>
  <c r="AN73" i="25"/>
  <c r="AN67" i="25"/>
  <c r="AN77" i="25" s="1"/>
  <c r="AN75" i="25" s="1"/>
  <c r="L78" i="25"/>
  <c r="L81" i="25" s="1"/>
  <c r="L85" i="25" s="1"/>
  <c r="L53" i="25"/>
  <c r="L56" i="25" s="1"/>
  <c r="L55" i="25"/>
  <c r="L83" i="25" s="1"/>
  <c r="L52" i="25"/>
  <c r="BR22" i="25"/>
  <c r="BR23" i="25" s="1"/>
  <c r="BR21" i="25"/>
  <c r="AO50" i="25"/>
  <c r="AB65" i="25"/>
  <c r="M111" i="25"/>
  <c r="N28" i="25"/>
  <c r="M65" i="25"/>
  <c r="M68" i="25"/>
  <c r="M66" i="25"/>
  <c r="M70" i="25" s="1"/>
  <c r="M72" i="25" s="1"/>
  <c r="BB81" i="25"/>
  <c r="BB85" i="25" s="1"/>
  <c r="BQ72" i="25"/>
  <c r="BC55" i="25"/>
  <c r="BC83" i="25" s="1"/>
  <c r="BC78" i="25"/>
  <c r="BC81" i="25" s="1"/>
  <c r="BC85" i="25" s="1"/>
  <c r="BC53" i="25"/>
  <c r="BC56" i="25" s="1"/>
  <c r="BC57" i="25" s="1"/>
  <c r="BC52" i="25"/>
  <c r="BO55" i="25"/>
  <c r="BO83" i="25" s="1"/>
  <c r="BO78" i="25"/>
  <c r="BO53" i="25"/>
  <c r="BO56" i="25" s="1"/>
  <c r="BO57" i="25" s="1"/>
  <c r="BO52" i="25"/>
  <c r="BD64" i="25"/>
  <c r="BC10" i="25"/>
  <c r="BD10" i="25" s="1"/>
  <c r="I89" i="25"/>
  <c r="BP73" i="25"/>
  <c r="BP67" i="25"/>
  <c r="BP77" i="25" s="1"/>
  <c r="BP75" i="25" s="1"/>
  <c r="AP63" i="25"/>
  <c r="AP27" i="25"/>
  <c r="I201" i="25"/>
  <c r="M10" i="25" s="1"/>
  <c r="N10" i="25" s="1"/>
  <c r="BB80" i="25"/>
  <c r="BB82" i="25" s="1"/>
  <c r="BB92" i="25" s="1"/>
  <c r="BB90" i="25" s="1"/>
  <c r="BB58" i="25"/>
  <c r="BB88" i="25" s="1"/>
  <c r="BB54" i="25"/>
  <c r="BB62" i="25" s="1"/>
  <c r="BB60" i="25" s="1"/>
  <c r="N22" i="25"/>
  <c r="N23" i="25" s="1"/>
  <c r="N21" i="25"/>
  <c r="BN87" i="25"/>
  <c r="AN78" i="25"/>
  <c r="AN81" i="25" s="1"/>
  <c r="AN85" i="25" s="1"/>
  <c r="AN55" i="25"/>
  <c r="AN83" i="25" s="1"/>
  <c r="AN53" i="25"/>
  <c r="AN56" i="25" s="1"/>
  <c r="AN52" i="25"/>
  <c r="BQ50" i="25"/>
  <c r="K55" i="25"/>
  <c r="K83" i="25" s="1"/>
  <c r="K78" i="25"/>
  <c r="K81" i="25" s="1"/>
  <c r="K85" i="25" s="1"/>
  <c r="K53" i="25"/>
  <c r="K56" i="25" s="1"/>
  <c r="K57" i="25" s="1"/>
  <c r="K52" i="25"/>
  <c r="BR63" i="25"/>
  <c r="BR27" i="25"/>
  <c r="BD50" i="25"/>
  <c r="BD25" i="25"/>
  <c r="BP55" i="25"/>
  <c r="BP83" i="25" s="1"/>
  <c r="BP78" i="25"/>
  <c r="BP81" i="25" s="1"/>
  <c r="BP85" i="25" s="1"/>
  <c r="BP53" i="25"/>
  <c r="BP56" i="25" s="1"/>
  <c r="BP52" i="25"/>
  <c r="BC73" i="25"/>
  <c r="BC67" i="25"/>
  <c r="BC77" i="25" s="1"/>
  <c r="BC75" i="25" s="1"/>
  <c r="BQ65" i="25"/>
  <c r="BR28" i="25"/>
  <c r="BR111" i="25" s="1"/>
  <c r="BC4" i="25"/>
  <c r="BD4" i="25" s="1"/>
  <c r="J166" i="25"/>
  <c r="J202" i="25" s="1"/>
  <c r="J196" i="25"/>
  <c r="J163" i="25"/>
  <c r="J199" i="25" s="1"/>
  <c r="J157" i="25"/>
  <c r="J193" i="25" s="1"/>
  <c r="J108" i="25"/>
  <c r="J106" i="25" s="1"/>
  <c r="AP42" i="25"/>
  <c r="AP43" i="25" s="1"/>
  <c r="AP38" i="25"/>
  <c r="AP46" i="25" s="1"/>
  <c r="AP44" i="25" s="1"/>
  <c r="AP45" i="25" s="1"/>
  <c r="AL87" i="25"/>
  <c r="AB68" i="25"/>
  <c r="AB69" i="25" s="1"/>
  <c r="AB66" i="25"/>
  <c r="AB70" i="25" s="1"/>
  <c r="AB71" i="25" s="1"/>
  <c r="AB64" i="25"/>
  <c r="BQ44" i="25"/>
  <c r="L137" i="25"/>
  <c r="L140" i="25" s="1"/>
  <c r="L144" i="25" s="1"/>
  <c r="L101" i="25"/>
  <c r="L142" i="25" s="1"/>
  <c r="L99" i="25"/>
  <c r="L98" i="25"/>
  <c r="AA55" i="25"/>
  <c r="AA83" i="25" s="1"/>
  <c r="AA78" i="25"/>
  <c r="AA81" i="25" s="1"/>
  <c r="AA85" i="25" s="1"/>
  <c r="AA87" i="25" s="1"/>
  <c r="AA53" i="25"/>
  <c r="AA56" i="25" s="1"/>
  <c r="AA52" i="25"/>
  <c r="X103" i="24"/>
  <c r="AB36" i="24"/>
  <c r="AB38" i="24" s="1"/>
  <c r="AB46" i="24" s="1"/>
  <c r="AB44" i="24" s="1"/>
  <c r="AB45" i="24" s="1"/>
  <c r="BO88" i="24"/>
  <c r="X149" i="24"/>
  <c r="BR24" i="24"/>
  <c r="M132" i="24"/>
  <c r="AA96" i="24"/>
  <c r="AA50" i="24"/>
  <c r="BD38" i="24"/>
  <c r="BD46" i="24" s="1"/>
  <c r="BD44" i="24" s="1"/>
  <c r="BD45" i="24" s="1"/>
  <c r="BD42" i="24"/>
  <c r="BD43" i="24" s="1"/>
  <c r="AP132" i="24"/>
  <c r="AP133" i="24" s="1"/>
  <c r="AP128" i="24"/>
  <c r="BC96" i="24"/>
  <c r="BC50" i="24"/>
  <c r="AO50" i="24"/>
  <c r="AO96" i="24"/>
  <c r="M50" i="24"/>
  <c r="M96" i="24"/>
  <c r="L119" i="24"/>
  <c r="L113" i="24"/>
  <c r="BN199" i="24"/>
  <c r="L99" i="24"/>
  <c r="L137" i="24"/>
  <c r="L140" i="24" s="1"/>
  <c r="L144" i="24" s="1"/>
  <c r="L101" i="24"/>
  <c r="L142" i="24" s="1"/>
  <c r="L98" i="24"/>
  <c r="X90" i="24"/>
  <c r="Z119" i="24"/>
  <c r="Z113" i="24"/>
  <c r="BM147" i="24"/>
  <c r="BN104" i="24"/>
  <c r="AA114" i="24"/>
  <c r="AA112" i="24"/>
  <c r="AY145" i="24"/>
  <c r="AL161" i="24"/>
  <c r="AL155" i="24"/>
  <c r="AL164" i="24"/>
  <c r="AL158" i="24"/>
  <c r="AL102" i="24"/>
  <c r="AL103" i="24" s="1"/>
  <c r="I150" i="24"/>
  <c r="J139" i="24"/>
  <c r="J141" i="24" s="1"/>
  <c r="J151" i="24" s="1"/>
  <c r="J149" i="24" s="1"/>
  <c r="J104" i="24"/>
  <c r="J147" i="24" s="1"/>
  <c r="J100" i="24"/>
  <c r="J160" i="24" s="1"/>
  <c r="BD63" i="24"/>
  <c r="BD109" i="24"/>
  <c r="BD27" i="24"/>
  <c r="N109" i="24"/>
  <c r="N63" i="24"/>
  <c r="N27" i="24"/>
  <c r="AM139" i="24"/>
  <c r="AM141" i="24" s="1"/>
  <c r="AM151" i="24" s="1"/>
  <c r="AM100" i="24"/>
  <c r="AM160" i="24" s="1"/>
  <c r="W200" i="24"/>
  <c r="W165" i="24"/>
  <c r="Y146" i="24"/>
  <c r="I91" i="24"/>
  <c r="AZ166" i="24"/>
  <c r="AZ202" i="24" s="1"/>
  <c r="AZ196" i="24"/>
  <c r="AZ108" i="24"/>
  <c r="AZ157" i="24"/>
  <c r="AZ193" i="24" s="1"/>
  <c r="AZ163" i="24"/>
  <c r="AZ199" i="24" s="1"/>
  <c r="BC114" i="24"/>
  <c r="BC112" i="24"/>
  <c r="BN196" i="24"/>
  <c r="W145" i="24"/>
  <c r="BQ137" i="24"/>
  <c r="BQ140" i="24" s="1"/>
  <c r="BQ144" i="24" s="1"/>
  <c r="BQ101" i="24"/>
  <c r="BQ142" i="24" s="1"/>
  <c r="BQ99" i="24"/>
  <c r="BQ98" i="24"/>
  <c r="AB22" i="24"/>
  <c r="AB23" i="24" s="1"/>
  <c r="AB24" i="24"/>
  <c r="AB21" i="24"/>
  <c r="AA66" i="24"/>
  <c r="AA70" i="24" s="1"/>
  <c r="AA68" i="24"/>
  <c r="BQ167" i="24"/>
  <c r="BQ176" i="24"/>
  <c r="BQ173" i="24"/>
  <c r="BQ170" i="24"/>
  <c r="BQ116" i="24"/>
  <c r="BC187" i="24"/>
  <c r="BC190" i="24"/>
  <c r="BC181" i="24"/>
  <c r="BC136" i="24"/>
  <c r="BC134" i="24" s="1"/>
  <c r="BC184" i="24"/>
  <c r="Y139" i="24"/>
  <c r="Y141" i="24" s="1"/>
  <c r="Y151" i="24" s="1"/>
  <c r="Y149" i="24" s="1"/>
  <c r="Y104" i="24"/>
  <c r="Y147" i="24" s="1"/>
  <c r="Y100" i="24"/>
  <c r="Y160" i="24" s="1"/>
  <c r="BR114" i="24"/>
  <c r="BR115" i="24" s="1"/>
  <c r="BR112" i="24"/>
  <c r="BR110" i="24"/>
  <c r="AY147" i="24"/>
  <c r="AY105" i="24"/>
  <c r="Y54" i="24"/>
  <c r="Y62" i="24" s="1"/>
  <c r="Y60" i="24" s="1"/>
  <c r="Y80" i="24"/>
  <c r="Y82" i="24" s="1"/>
  <c r="Y92" i="24" s="1"/>
  <c r="Y90" i="24" s="1"/>
  <c r="BP100" i="24"/>
  <c r="BP160" i="24" s="1"/>
  <c r="BP139" i="24"/>
  <c r="BP141" i="24" s="1"/>
  <c r="BP151" i="24" s="1"/>
  <c r="BP149" i="24" s="1"/>
  <c r="BP87" i="24"/>
  <c r="AO68" i="24"/>
  <c r="AO66" i="24"/>
  <c r="AO70" i="24" s="1"/>
  <c r="AO72" i="24" s="1"/>
  <c r="BA78" i="24"/>
  <c r="BA53" i="24"/>
  <c r="BA56" i="24" s="1"/>
  <c r="BA55" i="24"/>
  <c r="BA83" i="24" s="1"/>
  <c r="BA52" i="24"/>
  <c r="AL81" i="24"/>
  <c r="AL85" i="24" s="1"/>
  <c r="K100" i="24"/>
  <c r="K160" i="24" s="1"/>
  <c r="K139" i="24"/>
  <c r="K141" i="24" s="1"/>
  <c r="K151" i="24" s="1"/>
  <c r="K149" i="24" s="1"/>
  <c r="AY86" i="24"/>
  <c r="BB173" i="24"/>
  <c r="BB167" i="24"/>
  <c r="BB176" i="24"/>
  <c r="BB170" i="24"/>
  <c r="BB116" i="24"/>
  <c r="BB118" i="24" s="1"/>
  <c r="BO197" i="24"/>
  <c r="AY191" i="24"/>
  <c r="AY156" i="24"/>
  <c r="J161" i="24"/>
  <c r="J197" i="24" s="1"/>
  <c r="J155" i="24"/>
  <c r="J191" i="24" s="1"/>
  <c r="J164" i="24"/>
  <c r="J200" i="24" s="1"/>
  <c r="J158" i="24"/>
  <c r="J194" i="24" s="1"/>
  <c r="J102" i="24"/>
  <c r="J103" i="24" s="1"/>
  <c r="AK107" i="24"/>
  <c r="AO111" i="24"/>
  <c r="AO65" i="24"/>
  <c r="AP28" i="24"/>
  <c r="AN78" i="24"/>
  <c r="AN81" i="24" s="1"/>
  <c r="AN85" i="24" s="1"/>
  <c r="AN53" i="24"/>
  <c r="AN56" i="24" s="1"/>
  <c r="AN55" i="24"/>
  <c r="AN83" i="24" s="1"/>
  <c r="AN52" i="24"/>
  <c r="N22" i="24"/>
  <c r="N23" i="24" s="1"/>
  <c r="N21" i="24"/>
  <c r="J80" i="24"/>
  <c r="J82" i="24" s="1"/>
  <c r="J92" i="24" s="1"/>
  <c r="J90" i="24" s="1"/>
  <c r="J54" i="24"/>
  <c r="J62" i="24" s="1"/>
  <c r="J60" i="24" s="1"/>
  <c r="J58" i="24"/>
  <c r="J88" i="24" s="1"/>
  <c r="Z78" i="24"/>
  <c r="Z81" i="24" s="1"/>
  <c r="Z85" i="24" s="1"/>
  <c r="Z87" i="24" s="1"/>
  <c r="Z53" i="24"/>
  <c r="Z56" i="24" s="1"/>
  <c r="Z55" i="24"/>
  <c r="Z83" i="24" s="1"/>
  <c r="Z52" i="24"/>
  <c r="BP80" i="24"/>
  <c r="BP82" i="24" s="1"/>
  <c r="BP92" i="24" s="1"/>
  <c r="BP90" i="24" s="1"/>
  <c r="BP54" i="24"/>
  <c r="BP62" i="24" s="1"/>
  <c r="BP60" i="24" s="1"/>
  <c r="BP58" i="24"/>
  <c r="BO175" i="24"/>
  <c r="BO169" i="24"/>
  <c r="BO178" i="24"/>
  <c r="BO172" i="24"/>
  <c r="BO123" i="24"/>
  <c r="BO121" i="24" s="1"/>
  <c r="I200" i="24"/>
  <c r="I165" i="24"/>
  <c r="AY166" i="24"/>
  <c r="AY202" i="24" s="1"/>
  <c r="BC11" i="24" s="1"/>
  <c r="BD11" i="24" s="1"/>
  <c r="AY163" i="24"/>
  <c r="AY199" i="24" s="1"/>
  <c r="BC9" i="24" s="1"/>
  <c r="BD9" i="24" s="1"/>
  <c r="AY196" i="24"/>
  <c r="BC7" i="24" s="1"/>
  <c r="BD7" i="24" s="1"/>
  <c r="AY108" i="24"/>
  <c r="AY106" i="24" s="1"/>
  <c r="AY107" i="24" s="1"/>
  <c r="AY157" i="24"/>
  <c r="AY193" i="24" s="1"/>
  <c r="BC5" i="24" s="1"/>
  <c r="BD5" i="24" s="1"/>
  <c r="BP119" i="24"/>
  <c r="BP113" i="24"/>
  <c r="BB119" i="24"/>
  <c r="BB113" i="24"/>
  <c r="BA137" i="24"/>
  <c r="BA101" i="24"/>
  <c r="BA142" i="24" s="1"/>
  <c r="BA99" i="24"/>
  <c r="BA98" i="24"/>
  <c r="AM57" i="24"/>
  <c r="AN57" i="24" s="1"/>
  <c r="BB187" i="24"/>
  <c r="BB181" i="24"/>
  <c r="BB184" i="24"/>
  <c r="BB190" i="24"/>
  <c r="BB136" i="24"/>
  <c r="BB134" i="24" s="1"/>
  <c r="BM89" i="24"/>
  <c r="BO200" i="24"/>
  <c r="AY194" i="24"/>
  <c r="AY159" i="24"/>
  <c r="AN113" i="24"/>
  <c r="AN119" i="24"/>
  <c r="Z57" i="24"/>
  <c r="AM164" i="24"/>
  <c r="AM200" i="24" s="1"/>
  <c r="AM161" i="24"/>
  <c r="AM197" i="24" s="1"/>
  <c r="AM102" i="24"/>
  <c r="AM158" i="24"/>
  <c r="AM194" i="24" s="1"/>
  <c r="AM155" i="24"/>
  <c r="AM191" i="24" s="1"/>
  <c r="W88" i="24"/>
  <c r="M111" i="24"/>
  <c r="N28" i="24"/>
  <c r="M65" i="24"/>
  <c r="W191" i="24"/>
  <c r="W156" i="24"/>
  <c r="I61" i="24"/>
  <c r="AK192" i="24"/>
  <c r="AO4" i="24" s="1"/>
  <c r="AP4" i="24" s="1"/>
  <c r="W162" i="24"/>
  <c r="N185" i="24"/>
  <c r="N186" i="24" s="1"/>
  <c r="N182" i="24"/>
  <c r="N183" i="24" s="1"/>
  <c r="N179" i="24"/>
  <c r="N180" i="24" s="1"/>
  <c r="N188" i="24"/>
  <c r="N189" i="24" s="1"/>
  <c r="N130" i="24"/>
  <c r="N131" i="24" s="1"/>
  <c r="BC68" i="24"/>
  <c r="BC66" i="24"/>
  <c r="BC70" i="24" s="1"/>
  <c r="BC72" i="24" s="1"/>
  <c r="BN202" i="24"/>
  <c r="BQ78" i="24"/>
  <c r="BQ81" i="24" s="1"/>
  <c r="BQ85" i="24" s="1"/>
  <c r="BQ53" i="24"/>
  <c r="BQ56" i="24" s="1"/>
  <c r="BQ57" i="24" s="1"/>
  <c r="BQ55" i="24"/>
  <c r="BQ83" i="24" s="1"/>
  <c r="BQ52" i="24"/>
  <c r="W148" i="24"/>
  <c r="AY146" i="24"/>
  <c r="AZ146" i="24" s="1"/>
  <c r="BA178" i="24"/>
  <c r="BA169" i="24"/>
  <c r="BA172" i="24"/>
  <c r="BA123" i="24"/>
  <c r="BA121" i="24" s="1"/>
  <c r="BA175" i="24"/>
  <c r="AO190" i="24"/>
  <c r="AO184" i="24"/>
  <c r="AO181" i="24"/>
  <c r="AO187" i="24"/>
  <c r="AO136" i="24"/>
  <c r="AO134" i="24" s="1"/>
  <c r="I197" i="24"/>
  <c r="I162" i="24"/>
  <c r="AB42" i="24"/>
  <c r="AB43" i="24" s="1"/>
  <c r="AB132" i="24"/>
  <c r="AB133" i="24" s="1"/>
  <c r="AB128" i="24"/>
  <c r="X58" i="24"/>
  <c r="X88" i="24" s="1"/>
  <c r="AA65" i="24"/>
  <c r="AA111" i="24"/>
  <c r="AB28" i="24"/>
  <c r="AN176" i="24"/>
  <c r="AN170" i="24"/>
  <c r="AN167" i="24"/>
  <c r="AN173" i="24"/>
  <c r="AN116" i="24"/>
  <c r="AN118" i="24" s="1"/>
  <c r="BM105" i="24"/>
  <c r="AA187" i="24"/>
  <c r="AA181" i="24"/>
  <c r="AA184" i="24"/>
  <c r="AA190" i="24"/>
  <c r="AA136" i="24"/>
  <c r="AA134" i="24" s="1"/>
  <c r="Y164" i="24"/>
  <c r="Y200" i="24" s="1"/>
  <c r="Y155" i="24"/>
  <c r="Y191" i="24" s="1"/>
  <c r="Y161" i="24"/>
  <c r="Y197" i="24" s="1"/>
  <c r="Y102" i="24"/>
  <c r="Y103" i="24" s="1"/>
  <c r="Y158" i="24"/>
  <c r="Y194" i="24" s="1"/>
  <c r="AL140" i="24"/>
  <c r="AL144" i="24" s="1"/>
  <c r="AL146" i="24" s="1"/>
  <c r="AM146" i="24" s="1"/>
  <c r="AZ60" i="24"/>
  <c r="BP73" i="24"/>
  <c r="BP67" i="24"/>
  <c r="BP77" i="24" s="1"/>
  <c r="BP75" i="24" s="1"/>
  <c r="BC65" i="24"/>
  <c r="BC111" i="24"/>
  <c r="BD28" i="24"/>
  <c r="AO112" i="24"/>
  <c r="AO114" i="24"/>
  <c r="I157" i="24"/>
  <c r="I193" i="24" s="1"/>
  <c r="M5" i="24" s="1"/>
  <c r="N5" i="24" s="1"/>
  <c r="I163" i="24"/>
  <c r="I199" i="24" s="1"/>
  <c r="M9" i="24" s="1"/>
  <c r="N9" i="24" s="1"/>
  <c r="I196" i="24"/>
  <c r="M7" i="24" s="1"/>
  <c r="I108" i="24"/>
  <c r="I106" i="24" s="1"/>
  <c r="I166" i="24"/>
  <c r="I202" i="24" s="1"/>
  <c r="M11" i="24" s="1"/>
  <c r="N11" i="24" s="1"/>
  <c r="AL80" i="24"/>
  <c r="AL82" i="24" s="1"/>
  <c r="AL92" i="24" s="1"/>
  <c r="AL90" i="24" s="1"/>
  <c r="AL54" i="24"/>
  <c r="AL62" i="24" s="1"/>
  <c r="AL60" i="24" s="1"/>
  <c r="AL58" i="24"/>
  <c r="AM58" i="24" s="1"/>
  <c r="AM88" i="24" s="1"/>
  <c r="W150" i="24"/>
  <c r="AP109" i="24"/>
  <c r="AP63" i="24"/>
  <c r="AP27" i="24"/>
  <c r="AP22" i="24"/>
  <c r="AP23" i="24" s="1"/>
  <c r="AP21" i="24"/>
  <c r="K57" i="24"/>
  <c r="M68" i="24"/>
  <c r="M66" i="24"/>
  <c r="M70" i="24" s="1"/>
  <c r="M72" i="24" s="1"/>
  <c r="BQ190" i="24"/>
  <c r="BQ184" i="24"/>
  <c r="BQ181" i="24"/>
  <c r="BQ187" i="24"/>
  <c r="BQ136" i="24"/>
  <c r="BQ134" i="24" s="1"/>
  <c r="AM169" i="24"/>
  <c r="AM178" i="24"/>
  <c r="AM172" i="24"/>
  <c r="AM175" i="24"/>
  <c r="AM123" i="24"/>
  <c r="AM121" i="24" s="1"/>
  <c r="AK201" i="24"/>
  <c r="AO10" i="24" s="1"/>
  <c r="AP10" i="24" s="1"/>
  <c r="AY200" i="24"/>
  <c r="AY165" i="24"/>
  <c r="BP118" i="24"/>
  <c r="I146" i="24"/>
  <c r="J146" i="24" s="1"/>
  <c r="K146" i="24" s="1"/>
  <c r="I145" i="24"/>
  <c r="AB188" i="24"/>
  <c r="AB189" i="24" s="1"/>
  <c r="AB182" i="24"/>
  <c r="AB183" i="24" s="1"/>
  <c r="AB185" i="24"/>
  <c r="AB186" i="24" s="1"/>
  <c r="AB179" i="24"/>
  <c r="AB180" i="24" s="1"/>
  <c r="AB130" i="24"/>
  <c r="AB131" i="24" s="1"/>
  <c r="BD22" i="24"/>
  <c r="BD23" i="24" s="1"/>
  <c r="BD21" i="24"/>
  <c r="AN73" i="24"/>
  <c r="AN67" i="24"/>
  <c r="AN77" i="24" s="1"/>
  <c r="AN75" i="24" s="1"/>
  <c r="AN137" i="24"/>
  <c r="AN140" i="24" s="1"/>
  <c r="AN144" i="24" s="1"/>
  <c r="AN101" i="24"/>
  <c r="AN142" i="24" s="1"/>
  <c r="AN99" i="24"/>
  <c r="AN98" i="24"/>
  <c r="BB78" i="24"/>
  <c r="BB81" i="24" s="1"/>
  <c r="BB85" i="24" s="1"/>
  <c r="BB53" i="24"/>
  <c r="BB56" i="24" s="1"/>
  <c r="BB55" i="24"/>
  <c r="BB83" i="24" s="1"/>
  <c r="BB52" i="24"/>
  <c r="Z137" i="24"/>
  <c r="Z140" i="24" s="1"/>
  <c r="Z144" i="24" s="1"/>
  <c r="Z101" i="24"/>
  <c r="Z142" i="24" s="1"/>
  <c r="Z99" i="24"/>
  <c r="Z98" i="24"/>
  <c r="K118" i="24"/>
  <c r="W91" i="24"/>
  <c r="BO163" i="24"/>
  <c r="BO196" i="24"/>
  <c r="BO157" i="24"/>
  <c r="BO108" i="24"/>
  <c r="BO106" i="24" s="1"/>
  <c r="BO166" i="24"/>
  <c r="W86" i="24"/>
  <c r="I191" i="24"/>
  <c r="I156" i="24"/>
  <c r="BR96" i="24"/>
  <c r="BR97" i="24" s="1"/>
  <c r="BR50" i="24"/>
  <c r="BR25" i="24"/>
  <c r="BR68" i="24"/>
  <c r="BR69" i="24" s="1"/>
  <c r="BR66" i="24"/>
  <c r="BR70" i="24" s="1"/>
  <c r="BR71" i="24" s="1"/>
  <c r="BP146" i="24"/>
  <c r="BQ146" i="24" s="1"/>
  <c r="AL87" i="24"/>
  <c r="AM87" i="24" s="1"/>
  <c r="AK89" i="24"/>
  <c r="N128" i="24"/>
  <c r="N132" i="24"/>
  <c r="N133" i="24" s="1"/>
  <c r="AY91" i="24"/>
  <c r="AA72" i="24"/>
  <c r="W61" i="24"/>
  <c r="W59" i="24"/>
  <c r="L67" i="24"/>
  <c r="L77" i="24" s="1"/>
  <c r="L75" i="24" s="1"/>
  <c r="L73" i="24"/>
  <c r="W194" i="24"/>
  <c r="W159" i="24"/>
  <c r="Y178" i="24"/>
  <c r="Y172" i="24"/>
  <c r="Y169" i="24"/>
  <c r="Y175" i="24"/>
  <c r="Y123" i="24"/>
  <c r="Y121" i="24" s="1"/>
  <c r="I88" i="24"/>
  <c r="I59" i="24"/>
  <c r="BA57" i="24"/>
  <c r="W105" i="24"/>
  <c r="BN193" i="24"/>
  <c r="L78" i="24"/>
  <c r="L81" i="24" s="1"/>
  <c r="L85" i="24" s="1"/>
  <c r="L53" i="24"/>
  <c r="L56" i="24" s="1"/>
  <c r="L55" i="24"/>
  <c r="L83" i="24" s="1"/>
  <c r="L52" i="24"/>
  <c r="AM80" i="24"/>
  <c r="AM82" i="24" s="1"/>
  <c r="AM92" i="24" s="1"/>
  <c r="AM90" i="24" s="1"/>
  <c r="AM54" i="24"/>
  <c r="AM62" i="24" s="1"/>
  <c r="AM60" i="24" s="1"/>
  <c r="AN134" i="24"/>
  <c r="Y118" i="24"/>
  <c r="I194" i="24"/>
  <c r="I159" i="24"/>
  <c r="AB109" i="24"/>
  <c r="AB63" i="24"/>
  <c r="AB27" i="24"/>
  <c r="X60" i="24"/>
  <c r="Z73" i="24"/>
  <c r="Z67" i="24"/>
  <c r="Z77" i="24" s="1"/>
  <c r="Z75" i="24" s="1"/>
  <c r="AP185" i="24"/>
  <c r="AP186" i="24" s="1"/>
  <c r="AP188" i="24"/>
  <c r="AP189" i="24" s="1"/>
  <c r="AP179" i="24"/>
  <c r="AP180" i="24" s="1"/>
  <c r="AP182" i="24"/>
  <c r="AP183" i="24" s="1"/>
  <c r="AP130" i="24"/>
  <c r="AP131" i="24" s="1"/>
  <c r="I86" i="24"/>
  <c r="I87" i="24"/>
  <c r="J87" i="24" s="1"/>
  <c r="K87" i="24" s="1"/>
  <c r="AY88" i="24"/>
  <c r="AY59" i="24"/>
  <c r="BD188" i="24"/>
  <c r="BD189" i="24" s="1"/>
  <c r="BD182" i="24"/>
  <c r="BD183" i="24" s="1"/>
  <c r="BD179" i="24"/>
  <c r="BD180" i="24" s="1"/>
  <c r="BD185" i="24"/>
  <c r="BD186" i="24" s="1"/>
  <c r="BD130" i="24"/>
  <c r="BD131" i="24" s="1"/>
  <c r="X166" i="24"/>
  <c r="X202" i="24" s="1"/>
  <c r="X196" i="24"/>
  <c r="X163" i="24"/>
  <c r="X199" i="24" s="1"/>
  <c r="X157" i="24"/>
  <c r="X193" i="24" s="1"/>
  <c r="X108" i="24"/>
  <c r="AL139" i="24"/>
  <c r="AL141" i="24" s="1"/>
  <c r="AL151" i="24" s="1"/>
  <c r="AL149" i="24" s="1"/>
  <c r="AL104" i="24"/>
  <c r="AM104" i="24" s="1"/>
  <c r="AM147" i="24" s="1"/>
  <c r="AL100" i="24"/>
  <c r="AL160" i="24" s="1"/>
  <c r="K80" i="24"/>
  <c r="K82" i="24" s="1"/>
  <c r="K92" i="24" s="1"/>
  <c r="K90" i="24" s="1"/>
  <c r="K54" i="24"/>
  <c r="K62" i="24" s="1"/>
  <c r="M190" i="24"/>
  <c r="M184" i="24"/>
  <c r="M181" i="24"/>
  <c r="M187" i="24"/>
  <c r="M136" i="24"/>
  <c r="L190" i="24"/>
  <c r="L184" i="24"/>
  <c r="L187" i="24"/>
  <c r="L181" i="24"/>
  <c r="L136" i="24"/>
  <c r="L134" i="24" s="1"/>
  <c r="BR187" i="24"/>
  <c r="BR181" i="24"/>
  <c r="BR190" i="24"/>
  <c r="BR184" i="24"/>
  <c r="BR136" i="24"/>
  <c r="BR134" i="24" s="1"/>
  <c r="BR135" i="24" s="1"/>
  <c r="L176" i="24"/>
  <c r="L170" i="24"/>
  <c r="L173" i="24"/>
  <c r="L116" i="24"/>
  <c r="L167" i="24"/>
  <c r="AZ90" i="24"/>
  <c r="BP164" i="24"/>
  <c r="BP200" i="24" s="1"/>
  <c r="BP158" i="24"/>
  <c r="BP161" i="24"/>
  <c r="BP197" i="24" s="1"/>
  <c r="BP102" i="24"/>
  <c r="BP103" i="24" s="1"/>
  <c r="BP155" i="24"/>
  <c r="BQ111" i="24"/>
  <c r="BR28" i="24"/>
  <c r="BQ65" i="24"/>
  <c r="BB73" i="24"/>
  <c r="BB67" i="24"/>
  <c r="BB77" i="24" s="1"/>
  <c r="BB75" i="24" s="1"/>
  <c r="Z173" i="24"/>
  <c r="Z167" i="24"/>
  <c r="Z176" i="24"/>
  <c r="Z170" i="24"/>
  <c r="Z116" i="24"/>
  <c r="I147" i="24"/>
  <c r="I105" i="24"/>
  <c r="W196" i="24"/>
  <c r="AA7" i="24" s="1"/>
  <c r="AB7" i="24" s="1"/>
  <c r="W166" i="24"/>
  <c r="W202" i="24" s="1"/>
  <c r="AA11" i="24" s="1"/>
  <c r="AB11" i="24" s="1"/>
  <c r="W157" i="24"/>
  <c r="W193" i="24" s="1"/>
  <c r="AA5" i="24" s="1"/>
  <c r="AB5" i="24" s="1"/>
  <c r="W108" i="24"/>
  <c r="W106" i="24" s="1"/>
  <c r="W163" i="24"/>
  <c r="W199" i="24" s="1"/>
  <c r="AA9" i="24" s="1"/>
  <c r="AB9" i="24" s="1"/>
  <c r="K161" i="24"/>
  <c r="K197" i="24" s="1"/>
  <c r="K155" i="24"/>
  <c r="K191" i="24" s="1"/>
  <c r="K158" i="24"/>
  <c r="K194" i="24" s="1"/>
  <c r="K102" i="24"/>
  <c r="K164" i="24"/>
  <c r="K200" i="24" s="1"/>
  <c r="AP36" i="24"/>
  <c r="M114" i="24"/>
  <c r="M112" i="24"/>
  <c r="AZ103" i="24"/>
  <c r="AY197" i="24"/>
  <c r="AY162" i="24"/>
  <c r="K172" i="24"/>
  <c r="K169" i="24"/>
  <c r="K175" i="24"/>
  <c r="K178" i="24"/>
  <c r="K123" i="24"/>
  <c r="K121" i="24" s="1"/>
  <c r="BD126" i="24"/>
  <c r="N36" i="24"/>
  <c r="BB137" i="24"/>
  <c r="BB140" i="24" s="1"/>
  <c r="BB144" i="24" s="1"/>
  <c r="BB101" i="24"/>
  <c r="BB142" i="24" s="1"/>
  <c r="BB99" i="24"/>
  <c r="BB98" i="24"/>
  <c r="BN58" i="23"/>
  <c r="BN88" i="23" s="1"/>
  <c r="I59" i="23"/>
  <c r="J58" i="23"/>
  <c r="J88" i="23" s="1"/>
  <c r="AZ202" i="23"/>
  <c r="BA103" i="23"/>
  <c r="BB57" i="23"/>
  <c r="BO57" i="23"/>
  <c r="K57" i="23"/>
  <c r="BB87" i="23"/>
  <c r="BA104" i="23"/>
  <c r="BB104" i="23" s="1"/>
  <c r="X90" i="23"/>
  <c r="AP87" i="23"/>
  <c r="BC134" i="23"/>
  <c r="BQ96" i="23"/>
  <c r="BQ50" i="23"/>
  <c r="AA96" i="23"/>
  <c r="AA50" i="23"/>
  <c r="BD96" i="23"/>
  <c r="BD50" i="23"/>
  <c r="BD51" i="23" s="1"/>
  <c r="BD25" i="23"/>
  <c r="BR185" i="23"/>
  <c r="BR186" i="23" s="1"/>
  <c r="BR182" i="23"/>
  <c r="BR183" i="23" s="1"/>
  <c r="BR179" i="23"/>
  <c r="BR180" i="23" s="1"/>
  <c r="BR130" i="23"/>
  <c r="BR131" i="23" s="1"/>
  <c r="BR188" i="23"/>
  <c r="BR189" i="23" s="1"/>
  <c r="I148" i="23"/>
  <c r="AN67" i="23"/>
  <c r="AN77" i="23" s="1"/>
  <c r="AN75" i="23" s="1"/>
  <c r="AN73" i="23"/>
  <c r="AN88" i="23" s="1"/>
  <c r="AN80" i="23"/>
  <c r="AN82" i="23" s="1"/>
  <c r="AN92" i="23" s="1"/>
  <c r="AN90" i="23" s="1"/>
  <c r="BP137" i="23"/>
  <c r="BP140" i="23" s="1"/>
  <c r="BP144" i="23" s="1"/>
  <c r="BP101" i="23"/>
  <c r="BP142" i="23" s="1"/>
  <c r="BP99" i="23"/>
  <c r="BP98" i="23"/>
  <c r="BP73" i="23"/>
  <c r="BP67" i="23"/>
  <c r="BP77" i="23" s="1"/>
  <c r="BP75" i="23" s="1"/>
  <c r="AP145" i="23"/>
  <c r="AO146" i="23"/>
  <c r="AP146" i="23" s="1"/>
  <c r="W200" i="23"/>
  <c r="W165" i="23"/>
  <c r="BB164" i="23"/>
  <c r="BB155" i="23"/>
  <c r="BB161" i="23"/>
  <c r="BB197" i="23" s="1"/>
  <c r="BB158" i="23"/>
  <c r="BB194" i="23" s="1"/>
  <c r="BB102" i="23"/>
  <c r="BB103" i="23" s="1"/>
  <c r="BM61" i="23"/>
  <c r="N22" i="23"/>
  <c r="N23" i="23" s="1"/>
  <c r="N21" i="23"/>
  <c r="L137" i="23"/>
  <c r="L140" i="23" s="1"/>
  <c r="L144" i="23" s="1"/>
  <c r="L101" i="23"/>
  <c r="L142" i="23" s="1"/>
  <c r="L99" i="23"/>
  <c r="L98" i="23"/>
  <c r="Z53" i="23"/>
  <c r="Z56" i="23" s="1"/>
  <c r="Z57" i="23" s="1"/>
  <c r="Z55" i="23"/>
  <c r="Z83" i="23" s="1"/>
  <c r="Z78" i="23"/>
  <c r="Z52" i="23"/>
  <c r="J166" i="23"/>
  <c r="J202" i="23" s="1"/>
  <c r="J157" i="23"/>
  <c r="J193" i="23" s="1"/>
  <c r="J163" i="23"/>
  <c r="J199" i="23" s="1"/>
  <c r="J196" i="23"/>
  <c r="J108" i="23"/>
  <c r="J106" i="23" s="1"/>
  <c r="W145" i="23"/>
  <c r="W146" i="23"/>
  <c r="X146" i="23" s="1"/>
  <c r="Y146" i="23" s="1"/>
  <c r="BD68" i="23"/>
  <c r="BD69" i="23" s="1"/>
  <c r="BD66" i="23"/>
  <c r="BD70" i="23" s="1"/>
  <c r="BD71" i="23" s="1"/>
  <c r="BD64" i="23"/>
  <c r="AP164" i="23"/>
  <c r="AP155" i="23"/>
  <c r="AP191" i="23" s="1"/>
  <c r="AP161" i="23"/>
  <c r="AP158" i="23"/>
  <c r="AP194" i="23" s="1"/>
  <c r="AP102" i="23"/>
  <c r="AB22" i="23"/>
  <c r="AB23" i="23" s="1"/>
  <c r="AB21" i="23"/>
  <c r="AB126" i="23"/>
  <c r="AP103" i="23"/>
  <c r="AA111" i="23"/>
  <c r="AA65" i="23"/>
  <c r="AB28" i="23"/>
  <c r="BR132" i="23"/>
  <c r="BR133" i="23" s="1"/>
  <c r="BR128" i="23"/>
  <c r="AB185" i="23"/>
  <c r="AB186" i="23" s="1"/>
  <c r="AB188" i="23"/>
  <c r="AB189" i="23" s="1"/>
  <c r="AB179" i="23"/>
  <c r="AB180" i="23" s="1"/>
  <c r="AB182" i="23"/>
  <c r="AB183" i="23" s="1"/>
  <c r="AB130" i="23"/>
  <c r="AB131" i="23" s="1"/>
  <c r="W191" i="23"/>
  <c r="W156" i="23"/>
  <c r="I195" i="23"/>
  <c r="M6" i="23" s="1"/>
  <c r="BN149" i="23"/>
  <c r="BN103" i="23"/>
  <c r="N36" i="23"/>
  <c r="BC137" i="23"/>
  <c r="BC101" i="23"/>
  <c r="BC142" i="23" s="1"/>
  <c r="BC99" i="23"/>
  <c r="BC98" i="23"/>
  <c r="W147" i="23"/>
  <c r="W105" i="23"/>
  <c r="L134" i="23"/>
  <c r="AP58" i="23"/>
  <c r="AP59" i="23" s="1"/>
  <c r="AP54" i="23"/>
  <c r="AP62" i="23" s="1"/>
  <c r="AP60" i="23" s="1"/>
  <c r="AP61" i="23" s="1"/>
  <c r="AZ193" i="23"/>
  <c r="I201" i="23"/>
  <c r="M10" i="23" s="1"/>
  <c r="N10" i="23" s="1"/>
  <c r="BM86" i="23"/>
  <c r="K146" i="23"/>
  <c r="BM166" i="23"/>
  <c r="BM202" i="23" s="1"/>
  <c r="BQ11" i="23" s="1"/>
  <c r="BR11" i="23" s="1"/>
  <c r="BM163" i="23"/>
  <c r="BM199" i="23" s="1"/>
  <c r="BQ9" i="23" s="1"/>
  <c r="BR9" i="23" s="1"/>
  <c r="BM157" i="23"/>
  <c r="BM193" i="23" s="1"/>
  <c r="BQ5" i="23" s="1"/>
  <c r="BR5" i="23" s="1"/>
  <c r="BM160" i="23"/>
  <c r="BM196" i="23" s="1"/>
  <c r="BQ7" i="23" s="1"/>
  <c r="BR7" i="23" s="1"/>
  <c r="BM108" i="23"/>
  <c r="BM106" i="23" s="1"/>
  <c r="BM107" i="23" s="1"/>
  <c r="N28" i="23"/>
  <c r="M111" i="23"/>
  <c r="M65" i="23"/>
  <c r="AN113" i="23"/>
  <c r="AN119" i="23"/>
  <c r="AN147" i="23" s="1"/>
  <c r="AN139" i="23"/>
  <c r="AN141" i="23" s="1"/>
  <c r="AN151" i="23" s="1"/>
  <c r="AN149" i="23" s="1"/>
  <c r="Y80" i="23"/>
  <c r="Y82" i="23" s="1"/>
  <c r="Y92" i="23" s="1"/>
  <c r="Y90" i="23" s="1"/>
  <c r="Y58" i="23"/>
  <c r="Y88" i="23" s="1"/>
  <c r="Y54" i="23"/>
  <c r="Y62" i="23" s="1"/>
  <c r="Y60" i="23" s="1"/>
  <c r="BD114" i="23"/>
  <c r="BD115" i="23" s="1"/>
  <c r="BD112" i="23"/>
  <c r="BD110" i="23"/>
  <c r="AA128" i="23"/>
  <c r="AA132" i="23"/>
  <c r="BM87" i="23"/>
  <c r="BN87" i="23" s="1"/>
  <c r="BO87" i="23" s="1"/>
  <c r="BA197" i="23"/>
  <c r="Z73" i="23"/>
  <c r="Z67" i="23"/>
  <c r="Z77" i="23" s="1"/>
  <c r="Z75" i="23" s="1"/>
  <c r="BB58" i="23"/>
  <c r="BB54" i="23"/>
  <c r="BB62" i="23" s="1"/>
  <c r="BB60" i="23" s="1"/>
  <c r="BB80" i="23"/>
  <c r="BB82" i="23" s="1"/>
  <c r="BB92" i="23" s="1"/>
  <c r="BB90" i="23" s="1"/>
  <c r="BR24" i="23"/>
  <c r="BR22" i="23"/>
  <c r="BR23" i="23" s="1"/>
  <c r="BR21" i="23"/>
  <c r="I192" i="23"/>
  <c r="M4" i="23" s="1"/>
  <c r="AA66" i="23"/>
  <c r="AA70" i="23" s="1"/>
  <c r="AA72" i="23" s="1"/>
  <c r="AA68" i="23"/>
  <c r="BC173" i="23"/>
  <c r="BC176" i="23"/>
  <c r="BC167" i="23"/>
  <c r="BC170" i="23"/>
  <c r="BC116" i="23"/>
  <c r="BC118" i="23" s="1"/>
  <c r="BM194" i="23"/>
  <c r="BM200" i="23"/>
  <c r="BM165" i="23"/>
  <c r="W86" i="23"/>
  <c r="BQ112" i="23"/>
  <c r="BQ114" i="23"/>
  <c r="BO139" i="23"/>
  <c r="BO141" i="23" s="1"/>
  <c r="BO151" i="23" s="1"/>
  <c r="BO149" i="23" s="1"/>
  <c r="BO100" i="23"/>
  <c r="BO104" i="23"/>
  <c r="BO147" i="23" s="1"/>
  <c r="K139" i="23"/>
  <c r="K141" i="23" s="1"/>
  <c r="K151" i="23" s="1"/>
  <c r="K149" i="23" s="1"/>
  <c r="K104" i="23"/>
  <c r="K147" i="23" s="1"/>
  <c r="K100" i="23"/>
  <c r="K160" i="23" s="1"/>
  <c r="I106" i="23"/>
  <c r="W194" i="23"/>
  <c r="W159" i="23"/>
  <c r="BD190" i="23"/>
  <c r="BD187" i="23"/>
  <c r="BD181" i="23"/>
  <c r="BD184" i="23"/>
  <c r="BD136" i="23"/>
  <c r="BD134" i="23" s="1"/>
  <c r="BD135" i="23" s="1"/>
  <c r="BB139" i="23"/>
  <c r="BB141" i="23" s="1"/>
  <c r="BB151" i="23" s="1"/>
  <c r="BB149" i="23" s="1"/>
  <c r="BB100" i="23"/>
  <c r="I89" i="23"/>
  <c r="X163" i="23"/>
  <c r="X199" i="23" s="1"/>
  <c r="X160" i="23"/>
  <c r="X196" i="23" s="1"/>
  <c r="X157" i="23"/>
  <c r="X193" i="23" s="1"/>
  <c r="X108" i="23"/>
  <c r="X166" i="23"/>
  <c r="X202" i="23" s="1"/>
  <c r="M68" i="23"/>
  <c r="M66" i="23"/>
  <c r="M70" i="23" s="1"/>
  <c r="L173" i="23"/>
  <c r="L167" i="23"/>
  <c r="L170" i="23"/>
  <c r="L116" i="23"/>
  <c r="L118" i="23" s="1"/>
  <c r="L176" i="23"/>
  <c r="BN90" i="23"/>
  <c r="N109" i="23"/>
  <c r="N63" i="23"/>
  <c r="N27" i="23"/>
  <c r="BA166" i="23"/>
  <c r="BA163" i="23"/>
  <c r="BA157" i="23"/>
  <c r="BA160" i="23"/>
  <c r="BA108" i="23"/>
  <c r="BA106" i="23" s="1"/>
  <c r="AM88" i="23"/>
  <c r="BQ190" i="23"/>
  <c r="BQ187" i="23"/>
  <c r="BQ184" i="23"/>
  <c r="BQ181" i="23"/>
  <c r="BQ136" i="23"/>
  <c r="K80" i="23"/>
  <c r="K82" i="23" s="1"/>
  <c r="K92" i="23" s="1"/>
  <c r="K90" i="23" s="1"/>
  <c r="K54" i="23"/>
  <c r="K62" i="23" s="1"/>
  <c r="K60" i="23" s="1"/>
  <c r="M42" i="23"/>
  <c r="M38" i="23"/>
  <c r="M46" i="23" s="1"/>
  <c r="M44" i="23" s="1"/>
  <c r="BA178" i="23"/>
  <c r="BA172" i="23"/>
  <c r="BA169" i="23"/>
  <c r="BA123" i="23"/>
  <c r="BA121" i="23" s="1"/>
  <c r="BA175" i="23"/>
  <c r="AP100" i="23"/>
  <c r="AP104" i="23"/>
  <c r="M96" i="23"/>
  <c r="M50" i="23"/>
  <c r="AB42" i="23"/>
  <c r="AB43" i="23" s="1"/>
  <c r="AB38" i="23"/>
  <c r="AB46" i="23" s="1"/>
  <c r="AB44" i="23" s="1"/>
  <c r="AB45" i="23" s="1"/>
  <c r="BB73" i="23"/>
  <c r="BB67" i="23"/>
  <c r="BB77" i="23" s="1"/>
  <c r="BB75" i="23" s="1"/>
  <c r="M190" i="23"/>
  <c r="M187" i="23"/>
  <c r="M184" i="23"/>
  <c r="M136" i="23"/>
  <c r="M134" i="23" s="1"/>
  <c r="M181" i="23"/>
  <c r="BM197" i="23"/>
  <c r="BM162" i="23"/>
  <c r="X149" i="23"/>
  <c r="M72" i="23"/>
  <c r="AO191" i="23"/>
  <c r="BC55" i="23"/>
  <c r="BC83" i="23" s="1"/>
  <c r="BC53" i="23"/>
  <c r="BC56" i="23" s="1"/>
  <c r="BC57" i="23" s="1"/>
  <c r="BC78" i="23"/>
  <c r="BC81" i="23" s="1"/>
  <c r="BC85" i="23" s="1"/>
  <c r="BC87" i="23" s="1"/>
  <c r="BC52" i="23"/>
  <c r="Y164" i="23"/>
  <c r="Y200" i="23" s="1"/>
  <c r="Y161" i="23"/>
  <c r="Y197" i="23" s="1"/>
  <c r="Y155" i="23"/>
  <c r="Y191" i="23" s="1"/>
  <c r="Y158" i="23"/>
  <c r="Y194" i="23" s="1"/>
  <c r="Y102" i="23"/>
  <c r="K81" i="23"/>
  <c r="K85" i="23" s="1"/>
  <c r="K87" i="23" s="1"/>
  <c r="AZ196" i="23"/>
  <c r="N188" i="23"/>
  <c r="N189" i="23" s="1"/>
  <c r="N185" i="23"/>
  <c r="N186" i="23" s="1"/>
  <c r="N182" i="23"/>
  <c r="N183" i="23" s="1"/>
  <c r="N179" i="23"/>
  <c r="N180" i="23" s="1"/>
  <c r="N130" i="23"/>
  <c r="N131" i="23" s="1"/>
  <c r="L119" i="23"/>
  <c r="L113" i="23"/>
  <c r="AO111" i="23"/>
  <c r="AP28" i="23"/>
  <c r="AO65" i="23"/>
  <c r="BO175" i="23"/>
  <c r="BO172" i="23"/>
  <c r="BO169" i="23"/>
  <c r="BO178" i="23"/>
  <c r="BO123" i="23"/>
  <c r="BO121" i="23" s="1"/>
  <c r="BB119" i="23"/>
  <c r="BB113" i="23"/>
  <c r="BP119" i="23"/>
  <c r="BP113" i="23"/>
  <c r="BR109" i="23"/>
  <c r="BR63" i="23"/>
  <c r="BR27" i="23"/>
  <c r="BQ68" i="23"/>
  <c r="BQ66" i="23"/>
  <c r="BQ70" i="23" s="1"/>
  <c r="BQ72" i="23" s="1"/>
  <c r="AP118" i="23"/>
  <c r="AO194" i="23"/>
  <c r="Y139" i="23"/>
  <c r="Y141" i="23" s="1"/>
  <c r="Y151" i="23" s="1"/>
  <c r="Y149" i="23" s="1"/>
  <c r="Y100" i="23"/>
  <c r="BO80" i="23"/>
  <c r="BO82" i="23" s="1"/>
  <c r="BO92" i="23" s="1"/>
  <c r="BO90" i="23" s="1"/>
  <c r="BO58" i="23"/>
  <c r="BO54" i="23"/>
  <c r="BO62" i="23" s="1"/>
  <c r="BO60" i="23" s="1"/>
  <c r="W163" i="23"/>
  <c r="W199" i="23" s="1"/>
  <c r="AA9" i="23" s="1"/>
  <c r="AB9" i="23" s="1"/>
  <c r="W166" i="23"/>
  <c r="W202" i="23" s="1"/>
  <c r="AA11" i="23" s="1"/>
  <c r="AB11" i="23" s="1"/>
  <c r="W160" i="23"/>
  <c r="W196" i="23" s="1"/>
  <c r="AA7" i="23" s="1"/>
  <c r="AB7" i="23" s="1"/>
  <c r="W108" i="23"/>
  <c r="W106" i="23" s="1"/>
  <c r="W107" i="23" s="1"/>
  <c r="W157" i="23"/>
  <c r="W193" i="23" s="1"/>
  <c r="AA5" i="23" s="1"/>
  <c r="AB5" i="23" s="1"/>
  <c r="BO146" i="23"/>
  <c r="BM147" i="23"/>
  <c r="BM105" i="23"/>
  <c r="L73" i="23"/>
  <c r="L67" i="23"/>
  <c r="L77" i="23" s="1"/>
  <c r="L75" i="23" s="1"/>
  <c r="BQ42" i="23"/>
  <c r="BQ38" i="23"/>
  <c r="BQ46" i="23" s="1"/>
  <c r="BQ44" i="23" s="1"/>
  <c r="Z176" i="23"/>
  <c r="Z170" i="23"/>
  <c r="Z173" i="23"/>
  <c r="Z167" i="23"/>
  <c r="Z116" i="23"/>
  <c r="Z118" i="23" s="1"/>
  <c r="BP78" i="23"/>
  <c r="BP81" i="23" s="1"/>
  <c r="BP85" i="23" s="1"/>
  <c r="BP55" i="23"/>
  <c r="BP83" i="23" s="1"/>
  <c r="BP53" i="23"/>
  <c r="BP56" i="23" s="1"/>
  <c r="BP52" i="23"/>
  <c r="I198" i="23"/>
  <c r="M8" i="23" s="1"/>
  <c r="BM156" i="23"/>
  <c r="BM59" i="23"/>
  <c r="AB63" i="23"/>
  <c r="AB109" i="23"/>
  <c r="AB27" i="23"/>
  <c r="BM145" i="23"/>
  <c r="BC65" i="23"/>
  <c r="BC111" i="23"/>
  <c r="BD28" i="23"/>
  <c r="BA194" i="23"/>
  <c r="BQ111" i="23"/>
  <c r="BR28" i="23"/>
  <c r="BQ65" i="23"/>
  <c r="AO166" i="23"/>
  <c r="AO163" i="23"/>
  <c r="AO157" i="23"/>
  <c r="AO160" i="23"/>
  <c r="AO108" i="23"/>
  <c r="AO106" i="23" s="1"/>
  <c r="BP173" i="23"/>
  <c r="BP167" i="23"/>
  <c r="BP170" i="23"/>
  <c r="BP176" i="23"/>
  <c r="BP116" i="23"/>
  <c r="BP118" i="23" s="1"/>
  <c r="Z119" i="23"/>
  <c r="Z113" i="23"/>
  <c r="BR42" i="23"/>
  <c r="BR43" i="23" s="1"/>
  <c r="BR38" i="23"/>
  <c r="BR46" i="23" s="1"/>
  <c r="BR44" i="23" s="1"/>
  <c r="BR45" i="23" s="1"/>
  <c r="X60" i="23"/>
  <c r="AA112" i="23"/>
  <c r="AA114" i="23"/>
  <c r="BP190" i="23"/>
  <c r="BP187" i="23"/>
  <c r="BP181" i="23"/>
  <c r="BP184" i="23"/>
  <c r="BP136" i="23"/>
  <c r="BP134" i="23" s="1"/>
  <c r="K175" i="23"/>
  <c r="K172" i="23"/>
  <c r="K169" i="23"/>
  <c r="K178" i="23"/>
  <c r="K123" i="23"/>
  <c r="K121" i="23" s="1"/>
  <c r="AM175" i="23"/>
  <c r="AM199" i="23" s="1"/>
  <c r="AM178" i="23"/>
  <c r="AM202" i="23" s="1"/>
  <c r="AM169" i="23"/>
  <c r="AM193" i="23" s="1"/>
  <c r="AM172" i="23"/>
  <c r="AM196" i="23" s="1"/>
  <c r="AM123" i="23"/>
  <c r="AM121" i="23" s="1"/>
  <c r="AP138" i="23"/>
  <c r="BO161" i="23"/>
  <c r="BO158" i="23"/>
  <c r="BO194" i="23" s="1"/>
  <c r="BO155" i="23"/>
  <c r="BO191" i="23" s="1"/>
  <c r="BO164" i="23"/>
  <c r="BO200" i="23" s="1"/>
  <c r="BO102" i="23"/>
  <c r="K161" i="23"/>
  <c r="K197" i="23" s="1"/>
  <c r="K158" i="23"/>
  <c r="K194" i="23" s="1"/>
  <c r="K155" i="23"/>
  <c r="K164" i="23"/>
  <c r="K102" i="23"/>
  <c r="K103" i="23" s="1"/>
  <c r="X103" i="23"/>
  <c r="W197" i="23"/>
  <c r="W162" i="23"/>
  <c r="Y178" i="23"/>
  <c r="Y172" i="23"/>
  <c r="Y175" i="23"/>
  <c r="Y169" i="23"/>
  <c r="Y123" i="23"/>
  <c r="Y121" i="23" s="1"/>
  <c r="BA146" i="23"/>
  <c r="BB146" i="23" s="1"/>
  <c r="AP79" i="23"/>
  <c r="BN166" i="23"/>
  <c r="BN202" i="23" s="1"/>
  <c r="BN157" i="23"/>
  <c r="BN193" i="23" s="1"/>
  <c r="BN160" i="23"/>
  <c r="BN196" i="23" s="1"/>
  <c r="BN163" i="23"/>
  <c r="BN199" i="23" s="1"/>
  <c r="BN108" i="23"/>
  <c r="BN106" i="23" s="1"/>
  <c r="X104" i="23"/>
  <c r="X147" i="23" s="1"/>
  <c r="M112" i="23"/>
  <c r="M114" i="23"/>
  <c r="BN60" i="23"/>
  <c r="W88" i="23"/>
  <c r="W59" i="23"/>
  <c r="N126" i="23"/>
  <c r="L78" i="23"/>
  <c r="L81" i="23" s="1"/>
  <c r="L85" i="23" s="1"/>
  <c r="L55" i="23"/>
  <c r="L83" i="23" s="1"/>
  <c r="L53" i="23"/>
  <c r="L56" i="23" s="1"/>
  <c r="L52" i="23"/>
  <c r="Z137" i="23"/>
  <c r="Z140" i="23" s="1"/>
  <c r="Z144" i="23" s="1"/>
  <c r="Z101" i="23"/>
  <c r="Z142" i="23" s="1"/>
  <c r="Z99" i="23"/>
  <c r="Z98" i="23"/>
  <c r="BN149" i="22"/>
  <c r="BO87" i="22"/>
  <c r="AZ90" i="22"/>
  <c r="AA96" i="22"/>
  <c r="AA50" i="22"/>
  <c r="M96" i="22"/>
  <c r="M50" i="22"/>
  <c r="BD42" i="22"/>
  <c r="BD43" i="22" s="1"/>
  <c r="BD38" i="22"/>
  <c r="BD46" i="22" s="1"/>
  <c r="BD44" i="22" s="1"/>
  <c r="BD45" i="22" s="1"/>
  <c r="AO96" i="22"/>
  <c r="AO50" i="22"/>
  <c r="BQ96" i="22"/>
  <c r="BQ50" i="22"/>
  <c r="AY150" i="22"/>
  <c r="BP119" i="22"/>
  <c r="BP113" i="22"/>
  <c r="M68" i="22"/>
  <c r="M66" i="22"/>
  <c r="M70" i="22" s="1"/>
  <c r="AK195" i="22"/>
  <c r="AO6" i="22" s="1"/>
  <c r="AP6" i="22" s="1"/>
  <c r="BA164" i="22"/>
  <c r="BA200" i="22" s="1"/>
  <c r="BA158" i="22"/>
  <c r="BA194" i="22" s="1"/>
  <c r="BA155" i="22"/>
  <c r="BA191" i="22" s="1"/>
  <c r="BA161" i="22"/>
  <c r="BA197" i="22" s="1"/>
  <c r="BA102" i="22"/>
  <c r="Z78" i="22"/>
  <c r="Z81" i="22" s="1"/>
  <c r="Z85" i="22" s="1"/>
  <c r="Z55" i="22"/>
  <c r="Z83" i="22" s="1"/>
  <c r="Z53" i="22"/>
  <c r="Z56" i="22" s="1"/>
  <c r="Z52" i="22"/>
  <c r="K80" i="22"/>
  <c r="K82" i="22" s="1"/>
  <c r="K92" i="22" s="1"/>
  <c r="K90" i="22" s="1"/>
  <c r="K58" i="22"/>
  <c r="K88" i="22" s="1"/>
  <c r="K54" i="22"/>
  <c r="K62" i="22" s="1"/>
  <c r="K60" i="22" s="1"/>
  <c r="AM81" i="22"/>
  <c r="AM85" i="22" s="1"/>
  <c r="N22" i="22"/>
  <c r="N23" i="22" s="1"/>
  <c r="N21" i="22"/>
  <c r="BM194" i="22"/>
  <c r="BM159" i="22"/>
  <c r="BB73" i="22"/>
  <c r="BB67" i="22"/>
  <c r="BB77" i="22" s="1"/>
  <c r="BB75" i="22" s="1"/>
  <c r="X164" i="22"/>
  <c r="X161" i="22"/>
  <c r="X155" i="22"/>
  <c r="X158" i="22"/>
  <c r="X102" i="22"/>
  <c r="X103" i="22" s="1"/>
  <c r="AZ149" i="22"/>
  <c r="L137" i="22"/>
  <c r="L140" i="22" s="1"/>
  <c r="L144" i="22" s="1"/>
  <c r="L101" i="22"/>
  <c r="L142" i="22" s="1"/>
  <c r="L99" i="22"/>
  <c r="L98" i="22"/>
  <c r="AN146" i="22"/>
  <c r="BP78" i="22"/>
  <c r="BP55" i="22"/>
  <c r="BP83" i="22" s="1"/>
  <c r="BP53" i="22"/>
  <c r="BP56" i="22" s="1"/>
  <c r="BP57" i="22" s="1"/>
  <c r="BP52" i="22"/>
  <c r="Y80" i="22"/>
  <c r="Y82" i="22" s="1"/>
  <c r="Y92" i="22" s="1"/>
  <c r="Y54" i="22"/>
  <c r="Y62" i="22" s="1"/>
  <c r="BN103" i="22"/>
  <c r="M114" i="22"/>
  <c r="M112" i="22"/>
  <c r="BQ132" i="22"/>
  <c r="BQ128" i="22"/>
  <c r="BB187" i="22"/>
  <c r="BB181" i="22"/>
  <c r="BB190" i="22"/>
  <c r="BB184" i="22"/>
  <c r="BB136" i="22"/>
  <c r="BB134" i="22" s="1"/>
  <c r="BN90" i="22"/>
  <c r="AP109" i="22"/>
  <c r="AP63" i="22"/>
  <c r="AP27" i="22"/>
  <c r="L73" i="22"/>
  <c r="L67" i="22"/>
  <c r="L77" i="22" s="1"/>
  <c r="L75" i="22" s="1"/>
  <c r="AO114" i="22"/>
  <c r="AO112" i="22"/>
  <c r="AZ103" i="22"/>
  <c r="BA103" i="22" s="1"/>
  <c r="BO80" i="22"/>
  <c r="BO82" i="22" s="1"/>
  <c r="BO92" i="22" s="1"/>
  <c r="BO90" i="22" s="1"/>
  <c r="BO58" i="22"/>
  <c r="BO88" i="22" s="1"/>
  <c r="BO54" i="22"/>
  <c r="BO62" i="22" s="1"/>
  <c r="BO60" i="22" s="1"/>
  <c r="N126" i="22"/>
  <c r="AM178" i="22"/>
  <c r="AM175" i="22"/>
  <c r="AM169" i="22"/>
  <c r="AM172" i="22"/>
  <c r="AM123" i="22"/>
  <c r="AM121" i="22" s="1"/>
  <c r="BM200" i="22"/>
  <c r="BM165" i="22"/>
  <c r="BR22" i="22"/>
  <c r="BR23" i="22" s="1"/>
  <c r="BR21" i="22"/>
  <c r="BB119" i="22"/>
  <c r="BB113" i="22"/>
  <c r="AB63" i="22"/>
  <c r="AB109" i="22"/>
  <c r="X140" i="22"/>
  <c r="X144" i="22" s="1"/>
  <c r="BD188" i="22"/>
  <c r="BD189" i="22" s="1"/>
  <c r="BD182" i="22"/>
  <c r="BD183" i="22" s="1"/>
  <c r="BD185" i="22"/>
  <c r="BD186" i="22" s="1"/>
  <c r="BD179" i="22"/>
  <c r="BD180" i="22" s="1"/>
  <c r="BD130" i="22"/>
  <c r="BD131" i="22" s="1"/>
  <c r="AN73" i="22"/>
  <c r="AN67" i="22"/>
  <c r="AN77" i="22" s="1"/>
  <c r="AN75" i="22" s="1"/>
  <c r="K164" i="22"/>
  <c r="K161" i="22"/>
  <c r="K197" i="22" s="1"/>
  <c r="K155" i="22"/>
  <c r="K191" i="22" s="1"/>
  <c r="K158" i="22"/>
  <c r="K194" i="22" s="1"/>
  <c r="K102" i="22"/>
  <c r="AA111" i="22"/>
  <c r="AA65" i="22"/>
  <c r="AB28" i="22"/>
  <c r="AM139" i="22"/>
  <c r="AM141" i="22" s="1"/>
  <c r="AM151" i="22" s="1"/>
  <c r="AM149" i="22" s="1"/>
  <c r="AM104" i="22"/>
  <c r="AM147" i="22" s="1"/>
  <c r="AM100" i="22"/>
  <c r="BM61" i="22"/>
  <c r="AY163" i="22"/>
  <c r="AY199" i="22" s="1"/>
  <c r="BC9" i="22" s="1"/>
  <c r="BD9" i="22" s="1"/>
  <c r="AY157" i="22"/>
  <c r="AY193" i="22" s="1"/>
  <c r="BC5" i="22" s="1"/>
  <c r="BD5" i="22" s="1"/>
  <c r="AY166" i="22"/>
  <c r="AY202" i="22" s="1"/>
  <c r="BC11" i="22" s="1"/>
  <c r="BD11" i="22" s="1"/>
  <c r="AY196" i="22"/>
  <c r="BC7" i="22" s="1"/>
  <c r="BD7" i="22" s="1"/>
  <c r="AY108" i="22"/>
  <c r="AY106" i="22" s="1"/>
  <c r="BO139" i="22"/>
  <c r="BO141" i="22" s="1"/>
  <c r="BO151" i="22" s="1"/>
  <c r="BO149" i="22" s="1"/>
  <c r="BO104" i="22"/>
  <c r="BO147" i="22" s="1"/>
  <c r="BO100" i="22"/>
  <c r="J194" i="22"/>
  <c r="BQ111" i="22"/>
  <c r="BQ65" i="22"/>
  <c r="BR28" i="22"/>
  <c r="X81" i="22"/>
  <c r="X85" i="22" s="1"/>
  <c r="AA66" i="22"/>
  <c r="AA70" i="22" s="1"/>
  <c r="AA72" i="22" s="1"/>
  <c r="AA68" i="22"/>
  <c r="BR185" i="22"/>
  <c r="BR186" i="22" s="1"/>
  <c r="BR179" i="22"/>
  <c r="BR180" i="22" s="1"/>
  <c r="BR188" i="22"/>
  <c r="BR189" i="22" s="1"/>
  <c r="BR182" i="22"/>
  <c r="BR183" i="22" s="1"/>
  <c r="BR130" i="22"/>
  <c r="BR131" i="22" s="1"/>
  <c r="AL88" i="22"/>
  <c r="AO132" i="22"/>
  <c r="AO128" i="22"/>
  <c r="BQ68" i="22"/>
  <c r="BQ66" i="22"/>
  <c r="BQ70" i="22" s="1"/>
  <c r="AY86" i="22"/>
  <c r="AY87" i="22"/>
  <c r="AZ87" i="22" s="1"/>
  <c r="BA87" i="22" s="1"/>
  <c r="Y178" i="22"/>
  <c r="Y172" i="22"/>
  <c r="Y169" i="22"/>
  <c r="Y175" i="22"/>
  <c r="Y123" i="22"/>
  <c r="Y121" i="22" s="1"/>
  <c r="AO44" i="22"/>
  <c r="AY91" i="22"/>
  <c r="AL191" i="22"/>
  <c r="AP22" i="22"/>
  <c r="AP23" i="22" s="1"/>
  <c r="AP21" i="22"/>
  <c r="Y139" i="22"/>
  <c r="Y141" i="22" s="1"/>
  <c r="Y151" i="22" s="1"/>
  <c r="Y100" i="22"/>
  <c r="AK198" i="22"/>
  <c r="AO8" i="22" s="1"/>
  <c r="AP8" i="22" s="1"/>
  <c r="AY145" i="22"/>
  <c r="AY146" i="22"/>
  <c r="AZ146" i="22" s="1"/>
  <c r="BA146" i="22" s="1"/>
  <c r="L173" i="22"/>
  <c r="L167" i="22"/>
  <c r="L176" i="22"/>
  <c r="L170" i="22"/>
  <c r="L116" i="22"/>
  <c r="L118" i="22" s="1"/>
  <c r="J104" i="22"/>
  <c r="J147" i="22" s="1"/>
  <c r="BC190" i="22"/>
  <c r="BC184" i="22"/>
  <c r="BC181" i="22"/>
  <c r="BC187" i="22"/>
  <c r="BC136" i="22"/>
  <c r="BC134" i="22" s="1"/>
  <c r="BR36" i="22"/>
  <c r="BR126" i="22"/>
  <c r="AB22" i="22"/>
  <c r="AB23" i="22" s="1"/>
  <c r="AB21" i="22"/>
  <c r="AB126" i="22"/>
  <c r="Z134" i="22"/>
  <c r="AY191" i="22"/>
  <c r="AY156" i="22"/>
  <c r="X139" i="22"/>
  <c r="X141" i="22" s="1"/>
  <c r="X151" i="22" s="1"/>
  <c r="X149" i="22" s="1"/>
  <c r="X104" i="22"/>
  <c r="X100" i="22"/>
  <c r="BM150" i="22"/>
  <c r="AZ163" i="22"/>
  <c r="AZ199" i="22" s="1"/>
  <c r="AZ166" i="22"/>
  <c r="AZ202" i="22" s="1"/>
  <c r="AZ157" i="22"/>
  <c r="AZ193" i="22" s="1"/>
  <c r="AZ196" i="22"/>
  <c r="AZ108" i="22"/>
  <c r="W61" i="22"/>
  <c r="W150" i="22"/>
  <c r="BB78" i="22"/>
  <c r="BB81" i="22" s="1"/>
  <c r="BB85" i="22" s="1"/>
  <c r="BB55" i="22"/>
  <c r="BB83" i="22" s="1"/>
  <c r="BB53" i="22"/>
  <c r="BB56" i="22" s="1"/>
  <c r="BB52" i="22"/>
  <c r="K140" i="22"/>
  <c r="K144" i="22" s="1"/>
  <c r="Z119" i="22"/>
  <c r="Z113" i="22"/>
  <c r="BM91" i="22"/>
  <c r="Z57" i="22"/>
  <c r="BD22" i="22"/>
  <c r="BD23" i="22" s="1"/>
  <c r="BD21" i="22"/>
  <c r="BD126" i="22"/>
  <c r="BQ72" i="22"/>
  <c r="BC96" i="22"/>
  <c r="BC50" i="22"/>
  <c r="M132" i="22"/>
  <c r="M128" i="22"/>
  <c r="BC68" i="22"/>
  <c r="BC66" i="22"/>
  <c r="BC70" i="22" s="1"/>
  <c r="BC72" i="22" s="1"/>
  <c r="L119" i="22"/>
  <c r="L113" i="22"/>
  <c r="Y164" i="22"/>
  <c r="Y200" i="22" s="1"/>
  <c r="Y158" i="22"/>
  <c r="Y194" i="22" s="1"/>
  <c r="Y155" i="22"/>
  <c r="Y191" i="22" s="1"/>
  <c r="Y161" i="22"/>
  <c r="Y197" i="22" s="1"/>
  <c r="Y102" i="22"/>
  <c r="AO68" i="22"/>
  <c r="AO66" i="22"/>
  <c r="AO70" i="22" s="1"/>
  <c r="AO72" i="22" s="1"/>
  <c r="BB57" i="22"/>
  <c r="BP173" i="22"/>
  <c r="BP167" i="22"/>
  <c r="BP176" i="22"/>
  <c r="BP170" i="22"/>
  <c r="BP116" i="22"/>
  <c r="BP118" i="22" s="1"/>
  <c r="BR109" i="22"/>
  <c r="BR63" i="22"/>
  <c r="BR27" i="22"/>
  <c r="AY194" i="22"/>
  <c r="AY159" i="22"/>
  <c r="N185" i="22"/>
  <c r="N186" i="22" s="1"/>
  <c r="N179" i="22"/>
  <c r="N180" i="22" s="1"/>
  <c r="N188" i="22"/>
  <c r="N189" i="22" s="1"/>
  <c r="N182" i="22"/>
  <c r="N183" i="22" s="1"/>
  <c r="N130" i="22"/>
  <c r="N131" i="22" s="1"/>
  <c r="BM147" i="22"/>
  <c r="AN119" i="22"/>
  <c r="AN113" i="22"/>
  <c r="AN78" i="22"/>
  <c r="AN81" i="22" s="1"/>
  <c r="AN85" i="22" s="1"/>
  <c r="AN55" i="22"/>
  <c r="AN83" i="22" s="1"/>
  <c r="AN53" i="22"/>
  <c r="AN56" i="22" s="1"/>
  <c r="AN57" i="22" s="1"/>
  <c r="AN52" i="22"/>
  <c r="K139" i="22"/>
  <c r="K141" i="22" s="1"/>
  <c r="K151" i="22" s="1"/>
  <c r="K149" i="22" s="1"/>
  <c r="K100" i="22"/>
  <c r="BM105" i="22"/>
  <c r="BA80" i="22"/>
  <c r="BA82" i="22" s="1"/>
  <c r="BA92" i="22" s="1"/>
  <c r="BA90" i="22" s="1"/>
  <c r="BA58" i="22"/>
  <c r="BA88" i="22" s="1"/>
  <c r="BA54" i="22"/>
  <c r="BA62" i="22" s="1"/>
  <c r="BA60" i="22" s="1"/>
  <c r="BM145" i="22"/>
  <c r="BA178" i="22"/>
  <c r="BA172" i="22"/>
  <c r="BA175" i="22"/>
  <c r="BA169" i="22"/>
  <c r="BA123" i="22"/>
  <c r="BA121" i="22" s="1"/>
  <c r="AY88" i="22"/>
  <c r="AY59" i="22"/>
  <c r="BC114" i="22"/>
  <c r="BC112" i="22"/>
  <c r="Z137" i="22"/>
  <c r="Z140" i="22" s="1"/>
  <c r="Z144" i="22" s="1"/>
  <c r="Z101" i="22"/>
  <c r="Z142" i="22" s="1"/>
  <c r="Z99" i="22"/>
  <c r="Z98" i="22"/>
  <c r="AL166" i="22"/>
  <c r="AL202" i="22" s="1"/>
  <c r="AL196" i="22"/>
  <c r="AL163" i="22"/>
  <c r="AL199" i="22" s="1"/>
  <c r="AL157" i="22"/>
  <c r="AL193" i="22" s="1"/>
  <c r="AL108" i="22"/>
  <c r="AL106" i="22" s="1"/>
  <c r="AM80" i="22"/>
  <c r="AM82" i="22" s="1"/>
  <c r="AM92" i="22" s="1"/>
  <c r="AM90" i="22" s="1"/>
  <c r="AM58" i="22"/>
  <c r="AM88" i="22" s="1"/>
  <c r="AM54" i="22"/>
  <c r="AM62" i="22" s="1"/>
  <c r="AM60" i="22" s="1"/>
  <c r="J166" i="22"/>
  <c r="J202" i="22" s="1"/>
  <c r="J196" i="22"/>
  <c r="J163" i="22"/>
  <c r="J199" i="22" s="1"/>
  <c r="J157" i="22"/>
  <c r="J193" i="22" s="1"/>
  <c r="J108" i="22"/>
  <c r="J106" i="22" s="1"/>
  <c r="N36" i="22"/>
  <c r="W88" i="22"/>
  <c r="W59" i="22"/>
  <c r="AN173" i="22"/>
  <c r="AN167" i="22"/>
  <c r="AN176" i="22"/>
  <c r="AN170" i="22"/>
  <c r="AN116" i="22"/>
  <c r="AN118" i="22" s="1"/>
  <c r="BM197" i="22"/>
  <c r="BM162" i="22"/>
  <c r="AY200" i="22"/>
  <c r="AY165" i="22"/>
  <c r="K103" i="22"/>
  <c r="AN137" i="22"/>
  <c r="AN140" i="22" s="1"/>
  <c r="AN144" i="22" s="1"/>
  <c r="AN101" i="22"/>
  <c r="AN142" i="22" s="1"/>
  <c r="AN99" i="22"/>
  <c r="AN98" i="22"/>
  <c r="BP137" i="22"/>
  <c r="BP99" i="22"/>
  <c r="BP101" i="22"/>
  <c r="BP142" i="22" s="1"/>
  <c r="BP98" i="22"/>
  <c r="Z73" i="22"/>
  <c r="Z67" i="22"/>
  <c r="Z77" i="22" s="1"/>
  <c r="Z75" i="22" s="1"/>
  <c r="BB176" i="22"/>
  <c r="BB170" i="22"/>
  <c r="BB173" i="22"/>
  <c r="BB167" i="22"/>
  <c r="BB116" i="22"/>
  <c r="BB118" i="22" s="1"/>
  <c r="AM164" i="22"/>
  <c r="AM161" i="22"/>
  <c r="AM197" i="22" s="1"/>
  <c r="AM155" i="22"/>
  <c r="AM191" i="22" s="1"/>
  <c r="AM158" i="22"/>
  <c r="AM194" i="22" s="1"/>
  <c r="AM102" i="22"/>
  <c r="AM103" i="22" s="1"/>
  <c r="BM88" i="22"/>
  <c r="BM59" i="22"/>
  <c r="AY147" i="22"/>
  <c r="AY105" i="22"/>
  <c r="BO161" i="22"/>
  <c r="BO197" i="22" s="1"/>
  <c r="BO155" i="22"/>
  <c r="BO191" i="22" s="1"/>
  <c r="BO158" i="22"/>
  <c r="BO194" i="22" s="1"/>
  <c r="BO164" i="22"/>
  <c r="BO200" i="22" s="1"/>
  <c r="BO102" i="22"/>
  <c r="BP73" i="22"/>
  <c r="BP67" i="22"/>
  <c r="BP77" i="22" s="1"/>
  <c r="BP75" i="22" s="1"/>
  <c r="X80" i="22"/>
  <c r="X82" i="22" s="1"/>
  <c r="X92" i="22" s="1"/>
  <c r="X90" i="22" s="1"/>
  <c r="X58" i="22"/>
  <c r="X88" i="22" s="1"/>
  <c r="X54" i="22"/>
  <c r="X62" i="22" s="1"/>
  <c r="X60" i="22" s="1"/>
  <c r="L72" i="22"/>
  <c r="M72" i="22" s="1"/>
  <c r="BD63" i="22"/>
  <c r="BD109" i="22"/>
  <c r="BD27" i="22"/>
  <c r="AA114" i="22"/>
  <c r="AA112" i="22"/>
  <c r="Z176" i="22"/>
  <c r="Z170" i="22"/>
  <c r="Z173" i="22"/>
  <c r="Z167" i="22"/>
  <c r="Z116" i="22"/>
  <c r="BN166" i="22"/>
  <c r="BN202" i="22" s="1"/>
  <c r="BN163" i="22"/>
  <c r="BN199" i="22" s="1"/>
  <c r="BN196" i="22"/>
  <c r="BN157" i="22"/>
  <c r="BN193" i="22" s="1"/>
  <c r="BN108" i="22"/>
  <c r="BQ114" i="22"/>
  <c r="BQ112" i="22"/>
  <c r="BN60" i="22"/>
  <c r="BQ42" i="22"/>
  <c r="BQ38" i="22"/>
  <c r="BQ46" i="22" s="1"/>
  <c r="BQ44" i="22" s="1"/>
  <c r="AY61" i="22"/>
  <c r="AP36" i="22"/>
  <c r="AP126" i="22"/>
  <c r="BA104" i="22"/>
  <c r="BA147" i="22" s="1"/>
  <c r="BA100" i="22"/>
  <c r="BA139" i="22"/>
  <c r="BA141" i="22" s="1"/>
  <c r="BA151" i="22" s="1"/>
  <c r="BA149" i="22" s="1"/>
  <c r="AA128" i="22"/>
  <c r="AA132" i="22"/>
  <c r="M111" i="22"/>
  <c r="M65" i="22"/>
  <c r="N28" i="22"/>
  <c r="AP185" i="22"/>
  <c r="AP186" i="22" s="1"/>
  <c r="AP179" i="22"/>
  <c r="AP180" i="22" s="1"/>
  <c r="AP188" i="22"/>
  <c r="AP189" i="22" s="1"/>
  <c r="AP182" i="22"/>
  <c r="AP183" i="22" s="1"/>
  <c r="AP130" i="22"/>
  <c r="AP131" i="22" s="1"/>
  <c r="BM86" i="22"/>
  <c r="N109" i="22"/>
  <c r="N63" i="22"/>
  <c r="N27" i="22"/>
  <c r="L190" i="22"/>
  <c r="L184" i="22"/>
  <c r="L187" i="22"/>
  <c r="L181" i="22"/>
  <c r="L136" i="22"/>
  <c r="L134" i="22" s="1"/>
  <c r="AK148" i="22"/>
  <c r="AB188" i="22"/>
  <c r="AB189" i="22" s="1"/>
  <c r="AB182" i="22"/>
  <c r="AB183" i="22" s="1"/>
  <c r="AB185" i="22"/>
  <c r="AB186" i="22" s="1"/>
  <c r="AB179" i="22"/>
  <c r="AB180" i="22" s="1"/>
  <c r="AB130" i="22"/>
  <c r="AB131" i="22" s="1"/>
  <c r="Y118" i="22"/>
  <c r="Z118" i="22" s="1"/>
  <c r="BO178" i="22"/>
  <c r="BO175" i="22"/>
  <c r="BO169" i="22"/>
  <c r="BO172" i="22"/>
  <c r="BO123" i="22"/>
  <c r="BO121" i="22" s="1"/>
  <c r="BM191" i="22"/>
  <c r="BM156" i="22"/>
  <c r="AZ60" i="22"/>
  <c r="BC111" i="22"/>
  <c r="BC65" i="22"/>
  <c r="BD28" i="22"/>
  <c r="AB36" i="22"/>
  <c r="M42" i="22"/>
  <c r="M38" i="22"/>
  <c r="M46" i="22" s="1"/>
  <c r="M44" i="22" s="1"/>
  <c r="BP190" i="22"/>
  <c r="BP184" i="22"/>
  <c r="BP187" i="22"/>
  <c r="BP181" i="22"/>
  <c r="BP136" i="22"/>
  <c r="BP134" i="22" s="1"/>
  <c r="AY197" i="22"/>
  <c r="AY162" i="22"/>
  <c r="AN190" i="22"/>
  <c r="AN184" i="22"/>
  <c r="AN187" i="22"/>
  <c r="AN181" i="22"/>
  <c r="AN136" i="22"/>
  <c r="AN134" i="22" s="1"/>
  <c r="W106" i="22"/>
  <c r="W107" i="22" s="1"/>
  <c r="BM166" i="22"/>
  <c r="BM202" i="22" s="1"/>
  <c r="BQ11" i="22" s="1"/>
  <c r="BR11" i="22" s="1"/>
  <c r="BM163" i="22"/>
  <c r="BM199" i="22" s="1"/>
  <c r="BQ9" i="22" s="1"/>
  <c r="BR9" i="22" s="1"/>
  <c r="BM196" i="22"/>
  <c r="BQ7" i="22" s="1"/>
  <c r="BR7" i="22" s="1"/>
  <c r="BM157" i="22"/>
  <c r="BM193" i="22" s="1"/>
  <c r="BQ5" i="22" s="1"/>
  <c r="BR5" i="22" s="1"/>
  <c r="BM108" i="22"/>
  <c r="BM106" i="22" s="1"/>
  <c r="AZ104" i="22"/>
  <c r="AZ147" i="22" s="1"/>
  <c r="AO111" i="22"/>
  <c r="AO65" i="22"/>
  <c r="AP28" i="22"/>
  <c r="L78" i="22"/>
  <c r="L81" i="22" s="1"/>
  <c r="L85" i="22" s="1"/>
  <c r="L87" i="22" s="1"/>
  <c r="L55" i="22"/>
  <c r="L83" i="22" s="1"/>
  <c r="L53" i="22"/>
  <c r="L56" i="22" s="1"/>
  <c r="L57" i="22" s="1"/>
  <c r="L52" i="22"/>
  <c r="BB137" i="22"/>
  <c r="BB101" i="22"/>
  <c r="BB142" i="22" s="1"/>
  <c r="BB99" i="22"/>
  <c r="BB98" i="22"/>
  <c r="BO58" i="18"/>
  <c r="BA58" i="18"/>
  <c r="BA88" i="18" s="1"/>
  <c r="BQ118" i="18"/>
  <c r="BP103" i="18"/>
  <c r="BO146" i="18"/>
  <c r="BP146" i="18" s="1"/>
  <c r="BQ116" i="18"/>
  <c r="BQ167" i="18"/>
  <c r="BQ173" i="18"/>
  <c r="BQ170" i="18"/>
  <c r="BQ176" i="18"/>
  <c r="BQ113" i="18"/>
  <c r="BQ119" i="18"/>
  <c r="BP80" i="18"/>
  <c r="BP82" i="18" s="1"/>
  <c r="BP92" i="18" s="1"/>
  <c r="BP90" i="18" s="1"/>
  <c r="BP54" i="18"/>
  <c r="BP62" i="18" s="1"/>
  <c r="BP60" i="18" s="1"/>
  <c r="BP58" i="18"/>
  <c r="BP88" i="18" s="1"/>
  <c r="BR38" i="18"/>
  <c r="BR46" i="18" s="1"/>
  <c r="BR44" i="18" s="1"/>
  <c r="BR45" i="18" s="1"/>
  <c r="BR42" i="18"/>
  <c r="BR43" i="18" s="1"/>
  <c r="BQ134" i="18"/>
  <c r="BR136" i="18"/>
  <c r="BR134" i="18" s="1"/>
  <c r="BR135" i="18" s="1"/>
  <c r="BR184" i="18"/>
  <c r="BR190" i="18"/>
  <c r="BR181" i="18"/>
  <c r="BR187" i="18"/>
  <c r="BP123" i="18"/>
  <c r="BP121" i="18" s="1"/>
  <c r="BP169" i="18"/>
  <c r="BP175" i="18"/>
  <c r="BP172" i="18"/>
  <c r="BP178" i="18"/>
  <c r="BQ99" i="18"/>
  <c r="BQ101" i="18"/>
  <c r="BQ142" i="18" s="1"/>
  <c r="BQ137" i="18"/>
  <c r="BQ140" i="18" s="1"/>
  <c r="BQ144" i="18" s="1"/>
  <c r="BQ98" i="18"/>
  <c r="BP100" i="18"/>
  <c r="BP104" i="18"/>
  <c r="BP147" i="18" s="1"/>
  <c r="BP139" i="18"/>
  <c r="BP141" i="18" s="1"/>
  <c r="BP151" i="18" s="1"/>
  <c r="BP149" i="18" s="1"/>
  <c r="BQ67" i="18"/>
  <c r="BQ77" i="18" s="1"/>
  <c r="BQ75" i="18" s="1"/>
  <c r="BQ73" i="18"/>
  <c r="BP81" i="18"/>
  <c r="BP85" i="18" s="1"/>
  <c r="BP87" i="18" s="1"/>
  <c r="BR24" i="18"/>
  <c r="BO194" i="18"/>
  <c r="BR112" i="18"/>
  <c r="BR114" i="18"/>
  <c r="BR115" i="18" s="1"/>
  <c r="BR110" i="18"/>
  <c r="BO88" i="18"/>
  <c r="BQ53" i="18"/>
  <c r="BQ56" i="18" s="1"/>
  <c r="BQ57" i="18" s="1"/>
  <c r="BQ55" i="18"/>
  <c r="BQ83" i="18" s="1"/>
  <c r="BQ78" i="18"/>
  <c r="BQ81" i="18" s="1"/>
  <c r="BQ85" i="18" s="1"/>
  <c r="BQ52" i="18"/>
  <c r="BR65" i="18"/>
  <c r="BR111" i="18"/>
  <c r="BP102" i="18"/>
  <c r="BP155" i="18"/>
  <c r="BP191" i="18" s="1"/>
  <c r="BP161" i="18"/>
  <c r="BP197" i="18" s="1"/>
  <c r="BP158" i="18"/>
  <c r="BP194" i="18" s="1"/>
  <c r="BP164" i="18"/>
  <c r="BO108" i="18"/>
  <c r="BO106" i="18" s="1"/>
  <c r="BO196" i="18"/>
  <c r="BO166" i="18"/>
  <c r="BO202" i="18" s="1"/>
  <c r="BO157" i="18"/>
  <c r="BO193" i="18" s="1"/>
  <c r="BO163" i="18"/>
  <c r="BO199" i="18" s="1"/>
  <c r="BO191" i="18"/>
  <c r="BR66" i="18"/>
  <c r="BR70" i="18" s="1"/>
  <c r="BR71" i="18" s="1"/>
  <c r="BR68" i="18"/>
  <c r="BR69" i="18" s="1"/>
  <c r="BR64" i="18"/>
  <c r="BC113" i="18"/>
  <c r="BC119" i="18"/>
  <c r="BB123" i="18"/>
  <c r="BB121" i="18" s="1"/>
  <c r="BB172" i="18"/>
  <c r="BB178" i="18"/>
  <c r="BB169" i="18"/>
  <c r="BB175" i="18"/>
  <c r="BC53" i="18"/>
  <c r="BC56" i="18" s="1"/>
  <c r="BC55" i="18"/>
  <c r="BC83" i="18" s="1"/>
  <c r="BC78" i="18"/>
  <c r="BC81" i="18" s="1"/>
  <c r="BC85" i="18" s="1"/>
  <c r="BC52" i="18"/>
  <c r="BD111" i="18"/>
  <c r="BD65" i="18"/>
  <c r="BC116" i="18"/>
  <c r="BC118" i="18" s="1"/>
  <c r="BC167" i="18"/>
  <c r="BC173" i="18"/>
  <c r="BC170" i="18"/>
  <c r="BC176" i="18"/>
  <c r="BC73" i="18"/>
  <c r="BC67" i="18"/>
  <c r="BC77" i="18" s="1"/>
  <c r="BC75" i="18" s="1"/>
  <c r="BA196" i="18"/>
  <c r="BA166" i="18"/>
  <c r="BA202" i="18" s="1"/>
  <c r="BA157" i="18"/>
  <c r="BA193" i="18" s="1"/>
  <c r="BA163" i="18"/>
  <c r="BA199" i="18" s="1"/>
  <c r="BA108" i="18"/>
  <c r="BA106" i="18" s="1"/>
  <c r="AZ106" i="18"/>
  <c r="AY107" i="18"/>
  <c r="BC99" i="18"/>
  <c r="BC101" i="18"/>
  <c r="BC142" i="18" s="1"/>
  <c r="BC137" i="18"/>
  <c r="BC140" i="18" s="1"/>
  <c r="BC144" i="18" s="1"/>
  <c r="BC98" i="18"/>
  <c r="BD66" i="18"/>
  <c r="BD70" i="18" s="1"/>
  <c r="BD71" i="18" s="1"/>
  <c r="BD68" i="18"/>
  <c r="BD69" i="18" s="1"/>
  <c r="BD64" i="18"/>
  <c r="BD50" i="18"/>
  <c r="BD96" i="18"/>
  <c r="BD25" i="18"/>
  <c r="BB101" i="18"/>
  <c r="BB142" i="18" s="1"/>
  <c r="BB99" i="18"/>
  <c r="BB137" i="18"/>
  <c r="BB140" i="18" s="1"/>
  <c r="BB144" i="18" s="1"/>
  <c r="BB98" i="18"/>
  <c r="BD112" i="18"/>
  <c r="BD114" i="18"/>
  <c r="BD115" i="18" s="1"/>
  <c r="BD110" i="18"/>
  <c r="BB55" i="18"/>
  <c r="BB83" i="18" s="1"/>
  <c r="BB78" i="18"/>
  <c r="BB81" i="18" s="1"/>
  <c r="BB85" i="18" s="1"/>
  <c r="BB53" i="18"/>
  <c r="BB56" i="18" s="1"/>
  <c r="BB57" i="18" s="1"/>
  <c r="BB52" i="18"/>
  <c r="BA194" i="18"/>
  <c r="BD136" i="18"/>
  <c r="BD134" i="18" s="1"/>
  <c r="BD135" i="18" s="1"/>
  <c r="BD181" i="18"/>
  <c r="BD187" i="18"/>
  <c r="BD184" i="18"/>
  <c r="BD190" i="18"/>
  <c r="AN88" i="18"/>
  <c r="AN194" i="18"/>
  <c r="AN108" i="18"/>
  <c r="AN106" i="18" s="1"/>
  <c r="AN157" i="18"/>
  <c r="AN193" i="18" s="1"/>
  <c r="AN196" i="18"/>
  <c r="AN166" i="18"/>
  <c r="AN202" i="18" s="1"/>
  <c r="AN163" i="18"/>
  <c r="AN199" i="18" s="1"/>
  <c r="AO169" i="18"/>
  <c r="AO175" i="18"/>
  <c r="AO123" i="18"/>
  <c r="AO121" i="18" s="1"/>
  <c r="AO172" i="18"/>
  <c r="AO178" i="18"/>
  <c r="AP116" i="18"/>
  <c r="AP117" i="18" s="1"/>
  <c r="AP170" i="18"/>
  <c r="AP171" i="18" s="1"/>
  <c r="AP167" i="18"/>
  <c r="AP168" i="18" s="1"/>
  <c r="AP173" i="18"/>
  <c r="AP174" i="18" s="1"/>
  <c r="AP176" i="18"/>
  <c r="AP177" i="18" s="1"/>
  <c r="AP50" i="18"/>
  <c r="AP96" i="18"/>
  <c r="AP25" i="18"/>
  <c r="AO100" i="18"/>
  <c r="AO104" i="18"/>
  <c r="AO147" i="18" s="1"/>
  <c r="AO139" i="18"/>
  <c r="AO141" i="18" s="1"/>
  <c r="AO151" i="18" s="1"/>
  <c r="AO149" i="18" s="1"/>
  <c r="AP113" i="18"/>
  <c r="AP119" i="18"/>
  <c r="AP120" i="18" s="1"/>
  <c r="AO54" i="18"/>
  <c r="AO62" i="18" s="1"/>
  <c r="AO60" i="18" s="1"/>
  <c r="AO58" i="18"/>
  <c r="AO88" i="18" s="1"/>
  <c r="AO80" i="18"/>
  <c r="AO82" i="18" s="1"/>
  <c r="AO92" i="18" s="1"/>
  <c r="AO90" i="18" s="1"/>
  <c r="AN147" i="18"/>
  <c r="AP135" i="18"/>
  <c r="AO102" i="18"/>
  <c r="AO103" i="18" s="1"/>
  <c r="AO155" i="18"/>
  <c r="AO161" i="18"/>
  <c r="AO158" i="18"/>
  <c r="AO194" i="18" s="1"/>
  <c r="AO164" i="18"/>
  <c r="AO200" i="18" s="1"/>
  <c r="AP67" i="18"/>
  <c r="AP77" i="18" s="1"/>
  <c r="AP75" i="18" s="1"/>
  <c r="AP76" i="18" s="1"/>
  <c r="AP73" i="18"/>
  <c r="AP74" i="18" s="1"/>
  <c r="W165" i="18"/>
  <c r="N5" i="18"/>
  <c r="N6" i="18"/>
  <c r="N9" i="18"/>
  <c r="N8" i="18"/>
  <c r="N7" i="18"/>
  <c r="X90" i="18"/>
  <c r="X149" i="18"/>
  <c r="AB38" i="18"/>
  <c r="AB46" i="18" s="1"/>
  <c r="AA96" i="18"/>
  <c r="AA50" i="18"/>
  <c r="W198" i="18"/>
  <c r="AA8" i="18" s="1"/>
  <c r="AB8" i="18" s="1"/>
  <c r="AA42" i="18"/>
  <c r="AB42" i="18" s="1"/>
  <c r="AB43" i="18" s="1"/>
  <c r="AA38" i="18"/>
  <c r="AA46" i="18" s="1"/>
  <c r="AA44" i="18" s="1"/>
  <c r="AB126" i="18"/>
  <c r="W148" i="18"/>
  <c r="Z187" i="18"/>
  <c r="Z181" i="18"/>
  <c r="Z190" i="18"/>
  <c r="Z184" i="18"/>
  <c r="Z136" i="18"/>
  <c r="Z134" i="18" s="1"/>
  <c r="W159" i="18"/>
  <c r="AA114" i="18"/>
  <c r="AA112" i="18"/>
  <c r="AA65" i="18"/>
  <c r="AA111" i="18"/>
  <c r="AB28" i="18"/>
  <c r="Y140" i="18"/>
  <c r="Y144" i="18" s="1"/>
  <c r="Z55" i="18"/>
  <c r="Z83" i="18" s="1"/>
  <c r="Z53" i="18"/>
  <c r="Z56" i="18" s="1"/>
  <c r="Z57" i="18" s="1"/>
  <c r="Z78" i="18"/>
  <c r="Z52" i="18"/>
  <c r="W156" i="18"/>
  <c r="Z73" i="18"/>
  <c r="Z67" i="18"/>
  <c r="Z77" i="18" s="1"/>
  <c r="Z75" i="18" s="1"/>
  <c r="W105" i="18"/>
  <c r="AB188" i="18"/>
  <c r="AB189" i="18" s="1"/>
  <c r="AB182" i="18"/>
  <c r="AB183" i="18" s="1"/>
  <c r="AB185" i="18"/>
  <c r="AB186" i="18" s="1"/>
  <c r="AB130" i="18"/>
  <c r="AB131" i="18" s="1"/>
  <c r="AB179" i="18"/>
  <c r="AB180" i="18" s="1"/>
  <c r="Y139" i="18"/>
  <c r="Y141" i="18" s="1"/>
  <c r="Y151" i="18" s="1"/>
  <c r="Y149" i="18" s="1"/>
  <c r="Y100" i="18"/>
  <c r="Y175" i="18"/>
  <c r="Y169" i="18"/>
  <c r="Y178" i="18"/>
  <c r="Y123" i="18"/>
  <c r="Y121" i="18" s="1"/>
  <c r="Y172" i="18"/>
  <c r="X166" i="18"/>
  <c r="X202" i="18" s="1"/>
  <c r="X196" i="18"/>
  <c r="X163" i="18"/>
  <c r="X199" i="18" s="1"/>
  <c r="X108" i="18"/>
  <c r="X157" i="18"/>
  <c r="X193" i="18" s="1"/>
  <c r="Z137" i="18"/>
  <c r="Z140" i="18" s="1"/>
  <c r="Z144" i="18" s="1"/>
  <c r="Z101" i="18"/>
  <c r="Z142" i="18" s="1"/>
  <c r="Z99" i="18"/>
  <c r="Z98" i="18"/>
  <c r="AB22" i="18"/>
  <c r="AB23" i="18" s="1"/>
  <c r="AB21" i="18"/>
  <c r="AA68" i="18"/>
  <c r="AA66" i="18"/>
  <c r="AA70" i="18" s="1"/>
  <c r="AA72" i="18" s="1"/>
  <c r="W192" i="18"/>
  <c r="AA4" i="18" s="1"/>
  <c r="AB4" i="18" s="1"/>
  <c r="AA190" i="18"/>
  <c r="AA184" i="18"/>
  <c r="AA181" i="18"/>
  <c r="AA136" i="18"/>
  <c r="AA187" i="18"/>
  <c r="W88" i="18"/>
  <c r="W89" i="18" s="1"/>
  <c r="W59" i="18"/>
  <c r="Y58" i="18"/>
  <c r="Y88" i="18" s="1"/>
  <c r="Y54" i="18"/>
  <c r="Y62" i="18" s="1"/>
  <c r="Y60" i="18" s="1"/>
  <c r="Y80" i="18"/>
  <c r="Y82" i="18" s="1"/>
  <c r="Y92" i="18" s="1"/>
  <c r="Y90" i="18" s="1"/>
  <c r="W162" i="18"/>
  <c r="Z173" i="18"/>
  <c r="Z167" i="18"/>
  <c r="Z170" i="18"/>
  <c r="Z176" i="18"/>
  <c r="Z116" i="18"/>
  <c r="Z118" i="18" s="1"/>
  <c r="W201" i="18"/>
  <c r="AA10" i="18" s="1"/>
  <c r="AB10" i="18" s="1"/>
  <c r="AB109" i="18"/>
  <c r="AB63" i="18"/>
  <c r="AB27" i="18"/>
  <c r="W195" i="18"/>
  <c r="AA6" i="18" s="1"/>
  <c r="AB6" i="18" s="1"/>
  <c r="W166" i="18"/>
  <c r="W202" i="18" s="1"/>
  <c r="AA11" i="18" s="1"/>
  <c r="AB11" i="18" s="1"/>
  <c r="W196" i="18"/>
  <c r="AA7" i="18" s="1"/>
  <c r="AB7" i="18" s="1"/>
  <c r="W163" i="18"/>
  <c r="W199" i="18" s="1"/>
  <c r="AA9" i="18" s="1"/>
  <c r="AB9" i="18" s="1"/>
  <c r="W108" i="18"/>
  <c r="W106" i="18" s="1"/>
  <c r="W107" i="18" s="1"/>
  <c r="W157" i="18"/>
  <c r="W193" i="18" s="1"/>
  <c r="AA5" i="18" s="1"/>
  <c r="AB5" i="18" s="1"/>
  <c r="Z119" i="18"/>
  <c r="Z113" i="18"/>
  <c r="X60" i="18"/>
  <c r="Y161" i="18"/>
  <c r="Y197" i="18" s="1"/>
  <c r="Y158" i="18"/>
  <c r="Y194" i="18" s="1"/>
  <c r="Y164" i="18"/>
  <c r="Y200" i="18" s="1"/>
  <c r="Y102" i="18"/>
  <c r="Y103" i="18" s="1"/>
  <c r="Y155" i="18"/>
  <c r="Y191" i="18" s="1"/>
  <c r="X104" i="18"/>
  <c r="X147" i="18" s="1"/>
  <c r="K80" i="18"/>
  <c r="K82" i="18" s="1"/>
  <c r="K92" i="18" s="1"/>
  <c r="K90" i="18" s="1"/>
  <c r="N185" i="18"/>
  <c r="N188" i="18"/>
  <c r="N189" i="18" s="1"/>
  <c r="N182" i="18"/>
  <c r="N183" i="18" s="1"/>
  <c r="N179" i="18"/>
  <c r="N180" i="18" s="1"/>
  <c r="L190" i="18"/>
  <c r="L184" i="18"/>
  <c r="L181" i="18"/>
  <c r="L187" i="18"/>
  <c r="K196" i="18"/>
  <c r="M176" i="18"/>
  <c r="M173" i="18"/>
  <c r="M170" i="18"/>
  <c r="M167" i="18"/>
  <c r="K161" i="18"/>
  <c r="K155" i="18"/>
  <c r="K191" i="18" s="1"/>
  <c r="K158" i="18"/>
  <c r="K194" i="18" s="1"/>
  <c r="K164" i="18"/>
  <c r="K200" i="18" s="1"/>
  <c r="L178" i="18"/>
  <c r="L175" i="18"/>
  <c r="L172" i="18"/>
  <c r="L169" i="18"/>
  <c r="J166" i="18"/>
  <c r="J202" i="18" s="1"/>
  <c r="J163" i="18"/>
  <c r="J199" i="18" s="1"/>
  <c r="J157" i="18"/>
  <c r="J193" i="18" s="1"/>
  <c r="I192" i="18"/>
  <c r="M4" i="18" s="1"/>
  <c r="K197" i="18"/>
  <c r="L65" i="18"/>
  <c r="L67" i="18" s="1"/>
  <c r="L77" i="18" s="1"/>
  <c r="L75" i="18" s="1"/>
  <c r="K118" i="18"/>
  <c r="L118" i="18" s="1"/>
  <c r="L123" i="18"/>
  <c r="L121" i="18" s="1"/>
  <c r="M28" i="18"/>
  <c r="M65" i="18" s="1"/>
  <c r="M67" i="18" s="1"/>
  <c r="M77" i="18" s="1"/>
  <c r="K121" i="18"/>
  <c r="L119" i="18"/>
  <c r="M114" i="18"/>
  <c r="N26" i="18"/>
  <c r="N27" i="18" s="1"/>
  <c r="L66" i="18"/>
  <c r="L70" i="18" s="1"/>
  <c r="L72" i="18" s="1"/>
  <c r="M72" i="18" s="1"/>
  <c r="L68" i="18"/>
  <c r="L83" i="18" s="1"/>
  <c r="M68" i="18"/>
  <c r="K199" i="18"/>
  <c r="K202" i="18"/>
  <c r="K102" i="18"/>
  <c r="K103" i="18" s="1"/>
  <c r="K193" i="18"/>
  <c r="M116" i="18"/>
  <c r="K146" i="18"/>
  <c r="M50" i="18"/>
  <c r="M78" i="18" s="1"/>
  <c r="M81" i="18" s="1"/>
  <c r="M85" i="18" s="1"/>
  <c r="M96" i="18"/>
  <c r="M98" i="18" s="1"/>
  <c r="M100" i="18" s="1"/>
  <c r="K60" i="18"/>
  <c r="J149" i="18"/>
  <c r="K149" i="18"/>
  <c r="J108" i="18"/>
  <c r="J196" i="18"/>
  <c r="L137" i="18"/>
  <c r="L140" i="18" s="1"/>
  <c r="L144" i="18" s="1"/>
  <c r="L98" i="18"/>
  <c r="J147" i="18"/>
  <c r="K104" i="18"/>
  <c r="K147" i="18" s="1"/>
  <c r="L99" i="18"/>
  <c r="N130" i="18"/>
  <c r="N131" i="18" s="1"/>
  <c r="N186" i="18"/>
  <c r="L136" i="18"/>
  <c r="L134" i="18" s="1"/>
  <c r="L101" i="18"/>
  <c r="L142" i="18" s="1"/>
  <c r="N23" i="18"/>
  <c r="N24" i="18"/>
  <c r="N50" i="18" s="1"/>
  <c r="N21" i="18"/>
  <c r="N126" i="18"/>
  <c r="L54" i="18"/>
  <c r="L62" i="18" s="1"/>
  <c r="L60" i="18" s="1"/>
  <c r="M132" i="18"/>
  <c r="M128" i="18"/>
  <c r="N36" i="18"/>
  <c r="M38" i="18"/>
  <c r="M46" i="18" s="1"/>
  <c r="M44" i="18" s="1"/>
  <c r="L40" i="13"/>
  <c r="L39" i="13"/>
  <c r="M37" i="13"/>
  <c r="K34" i="13"/>
  <c r="K33" i="13"/>
  <c r="L31" i="13"/>
  <c r="M25" i="13"/>
  <c r="L27" i="13"/>
  <c r="L28" i="13"/>
  <c r="L21" i="13"/>
  <c r="L22" i="13"/>
  <c r="M19" i="13"/>
  <c r="L13" i="13"/>
  <c r="K16" i="13"/>
  <c r="K15" i="13"/>
  <c r="M17" i="21" l="1"/>
  <c r="BO60" i="35"/>
  <c r="BC87" i="35"/>
  <c r="BO90" i="35"/>
  <c r="AM193" i="34"/>
  <c r="BQ118" i="34"/>
  <c r="N5" i="31"/>
  <c r="L17" i="21"/>
  <c r="BO149" i="31"/>
  <c r="N9" i="31"/>
  <c r="L21" i="21"/>
  <c r="BC147" i="31"/>
  <c r="BO90" i="31"/>
  <c r="BA103" i="30"/>
  <c r="BO193" i="30"/>
  <c r="BB87" i="30"/>
  <c r="M87" i="30"/>
  <c r="BB147" i="29"/>
  <c r="BP118" i="29"/>
  <c r="AL106" i="29"/>
  <c r="BN106" i="29"/>
  <c r="AM104" i="29"/>
  <c r="BA193" i="29"/>
  <c r="BC87" i="29"/>
  <c r="Y193" i="28"/>
  <c r="L103" i="28"/>
  <c r="AA103" i="28"/>
  <c r="BP146" i="28"/>
  <c r="AB146" i="28"/>
  <c r="N6" i="27"/>
  <c r="J18" i="21"/>
  <c r="N8" i="27"/>
  <c r="J20" i="21"/>
  <c r="Y106" i="27"/>
  <c r="AN118" i="27"/>
  <c r="N4" i="27"/>
  <c r="J16" i="21"/>
  <c r="BQ72" i="27"/>
  <c r="AM90" i="27"/>
  <c r="I16" i="21"/>
  <c r="BP146" i="26"/>
  <c r="AN146" i="26"/>
  <c r="AL106" i="25"/>
  <c r="Z58" i="25"/>
  <c r="Z88" i="25" s="1"/>
  <c r="BO193" i="24"/>
  <c r="BQ118" i="24"/>
  <c r="K104" i="24"/>
  <c r="K147" i="24" s="1"/>
  <c r="H17" i="21"/>
  <c r="BB57" i="24"/>
  <c r="BR72" i="24"/>
  <c r="N8" i="23"/>
  <c r="H20" i="21"/>
  <c r="BA147" i="23"/>
  <c r="N4" i="23"/>
  <c r="N6" i="23"/>
  <c r="K193" i="36"/>
  <c r="K202" i="36"/>
  <c r="K199" i="36"/>
  <c r="J147" i="36"/>
  <c r="K104" i="36"/>
  <c r="M140" i="36"/>
  <c r="M144" i="36" s="1"/>
  <c r="M146" i="36" s="1"/>
  <c r="N170" i="36"/>
  <c r="N171" i="36" s="1"/>
  <c r="N173" i="36"/>
  <c r="N174" i="36" s="1"/>
  <c r="N167" i="36"/>
  <c r="N168" i="36" s="1"/>
  <c r="N176" i="36"/>
  <c r="N177" i="36" s="1"/>
  <c r="N116" i="36"/>
  <c r="N117" i="36" s="1"/>
  <c r="K196" i="36"/>
  <c r="I148" i="36"/>
  <c r="L200" i="36"/>
  <c r="N184" i="36"/>
  <c r="N187" i="36"/>
  <c r="N181" i="36"/>
  <c r="N190" i="36"/>
  <c r="N136" i="36"/>
  <c r="N134" i="36" s="1"/>
  <c r="N135" i="36" s="1"/>
  <c r="L87" i="36"/>
  <c r="M87" i="36" s="1"/>
  <c r="N72" i="36"/>
  <c r="M119" i="36"/>
  <c r="M113" i="36"/>
  <c r="M139" i="36"/>
  <c r="M141" i="36" s="1"/>
  <c r="M151" i="36" s="1"/>
  <c r="M149" i="36" s="1"/>
  <c r="M100" i="36"/>
  <c r="M80" i="36"/>
  <c r="M82" i="36" s="1"/>
  <c r="M92" i="36" s="1"/>
  <c r="M90" i="36" s="1"/>
  <c r="M54" i="36"/>
  <c r="M62" i="36" s="1"/>
  <c r="M60" i="36" s="1"/>
  <c r="N96" i="36"/>
  <c r="N50" i="36"/>
  <c r="N25" i="36"/>
  <c r="M73" i="36"/>
  <c r="M67" i="36"/>
  <c r="M77" i="36" s="1"/>
  <c r="M75" i="36" s="1"/>
  <c r="J88" i="36"/>
  <c r="K58" i="36"/>
  <c r="L191" i="36"/>
  <c r="L172" i="36"/>
  <c r="L175" i="36"/>
  <c r="L169" i="36"/>
  <c r="L178" i="36"/>
  <c r="L123" i="36"/>
  <c r="L121" i="36" s="1"/>
  <c r="M164" i="36"/>
  <c r="M200" i="36" s="1"/>
  <c r="M158" i="36"/>
  <c r="M194" i="36" s="1"/>
  <c r="M161" i="36"/>
  <c r="M155" i="36"/>
  <c r="M191" i="36" s="1"/>
  <c r="M102" i="36"/>
  <c r="M103" i="36" s="1"/>
  <c r="L163" i="36"/>
  <c r="L199" i="36" s="1"/>
  <c r="L157" i="36"/>
  <c r="L193" i="36" s="1"/>
  <c r="L166" i="36"/>
  <c r="L202" i="36" s="1"/>
  <c r="L160" i="36"/>
  <c r="L108" i="36"/>
  <c r="L106" i="36" s="1"/>
  <c r="N65" i="36"/>
  <c r="N111" i="36"/>
  <c r="I89" i="36"/>
  <c r="BM195" i="25"/>
  <c r="BQ6" i="25" s="1"/>
  <c r="BR6" i="25" s="1"/>
  <c r="AK195" i="25"/>
  <c r="AO6" i="25" s="1"/>
  <c r="AP6" i="25" s="1"/>
  <c r="BQ123" i="25"/>
  <c r="BQ121" i="25" s="1"/>
  <c r="BQ169" i="25"/>
  <c r="BQ172" i="25"/>
  <c r="BQ175" i="25"/>
  <c r="BQ178" i="25"/>
  <c r="BQ102" i="25"/>
  <c r="BQ155" i="25"/>
  <c r="BQ191" i="25" s="1"/>
  <c r="BQ158" i="25"/>
  <c r="BQ194" i="25" s="1"/>
  <c r="BQ161" i="25"/>
  <c r="BQ197" i="25" s="1"/>
  <c r="BQ164" i="25"/>
  <c r="BQ200" i="25" s="1"/>
  <c r="AK201" i="25"/>
  <c r="AO10" i="25" s="1"/>
  <c r="AP10" i="25" s="1"/>
  <c r="AN108" i="25"/>
  <c r="AN157" i="25"/>
  <c r="AN193" i="25" s="1"/>
  <c r="AN160" i="25"/>
  <c r="AN196" i="25" s="1"/>
  <c r="AN163" i="25"/>
  <c r="AN199" i="25" s="1"/>
  <c r="AN166" i="25"/>
  <c r="AN202" i="25" s="1"/>
  <c r="AP116" i="25"/>
  <c r="AP117" i="25" s="1"/>
  <c r="AP167" i="25"/>
  <c r="AP168" i="25" s="1"/>
  <c r="AP170" i="25"/>
  <c r="AP171" i="25" s="1"/>
  <c r="AP173" i="25"/>
  <c r="AP174" i="25" s="1"/>
  <c r="AP176" i="25"/>
  <c r="AP177" i="25" s="1"/>
  <c r="AO102" i="25"/>
  <c r="AO155" i="25"/>
  <c r="AO158" i="25"/>
  <c r="AO161" i="25"/>
  <c r="AO197" i="25" s="1"/>
  <c r="AO164" i="25"/>
  <c r="AO200" i="25" s="1"/>
  <c r="AB118" i="25"/>
  <c r="BD118" i="25"/>
  <c r="BM148" i="25"/>
  <c r="BQ100" i="25"/>
  <c r="BQ160" i="25" s="1"/>
  <c r="BQ139" i="25"/>
  <c r="BQ141" i="25" s="1"/>
  <c r="BQ151" i="25" s="1"/>
  <c r="BQ149" i="25" s="1"/>
  <c r="BC108" i="25"/>
  <c r="BC106" i="25" s="1"/>
  <c r="BC157" i="25"/>
  <c r="BC193" i="25" s="1"/>
  <c r="BC160" i="25"/>
  <c r="BC196" i="25" s="1"/>
  <c r="BC163" i="25"/>
  <c r="BC199" i="25" s="1"/>
  <c r="BC166" i="25"/>
  <c r="BC202" i="25" s="1"/>
  <c r="AA194" i="25"/>
  <c r="BM201" i="25"/>
  <c r="BQ10" i="25" s="1"/>
  <c r="BR10" i="25" s="1"/>
  <c r="AP128" i="25"/>
  <c r="AP132" i="25"/>
  <c r="AP133" i="25" s="1"/>
  <c r="BO104" i="25"/>
  <c r="AO100" i="25"/>
  <c r="AO104" i="25"/>
  <c r="AO147" i="25" s="1"/>
  <c r="AO139" i="25"/>
  <c r="AO141" i="25" s="1"/>
  <c r="AO151" i="25" s="1"/>
  <c r="AO149" i="25" s="1"/>
  <c r="BM107" i="25"/>
  <c r="AK148" i="25"/>
  <c r="BR116" i="25"/>
  <c r="BR117" i="25" s="1"/>
  <c r="BR167" i="25"/>
  <c r="BR168" i="25" s="1"/>
  <c r="BR170" i="25"/>
  <c r="BR171" i="25" s="1"/>
  <c r="BR173" i="25"/>
  <c r="BR174" i="25" s="1"/>
  <c r="BR176" i="25"/>
  <c r="BR177" i="25" s="1"/>
  <c r="BR136" i="25"/>
  <c r="BR181" i="25"/>
  <c r="BR184" i="25"/>
  <c r="BR187" i="25"/>
  <c r="BR190" i="25"/>
  <c r="BR113" i="25"/>
  <c r="BR119" i="25"/>
  <c r="BR120" i="25" s="1"/>
  <c r="AB136" i="25"/>
  <c r="AB134" i="25" s="1"/>
  <c r="AB135" i="25" s="1"/>
  <c r="AB190" i="25"/>
  <c r="AB184" i="25"/>
  <c r="AB181" i="25"/>
  <c r="AB187" i="25"/>
  <c r="AB123" i="25"/>
  <c r="AB121" i="25" s="1"/>
  <c r="AB122" i="25" s="1"/>
  <c r="AB172" i="25"/>
  <c r="AB178" i="25"/>
  <c r="AB169" i="25"/>
  <c r="AB175" i="25"/>
  <c r="BQ140" i="25"/>
  <c r="BQ144" i="25" s="1"/>
  <c r="BP103" i="25"/>
  <c r="BQ103" i="25" s="1"/>
  <c r="AO103" i="25"/>
  <c r="BO108" i="25"/>
  <c r="BO106" i="25" s="1"/>
  <c r="BO157" i="25"/>
  <c r="BO193" i="25" s="1"/>
  <c r="BO196" i="25"/>
  <c r="BO163" i="25"/>
  <c r="BO199" i="25" s="1"/>
  <c r="BO166" i="25"/>
  <c r="BO202" i="25" s="1"/>
  <c r="AO140" i="25"/>
  <c r="AO144" i="25" s="1"/>
  <c r="AK192" i="25"/>
  <c r="AO4" i="25" s="1"/>
  <c r="AP4" i="25" s="1"/>
  <c r="BD123" i="25"/>
  <c r="BD121" i="25" s="1"/>
  <c r="BD122" i="25" s="1"/>
  <c r="BD169" i="25"/>
  <c r="BD175" i="25"/>
  <c r="BD172" i="25"/>
  <c r="BD178" i="25"/>
  <c r="AB99" i="25"/>
  <c r="AB101" i="25"/>
  <c r="AB142" i="25" s="1"/>
  <c r="AB143" i="25" s="1"/>
  <c r="AB137" i="25"/>
  <c r="AB97" i="25"/>
  <c r="AB98" i="25"/>
  <c r="AP113" i="25"/>
  <c r="AP119" i="25"/>
  <c r="AP120" i="25" s="1"/>
  <c r="BD99" i="25"/>
  <c r="BD101" i="25"/>
  <c r="BD142" i="25" s="1"/>
  <c r="BD143" i="25" s="1"/>
  <c r="BD137" i="25"/>
  <c r="BD97" i="25"/>
  <c r="BD98" i="25"/>
  <c r="BQ146" i="25"/>
  <c r="BQ136" i="25"/>
  <c r="BQ134" i="25" s="1"/>
  <c r="BQ181" i="25"/>
  <c r="BQ184" i="25"/>
  <c r="BQ187" i="25"/>
  <c r="BQ190" i="25"/>
  <c r="AA108" i="25"/>
  <c r="AA106" i="25" s="1"/>
  <c r="AA157" i="25"/>
  <c r="AA193" i="25" s="1"/>
  <c r="AA160" i="25"/>
  <c r="AA196" i="25" s="1"/>
  <c r="AA163" i="25"/>
  <c r="AA199" i="25" s="1"/>
  <c r="AA166" i="25"/>
  <c r="AA202" i="25" s="1"/>
  <c r="BM198" i="25"/>
  <c r="BQ8" i="25" s="1"/>
  <c r="BR8" i="25" s="1"/>
  <c r="AK198" i="25"/>
  <c r="AO8" i="25" s="1"/>
  <c r="AP8" i="25" s="1"/>
  <c r="AK107" i="25"/>
  <c r="AM108" i="25"/>
  <c r="AM106" i="25" s="1"/>
  <c r="AM157" i="25"/>
  <c r="AM193" i="25" s="1"/>
  <c r="AM160" i="25"/>
  <c r="AM196" i="25" s="1"/>
  <c r="AM163" i="25"/>
  <c r="AM199" i="25" s="1"/>
  <c r="AM166" i="25"/>
  <c r="AM202" i="25" s="1"/>
  <c r="BP108" i="25"/>
  <c r="BP157" i="25"/>
  <c r="BP193" i="25" s="1"/>
  <c r="BP196" i="25"/>
  <c r="BP163" i="25"/>
  <c r="BP199" i="25" s="1"/>
  <c r="BP166" i="25"/>
  <c r="BP202" i="25" s="1"/>
  <c r="BM192" i="25"/>
  <c r="BQ4" i="25" s="1"/>
  <c r="BR4" i="25" s="1"/>
  <c r="BN106" i="25"/>
  <c r="AO146" i="25"/>
  <c r="AO123" i="25"/>
  <c r="AO121" i="25" s="1"/>
  <c r="AO169" i="25"/>
  <c r="AO172" i="25"/>
  <c r="AO175" i="25"/>
  <c r="AO178" i="25"/>
  <c r="M134" i="25"/>
  <c r="N7" i="24"/>
  <c r="H19" i="21"/>
  <c r="L19" i="21"/>
  <c r="L118" i="35"/>
  <c r="BP87" i="35"/>
  <c r="AM202" i="34"/>
  <c r="AP72" i="34"/>
  <c r="AO87" i="34"/>
  <c r="N7" i="35"/>
  <c r="M19" i="21"/>
  <c r="N9" i="35"/>
  <c r="M21" i="21"/>
  <c r="BP146" i="35"/>
  <c r="M146" i="34"/>
  <c r="K193" i="34"/>
  <c r="BO193" i="34"/>
  <c r="K196" i="34"/>
  <c r="AO146" i="34"/>
  <c r="BQ87" i="34"/>
  <c r="BR24" i="35"/>
  <c r="J106" i="35"/>
  <c r="L87" i="35"/>
  <c r="BO149" i="35"/>
  <c r="BM148" i="35"/>
  <c r="I192" i="35"/>
  <c r="M4" i="35" s="1"/>
  <c r="BC178" i="35"/>
  <c r="BC169" i="35"/>
  <c r="BC175" i="35"/>
  <c r="BC172" i="35"/>
  <c r="BC123" i="35"/>
  <c r="BC121" i="35" s="1"/>
  <c r="AM163" i="35"/>
  <c r="AM199" i="35" s="1"/>
  <c r="AM157" i="35"/>
  <c r="AM193" i="35" s="1"/>
  <c r="AM196" i="35"/>
  <c r="AM108" i="35"/>
  <c r="AM106" i="35" s="1"/>
  <c r="AM166" i="35"/>
  <c r="AM202" i="35" s="1"/>
  <c r="N114" i="35"/>
  <c r="N115" i="35" s="1"/>
  <c r="N112" i="35"/>
  <c r="N110" i="35"/>
  <c r="AP111" i="35"/>
  <c r="AP65" i="35"/>
  <c r="BR114" i="35"/>
  <c r="BR115" i="35" s="1"/>
  <c r="BR112" i="35"/>
  <c r="BR110" i="35"/>
  <c r="AO170" i="35"/>
  <c r="AO173" i="35"/>
  <c r="AO167" i="35"/>
  <c r="AO176" i="35"/>
  <c r="AO116" i="35"/>
  <c r="AO118" i="35" s="1"/>
  <c r="AN161" i="35"/>
  <c r="AN155" i="35"/>
  <c r="AN164" i="35"/>
  <c r="AN200" i="35" s="1"/>
  <c r="AN102" i="35"/>
  <c r="AN103" i="35" s="1"/>
  <c r="AN158" i="35"/>
  <c r="AN194" i="35" s="1"/>
  <c r="BD134" i="35"/>
  <c r="BD135" i="35" s="1"/>
  <c r="Z163" i="35"/>
  <c r="Z199" i="35" s="1"/>
  <c r="Z196" i="35"/>
  <c r="Z157" i="35"/>
  <c r="Z193" i="35" s="1"/>
  <c r="Z166" i="35"/>
  <c r="Z202" i="35" s="1"/>
  <c r="Z108" i="35"/>
  <c r="Z106" i="35" s="1"/>
  <c r="BM198" i="35"/>
  <c r="BQ8" i="35" s="1"/>
  <c r="BR8" i="35" s="1"/>
  <c r="BB163" i="35"/>
  <c r="BB199" i="35" s="1"/>
  <c r="BB166" i="35"/>
  <c r="BB202" i="35" s="1"/>
  <c r="BB196" i="35"/>
  <c r="BB157" i="35"/>
  <c r="BB193" i="35" s="1"/>
  <c r="BB108" i="35"/>
  <c r="BB106" i="35" s="1"/>
  <c r="BQ176" i="35"/>
  <c r="BQ170" i="35"/>
  <c r="BQ167" i="35"/>
  <c r="BQ173" i="35"/>
  <c r="BQ116" i="35"/>
  <c r="BQ118" i="35" s="1"/>
  <c r="BC80" i="35"/>
  <c r="BC82" i="35" s="1"/>
  <c r="BC92" i="35" s="1"/>
  <c r="BC90" i="35" s="1"/>
  <c r="BC58" i="35"/>
  <c r="BC54" i="35"/>
  <c r="BC62" i="35" s="1"/>
  <c r="BC60" i="35" s="1"/>
  <c r="BD72" i="35"/>
  <c r="N187" i="35"/>
  <c r="N190" i="35"/>
  <c r="N181" i="35"/>
  <c r="N136" i="35"/>
  <c r="N134" i="35" s="1"/>
  <c r="N135" i="35" s="1"/>
  <c r="N184" i="35"/>
  <c r="I107" i="35"/>
  <c r="BD119" i="35"/>
  <c r="BD120" i="35" s="1"/>
  <c r="BD113" i="35"/>
  <c r="I89" i="35"/>
  <c r="BQ73" i="35"/>
  <c r="BQ67" i="35"/>
  <c r="BQ77" i="35" s="1"/>
  <c r="BQ75" i="35" s="1"/>
  <c r="L178" i="35"/>
  <c r="L172" i="35"/>
  <c r="L175" i="35"/>
  <c r="L169" i="35"/>
  <c r="L123" i="35"/>
  <c r="L121" i="35" s="1"/>
  <c r="AA178" i="35"/>
  <c r="AA175" i="35"/>
  <c r="AA169" i="35"/>
  <c r="AA172" i="35"/>
  <c r="AA123" i="35"/>
  <c r="AA121" i="35" s="1"/>
  <c r="BD78" i="35"/>
  <c r="BD81" i="35" s="1"/>
  <c r="BD85" i="35" s="1"/>
  <c r="BD87" i="35" s="1"/>
  <c r="BD55" i="35"/>
  <c r="BD83" i="35" s="1"/>
  <c r="BD84" i="35" s="1"/>
  <c r="BD53" i="35"/>
  <c r="BD56" i="35" s="1"/>
  <c r="BD57" i="35" s="1"/>
  <c r="BD52" i="35"/>
  <c r="M137" i="35"/>
  <c r="M101" i="35"/>
  <c r="M142" i="35" s="1"/>
  <c r="M99" i="35"/>
  <c r="M98" i="35"/>
  <c r="BD51" i="35"/>
  <c r="BM195" i="35"/>
  <c r="BQ6" i="35" s="1"/>
  <c r="BR6" i="35" s="1"/>
  <c r="BB191" i="35"/>
  <c r="N66" i="35"/>
  <c r="N70" i="35" s="1"/>
  <c r="N71" i="35" s="1"/>
  <c r="N68" i="35"/>
  <c r="N69" i="35" s="1"/>
  <c r="N64" i="35"/>
  <c r="BR66" i="35"/>
  <c r="BR70" i="35" s="1"/>
  <c r="BR71" i="35" s="1"/>
  <c r="BR68" i="35"/>
  <c r="BR69" i="35" s="1"/>
  <c r="BR64" i="35"/>
  <c r="L139" i="35"/>
  <c r="L141" i="35" s="1"/>
  <c r="L151" i="35" s="1"/>
  <c r="L149" i="35" s="1"/>
  <c r="L104" i="35"/>
  <c r="L100" i="35"/>
  <c r="L160" i="35" s="1"/>
  <c r="AN104" i="35"/>
  <c r="AN147" i="35" s="1"/>
  <c r="AN100" i="35"/>
  <c r="AN160" i="35" s="1"/>
  <c r="AN139" i="35"/>
  <c r="AN141" i="35" s="1"/>
  <c r="AN151" i="35" s="1"/>
  <c r="AN149" i="35" s="1"/>
  <c r="Z147" i="35"/>
  <c r="AA139" i="35"/>
  <c r="AA141" i="35" s="1"/>
  <c r="AA151" i="35" s="1"/>
  <c r="AA149" i="35" s="1"/>
  <c r="AA104" i="35"/>
  <c r="AA147" i="35" s="1"/>
  <c r="AA100" i="35"/>
  <c r="AA160" i="35" s="1"/>
  <c r="M170" i="35"/>
  <c r="M176" i="35"/>
  <c r="M173" i="35"/>
  <c r="M167" i="35"/>
  <c r="M116" i="35"/>
  <c r="M118" i="35" s="1"/>
  <c r="AN175" i="35"/>
  <c r="AN172" i="35"/>
  <c r="AN169" i="35"/>
  <c r="AN178" i="35"/>
  <c r="AN123" i="35"/>
  <c r="AN121" i="35" s="1"/>
  <c r="BC161" i="35"/>
  <c r="BC197" i="35" s="1"/>
  <c r="BC155" i="35"/>
  <c r="BC191" i="35" s="1"/>
  <c r="BC164" i="35"/>
  <c r="BC200" i="35" s="1"/>
  <c r="BC158" i="35"/>
  <c r="BC194" i="35" s="1"/>
  <c r="BC102" i="35"/>
  <c r="BC103" i="35" s="1"/>
  <c r="BD73" i="35"/>
  <c r="BD74" i="35" s="1"/>
  <c r="BD67" i="35"/>
  <c r="BD77" i="35" s="1"/>
  <c r="BD75" i="35" s="1"/>
  <c r="BD76" i="35" s="1"/>
  <c r="AM200" i="35"/>
  <c r="BR96" i="35"/>
  <c r="BR50" i="35"/>
  <c r="BR51" i="35" s="1"/>
  <c r="BR25" i="35"/>
  <c r="AB176" i="35"/>
  <c r="AB177" i="35" s="1"/>
  <c r="AB170" i="35"/>
  <c r="AB171" i="35" s="1"/>
  <c r="AB116" i="35"/>
  <c r="AB117" i="35" s="1"/>
  <c r="AB173" i="35"/>
  <c r="AB174" i="35" s="1"/>
  <c r="AB167" i="35"/>
  <c r="AB168" i="35" s="1"/>
  <c r="AB137" i="35"/>
  <c r="AB140" i="35" s="1"/>
  <c r="AB144" i="35" s="1"/>
  <c r="AB145" i="35" s="1"/>
  <c r="AB101" i="35"/>
  <c r="AB142" i="35" s="1"/>
  <c r="AB143" i="35" s="1"/>
  <c r="AB99" i="35"/>
  <c r="AB98" i="35"/>
  <c r="M55" i="35"/>
  <c r="M83" i="35" s="1"/>
  <c r="M53" i="35"/>
  <c r="M56" i="35" s="1"/>
  <c r="M57" i="35" s="1"/>
  <c r="M78" i="35"/>
  <c r="M81" i="35" s="1"/>
  <c r="M85" i="35" s="1"/>
  <c r="M52" i="35"/>
  <c r="AO78" i="35"/>
  <c r="AO81" i="35" s="1"/>
  <c r="AO85" i="35" s="1"/>
  <c r="AO55" i="35"/>
  <c r="AO83" i="35" s="1"/>
  <c r="AO53" i="35"/>
  <c r="AO56" i="35" s="1"/>
  <c r="AO57" i="35" s="1"/>
  <c r="AO52" i="35"/>
  <c r="BP164" i="35"/>
  <c r="BP200" i="35" s="1"/>
  <c r="BP102" i="35"/>
  <c r="BP161" i="35"/>
  <c r="BP197" i="35" s="1"/>
  <c r="BP155" i="35"/>
  <c r="BP191" i="35" s="1"/>
  <c r="BP158" i="35"/>
  <c r="BP194" i="35" s="1"/>
  <c r="AM147" i="35"/>
  <c r="AB67" i="35"/>
  <c r="AB77" i="35" s="1"/>
  <c r="AB75" i="35" s="1"/>
  <c r="AB76" i="35" s="1"/>
  <c r="AB73" i="35"/>
  <c r="AB74" i="35" s="1"/>
  <c r="BB200" i="35"/>
  <c r="AO73" i="35"/>
  <c r="AO67" i="35"/>
  <c r="AO77" i="35" s="1"/>
  <c r="AO75" i="35" s="1"/>
  <c r="I148" i="35"/>
  <c r="L161" i="35"/>
  <c r="L197" i="35" s="1"/>
  <c r="L155" i="35"/>
  <c r="L158" i="35"/>
  <c r="L194" i="35" s="1"/>
  <c r="L102" i="35"/>
  <c r="L164" i="35"/>
  <c r="L200" i="35" s="1"/>
  <c r="BO103" i="35"/>
  <c r="BP103" i="35" s="1"/>
  <c r="BQ55" i="35"/>
  <c r="BQ83" i="35" s="1"/>
  <c r="BQ53" i="35"/>
  <c r="BQ56" i="35" s="1"/>
  <c r="BQ57" i="35" s="1"/>
  <c r="BQ78" i="35"/>
  <c r="BQ52" i="35"/>
  <c r="N111" i="35"/>
  <c r="N65" i="35"/>
  <c r="L146" i="35"/>
  <c r="BD170" i="35"/>
  <c r="BD171" i="35" s="1"/>
  <c r="BD176" i="35"/>
  <c r="BD177" i="35" s="1"/>
  <c r="BD173" i="35"/>
  <c r="BD174" i="35" s="1"/>
  <c r="BD116" i="35"/>
  <c r="BD117" i="35" s="1"/>
  <c r="BD167" i="35"/>
  <c r="BD168" i="35" s="1"/>
  <c r="BO163" i="35"/>
  <c r="BO199" i="35" s="1"/>
  <c r="BO157" i="35"/>
  <c r="BO193" i="35" s="1"/>
  <c r="BO196" i="35"/>
  <c r="BO108" i="35"/>
  <c r="BO166" i="35"/>
  <c r="BO202" i="35" s="1"/>
  <c r="AA161" i="35"/>
  <c r="AA155" i="35"/>
  <c r="AA191" i="35" s="1"/>
  <c r="AA164" i="35"/>
  <c r="AA200" i="35" s="1"/>
  <c r="AA158" i="35"/>
  <c r="AA194" i="35" s="1"/>
  <c r="AA102" i="35"/>
  <c r="AA103" i="35" s="1"/>
  <c r="AA146" i="35"/>
  <c r="AB190" i="35"/>
  <c r="AB187" i="35"/>
  <c r="AB184" i="35"/>
  <c r="AB181" i="35"/>
  <c r="AB136" i="35"/>
  <c r="AB134" i="35" s="1"/>
  <c r="AB135" i="35" s="1"/>
  <c r="K194" i="35"/>
  <c r="BM201" i="35"/>
  <c r="BQ10" i="35" s="1"/>
  <c r="BR10" i="35" s="1"/>
  <c r="AP68" i="35"/>
  <c r="AP69" i="35" s="1"/>
  <c r="AP66" i="35"/>
  <c r="AP70" i="35" s="1"/>
  <c r="AP71" i="35" s="1"/>
  <c r="AP64" i="35"/>
  <c r="BC140" i="35"/>
  <c r="BC144" i="35" s="1"/>
  <c r="AN81" i="35"/>
  <c r="AN85" i="35" s="1"/>
  <c r="AM194" i="35"/>
  <c r="BM192" i="35"/>
  <c r="BQ4" i="35" s="1"/>
  <c r="BR4" i="35" s="1"/>
  <c r="AA80" i="35"/>
  <c r="AA82" i="35" s="1"/>
  <c r="AA92" i="35" s="1"/>
  <c r="AA90" i="35" s="1"/>
  <c r="AA54" i="35"/>
  <c r="AA62" i="35" s="1"/>
  <c r="AA60" i="35" s="1"/>
  <c r="N24" i="35"/>
  <c r="BQ119" i="35"/>
  <c r="BQ113" i="35"/>
  <c r="Z58" i="35"/>
  <c r="Z88" i="35" s="1"/>
  <c r="BD137" i="35"/>
  <c r="BD140" i="35" s="1"/>
  <c r="BD144" i="35" s="1"/>
  <c r="BD99" i="35"/>
  <c r="BD101" i="35"/>
  <c r="BD142" i="35" s="1"/>
  <c r="BD143" i="35" s="1"/>
  <c r="BD98" i="35"/>
  <c r="BD97" i="35"/>
  <c r="AB72" i="35"/>
  <c r="AP187" i="35"/>
  <c r="AP184" i="35"/>
  <c r="AP190" i="35"/>
  <c r="AP181" i="35"/>
  <c r="AP136" i="35"/>
  <c r="AP134" i="35" s="1"/>
  <c r="AP135" i="35" s="1"/>
  <c r="BD86" i="35"/>
  <c r="M119" i="35"/>
  <c r="M113" i="35"/>
  <c r="BP80" i="35"/>
  <c r="BP82" i="35" s="1"/>
  <c r="BP92" i="35" s="1"/>
  <c r="BP90" i="35" s="1"/>
  <c r="BP54" i="35"/>
  <c r="BP62" i="35" s="1"/>
  <c r="BP60" i="35" s="1"/>
  <c r="AM88" i="35"/>
  <c r="BM89" i="35"/>
  <c r="AP96" i="35"/>
  <c r="AP50" i="35"/>
  <c r="AP25" i="35"/>
  <c r="BR111" i="35"/>
  <c r="BR65" i="35"/>
  <c r="BP139" i="35"/>
  <c r="BP141" i="35" s="1"/>
  <c r="BP151" i="35" s="1"/>
  <c r="BP149" i="35" s="1"/>
  <c r="BP100" i="35"/>
  <c r="BP160" i="35" s="1"/>
  <c r="L80" i="35"/>
  <c r="L82" i="35" s="1"/>
  <c r="L92" i="35" s="1"/>
  <c r="L90" i="35" s="1"/>
  <c r="L58" i="35"/>
  <c r="L88" i="35" s="1"/>
  <c r="L54" i="35"/>
  <c r="L62" i="35" s="1"/>
  <c r="L60" i="35" s="1"/>
  <c r="AB113" i="35"/>
  <c r="AB119" i="35"/>
  <c r="AB120" i="35" s="1"/>
  <c r="BP178" i="35"/>
  <c r="BP175" i="35"/>
  <c r="BP169" i="35"/>
  <c r="BP172" i="35"/>
  <c r="BP123" i="35"/>
  <c r="BP121" i="35" s="1"/>
  <c r="AO119" i="35"/>
  <c r="AO113" i="35"/>
  <c r="BQ137" i="35"/>
  <c r="BQ140" i="35" s="1"/>
  <c r="BQ144" i="35" s="1"/>
  <c r="BQ101" i="35"/>
  <c r="BQ142" i="35" s="1"/>
  <c r="BQ99" i="35"/>
  <c r="BQ98" i="35"/>
  <c r="M73" i="35"/>
  <c r="M67" i="35"/>
  <c r="M77" i="35" s="1"/>
  <c r="M75" i="35" s="1"/>
  <c r="AN140" i="35"/>
  <c r="AN144" i="35" s="1"/>
  <c r="AN146" i="35" s="1"/>
  <c r="BM107" i="35"/>
  <c r="BO58" i="35"/>
  <c r="BO88" i="35" s="1"/>
  <c r="I201" i="35"/>
  <c r="M10" i="35" s="1"/>
  <c r="N10" i="35" s="1"/>
  <c r="BO104" i="35"/>
  <c r="BO147" i="35" s="1"/>
  <c r="AB97" i="35"/>
  <c r="N45" i="35"/>
  <c r="K103" i="35"/>
  <c r="AP112" i="35"/>
  <c r="AP114" i="35"/>
  <c r="AP115" i="35" s="1"/>
  <c r="AP110" i="35"/>
  <c r="BC139" i="35"/>
  <c r="BC141" i="35" s="1"/>
  <c r="BC151" i="35" s="1"/>
  <c r="BC149" i="35" s="1"/>
  <c r="BC104" i="35"/>
  <c r="BC100" i="35"/>
  <c r="BC160" i="35" s="1"/>
  <c r="AN80" i="35"/>
  <c r="AN82" i="35" s="1"/>
  <c r="AN92" i="35" s="1"/>
  <c r="AN90" i="35" s="1"/>
  <c r="AN58" i="35"/>
  <c r="AN88" i="35" s="1"/>
  <c r="AN54" i="35"/>
  <c r="AN62" i="35" s="1"/>
  <c r="AN60" i="35" s="1"/>
  <c r="AO72" i="35"/>
  <c r="K163" i="35"/>
  <c r="K199" i="35" s="1"/>
  <c r="K157" i="35"/>
  <c r="K193" i="35" s="1"/>
  <c r="K166" i="35"/>
  <c r="K202" i="35" s="1"/>
  <c r="K196" i="35"/>
  <c r="K108" i="35"/>
  <c r="K106" i="35" s="1"/>
  <c r="AB78" i="35"/>
  <c r="AB55" i="35"/>
  <c r="AB83" i="35" s="1"/>
  <c r="AB84" i="35" s="1"/>
  <c r="AB53" i="35"/>
  <c r="AB56" i="35" s="1"/>
  <c r="AB57" i="35" s="1"/>
  <c r="AB51" i="35"/>
  <c r="AB52" i="35"/>
  <c r="I198" i="35"/>
  <c r="M8" i="35" s="1"/>
  <c r="BR187" i="35"/>
  <c r="BR190" i="35"/>
  <c r="BR181" i="35"/>
  <c r="BR184" i="35"/>
  <c r="BR136" i="35"/>
  <c r="BR134" i="35" s="1"/>
  <c r="BR135" i="35" s="1"/>
  <c r="BN166" i="35"/>
  <c r="BN202" i="35" s="1"/>
  <c r="BN163" i="35"/>
  <c r="BN199" i="35" s="1"/>
  <c r="BN196" i="35"/>
  <c r="BN157" i="35"/>
  <c r="BN193" i="35" s="1"/>
  <c r="BN108" i="35"/>
  <c r="BN106" i="35" s="1"/>
  <c r="AO101" i="35"/>
  <c r="AO142" i="35" s="1"/>
  <c r="AO99" i="35"/>
  <c r="AO137" i="35"/>
  <c r="AO140" i="35" s="1"/>
  <c r="AO144" i="35" s="1"/>
  <c r="AO98" i="35"/>
  <c r="BP58" i="34"/>
  <c r="BO202" i="34"/>
  <c r="AZ106" i="34"/>
  <c r="AA73" i="34"/>
  <c r="AA67" i="34"/>
  <c r="AA77" i="34" s="1"/>
  <c r="AA75" i="34" s="1"/>
  <c r="M119" i="34"/>
  <c r="M113" i="34"/>
  <c r="AO161" i="34"/>
  <c r="AO197" i="34" s="1"/>
  <c r="AO158" i="34"/>
  <c r="AO102" i="34"/>
  <c r="AO103" i="34" s="1"/>
  <c r="AO155" i="34"/>
  <c r="AO191" i="34" s="1"/>
  <c r="AO164" i="34"/>
  <c r="Z80" i="34"/>
  <c r="Z82" i="34" s="1"/>
  <c r="Z92" i="34" s="1"/>
  <c r="Z54" i="34"/>
  <c r="Z62" i="34" s="1"/>
  <c r="AB114" i="34"/>
  <c r="AB115" i="34" s="1"/>
  <c r="AB112" i="34"/>
  <c r="AB110" i="34"/>
  <c r="AN147" i="34"/>
  <c r="M161" i="34"/>
  <c r="M197" i="34" s="1"/>
  <c r="M164" i="34"/>
  <c r="M155" i="34"/>
  <c r="M191" i="34" s="1"/>
  <c r="M158" i="34"/>
  <c r="M194" i="34" s="1"/>
  <c r="M102" i="34"/>
  <c r="M103" i="34" s="1"/>
  <c r="AA176" i="34"/>
  <c r="AA170" i="34"/>
  <c r="AA116" i="34"/>
  <c r="AA118" i="34" s="1"/>
  <c r="AA173" i="34"/>
  <c r="AA167" i="34"/>
  <c r="BC73" i="34"/>
  <c r="BC67" i="34"/>
  <c r="BC77" i="34" s="1"/>
  <c r="BC75" i="34" s="1"/>
  <c r="AN88" i="34"/>
  <c r="BB139" i="34"/>
  <c r="BB141" i="34" s="1"/>
  <c r="BB151" i="34" s="1"/>
  <c r="BB149" i="34" s="1"/>
  <c r="BB100" i="34"/>
  <c r="BB160" i="34" s="1"/>
  <c r="L147" i="34"/>
  <c r="W195" i="34"/>
  <c r="AA6" i="34" s="1"/>
  <c r="AB6" i="34" s="1"/>
  <c r="BC101" i="34"/>
  <c r="BC142" i="34" s="1"/>
  <c r="BC99" i="34"/>
  <c r="BC137" i="34"/>
  <c r="BC140" i="34" s="1"/>
  <c r="BC144" i="34" s="1"/>
  <c r="BC98" i="34"/>
  <c r="AB24" i="34"/>
  <c r="BB87" i="34"/>
  <c r="AO139" i="34"/>
  <c r="AO141" i="34" s="1"/>
  <c r="AO151" i="34" s="1"/>
  <c r="AO149" i="34" s="1"/>
  <c r="AO104" i="34"/>
  <c r="AO100" i="34"/>
  <c r="AO160" i="34" s="1"/>
  <c r="BR55" i="34"/>
  <c r="BR83" i="34" s="1"/>
  <c r="BR84" i="34" s="1"/>
  <c r="BR53" i="34"/>
  <c r="BR56" i="34" s="1"/>
  <c r="BR57" i="34" s="1"/>
  <c r="BR78" i="34"/>
  <c r="BR52" i="34"/>
  <c r="BR51" i="34"/>
  <c r="BD24" i="34"/>
  <c r="BC176" i="34"/>
  <c r="BC170" i="34"/>
  <c r="BC173" i="34"/>
  <c r="BC116" i="34"/>
  <c r="BC118" i="34" s="1"/>
  <c r="BC167" i="34"/>
  <c r="W198" i="34"/>
  <c r="AA8" i="34" s="1"/>
  <c r="AB8" i="34" s="1"/>
  <c r="AN172" i="34"/>
  <c r="AN169" i="34"/>
  <c r="AN123" i="34"/>
  <c r="AN121" i="34" s="1"/>
  <c r="AN178" i="34"/>
  <c r="AN175" i="34"/>
  <c r="Y161" i="34"/>
  <c r="Y164" i="34"/>
  <c r="Y158" i="34"/>
  <c r="Y155" i="34"/>
  <c r="Y102" i="34"/>
  <c r="Y103" i="34" s="1"/>
  <c r="BQ113" i="34"/>
  <c r="BQ119" i="34"/>
  <c r="BP194" i="34"/>
  <c r="AB68" i="34"/>
  <c r="AB69" i="34" s="1"/>
  <c r="AB66" i="34"/>
  <c r="AB70" i="34" s="1"/>
  <c r="AB71" i="34" s="1"/>
  <c r="AB64" i="34"/>
  <c r="BQ100" i="34"/>
  <c r="BQ160" i="34" s="1"/>
  <c r="BQ139" i="34"/>
  <c r="BQ141" i="34" s="1"/>
  <c r="BQ151" i="34" s="1"/>
  <c r="BQ149" i="34" s="1"/>
  <c r="AM199" i="34"/>
  <c r="L88" i="34"/>
  <c r="BP178" i="34"/>
  <c r="BP175" i="34"/>
  <c r="BP169" i="34"/>
  <c r="BP123" i="34"/>
  <c r="BP121" i="34" s="1"/>
  <c r="BP172" i="34"/>
  <c r="BP196" i="34" s="1"/>
  <c r="BC113" i="34"/>
  <c r="BC119" i="34"/>
  <c r="Z57" i="34"/>
  <c r="BA104" i="34"/>
  <c r="BA147" i="34" s="1"/>
  <c r="L175" i="34"/>
  <c r="L178" i="34"/>
  <c r="L172" i="34"/>
  <c r="L196" i="34" s="1"/>
  <c r="L123" i="34"/>
  <c r="L121" i="34" s="1"/>
  <c r="L169" i="34"/>
  <c r="N137" i="34"/>
  <c r="N101" i="34"/>
  <c r="N142" i="34" s="1"/>
  <c r="N143" i="34" s="1"/>
  <c r="N99" i="34"/>
  <c r="N98" i="34"/>
  <c r="N97" i="34"/>
  <c r="AP184" i="34"/>
  <c r="AP190" i="34"/>
  <c r="AP181" i="34"/>
  <c r="AP187" i="34"/>
  <c r="AP136" i="34"/>
  <c r="AP134" i="34" s="1"/>
  <c r="AP135" i="34" s="1"/>
  <c r="AA55" i="34"/>
  <c r="AA83" i="34" s="1"/>
  <c r="AA53" i="34"/>
  <c r="AA56" i="34" s="1"/>
  <c r="AA78" i="34"/>
  <c r="AA81" i="34" s="1"/>
  <c r="AA85" i="34" s="1"/>
  <c r="AA52" i="34"/>
  <c r="M80" i="34"/>
  <c r="M82" i="34" s="1"/>
  <c r="M92" i="34" s="1"/>
  <c r="M90" i="34" s="1"/>
  <c r="M58" i="34"/>
  <c r="M54" i="34"/>
  <c r="M62" i="34" s="1"/>
  <c r="M60" i="34" s="1"/>
  <c r="BC55" i="34"/>
  <c r="BC83" i="34" s="1"/>
  <c r="BC53" i="34"/>
  <c r="BC56" i="34" s="1"/>
  <c r="BC57" i="34" s="1"/>
  <c r="BC78" i="34"/>
  <c r="BC81" i="34" s="1"/>
  <c r="BC85" i="34" s="1"/>
  <c r="BC52" i="34"/>
  <c r="Y139" i="34"/>
  <c r="Y141" i="34" s="1"/>
  <c r="Y151" i="34" s="1"/>
  <c r="Y149" i="34" s="1"/>
  <c r="Y104" i="34"/>
  <c r="Z104" i="34" s="1"/>
  <c r="Z147" i="34" s="1"/>
  <c r="Y100" i="34"/>
  <c r="Y160" i="34" s="1"/>
  <c r="Z139" i="34"/>
  <c r="Z141" i="34" s="1"/>
  <c r="Z151" i="34" s="1"/>
  <c r="Z100" i="34"/>
  <c r="Z160" i="34" s="1"/>
  <c r="BB164" i="34"/>
  <c r="BB200" i="34" s="1"/>
  <c r="BB161" i="34"/>
  <c r="BB197" i="34" s="1"/>
  <c r="BB158" i="34"/>
  <c r="BB194" i="34" s="1"/>
  <c r="BB155" i="34"/>
  <c r="BB191" i="34" s="1"/>
  <c r="BB102" i="34"/>
  <c r="BB103" i="34" s="1"/>
  <c r="BB172" i="34"/>
  <c r="BB123" i="34"/>
  <c r="BB121" i="34" s="1"/>
  <c r="BB178" i="34"/>
  <c r="BB169" i="34"/>
  <c r="BB175" i="34"/>
  <c r="AP111" i="34"/>
  <c r="AP65" i="34"/>
  <c r="BA191" i="34"/>
  <c r="AB132" i="34"/>
  <c r="AB133" i="34" s="1"/>
  <c r="AB128" i="34"/>
  <c r="AB111" i="34"/>
  <c r="AB65" i="34"/>
  <c r="N111" i="34"/>
  <c r="N65" i="34"/>
  <c r="BB58" i="34"/>
  <c r="BB54" i="34"/>
  <c r="BB62" i="34" s="1"/>
  <c r="BB60" i="34" s="1"/>
  <c r="BB80" i="34"/>
  <c r="BB82" i="34" s="1"/>
  <c r="BB92" i="34" s="1"/>
  <c r="BB90" i="34" s="1"/>
  <c r="BR137" i="34"/>
  <c r="BR101" i="34"/>
  <c r="BR142" i="34" s="1"/>
  <c r="BR143" i="34" s="1"/>
  <c r="BR99" i="34"/>
  <c r="BR98" i="34"/>
  <c r="BD132" i="34"/>
  <c r="BD133" i="34" s="1"/>
  <c r="BD128" i="34"/>
  <c r="AY89" i="34"/>
  <c r="BP197" i="34"/>
  <c r="BB146" i="34"/>
  <c r="BQ161" i="34"/>
  <c r="BQ197" i="34" s="1"/>
  <c r="BQ158" i="34"/>
  <c r="BQ194" i="34" s="1"/>
  <c r="BQ102" i="34"/>
  <c r="BQ103" i="34" s="1"/>
  <c r="BQ164" i="34"/>
  <c r="BQ200" i="34" s="1"/>
  <c r="BQ155" i="34"/>
  <c r="BQ191" i="34" s="1"/>
  <c r="AM196" i="34"/>
  <c r="BD114" i="34"/>
  <c r="BD115" i="34" s="1"/>
  <c r="BD112" i="34"/>
  <c r="BD110" i="34"/>
  <c r="W192" i="34"/>
  <c r="AA4" i="34" s="1"/>
  <c r="AB4" i="34" s="1"/>
  <c r="N187" i="34"/>
  <c r="N190" i="34"/>
  <c r="N184" i="34"/>
  <c r="N181" i="34"/>
  <c r="N136" i="34"/>
  <c r="N134" i="34" s="1"/>
  <c r="N135" i="34" s="1"/>
  <c r="W89" i="34"/>
  <c r="X106" i="34"/>
  <c r="M87" i="34"/>
  <c r="W201" i="34"/>
  <c r="AA10" i="34" s="1"/>
  <c r="AB10" i="34" s="1"/>
  <c r="K202" i="34"/>
  <c r="AA137" i="34"/>
  <c r="AA140" i="34" s="1"/>
  <c r="AA144" i="34" s="1"/>
  <c r="AA101" i="34"/>
  <c r="AA142" i="34" s="1"/>
  <c r="AA99" i="34"/>
  <c r="AA98" i="34"/>
  <c r="L166" i="34"/>
  <c r="L202" i="34" s="1"/>
  <c r="L108" i="34"/>
  <c r="L106" i="34" s="1"/>
  <c r="L163" i="34"/>
  <c r="L157" i="34"/>
  <c r="L193" i="34" s="1"/>
  <c r="AO113" i="34"/>
  <c r="AO119" i="34"/>
  <c r="AP50" i="34"/>
  <c r="AP96" i="34"/>
  <c r="AP25" i="34"/>
  <c r="BA200" i="34"/>
  <c r="BQ67" i="34"/>
  <c r="BQ77" i="34" s="1"/>
  <c r="BQ75" i="34" s="1"/>
  <c r="BQ73" i="34"/>
  <c r="Y80" i="34"/>
  <c r="Y82" i="34" s="1"/>
  <c r="Y92" i="34" s="1"/>
  <c r="Y90" i="34" s="1"/>
  <c r="Y58" i="34"/>
  <c r="Z58" i="34" s="1"/>
  <c r="Z88" i="34" s="1"/>
  <c r="Y54" i="34"/>
  <c r="Y62" i="34" s="1"/>
  <c r="Y60" i="34" s="1"/>
  <c r="BA163" i="34"/>
  <c r="BA199" i="34" s="1"/>
  <c r="BA157" i="34"/>
  <c r="BA193" i="34" s="1"/>
  <c r="BA166" i="34"/>
  <c r="BA202" i="34" s="1"/>
  <c r="BA196" i="34"/>
  <c r="BA108" i="34"/>
  <c r="BA106" i="34" s="1"/>
  <c r="BP104" i="34"/>
  <c r="BP147" i="34" s="1"/>
  <c r="N55" i="34"/>
  <c r="N83" i="34" s="1"/>
  <c r="N84" i="34" s="1"/>
  <c r="N53" i="34"/>
  <c r="N56" i="34" s="1"/>
  <c r="N57" i="34" s="1"/>
  <c r="N78" i="34"/>
  <c r="N52" i="34"/>
  <c r="Z161" i="34"/>
  <c r="Z197" i="34" s="1"/>
  <c r="Z164" i="34"/>
  <c r="Z200" i="34" s="1"/>
  <c r="Z158" i="34"/>
  <c r="Z194" i="34" s="1"/>
  <c r="Z155" i="34"/>
  <c r="Z191" i="34" s="1"/>
  <c r="Z102" i="34"/>
  <c r="AO80" i="34"/>
  <c r="AO82" i="34" s="1"/>
  <c r="AO92" i="34" s="1"/>
  <c r="AO90" i="34" s="1"/>
  <c r="AO58" i="34"/>
  <c r="AO54" i="34"/>
  <c r="AO62" i="34" s="1"/>
  <c r="AO60" i="34" s="1"/>
  <c r="N51" i="34"/>
  <c r="W148" i="34"/>
  <c r="BQ146" i="34"/>
  <c r="AO73" i="34"/>
  <c r="AO67" i="34"/>
  <c r="AO77" i="34" s="1"/>
  <c r="AO75" i="34" s="1"/>
  <c r="AA119" i="34"/>
  <c r="AA113" i="34"/>
  <c r="M67" i="34"/>
  <c r="M77" i="34" s="1"/>
  <c r="M75" i="34" s="1"/>
  <c r="M73" i="34"/>
  <c r="AY195" i="34"/>
  <c r="BC6" i="34" s="1"/>
  <c r="BD6" i="34" s="1"/>
  <c r="Y140" i="34"/>
  <c r="Y144" i="34" s="1"/>
  <c r="BR111" i="34"/>
  <c r="BR65" i="34"/>
  <c r="BP200" i="34"/>
  <c r="BR72" i="34"/>
  <c r="AM106" i="34"/>
  <c r="AY148" i="34"/>
  <c r="AN157" i="34"/>
  <c r="AN108" i="34"/>
  <c r="AN106" i="34" s="1"/>
  <c r="AN166" i="34"/>
  <c r="AN163" i="34"/>
  <c r="BP88" i="34"/>
  <c r="M139" i="34"/>
  <c r="M141" i="34" s="1"/>
  <c r="M151" i="34" s="1"/>
  <c r="M149" i="34" s="1"/>
  <c r="M104" i="34"/>
  <c r="M147" i="34" s="1"/>
  <c r="M100" i="34"/>
  <c r="M160" i="34" s="1"/>
  <c r="BR170" i="34"/>
  <c r="BR171" i="34" s="1"/>
  <c r="BR173" i="34"/>
  <c r="BR174" i="34" s="1"/>
  <c r="BR167" i="34"/>
  <c r="BR168" i="34" s="1"/>
  <c r="BR116" i="34"/>
  <c r="BR117" i="34" s="1"/>
  <c r="BR176" i="34"/>
  <c r="BR177" i="34" s="1"/>
  <c r="BD68" i="34"/>
  <c r="BD69" i="34" s="1"/>
  <c r="BD66" i="34"/>
  <c r="BD70" i="34" s="1"/>
  <c r="BD71" i="34" s="1"/>
  <c r="BD64" i="34"/>
  <c r="BD65" i="34"/>
  <c r="BD111" i="34"/>
  <c r="Y81" i="34"/>
  <c r="Y85" i="34" s="1"/>
  <c r="BP163" i="34"/>
  <c r="BP108" i="34"/>
  <c r="BP106" i="34" s="1"/>
  <c r="BP166" i="34"/>
  <c r="BP157" i="34"/>
  <c r="BP193" i="34" s="1"/>
  <c r="N173" i="34"/>
  <c r="N174" i="34" s="1"/>
  <c r="N176" i="34"/>
  <c r="N177" i="34" s="1"/>
  <c r="N170" i="34"/>
  <c r="N171" i="34" s="1"/>
  <c r="N116" i="34"/>
  <c r="N117" i="34" s="1"/>
  <c r="N167" i="34"/>
  <c r="N168" i="34" s="1"/>
  <c r="BO199" i="34"/>
  <c r="AP173" i="34"/>
  <c r="AP174" i="34" s="1"/>
  <c r="AP167" i="34"/>
  <c r="AP168" i="34" s="1"/>
  <c r="AP116" i="34"/>
  <c r="AP117" i="34" s="1"/>
  <c r="AP170" i="34"/>
  <c r="AP171" i="34" s="1"/>
  <c r="AP176" i="34"/>
  <c r="AP177" i="34" s="1"/>
  <c r="BQ80" i="34"/>
  <c r="BQ82" i="34" s="1"/>
  <c r="BQ92" i="34" s="1"/>
  <c r="BQ90" i="34" s="1"/>
  <c r="BQ58" i="34"/>
  <c r="BQ88" i="34" s="1"/>
  <c r="BQ54" i="34"/>
  <c r="BQ62" i="34" s="1"/>
  <c r="BQ60" i="34" s="1"/>
  <c r="Z123" i="34"/>
  <c r="Z121" i="34" s="1"/>
  <c r="Z175" i="34"/>
  <c r="Z169" i="34"/>
  <c r="Z172" i="34"/>
  <c r="Z178" i="34"/>
  <c r="AY107" i="34"/>
  <c r="N72" i="34"/>
  <c r="K199" i="34"/>
  <c r="AM58" i="33"/>
  <c r="AM88" i="33" s="1"/>
  <c r="K149" i="33"/>
  <c r="BR45" i="33"/>
  <c r="AM90" i="33"/>
  <c r="AA146" i="33"/>
  <c r="AM103" i="33"/>
  <c r="N24" i="33"/>
  <c r="L146" i="33"/>
  <c r="AB67" i="33"/>
  <c r="AB77" i="33" s="1"/>
  <c r="AB75" i="33" s="1"/>
  <c r="AB76" i="33" s="1"/>
  <c r="AB73" i="33"/>
  <c r="AB74" i="33" s="1"/>
  <c r="AN140" i="33"/>
  <c r="AN144" i="33" s="1"/>
  <c r="AN146" i="33" s="1"/>
  <c r="J191" i="33"/>
  <c r="M67" i="33"/>
  <c r="M77" i="33" s="1"/>
  <c r="M75" i="33" s="1"/>
  <c r="M73" i="33"/>
  <c r="AP42" i="33"/>
  <c r="AP43" i="33" s="1"/>
  <c r="AP38" i="33"/>
  <c r="AP46" i="33" s="1"/>
  <c r="AP44" i="33" s="1"/>
  <c r="AP45" i="33" s="1"/>
  <c r="BC178" i="33"/>
  <c r="BC172" i="33"/>
  <c r="BC169" i="33"/>
  <c r="BC175" i="33"/>
  <c r="BC123" i="33"/>
  <c r="BC121" i="33" s="1"/>
  <c r="BC104" i="33"/>
  <c r="BC147" i="33" s="1"/>
  <c r="BC100" i="33"/>
  <c r="BC160" i="33" s="1"/>
  <c r="BC139" i="33"/>
  <c r="BC141" i="33" s="1"/>
  <c r="BC151" i="33" s="1"/>
  <c r="BC149" i="33" s="1"/>
  <c r="AO173" i="33"/>
  <c r="AO167" i="33"/>
  <c r="AO170" i="33"/>
  <c r="AO116" i="33"/>
  <c r="AO118" i="33" s="1"/>
  <c r="AO176" i="33"/>
  <c r="AB119" i="33"/>
  <c r="AB120" i="33" s="1"/>
  <c r="AB113" i="33"/>
  <c r="M173" i="33"/>
  <c r="M167" i="33"/>
  <c r="M176" i="33"/>
  <c r="M170" i="33"/>
  <c r="M116" i="33"/>
  <c r="M118" i="33" s="1"/>
  <c r="J147" i="33"/>
  <c r="AP111" i="33"/>
  <c r="AP65" i="33"/>
  <c r="Z103" i="33"/>
  <c r="AM166" i="33"/>
  <c r="AM202" i="33" s="1"/>
  <c r="AM163" i="33"/>
  <c r="AM199" i="33" s="1"/>
  <c r="AM157" i="33"/>
  <c r="AM193" i="33" s="1"/>
  <c r="AM108" i="33"/>
  <c r="AM196" i="33"/>
  <c r="AN139" i="33"/>
  <c r="AN141" i="33" s="1"/>
  <c r="AN151" i="33" s="1"/>
  <c r="AN149" i="33" s="1"/>
  <c r="AN100" i="33"/>
  <c r="AN160" i="33" s="1"/>
  <c r="BD96" i="33"/>
  <c r="BD50" i="33"/>
  <c r="BD25" i="33"/>
  <c r="AL166" i="33"/>
  <c r="AL202" i="33" s="1"/>
  <c r="AL163" i="33"/>
  <c r="AL199" i="33" s="1"/>
  <c r="AL157" i="33"/>
  <c r="AL193" i="33" s="1"/>
  <c r="AL108" i="33"/>
  <c r="AL106" i="33" s="1"/>
  <c r="AL196" i="33"/>
  <c r="AP128" i="33"/>
  <c r="AP132" i="33"/>
  <c r="AP133" i="33" s="1"/>
  <c r="N66" i="33"/>
  <c r="N70" i="33" s="1"/>
  <c r="N71" i="33" s="1"/>
  <c r="N68" i="33"/>
  <c r="N69" i="33" s="1"/>
  <c r="N64" i="33"/>
  <c r="Z166" i="33"/>
  <c r="Z202" i="33" s="1"/>
  <c r="Z163" i="33"/>
  <c r="Z199" i="33" s="1"/>
  <c r="Z157" i="33"/>
  <c r="Z193" i="33" s="1"/>
  <c r="Z196" i="33"/>
  <c r="Z108" i="33"/>
  <c r="BD67" i="33"/>
  <c r="BD77" i="33" s="1"/>
  <c r="BD75" i="33" s="1"/>
  <c r="BD76" i="33" s="1"/>
  <c r="BD73" i="33"/>
  <c r="BD74" i="33" s="1"/>
  <c r="AO134" i="33"/>
  <c r="J197" i="33"/>
  <c r="J88" i="33"/>
  <c r="BP158" i="33"/>
  <c r="BP194" i="33" s="1"/>
  <c r="BP155" i="33"/>
  <c r="BP161" i="33"/>
  <c r="BP197" i="33" s="1"/>
  <c r="BP164" i="33"/>
  <c r="BP102" i="33"/>
  <c r="BP103" i="33" s="1"/>
  <c r="M119" i="33"/>
  <c r="M113" i="33"/>
  <c r="BN106" i="33"/>
  <c r="N44" i="33"/>
  <c r="N45" i="33" s="1"/>
  <c r="BB147" i="33"/>
  <c r="BR111" i="33"/>
  <c r="BR65" i="33"/>
  <c r="Y200" i="33"/>
  <c r="K166" i="33"/>
  <c r="K202" i="33" s="1"/>
  <c r="K163" i="33"/>
  <c r="K199" i="33" s="1"/>
  <c r="K157" i="33"/>
  <c r="K193" i="33" s="1"/>
  <c r="K108" i="33"/>
  <c r="K196" i="33"/>
  <c r="BM198" i="33"/>
  <c r="BQ8" i="33" s="1"/>
  <c r="BR8" i="33" s="1"/>
  <c r="AK192" i="33"/>
  <c r="AO4" i="33" s="1"/>
  <c r="AP4" i="33" s="1"/>
  <c r="BR68" i="33"/>
  <c r="BR69" i="33" s="1"/>
  <c r="BR66" i="33"/>
  <c r="BR70" i="33" s="1"/>
  <c r="BR71" i="33" s="1"/>
  <c r="BR64" i="33"/>
  <c r="M137" i="33"/>
  <c r="M101" i="33"/>
  <c r="M142" i="33" s="1"/>
  <c r="M99" i="33"/>
  <c r="M98" i="33"/>
  <c r="BM107" i="33"/>
  <c r="AK198" i="33"/>
  <c r="AO8" i="33" s="1"/>
  <c r="AP8" i="33" s="1"/>
  <c r="AA178" i="33"/>
  <c r="AA172" i="33"/>
  <c r="AA175" i="33"/>
  <c r="AA169" i="33"/>
  <c r="AA123" i="33"/>
  <c r="AA121" i="33" s="1"/>
  <c r="Y196" i="33"/>
  <c r="Y166" i="33"/>
  <c r="Y202" i="33" s="1"/>
  <c r="Y157" i="33"/>
  <c r="Y193" i="33" s="1"/>
  <c r="Y108" i="33"/>
  <c r="Y106" i="33" s="1"/>
  <c r="Y163" i="33"/>
  <c r="Y199" i="33" s="1"/>
  <c r="AK148" i="33"/>
  <c r="BD190" i="33"/>
  <c r="BD184" i="33"/>
  <c r="BD187" i="33"/>
  <c r="BD181" i="33"/>
  <c r="BD136" i="33"/>
  <c r="BD134" i="33" s="1"/>
  <c r="BD135" i="33" s="1"/>
  <c r="Y197" i="33"/>
  <c r="L139" i="33"/>
  <c r="L141" i="33" s="1"/>
  <c r="L151" i="33" s="1"/>
  <c r="L149" i="33" s="1"/>
  <c r="L100" i="33"/>
  <c r="L160" i="33" s="1"/>
  <c r="BR114" i="33"/>
  <c r="BR115" i="33" s="1"/>
  <c r="BR112" i="33"/>
  <c r="BR110" i="33"/>
  <c r="AB50" i="33"/>
  <c r="AB96" i="33"/>
  <c r="AB25" i="33"/>
  <c r="BN147" i="33"/>
  <c r="BM192" i="33"/>
  <c r="BQ4" i="33" s="1"/>
  <c r="BR4" i="33" s="1"/>
  <c r="AO67" i="33"/>
  <c r="AO77" i="33" s="1"/>
  <c r="AO75" i="33" s="1"/>
  <c r="AO73" i="33"/>
  <c r="AM104" i="33"/>
  <c r="AM147" i="33" s="1"/>
  <c r="AB173" i="33"/>
  <c r="AB174" i="33" s="1"/>
  <c r="AB167" i="33"/>
  <c r="AB168" i="33" s="1"/>
  <c r="AB176" i="33"/>
  <c r="AB177" i="33" s="1"/>
  <c r="AB116" i="33"/>
  <c r="AB117" i="33" s="1"/>
  <c r="AB170" i="33"/>
  <c r="AB171" i="33" s="1"/>
  <c r="BO58" i="33"/>
  <c r="N112" i="33"/>
  <c r="N114" i="33"/>
  <c r="N115" i="33" s="1"/>
  <c r="N110" i="33"/>
  <c r="BD173" i="33"/>
  <c r="BD174" i="33" s="1"/>
  <c r="BD167" i="33"/>
  <c r="BD168" i="33" s="1"/>
  <c r="BD170" i="33"/>
  <c r="BD171" i="33" s="1"/>
  <c r="BD176" i="33"/>
  <c r="BD177" i="33" s="1"/>
  <c r="BD116" i="33"/>
  <c r="BD117" i="33" s="1"/>
  <c r="AK195" i="33"/>
  <c r="AO6" i="33" s="1"/>
  <c r="AP6" i="33" s="1"/>
  <c r="BD119" i="33"/>
  <c r="BD120" i="33" s="1"/>
  <c r="BD113" i="33"/>
  <c r="L54" i="33"/>
  <c r="L62" i="33" s="1"/>
  <c r="L60" i="33" s="1"/>
  <c r="L80" i="33"/>
  <c r="L82" i="33" s="1"/>
  <c r="L92" i="33" s="1"/>
  <c r="L90" i="33" s="1"/>
  <c r="L58" i="33"/>
  <c r="L88" i="33" s="1"/>
  <c r="AA58" i="33"/>
  <c r="AA88" i="33" s="1"/>
  <c r="AA80" i="33"/>
  <c r="AA82" i="33" s="1"/>
  <c r="AA92" i="33" s="1"/>
  <c r="AA90" i="33" s="1"/>
  <c r="AA54" i="33"/>
  <c r="AA62" i="33" s="1"/>
  <c r="AA60" i="33" s="1"/>
  <c r="BC58" i="33"/>
  <c r="BC80" i="33"/>
  <c r="BC82" i="33" s="1"/>
  <c r="BC92" i="33" s="1"/>
  <c r="BC90" i="33" s="1"/>
  <c r="BC54" i="33"/>
  <c r="BC62" i="33" s="1"/>
  <c r="BC60" i="33" s="1"/>
  <c r="AN54" i="33"/>
  <c r="AN62" i="33" s="1"/>
  <c r="AN60" i="33" s="1"/>
  <c r="AN80" i="33"/>
  <c r="AN82" i="33" s="1"/>
  <c r="AN92" i="33" s="1"/>
  <c r="AN90" i="33" s="1"/>
  <c r="AP66" i="33"/>
  <c r="AP70" i="33" s="1"/>
  <c r="AP71" i="33" s="1"/>
  <c r="AP68" i="33"/>
  <c r="AP69" i="33" s="1"/>
  <c r="AP64" i="33"/>
  <c r="BM201" i="33"/>
  <c r="BQ10" i="33" s="1"/>
  <c r="BR10" i="33" s="1"/>
  <c r="J194" i="33"/>
  <c r="J200" i="33"/>
  <c r="BO166" i="33"/>
  <c r="BO202" i="33" s="1"/>
  <c r="BO157" i="33"/>
  <c r="BO193" i="33" s="1"/>
  <c r="BO163" i="33"/>
  <c r="BO199" i="33" s="1"/>
  <c r="BO108" i="33"/>
  <c r="BO106" i="33" s="1"/>
  <c r="BO196" i="33"/>
  <c r="BQ73" i="33"/>
  <c r="BQ67" i="33"/>
  <c r="BQ77" i="33" s="1"/>
  <c r="BQ75" i="33" s="1"/>
  <c r="Y194" i="33"/>
  <c r="BC164" i="33"/>
  <c r="BC200" i="33" s="1"/>
  <c r="BC161" i="33"/>
  <c r="BC197" i="33" s="1"/>
  <c r="BC155" i="33"/>
  <c r="BC191" i="33" s="1"/>
  <c r="BC102" i="33"/>
  <c r="BC103" i="33" s="1"/>
  <c r="BC158" i="33"/>
  <c r="BC194" i="33" s="1"/>
  <c r="BP80" i="33"/>
  <c r="BP82" i="33" s="1"/>
  <c r="BP92" i="33" s="1"/>
  <c r="BP90" i="33" s="1"/>
  <c r="BP58" i="33"/>
  <c r="BP88" i="33" s="1"/>
  <c r="BP54" i="33"/>
  <c r="BP62" i="33" s="1"/>
  <c r="BP60" i="33" s="1"/>
  <c r="K104" i="33"/>
  <c r="K147" i="33" s="1"/>
  <c r="BR128" i="33"/>
  <c r="BR132" i="33"/>
  <c r="BR133" i="33" s="1"/>
  <c r="Z60" i="33"/>
  <c r="BM89" i="33"/>
  <c r="BQ78" i="33"/>
  <c r="BQ81" i="33" s="1"/>
  <c r="BQ85" i="33" s="1"/>
  <c r="BQ87" i="33" s="1"/>
  <c r="BQ55" i="33"/>
  <c r="BQ83" i="33" s="1"/>
  <c r="BQ53" i="33"/>
  <c r="BQ56" i="33" s="1"/>
  <c r="BQ57" i="33" s="1"/>
  <c r="BQ52" i="33"/>
  <c r="M78" i="33"/>
  <c r="M81" i="33" s="1"/>
  <c r="M85" i="33" s="1"/>
  <c r="M87" i="33" s="1"/>
  <c r="M55" i="33"/>
  <c r="M83" i="33" s="1"/>
  <c r="M53" i="33"/>
  <c r="M56" i="33" s="1"/>
  <c r="M57" i="33" s="1"/>
  <c r="M52" i="33"/>
  <c r="BD72" i="33"/>
  <c r="AB190" i="33"/>
  <c r="AB184" i="33"/>
  <c r="AB187" i="33"/>
  <c r="AB181" i="33"/>
  <c r="AB136" i="33"/>
  <c r="AB134" i="33" s="1"/>
  <c r="AB135" i="33" s="1"/>
  <c r="BP139" i="33"/>
  <c r="BP141" i="33" s="1"/>
  <c r="BP151" i="33" s="1"/>
  <c r="BP149" i="33" s="1"/>
  <c r="BP100" i="33"/>
  <c r="BP160" i="33" s="1"/>
  <c r="AA104" i="33"/>
  <c r="AA147" i="33" s="1"/>
  <c r="AA100" i="33"/>
  <c r="AA160" i="33" s="1"/>
  <c r="AA139" i="33"/>
  <c r="AA141" i="33" s="1"/>
  <c r="AA151" i="33" s="1"/>
  <c r="AA149" i="33" s="1"/>
  <c r="AN178" i="33"/>
  <c r="AN175" i="33"/>
  <c r="AN169" i="33"/>
  <c r="AN172" i="33"/>
  <c r="AN123" i="33"/>
  <c r="AN121" i="33" s="1"/>
  <c r="AO137" i="33"/>
  <c r="AO140" i="33" s="1"/>
  <c r="AO144" i="33" s="1"/>
  <c r="AO101" i="33"/>
  <c r="AO142" i="33" s="1"/>
  <c r="AO99" i="33"/>
  <c r="AO98" i="33"/>
  <c r="L178" i="33"/>
  <c r="L175" i="33"/>
  <c r="L169" i="33"/>
  <c r="L123" i="33"/>
  <c r="L121" i="33" s="1"/>
  <c r="L172" i="33"/>
  <c r="N96" i="33"/>
  <c r="N50" i="33"/>
  <c r="N25" i="33"/>
  <c r="J166" i="33"/>
  <c r="J202" i="33" s="1"/>
  <c r="J163" i="33"/>
  <c r="J199" i="33" s="1"/>
  <c r="J157" i="33"/>
  <c r="J193" i="33" s="1"/>
  <c r="J196" i="33"/>
  <c r="J108" i="33"/>
  <c r="J106" i="33" s="1"/>
  <c r="AO119" i="33"/>
  <c r="AO113" i="33"/>
  <c r="AB72" i="33"/>
  <c r="K60" i="33"/>
  <c r="AN164" i="33"/>
  <c r="AN200" i="33" s="1"/>
  <c r="AN158" i="33"/>
  <c r="AN194" i="33" s="1"/>
  <c r="AN161" i="33"/>
  <c r="AN197" i="33" s="1"/>
  <c r="AN155" i="33"/>
  <c r="AN191" i="33" s="1"/>
  <c r="AN102" i="33"/>
  <c r="AN103" i="33" s="1"/>
  <c r="BR24" i="33"/>
  <c r="Y147" i="33"/>
  <c r="AK89" i="33"/>
  <c r="AP114" i="33"/>
  <c r="AP115" i="33" s="1"/>
  <c r="AP112" i="33"/>
  <c r="AP110" i="33"/>
  <c r="K103" i="33"/>
  <c r="BQ187" i="33"/>
  <c r="BQ181" i="33"/>
  <c r="BQ190" i="33"/>
  <c r="BQ184" i="33"/>
  <c r="BQ136" i="33"/>
  <c r="BQ134" i="33" s="1"/>
  <c r="BO104" i="33"/>
  <c r="BO147" i="33" s="1"/>
  <c r="BP140" i="33"/>
  <c r="BP144" i="33" s="1"/>
  <c r="N65" i="33"/>
  <c r="N111" i="33"/>
  <c r="N187" i="33"/>
  <c r="N181" i="33"/>
  <c r="N190" i="33"/>
  <c r="N184" i="33"/>
  <c r="N136" i="33"/>
  <c r="N134" i="33" s="1"/>
  <c r="N135" i="33" s="1"/>
  <c r="AA87" i="33"/>
  <c r="Y88" i="33"/>
  <c r="BQ173" i="33"/>
  <c r="BQ167" i="33"/>
  <c r="BQ176" i="33"/>
  <c r="BQ170" i="33"/>
  <c r="BQ116" i="33"/>
  <c r="BQ118" i="33" s="1"/>
  <c r="BB166" i="33"/>
  <c r="BB202" i="33" s="1"/>
  <c r="BB163" i="33"/>
  <c r="BB199" i="33" s="1"/>
  <c r="BB157" i="33"/>
  <c r="BB193" i="33" s="1"/>
  <c r="BB196" i="33"/>
  <c r="BB108" i="33"/>
  <c r="BB106" i="33" s="1"/>
  <c r="BQ119" i="33"/>
  <c r="BQ113" i="33"/>
  <c r="Y191" i="33"/>
  <c r="L158" i="33"/>
  <c r="L194" i="33" s="1"/>
  <c r="L155" i="33"/>
  <c r="L191" i="33" s="1"/>
  <c r="L164" i="33"/>
  <c r="L200" i="33" s="1"/>
  <c r="L102" i="33"/>
  <c r="L161" i="33"/>
  <c r="L197" i="33" s="1"/>
  <c r="AA164" i="33"/>
  <c r="AA200" i="33" s="1"/>
  <c r="AA161" i="33"/>
  <c r="AA197" i="33" s="1"/>
  <c r="AA155" i="33"/>
  <c r="AA191" i="33" s="1"/>
  <c r="AA102" i="33"/>
  <c r="AA158" i="33"/>
  <c r="AA194" i="33" s="1"/>
  <c r="AN87" i="33"/>
  <c r="AP24" i="33"/>
  <c r="BM195" i="33"/>
  <c r="BQ6" i="33" s="1"/>
  <c r="BR6" i="33" s="1"/>
  <c r="BB146" i="33"/>
  <c r="BC146" i="33" s="1"/>
  <c r="Z90" i="33"/>
  <c r="AK201" i="33"/>
  <c r="AO10" i="33" s="1"/>
  <c r="AP10" i="33" s="1"/>
  <c r="BP178" i="33"/>
  <c r="BP175" i="33"/>
  <c r="BP169" i="33"/>
  <c r="BP172" i="33"/>
  <c r="BP123" i="33"/>
  <c r="BP121" i="33" s="1"/>
  <c r="BQ137" i="33"/>
  <c r="BQ140" i="33" s="1"/>
  <c r="BQ144" i="33" s="1"/>
  <c r="BQ101" i="33"/>
  <c r="BQ142" i="33" s="1"/>
  <c r="BQ99" i="33"/>
  <c r="BQ98" i="33"/>
  <c r="AO78" i="33"/>
  <c r="AO81" i="33" s="1"/>
  <c r="AO85" i="33" s="1"/>
  <c r="AO55" i="33"/>
  <c r="AO83" i="33" s="1"/>
  <c r="AO53" i="33"/>
  <c r="AO56" i="33" s="1"/>
  <c r="AO57" i="33" s="1"/>
  <c r="AO52" i="33"/>
  <c r="BP118" i="31"/>
  <c r="BC88" i="31"/>
  <c r="BO60" i="31"/>
  <c r="K104" i="31"/>
  <c r="K147" i="31" s="1"/>
  <c r="AM193" i="31"/>
  <c r="BR24" i="31"/>
  <c r="BR96" i="31" s="1"/>
  <c r="I201" i="31"/>
  <c r="M10" i="31" s="1"/>
  <c r="N10" i="31" s="1"/>
  <c r="M173" i="31"/>
  <c r="M170" i="31"/>
  <c r="M167" i="31"/>
  <c r="M176" i="31"/>
  <c r="M116" i="31"/>
  <c r="M118" i="31" s="1"/>
  <c r="AO80" i="31"/>
  <c r="AO82" i="31" s="1"/>
  <c r="AO92" i="31" s="1"/>
  <c r="AO90" i="31" s="1"/>
  <c r="AO58" i="31"/>
  <c r="AO54" i="31"/>
  <c r="AO62" i="31" s="1"/>
  <c r="AO60" i="31" s="1"/>
  <c r="L140" i="31"/>
  <c r="L144" i="31" s="1"/>
  <c r="BD81" i="31"/>
  <c r="BD85" i="31" s="1"/>
  <c r="BD86" i="31" s="1"/>
  <c r="BD79" i="31"/>
  <c r="BP172" i="31"/>
  <c r="BP178" i="31"/>
  <c r="BP169" i="31"/>
  <c r="BP175" i="31"/>
  <c r="BP123" i="31"/>
  <c r="BP121" i="31" s="1"/>
  <c r="AB111" i="31"/>
  <c r="AB139" i="31" s="1"/>
  <c r="AB141" i="31" s="1"/>
  <c r="AB151" i="31" s="1"/>
  <c r="AB65" i="31"/>
  <c r="AB81" i="31"/>
  <c r="AB85" i="31" s="1"/>
  <c r="AB86" i="31" s="1"/>
  <c r="AB79" i="31"/>
  <c r="BP161" i="31"/>
  <c r="BP197" i="31" s="1"/>
  <c r="BP155" i="31"/>
  <c r="BP191" i="31" s="1"/>
  <c r="BP164" i="31"/>
  <c r="BP200" i="31" s="1"/>
  <c r="BP158" i="31"/>
  <c r="BP194" i="31" s="1"/>
  <c r="BP102" i="31"/>
  <c r="L139" i="31"/>
  <c r="L141" i="31" s="1"/>
  <c r="L151" i="31" s="1"/>
  <c r="L149" i="31" s="1"/>
  <c r="L100" i="31"/>
  <c r="L160" i="31" s="1"/>
  <c r="BN197" i="31"/>
  <c r="N65" i="31"/>
  <c r="N111" i="31"/>
  <c r="BC191" i="31"/>
  <c r="BQ78" i="31"/>
  <c r="BQ81" i="31" s="1"/>
  <c r="BQ85" i="31" s="1"/>
  <c r="BQ55" i="31"/>
  <c r="BQ83" i="31" s="1"/>
  <c r="BQ53" i="31"/>
  <c r="BQ56" i="31" s="1"/>
  <c r="BQ57" i="31" s="1"/>
  <c r="BQ52" i="31"/>
  <c r="BD80" i="31"/>
  <c r="BD82" i="31" s="1"/>
  <c r="BD92" i="31" s="1"/>
  <c r="BD90" i="31" s="1"/>
  <c r="BD91" i="31" s="1"/>
  <c r="BD58" i="31"/>
  <c r="BD54" i="31"/>
  <c r="BD62" i="31" s="1"/>
  <c r="BD60" i="31" s="1"/>
  <c r="BD61" i="31" s="1"/>
  <c r="AO73" i="31"/>
  <c r="AO67" i="31"/>
  <c r="AO77" i="31" s="1"/>
  <c r="AO75" i="31" s="1"/>
  <c r="AO140" i="31"/>
  <c r="AO144" i="31" s="1"/>
  <c r="AO146" i="31" s="1"/>
  <c r="AM196" i="31"/>
  <c r="M187" i="31"/>
  <c r="M181" i="31"/>
  <c r="M184" i="31"/>
  <c r="M190" i="31"/>
  <c r="M136" i="31"/>
  <c r="M134" i="31" s="1"/>
  <c r="AN178" i="31"/>
  <c r="AN172" i="31"/>
  <c r="AN175" i="31"/>
  <c r="AN123" i="31"/>
  <c r="AN121" i="31" s="1"/>
  <c r="AN169" i="31"/>
  <c r="N114" i="31"/>
  <c r="N115" i="31" s="1"/>
  <c r="N112" i="31"/>
  <c r="N110" i="31"/>
  <c r="W89" i="31"/>
  <c r="Z175" i="31"/>
  <c r="Z199" i="31" s="1"/>
  <c r="Z169" i="31"/>
  <c r="Z193" i="31" s="1"/>
  <c r="Z172" i="31"/>
  <c r="Z196" i="31" s="1"/>
  <c r="Z123" i="31"/>
  <c r="Z121" i="31" s="1"/>
  <c r="Z178" i="31"/>
  <c r="Z202" i="31" s="1"/>
  <c r="BQ187" i="31"/>
  <c r="BQ181" i="31"/>
  <c r="BQ184" i="31"/>
  <c r="BQ190" i="31"/>
  <c r="BQ136" i="31"/>
  <c r="BQ134" i="31" s="1"/>
  <c r="N132" i="31"/>
  <c r="N133" i="31" s="1"/>
  <c r="N128" i="31"/>
  <c r="AA119" i="31"/>
  <c r="AA113" i="31"/>
  <c r="AA139" i="31"/>
  <c r="AA141" i="31" s="1"/>
  <c r="AA151" i="31" s="1"/>
  <c r="AA149" i="31" s="1"/>
  <c r="AN147" i="31"/>
  <c r="BB202" i="31"/>
  <c r="BN191" i="31"/>
  <c r="BN87" i="31"/>
  <c r="BO87" i="31" s="1"/>
  <c r="BP87" i="31" s="1"/>
  <c r="BQ87" i="31" s="1"/>
  <c r="AB161" i="31"/>
  <c r="AB155" i="31"/>
  <c r="AB158" i="31"/>
  <c r="AB164" i="31"/>
  <c r="AB102" i="31"/>
  <c r="AB103" i="31" s="1"/>
  <c r="AN197" i="31"/>
  <c r="AO139" i="31"/>
  <c r="AO141" i="31" s="1"/>
  <c r="AO151" i="31" s="1"/>
  <c r="AO149" i="31" s="1"/>
  <c r="AO104" i="31"/>
  <c r="AO100" i="31"/>
  <c r="AO160" i="31" s="1"/>
  <c r="BN147" i="31"/>
  <c r="AP173" i="31"/>
  <c r="AP174" i="31" s="1"/>
  <c r="AP170" i="31"/>
  <c r="AP171" i="31" s="1"/>
  <c r="AP176" i="31"/>
  <c r="AP177" i="31" s="1"/>
  <c r="AP116" i="31"/>
  <c r="AP117" i="31" s="1"/>
  <c r="AP167" i="31"/>
  <c r="AP168" i="31" s="1"/>
  <c r="I192" i="31"/>
  <c r="M4" i="31" s="1"/>
  <c r="AB54" i="31"/>
  <c r="AB62" i="31" s="1"/>
  <c r="AB60" i="31" s="1"/>
  <c r="AB61" i="31" s="1"/>
  <c r="AB80" i="31"/>
  <c r="AB82" i="31" s="1"/>
  <c r="AB92" i="31" s="1"/>
  <c r="BP146" i="31"/>
  <c r="K166" i="31"/>
  <c r="K202" i="31" s="1"/>
  <c r="K196" i="31"/>
  <c r="K163" i="31"/>
  <c r="K199" i="31" s="1"/>
  <c r="K157" i="31"/>
  <c r="K193" i="31" s="1"/>
  <c r="K108" i="31"/>
  <c r="K106" i="31" s="1"/>
  <c r="BQ73" i="31"/>
  <c r="BQ67" i="31"/>
  <c r="BQ77" i="31" s="1"/>
  <c r="BQ75" i="31" s="1"/>
  <c r="L161" i="31"/>
  <c r="L197" i="31" s="1"/>
  <c r="L155" i="31"/>
  <c r="L191" i="31" s="1"/>
  <c r="L164" i="31"/>
  <c r="L158" i="31"/>
  <c r="L194" i="31" s="1"/>
  <c r="L102" i="31"/>
  <c r="L103" i="31" s="1"/>
  <c r="BN194" i="31"/>
  <c r="M73" i="31"/>
  <c r="M67" i="31"/>
  <c r="M77" i="31" s="1"/>
  <c r="M75" i="31" s="1"/>
  <c r="BQ137" i="31"/>
  <c r="BQ101" i="31"/>
  <c r="BQ142" i="31" s="1"/>
  <c r="BQ99" i="31"/>
  <c r="BQ98" i="31"/>
  <c r="AB100" i="31"/>
  <c r="AB160" i="31" s="1"/>
  <c r="N42" i="31"/>
  <c r="N43" i="31" s="1"/>
  <c r="N38" i="31"/>
  <c r="N46" i="31" s="1"/>
  <c r="N44" i="31" s="1"/>
  <c r="N45" i="31" s="1"/>
  <c r="BO166" i="31"/>
  <c r="BO202" i="31" s="1"/>
  <c r="BO196" i="31"/>
  <c r="BO163" i="31"/>
  <c r="BO199" i="31" s="1"/>
  <c r="BO108" i="31"/>
  <c r="BO157" i="31"/>
  <c r="BO193" i="31" s="1"/>
  <c r="J106" i="31"/>
  <c r="AP65" i="31"/>
  <c r="AP111" i="31"/>
  <c r="AO161" i="31"/>
  <c r="AO197" i="31" s="1"/>
  <c r="AO155" i="31"/>
  <c r="AO164" i="31"/>
  <c r="AO200" i="31" s="1"/>
  <c r="AO102" i="31"/>
  <c r="AO103" i="31" s="1"/>
  <c r="AO158" i="31"/>
  <c r="AM202" i="31"/>
  <c r="BR50" i="31"/>
  <c r="BR25" i="31"/>
  <c r="I148" i="31"/>
  <c r="W148" i="31"/>
  <c r="N68" i="31"/>
  <c r="N69" i="31" s="1"/>
  <c r="N66" i="31"/>
  <c r="N70" i="31" s="1"/>
  <c r="N71" i="31" s="1"/>
  <c r="N64" i="31"/>
  <c r="BD73" i="31"/>
  <c r="BD74" i="31" s="1"/>
  <c r="BD67" i="31"/>
  <c r="BD77" i="31" s="1"/>
  <c r="BD75" i="31" s="1"/>
  <c r="BD76" i="31" s="1"/>
  <c r="I198" i="31"/>
  <c r="M8" i="31" s="1"/>
  <c r="BD104" i="31"/>
  <c r="BD100" i="31"/>
  <c r="BD160" i="31" s="1"/>
  <c r="BD139" i="31"/>
  <c r="BD141" i="31" s="1"/>
  <c r="BD151" i="31" s="1"/>
  <c r="BD149" i="31" s="1"/>
  <c r="BD150" i="31" s="1"/>
  <c r="AN163" i="31"/>
  <c r="AN199" i="31" s="1"/>
  <c r="AN157" i="31"/>
  <c r="AN166" i="31"/>
  <c r="AN108" i="31"/>
  <c r="AN106" i="31" s="1"/>
  <c r="BB199" i="31"/>
  <c r="BD146" i="31"/>
  <c r="BC178" i="31"/>
  <c r="BC172" i="31"/>
  <c r="BC196" i="31" s="1"/>
  <c r="BC175" i="31"/>
  <c r="BC123" i="31"/>
  <c r="BC121" i="31" s="1"/>
  <c r="BC169" i="31"/>
  <c r="BP139" i="31"/>
  <c r="BP141" i="31" s="1"/>
  <c r="BP151" i="31" s="1"/>
  <c r="BP149" i="31" s="1"/>
  <c r="BP100" i="31"/>
  <c r="BP160" i="31" s="1"/>
  <c r="BQ113" i="31"/>
  <c r="BQ119" i="31"/>
  <c r="BR68" i="31"/>
  <c r="BR69" i="31" s="1"/>
  <c r="BR66" i="31"/>
  <c r="BR70" i="31" s="1"/>
  <c r="BR71" i="31" s="1"/>
  <c r="BR64" i="31"/>
  <c r="I195" i="31"/>
  <c r="M6" i="31" s="1"/>
  <c r="X88" i="31"/>
  <c r="Y58" i="31"/>
  <c r="I107" i="31"/>
  <c r="M101" i="31"/>
  <c r="M142" i="31" s="1"/>
  <c r="M99" i="31"/>
  <c r="M137" i="31"/>
  <c r="M140" i="31" s="1"/>
  <c r="M144" i="31" s="1"/>
  <c r="M98" i="31"/>
  <c r="X147" i="31"/>
  <c r="Y104" i="31"/>
  <c r="AO87" i="31"/>
  <c r="BR111" i="31"/>
  <c r="BR65" i="31"/>
  <c r="BO103" i="31"/>
  <c r="M113" i="31"/>
  <c r="M119" i="31"/>
  <c r="BR114" i="31"/>
  <c r="BR115" i="31" s="1"/>
  <c r="BR112" i="31"/>
  <c r="BR110" i="31"/>
  <c r="AB140" i="31"/>
  <c r="AB144" i="31" s="1"/>
  <c r="AB138" i="31"/>
  <c r="AP96" i="31"/>
  <c r="AP50" i="31"/>
  <c r="AP25" i="31"/>
  <c r="BO104" i="31"/>
  <c r="BO147" i="31" s="1"/>
  <c r="AO113" i="31"/>
  <c r="AO119" i="31"/>
  <c r="BD87" i="31"/>
  <c r="AM199" i="31"/>
  <c r="BN166" i="31"/>
  <c r="BN202" i="31" s="1"/>
  <c r="BN196" i="31"/>
  <c r="BN157" i="31"/>
  <c r="BN193" i="31" s="1"/>
  <c r="BN108" i="31"/>
  <c r="BN106" i="31" s="1"/>
  <c r="BN163" i="31"/>
  <c r="BN199" i="31" s="1"/>
  <c r="AP72" i="31"/>
  <c r="BC166" i="31"/>
  <c r="BC202" i="31" s="1"/>
  <c r="BC163" i="31"/>
  <c r="BC199" i="31" s="1"/>
  <c r="BC157" i="31"/>
  <c r="BC108" i="31"/>
  <c r="BC106" i="31" s="1"/>
  <c r="AN88" i="31"/>
  <c r="BD113" i="31"/>
  <c r="BD119" i="31"/>
  <c r="BD120" i="31" s="1"/>
  <c r="BQ173" i="31"/>
  <c r="BQ170" i="31"/>
  <c r="BQ167" i="31"/>
  <c r="BQ176" i="31"/>
  <c r="BQ116" i="31"/>
  <c r="BQ118" i="31" s="1"/>
  <c r="BD161" i="31"/>
  <c r="BD197" i="31" s="1"/>
  <c r="BD198" i="31" s="1"/>
  <c r="BD155" i="31"/>
  <c r="BD191" i="31" s="1"/>
  <c r="BD164" i="31"/>
  <c r="BD200" i="31" s="1"/>
  <c r="BD201" i="31" s="1"/>
  <c r="BD158" i="31"/>
  <c r="BD194" i="31" s="1"/>
  <c r="BD195" i="31" s="1"/>
  <c r="BD102" i="31"/>
  <c r="BD103" i="31" s="1"/>
  <c r="BN88" i="31"/>
  <c r="BD118" i="31"/>
  <c r="L172" i="31"/>
  <c r="L169" i="31"/>
  <c r="L175" i="31"/>
  <c r="L178" i="31"/>
  <c r="L123" i="31"/>
  <c r="L121" i="31" s="1"/>
  <c r="BR187" i="31"/>
  <c r="BR181" i="31"/>
  <c r="BR190" i="31"/>
  <c r="BR136" i="31"/>
  <c r="BR134" i="31" s="1"/>
  <c r="BR135" i="31" s="1"/>
  <c r="BR184" i="31"/>
  <c r="I89" i="31"/>
  <c r="N24" i="31"/>
  <c r="AA73" i="31"/>
  <c r="AA67" i="31"/>
  <c r="AA77" i="31" s="1"/>
  <c r="AA75" i="31" s="1"/>
  <c r="AA80" i="31"/>
  <c r="AA82" i="31" s="1"/>
  <c r="AA92" i="31" s="1"/>
  <c r="AA90" i="31" s="1"/>
  <c r="BP80" i="31"/>
  <c r="BP82" i="31" s="1"/>
  <c r="BP92" i="31" s="1"/>
  <c r="BP90" i="31" s="1"/>
  <c r="BP58" i="31"/>
  <c r="BP88" i="31" s="1"/>
  <c r="BP54" i="31"/>
  <c r="BP62" i="31" s="1"/>
  <c r="BP60" i="31" s="1"/>
  <c r="BB193" i="31"/>
  <c r="M78" i="31"/>
  <c r="M81" i="31" s="1"/>
  <c r="M85" i="31" s="1"/>
  <c r="M87" i="31" s="1"/>
  <c r="M55" i="31"/>
  <c r="M83" i="31" s="1"/>
  <c r="M53" i="31"/>
  <c r="M56" i="31" s="1"/>
  <c r="M57" i="31" s="1"/>
  <c r="M52" i="31"/>
  <c r="L80" i="31"/>
  <c r="L82" i="31" s="1"/>
  <c r="L92" i="31" s="1"/>
  <c r="L90" i="31" s="1"/>
  <c r="L58" i="31"/>
  <c r="L88" i="31" s="1"/>
  <c r="L54" i="31"/>
  <c r="L62" i="31" s="1"/>
  <c r="L60" i="31" s="1"/>
  <c r="BD24" i="30"/>
  <c r="BR72" i="30"/>
  <c r="AN88" i="30"/>
  <c r="AB24" i="30"/>
  <c r="AB96" i="30" s="1"/>
  <c r="K199" i="30"/>
  <c r="AM196" i="30"/>
  <c r="BB139" i="30"/>
  <c r="BB141" i="30" s="1"/>
  <c r="BB151" i="30" s="1"/>
  <c r="BB149" i="30" s="1"/>
  <c r="BB100" i="30"/>
  <c r="BB160" i="30" s="1"/>
  <c r="BB104" i="30"/>
  <c r="BB147" i="30" s="1"/>
  <c r="BQ161" i="30"/>
  <c r="BQ197" i="30" s="1"/>
  <c r="BQ164" i="30"/>
  <c r="BQ158" i="30"/>
  <c r="BQ155" i="30"/>
  <c r="BQ191" i="30" s="1"/>
  <c r="BQ102" i="30"/>
  <c r="BQ103" i="30" s="1"/>
  <c r="BB175" i="30"/>
  <c r="BB169" i="30"/>
  <c r="BB178" i="30"/>
  <c r="BB123" i="30"/>
  <c r="BB121" i="30" s="1"/>
  <c r="BB172" i="30"/>
  <c r="BC73" i="30"/>
  <c r="BC67" i="30"/>
  <c r="BC77" i="30" s="1"/>
  <c r="BC75" i="30" s="1"/>
  <c r="W195" i="30"/>
  <c r="AA6" i="30" s="1"/>
  <c r="AB6" i="30" s="1"/>
  <c r="BN147" i="30"/>
  <c r="BO104" i="30"/>
  <c r="AB112" i="30"/>
  <c r="AB114" i="30"/>
  <c r="AB115" i="30" s="1"/>
  <c r="AB110" i="30"/>
  <c r="L146" i="30"/>
  <c r="M146" i="30" s="1"/>
  <c r="AA55" i="30"/>
  <c r="AA83" i="30" s="1"/>
  <c r="AA53" i="30"/>
  <c r="AA56" i="30" s="1"/>
  <c r="AA78" i="30"/>
  <c r="AA52" i="30"/>
  <c r="BB164" i="30"/>
  <c r="BB200" i="30" s="1"/>
  <c r="BB158" i="30"/>
  <c r="BB194" i="30" s="1"/>
  <c r="BB161" i="30"/>
  <c r="BB155" i="30"/>
  <c r="BB102" i="30"/>
  <c r="BB103" i="30" s="1"/>
  <c r="AY201" i="30"/>
  <c r="BC10" i="30" s="1"/>
  <c r="BD10" i="30" s="1"/>
  <c r="L194" i="30"/>
  <c r="K196" i="30"/>
  <c r="AA190" i="30"/>
  <c r="AA184" i="30"/>
  <c r="AA187" i="30"/>
  <c r="AA136" i="30"/>
  <c r="AA134" i="30" s="1"/>
  <c r="AA181" i="30"/>
  <c r="AB42" i="30"/>
  <c r="AB43" i="30" s="1"/>
  <c r="AB38" i="30"/>
  <c r="AB46" i="30" s="1"/>
  <c r="AB44" i="30" s="1"/>
  <c r="AB45" i="30" s="1"/>
  <c r="L178" i="30"/>
  <c r="L172" i="30"/>
  <c r="L175" i="30"/>
  <c r="L123" i="30"/>
  <c r="L121" i="30" s="1"/>
  <c r="L169" i="30"/>
  <c r="L163" i="30"/>
  <c r="L157" i="30"/>
  <c r="L166" i="30"/>
  <c r="L108" i="30"/>
  <c r="L106" i="30" s="1"/>
  <c r="L196" i="30"/>
  <c r="BC119" i="30"/>
  <c r="BC113" i="30"/>
  <c r="W201" i="30"/>
  <c r="AA10" i="30" s="1"/>
  <c r="AB10" i="30" s="1"/>
  <c r="BC55" i="30"/>
  <c r="BC83" i="30" s="1"/>
  <c r="BC53" i="30"/>
  <c r="BC56" i="30" s="1"/>
  <c r="BC57" i="30" s="1"/>
  <c r="BC78" i="30"/>
  <c r="BC52" i="30"/>
  <c r="AA176" i="30"/>
  <c r="AA170" i="30"/>
  <c r="AA173" i="30"/>
  <c r="AA167" i="30"/>
  <c r="AA116" i="30"/>
  <c r="AO119" i="30"/>
  <c r="AO113" i="30"/>
  <c r="BR173" i="30"/>
  <c r="BR174" i="30" s="1"/>
  <c r="BR167" i="30"/>
  <c r="BR168" i="30" s="1"/>
  <c r="BR170" i="30"/>
  <c r="BR171" i="30" s="1"/>
  <c r="BR176" i="30"/>
  <c r="BR177" i="30" s="1"/>
  <c r="BR116" i="30"/>
  <c r="BR117" i="30" s="1"/>
  <c r="AY198" i="30"/>
  <c r="BC8" i="30" s="1"/>
  <c r="BD8" i="30" s="1"/>
  <c r="AM199" i="30"/>
  <c r="AP173" i="30"/>
  <c r="AP174" i="30" s="1"/>
  <c r="AP167" i="30"/>
  <c r="AP168" i="30" s="1"/>
  <c r="AP170" i="30"/>
  <c r="AP171" i="30" s="1"/>
  <c r="AP176" i="30"/>
  <c r="AP177" i="30" s="1"/>
  <c r="AP116" i="30"/>
  <c r="AP117" i="30" s="1"/>
  <c r="AB128" i="30"/>
  <c r="AB132" i="30"/>
  <c r="AB133" i="30" s="1"/>
  <c r="N65" i="30"/>
  <c r="N111" i="30"/>
  <c r="BC176" i="30"/>
  <c r="BC170" i="30"/>
  <c r="BC173" i="30"/>
  <c r="BC116" i="30"/>
  <c r="BC118" i="30" s="1"/>
  <c r="BC167" i="30"/>
  <c r="BQ73" i="30"/>
  <c r="BQ67" i="30"/>
  <c r="BQ77" i="30" s="1"/>
  <c r="BQ75" i="30" s="1"/>
  <c r="L88" i="30"/>
  <c r="AA99" i="30"/>
  <c r="AA137" i="30"/>
  <c r="AA140" i="30" s="1"/>
  <c r="AA144" i="30" s="1"/>
  <c r="AA101" i="30"/>
  <c r="AA142" i="30" s="1"/>
  <c r="AA98" i="30"/>
  <c r="N72" i="30"/>
  <c r="M161" i="30"/>
  <c r="M197" i="30" s="1"/>
  <c r="M155" i="30"/>
  <c r="M191" i="30" s="1"/>
  <c r="M158" i="30"/>
  <c r="M194" i="30" s="1"/>
  <c r="M102" i="30"/>
  <c r="M103" i="30" s="1"/>
  <c r="M164" i="30"/>
  <c r="M200" i="30" s="1"/>
  <c r="BR78" i="30"/>
  <c r="BR53" i="30"/>
  <c r="BR56" i="30" s="1"/>
  <c r="BR57" i="30" s="1"/>
  <c r="BR55" i="30"/>
  <c r="BR83" i="30" s="1"/>
  <c r="BR84" i="30" s="1"/>
  <c r="BR52" i="30"/>
  <c r="BR51" i="30"/>
  <c r="N78" i="30"/>
  <c r="N53" i="30"/>
  <c r="N56" i="30" s="1"/>
  <c r="N57" i="30" s="1"/>
  <c r="N55" i="30"/>
  <c r="N83" i="30" s="1"/>
  <c r="N84" i="30" s="1"/>
  <c r="N52" i="30"/>
  <c r="BP166" i="30"/>
  <c r="BP157" i="30"/>
  <c r="BP163" i="30"/>
  <c r="BP108" i="30"/>
  <c r="BP106" i="30" s="1"/>
  <c r="BP87" i="30"/>
  <c r="BQ87" i="30" s="1"/>
  <c r="AY195" i="30"/>
  <c r="BC6" i="30" s="1"/>
  <c r="BD6" i="30" s="1"/>
  <c r="AA57" i="30"/>
  <c r="BQ100" i="30"/>
  <c r="BQ160" i="30" s="1"/>
  <c r="BQ139" i="30"/>
  <c r="BQ141" i="30" s="1"/>
  <c r="BQ151" i="30" s="1"/>
  <c r="BQ149" i="30" s="1"/>
  <c r="M139" i="30"/>
  <c r="M141" i="30" s="1"/>
  <c r="M151" i="30" s="1"/>
  <c r="M149" i="30" s="1"/>
  <c r="M104" i="30"/>
  <c r="M100" i="30"/>
  <c r="M160" i="30" s="1"/>
  <c r="AL147" i="30"/>
  <c r="AM104" i="30"/>
  <c r="AN178" i="30"/>
  <c r="AN172" i="30"/>
  <c r="AN196" i="30" s="1"/>
  <c r="AN169" i="30"/>
  <c r="AN123" i="30"/>
  <c r="AN121" i="30" s="1"/>
  <c r="AN175" i="30"/>
  <c r="AB111" i="30"/>
  <c r="AB65" i="30"/>
  <c r="BD114" i="30"/>
  <c r="BD115" i="30" s="1"/>
  <c r="BD112" i="30"/>
  <c r="BD110" i="30"/>
  <c r="L147" i="30"/>
  <c r="W192" i="30"/>
  <c r="AA4" i="30" s="1"/>
  <c r="AB4" i="30" s="1"/>
  <c r="BD190" i="30"/>
  <c r="BD184" i="30"/>
  <c r="BD187" i="30"/>
  <c r="BD181" i="30"/>
  <c r="BD136" i="30"/>
  <c r="BD134" i="30" s="1"/>
  <c r="BD135" i="30" s="1"/>
  <c r="AP134" i="30"/>
  <c r="AP135" i="30" s="1"/>
  <c r="BC137" i="30"/>
  <c r="BC140" i="30" s="1"/>
  <c r="BC144" i="30" s="1"/>
  <c r="BC101" i="30"/>
  <c r="BC142" i="30" s="1"/>
  <c r="BC99" i="30"/>
  <c r="BC98" i="30"/>
  <c r="N187" i="30"/>
  <c r="N181" i="30"/>
  <c r="N190" i="30"/>
  <c r="N184" i="30"/>
  <c r="N136" i="30"/>
  <c r="N134" i="30" s="1"/>
  <c r="N135" i="30" s="1"/>
  <c r="Y163" i="30"/>
  <c r="Y199" i="30" s="1"/>
  <c r="Y166" i="30"/>
  <c r="Y202" i="30" s="1"/>
  <c r="Y108" i="30"/>
  <c r="Y106" i="30" s="1"/>
  <c r="Y196" i="30"/>
  <c r="Y157" i="30"/>
  <c r="Y193" i="30" s="1"/>
  <c r="X106" i="30"/>
  <c r="AO80" i="30"/>
  <c r="AO82" i="30" s="1"/>
  <c r="AO92" i="30" s="1"/>
  <c r="AO90" i="30" s="1"/>
  <c r="AO58" i="30"/>
  <c r="AO54" i="30"/>
  <c r="AO62" i="30" s="1"/>
  <c r="AO60" i="30" s="1"/>
  <c r="Z140" i="30"/>
  <c r="Z144" i="30" s="1"/>
  <c r="Z146" i="30" s="1"/>
  <c r="AA146" i="30" s="1"/>
  <c r="W148" i="30"/>
  <c r="BP197" i="30"/>
  <c r="AM202" i="30"/>
  <c r="Z175" i="30"/>
  <c r="Z169" i="30"/>
  <c r="Z178" i="30"/>
  <c r="Z172" i="30"/>
  <c r="Z123" i="30"/>
  <c r="Z121" i="30" s="1"/>
  <c r="M73" i="30"/>
  <c r="M67" i="30"/>
  <c r="M77" i="30" s="1"/>
  <c r="M75" i="30" s="1"/>
  <c r="AO139" i="30"/>
  <c r="AO141" i="30" s="1"/>
  <c r="AO151" i="30" s="1"/>
  <c r="AO149" i="30" s="1"/>
  <c r="AO100" i="30"/>
  <c r="AO160" i="30" s="1"/>
  <c r="M80" i="30"/>
  <c r="M82" i="30" s="1"/>
  <c r="M92" i="30" s="1"/>
  <c r="M90" i="30" s="1"/>
  <c r="M58" i="30"/>
  <c r="M88" i="30" s="1"/>
  <c r="M54" i="30"/>
  <c r="M62" i="30" s="1"/>
  <c r="M60" i="30" s="1"/>
  <c r="BR111" i="30"/>
  <c r="BR65" i="30"/>
  <c r="AY192" i="30"/>
  <c r="BC4" i="30" s="1"/>
  <c r="BD4" i="30" s="1"/>
  <c r="N173" i="30"/>
  <c r="N174" i="30" s="1"/>
  <c r="N170" i="30"/>
  <c r="N171" i="30" s="1"/>
  <c r="N167" i="30"/>
  <c r="N168" i="30" s="1"/>
  <c r="N176" i="30"/>
  <c r="N177" i="30" s="1"/>
  <c r="N116" i="30"/>
  <c r="N117" i="30" s="1"/>
  <c r="AA119" i="30"/>
  <c r="AA113" i="30"/>
  <c r="AP78" i="30"/>
  <c r="AP55" i="30"/>
  <c r="AP83" i="30" s="1"/>
  <c r="AP84" i="30" s="1"/>
  <c r="AP53" i="30"/>
  <c r="AP56" i="30" s="1"/>
  <c r="AP57" i="30" s="1"/>
  <c r="AP52" i="30"/>
  <c r="AP111" i="30"/>
  <c r="AP65" i="30"/>
  <c r="Z158" i="30"/>
  <c r="Z194" i="30" s="1"/>
  <c r="Z155" i="30"/>
  <c r="Z102" i="30"/>
  <c r="Z103" i="30" s="1"/>
  <c r="Z161" i="30"/>
  <c r="Z164" i="30"/>
  <c r="Z200" i="30" s="1"/>
  <c r="BD96" i="30"/>
  <c r="BD50" i="30"/>
  <c r="BD25" i="30"/>
  <c r="AO161" i="30"/>
  <c r="AO158" i="30"/>
  <c r="AO102" i="30"/>
  <c r="AO103" i="30" s="1"/>
  <c r="AO155" i="30"/>
  <c r="AO191" i="30" s="1"/>
  <c r="AO164" i="30"/>
  <c r="BA163" i="30"/>
  <c r="BA199" i="30" s="1"/>
  <c r="BA166" i="30"/>
  <c r="BA202" i="30" s="1"/>
  <c r="BA196" i="30"/>
  <c r="BA157" i="30"/>
  <c r="BA193" i="30" s="1"/>
  <c r="BA108" i="30"/>
  <c r="BA106" i="30" s="1"/>
  <c r="AN191" i="30"/>
  <c r="BB140" i="30"/>
  <c r="BB144" i="30" s="1"/>
  <c r="BQ140" i="30"/>
  <c r="BQ144" i="30" s="1"/>
  <c r="AA118" i="30"/>
  <c r="L191" i="30"/>
  <c r="BO196" i="30"/>
  <c r="AA73" i="30"/>
  <c r="AA67" i="30"/>
  <c r="AA77" i="30" s="1"/>
  <c r="AA75" i="30" s="1"/>
  <c r="AZ106" i="30"/>
  <c r="BD66" i="30"/>
  <c r="BD70" i="30" s="1"/>
  <c r="BD71" i="30" s="1"/>
  <c r="BD68" i="30"/>
  <c r="BD69" i="30" s="1"/>
  <c r="BD64" i="30"/>
  <c r="BR137" i="30"/>
  <c r="BR140" i="30" s="1"/>
  <c r="BR144" i="30" s="1"/>
  <c r="BR101" i="30"/>
  <c r="BR142" i="30" s="1"/>
  <c r="BR143" i="30" s="1"/>
  <c r="BR99" i="30"/>
  <c r="BR98" i="30"/>
  <c r="AN157" i="30"/>
  <c r="AN108" i="30"/>
  <c r="AN106" i="30" s="1"/>
  <c r="AN166" i="30"/>
  <c r="AN163" i="30"/>
  <c r="AN199" i="30" s="1"/>
  <c r="W107" i="30"/>
  <c r="BD111" i="30"/>
  <c r="BD65" i="30"/>
  <c r="BB80" i="30"/>
  <c r="BB82" i="30" s="1"/>
  <c r="BB92" i="30" s="1"/>
  <c r="BB90" i="30" s="1"/>
  <c r="BB58" i="30"/>
  <c r="BB88" i="30" s="1"/>
  <c r="BB54" i="30"/>
  <c r="BB62" i="30" s="1"/>
  <c r="BB60" i="30" s="1"/>
  <c r="Z80" i="30"/>
  <c r="Z82" i="30" s="1"/>
  <c r="Z92" i="30" s="1"/>
  <c r="Z90" i="30" s="1"/>
  <c r="Z58" i="30"/>
  <c r="Z54" i="30"/>
  <c r="Z62" i="30" s="1"/>
  <c r="Z60" i="30" s="1"/>
  <c r="BQ80" i="30"/>
  <c r="BQ82" i="30" s="1"/>
  <c r="BQ92" i="30" s="1"/>
  <c r="BQ90" i="30" s="1"/>
  <c r="BQ54" i="30"/>
  <c r="BQ62" i="30" s="1"/>
  <c r="BQ60" i="30" s="1"/>
  <c r="BP178" i="30"/>
  <c r="BP172" i="30"/>
  <c r="BP169" i="30"/>
  <c r="BP123" i="30"/>
  <c r="BP121" i="30" s="1"/>
  <c r="BP175" i="30"/>
  <c r="N137" i="30"/>
  <c r="N140" i="30" s="1"/>
  <c r="N144" i="30" s="1"/>
  <c r="N145" i="30" s="1"/>
  <c r="N101" i="30"/>
  <c r="N142" i="30" s="1"/>
  <c r="N143" i="30" s="1"/>
  <c r="N99" i="30"/>
  <c r="N98" i="30"/>
  <c r="N97" i="30"/>
  <c r="AB68" i="30"/>
  <c r="AB69" i="30" s="1"/>
  <c r="AB66" i="30"/>
  <c r="AB70" i="30" s="1"/>
  <c r="AB71" i="30" s="1"/>
  <c r="AB64" i="30"/>
  <c r="AP137" i="30"/>
  <c r="AP140" i="30" s="1"/>
  <c r="AP144" i="30" s="1"/>
  <c r="AP99" i="30"/>
  <c r="AP101" i="30"/>
  <c r="AP142" i="30" s="1"/>
  <c r="AP143" i="30" s="1"/>
  <c r="AP98" i="30"/>
  <c r="AP72" i="30"/>
  <c r="AO67" i="30"/>
  <c r="AO77" i="30" s="1"/>
  <c r="AO75" i="30" s="1"/>
  <c r="AO73" i="30"/>
  <c r="Z139" i="30"/>
  <c r="Z141" i="30" s="1"/>
  <c r="Z151" i="30" s="1"/>
  <c r="Z149" i="30" s="1"/>
  <c r="Z104" i="30"/>
  <c r="Z100" i="30"/>
  <c r="Z160" i="30" s="1"/>
  <c r="N138" i="30"/>
  <c r="BA200" i="30"/>
  <c r="W198" i="30"/>
  <c r="AA8" i="30" s="1"/>
  <c r="AB8" i="30" s="1"/>
  <c r="AZ88" i="30"/>
  <c r="BN88" i="30"/>
  <c r="BO58" i="30"/>
  <c r="W89" i="30"/>
  <c r="M119" i="30"/>
  <c r="M113" i="30"/>
  <c r="AO140" i="30"/>
  <c r="AO144" i="30" s="1"/>
  <c r="AP138" i="30"/>
  <c r="BQ119" i="30"/>
  <c r="BQ113" i="30"/>
  <c r="AN146" i="29"/>
  <c r="Y193" i="29"/>
  <c r="Y202" i="29"/>
  <c r="BQ72" i="29"/>
  <c r="K90" i="29"/>
  <c r="Y199" i="29"/>
  <c r="AM147" i="29"/>
  <c r="BR114" i="29"/>
  <c r="BR115" i="29" s="1"/>
  <c r="BR112" i="29"/>
  <c r="BR110" i="29"/>
  <c r="AA161" i="29"/>
  <c r="AA197" i="29" s="1"/>
  <c r="AA155" i="29"/>
  <c r="AA158" i="29"/>
  <c r="AA194" i="29" s="1"/>
  <c r="AA102" i="29"/>
  <c r="AA103" i="29" s="1"/>
  <c r="AA164" i="29"/>
  <c r="AA200" i="29" s="1"/>
  <c r="AO137" i="29"/>
  <c r="AO140" i="29" s="1"/>
  <c r="AO144" i="29" s="1"/>
  <c r="AO101" i="29"/>
  <c r="AO142" i="29" s="1"/>
  <c r="AO99" i="29"/>
  <c r="AO98" i="29"/>
  <c r="BB191" i="29"/>
  <c r="M73" i="29"/>
  <c r="M67" i="29"/>
  <c r="M77" i="29" s="1"/>
  <c r="M75" i="29" s="1"/>
  <c r="BB175" i="29"/>
  <c r="BB169" i="29"/>
  <c r="BB178" i="29"/>
  <c r="BB172" i="29"/>
  <c r="BB196" i="29" s="1"/>
  <c r="BB123" i="29"/>
  <c r="BB121" i="29" s="1"/>
  <c r="BC80" i="29"/>
  <c r="BC82" i="29" s="1"/>
  <c r="BC92" i="29" s="1"/>
  <c r="BC90" i="29" s="1"/>
  <c r="BC54" i="29"/>
  <c r="BC62" i="29" s="1"/>
  <c r="BC60" i="29" s="1"/>
  <c r="Z197" i="29"/>
  <c r="AO173" i="29"/>
  <c r="AO176" i="29"/>
  <c r="AO167" i="29"/>
  <c r="AO170" i="29"/>
  <c r="AO116" i="29"/>
  <c r="AO118" i="29" s="1"/>
  <c r="BM201" i="29"/>
  <c r="BQ10" i="29" s="1"/>
  <c r="BR10" i="29" s="1"/>
  <c r="AB176" i="29"/>
  <c r="AB177" i="29" s="1"/>
  <c r="AB170" i="29"/>
  <c r="AB171" i="29" s="1"/>
  <c r="AB167" i="29"/>
  <c r="AB168" i="29" s="1"/>
  <c r="AB116" i="29"/>
  <c r="AB117" i="29" s="1"/>
  <c r="AB173" i="29"/>
  <c r="AB174" i="29" s="1"/>
  <c r="Z166" i="29"/>
  <c r="Z157" i="29"/>
  <c r="Z193" i="29" s="1"/>
  <c r="Z163" i="29"/>
  <c r="Z108" i="29"/>
  <c r="Z106" i="29" s="1"/>
  <c r="J191" i="29"/>
  <c r="BC119" i="29"/>
  <c r="BC113" i="29"/>
  <c r="AB72" i="29"/>
  <c r="Z87" i="29"/>
  <c r="AA87" i="29" s="1"/>
  <c r="M101" i="29"/>
  <c r="M142" i="29" s="1"/>
  <c r="M99" i="29"/>
  <c r="M137" i="29"/>
  <c r="M98" i="29"/>
  <c r="AP111" i="29"/>
  <c r="AP65" i="29"/>
  <c r="AO53" i="29"/>
  <c r="AO56" i="29" s="1"/>
  <c r="AO57" i="29" s="1"/>
  <c r="AO55" i="29"/>
  <c r="AO83" i="29" s="1"/>
  <c r="AO78" i="29"/>
  <c r="AO81" i="29" s="1"/>
  <c r="AO85" i="29" s="1"/>
  <c r="AO52" i="29"/>
  <c r="AB65" i="29"/>
  <c r="AB111" i="29"/>
  <c r="AA80" i="29"/>
  <c r="AA82" i="29" s="1"/>
  <c r="AA92" i="29" s="1"/>
  <c r="AA90" i="29" s="1"/>
  <c r="AA58" i="29"/>
  <c r="AA54" i="29"/>
  <c r="AA62" i="29" s="1"/>
  <c r="AA60" i="29" s="1"/>
  <c r="BA196" i="29"/>
  <c r="Z194" i="29"/>
  <c r="J194" i="29"/>
  <c r="BC67" i="29"/>
  <c r="BC77" i="29" s="1"/>
  <c r="BC75" i="29" s="1"/>
  <c r="BC73" i="29"/>
  <c r="BB58" i="29"/>
  <c r="BB88" i="29" s="1"/>
  <c r="BQ137" i="29"/>
  <c r="BQ140" i="29" s="1"/>
  <c r="BQ144" i="29" s="1"/>
  <c r="BQ101" i="29"/>
  <c r="BQ142" i="29" s="1"/>
  <c r="BQ99" i="29"/>
  <c r="BQ98" i="29"/>
  <c r="L57" i="29"/>
  <c r="M55" i="29"/>
  <c r="M83" i="29" s="1"/>
  <c r="M78" i="29"/>
  <c r="M81" i="29" s="1"/>
  <c r="M85" i="29" s="1"/>
  <c r="M53" i="29"/>
  <c r="M56" i="29" s="1"/>
  <c r="M52" i="29"/>
  <c r="AP68" i="29"/>
  <c r="AP69" i="29" s="1"/>
  <c r="AP66" i="29"/>
  <c r="AP70" i="29" s="1"/>
  <c r="AP71" i="29" s="1"/>
  <c r="AP64" i="29"/>
  <c r="BP178" i="29"/>
  <c r="BP172" i="29"/>
  <c r="BP169" i="29"/>
  <c r="BP175" i="29"/>
  <c r="BP123" i="29"/>
  <c r="BP121" i="29" s="1"/>
  <c r="BR96" i="29"/>
  <c r="BR50" i="29"/>
  <c r="BR25" i="29"/>
  <c r="AO73" i="29"/>
  <c r="AO67" i="29"/>
  <c r="AO77" i="29" s="1"/>
  <c r="AO75" i="29" s="1"/>
  <c r="BM89" i="29"/>
  <c r="BP80" i="29"/>
  <c r="BP82" i="29" s="1"/>
  <c r="BP92" i="29" s="1"/>
  <c r="BP90" i="29" s="1"/>
  <c r="BP54" i="29"/>
  <c r="BP62" i="29" s="1"/>
  <c r="BP60" i="29" s="1"/>
  <c r="BP58" i="29"/>
  <c r="AN81" i="29"/>
  <c r="AN85" i="29" s="1"/>
  <c r="AN87" i="29" s="1"/>
  <c r="J166" i="29"/>
  <c r="J202" i="29" s="1"/>
  <c r="J196" i="29"/>
  <c r="J163" i="29"/>
  <c r="J199" i="29" s="1"/>
  <c r="J108" i="29"/>
  <c r="J106" i="29" s="1"/>
  <c r="J157" i="29"/>
  <c r="J193" i="29" s="1"/>
  <c r="BB200" i="29"/>
  <c r="AP24" i="29"/>
  <c r="BO103" i="29"/>
  <c r="BQ73" i="29"/>
  <c r="BQ67" i="29"/>
  <c r="BQ77" i="29" s="1"/>
  <c r="BQ75" i="29" s="1"/>
  <c r="BD78" i="29"/>
  <c r="BD53" i="29"/>
  <c r="BD56" i="29" s="1"/>
  <c r="BD57" i="29" s="1"/>
  <c r="BD55" i="29"/>
  <c r="BD83" i="29" s="1"/>
  <c r="BD84" i="29" s="1"/>
  <c r="BD52" i="29"/>
  <c r="BD51" i="29"/>
  <c r="BQ187" i="29"/>
  <c r="BQ181" i="29"/>
  <c r="BQ184" i="29"/>
  <c r="BQ190" i="29"/>
  <c r="BQ136" i="29"/>
  <c r="BQ134" i="29" s="1"/>
  <c r="AA119" i="29"/>
  <c r="AA113" i="29"/>
  <c r="M173" i="29"/>
  <c r="M170" i="29"/>
  <c r="M167" i="29"/>
  <c r="M176" i="29"/>
  <c r="M116" i="29"/>
  <c r="M118" i="29" s="1"/>
  <c r="BQ173" i="29"/>
  <c r="BQ167" i="29"/>
  <c r="BQ170" i="29"/>
  <c r="BQ176" i="29"/>
  <c r="BQ116" i="29"/>
  <c r="BQ118" i="29" s="1"/>
  <c r="BP139" i="29"/>
  <c r="BP141" i="29" s="1"/>
  <c r="BP151" i="29" s="1"/>
  <c r="BP149" i="29" s="1"/>
  <c r="BP104" i="29"/>
  <c r="BP100" i="29"/>
  <c r="BP160" i="29" s="1"/>
  <c r="Z200" i="29"/>
  <c r="N24" i="29"/>
  <c r="K60" i="29"/>
  <c r="BR132" i="29"/>
  <c r="BR133" i="29" s="1"/>
  <c r="BR128" i="29"/>
  <c r="BC104" i="29"/>
  <c r="BC100" i="29"/>
  <c r="BC160" i="29" s="1"/>
  <c r="BC139" i="29"/>
  <c r="BC141" i="29" s="1"/>
  <c r="BC151" i="29" s="1"/>
  <c r="BC149" i="29" s="1"/>
  <c r="L80" i="29"/>
  <c r="L82" i="29" s="1"/>
  <c r="L92" i="29" s="1"/>
  <c r="L90" i="29" s="1"/>
  <c r="L54" i="29"/>
  <c r="L62" i="29" s="1"/>
  <c r="L60" i="29" s="1"/>
  <c r="K103" i="29"/>
  <c r="J200" i="29"/>
  <c r="N66" i="29"/>
  <c r="N70" i="29" s="1"/>
  <c r="N71" i="29" s="1"/>
  <c r="N68" i="29"/>
  <c r="N69" i="29" s="1"/>
  <c r="N64" i="29"/>
  <c r="BD111" i="29"/>
  <c r="BD65" i="29"/>
  <c r="AN104" i="29"/>
  <c r="AN147" i="29" s="1"/>
  <c r="AN100" i="29"/>
  <c r="AN160" i="29" s="1"/>
  <c r="AN139" i="29"/>
  <c r="AN141" i="29" s="1"/>
  <c r="AN151" i="29" s="1"/>
  <c r="AN149" i="29" s="1"/>
  <c r="L178" i="29"/>
  <c r="L172" i="29"/>
  <c r="L169" i="29"/>
  <c r="L123" i="29"/>
  <c r="L121" i="29" s="1"/>
  <c r="L175" i="29"/>
  <c r="K163" i="29"/>
  <c r="K199" i="29" s="1"/>
  <c r="K157" i="29"/>
  <c r="K193" i="29" s="1"/>
  <c r="K196" i="29"/>
  <c r="K108" i="29"/>
  <c r="K106" i="29" s="1"/>
  <c r="K166" i="29"/>
  <c r="K202" i="29" s="1"/>
  <c r="J88" i="29"/>
  <c r="AB78" i="29"/>
  <c r="AB55" i="29"/>
  <c r="AB83" i="29" s="1"/>
  <c r="AB84" i="29" s="1"/>
  <c r="AB53" i="29"/>
  <c r="AB56" i="29" s="1"/>
  <c r="AB57" i="29" s="1"/>
  <c r="AB52" i="29"/>
  <c r="AB51" i="29"/>
  <c r="BP161" i="29"/>
  <c r="BP155" i="29"/>
  <c r="BP191" i="29" s="1"/>
  <c r="BP158" i="29"/>
  <c r="BP194" i="29" s="1"/>
  <c r="BP164" i="29"/>
  <c r="BP200" i="29" s="1"/>
  <c r="BP102" i="29"/>
  <c r="M134" i="29"/>
  <c r="AN161" i="29"/>
  <c r="AN197" i="29" s="1"/>
  <c r="AN155" i="29"/>
  <c r="AN164" i="29"/>
  <c r="AN158" i="29"/>
  <c r="AN102" i="29"/>
  <c r="AN103" i="29" s="1"/>
  <c r="Z146" i="29"/>
  <c r="AA146" i="29" s="1"/>
  <c r="J146" i="29"/>
  <c r="K146" i="29" s="1"/>
  <c r="L146" i="29" s="1"/>
  <c r="BM198" i="29"/>
  <c r="BQ8" i="29" s="1"/>
  <c r="BR8" i="29" s="1"/>
  <c r="BM148" i="29"/>
  <c r="AB137" i="29"/>
  <c r="AB101" i="29"/>
  <c r="AB142" i="29" s="1"/>
  <c r="AB143" i="29" s="1"/>
  <c r="AB99" i="29"/>
  <c r="AB98" i="29"/>
  <c r="M119" i="29"/>
  <c r="M113" i="29"/>
  <c r="BR111" i="29"/>
  <c r="BR65" i="29"/>
  <c r="L139" i="29"/>
  <c r="L141" i="29" s="1"/>
  <c r="L151" i="29" s="1"/>
  <c r="L149" i="29" s="1"/>
  <c r="L104" i="29"/>
  <c r="L147" i="29" s="1"/>
  <c r="L100" i="29"/>
  <c r="L160" i="29" s="1"/>
  <c r="AN178" i="29"/>
  <c r="AN172" i="29"/>
  <c r="AN175" i="29"/>
  <c r="AN169" i="29"/>
  <c r="AN123" i="29"/>
  <c r="AN121" i="29" s="1"/>
  <c r="BP140" i="29"/>
  <c r="BP144" i="29" s="1"/>
  <c r="BQ53" i="29"/>
  <c r="BQ56" i="29" s="1"/>
  <c r="BQ57" i="29" s="1"/>
  <c r="BQ78" i="29"/>
  <c r="BQ81" i="29" s="1"/>
  <c r="BQ85" i="29" s="1"/>
  <c r="BQ87" i="29" s="1"/>
  <c r="BQ55" i="29"/>
  <c r="BQ83" i="29" s="1"/>
  <c r="BQ52" i="29"/>
  <c r="AP187" i="29"/>
  <c r="AP181" i="29"/>
  <c r="AP184" i="29"/>
  <c r="AP190" i="29"/>
  <c r="AP136" i="29"/>
  <c r="AP134" i="29" s="1"/>
  <c r="AP135" i="29" s="1"/>
  <c r="AP112" i="29"/>
  <c r="AP114" i="29"/>
  <c r="AP115" i="29" s="1"/>
  <c r="AP110" i="29"/>
  <c r="AO113" i="29"/>
  <c r="AO119" i="29"/>
  <c r="K149" i="29"/>
  <c r="AM163" i="29"/>
  <c r="AM199" i="29" s="1"/>
  <c r="AM157" i="29"/>
  <c r="AM193" i="29" s="1"/>
  <c r="AM166" i="29"/>
  <c r="AM202" i="29" s="1"/>
  <c r="AM196" i="29"/>
  <c r="AM108" i="29"/>
  <c r="AM106" i="29" s="1"/>
  <c r="BR66" i="29"/>
  <c r="BR70" i="29" s="1"/>
  <c r="BR71" i="29" s="1"/>
  <c r="BR68" i="29"/>
  <c r="BR69" i="29" s="1"/>
  <c r="BR64" i="29"/>
  <c r="AA139" i="29"/>
  <c r="AA141" i="29" s="1"/>
  <c r="AA151" i="29" s="1"/>
  <c r="AA149" i="29" s="1"/>
  <c r="AA104" i="29"/>
  <c r="AA100" i="29"/>
  <c r="AA160" i="29" s="1"/>
  <c r="AN80" i="29"/>
  <c r="AN82" i="29" s="1"/>
  <c r="AN92" i="29" s="1"/>
  <c r="AN90" i="29" s="1"/>
  <c r="AN58" i="29"/>
  <c r="AN88" i="29" s="1"/>
  <c r="AN54" i="29"/>
  <c r="AN62" i="29" s="1"/>
  <c r="AN60" i="29" s="1"/>
  <c r="Z175" i="29"/>
  <c r="Z169" i="29"/>
  <c r="Z178" i="29"/>
  <c r="Z172" i="29"/>
  <c r="Z123" i="29"/>
  <c r="Z121" i="29" s="1"/>
  <c r="J147" i="29"/>
  <c r="J87" i="29"/>
  <c r="K87" i="29" s="1"/>
  <c r="L87" i="29" s="1"/>
  <c r="M87" i="29" s="1"/>
  <c r="AP38" i="29"/>
  <c r="AP46" i="29" s="1"/>
  <c r="AP44" i="29" s="1"/>
  <c r="AP45" i="29" s="1"/>
  <c r="AP42" i="29"/>
  <c r="AP43" i="29" s="1"/>
  <c r="N111" i="29"/>
  <c r="N65" i="29"/>
  <c r="BQ119" i="29"/>
  <c r="BQ113" i="29"/>
  <c r="L161" i="29"/>
  <c r="L197" i="29" s="1"/>
  <c r="L155" i="29"/>
  <c r="L191" i="29" s="1"/>
  <c r="L158" i="29"/>
  <c r="L194" i="29" s="1"/>
  <c r="L102" i="29"/>
  <c r="L164" i="29"/>
  <c r="L200" i="29" s="1"/>
  <c r="BD99" i="29"/>
  <c r="BD101" i="29"/>
  <c r="BD142" i="29" s="1"/>
  <c r="BD143" i="29" s="1"/>
  <c r="BD137" i="29"/>
  <c r="BD98" i="29"/>
  <c r="BD97" i="29"/>
  <c r="BO163" i="29"/>
  <c r="BO199" i="29" s="1"/>
  <c r="BO157" i="29"/>
  <c r="BO193" i="29" s="1"/>
  <c r="BO196" i="29"/>
  <c r="BO166" i="29"/>
  <c r="BO202" i="29" s="1"/>
  <c r="BO108" i="29"/>
  <c r="BO106" i="29" s="1"/>
  <c r="AA67" i="29"/>
  <c r="AA77" i="29" s="1"/>
  <c r="AA75" i="29" s="1"/>
  <c r="AA73" i="29"/>
  <c r="BC146" i="29"/>
  <c r="BA199" i="29"/>
  <c r="BD176" i="29"/>
  <c r="BD177" i="29" s="1"/>
  <c r="BD170" i="29"/>
  <c r="BD171" i="29" s="1"/>
  <c r="BD167" i="29"/>
  <c r="BD168" i="29" s="1"/>
  <c r="BD173" i="29"/>
  <c r="BD174" i="29" s="1"/>
  <c r="BD116" i="29"/>
  <c r="BD117" i="29" s="1"/>
  <c r="N132" i="29"/>
  <c r="N133" i="29" s="1"/>
  <c r="N128" i="29"/>
  <c r="BB166" i="29"/>
  <c r="BB202" i="29" s="1"/>
  <c r="BB163" i="29"/>
  <c r="BB108" i="29"/>
  <c r="BB106" i="29" s="1"/>
  <c r="BB157" i="29"/>
  <c r="BM192" i="29"/>
  <c r="BQ4" i="29" s="1"/>
  <c r="BR4" i="29" s="1"/>
  <c r="K58" i="29"/>
  <c r="K88" i="29" s="1"/>
  <c r="BC161" i="29"/>
  <c r="BC197" i="29" s="1"/>
  <c r="BC155" i="29"/>
  <c r="BC191" i="29" s="1"/>
  <c r="BC164" i="29"/>
  <c r="BC200" i="29" s="1"/>
  <c r="BC158" i="29"/>
  <c r="BC194" i="29" s="1"/>
  <c r="BC102" i="29"/>
  <c r="BC103" i="29" s="1"/>
  <c r="Y196" i="29"/>
  <c r="Z147" i="29"/>
  <c r="J197" i="29"/>
  <c r="N114" i="29"/>
  <c r="N115" i="29" s="1"/>
  <c r="N112" i="29"/>
  <c r="BM195" i="29"/>
  <c r="BQ6" i="29" s="1"/>
  <c r="BR6" i="29" s="1"/>
  <c r="BR45" i="29"/>
  <c r="BD72" i="29"/>
  <c r="BR132" i="28"/>
  <c r="BR133" i="28" s="1"/>
  <c r="BQ72" i="28"/>
  <c r="AN103" i="28"/>
  <c r="Y196" i="28"/>
  <c r="AO57" i="28"/>
  <c r="AY107" i="28"/>
  <c r="AB100" i="28"/>
  <c r="AB160" i="28" s="1"/>
  <c r="AB111" i="28"/>
  <c r="AB139" i="28" s="1"/>
  <c r="AB141" i="28" s="1"/>
  <c r="AB151" i="28" s="1"/>
  <c r="AB65" i="28"/>
  <c r="BQ119" i="28"/>
  <c r="BQ113" i="28"/>
  <c r="BB178" i="28"/>
  <c r="BB172" i="28"/>
  <c r="BB175" i="28"/>
  <c r="BB169" i="28"/>
  <c r="BB123" i="28"/>
  <c r="BB121" i="28" s="1"/>
  <c r="AN196" i="28"/>
  <c r="AN166" i="28"/>
  <c r="AN202" i="28" s="1"/>
  <c r="AN163" i="28"/>
  <c r="AN199" i="28" s="1"/>
  <c r="AN157" i="28"/>
  <c r="AN193" i="28" s="1"/>
  <c r="AN108" i="28"/>
  <c r="AB164" i="28"/>
  <c r="AB158" i="28"/>
  <c r="AB194" i="28" s="1"/>
  <c r="AB195" i="28" s="1"/>
  <c r="AB161" i="28"/>
  <c r="AB197" i="28" s="1"/>
  <c r="AB198" i="28" s="1"/>
  <c r="AB155" i="28"/>
  <c r="AB102" i="28"/>
  <c r="AA119" i="28"/>
  <c r="AA113" i="28"/>
  <c r="AB138" i="28"/>
  <c r="BB81" i="28"/>
  <c r="BB85" i="28" s="1"/>
  <c r="BP158" i="28"/>
  <c r="BP194" i="28" s="1"/>
  <c r="BP164" i="28"/>
  <c r="BP155" i="28"/>
  <c r="BP191" i="28" s="1"/>
  <c r="BP161" i="28"/>
  <c r="BP197" i="28" s="1"/>
  <c r="BP102" i="28"/>
  <c r="BP103" i="28" s="1"/>
  <c r="AY148" i="28"/>
  <c r="BO197" i="28"/>
  <c r="AB81" i="28"/>
  <c r="AB85" i="28" s="1"/>
  <c r="AB86" i="28" s="1"/>
  <c r="AB79" i="28"/>
  <c r="L147" i="28"/>
  <c r="M87" i="28"/>
  <c r="BB139" i="28"/>
  <c r="BB141" i="28" s="1"/>
  <c r="BB151" i="28" s="1"/>
  <c r="BB149" i="28" s="1"/>
  <c r="BB104" i="28"/>
  <c r="BB147" i="28" s="1"/>
  <c r="BB100" i="28"/>
  <c r="BB160" i="28" s="1"/>
  <c r="BP80" i="28"/>
  <c r="BP82" i="28" s="1"/>
  <c r="BP92" i="28" s="1"/>
  <c r="BP90" i="28" s="1"/>
  <c r="BP54" i="28"/>
  <c r="BP62" i="28" s="1"/>
  <c r="BP60" i="28" s="1"/>
  <c r="BP58" i="28"/>
  <c r="AZ106" i="28"/>
  <c r="BQ73" i="28"/>
  <c r="BQ67" i="28"/>
  <c r="BQ77" i="28" s="1"/>
  <c r="BQ75" i="28" s="1"/>
  <c r="AA166" i="28"/>
  <c r="AA163" i="28"/>
  <c r="AA157" i="28"/>
  <c r="AA108" i="28"/>
  <c r="AA106" i="28" s="1"/>
  <c r="BD24" i="28"/>
  <c r="AM197" i="28"/>
  <c r="BO163" i="28"/>
  <c r="BO199" i="28" s="1"/>
  <c r="BO157" i="28"/>
  <c r="BO193" i="28" s="1"/>
  <c r="BO196" i="28"/>
  <c r="BO166" i="28"/>
  <c r="BO202" i="28" s="1"/>
  <c r="BO108" i="28"/>
  <c r="BO106" i="28" s="1"/>
  <c r="AO118" i="28"/>
  <c r="BB87" i="28"/>
  <c r="M73" i="28"/>
  <c r="M67" i="28"/>
  <c r="M77" i="28" s="1"/>
  <c r="M75" i="28" s="1"/>
  <c r="K106" i="28"/>
  <c r="K202" i="28"/>
  <c r="BC119" i="28"/>
  <c r="BC113" i="28"/>
  <c r="X88" i="28"/>
  <c r="Y58" i="28"/>
  <c r="M164" i="28"/>
  <c r="M200" i="28" s="1"/>
  <c r="M161" i="28"/>
  <c r="M197" i="28" s="1"/>
  <c r="M155" i="28"/>
  <c r="M191" i="28" s="1"/>
  <c r="M158" i="28"/>
  <c r="M194" i="28" s="1"/>
  <c r="M102" i="28"/>
  <c r="M103" i="28" s="1"/>
  <c r="Z178" i="28"/>
  <c r="Z202" i="28" s="1"/>
  <c r="Z172" i="28"/>
  <c r="Z175" i="28"/>
  <c r="Z169" i="28"/>
  <c r="Z193" i="28" s="1"/>
  <c r="Z123" i="28"/>
  <c r="Z121" i="28" s="1"/>
  <c r="AB118" i="28"/>
  <c r="M80" i="28"/>
  <c r="M82" i="28" s="1"/>
  <c r="M92" i="28" s="1"/>
  <c r="M90" i="28" s="1"/>
  <c r="M58" i="28"/>
  <c r="M54" i="28"/>
  <c r="M62" i="28" s="1"/>
  <c r="M60" i="28" s="1"/>
  <c r="BD111" i="28"/>
  <c r="BD65" i="28"/>
  <c r="BR187" i="28"/>
  <c r="BR181" i="28"/>
  <c r="BR190" i="28"/>
  <c r="BR184" i="28"/>
  <c r="BR136" i="28"/>
  <c r="BA166" i="28"/>
  <c r="BA202" i="28" s="1"/>
  <c r="BA196" i="28"/>
  <c r="BA157" i="28"/>
  <c r="BA193" i="28" s="1"/>
  <c r="BA163" i="28"/>
  <c r="BA199" i="28" s="1"/>
  <c r="BA108" i="28"/>
  <c r="BA106" i="28" s="1"/>
  <c r="AP176" i="28"/>
  <c r="AP177" i="28" s="1"/>
  <c r="AP170" i="28"/>
  <c r="AP171" i="28" s="1"/>
  <c r="AP167" i="28"/>
  <c r="AP168" i="28" s="1"/>
  <c r="AP116" i="28"/>
  <c r="AP117" i="28" s="1"/>
  <c r="AP173" i="28"/>
  <c r="AP174" i="28" s="1"/>
  <c r="BB80" i="28"/>
  <c r="BB82" i="28" s="1"/>
  <c r="BB92" i="28" s="1"/>
  <c r="BB90" i="28" s="1"/>
  <c r="BB58" i="28"/>
  <c r="BB54" i="28"/>
  <c r="BB62" i="28" s="1"/>
  <c r="BB60" i="28" s="1"/>
  <c r="BP139" i="28"/>
  <c r="BP141" i="28" s="1"/>
  <c r="BP151" i="28" s="1"/>
  <c r="BP149" i="28" s="1"/>
  <c r="BP104" i="28"/>
  <c r="BP147" i="28" s="1"/>
  <c r="BP100" i="28"/>
  <c r="BP160" i="28" s="1"/>
  <c r="AP113" i="28"/>
  <c r="AP119" i="28"/>
  <c r="AP120" i="28" s="1"/>
  <c r="AM146" i="28"/>
  <c r="AN146" i="28" s="1"/>
  <c r="AO146" i="28" s="1"/>
  <c r="M140" i="28"/>
  <c r="M144" i="28" s="1"/>
  <c r="BB146" i="28"/>
  <c r="L178" i="28"/>
  <c r="L175" i="28"/>
  <c r="L169" i="28"/>
  <c r="L172" i="28"/>
  <c r="L123" i="28"/>
  <c r="L121" i="28" s="1"/>
  <c r="BR50" i="28"/>
  <c r="BR96" i="28"/>
  <c r="BR25" i="28"/>
  <c r="L166" i="28"/>
  <c r="L202" i="28" s="1"/>
  <c r="L196" i="28"/>
  <c r="L163" i="28"/>
  <c r="L157" i="28"/>
  <c r="L108" i="28"/>
  <c r="L106" i="28" s="1"/>
  <c r="BD68" i="28"/>
  <c r="BD69" i="28" s="1"/>
  <c r="BD66" i="28"/>
  <c r="BD70" i="28" s="1"/>
  <c r="BD71" i="28" s="1"/>
  <c r="BD64" i="28"/>
  <c r="Z196" i="28"/>
  <c r="Y202" i="28"/>
  <c r="AM196" i="28"/>
  <c r="AM157" i="28"/>
  <c r="AM193" i="28" s="1"/>
  <c r="AM166" i="28"/>
  <c r="AM202" i="28" s="1"/>
  <c r="AM163" i="28"/>
  <c r="AM199" i="28" s="1"/>
  <c r="AM108" i="28"/>
  <c r="AM106" i="28" s="1"/>
  <c r="N78" i="28"/>
  <c r="N55" i="28"/>
  <c r="N83" i="28" s="1"/>
  <c r="N84" i="28" s="1"/>
  <c r="N53" i="28"/>
  <c r="N56" i="28" s="1"/>
  <c r="N57" i="28" s="1"/>
  <c r="N52" i="28"/>
  <c r="AP78" i="28"/>
  <c r="AP53" i="28"/>
  <c r="AP56" i="28" s="1"/>
  <c r="AP57" i="28" s="1"/>
  <c r="AP55" i="28"/>
  <c r="AP83" i="28" s="1"/>
  <c r="AP84" i="28" s="1"/>
  <c r="AP52" i="28"/>
  <c r="AP51" i="28"/>
  <c r="AA139" i="28"/>
  <c r="AA141" i="28" s="1"/>
  <c r="AA151" i="28" s="1"/>
  <c r="AA149" i="28" s="1"/>
  <c r="BQ187" i="28"/>
  <c r="BQ181" i="28"/>
  <c r="BQ184" i="28"/>
  <c r="BQ190" i="28"/>
  <c r="BQ136" i="28"/>
  <c r="BQ134" i="28" s="1"/>
  <c r="BP178" i="28"/>
  <c r="BP175" i="28"/>
  <c r="BP169" i="28"/>
  <c r="BP172" i="28"/>
  <c r="BP123" i="28"/>
  <c r="BP121" i="28" s="1"/>
  <c r="AM194" i="28"/>
  <c r="AN149" i="28"/>
  <c r="AY192" i="28"/>
  <c r="BC4" i="28" s="1"/>
  <c r="BD4" i="28" s="1"/>
  <c r="X147" i="28"/>
  <c r="Y104" i="28"/>
  <c r="K196" i="28"/>
  <c r="BC190" i="28"/>
  <c r="BC184" i="28"/>
  <c r="BC181" i="28"/>
  <c r="BC187" i="28"/>
  <c r="BC136" i="28"/>
  <c r="BC134" i="28" s="1"/>
  <c r="AP72" i="28"/>
  <c r="BC137" i="28"/>
  <c r="BC140" i="28" s="1"/>
  <c r="BC144" i="28" s="1"/>
  <c r="BC101" i="28"/>
  <c r="BC142" i="28" s="1"/>
  <c r="BC99" i="28"/>
  <c r="BC98" i="28"/>
  <c r="AY195" i="28"/>
  <c r="BC6" i="28" s="1"/>
  <c r="BD6" i="28" s="1"/>
  <c r="AO158" i="28"/>
  <c r="AO194" i="28" s="1"/>
  <c r="AO161" i="28"/>
  <c r="AO197" i="28" s="1"/>
  <c r="AO164" i="28"/>
  <c r="AO200" i="28" s="1"/>
  <c r="AO155" i="28"/>
  <c r="AO191" i="28" s="1"/>
  <c r="AO102" i="28"/>
  <c r="AO103" i="28" s="1"/>
  <c r="BO191" i="28"/>
  <c r="AB54" i="28"/>
  <c r="AB62" i="28" s="1"/>
  <c r="AB60" i="28" s="1"/>
  <c r="AB61" i="28" s="1"/>
  <c r="AB87" i="28"/>
  <c r="BQ137" i="28"/>
  <c r="BQ140" i="28" s="1"/>
  <c r="BQ144" i="28" s="1"/>
  <c r="BQ146" i="28" s="1"/>
  <c r="BQ99" i="28"/>
  <c r="BQ101" i="28"/>
  <c r="BQ142" i="28" s="1"/>
  <c r="BQ98" i="28"/>
  <c r="Z199" i="28"/>
  <c r="AM200" i="28"/>
  <c r="AB103" i="28"/>
  <c r="M119" i="28"/>
  <c r="M113" i="28"/>
  <c r="BR114" i="28"/>
  <c r="BR115" i="28" s="1"/>
  <c r="BR112" i="28"/>
  <c r="BR110" i="28"/>
  <c r="AY201" i="28"/>
  <c r="BC10" i="28" s="1"/>
  <c r="BD10" i="28" s="1"/>
  <c r="K199" i="28"/>
  <c r="BQ173" i="28"/>
  <c r="BQ176" i="28"/>
  <c r="BQ167" i="28"/>
  <c r="BQ170" i="28"/>
  <c r="BQ116" i="28"/>
  <c r="BQ118" i="28" s="1"/>
  <c r="AP187" i="28"/>
  <c r="AP181" i="28"/>
  <c r="AP190" i="28"/>
  <c r="AP184" i="28"/>
  <c r="AP136" i="28"/>
  <c r="AP134" i="28" s="1"/>
  <c r="AP135" i="28" s="1"/>
  <c r="AB159" i="28"/>
  <c r="BC73" i="28"/>
  <c r="BC67" i="28"/>
  <c r="BC77" i="28" s="1"/>
  <c r="BC75" i="28" s="1"/>
  <c r="AA67" i="28"/>
  <c r="AA77" i="28" s="1"/>
  <c r="AA75" i="28" s="1"/>
  <c r="AA73" i="28"/>
  <c r="AP73" i="28"/>
  <c r="AP74" i="28" s="1"/>
  <c r="AP67" i="28"/>
  <c r="AP77" i="28" s="1"/>
  <c r="AP75" i="28" s="1"/>
  <c r="AP76" i="28" s="1"/>
  <c r="AO139" i="28"/>
  <c r="AO141" i="28" s="1"/>
  <c r="AO151" i="28" s="1"/>
  <c r="AO149" i="28" s="1"/>
  <c r="AO104" i="28"/>
  <c r="AO147" i="28" s="1"/>
  <c r="AO100" i="28"/>
  <c r="AO160" i="28" s="1"/>
  <c r="AM87" i="28"/>
  <c r="AN87" i="28" s="1"/>
  <c r="AO87" i="28" s="1"/>
  <c r="M139" i="28"/>
  <c r="M141" i="28" s="1"/>
  <c r="M151" i="28" s="1"/>
  <c r="M149" i="28" s="1"/>
  <c r="M104" i="28"/>
  <c r="M100" i="28"/>
  <c r="M160" i="28" s="1"/>
  <c r="AO175" i="28"/>
  <c r="AO169" i="28"/>
  <c r="AO178" i="28"/>
  <c r="AO172" i="28"/>
  <c r="AO123" i="28"/>
  <c r="AO121" i="28" s="1"/>
  <c r="AN58" i="28"/>
  <c r="AN88" i="28" s="1"/>
  <c r="N176" i="28"/>
  <c r="N177" i="28" s="1"/>
  <c r="N170" i="28"/>
  <c r="N171" i="28" s="1"/>
  <c r="N167" i="28"/>
  <c r="N168" i="28" s="1"/>
  <c r="N116" i="28"/>
  <c r="N117" i="28" s="1"/>
  <c r="N173" i="28"/>
  <c r="N174" i="28" s="1"/>
  <c r="BD112" i="28"/>
  <c r="BD114" i="28"/>
  <c r="BD115" i="28" s="1"/>
  <c r="BD110" i="28"/>
  <c r="BC176" i="28"/>
  <c r="BC170" i="28"/>
  <c r="BC173" i="28"/>
  <c r="BC167" i="28"/>
  <c r="BC116" i="28"/>
  <c r="BC118" i="28" s="1"/>
  <c r="BQ55" i="28"/>
  <c r="BQ83" i="28" s="1"/>
  <c r="BQ53" i="28"/>
  <c r="BQ56" i="28" s="1"/>
  <c r="BQ57" i="28" s="1"/>
  <c r="BQ78" i="28"/>
  <c r="BQ81" i="28" s="1"/>
  <c r="BQ85" i="28" s="1"/>
  <c r="BQ87" i="28" s="1"/>
  <c r="BQ52" i="28"/>
  <c r="BB164" i="28"/>
  <c r="BB200" i="28" s="1"/>
  <c r="BB161" i="28"/>
  <c r="BB197" i="28" s="1"/>
  <c r="BB155" i="28"/>
  <c r="BB191" i="28" s="1"/>
  <c r="BB158" i="28"/>
  <c r="BB102" i="28"/>
  <c r="BB103" i="28" s="1"/>
  <c r="AO58" i="28"/>
  <c r="AO88" i="28" s="1"/>
  <c r="AO54" i="28"/>
  <c r="AO62" i="28" s="1"/>
  <c r="AO60" i="28" s="1"/>
  <c r="AO80" i="28"/>
  <c r="AO82" i="28" s="1"/>
  <c r="AO92" i="28" s="1"/>
  <c r="AO90" i="28" s="1"/>
  <c r="Y199" i="28"/>
  <c r="BR111" i="28"/>
  <c r="BR65" i="28"/>
  <c r="AM147" i="28"/>
  <c r="N137" i="28"/>
  <c r="N140" i="28" s="1"/>
  <c r="N144" i="28" s="1"/>
  <c r="N99" i="28"/>
  <c r="N101" i="28"/>
  <c r="N142" i="28" s="1"/>
  <c r="N143" i="28" s="1"/>
  <c r="N98" i="28"/>
  <c r="AP137" i="28"/>
  <c r="AP101" i="28"/>
  <c r="AP142" i="28" s="1"/>
  <c r="AP143" i="28" s="1"/>
  <c r="AP99" i="28"/>
  <c r="AP98" i="28"/>
  <c r="AP97" i="28"/>
  <c r="N134" i="28"/>
  <c r="N135" i="28" s="1"/>
  <c r="BO147" i="28"/>
  <c r="BD132" i="28"/>
  <c r="BD133" i="28" s="1"/>
  <c r="BD128" i="28"/>
  <c r="AY198" i="28"/>
  <c r="BC8" i="28" s="1"/>
  <c r="BD8" i="28" s="1"/>
  <c r="N111" i="28"/>
  <c r="N65" i="28"/>
  <c r="BR68" i="28"/>
  <c r="BR69" i="28" s="1"/>
  <c r="BR66" i="28"/>
  <c r="BR70" i="28" s="1"/>
  <c r="BR71" i="28" s="1"/>
  <c r="BR64" i="28"/>
  <c r="K193" i="28"/>
  <c r="BC78" i="28"/>
  <c r="BC81" i="28" s="1"/>
  <c r="BC85" i="28" s="1"/>
  <c r="BC53" i="28"/>
  <c r="BC56" i="28" s="1"/>
  <c r="BC57" i="28" s="1"/>
  <c r="BC55" i="28"/>
  <c r="BC83" i="28" s="1"/>
  <c r="BC52" i="28"/>
  <c r="N72" i="28"/>
  <c r="AM103" i="27"/>
  <c r="BD72" i="27"/>
  <c r="L146" i="27"/>
  <c r="M146" i="27" s="1"/>
  <c r="AA164" i="27"/>
  <c r="AA200" i="27" s="1"/>
  <c r="AA155" i="27"/>
  <c r="AA158" i="27"/>
  <c r="AA194" i="27" s="1"/>
  <c r="AA161" i="27"/>
  <c r="AA197" i="27" s="1"/>
  <c r="AA102" i="27"/>
  <c r="M67" i="27"/>
  <c r="M77" i="27" s="1"/>
  <c r="M75" i="27" s="1"/>
  <c r="M73" i="27"/>
  <c r="BO163" i="27"/>
  <c r="BO199" i="27" s="1"/>
  <c r="BO157" i="27"/>
  <c r="BO193" i="27" s="1"/>
  <c r="BO166" i="27"/>
  <c r="BO202" i="27" s="1"/>
  <c r="BO108" i="27"/>
  <c r="BO106" i="27" s="1"/>
  <c r="BO196" i="27"/>
  <c r="AB96" i="27"/>
  <c r="AB50" i="27"/>
  <c r="AB25" i="27"/>
  <c r="BQ73" i="27"/>
  <c r="BQ67" i="27"/>
  <c r="BQ77" i="27" s="1"/>
  <c r="BQ75" i="27" s="1"/>
  <c r="N128" i="27"/>
  <c r="N132" i="27"/>
  <c r="N133" i="27" s="1"/>
  <c r="AO137" i="27"/>
  <c r="AO140" i="27" s="1"/>
  <c r="AO144" i="27" s="1"/>
  <c r="AO101" i="27"/>
  <c r="AO142" i="27" s="1"/>
  <c r="AO99" i="27"/>
  <c r="AO98" i="27"/>
  <c r="L80" i="27"/>
  <c r="L82" i="27" s="1"/>
  <c r="L92" i="27" s="1"/>
  <c r="L90" i="27" s="1"/>
  <c r="L54" i="27"/>
  <c r="L62" i="27" s="1"/>
  <c r="L60" i="27" s="1"/>
  <c r="L58" i="27"/>
  <c r="L88" i="27" s="1"/>
  <c r="L178" i="27"/>
  <c r="L175" i="27"/>
  <c r="L172" i="27"/>
  <c r="L169" i="27"/>
  <c r="L123" i="27"/>
  <c r="L121" i="27" s="1"/>
  <c r="AK148" i="27"/>
  <c r="L164" i="27"/>
  <c r="L200" i="27" s="1"/>
  <c r="L158" i="27"/>
  <c r="L155" i="27"/>
  <c r="L191" i="27" s="1"/>
  <c r="L161" i="27"/>
  <c r="L197" i="27" s="1"/>
  <c r="L102" i="27"/>
  <c r="AN139" i="27"/>
  <c r="AN141" i="27" s="1"/>
  <c r="AN151" i="27" s="1"/>
  <c r="AN149" i="27" s="1"/>
  <c r="AN100" i="27"/>
  <c r="AN160" i="27" s="1"/>
  <c r="N111" i="27"/>
  <c r="N65" i="27"/>
  <c r="AO73" i="27"/>
  <c r="AO67" i="27"/>
  <c r="AO77" i="27" s="1"/>
  <c r="AO75" i="27" s="1"/>
  <c r="AK195" i="27"/>
  <c r="AO6" i="27" s="1"/>
  <c r="AP6" i="27" s="1"/>
  <c r="BO147" i="27"/>
  <c r="K191" i="27"/>
  <c r="BM89" i="27"/>
  <c r="AN80" i="27"/>
  <c r="AN82" i="27" s="1"/>
  <c r="AN92" i="27" s="1"/>
  <c r="AN90" i="27" s="1"/>
  <c r="AN58" i="27"/>
  <c r="AN88" i="27" s="1"/>
  <c r="AN54" i="27"/>
  <c r="AN62" i="27" s="1"/>
  <c r="AN60" i="27" s="1"/>
  <c r="M176" i="27"/>
  <c r="M170" i="27"/>
  <c r="M167" i="27"/>
  <c r="M173" i="27"/>
  <c r="M116" i="27"/>
  <c r="M118" i="27" s="1"/>
  <c r="AM104" i="27"/>
  <c r="AM147" i="27" s="1"/>
  <c r="BD119" i="27"/>
  <c r="BD120" i="27" s="1"/>
  <c r="BD113" i="27"/>
  <c r="BC161" i="27"/>
  <c r="BC197" i="27" s="1"/>
  <c r="BC164" i="27"/>
  <c r="BC200" i="27" s="1"/>
  <c r="BC158" i="27"/>
  <c r="BC155" i="27"/>
  <c r="BC191" i="27" s="1"/>
  <c r="BC102" i="27"/>
  <c r="BC103" i="27" s="1"/>
  <c r="BD190" i="27"/>
  <c r="BD184" i="27"/>
  <c r="BD181" i="27"/>
  <c r="BD136" i="27"/>
  <c r="BD134" i="27" s="1"/>
  <c r="BD135" i="27" s="1"/>
  <c r="BD187" i="27"/>
  <c r="N114" i="27"/>
  <c r="N115" i="27" s="1"/>
  <c r="N112" i="27"/>
  <c r="N110" i="27"/>
  <c r="BP164" i="27"/>
  <c r="BP200" i="27" s="1"/>
  <c r="BP158" i="27"/>
  <c r="BP194" i="27" s="1"/>
  <c r="BP155" i="27"/>
  <c r="BP191" i="27" s="1"/>
  <c r="BP102" i="27"/>
  <c r="BP103" i="27" s="1"/>
  <c r="BP161" i="27"/>
  <c r="BP197" i="27" s="1"/>
  <c r="BR66" i="27"/>
  <c r="BR70" i="27" s="1"/>
  <c r="BR71" i="27" s="1"/>
  <c r="BR68" i="27"/>
  <c r="BR69" i="27" s="1"/>
  <c r="BR64" i="27"/>
  <c r="BQ119" i="27"/>
  <c r="BQ113" i="27"/>
  <c r="M78" i="27"/>
  <c r="M81" i="27" s="1"/>
  <c r="M85" i="27" s="1"/>
  <c r="M53" i="27"/>
  <c r="M56" i="27" s="1"/>
  <c r="M57" i="27" s="1"/>
  <c r="M55" i="27"/>
  <c r="M83" i="27" s="1"/>
  <c r="M52" i="27"/>
  <c r="BB200" i="27"/>
  <c r="BQ78" i="27"/>
  <c r="BQ81" i="27" s="1"/>
  <c r="BQ85" i="27" s="1"/>
  <c r="BQ53" i="27"/>
  <c r="BQ56" i="27" s="1"/>
  <c r="BQ57" i="27" s="1"/>
  <c r="BQ55" i="27"/>
  <c r="BQ83" i="27" s="1"/>
  <c r="BQ52" i="27"/>
  <c r="N44" i="27"/>
  <c r="N45" i="27" s="1"/>
  <c r="AP114" i="27"/>
  <c r="AP115" i="27" s="1"/>
  <c r="AP112" i="27"/>
  <c r="AP110" i="27"/>
  <c r="N50" i="27"/>
  <c r="N96" i="27"/>
  <c r="N25" i="27"/>
  <c r="AP111" i="27"/>
  <c r="AP65" i="27"/>
  <c r="AB119" i="27"/>
  <c r="AB120" i="27" s="1"/>
  <c r="AB113" i="27"/>
  <c r="AP187" i="27"/>
  <c r="AP181" i="27"/>
  <c r="AP190" i="27"/>
  <c r="AP184" i="27"/>
  <c r="AP136" i="27"/>
  <c r="I148" i="27"/>
  <c r="BD67" i="27"/>
  <c r="BD77" i="27" s="1"/>
  <c r="BD75" i="27" s="1"/>
  <c r="BD76" i="27" s="1"/>
  <c r="BD73" i="27"/>
  <c r="BD74" i="27" s="1"/>
  <c r="BR38" i="27"/>
  <c r="BR46" i="27" s="1"/>
  <c r="BR44" i="27" s="1"/>
  <c r="BR45" i="27" s="1"/>
  <c r="BR42" i="27"/>
  <c r="BR43" i="27" s="1"/>
  <c r="N66" i="27"/>
  <c r="N70" i="27" s="1"/>
  <c r="N71" i="27" s="1"/>
  <c r="N68" i="27"/>
  <c r="N69" i="27" s="1"/>
  <c r="N64" i="27"/>
  <c r="AO176" i="27"/>
  <c r="AO170" i="27"/>
  <c r="AO173" i="27"/>
  <c r="AO116" i="27"/>
  <c r="AO118" i="27" s="1"/>
  <c r="AO167" i="27"/>
  <c r="BP139" i="27"/>
  <c r="BP141" i="27" s="1"/>
  <c r="BP151" i="27" s="1"/>
  <c r="BP149" i="27" s="1"/>
  <c r="BP104" i="27"/>
  <c r="BP147" i="27" s="1"/>
  <c r="BP100" i="27"/>
  <c r="BP160" i="27" s="1"/>
  <c r="BP80" i="27"/>
  <c r="BP82" i="27" s="1"/>
  <c r="BP92" i="27" s="1"/>
  <c r="BP90" i="27" s="1"/>
  <c r="BP58" i="27"/>
  <c r="BP88" i="27" s="1"/>
  <c r="BP54" i="27"/>
  <c r="BP62" i="27" s="1"/>
  <c r="BP60" i="27" s="1"/>
  <c r="AB176" i="27"/>
  <c r="AB177" i="27" s="1"/>
  <c r="AB170" i="27"/>
  <c r="AB171" i="27" s="1"/>
  <c r="AB167" i="27"/>
  <c r="AB168" i="27" s="1"/>
  <c r="AB173" i="27"/>
  <c r="AB174" i="27" s="1"/>
  <c r="AB116" i="27"/>
  <c r="AB117" i="27" s="1"/>
  <c r="BB163" i="27"/>
  <c r="BB199" i="27" s="1"/>
  <c r="BB157" i="27"/>
  <c r="BB193" i="27" s="1"/>
  <c r="BB166" i="27"/>
  <c r="BB202" i="27" s="1"/>
  <c r="BB196" i="27"/>
  <c r="BB108" i="27"/>
  <c r="BB106" i="27" s="1"/>
  <c r="AK198" i="27"/>
  <c r="AO8" i="27" s="1"/>
  <c r="AP8" i="27" s="1"/>
  <c r="AO187" i="27"/>
  <c r="AO181" i="27"/>
  <c r="AO184" i="27"/>
  <c r="AO190" i="27"/>
  <c r="AO136" i="27"/>
  <c r="AO134" i="27" s="1"/>
  <c r="AA178" i="27"/>
  <c r="AA175" i="27"/>
  <c r="AA169" i="27"/>
  <c r="AA172" i="27"/>
  <c r="AA123" i="27"/>
  <c r="AA121" i="27" s="1"/>
  <c r="BO197" i="27"/>
  <c r="AN164" i="27"/>
  <c r="AN158" i="27"/>
  <c r="AN194" i="27" s="1"/>
  <c r="AN161" i="27"/>
  <c r="AN197" i="27" s="1"/>
  <c r="AN155" i="27"/>
  <c r="AN191" i="27" s="1"/>
  <c r="AN102" i="27"/>
  <c r="AN103" i="27" s="1"/>
  <c r="M119" i="27"/>
  <c r="M113" i="27"/>
  <c r="AO119" i="27"/>
  <c r="AO113" i="27"/>
  <c r="BR128" i="27"/>
  <c r="BR132" i="27"/>
  <c r="BR133" i="27" s="1"/>
  <c r="Z163" i="27"/>
  <c r="Z199" i="27" s="1"/>
  <c r="Z157" i="27"/>
  <c r="Z193" i="27" s="1"/>
  <c r="Z166" i="27"/>
  <c r="Z202" i="27" s="1"/>
  <c r="Z108" i="27"/>
  <c r="Z106" i="27" s="1"/>
  <c r="Z196" i="27"/>
  <c r="BP118" i="27"/>
  <c r="BD78" i="27"/>
  <c r="BD55" i="27"/>
  <c r="BD83" i="27" s="1"/>
  <c r="BD84" i="27" s="1"/>
  <c r="BD53" i="27"/>
  <c r="BD56" i="27" s="1"/>
  <c r="BD57" i="27" s="1"/>
  <c r="BD52" i="27"/>
  <c r="BD51" i="27"/>
  <c r="K166" i="27"/>
  <c r="K202" i="27" s="1"/>
  <c r="K157" i="27"/>
  <c r="K193" i="27" s="1"/>
  <c r="K163" i="27"/>
  <c r="K199" i="27" s="1"/>
  <c r="K196" i="27"/>
  <c r="K108" i="27"/>
  <c r="K106" i="27" s="1"/>
  <c r="AM163" i="27"/>
  <c r="AM199" i="27" s="1"/>
  <c r="AM157" i="27"/>
  <c r="AM193" i="27" s="1"/>
  <c r="AM166" i="27"/>
  <c r="AM202" i="27" s="1"/>
  <c r="AM108" i="27"/>
  <c r="AM106" i="27" s="1"/>
  <c r="AM196" i="27"/>
  <c r="BR96" i="27"/>
  <c r="BR50" i="27"/>
  <c r="BR25" i="27"/>
  <c r="AK89" i="27"/>
  <c r="BP87" i="27"/>
  <c r="AP24" i="27"/>
  <c r="BD176" i="27"/>
  <c r="BD177" i="27" s="1"/>
  <c r="BD170" i="27"/>
  <c r="BD171" i="27" s="1"/>
  <c r="BD167" i="27"/>
  <c r="BD168" i="27" s="1"/>
  <c r="BD116" i="27"/>
  <c r="BD117" i="27" s="1"/>
  <c r="BD173" i="27"/>
  <c r="BD174" i="27" s="1"/>
  <c r="AK192" i="27"/>
  <c r="AO4" i="27" s="1"/>
  <c r="AP4" i="27" s="1"/>
  <c r="BO146" i="27"/>
  <c r="BP146" i="27" s="1"/>
  <c r="BR112" i="27"/>
  <c r="BR114" i="27"/>
  <c r="BR115" i="27" s="1"/>
  <c r="BR110" i="27"/>
  <c r="M137" i="27"/>
  <c r="M140" i="27" s="1"/>
  <c r="M144" i="27" s="1"/>
  <c r="M99" i="27"/>
  <c r="M101" i="27"/>
  <c r="M142" i="27" s="1"/>
  <c r="M98" i="27"/>
  <c r="BQ137" i="27"/>
  <c r="BQ99" i="27"/>
  <c r="BQ101" i="27"/>
  <c r="BQ142" i="27" s="1"/>
  <c r="BQ98" i="27"/>
  <c r="L139" i="27"/>
  <c r="L141" i="27" s="1"/>
  <c r="L151" i="27" s="1"/>
  <c r="L149" i="27" s="1"/>
  <c r="L104" i="27"/>
  <c r="L147" i="27" s="1"/>
  <c r="L100" i="27"/>
  <c r="L160" i="27" s="1"/>
  <c r="BC178" i="27"/>
  <c r="BC175" i="27"/>
  <c r="BC169" i="27"/>
  <c r="BC172" i="27"/>
  <c r="BC123" i="27"/>
  <c r="BC121" i="27" s="1"/>
  <c r="BC58" i="27"/>
  <c r="BC88" i="27" s="1"/>
  <c r="BC80" i="27"/>
  <c r="BC82" i="27" s="1"/>
  <c r="BC92" i="27" s="1"/>
  <c r="BC90" i="27" s="1"/>
  <c r="BC54" i="27"/>
  <c r="BC62" i="27" s="1"/>
  <c r="BC60" i="27" s="1"/>
  <c r="AN81" i="27"/>
  <c r="AN85" i="27" s="1"/>
  <c r="AN178" i="27"/>
  <c r="AN175" i="27"/>
  <c r="AN172" i="27"/>
  <c r="AN123" i="27"/>
  <c r="AN121" i="27" s="1"/>
  <c r="AN169" i="27"/>
  <c r="BQ176" i="27"/>
  <c r="BQ170" i="27"/>
  <c r="BQ167" i="27"/>
  <c r="BQ173" i="27"/>
  <c r="BQ116" i="27"/>
  <c r="AA80" i="27"/>
  <c r="AA82" i="27" s="1"/>
  <c r="AA92" i="27" s="1"/>
  <c r="AA90" i="27" s="1"/>
  <c r="AA54" i="27"/>
  <c r="AA62" i="27" s="1"/>
  <c r="AA60" i="27" s="1"/>
  <c r="AA58" i="27"/>
  <c r="AA88" i="27" s="1"/>
  <c r="AA87" i="27"/>
  <c r="AN146" i="27"/>
  <c r="BP178" i="27"/>
  <c r="BP175" i="27"/>
  <c r="BP172" i="27"/>
  <c r="BP169" i="27"/>
  <c r="BP123" i="27"/>
  <c r="BP121" i="27" s="1"/>
  <c r="AP68" i="27"/>
  <c r="AP69" i="27" s="1"/>
  <c r="AP66" i="27"/>
  <c r="AP70" i="27" s="1"/>
  <c r="AP71" i="27" s="1"/>
  <c r="AK201" i="27"/>
  <c r="AO10" i="27" s="1"/>
  <c r="AP10" i="27" s="1"/>
  <c r="BO200" i="27"/>
  <c r="AP64" i="27"/>
  <c r="AA139" i="27"/>
  <c r="AA141" i="27" s="1"/>
  <c r="AA151" i="27" s="1"/>
  <c r="AA149" i="27" s="1"/>
  <c r="AA104" i="27"/>
  <c r="AA147" i="27" s="1"/>
  <c r="AA100" i="27"/>
  <c r="AA160" i="27" s="1"/>
  <c r="BB146" i="27"/>
  <c r="BC146" i="27" s="1"/>
  <c r="K87" i="27"/>
  <c r="L87" i="27" s="1"/>
  <c r="AB73" i="27"/>
  <c r="AB74" i="27" s="1"/>
  <c r="AB67" i="27"/>
  <c r="AB77" i="27" s="1"/>
  <c r="AB75" i="27" s="1"/>
  <c r="AB76" i="27" s="1"/>
  <c r="BD137" i="27"/>
  <c r="BD99" i="27"/>
  <c r="BD101" i="27"/>
  <c r="BD142" i="27" s="1"/>
  <c r="BD143" i="27" s="1"/>
  <c r="BD98" i="27"/>
  <c r="AB190" i="27"/>
  <c r="AB184" i="27"/>
  <c r="AB187" i="27"/>
  <c r="AB181" i="27"/>
  <c r="AB136" i="27"/>
  <c r="AB134" i="27" s="1"/>
  <c r="AB135" i="27" s="1"/>
  <c r="AM149" i="27"/>
  <c r="BC139" i="27"/>
  <c r="BC141" i="27" s="1"/>
  <c r="BC151" i="27" s="1"/>
  <c r="BC149" i="27" s="1"/>
  <c r="BC104" i="27"/>
  <c r="BC147" i="27" s="1"/>
  <c r="BC100" i="27"/>
  <c r="BC160" i="27" s="1"/>
  <c r="Z103" i="27"/>
  <c r="K103" i="27"/>
  <c r="L103" i="27" s="1"/>
  <c r="AL163" i="27"/>
  <c r="AL199" i="27" s="1"/>
  <c r="AL157" i="27"/>
  <c r="AL193" i="27" s="1"/>
  <c r="AL196" i="27"/>
  <c r="AL166" i="27"/>
  <c r="AL202" i="27" s="1"/>
  <c r="AL108" i="27"/>
  <c r="AL106" i="27" s="1"/>
  <c r="BR65" i="27"/>
  <c r="BR111" i="27"/>
  <c r="AA146" i="27"/>
  <c r="K88" i="27"/>
  <c r="BB191" i="27"/>
  <c r="AO78" i="27"/>
  <c r="AO81" i="27" s="1"/>
  <c r="AO85" i="27" s="1"/>
  <c r="AO55" i="27"/>
  <c r="AO83" i="27" s="1"/>
  <c r="AO53" i="27"/>
  <c r="AO56" i="27" s="1"/>
  <c r="AO57" i="27" s="1"/>
  <c r="AO52" i="27"/>
  <c r="AB72" i="27"/>
  <c r="Z102" i="26"/>
  <c r="Z164" i="26"/>
  <c r="Z200" i="26" s="1"/>
  <c r="Z155" i="26"/>
  <c r="Z191" i="26" s="1"/>
  <c r="Z158" i="26"/>
  <c r="Z194" i="26" s="1"/>
  <c r="Z161" i="26"/>
  <c r="Z197" i="26" s="1"/>
  <c r="BD68" i="26"/>
  <c r="BD69" i="26" s="1"/>
  <c r="BD66" i="26"/>
  <c r="BD70" i="26" s="1"/>
  <c r="BD64" i="26"/>
  <c r="AB42" i="26"/>
  <c r="AB43" i="26" s="1"/>
  <c r="AB38" i="26"/>
  <c r="AB46" i="26" s="1"/>
  <c r="AB44" i="26" s="1"/>
  <c r="AB45" i="26" s="1"/>
  <c r="BR24" i="26"/>
  <c r="BR25" i="26" s="1"/>
  <c r="AB65" i="26"/>
  <c r="AB111" i="26"/>
  <c r="AA52" i="26"/>
  <c r="AA55" i="26"/>
  <c r="AA83" i="26" s="1"/>
  <c r="AA53" i="26"/>
  <c r="AA56" i="26" s="1"/>
  <c r="AA57" i="26" s="1"/>
  <c r="AA78" i="26"/>
  <c r="AA81" i="26" s="1"/>
  <c r="AA85" i="26" s="1"/>
  <c r="BC181" i="26"/>
  <c r="BC190" i="26"/>
  <c r="BC136" i="26"/>
  <c r="BC134" i="26" s="1"/>
  <c r="BC187" i="26"/>
  <c r="BC184" i="26"/>
  <c r="AB68" i="26"/>
  <c r="AB69" i="26" s="1"/>
  <c r="AB66" i="26"/>
  <c r="AB70" i="26" s="1"/>
  <c r="AB71" i="26" s="1"/>
  <c r="AB64" i="26"/>
  <c r="BD112" i="26"/>
  <c r="BD114" i="26"/>
  <c r="BD115" i="26" s="1"/>
  <c r="BD110" i="26"/>
  <c r="BB102" i="26"/>
  <c r="BB103" i="26" s="1"/>
  <c r="BB164" i="26"/>
  <c r="BB200" i="26" s="1"/>
  <c r="BB161" i="26"/>
  <c r="BB197" i="26" s="1"/>
  <c r="BB158" i="26"/>
  <c r="BB194" i="26" s="1"/>
  <c r="BB155" i="26"/>
  <c r="BB191" i="26" s="1"/>
  <c r="AA173" i="26"/>
  <c r="AA116" i="26"/>
  <c r="AA170" i="26"/>
  <c r="AA176" i="26"/>
  <c r="AA167" i="26"/>
  <c r="BD128" i="26"/>
  <c r="BD132" i="26"/>
  <c r="BD133" i="26" s="1"/>
  <c r="BB146" i="26"/>
  <c r="Z147" i="26"/>
  <c r="AB50" i="26"/>
  <c r="AB52" i="26" s="1"/>
  <c r="AA73" i="26"/>
  <c r="AA67" i="26"/>
  <c r="AA77" i="26" s="1"/>
  <c r="AA75" i="26" s="1"/>
  <c r="AA99" i="26"/>
  <c r="AA101" i="26"/>
  <c r="AA142" i="26" s="1"/>
  <c r="AA98" i="26"/>
  <c r="AA104" i="26" s="1"/>
  <c r="AA147" i="26" s="1"/>
  <c r="AA137" i="26"/>
  <c r="AA140" i="26" s="1"/>
  <c r="AA144" i="26" s="1"/>
  <c r="Y157" i="26"/>
  <c r="Y193" i="26" s="1"/>
  <c r="Y196" i="26"/>
  <c r="Y166" i="26"/>
  <c r="Y202" i="26" s="1"/>
  <c r="Y163" i="26"/>
  <c r="Y199" i="26" s="1"/>
  <c r="Y108" i="26"/>
  <c r="Y106" i="26" s="1"/>
  <c r="BC167" i="26"/>
  <c r="BC173" i="26"/>
  <c r="BC116" i="26"/>
  <c r="BC118" i="26" s="1"/>
  <c r="BC176" i="26"/>
  <c r="BC170" i="26"/>
  <c r="AB114" i="26"/>
  <c r="AB115" i="26" s="1"/>
  <c r="AB112" i="26"/>
  <c r="AB110" i="26"/>
  <c r="Z80" i="26"/>
  <c r="Z82" i="26" s="1"/>
  <c r="Z92" i="26" s="1"/>
  <c r="Z90" i="26" s="1"/>
  <c r="Z54" i="26"/>
  <c r="Z62" i="26" s="1"/>
  <c r="Z60" i="26" s="1"/>
  <c r="Z103" i="26"/>
  <c r="BC78" i="26"/>
  <c r="BC81" i="26" s="1"/>
  <c r="BC85" i="26" s="1"/>
  <c r="BC52" i="26"/>
  <c r="BC55" i="26"/>
  <c r="BC83" i="26" s="1"/>
  <c r="BC53" i="26"/>
  <c r="BC56" i="26" s="1"/>
  <c r="BC57" i="26" s="1"/>
  <c r="BB87" i="26"/>
  <c r="AA119" i="26"/>
  <c r="AA113" i="26"/>
  <c r="Z139" i="26"/>
  <c r="Z141" i="26" s="1"/>
  <c r="Z151" i="26" s="1"/>
  <c r="Z149" i="26" s="1"/>
  <c r="Z100" i="26"/>
  <c r="Z160" i="26" s="1"/>
  <c r="BB54" i="26"/>
  <c r="BB62" i="26" s="1"/>
  <c r="BB60" i="26" s="1"/>
  <c r="BB80" i="26"/>
  <c r="BB82" i="26" s="1"/>
  <c r="BB92" i="26" s="1"/>
  <c r="BB90" i="26" s="1"/>
  <c r="BB58" i="26"/>
  <c r="BB88" i="26" s="1"/>
  <c r="Z178" i="26"/>
  <c r="Z175" i="26"/>
  <c r="Z123" i="26"/>
  <c r="Z121" i="26" s="1"/>
  <c r="Z172" i="26"/>
  <c r="Z169" i="26"/>
  <c r="Z146" i="26"/>
  <c r="AA146" i="26" s="1"/>
  <c r="BD24" i="26"/>
  <c r="BC98" i="26"/>
  <c r="BC137" i="26"/>
  <c r="BC140" i="26" s="1"/>
  <c r="BC144" i="26" s="1"/>
  <c r="BC101" i="26"/>
  <c r="BC142" i="26" s="1"/>
  <c r="BC99" i="26"/>
  <c r="AA118" i="26"/>
  <c r="BB139" i="26"/>
  <c r="BB141" i="26" s="1"/>
  <c r="BB151" i="26" s="1"/>
  <c r="BB149" i="26" s="1"/>
  <c r="BB100" i="26"/>
  <c r="BB160" i="26" s="1"/>
  <c r="AB128" i="26"/>
  <c r="AB132" i="26"/>
  <c r="AB133" i="26" s="1"/>
  <c r="BC175" i="26"/>
  <c r="BC172" i="26"/>
  <c r="BC178" i="26"/>
  <c r="BC169" i="26"/>
  <c r="BC123" i="26"/>
  <c r="BC121" i="26" s="1"/>
  <c r="BO194" i="26"/>
  <c r="BR114" i="26"/>
  <c r="BR115" i="26" s="1"/>
  <c r="BR112" i="26"/>
  <c r="BR110" i="26"/>
  <c r="AN139" i="26"/>
  <c r="AN141" i="26" s="1"/>
  <c r="AN151" i="26" s="1"/>
  <c r="AN149" i="26" s="1"/>
  <c r="AN104" i="26"/>
  <c r="AN100" i="26"/>
  <c r="AN160" i="26" s="1"/>
  <c r="AP114" i="26"/>
  <c r="AP115" i="26" s="1"/>
  <c r="AP112" i="26"/>
  <c r="M73" i="26"/>
  <c r="M67" i="26"/>
  <c r="M77" i="26" s="1"/>
  <c r="M75" i="26" s="1"/>
  <c r="BP178" i="26"/>
  <c r="BP172" i="26"/>
  <c r="BP169" i="26"/>
  <c r="BP175" i="26"/>
  <c r="BP123" i="26"/>
  <c r="BP121" i="26" s="1"/>
  <c r="M176" i="26"/>
  <c r="M167" i="26"/>
  <c r="M173" i="26"/>
  <c r="M170" i="26"/>
  <c r="M116" i="26"/>
  <c r="M118" i="26" s="1"/>
  <c r="AP187" i="26"/>
  <c r="AP181" i="26"/>
  <c r="AP184" i="26"/>
  <c r="AP190" i="26"/>
  <c r="AP136" i="26"/>
  <c r="AO67" i="26"/>
  <c r="AO77" i="26" s="1"/>
  <c r="AO75" i="26" s="1"/>
  <c r="AO73" i="26"/>
  <c r="BQ113" i="26"/>
  <c r="BQ119" i="26"/>
  <c r="BR42" i="26"/>
  <c r="BR43" i="26" s="1"/>
  <c r="BR38" i="26"/>
  <c r="BR46" i="26" s="1"/>
  <c r="BR44" i="26" s="1"/>
  <c r="BR45" i="26" s="1"/>
  <c r="N114" i="26"/>
  <c r="N115" i="26" s="1"/>
  <c r="N112" i="26"/>
  <c r="BP80" i="26"/>
  <c r="BP82" i="26" s="1"/>
  <c r="BP92" i="26" s="1"/>
  <c r="BP90" i="26" s="1"/>
  <c r="BP58" i="26"/>
  <c r="BP88" i="26" s="1"/>
  <c r="BP54" i="26"/>
  <c r="BP62" i="26" s="1"/>
  <c r="BP60" i="26" s="1"/>
  <c r="BR50" i="26"/>
  <c r="BO200" i="26"/>
  <c r="AN161" i="26"/>
  <c r="AN155" i="26"/>
  <c r="AN164" i="26"/>
  <c r="AN200" i="26" s="1"/>
  <c r="AN158" i="26"/>
  <c r="AN194" i="26" s="1"/>
  <c r="AN102" i="26"/>
  <c r="AN103" i="26" s="1"/>
  <c r="L80" i="26"/>
  <c r="L82" i="26" s="1"/>
  <c r="L92" i="26" s="1"/>
  <c r="L90" i="26" s="1"/>
  <c r="L58" i="26"/>
  <c r="L54" i="26"/>
  <c r="L62" i="26" s="1"/>
  <c r="L60" i="26" s="1"/>
  <c r="BQ176" i="26"/>
  <c r="BQ170" i="26"/>
  <c r="BQ167" i="26"/>
  <c r="BQ173" i="26"/>
  <c r="BQ116" i="26"/>
  <c r="BQ118" i="26" s="1"/>
  <c r="BQ137" i="26"/>
  <c r="BQ140" i="26" s="1"/>
  <c r="BQ144" i="26" s="1"/>
  <c r="BQ146" i="26" s="1"/>
  <c r="BQ101" i="26"/>
  <c r="BQ142" i="26" s="1"/>
  <c r="BQ99" i="26"/>
  <c r="BQ98" i="26"/>
  <c r="AP65" i="26"/>
  <c r="AP111" i="26"/>
  <c r="BR132" i="26"/>
  <c r="BR133" i="26" s="1"/>
  <c r="BR128" i="26"/>
  <c r="L87" i="26"/>
  <c r="AM166" i="26"/>
  <c r="AM202" i="26" s="1"/>
  <c r="AM196" i="26"/>
  <c r="AM163" i="26"/>
  <c r="AM199" i="26" s="1"/>
  <c r="AM108" i="26"/>
  <c r="AM106" i="26" s="1"/>
  <c r="AM157" i="26"/>
  <c r="AM193" i="26" s="1"/>
  <c r="AO176" i="26"/>
  <c r="AO170" i="26"/>
  <c r="AO167" i="26"/>
  <c r="AO173" i="26"/>
  <c r="AO116" i="26"/>
  <c r="AO118" i="26" s="1"/>
  <c r="AA87" i="26"/>
  <c r="L139" i="26"/>
  <c r="L141" i="26" s="1"/>
  <c r="L151" i="26" s="1"/>
  <c r="L149" i="26" s="1"/>
  <c r="L100" i="26"/>
  <c r="L160" i="26" s="1"/>
  <c r="L104" i="26"/>
  <c r="K166" i="26"/>
  <c r="K202" i="26" s="1"/>
  <c r="K196" i="26"/>
  <c r="K157" i="26"/>
  <c r="K193" i="26" s="1"/>
  <c r="K108" i="26"/>
  <c r="K106" i="26" s="1"/>
  <c r="K163" i="26"/>
  <c r="K199" i="26" s="1"/>
  <c r="BO88" i="26"/>
  <c r="BD73" i="26"/>
  <c r="BD74" i="26" s="1"/>
  <c r="BD67" i="26"/>
  <c r="BD77" i="26" s="1"/>
  <c r="BD75" i="26" s="1"/>
  <c r="BD76" i="26" s="1"/>
  <c r="M119" i="26"/>
  <c r="M113" i="26"/>
  <c r="AP45" i="26"/>
  <c r="BQ78" i="26"/>
  <c r="BQ81" i="26" s="1"/>
  <c r="BQ85" i="26" s="1"/>
  <c r="BQ87" i="26" s="1"/>
  <c r="BQ53" i="26"/>
  <c r="BQ56" i="26" s="1"/>
  <c r="BQ57" i="26" s="1"/>
  <c r="BQ55" i="26"/>
  <c r="BQ83" i="26" s="1"/>
  <c r="BQ52" i="26"/>
  <c r="Y88" i="26"/>
  <c r="Z58" i="26"/>
  <c r="N132" i="26"/>
  <c r="N133" i="26" s="1"/>
  <c r="N128" i="26"/>
  <c r="AB137" i="26"/>
  <c r="AB101" i="26"/>
  <c r="AB99" i="26"/>
  <c r="AB98" i="26"/>
  <c r="AB97" i="26"/>
  <c r="AO119" i="26"/>
  <c r="AO113" i="26"/>
  <c r="BR65" i="26"/>
  <c r="BR111" i="26"/>
  <c r="AN80" i="26"/>
  <c r="AN82" i="26" s="1"/>
  <c r="AN92" i="26" s="1"/>
  <c r="AN90" i="26" s="1"/>
  <c r="AN58" i="26"/>
  <c r="AN88" i="26" s="1"/>
  <c r="AN54" i="26"/>
  <c r="AN62" i="26" s="1"/>
  <c r="AN60" i="26" s="1"/>
  <c r="BP139" i="26"/>
  <c r="BP141" i="26" s="1"/>
  <c r="BP151" i="26" s="1"/>
  <c r="BP149" i="26" s="1"/>
  <c r="BP104" i="26"/>
  <c r="BP147" i="26" s="1"/>
  <c r="BP100" i="26"/>
  <c r="BP160" i="26" s="1"/>
  <c r="L178" i="26"/>
  <c r="L172" i="26"/>
  <c r="L169" i="26"/>
  <c r="L123" i="26"/>
  <c r="L121" i="26" s="1"/>
  <c r="L175" i="26"/>
  <c r="AO190" i="26"/>
  <c r="AO184" i="26"/>
  <c r="AO187" i="26"/>
  <c r="AO181" i="26"/>
  <c r="AO136" i="26"/>
  <c r="AO134" i="26" s="1"/>
  <c r="BO166" i="26"/>
  <c r="BO202" i="26" s="1"/>
  <c r="BO196" i="26"/>
  <c r="BO157" i="26"/>
  <c r="BO193" i="26" s="1"/>
  <c r="BO163" i="26"/>
  <c r="BO199" i="26" s="1"/>
  <c r="BO108" i="26"/>
  <c r="BO106" i="26" s="1"/>
  <c r="AO137" i="26"/>
  <c r="AO140" i="26" s="1"/>
  <c r="AO144" i="26" s="1"/>
  <c r="AO146" i="26" s="1"/>
  <c r="AO101" i="26"/>
  <c r="AO142" i="26" s="1"/>
  <c r="AO99" i="26"/>
  <c r="AO98" i="26"/>
  <c r="M78" i="26"/>
  <c r="M81" i="26" s="1"/>
  <c r="M85" i="26" s="1"/>
  <c r="M53" i="26"/>
  <c r="M56" i="26" s="1"/>
  <c r="M57" i="26" s="1"/>
  <c r="M55" i="26"/>
  <c r="M83" i="26" s="1"/>
  <c r="M52" i="26"/>
  <c r="L140" i="26"/>
  <c r="L144" i="26" s="1"/>
  <c r="N24" i="26"/>
  <c r="AB53" i="26"/>
  <c r="AB56" i="26" s="1"/>
  <c r="AB57" i="26" s="1"/>
  <c r="N68" i="26"/>
  <c r="N69" i="26" s="1"/>
  <c r="N66" i="26"/>
  <c r="N70" i="26" s="1"/>
  <c r="N71" i="26" s="1"/>
  <c r="N64" i="26"/>
  <c r="L161" i="26"/>
  <c r="L197" i="26" s="1"/>
  <c r="L155" i="26"/>
  <c r="L191" i="26" s="1"/>
  <c r="L158" i="26"/>
  <c r="L194" i="26" s="1"/>
  <c r="L164" i="26"/>
  <c r="L200" i="26" s="1"/>
  <c r="L102" i="26"/>
  <c r="L103" i="26" s="1"/>
  <c r="BO197" i="26"/>
  <c r="BR68" i="26"/>
  <c r="BR69" i="26" s="1"/>
  <c r="BR66" i="26"/>
  <c r="BR70" i="26" s="1"/>
  <c r="BR71" i="26" s="1"/>
  <c r="BR64" i="26"/>
  <c r="AP66" i="26"/>
  <c r="AP70" i="26" s="1"/>
  <c r="AP71" i="26" s="1"/>
  <c r="AP68" i="26"/>
  <c r="AP69" i="26" s="1"/>
  <c r="AP64" i="26"/>
  <c r="K200" i="26"/>
  <c r="BD119" i="26"/>
  <c r="BD120" i="26" s="1"/>
  <c r="BD113" i="26"/>
  <c r="N111" i="26"/>
  <c r="N65" i="26"/>
  <c r="AN178" i="26"/>
  <c r="AN172" i="26"/>
  <c r="AN175" i="26"/>
  <c r="AN169" i="26"/>
  <c r="AN123" i="26"/>
  <c r="AN121" i="26" s="1"/>
  <c r="AM194" i="26"/>
  <c r="N110" i="26"/>
  <c r="BQ73" i="26"/>
  <c r="BQ67" i="26"/>
  <c r="BQ77" i="26" s="1"/>
  <c r="BQ75" i="26" s="1"/>
  <c r="BP161" i="26"/>
  <c r="BP197" i="26" s="1"/>
  <c r="BP155" i="26"/>
  <c r="BP191" i="26" s="1"/>
  <c r="BP158" i="26"/>
  <c r="BP194" i="26" s="1"/>
  <c r="BP164" i="26"/>
  <c r="BP200" i="26" s="1"/>
  <c r="BP102" i="26"/>
  <c r="BP103" i="26" s="1"/>
  <c r="AP24" i="26"/>
  <c r="M134" i="26"/>
  <c r="AP110" i="26"/>
  <c r="AO78" i="26"/>
  <c r="AO81" i="26" s="1"/>
  <c r="AO85" i="26" s="1"/>
  <c r="AO55" i="26"/>
  <c r="AO83" i="26" s="1"/>
  <c r="AO53" i="26"/>
  <c r="AO56" i="26" s="1"/>
  <c r="AO57" i="26" s="1"/>
  <c r="AO52" i="26"/>
  <c r="M137" i="26"/>
  <c r="M140" i="26" s="1"/>
  <c r="M144" i="26" s="1"/>
  <c r="M101" i="26"/>
  <c r="M142" i="26" s="1"/>
  <c r="M99" i="26"/>
  <c r="M98" i="26"/>
  <c r="AN87" i="26"/>
  <c r="AO87" i="26" s="1"/>
  <c r="L146" i="25"/>
  <c r="BR24" i="25"/>
  <c r="BR96" i="25" s="1"/>
  <c r="N24" i="25"/>
  <c r="N96" i="25" s="1"/>
  <c r="BP57" i="25"/>
  <c r="BQ73" i="25"/>
  <c r="BQ67" i="25"/>
  <c r="BQ77" i="25" s="1"/>
  <c r="BQ75" i="25" s="1"/>
  <c r="AO78" i="25"/>
  <c r="AO81" i="25" s="1"/>
  <c r="AO85" i="25" s="1"/>
  <c r="AO55" i="25"/>
  <c r="AO83" i="25" s="1"/>
  <c r="AO53" i="25"/>
  <c r="AO56" i="25" s="1"/>
  <c r="AO52" i="25"/>
  <c r="AB50" i="25"/>
  <c r="AB25" i="25"/>
  <c r="N187" i="25"/>
  <c r="N190" i="25"/>
  <c r="N184" i="25"/>
  <c r="N181" i="25"/>
  <c r="N136" i="25"/>
  <c r="N134" i="25" s="1"/>
  <c r="N135" i="25" s="1"/>
  <c r="BQ78" i="25"/>
  <c r="BQ81" i="25" s="1"/>
  <c r="BQ85" i="25" s="1"/>
  <c r="BQ53" i="25"/>
  <c r="BQ56" i="25" s="1"/>
  <c r="BQ55" i="25"/>
  <c r="BQ83" i="25" s="1"/>
  <c r="BQ52" i="25"/>
  <c r="N42" i="25"/>
  <c r="N43" i="25" s="1"/>
  <c r="N38" i="25"/>
  <c r="N46" i="25" s="1"/>
  <c r="N44" i="25" s="1"/>
  <c r="N45" i="25" s="1"/>
  <c r="AO67" i="25"/>
  <c r="AO77" i="25" s="1"/>
  <c r="AO75" i="25" s="1"/>
  <c r="AO73" i="25"/>
  <c r="AA54" i="25"/>
  <c r="AA62" i="25" s="1"/>
  <c r="AA60" i="25" s="1"/>
  <c r="AA58" i="25"/>
  <c r="AA88" i="25" s="1"/>
  <c r="AA80" i="25"/>
  <c r="AA82" i="25" s="1"/>
  <c r="AA92" i="25" s="1"/>
  <c r="AA90" i="25" s="1"/>
  <c r="L139" i="25"/>
  <c r="L141" i="25" s="1"/>
  <c r="L151" i="25" s="1"/>
  <c r="L100" i="25"/>
  <c r="L160" i="25" s="1"/>
  <c r="N50" i="25"/>
  <c r="N25" i="25"/>
  <c r="BO54" i="25"/>
  <c r="BO62" i="25" s="1"/>
  <c r="BO60" i="25" s="1"/>
  <c r="BO80" i="25"/>
  <c r="BO82" i="25" s="1"/>
  <c r="BO92" i="25" s="1"/>
  <c r="BO90" i="25" s="1"/>
  <c r="BO58" i="25"/>
  <c r="BP58" i="25" s="1"/>
  <c r="BP88" i="25" s="1"/>
  <c r="M119" i="25"/>
  <c r="M113" i="25"/>
  <c r="BR50" i="25"/>
  <c r="BR25" i="25"/>
  <c r="AP65" i="25"/>
  <c r="AN57" i="25"/>
  <c r="L161" i="25"/>
  <c r="L197" i="25" s="1"/>
  <c r="L155" i="25"/>
  <c r="L191" i="25" s="1"/>
  <c r="L164" i="25"/>
  <c r="L200" i="25" s="1"/>
  <c r="L158" i="25"/>
  <c r="L194" i="25" s="1"/>
  <c r="L102" i="25"/>
  <c r="K58" i="25"/>
  <c r="L58" i="25" s="1"/>
  <c r="L88" i="25" s="1"/>
  <c r="K54" i="25"/>
  <c r="K62" i="25" s="1"/>
  <c r="K60" i="25" s="1"/>
  <c r="K80" i="25"/>
  <c r="K82" i="25" s="1"/>
  <c r="K92" i="25" s="1"/>
  <c r="K90" i="25" s="1"/>
  <c r="L178" i="25"/>
  <c r="L172" i="25"/>
  <c r="L169" i="25"/>
  <c r="L175" i="25"/>
  <c r="L123" i="25"/>
  <c r="L121" i="25" s="1"/>
  <c r="BR42" i="25"/>
  <c r="BR43" i="25" s="1"/>
  <c r="BR38" i="25"/>
  <c r="BR46" i="25" s="1"/>
  <c r="BR44" i="25" s="1"/>
  <c r="BR45" i="25" s="1"/>
  <c r="AM81" i="25"/>
  <c r="AM85" i="25" s="1"/>
  <c r="K139" i="25"/>
  <c r="K141" i="25" s="1"/>
  <c r="K151" i="25" s="1"/>
  <c r="K149" i="25" s="1"/>
  <c r="K104" i="25"/>
  <c r="K100" i="25"/>
  <c r="K160" i="25" s="1"/>
  <c r="M78" i="25"/>
  <c r="M81" i="25" s="1"/>
  <c r="M85" i="25" s="1"/>
  <c r="M53" i="25"/>
  <c r="M56" i="25" s="1"/>
  <c r="M55" i="25"/>
  <c r="M83" i="25" s="1"/>
  <c r="M52" i="25"/>
  <c r="BP80" i="25"/>
  <c r="BP82" i="25" s="1"/>
  <c r="BP92" i="25" s="1"/>
  <c r="BP90" i="25" s="1"/>
  <c r="BP54" i="25"/>
  <c r="BP62" i="25" s="1"/>
  <c r="BD55" i="25"/>
  <c r="BD83" i="25" s="1"/>
  <c r="BD84" i="25" s="1"/>
  <c r="BD78" i="25"/>
  <c r="BD53" i="25"/>
  <c r="BD56" i="25" s="1"/>
  <c r="BD57" i="25" s="1"/>
  <c r="BD51" i="25"/>
  <c r="BD52" i="25"/>
  <c r="L57" i="25"/>
  <c r="AP68" i="25"/>
  <c r="AP69" i="25" s="1"/>
  <c r="AP66" i="25"/>
  <c r="AP70" i="25" s="1"/>
  <c r="AP71" i="25" s="1"/>
  <c r="AP64" i="25"/>
  <c r="BO81" i="25"/>
  <c r="BO85" i="25" s="1"/>
  <c r="BO87" i="25" s="1"/>
  <c r="BP87" i="25" s="1"/>
  <c r="M67" i="25"/>
  <c r="M77" i="25" s="1"/>
  <c r="M75" i="25" s="1"/>
  <c r="M73" i="25"/>
  <c r="AB73" i="25"/>
  <c r="AB74" i="25" s="1"/>
  <c r="AB67" i="25"/>
  <c r="AB77" i="25" s="1"/>
  <c r="AB75" i="25" s="1"/>
  <c r="AB76" i="25" s="1"/>
  <c r="L80" i="25"/>
  <c r="L82" i="25" s="1"/>
  <c r="L92" i="25" s="1"/>
  <c r="L90" i="25" s="1"/>
  <c r="L54" i="25"/>
  <c r="L62" i="25" s="1"/>
  <c r="BD73" i="25"/>
  <c r="BD74" i="25" s="1"/>
  <c r="BD67" i="25"/>
  <c r="BD77" i="25" s="1"/>
  <c r="BD75" i="25" s="1"/>
  <c r="BD76" i="25" s="1"/>
  <c r="N68" i="25"/>
  <c r="N69" i="25" s="1"/>
  <c r="N66" i="25"/>
  <c r="N70" i="25" s="1"/>
  <c r="N71" i="25" s="1"/>
  <c r="N64" i="25"/>
  <c r="K164" i="25"/>
  <c r="K161" i="25"/>
  <c r="K155" i="25"/>
  <c r="K158" i="25"/>
  <c r="K102" i="25"/>
  <c r="K103" i="25" s="1"/>
  <c r="M137" i="25"/>
  <c r="M140" i="25" s="1"/>
  <c r="M144" i="25" s="1"/>
  <c r="M101" i="25"/>
  <c r="M142" i="25" s="1"/>
  <c r="M99" i="25"/>
  <c r="M98" i="25"/>
  <c r="BR65" i="25"/>
  <c r="BR68" i="25"/>
  <c r="BR69" i="25" s="1"/>
  <c r="BR66" i="25"/>
  <c r="BR70" i="25" s="1"/>
  <c r="BR71" i="25" s="1"/>
  <c r="BR64" i="25"/>
  <c r="K87" i="25"/>
  <c r="L87" i="25" s="1"/>
  <c r="M87" i="25" s="1"/>
  <c r="AN80" i="25"/>
  <c r="AN82" i="25" s="1"/>
  <c r="AN92" i="25" s="1"/>
  <c r="AN54" i="25"/>
  <c r="AN62" i="25" s="1"/>
  <c r="BR51" i="25"/>
  <c r="BC58" i="25"/>
  <c r="BC54" i="25"/>
  <c r="BC62" i="25" s="1"/>
  <c r="BC60" i="25" s="1"/>
  <c r="BC80" i="25"/>
  <c r="BC82" i="25" s="1"/>
  <c r="BC92" i="25" s="1"/>
  <c r="BC90" i="25" s="1"/>
  <c r="BB87" i="25"/>
  <c r="BC87" i="25" s="1"/>
  <c r="N111" i="25"/>
  <c r="N65" i="25"/>
  <c r="AP24" i="25"/>
  <c r="AP96" i="25" s="1"/>
  <c r="AA57" i="25"/>
  <c r="M176" i="25"/>
  <c r="M170" i="25"/>
  <c r="M173" i="25"/>
  <c r="M167" i="25"/>
  <c r="M116" i="25"/>
  <c r="M118" i="25" s="1"/>
  <c r="N114" i="25"/>
  <c r="N115" i="25" s="1"/>
  <c r="N112" i="25"/>
  <c r="N110" i="25"/>
  <c r="AM80" i="25"/>
  <c r="AM82" i="25" s="1"/>
  <c r="AM92" i="25" s="1"/>
  <c r="AM90" i="25" s="1"/>
  <c r="AM54" i="25"/>
  <c r="AM62" i="25" s="1"/>
  <c r="AM60" i="25" s="1"/>
  <c r="AM58" i="25"/>
  <c r="AM88" i="25" s="1"/>
  <c r="AB72" i="25"/>
  <c r="BD72" i="25"/>
  <c r="L57" i="24"/>
  <c r="K58" i="24"/>
  <c r="K88" i="24" s="1"/>
  <c r="N24" i="24"/>
  <c r="N50" i="24" s="1"/>
  <c r="N51" i="24" s="1"/>
  <c r="X106" i="24"/>
  <c r="BO199" i="24"/>
  <c r="K103" i="24"/>
  <c r="M134" i="24"/>
  <c r="Y58" i="24"/>
  <c r="Y88" i="24" s="1"/>
  <c r="BQ119" i="24"/>
  <c r="BQ113" i="24"/>
  <c r="I89" i="24"/>
  <c r="Z161" i="24"/>
  <c r="Z155" i="24"/>
  <c r="Z191" i="24" s="1"/>
  <c r="Z164" i="24"/>
  <c r="Z158" i="24"/>
  <c r="Z102" i="24"/>
  <c r="Z103" i="24" s="1"/>
  <c r="AN164" i="24"/>
  <c r="AN200" i="24" s="1"/>
  <c r="AN158" i="24"/>
  <c r="AN194" i="24" s="1"/>
  <c r="AN161" i="24"/>
  <c r="AN197" i="24" s="1"/>
  <c r="AN155" i="24"/>
  <c r="AN191" i="24" s="1"/>
  <c r="AN102" i="24"/>
  <c r="AY201" i="24"/>
  <c r="BC10" i="24" s="1"/>
  <c r="BD10" i="24" s="1"/>
  <c r="AO137" i="24"/>
  <c r="AO140" i="24" s="1"/>
  <c r="AO144" i="24" s="1"/>
  <c r="AO101" i="24"/>
  <c r="AO142" i="24" s="1"/>
  <c r="AO99" i="24"/>
  <c r="AO98" i="24"/>
  <c r="AA78" i="24"/>
  <c r="AA55" i="24"/>
  <c r="AA83" i="24" s="1"/>
  <c r="AA53" i="24"/>
  <c r="AA56" i="24" s="1"/>
  <c r="AA52" i="24"/>
  <c r="BP191" i="24"/>
  <c r="L80" i="24"/>
  <c r="L82" i="24" s="1"/>
  <c r="L92" i="24" s="1"/>
  <c r="L90" i="24" s="1"/>
  <c r="L54" i="24"/>
  <c r="L62" i="24" s="1"/>
  <c r="L60" i="24" s="1"/>
  <c r="AN87" i="24"/>
  <c r="AP66" i="24"/>
  <c r="AP70" i="24" s="1"/>
  <c r="AP71" i="24" s="1"/>
  <c r="AP68" i="24"/>
  <c r="AP69" i="24" s="1"/>
  <c r="AP64" i="24"/>
  <c r="AL88" i="24"/>
  <c r="I107" i="24"/>
  <c r="BC67" i="24"/>
  <c r="BC77" i="24" s="1"/>
  <c r="BC75" i="24" s="1"/>
  <c r="BC73" i="24"/>
  <c r="AA113" i="24"/>
  <c r="AA119" i="24"/>
  <c r="BQ58" i="24"/>
  <c r="BQ54" i="24"/>
  <c r="BQ62" i="24" s="1"/>
  <c r="BQ60" i="24" s="1"/>
  <c r="BQ80" i="24"/>
  <c r="BQ82" i="24" s="1"/>
  <c r="BQ92" i="24" s="1"/>
  <c r="BQ90" i="24" s="1"/>
  <c r="M73" i="24"/>
  <c r="M67" i="24"/>
  <c r="M77" i="24" s="1"/>
  <c r="M75" i="24" s="1"/>
  <c r="AA57" i="24"/>
  <c r="BA140" i="24"/>
  <c r="BA144" i="24" s="1"/>
  <c r="I201" i="24"/>
  <c r="M10" i="24" s="1"/>
  <c r="N10" i="24" s="1"/>
  <c r="AN80" i="24"/>
  <c r="AN82" i="24" s="1"/>
  <c r="AN92" i="24" s="1"/>
  <c r="AN90" i="24" s="1"/>
  <c r="AN58" i="24"/>
  <c r="AN88" i="24" s="1"/>
  <c r="AN54" i="24"/>
  <c r="AN62" i="24" s="1"/>
  <c r="AN60" i="24" s="1"/>
  <c r="AP111" i="24"/>
  <c r="AP65" i="24"/>
  <c r="K163" i="24"/>
  <c r="K199" i="24" s="1"/>
  <c r="K166" i="24"/>
  <c r="K202" i="24" s="1"/>
  <c r="K157" i="24"/>
  <c r="K193" i="24" s="1"/>
  <c r="K196" i="24"/>
  <c r="K108" i="24"/>
  <c r="BR173" i="24"/>
  <c r="BR174" i="24" s="1"/>
  <c r="BR167" i="24"/>
  <c r="BR168" i="24" s="1"/>
  <c r="BR176" i="24"/>
  <c r="BR177" i="24" s="1"/>
  <c r="BR170" i="24"/>
  <c r="BR171" i="24" s="1"/>
  <c r="BR116" i="24"/>
  <c r="BR117" i="24" s="1"/>
  <c r="AB96" i="24"/>
  <c r="AB50" i="24"/>
  <c r="AB25" i="24"/>
  <c r="BC176" i="24"/>
  <c r="BC167" i="24"/>
  <c r="BC170" i="24"/>
  <c r="BC173" i="24"/>
  <c r="BC116" i="24"/>
  <c r="BC118" i="24" s="1"/>
  <c r="AM163" i="24"/>
  <c r="AM199" i="24" s="1"/>
  <c r="AM166" i="24"/>
  <c r="AM202" i="24" s="1"/>
  <c r="AM157" i="24"/>
  <c r="AM193" i="24" s="1"/>
  <c r="AM108" i="24"/>
  <c r="AM106" i="24" s="1"/>
  <c r="AM196" i="24"/>
  <c r="N66" i="24"/>
  <c r="N70" i="24" s="1"/>
  <c r="N71" i="24" s="1"/>
  <c r="N68" i="24"/>
  <c r="N69" i="24" s="1"/>
  <c r="N64" i="24"/>
  <c r="BD66" i="24"/>
  <c r="BD70" i="24" s="1"/>
  <c r="BD71" i="24" s="1"/>
  <c r="BD68" i="24"/>
  <c r="BD69" i="24" s="1"/>
  <c r="BD64" i="24"/>
  <c r="AL200" i="24"/>
  <c r="BN147" i="24"/>
  <c r="BO104" i="24"/>
  <c r="L164" i="24"/>
  <c r="L158" i="24"/>
  <c r="L161" i="24"/>
  <c r="L197" i="24" s="1"/>
  <c r="L155" i="24"/>
  <c r="L191" i="24" s="1"/>
  <c r="L102" i="24"/>
  <c r="AO78" i="24"/>
  <c r="AO81" i="24" s="1"/>
  <c r="AO85" i="24" s="1"/>
  <c r="AO53" i="24"/>
  <c r="AO56" i="24" s="1"/>
  <c r="AO55" i="24"/>
  <c r="AO83" i="24" s="1"/>
  <c r="AO52" i="24"/>
  <c r="AP187" i="24"/>
  <c r="AP181" i="24"/>
  <c r="AP184" i="24"/>
  <c r="AP190" i="24"/>
  <c r="AP136" i="24"/>
  <c r="AP134" i="24" s="1"/>
  <c r="AP135" i="24" s="1"/>
  <c r="AA101" i="24"/>
  <c r="AA142" i="24" s="1"/>
  <c r="AA137" i="24"/>
  <c r="AA99" i="24"/>
  <c r="AA98" i="24"/>
  <c r="BD132" i="24"/>
  <c r="BD133" i="24" s="1"/>
  <c r="BD128" i="24"/>
  <c r="AP38" i="24"/>
  <c r="AP46" i="24" s="1"/>
  <c r="AP44" i="24" s="1"/>
  <c r="AP45" i="24" s="1"/>
  <c r="AP42" i="24"/>
  <c r="AP43" i="24" s="1"/>
  <c r="W195" i="24"/>
  <c r="AA6" i="24" s="1"/>
  <c r="AB6" i="24" s="1"/>
  <c r="I192" i="24"/>
  <c r="M4" i="24" s="1"/>
  <c r="N4" i="24" s="1"/>
  <c r="AB190" i="24"/>
  <c r="AB184" i="24"/>
  <c r="AB181" i="24"/>
  <c r="AB187" i="24"/>
  <c r="AB136" i="24"/>
  <c r="AB134" i="24" s="1"/>
  <c r="AB135" i="24" s="1"/>
  <c r="Y163" i="24"/>
  <c r="Y199" i="24" s="1"/>
  <c r="Y157" i="24"/>
  <c r="Y193" i="24" s="1"/>
  <c r="Y166" i="24"/>
  <c r="Y202" i="24" s="1"/>
  <c r="Y196" i="24"/>
  <c r="Y108" i="24"/>
  <c r="Y106" i="24" s="1"/>
  <c r="AL194" i="24"/>
  <c r="M78" i="24"/>
  <c r="M81" i="24" s="1"/>
  <c r="M85" i="24" s="1"/>
  <c r="M55" i="24"/>
  <c r="M83" i="24" s="1"/>
  <c r="M53" i="24"/>
  <c r="M56" i="24" s="1"/>
  <c r="M52" i="24"/>
  <c r="M170" i="24"/>
  <c r="M173" i="24"/>
  <c r="M167" i="24"/>
  <c r="M116" i="24"/>
  <c r="M176" i="24"/>
  <c r="I148" i="24"/>
  <c r="BQ73" i="24"/>
  <c r="BQ67" i="24"/>
  <c r="BQ77" i="24" s="1"/>
  <c r="BQ75" i="24" s="1"/>
  <c r="AL163" i="24"/>
  <c r="AL199" i="24" s="1"/>
  <c r="AL157" i="24"/>
  <c r="AL193" i="24" s="1"/>
  <c r="AL196" i="24"/>
  <c r="AL166" i="24"/>
  <c r="AL202" i="24" s="1"/>
  <c r="AL108" i="24"/>
  <c r="AL106" i="24" s="1"/>
  <c r="AB66" i="24"/>
  <c r="AB70" i="24" s="1"/>
  <c r="AB71" i="24" s="1"/>
  <c r="AB68" i="24"/>
  <c r="AB69" i="24" s="1"/>
  <c r="AB64" i="24"/>
  <c r="I195" i="24"/>
  <c r="M6" i="24" s="1"/>
  <c r="N6" i="24" s="1"/>
  <c r="N187" i="24"/>
  <c r="N181" i="24"/>
  <c r="N190" i="24"/>
  <c r="N184" i="24"/>
  <c r="N136" i="24"/>
  <c r="N134" i="24" s="1"/>
  <c r="N135" i="24" s="1"/>
  <c r="BR78" i="24"/>
  <c r="BR53" i="24"/>
  <c r="BR56" i="24" s="1"/>
  <c r="BR57" i="24" s="1"/>
  <c r="BR55" i="24"/>
  <c r="BR83" i="24" s="1"/>
  <c r="BR84" i="24" s="1"/>
  <c r="BR51" i="24"/>
  <c r="BR52" i="24"/>
  <c r="L118" i="24"/>
  <c r="AP112" i="24"/>
  <c r="AP114" i="24"/>
  <c r="AP115" i="24" s="1"/>
  <c r="AP110" i="24"/>
  <c r="AO176" i="24"/>
  <c r="AO170" i="24"/>
  <c r="AO173" i="24"/>
  <c r="AO167" i="24"/>
  <c r="AO116" i="24"/>
  <c r="AO118" i="24" s="1"/>
  <c r="AN146" i="24"/>
  <c r="AA67" i="24"/>
  <c r="AA77" i="24" s="1"/>
  <c r="AA75" i="24" s="1"/>
  <c r="AA73" i="24"/>
  <c r="I198" i="24"/>
  <c r="M8" i="24" s="1"/>
  <c r="N8" i="24" s="1"/>
  <c r="N111" i="24"/>
  <c r="N65" i="24"/>
  <c r="AY195" i="24"/>
  <c r="BC6" i="24" s="1"/>
  <c r="BD6" i="24" s="1"/>
  <c r="BA139" i="24"/>
  <c r="BA141" i="24" s="1"/>
  <c r="BA151" i="24" s="1"/>
  <c r="BA149" i="24" s="1"/>
  <c r="BA104" i="24"/>
  <c r="BB104" i="24" s="1"/>
  <c r="BB147" i="24" s="1"/>
  <c r="BA100" i="24"/>
  <c r="BA160" i="24" s="1"/>
  <c r="BB175" i="24"/>
  <c r="BB169" i="24"/>
  <c r="BB178" i="24"/>
  <c r="BB172" i="24"/>
  <c r="BB123" i="24"/>
  <c r="BB121" i="24" s="1"/>
  <c r="AO73" i="24"/>
  <c r="AO67" i="24"/>
  <c r="AO77" i="24" s="1"/>
  <c r="AO75" i="24" s="1"/>
  <c r="AY192" i="24"/>
  <c r="BC4" i="24" s="1"/>
  <c r="BD4" i="24" s="1"/>
  <c r="BQ87" i="24"/>
  <c r="BQ139" i="24"/>
  <c r="BQ141" i="24" s="1"/>
  <c r="BQ151" i="24" s="1"/>
  <c r="BQ149" i="24" s="1"/>
  <c r="BQ100" i="24"/>
  <c r="BQ160" i="24" s="1"/>
  <c r="AZ106" i="24"/>
  <c r="W201" i="24"/>
  <c r="AA10" i="24" s="1"/>
  <c r="AB10" i="24" s="1"/>
  <c r="N114" i="24"/>
  <c r="N115" i="24" s="1"/>
  <c r="N112" i="24"/>
  <c r="N110" i="24"/>
  <c r="J163" i="24"/>
  <c r="J199" i="24" s="1"/>
  <c r="J157" i="24"/>
  <c r="J193" i="24" s="1"/>
  <c r="J166" i="24"/>
  <c r="J202" i="24" s="1"/>
  <c r="J108" i="24"/>
  <c r="J106" i="24" s="1"/>
  <c r="J196" i="24"/>
  <c r="AL191" i="24"/>
  <c r="AA170" i="24"/>
  <c r="AA176" i="24"/>
  <c r="AA116" i="24"/>
  <c r="AA167" i="24"/>
  <c r="AA173" i="24"/>
  <c r="BM148" i="24"/>
  <c r="L104" i="24"/>
  <c r="L100" i="24"/>
  <c r="L160" i="24" s="1"/>
  <c r="L139" i="24"/>
  <c r="L141" i="24" s="1"/>
  <c r="L151" i="24" s="1"/>
  <c r="L149" i="24" s="1"/>
  <c r="BC78" i="24"/>
  <c r="BC81" i="24" s="1"/>
  <c r="BC85" i="24" s="1"/>
  <c r="BC55" i="24"/>
  <c r="BC83" i="24" s="1"/>
  <c r="BC53" i="24"/>
  <c r="BC56" i="24" s="1"/>
  <c r="BC57" i="24" s="1"/>
  <c r="BC52" i="24"/>
  <c r="BB161" i="24"/>
  <c r="BB197" i="24" s="1"/>
  <c r="BB155" i="24"/>
  <c r="BB191" i="24" s="1"/>
  <c r="BB164" i="24"/>
  <c r="BB200" i="24" s="1"/>
  <c r="BB158" i="24"/>
  <c r="BB194" i="24" s="1"/>
  <c r="BB102" i="24"/>
  <c r="AY198" i="24"/>
  <c r="BC8" i="24" s="1"/>
  <c r="BD8" i="24" s="1"/>
  <c r="BP194" i="24"/>
  <c r="AY89" i="24"/>
  <c r="AP72" i="24"/>
  <c r="BC119" i="24"/>
  <c r="BC113" i="24"/>
  <c r="AB111" i="24"/>
  <c r="AB65" i="24"/>
  <c r="W192" i="24"/>
  <c r="AA4" i="24" s="1"/>
  <c r="AB4" i="24" s="1"/>
  <c r="AO57" i="24"/>
  <c r="BP178" i="24"/>
  <c r="BP172" i="24"/>
  <c r="BP169" i="24"/>
  <c r="BP175" i="24"/>
  <c r="BP123" i="24"/>
  <c r="BP121" i="24" s="1"/>
  <c r="N25" i="24"/>
  <c r="BA58" i="24"/>
  <c r="BB58" i="24" s="1"/>
  <c r="BB88" i="24" s="1"/>
  <c r="BA54" i="24"/>
  <c r="BA62" i="24" s="1"/>
  <c r="BA60" i="24" s="1"/>
  <c r="BA80" i="24"/>
  <c r="BA82" i="24" s="1"/>
  <c r="BA92" i="24" s="1"/>
  <c r="BA90" i="24" s="1"/>
  <c r="BP166" i="24"/>
  <c r="BP196" i="24"/>
  <c r="BP163" i="24"/>
  <c r="BP157" i="24"/>
  <c r="BP108" i="24"/>
  <c r="BP106" i="24" s="1"/>
  <c r="BD114" i="24"/>
  <c r="BD115" i="24" s="1"/>
  <c r="BD112" i="24"/>
  <c r="BD110" i="24"/>
  <c r="L178" i="24"/>
  <c r="L172" i="24"/>
  <c r="L175" i="24"/>
  <c r="L123" i="24"/>
  <c r="L121" i="24" s="1"/>
  <c r="L169" i="24"/>
  <c r="BB139" i="24"/>
  <c r="BB141" i="24" s="1"/>
  <c r="BB151" i="24" s="1"/>
  <c r="BB149" i="24" s="1"/>
  <c r="BB100" i="24"/>
  <c r="BB160" i="24" s="1"/>
  <c r="N38" i="24"/>
  <c r="N46" i="24" s="1"/>
  <c r="N44" i="24" s="1"/>
  <c r="N45" i="24" s="1"/>
  <c r="N42" i="24"/>
  <c r="N43" i="24" s="1"/>
  <c r="BR111" i="24"/>
  <c r="BR65" i="24"/>
  <c r="K60" i="24"/>
  <c r="AL147" i="24"/>
  <c r="L87" i="24"/>
  <c r="AB114" i="24"/>
  <c r="AB115" i="24" s="1"/>
  <c r="AB112" i="24"/>
  <c r="AB110" i="24"/>
  <c r="Z118" i="24"/>
  <c r="AA118" i="24" s="1"/>
  <c r="BR137" i="24"/>
  <c r="BR101" i="24"/>
  <c r="BR142" i="24" s="1"/>
  <c r="BR143" i="24" s="1"/>
  <c r="BR99" i="24"/>
  <c r="BR98" i="24"/>
  <c r="BO202" i="24"/>
  <c r="Z139" i="24"/>
  <c r="Z141" i="24" s="1"/>
  <c r="Z151" i="24" s="1"/>
  <c r="Z149" i="24" s="1"/>
  <c r="Z100" i="24"/>
  <c r="Z160" i="24" s="1"/>
  <c r="Z104" i="24"/>
  <c r="BB80" i="24"/>
  <c r="BB82" i="24" s="1"/>
  <c r="BB92" i="24" s="1"/>
  <c r="BB54" i="24"/>
  <c r="BB62" i="24" s="1"/>
  <c r="BB60" i="24" s="1"/>
  <c r="AN104" i="24"/>
  <c r="AN147" i="24" s="1"/>
  <c r="AN100" i="24"/>
  <c r="AN160" i="24" s="1"/>
  <c r="AN139" i="24"/>
  <c r="AN141" i="24" s="1"/>
  <c r="AN151" i="24" s="1"/>
  <c r="AN149" i="24" s="1"/>
  <c r="BD24" i="24"/>
  <c r="L146" i="24"/>
  <c r="AP24" i="24"/>
  <c r="BD111" i="24"/>
  <c r="BD65" i="24"/>
  <c r="M119" i="24"/>
  <c r="M113" i="24"/>
  <c r="W89" i="24"/>
  <c r="AN178" i="24"/>
  <c r="AN172" i="24"/>
  <c r="AN169" i="24"/>
  <c r="AN175" i="24"/>
  <c r="AN123" i="24"/>
  <c r="AN121" i="24" s="1"/>
  <c r="BA164" i="24"/>
  <c r="BA158" i="24"/>
  <c r="BA161" i="24"/>
  <c r="BA155" i="24"/>
  <c r="BA102" i="24"/>
  <c r="BA103" i="24" s="1"/>
  <c r="BP88" i="24"/>
  <c r="Z58" i="24"/>
  <c r="Z88" i="24" s="1"/>
  <c r="Z54" i="24"/>
  <c r="Z62" i="24" s="1"/>
  <c r="Z60" i="24" s="1"/>
  <c r="Z80" i="24"/>
  <c r="Z82" i="24" s="1"/>
  <c r="Z92" i="24" s="1"/>
  <c r="Z90" i="24" s="1"/>
  <c r="AO119" i="24"/>
  <c r="AO113" i="24"/>
  <c r="BA81" i="24"/>
  <c r="BA85" i="24" s="1"/>
  <c r="AY148" i="24"/>
  <c r="W107" i="24"/>
  <c r="BQ164" i="24"/>
  <c r="BQ200" i="24" s="1"/>
  <c r="BQ161" i="24"/>
  <c r="BQ197" i="24" s="1"/>
  <c r="BQ155" i="24"/>
  <c r="BQ191" i="24" s="1"/>
  <c r="BQ158" i="24"/>
  <c r="BQ194" i="24" s="1"/>
  <c r="BQ102" i="24"/>
  <c r="BQ103" i="24" s="1"/>
  <c r="Z146" i="24"/>
  <c r="AM149" i="24"/>
  <c r="AM103" i="24"/>
  <c r="AN103" i="24" s="1"/>
  <c r="AL197" i="24"/>
  <c r="Z175" i="24"/>
  <c r="Z169" i="24"/>
  <c r="Z172" i="24"/>
  <c r="Z178" i="24"/>
  <c r="Z123" i="24"/>
  <c r="Z121" i="24" s="1"/>
  <c r="M137" i="24"/>
  <c r="M140" i="24" s="1"/>
  <c r="M144" i="24" s="1"/>
  <c r="M101" i="24"/>
  <c r="M142" i="24" s="1"/>
  <c r="M99" i="24"/>
  <c r="M98" i="24"/>
  <c r="BC137" i="24"/>
  <c r="BC140" i="24" s="1"/>
  <c r="BC144" i="24" s="1"/>
  <c r="BC99" i="24"/>
  <c r="BC101" i="24"/>
  <c r="BC142" i="24" s="1"/>
  <c r="BC98" i="24"/>
  <c r="L57" i="23"/>
  <c r="K58" i="23"/>
  <c r="K88" i="23" s="1"/>
  <c r="Y103" i="23"/>
  <c r="Z103" i="23" s="1"/>
  <c r="BO103" i="23"/>
  <c r="BP57" i="23"/>
  <c r="AP159" i="23"/>
  <c r="BA193" i="23"/>
  <c r="L87" i="23"/>
  <c r="L146" i="23"/>
  <c r="BP146" i="23"/>
  <c r="AP195" i="23"/>
  <c r="BQ176" i="23"/>
  <c r="BQ170" i="23"/>
  <c r="BQ173" i="23"/>
  <c r="BQ167" i="23"/>
  <c r="BQ116" i="23"/>
  <c r="BQ118" i="23" s="1"/>
  <c r="BR50" i="23"/>
  <c r="BR96" i="23"/>
  <c r="BR25" i="23"/>
  <c r="AA190" i="23"/>
  <c r="AA187" i="23"/>
  <c r="AA181" i="23"/>
  <c r="AA184" i="23"/>
  <c r="AA136" i="23"/>
  <c r="AA134" i="23" s="1"/>
  <c r="BC139" i="23"/>
  <c r="BC141" i="23" s="1"/>
  <c r="BC151" i="23" s="1"/>
  <c r="BC149" i="23" s="1"/>
  <c r="BC104" i="23"/>
  <c r="BC100" i="23"/>
  <c r="BR190" i="23"/>
  <c r="BR184" i="23"/>
  <c r="BR187" i="23"/>
  <c r="BR181" i="23"/>
  <c r="BR136" i="23"/>
  <c r="BR134" i="23" s="1"/>
  <c r="Z164" i="23"/>
  <c r="Z200" i="23" s="1"/>
  <c r="Z155" i="23"/>
  <c r="Z161" i="23"/>
  <c r="Z158" i="23"/>
  <c r="Z194" i="23" s="1"/>
  <c r="Z102" i="23"/>
  <c r="L80" i="23"/>
  <c r="L82" i="23" s="1"/>
  <c r="L92" i="23" s="1"/>
  <c r="L90" i="23" s="1"/>
  <c r="L58" i="23"/>
  <c r="L88" i="23" s="1"/>
  <c r="L54" i="23"/>
  <c r="L62" i="23" s="1"/>
  <c r="L60" i="23" s="1"/>
  <c r="BC119" i="23"/>
  <c r="BC113" i="23"/>
  <c r="AO73" i="23"/>
  <c r="AO88" i="23" s="1"/>
  <c r="AO67" i="23"/>
  <c r="AO77" i="23" s="1"/>
  <c r="AO75" i="23" s="1"/>
  <c r="AO80" i="23"/>
  <c r="AO82" i="23" s="1"/>
  <c r="AO92" i="23" s="1"/>
  <c r="AO90" i="23" s="1"/>
  <c r="AP166" i="23"/>
  <c r="AP157" i="23"/>
  <c r="AP160" i="23"/>
  <c r="AP108" i="23"/>
  <c r="AP106" i="23" s="1"/>
  <c r="AP107" i="23" s="1"/>
  <c r="AP163" i="23"/>
  <c r="BA202" i="23"/>
  <c r="BB147" i="23"/>
  <c r="K163" i="23"/>
  <c r="K199" i="23" s="1"/>
  <c r="K166" i="23"/>
  <c r="K202" i="23" s="1"/>
  <c r="K196" i="23"/>
  <c r="K157" i="23"/>
  <c r="K193" i="23" s="1"/>
  <c r="K108" i="23"/>
  <c r="K106" i="23" s="1"/>
  <c r="AB24" i="23"/>
  <c r="Z81" i="23"/>
  <c r="Z85" i="23" s="1"/>
  <c r="L161" i="23"/>
  <c r="L197" i="23" s="1"/>
  <c r="L158" i="23"/>
  <c r="L194" i="23" s="1"/>
  <c r="L164" i="23"/>
  <c r="L200" i="23" s="1"/>
  <c r="L155" i="23"/>
  <c r="L191" i="23" s="1"/>
  <c r="L102" i="23"/>
  <c r="L103" i="23" s="1"/>
  <c r="K200" i="23"/>
  <c r="BO197" i="23"/>
  <c r="Z178" i="23"/>
  <c r="Z172" i="23"/>
  <c r="Z175" i="23"/>
  <c r="Z123" i="23"/>
  <c r="Z121" i="23" s="1"/>
  <c r="Z169" i="23"/>
  <c r="BQ67" i="23"/>
  <c r="BQ77" i="23" s="1"/>
  <c r="BQ75" i="23" s="1"/>
  <c r="BQ73" i="23"/>
  <c r="BC73" i="23"/>
  <c r="BC67" i="23"/>
  <c r="BC77" i="23" s="1"/>
  <c r="BC75" i="23" s="1"/>
  <c r="AB114" i="23"/>
  <c r="AB115" i="23" s="1"/>
  <c r="AB112" i="23"/>
  <c r="AB110" i="23"/>
  <c r="Y166" i="23"/>
  <c r="Y202" i="23" s="1"/>
  <c r="Y157" i="23"/>
  <c r="Y193" i="23" s="1"/>
  <c r="Y163" i="23"/>
  <c r="Y199" i="23" s="1"/>
  <c r="Y108" i="23"/>
  <c r="Y106" i="23" s="1"/>
  <c r="Y160" i="23"/>
  <c r="Y196" i="23" s="1"/>
  <c r="BP175" i="23"/>
  <c r="BP169" i="23"/>
  <c r="BP178" i="23"/>
  <c r="BP172" i="23"/>
  <c r="BP123" i="23"/>
  <c r="BP121" i="23" s="1"/>
  <c r="AP111" i="23"/>
  <c r="AP65" i="23"/>
  <c r="BC80" i="23"/>
  <c r="BC82" i="23" s="1"/>
  <c r="BC92" i="23" s="1"/>
  <c r="BC90" i="23" s="1"/>
  <c r="BC58" i="23"/>
  <c r="BC54" i="23"/>
  <c r="BC62" i="23" s="1"/>
  <c r="BC60" i="23" s="1"/>
  <c r="AP156" i="23"/>
  <c r="M78" i="23"/>
  <c r="M81" i="23" s="1"/>
  <c r="M85" i="23" s="1"/>
  <c r="M55" i="23"/>
  <c r="M83" i="23" s="1"/>
  <c r="M53" i="23"/>
  <c r="M56" i="23" s="1"/>
  <c r="M57" i="23" s="1"/>
  <c r="M52" i="23"/>
  <c r="BQ134" i="23"/>
  <c r="BA196" i="23"/>
  <c r="BB166" i="23"/>
  <c r="BB157" i="23"/>
  <c r="BB163" i="23"/>
  <c r="BB160" i="23"/>
  <c r="BB108" i="23"/>
  <c r="BB106" i="23" s="1"/>
  <c r="BM201" i="23"/>
  <c r="BQ10" i="23" s="1"/>
  <c r="BR10" i="23" s="1"/>
  <c r="BP87" i="23"/>
  <c r="W192" i="23"/>
  <c r="AA4" i="23" s="1"/>
  <c r="AB4" i="23" s="1"/>
  <c r="AB111" i="23"/>
  <c r="AB65" i="23"/>
  <c r="AB128" i="23"/>
  <c r="AB132" i="23"/>
  <c r="AB133" i="23" s="1"/>
  <c r="AP200" i="23"/>
  <c r="AP201" i="23" s="1"/>
  <c r="AP165" i="23"/>
  <c r="Z146" i="23"/>
  <c r="N24" i="23"/>
  <c r="I107" i="23"/>
  <c r="BP139" i="23"/>
  <c r="BP141" i="23" s="1"/>
  <c r="BP151" i="23" s="1"/>
  <c r="BP149" i="23" s="1"/>
  <c r="BP104" i="23"/>
  <c r="BP147" i="23" s="1"/>
  <c r="BP100" i="23"/>
  <c r="BD78" i="23"/>
  <c r="BD55" i="23"/>
  <c r="BD83" i="23" s="1"/>
  <c r="BD84" i="23" s="1"/>
  <c r="BD53" i="23"/>
  <c r="BD56" i="23" s="1"/>
  <c r="BD57" i="23" s="1"/>
  <c r="BD52" i="23"/>
  <c r="AA137" i="23"/>
  <c r="AA140" i="23" s="1"/>
  <c r="AA144" i="23" s="1"/>
  <c r="AA101" i="23"/>
  <c r="AA142" i="23" s="1"/>
  <c r="AA99" i="23"/>
  <c r="AA98" i="23"/>
  <c r="Z139" i="23"/>
  <c r="Z141" i="23" s="1"/>
  <c r="Z151" i="23" s="1"/>
  <c r="Z149" i="23" s="1"/>
  <c r="Z100" i="23"/>
  <c r="W89" i="23"/>
  <c r="BQ119" i="23"/>
  <c r="BQ113" i="23"/>
  <c r="BD111" i="23"/>
  <c r="BD65" i="23"/>
  <c r="BO88" i="23"/>
  <c r="BR68" i="23"/>
  <c r="BR69" i="23" s="1"/>
  <c r="BR66" i="23"/>
  <c r="BR70" i="23" s="1"/>
  <c r="BR71" i="23" s="1"/>
  <c r="BR64" i="23"/>
  <c r="BB178" i="23"/>
  <c r="BB172" i="23"/>
  <c r="BB175" i="23"/>
  <c r="BB169" i="23"/>
  <c r="BB123" i="23"/>
  <c r="BB121" i="23" s="1"/>
  <c r="L175" i="23"/>
  <c r="L169" i="23"/>
  <c r="L178" i="23"/>
  <c r="L172" i="23"/>
  <c r="L123" i="23"/>
  <c r="L121" i="23" s="1"/>
  <c r="BA199" i="23"/>
  <c r="N68" i="23"/>
  <c r="N69" i="23" s="1"/>
  <c r="N66" i="23"/>
  <c r="N70" i="23" s="1"/>
  <c r="N71" i="23" s="1"/>
  <c r="N64" i="23"/>
  <c r="BM195" i="23"/>
  <c r="BQ6" i="23" s="1"/>
  <c r="BR6" i="23" s="1"/>
  <c r="BD173" i="23"/>
  <c r="BD174" i="23" s="1"/>
  <c r="BD167" i="23"/>
  <c r="BD168" i="23" s="1"/>
  <c r="BD170" i="23"/>
  <c r="BD171" i="23" s="1"/>
  <c r="BD116" i="23"/>
  <c r="BD117" i="23" s="1"/>
  <c r="BD176" i="23"/>
  <c r="BD177" i="23" s="1"/>
  <c r="M119" i="23"/>
  <c r="M113" i="23"/>
  <c r="N42" i="23"/>
  <c r="N43" i="23" s="1"/>
  <c r="N38" i="23"/>
  <c r="N46" i="23" s="1"/>
  <c r="N44" i="23" s="1"/>
  <c r="N45" i="23" s="1"/>
  <c r="AA119" i="23"/>
  <c r="AA113" i="23"/>
  <c r="AP197" i="23"/>
  <c r="AP198" i="23" s="1"/>
  <c r="AP162" i="23"/>
  <c r="Z80" i="23"/>
  <c r="Z82" i="23" s="1"/>
  <c r="Z92" i="23" s="1"/>
  <c r="Z90" i="23" s="1"/>
  <c r="Z54" i="23"/>
  <c r="Z62" i="23" s="1"/>
  <c r="Z60" i="23" s="1"/>
  <c r="Z58" i="23"/>
  <c r="Z88" i="23" s="1"/>
  <c r="L139" i="23"/>
  <c r="L141" i="23" s="1"/>
  <c r="L151" i="23" s="1"/>
  <c r="L149" i="23" s="1"/>
  <c r="L104" i="23"/>
  <c r="L100" i="23"/>
  <c r="L160" i="23" s="1"/>
  <c r="BB191" i="23"/>
  <c r="W201" i="23"/>
  <c r="AA10" i="23" s="1"/>
  <c r="AB10" i="23" s="1"/>
  <c r="BQ101" i="23"/>
  <c r="BQ142" i="23" s="1"/>
  <c r="BQ99" i="23"/>
  <c r="BQ137" i="23"/>
  <c r="BQ98" i="23"/>
  <c r="N132" i="23"/>
  <c r="N133" i="23" s="1"/>
  <c r="N128" i="23"/>
  <c r="AA173" i="23"/>
  <c r="AA170" i="23"/>
  <c r="AA167" i="23"/>
  <c r="AA116" i="23"/>
  <c r="AA118" i="23" s="1"/>
  <c r="AA176" i="23"/>
  <c r="BR114" i="23"/>
  <c r="BR115" i="23" s="1"/>
  <c r="BR112" i="23"/>
  <c r="BR110" i="23"/>
  <c r="BM198" i="23"/>
  <c r="BQ8" i="23" s="1"/>
  <c r="BR8" i="23" s="1"/>
  <c r="N112" i="23"/>
  <c r="N114" i="23"/>
  <c r="N115" i="23" s="1"/>
  <c r="N110" i="23"/>
  <c r="BO163" i="23"/>
  <c r="BO199" i="23" s="1"/>
  <c r="BO166" i="23"/>
  <c r="BO202" i="23" s="1"/>
  <c r="BO160" i="23"/>
  <c r="BO196" i="23" s="1"/>
  <c r="BO108" i="23"/>
  <c r="BO106" i="23" s="1"/>
  <c r="BO157" i="23"/>
  <c r="BO193" i="23" s="1"/>
  <c r="AN175" i="23"/>
  <c r="AN199" i="23" s="1"/>
  <c r="AN169" i="23"/>
  <c r="AN193" i="23" s="1"/>
  <c r="AN172" i="23"/>
  <c r="AN196" i="23" s="1"/>
  <c r="AN178" i="23"/>
  <c r="AN202" i="23" s="1"/>
  <c r="AN123" i="23"/>
  <c r="AN121" i="23" s="1"/>
  <c r="N111" i="23"/>
  <c r="N65" i="23"/>
  <c r="BC161" i="23"/>
  <c r="BC158" i="23"/>
  <c r="BC155" i="23"/>
  <c r="BC191" i="23" s="1"/>
  <c r="BC164" i="23"/>
  <c r="BC200" i="23" s="1"/>
  <c r="BC102" i="23"/>
  <c r="BC103" i="23" s="1"/>
  <c r="BB200" i="23"/>
  <c r="AA78" i="23"/>
  <c r="AA81" i="23" s="1"/>
  <c r="AA85" i="23" s="1"/>
  <c r="AA55" i="23"/>
  <c r="AA83" i="23" s="1"/>
  <c r="AA53" i="23"/>
  <c r="AA56" i="23" s="1"/>
  <c r="AA52" i="23"/>
  <c r="M176" i="23"/>
  <c r="M170" i="23"/>
  <c r="M173" i="23"/>
  <c r="M116" i="23"/>
  <c r="M118" i="23" s="1"/>
  <c r="M167" i="23"/>
  <c r="W198" i="23"/>
  <c r="AA8" i="23" s="1"/>
  <c r="AB8" i="23" s="1"/>
  <c r="K191" i="23"/>
  <c r="BR111" i="23"/>
  <c r="BR65" i="23"/>
  <c r="AB68" i="23"/>
  <c r="AB69" i="23" s="1"/>
  <c r="AB66" i="23"/>
  <c r="AB70" i="23" s="1"/>
  <c r="AB71" i="23" s="1"/>
  <c r="AB64" i="23"/>
  <c r="BP80" i="23"/>
  <c r="BP82" i="23" s="1"/>
  <c r="BP92" i="23" s="1"/>
  <c r="BP90" i="23" s="1"/>
  <c r="BP58" i="23"/>
  <c r="BP88" i="23" s="1"/>
  <c r="BP54" i="23"/>
  <c r="BP62" i="23" s="1"/>
  <c r="BP60" i="23" s="1"/>
  <c r="BM148" i="23"/>
  <c r="Y104" i="23"/>
  <c r="Y147" i="23" s="1"/>
  <c r="AO119" i="23"/>
  <c r="AO147" i="23" s="1"/>
  <c r="AO113" i="23"/>
  <c r="AO139" i="23"/>
  <c r="AO141" i="23" s="1"/>
  <c r="AO151" i="23" s="1"/>
  <c r="AO149" i="23" s="1"/>
  <c r="AP192" i="23"/>
  <c r="AP105" i="23"/>
  <c r="AA57" i="23"/>
  <c r="M137" i="23"/>
  <c r="M140" i="23" s="1"/>
  <c r="M144" i="23" s="1"/>
  <c r="M101" i="23"/>
  <c r="M142" i="23" s="1"/>
  <c r="M99" i="23"/>
  <c r="M98" i="23"/>
  <c r="X106" i="23"/>
  <c r="W195" i="23"/>
  <c r="AA6" i="23" s="1"/>
  <c r="AB6" i="23" s="1"/>
  <c r="BB88" i="23"/>
  <c r="M67" i="23"/>
  <c r="M77" i="23" s="1"/>
  <c r="M75" i="23" s="1"/>
  <c r="M73" i="23"/>
  <c r="W148" i="23"/>
  <c r="BC140" i="23"/>
  <c r="BC144" i="23" s="1"/>
  <c r="AA73" i="23"/>
  <c r="AA67" i="23"/>
  <c r="AA77" i="23" s="1"/>
  <c r="AA75" i="23" s="1"/>
  <c r="BD72" i="23"/>
  <c r="BP161" i="23"/>
  <c r="BP197" i="23" s="1"/>
  <c r="BP158" i="23"/>
  <c r="BP194" i="23" s="1"/>
  <c r="BP164" i="23"/>
  <c r="BP102" i="23"/>
  <c r="BP155" i="23"/>
  <c r="BP191" i="23" s="1"/>
  <c r="BD137" i="23"/>
  <c r="BD140" i="23" s="1"/>
  <c r="BD144" i="23" s="1"/>
  <c r="BD101" i="23"/>
  <c r="BD142" i="23" s="1"/>
  <c r="BD143" i="23" s="1"/>
  <c r="BD99" i="23"/>
  <c r="BD98" i="23"/>
  <c r="BD97" i="23"/>
  <c r="BQ78" i="23"/>
  <c r="BQ55" i="23"/>
  <c r="BQ83" i="23" s="1"/>
  <c r="BQ53" i="23"/>
  <c r="BQ56" i="23" s="1"/>
  <c r="BQ57" i="23" s="1"/>
  <c r="BQ52" i="23"/>
  <c r="Y60" i="22"/>
  <c r="BB139" i="22"/>
  <c r="BB141" i="22" s="1"/>
  <c r="BB151" i="22" s="1"/>
  <c r="BB149" i="22" s="1"/>
  <c r="BB104" i="22"/>
  <c r="BB147" i="22" s="1"/>
  <c r="BB100" i="22"/>
  <c r="L80" i="22"/>
  <c r="L82" i="22" s="1"/>
  <c r="L92" i="22" s="1"/>
  <c r="L90" i="22" s="1"/>
  <c r="L58" i="22"/>
  <c r="L88" i="22" s="1"/>
  <c r="L54" i="22"/>
  <c r="L62" i="22" s="1"/>
  <c r="L60" i="22" s="1"/>
  <c r="AP111" i="22"/>
  <c r="AP65" i="22"/>
  <c r="BC73" i="22"/>
  <c r="BC67" i="22"/>
  <c r="BC77" i="22" s="1"/>
  <c r="BC75" i="22" s="1"/>
  <c r="AA118" i="22"/>
  <c r="BA166" i="22"/>
  <c r="BA202" i="22" s="1"/>
  <c r="BA196" i="22"/>
  <c r="BA163" i="22"/>
  <c r="BA199" i="22" s="1"/>
  <c r="BA157" i="22"/>
  <c r="BA193" i="22" s="1"/>
  <c r="BA108" i="22"/>
  <c r="BA106" i="22" s="1"/>
  <c r="BD114" i="22"/>
  <c r="BD115" i="22" s="1"/>
  <c r="BD112" i="22"/>
  <c r="BD110" i="22"/>
  <c r="BP139" i="22"/>
  <c r="BP141" i="22" s="1"/>
  <c r="BP151" i="22" s="1"/>
  <c r="BP149" i="22" s="1"/>
  <c r="BP104" i="22"/>
  <c r="BP100" i="22"/>
  <c r="AN139" i="22"/>
  <c r="AN141" i="22" s="1"/>
  <c r="AN151" i="22" s="1"/>
  <c r="AN149" i="22" s="1"/>
  <c r="AN104" i="22"/>
  <c r="AN147" i="22" s="1"/>
  <c r="AN100" i="22"/>
  <c r="AY201" i="22"/>
  <c r="BC10" i="22" s="1"/>
  <c r="BD10" i="22" s="1"/>
  <c r="N42" i="22"/>
  <c r="N43" i="22" s="1"/>
  <c r="N38" i="22"/>
  <c r="N46" i="22" s="1"/>
  <c r="N44" i="22" s="1"/>
  <c r="N45" i="22" s="1"/>
  <c r="BR68" i="22"/>
  <c r="BR69" i="22" s="1"/>
  <c r="BR66" i="22"/>
  <c r="BR70" i="22" s="1"/>
  <c r="BR71" i="22" s="1"/>
  <c r="BR64" i="22"/>
  <c r="L178" i="22"/>
  <c r="L175" i="22"/>
  <c r="L169" i="22"/>
  <c r="L172" i="22"/>
  <c r="L123" i="22"/>
  <c r="L121" i="22" s="1"/>
  <c r="M187" i="22"/>
  <c r="M181" i="22"/>
  <c r="M184" i="22"/>
  <c r="M190" i="22"/>
  <c r="M136" i="22"/>
  <c r="M134" i="22" s="1"/>
  <c r="BC137" i="22"/>
  <c r="BC140" i="22" s="1"/>
  <c r="BC144" i="22" s="1"/>
  <c r="BC101" i="22"/>
  <c r="BC142" i="22" s="1"/>
  <c r="BC99" i="22"/>
  <c r="BC98" i="22"/>
  <c r="X166" i="22"/>
  <c r="X202" i="22" s="1"/>
  <c r="X163" i="22"/>
  <c r="X199" i="22" s="1"/>
  <c r="X157" i="22"/>
  <c r="X193" i="22" s="1"/>
  <c r="X196" i="22"/>
  <c r="X108" i="22"/>
  <c r="X106" i="22" s="1"/>
  <c r="BR42" i="22"/>
  <c r="BR43" i="22" s="1"/>
  <c r="BR38" i="22"/>
  <c r="BR46" i="22" s="1"/>
  <c r="BR44" i="22" s="1"/>
  <c r="BR45" i="22" s="1"/>
  <c r="BR111" i="22"/>
  <c r="BR65" i="22"/>
  <c r="AY107" i="22"/>
  <c r="AA119" i="22"/>
  <c r="AA113" i="22"/>
  <c r="AB114" i="22"/>
  <c r="AB115" i="22" s="1"/>
  <c r="AB112" i="22"/>
  <c r="AB110" i="22"/>
  <c r="N132" i="22"/>
  <c r="N133" i="22" s="1"/>
  <c r="N128" i="22"/>
  <c r="M176" i="22"/>
  <c r="M170" i="22"/>
  <c r="M167" i="22"/>
  <c r="M173" i="22"/>
  <c r="M116" i="22"/>
  <c r="M118" i="22" s="1"/>
  <c r="BP81" i="22"/>
  <c r="BP85" i="22" s="1"/>
  <c r="X194" i="22"/>
  <c r="BM195" i="22"/>
  <c r="BQ6" i="22" s="1"/>
  <c r="BR6" i="22" s="1"/>
  <c r="BP178" i="22"/>
  <c r="BP175" i="22"/>
  <c r="BP169" i="22"/>
  <c r="BP172" i="22"/>
  <c r="BP123" i="22"/>
  <c r="BP121" i="22" s="1"/>
  <c r="BQ78" i="22"/>
  <c r="BQ81" i="22" s="1"/>
  <c r="BQ85" i="22" s="1"/>
  <c r="BQ55" i="22"/>
  <c r="BQ83" i="22" s="1"/>
  <c r="BQ53" i="22"/>
  <c r="BQ56" i="22" s="1"/>
  <c r="BQ57" i="22" s="1"/>
  <c r="BQ52" i="22"/>
  <c r="AO137" i="22"/>
  <c r="AO140" i="22" s="1"/>
  <c r="AO144" i="22" s="1"/>
  <c r="AO146" i="22" s="1"/>
  <c r="AO101" i="22"/>
  <c r="AO142" i="22" s="1"/>
  <c r="AO99" i="22"/>
  <c r="AO98" i="22"/>
  <c r="BM107" i="22"/>
  <c r="M137" i="22"/>
  <c r="M140" i="22" s="1"/>
  <c r="M144" i="22" s="1"/>
  <c r="M101" i="22"/>
  <c r="M142" i="22" s="1"/>
  <c r="M99" i="22"/>
  <c r="M98" i="22"/>
  <c r="AA137" i="22"/>
  <c r="AA140" i="22" s="1"/>
  <c r="AA144" i="22" s="1"/>
  <c r="AA101" i="22"/>
  <c r="AA142" i="22" s="1"/>
  <c r="AA99" i="22"/>
  <c r="AA98" i="22"/>
  <c r="BB164" i="22"/>
  <c r="BB200" i="22" s="1"/>
  <c r="BB158" i="22"/>
  <c r="BB194" i="22" s="1"/>
  <c r="BB161" i="22"/>
  <c r="BB155" i="22"/>
  <c r="BB102" i="22"/>
  <c r="BB103" i="22" s="1"/>
  <c r="AO67" i="22"/>
  <c r="AO77" i="22" s="1"/>
  <c r="AO75" i="22" s="1"/>
  <c r="AO73" i="22"/>
  <c r="BC119" i="22"/>
  <c r="BC113" i="22"/>
  <c r="BM192" i="22"/>
  <c r="BQ4" i="22" s="1"/>
  <c r="BR4" i="22" s="1"/>
  <c r="N111" i="22"/>
  <c r="N65" i="22"/>
  <c r="AA190" i="22"/>
  <c r="AA184" i="22"/>
  <c r="AA181" i="22"/>
  <c r="AA187" i="22"/>
  <c r="AA136" i="22"/>
  <c r="AA134" i="22" s="1"/>
  <c r="AA173" i="22"/>
  <c r="AA167" i="22"/>
  <c r="AA176" i="22"/>
  <c r="AA116" i="22"/>
  <c r="AA170" i="22"/>
  <c r="BD68" i="22"/>
  <c r="BD69" i="22" s="1"/>
  <c r="BD66" i="22"/>
  <c r="BD70" i="22" s="1"/>
  <c r="BD71" i="22" s="1"/>
  <c r="BD64" i="22"/>
  <c r="AN164" i="22"/>
  <c r="AN200" i="22" s="1"/>
  <c r="AN161" i="22"/>
  <c r="AN197" i="22" s="1"/>
  <c r="AN155" i="22"/>
  <c r="AN158" i="22"/>
  <c r="AN102" i="22"/>
  <c r="AN103" i="22" s="1"/>
  <c r="BM148" i="22"/>
  <c r="BR114" i="22"/>
  <c r="BR115" i="22" s="1"/>
  <c r="BR112" i="22"/>
  <c r="BR110" i="22"/>
  <c r="BD24" i="22"/>
  <c r="K146" i="22"/>
  <c r="L146" i="22" s="1"/>
  <c r="AZ106" i="22"/>
  <c r="X147" i="22"/>
  <c r="AY192" i="22"/>
  <c r="BC4" i="22" s="1"/>
  <c r="BD4" i="22" s="1"/>
  <c r="Y166" i="22"/>
  <c r="Y202" i="22" s="1"/>
  <c r="Y196" i="22"/>
  <c r="Y157" i="22"/>
  <c r="Y193" i="22" s="1"/>
  <c r="Y163" i="22"/>
  <c r="Y199" i="22" s="1"/>
  <c r="Y108" i="22"/>
  <c r="AO187" i="22"/>
  <c r="AO181" i="22"/>
  <c r="AO190" i="22"/>
  <c r="AO136" i="22"/>
  <c r="AO134" i="22" s="1"/>
  <c r="AO184" i="22"/>
  <c r="BQ73" i="22"/>
  <c r="BQ67" i="22"/>
  <c r="BQ77" i="22" s="1"/>
  <c r="BQ75" i="22" s="1"/>
  <c r="BO163" i="22"/>
  <c r="BO199" i="22" s="1"/>
  <c r="BO166" i="22"/>
  <c r="BO202" i="22" s="1"/>
  <c r="BO157" i="22"/>
  <c r="BO193" i="22" s="1"/>
  <c r="BO196" i="22"/>
  <c r="BO108" i="22"/>
  <c r="BO106" i="22" s="1"/>
  <c r="K200" i="22"/>
  <c r="AB68" i="22"/>
  <c r="AB69" i="22" s="1"/>
  <c r="AB66" i="22"/>
  <c r="AB70" i="22" s="1"/>
  <c r="AB71" i="22" s="1"/>
  <c r="AB64" i="22"/>
  <c r="BM201" i="22"/>
  <c r="BQ10" i="22" s="1"/>
  <c r="BR10" i="22" s="1"/>
  <c r="AO176" i="22"/>
  <c r="AO170" i="22"/>
  <c r="AO167" i="22"/>
  <c r="AO173" i="22"/>
  <c r="AO116" i="22"/>
  <c r="AO118" i="22" s="1"/>
  <c r="Y90" i="22"/>
  <c r="BP80" i="22"/>
  <c r="BP82" i="22" s="1"/>
  <c r="BP92" i="22" s="1"/>
  <c r="BP90" i="22" s="1"/>
  <c r="BP58" i="22"/>
  <c r="BP54" i="22"/>
  <c r="BP62" i="22" s="1"/>
  <c r="BP60" i="22" s="1"/>
  <c r="X191" i="22"/>
  <c r="AM87" i="22"/>
  <c r="AN87" i="22" s="1"/>
  <c r="Z80" i="22"/>
  <c r="Z82" i="22" s="1"/>
  <c r="Z92" i="22" s="1"/>
  <c r="Z90" i="22" s="1"/>
  <c r="Z54" i="22"/>
  <c r="Z62" i="22" s="1"/>
  <c r="Z60" i="22" s="1"/>
  <c r="BQ101" i="22"/>
  <c r="BQ142" i="22" s="1"/>
  <c r="BQ99" i="22"/>
  <c r="BQ137" i="22"/>
  <c r="BQ140" i="22" s="1"/>
  <c r="BQ144" i="22" s="1"/>
  <c r="BQ98" i="22"/>
  <c r="AO119" i="22"/>
  <c r="AO113" i="22"/>
  <c r="AY198" i="22"/>
  <c r="BC8" i="22" s="1"/>
  <c r="BD8" i="22" s="1"/>
  <c r="AB42" i="22"/>
  <c r="AB43" i="22" s="1"/>
  <c r="AB38" i="22"/>
  <c r="AB46" i="22" s="1"/>
  <c r="AB44" i="22" s="1"/>
  <c r="AB45" i="22" s="1"/>
  <c r="N68" i="22"/>
  <c r="N69" i="22" s="1"/>
  <c r="N66" i="22"/>
  <c r="N70" i="22" s="1"/>
  <c r="N71" i="22" s="1"/>
  <c r="N64" i="22"/>
  <c r="M67" i="22"/>
  <c r="M77" i="22" s="1"/>
  <c r="M75" i="22" s="1"/>
  <c r="M73" i="22"/>
  <c r="AP132" i="22"/>
  <c r="AP133" i="22" s="1"/>
  <c r="AP128" i="22"/>
  <c r="N72" i="22"/>
  <c r="BM89" i="22"/>
  <c r="BP164" i="22"/>
  <c r="BP200" i="22" s="1"/>
  <c r="BP161" i="22"/>
  <c r="BP197" i="22" s="1"/>
  <c r="BP155" i="22"/>
  <c r="BP158" i="22"/>
  <c r="BP194" i="22" s="1"/>
  <c r="BP102" i="22"/>
  <c r="Z139" i="22"/>
  <c r="Z141" i="22" s="1"/>
  <c r="Z151" i="22" s="1"/>
  <c r="Z149" i="22" s="1"/>
  <c r="Z100" i="22"/>
  <c r="BC173" i="22"/>
  <c r="BC167" i="22"/>
  <c r="BC170" i="22"/>
  <c r="BC176" i="22"/>
  <c r="BC116" i="22"/>
  <c r="BC118" i="22" s="1"/>
  <c r="AY89" i="22"/>
  <c r="K163" i="22"/>
  <c r="K199" i="22" s="1"/>
  <c r="K157" i="22"/>
  <c r="K193" i="22" s="1"/>
  <c r="K166" i="22"/>
  <c r="K202" i="22" s="1"/>
  <c r="K196" i="22"/>
  <c r="K108" i="22"/>
  <c r="K106" i="22" s="1"/>
  <c r="AN80" i="22"/>
  <c r="AN82" i="22" s="1"/>
  <c r="AN92" i="22" s="1"/>
  <c r="AN90" i="22" s="1"/>
  <c r="AN58" i="22"/>
  <c r="AN88" i="22" s="1"/>
  <c r="AN54" i="22"/>
  <c r="AN62" i="22" s="1"/>
  <c r="AN60" i="22" s="1"/>
  <c r="AN178" i="22"/>
  <c r="AN175" i="22"/>
  <c r="AN169" i="22"/>
  <c r="AN172" i="22"/>
  <c r="AN123" i="22"/>
  <c r="AN121" i="22" s="1"/>
  <c r="AY195" i="22"/>
  <c r="BC6" i="22" s="1"/>
  <c r="BD6" i="22" s="1"/>
  <c r="BD132" i="22"/>
  <c r="BD133" i="22" s="1"/>
  <c r="BD128" i="22"/>
  <c r="AA57" i="22"/>
  <c r="Z178" i="22"/>
  <c r="Z172" i="22"/>
  <c r="Z175" i="22"/>
  <c r="Z169" i="22"/>
  <c r="Z123" i="22"/>
  <c r="Z121" i="22" s="1"/>
  <c r="AB24" i="22"/>
  <c r="Y104" i="22"/>
  <c r="Y147" i="22" s="1"/>
  <c r="X87" i="22"/>
  <c r="Y87" i="22" s="1"/>
  <c r="Z87" i="22" s="1"/>
  <c r="BQ113" i="22"/>
  <c r="BQ119" i="22"/>
  <c r="AB65" i="22"/>
  <c r="AB111" i="22"/>
  <c r="AO57" i="22"/>
  <c r="BB178" i="22"/>
  <c r="BB172" i="22"/>
  <c r="BB175" i="22"/>
  <c r="BB169" i="22"/>
  <c r="BB123" i="22"/>
  <c r="BB121" i="22" s="1"/>
  <c r="BR24" i="22"/>
  <c r="AP68" i="22"/>
  <c r="AP69" i="22" s="1"/>
  <c r="AP66" i="22"/>
  <c r="AP70" i="22" s="1"/>
  <c r="AP71" i="22" s="1"/>
  <c r="AP64" i="22"/>
  <c r="BQ187" i="22"/>
  <c r="BQ181" i="22"/>
  <c r="BQ184" i="22"/>
  <c r="BQ190" i="22"/>
  <c r="BQ136" i="22"/>
  <c r="BQ134" i="22" s="1"/>
  <c r="BO103" i="22"/>
  <c r="BP103" i="22" s="1"/>
  <c r="L139" i="22"/>
  <c r="L141" i="22" s="1"/>
  <c r="L151" i="22" s="1"/>
  <c r="L149" i="22" s="1"/>
  <c r="L100" i="22"/>
  <c r="X197" i="22"/>
  <c r="BB140" i="22"/>
  <c r="BB144" i="22" s="1"/>
  <c r="BD65" i="22"/>
  <c r="BD111" i="22"/>
  <c r="N114" i="22"/>
  <c r="N115" i="22" s="1"/>
  <c r="N112" i="22"/>
  <c r="N110" i="22"/>
  <c r="M119" i="22"/>
  <c r="M113" i="22"/>
  <c r="AP42" i="22"/>
  <c r="AP43" i="22" s="1"/>
  <c r="AP38" i="22"/>
  <c r="AP46" i="22" s="1"/>
  <c r="AP44" i="22" s="1"/>
  <c r="AP45" i="22" s="1"/>
  <c r="BQ176" i="22"/>
  <c r="BQ170" i="22"/>
  <c r="BQ173" i="22"/>
  <c r="BQ167" i="22"/>
  <c r="BQ116" i="22"/>
  <c r="BQ118" i="22" s="1"/>
  <c r="BN106" i="22"/>
  <c r="AY148" i="22"/>
  <c r="AM200" i="22"/>
  <c r="BP140" i="22"/>
  <c r="BP144" i="22" s="1"/>
  <c r="BM198" i="22"/>
  <c r="BQ8" i="22" s="1"/>
  <c r="BR8" i="22" s="1"/>
  <c r="W89" i="22"/>
  <c r="Z164" i="22"/>
  <c r="Z200" i="22" s="1"/>
  <c r="Z158" i="22"/>
  <c r="Z194" i="22" s="1"/>
  <c r="Z161" i="22"/>
  <c r="Z197" i="22" s="1"/>
  <c r="Z155" i="22"/>
  <c r="Z191" i="22" s="1"/>
  <c r="Z102" i="22"/>
  <c r="K104" i="22"/>
  <c r="K147" i="22" s="1"/>
  <c r="BC78" i="22"/>
  <c r="BC81" i="22" s="1"/>
  <c r="BC85" i="22" s="1"/>
  <c r="BC53" i="22"/>
  <c r="BC56" i="22" s="1"/>
  <c r="BC57" i="22" s="1"/>
  <c r="BC55" i="22"/>
  <c r="BC83" i="22" s="1"/>
  <c r="BC52" i="22"/>
  <c r="BB80" i="22"/>
  <c r="BB82" i="22" s="1"/>
  <c r="BB92" i="22" s="1"/>
  <c r="BB90" i="22" s="1"/>
  <c r="BB58" i="22"/>
  <c r="BB54" i="22"/>
  <c r="BB62" i="22" s="1"/>
  <c r="BB60" i="22" s="1"/>
  <c r="AB132" i="22"/>
  <c r="AB133" i="22" s="1"/>
  <c r="AB128" i="22"/>
  <c r="BR132" i="22"/>
  <c r="BR133" i="22" s="1"/>
  <c r="BR128" i="22"/>
  <c r="Y149" i="22"/>
  <c r="AP24" i="22"/>
  <c r="BB87" i="22"/>
  <c r="BC87" i="22" s="1"/>
  <c r="AM166" i="22"/>
  <c r="AM202" i="22" s="1"/>
  <c r="AM163" i="22"/>
  <c r="AM199" i="22" s="1"/>
  <c r="AM157" i="22"/>
  <c r="AM193" i="22" s="1"/>
  <c r="AM196" i="22"/>
  <c r="AM108" i="22"/>
  <c r="AM106" i="22" s="1"/>
  <c r="AA73" i="22"/>
  <c r="AA67" i="22"/>
  <c r="AA77" i="22" s="1"/>
  <c r="AA75" i="22" s="1"/>
  <c r="X146" i="22"/>
  <c r="Y146" i="22" s="1"/>
  <c r="Z146" i="22" s="1"/>
  <c r="AA146" i="22" s="1"/>
  <c r="AP114" i="22"/>
  <c r="AP115" i="22" s="1"/>
  <c r="AP112" i="22"/>
  <c r="AP110" i="22"/>
  <c r="Y58" i="22"/>
  <c r="Y88" i="22" s="1"/>
  <c r="L164" i="22"/>
  <c r="L200" i="22" s="1"/>
  <c r="L161" i="22"/>
  <c r="L197" i="22" s="1"/>
  <c r="L155" i="22"/>
  <c r="L191" i="22" s="1"/>
  <c r="L158" i="22"/>
  <c r="L194" i="22" s="1"/>
  <c r="L102" i="22"/>
  <c r="L103" i="22" s="1"/>
  <c r="Y103" i="22"/>
  <c r="X200" i="22"/>
  <c r="N24" i="22"/>
  <c r="AO78" i="22"/>
  <c r="AO55" i="22"/>
  <c r="AO83" i="22" s="1"/>
  <c r="AO53" i="22"/>
  <c r="AO56" i="22" s="1"/>
  <c r="AO52" i="22"/>
  <c r="M78" i="22"/>
  <c r="M81" i="22" s="1"/>
  <c r="M85" i="22" s="1"/>
  <c r="M87" i="22" s="1"/>
  <c r="M55" i="22"/>
  <c r="M83" i="22" s="1"/>
  <c r="M53" i="22"/>
  <c r="M56" i="22" s="1"/>
  <c r="M57" i="22" s="1"/>
  <c r="M52" i="22"/>
  <c r="AA78" i="22"/>
  <c r="AA81" i="22" s="1"/>
  <c r="AA85" i="22" s="1"/>
  <c r="AA53" i="22"/>
  <c r="AA56" i="22" s="1"/>
  <c r="AA55" i="22"/>
  <c r="AA83" i="22" s="1"/>
  <c r="AA52" i="22"/>
  <c r="BQ87" i="18"/>
  <c r="BC57" i="18"/>
  <c r="BQ54" i="18"/>
  <c r="BQ62" i="18" s="1"/>
  <c r="BQ60" i="18" s="1"/>
  <c r="BQ58" i="18"/>
  <c r="BQ88" i="18" s="1"/>
  <c r="BQ80" i="18"/>
  <c r="BQ82" i="18" s="1"/>
  <c r="BQ92" i="18" s="1"/>
  <c r="BQ90" i="18" s="1"/>
  <c r="BR116" i="18"/>
  <c r="BR117" i="18" s="1"/>
  <c r="BR170" i="18"/>
  <c r="BR171" i="18" s="1"/>
  <c r="BR176" i="18"/>
  <c r="BR177" i="18" s="1"/>
  <c r="BR167" i="18"/>
  <c r="BR168" i="18" s="1"/>
  <c r="BR173" i="18"/>
  <c r="BR174" i="18" s="1"/>
  <c r="BP108" i="18"/>
  <c r="BP106" i="18" s="1"/>
  <c r="BP157" i="18"/>
  <c r="BP193" i="18" s="1"/>
  <c r="BP163" i="18"/>
  <c r="BP199" i="18" s="1"/>
  <c r="BP196" i="18"/>
  <c r="BP166" i="18"/>
  <c r="BP202" i="18" s="1"/>
  <c r="BR72" i="18"/>
  <c r="BR73" i="18"/>
  <c r="BR74" i="18" s="1"/>
  <c r="BR67" i="18"/>
  <c r="BR77" i="18" s="1"/>
  <c r="BR75" i="18" s="1"/>
  <c r="BR76" i="18" s="1"/>
  <c r="BR50" i="18"/>
  <c r="BR96" i="18"/>
  <c r="BR25" i="18"/>
  <c r="BQ169" i="18"/>
  <c r="BQ175" i="18"/>
  <c r="BQ123" i="18"/>
  <c r="BQ121" i="18" s="1"/>
  <c r="BQ172" i="18"/>
  <c r="BQ178" i="18"/>
  <c r="BP200" i="18"/>
  <c r="BQ102" i="18"/>
  <c r="BQ103" i="18" s="1"/>
  <c r="BQ155" i="18"/>
  <c r="BQ191" i="18" s="1"/>
  <c r="BQ161" i="18"/>
  <c r="BQ197" i="18" s="1"/>
  <c r="BQ164" i="18"/>
  <c r="BQ200" i="18" s="1"/>
  <c r="BQ158" i="18"/>
  <c r="BQ194" i="18" s="1"/>
  <c r="BQ146" i="18"/>
  <c r="BR118" i="18"/>
  <c r="BR113" i="18"/>
  <c r="BR119" i="18"/>
  <c r="BR120" i="18" s="1"/>
  <c r="BQ104" i="18"/>
  <c r="BQ147" i="18" s="1"/>
  <c r="BQ100" i="18"/>
  <c r="BQ139" i="18"/>
  <c r="BQ141" i="18" s="1"/>
  <c r="BQ151" i="18" s="1"/>
  <c r="BQ149" i="18" s="1"/>
  <c r="BD118" i="18"/>
  <c r="BD67" i="18"/>
  <c r="BD77" i="18" s="1"/>
  <c r="BD75" i="18" s="1"/>
  <c r="BD76" i="18" s="1"/>
  <c r="BD73" i="18"/>
  <c r="BD74" i="18" s="1"/>
  <c r="BC169" i="18"/>
  <c r="BC175" i="18"/>
  <c r="BC123" i="18"/>
  <c r="BC121" i="18" s="1"/>
  <c r="BC172" i="18"/>
  <c r="BC178" i="18"/>
  <c r="BB58" i="18"/>
  <c r="BB88" i="18" s="1"/>
  <c r="BB80" i="18"/>
  <c r="BB82" i="18" s="1"/>
  <c r="BB92" i="18" s="1"/>
  <c r="BB90" i="18" s="1"/>
  <c r="BB54" i="18"/>
  <c r="BB62" i="18" s="1"/>
  <c r="BB60" i="18" s="1"/>
  <c r="BB146" i="18"/>
  <c r="BC146" i="18" s="1"/>
  <c r="BD99" i="18"/>
  <c r="BD101" i="18"/>
  <c r="BD142" i="18" s="1"/>
  <c r="BD143" i="18" s="1"/>
  <c r="BD137" i="18"/>
  <c r="BD97" i="18"/>
  <c r="BD98" i="18"/>
  <c r="BC102" i="18"/>
  <c r="BC155" i="18"/>
  <c r="BC191" i="18" s="1"/>
  <c r="BC161" i="18"/>
  <c r="BC197" i="18" s="1"/>
  <c r="BC158" i="18"/>
  <c r="BC194" i="18" s="1"/>
  <c r="BC164" i="18"/>
  <c r="BC200" i="18" s="1"/>
  <c r="BD72" i="18"/>
  <c r="BD113" i="18"/>
  <c r="BD119" i="18"/>
  <c r="BD120" i="18" s="1"/>
  <c r="BB100" i="18"/>
  <c r="BB104" i="18"/>
  <c r="BB147" i="18" s="1"/>
  <c r="BB139" i="18"/>
  <c r="BB141" i="18" s="1"/>
  <c r="BB151" i="18" s="1"/>
  <c r="BB149" i="18" s="1"/>
  <c r="BB102" i="18"/>
  <c r="BB103" i="18" s="1"/>
  <c r="BC103" i="18" s="1"/>
  <c r="BB158" i="18"/>
  <c r="BB164" i="18"/>
  <c r="BB155" i="18"/>
  <c r="BB161" i="18"/>
  <c r="BB197" i="18" s="1"/>
  <c r="BD55" i="18"/>
  <c r="BD83" i="18" s="1"/>
  <c r="BD84" i="18" s="1"/>
  <c r="BD78" i="18"/>
  <c r="BD53" i="18"/>
  <c r="BD56" i="18" s="1"/>
  <c r="BD57" i="18" s="1"/>
  <c r="BD51" i="18"/>
  <c r="BD52" i="18"/>
  <c r="BC100" i="18"/>
  <c r="BC139" i="18"/>
  <c r="BC141" i="18" s="1"/>
  <c r="BC151" i="18" s="1"/>
  <c r="BC54" i="18"/>
  <c r="BC62" i="18" s="1"/>
  <c r="BC60" i="18" s="1"/>
  <c r="BC58" i="18"/>
  <c r="BC88" i="18" s="1"/>
  <c r="BC80" i="18"/>
  <c r="BC82" i="18" s="1"/>
  <c r="BC92" i="18" s="1"/>
  <c r="BB87" i="18"/>
  <c r="BC87" i="18" s="1"/>
  <c r="BD116" i="18"/>
  <c r="BD117" i="18" s="1"/>
  <c r="BD167" i="18"/>
  <c r="BD168" i="18" s="1"/>
  <c r="BD173" i="18"/>
  <c r="BD174" i="18" s="1"/>
  <c r="BD170" i="18"/>
  <c r="BD171" i="18" s="1"/>
  <c r="BD176" i="18"/>
  <c r="BD177" i="18" s="1"/>
  <c r="AO197" i="18"/>
  <c r="AP123" i="18"/>
  <c r="AP121" i="18" s="1"/>
  <c r="AP122" i="18" s="1"/>
  <c r="AP172" i="18"/>
  <c r="AP169" i="18"/>
  <c r="AP175" i="18"/>
  <c r="AP178" i="18"/>
  <c r="AP99" i="18"/>
  <c r="AP137" i="18"/>
  <c r="AP101" i="18"/>
  <c r="AP142" i="18" s="1"/>
  <c r="AP143" i="18" s="1"/>
  <c r="AP98" i="18"/>
  <c r="AP97" i="18"/>
  <c r="AP78" i="18"/>
  <c r="AP53" i="18"/>
  <c r="AP56" i="18" s="1"/>
  <c r="AP57" i="18" s="1"/>
  <c r="AP55" i="18"/>
  <c r="AP83" i="18" s="1"/>
  <c r="AP84" i="18" s="1"/>
  <c r="AP52" i="18"/>
  <c r="AP51" i="18"/>
  <c r="AO191" i="18"/>
  <c r="AO108" i="18"/>
  <c r="AO106" i="18" s="1"/>
  <c r="AO157" i="18"/>
  <c r="AO193" i="18" s="1"/>
  <c r="AO163" i="18"/>
  <c r="AO199" i="18" s="1"/>
  <c r="AO196" i="18"/>
  <c r="AO166" i="18"/>
  <c r="AO202" i="18" s="1"/>
  <c r="AP118" i="18"/>
  <c r="AB24" i="18"/>
  <c r="AB50" i="18" s="1"/>
  <c r="AA134" i="18"/>
  <c r="AB96" i="18"/>
  <c r="AB97" i="18" s="1"/>
  <c r="Y163" i="18"/>
  <c r="Y199" i="18" s="1"/>
  <c r="Y157" i="18"/>
  <c r="Y193" i="18" s="1"/>
  <c r="Y166" i="18"/>
  <c r="Y202" i="18" s="1"/>
  <c r="Y196" i="18"/>
  <c r="Y108" i="18"/>
  <c r="Y106" i="18" s="1"/>
  <c r="Z80" i="18"/>
  <c r="Z82" i="18" s="1"/>
  <c r="Z92" i="18" s="1"/>
  <c r="Z90" i="18" s="1"/>
  <c r="Z58" i="18"/>
  <c r="Z88" i="18" s="1"/>
  <c r="Z54" i="18"/>
  <c r="Z62" i="18" s="1"/>
  <c r="Z60" i="18" s="1"/>
  <c r="AA113" i="18"/>
  <c r="AA119" i="18"/>
  <c r="AA176" i="18"/>
  <c r="AA170" i="18"/>
  <c r="AA173" i="18"/>
  <c r="AA116" i="18"/>
  <c r="AA118" i="18" s="1"/>
  <c r="AA167" i="18"/>
  <c r="Z175" i="18"/>
  <c r="Z169" i="18"/>
  <c r="Z178" i="18"/>
  <c r="Z123" i="18"/>
  <c r="Z121" i="18" s="1"/>
  <c r="Z172" i="18"/>
  <c r="AB68" i="18"/>
  <c r="AB69" i="18" s="1"/>
  <c r="AB66" i="18"/>
  <c r="AB70" i="18" s="1"/>
  <c r="AB71" i="18" s="1"/>
  <c r="AB64" i="18"/>
  <c r="Z139" i="18"/>
  <c r="Z141" i="18" s="1"/>
  <c r="Z151" i="18" s="1"/>
  <c r="Z149" i="18" s="1"/>
  <c r="Z100" i="18"/>
  <c r="Z81" i="18"/>
  <c r="Z85" i="18" s="1"/>
  <c r="AA73" i="18"/>
  <c r="AA67" i="18"/>
  <c r="AA77" i="18" s="1"/>
  <c r="AA75" i="18" s="1"/>
  <c r="AA78" i="18"/>
  <c r="AA81" i="18" s="1"/>
  <c r="AA85" i="18" s="1"/>
  <c r="AA55" i="18"/>
  <c r="AA83" i="18" s="1"/>
  <c r="AA53" i="18"/>
  <c r="AA56" i="18" s="1"/>
  <c r="AA57" i="18" s="1"/>
  <c r="AA52" i="18"/>
  <c r="AB114" i="18"/>
  <c r="AB115" i="18" s="1"/>
  <c r="AB112" i="18"/>
  <c r="Z161" i="18"/>
  <c r="Z197" i="18" s="1"/>
  <c r="Z158" i="18"/>
  <c r="Z194" i="18" s="1"/>
  <c r="Z164" i="18"/>
  <c r="Z200" i="18" s="1"/>
  <c r="Z102" i="18"/>
  <c r="Z103" i="18" s="1"/>
  <c r="Z155" i="18"/>
  <c r="X106" i="18"/>
  <c r="Y146" i="18"/>
  <c r="Z146" i="18" s="1"/>
  <c r="AA137" i="18"/>
  <c r="AA140" i="18" s="1"/>
  <c r="AA144" i="18" s="1"/>
  <c r="AA101" i="18"/>
  <c r="AA142" i="18" s="1"/>
  <c r="AA99" i="18"/>
  <c r="AA98" i="18"/>
  <c r="AB44" i="18"/>
  <c r="AB45" i="18" s="1"/>
  <c r="Y104" i="18"/>
  <c r="Y147" i="18" s="1"/>
  <c r="AB111" i="18"/>
  <c r="AB65" i="18"/>
  <c r="AB110" i="18"/>
  <c r="AB132" i="18"/>
  <c r="AB133" i="18" s="1"/>
  <c r="AB128" i="18"/>
  <c r="M187" i="18"/>
  <c r="M190" i="18"/>
  <c r="M184" i="18"/>
  <c r="M181" i="18"/>
  <c r="M166" i="18"/>
  <c r="M157" i="18"/>
  <c r="M163" i="18"/>
  <c r="L164" i="18"/>
  <c r="L200" i="18" s="1"/>
  <c r="L161" i="18"/>
  <c r="L155" i="18"/>
  <c r="L191" i="18" s="1"/>
  <c r="L158" i="18"/>
  <c r="L194" i="18" s="1"/>
  <c r="M75" i="18"/>
  <c r="L73" i="18"/>
  <c r="M73" i="18" s="1"/>
  <c r="L80" i="18"/>
  <c r="L82" i="18" s="1"/>
  <c r="L92" i="18" s="1"/>
  <c r="L90" i="18" s="1"/>
  <c r="N109" i="18"/>
  <c r="N114" i="18" s="1"/>
  <c r="N115" i="18" s="1"/>
  <c r="M111" i="18"/>
  <c r="M119" i="18" s="1"/>
  <c r="N28" i="18"/>
  <c r="N111" i="18" s="1"/>
  <c r="N113" i="18" s="1"/>
  <c r="N63" i="18"/>
  <c r="L146" i="18"/>
  <c r="M55" i="18"/>
  <c r="M83" i="18" s="1"/>
  <c r="M101" i="18"/>
  <c r="M142" i="18" s="1"/>
  <c r="M137" i="18"/>
  <c r="M140" i="18" s="1"/>
  <c r="M144" i="18" s="1"/>
  <c r="M118" i="18"/>
  <c r="M52" i="18"/>
  <c r="M80" i="18" s="1"/>
  <c r="M82" i="18" s="1"/>
  <c r="M92" i="18" s="1"/>
  <c r="M53" i="18"/>
  <c r="M56" i="18" s="1"/>
  <c r="M108" i="18"/>
  <c r="M99" i="18"/>
  <c r="L197" i="18"/>
  <c r="J106" i="18"/>
  <c r="K106" i="18"/>
  <c r="L104" i="18"/>
  <c r="L100" i="18"/>
  <c r="L139" i="18"/>
  <c r="L141" i="18" s="1"/>
  <c r="L151" i="18" s="1"/>
  <c r="L149" i="18" s="1"/>
  <c r="L102" i="18"/>
  <c r="L103" i="18" s="1"/>
  <c r="M136" i="18"/>
  <c r="M134" i="18" s="1"/>
  <c r="N25" i="18"/>
  <c r="N96" i="18"/>
  <c r="N52" i="18"/>
  <c r="N55" i="18"/>
  <c r="N53" i="18"/>
  <c r="N56" i="18" s="1"/>
  <c r="N38" i="18"/>
  <c r="N46" i="18" s="1"/>
  <c r="N44" i="18" s="1"/>
  <c r="N132" i="18"/>
  <c r="N133" i="18" s="1"/>
  <c r="N128" i="18"/>
  <c r="M39" i="13"/>
  <c r="M40" i="13"/>
  <c r="M41" i="13" s="1"/>
  <c r="M31" i="13"/>
  <c r="L33" i="13"/>
  <c r="L34" i="13"/>
  <c r="M27" i="13"/>
  <c r="M28" i="13"/>
  <c r="M29" i="13" s="1"/>
  <c r="M21" i="13"/>
  <c r="M22" i="13"/>
  <c r="M23" i="13" s="1"/>
  <c r="L15" i="13"/>
  <c r="L16" i="13"/>
  <c r="M13" i="13"/>
  <c r="BQ146" i="35" l="1"/>
  <c r="BD79" i="35"/>
  <c r="M87" i="35"/>
  <c r="BP202" i="34"/>
  <c r="AO146" i="33"/>
  <c r="N6" i="31"/>
  <c r="L18" i="21"/>
  <c r="N4" i="31"/>
  <c r="L16" i="21"/>
  <c r="N8" i="31"/>
  <c r="L20" i="21"/>
  <c r="AB149" i="31"/>
  <c r="AB150" i="31" s="1"/>
  <c r="N72" i="31"/>
  <c r="AP145" i="30"/>
  <c r="AO146" i="29"/>
  <c r="N138" i="28"/>
  <c r="BR72" i="27"/>
  <c r="N72" i="27"/>
  <c r="AB142" i="26"/>
  <c r="AB143" i="26" s="1"/>
  <c r="AB55" i="26"/>
  <c r="AB51" i="26"/>
  <c r="AB78" i="26"/>
  <c r="BP106" i="25"/>
  <c r="L103" i="25"/>
  <c r="L103" i="24"/>
  <c r="H16" i="21"/>
  <c r="BP193" i="24"/>
  <c r="H18" i="21"/>
  <c r="L58" i="24"/>
  <c r="L88" i="24" s="1"/>
  <c r="M57" i="24"/>
  <c r="BP103" i="23"/>
  <c r="L196" i="36"/>
  <c r="N101" i="36"/>
  <c r="N142" i="36" s="1"/>
  <c r="N143" i="36" s="1"/>
  <c r="N99" i="36"/>
  <c r="N137" i="36"/>
  <c r="N98" i="36"/>
  <c r="N97" i="36"/>
  <c r="M166" i="36"/>
  <c r="M160" i="36"/>
  <c r="M196" i="36" s="1"/>
  <c r="M108" i="36"/>
  <c r="M106" i="36" s="1"/>
  <c r="M157" i="36"/>
  <c r="M163" i="36"/>
  <c r="N118" i="36"/>
  <c r="N73" i="36"/>
  <c r="N74" i="36" s="1"/>
  <c r="N67" i="36"/>
  <c r="N77" i="36" s="1"/>
  <c r="N75" i="36" s="1"/>
  <c r="N76" i="36" s="1"/>
  <c r="M197" i="36"/>
  <c r="M178" i="36"/>
  <c r="M172" i="36"/>
  <c r="M123" i="36"/>
  <c r="M121" i="36" s="1"/>
  <c r="M169" i="36"/>
  <c r="M175" i="36"/>
  <c r="K88" i="36"/>
  <c r="L58" i="36"/>
  <c r="N53" i="36"/>
  <c r="N56" i="36" s="1"/>
  <c r="N57" i="36" s="1"/>
  <c r="N78" i="36"/>
  <c r="N55" i="36"/>
  <c r="N83" i="36" s="1"/>
  <c r="N84" i="36" s="1"/>
  <c r="N52" i="36"/>
  <c r="N51" i="36"/>
  <c r="N119" i="36"/>
  <c r="N120" i="36" s="1"/>
  <c r="N113" i="36"/>
  <c r="K147" i="36"/>
  <c r="L104" i="36"/>
  <c r="AP99" i="25"/>
  <c r="AP101" i="25"/>
  <c r="AP142" i="25" s="1"/>
  <c r="AP143" i="25" s="1"/>
  <c r="AP137" i="25"/>
  <c r="AP97" i="25"/>
  <c r="AP98" i="25"/>
  <c r="BD140" i="25"/>
  <c r="BD144" i="25" s="1"/>
  <c r="BD138" i="25"/>
  <c r="AP123" i="25"/>
  <c r="AP121" i="25" s="1"/>
  <c r="AP122" i="25" s="1"/>
  <c r="AP169" i="25"/>
  <c r="AP172" i="25"/>
  <c r="AP175" i="25"/>
  <c r="AP178" i="25"/>
  <c r="AO108" i="25"/>
  <c r="AO106" i="25" s="1"/>
  <c r="AO157" i="25"/>
  <c r="AO193" i="25" s="1"/>
  <c r="AO160" i="25"/>
  <c r="AO196" i="25" s="1"/>
  <c r="AO163" i="25"/>
  <c r="AO199" i="25" s="1"/>
  <c r="AO166" i="25"/>
  <c r="AO202" i="25" s="1"/>
  <c r="AO194" i="25"/>
  <c r="BR99" i="25"/>
  <c r="BR101" i="25"/>
  <c r="BR142" i="25" s="1"/>
  <c r="BR143" i="25" s="1"/>
  <c r="BR137" i="25"/>
  <c r="BR97" i="25"/>
  <c r="BR98" i="25"/>
  <c r="AB100" i="25"/>
  <c r="AB104" i="25"/>
  <c r="AB139" i="25"/>
  <c r="AB141" i="25" s="1"/>
  <c r="AB151" i="25" s="1"/>
  <c r="AB149" i="25" s="1"/>
  <c r="AB150" i="25" s="1"/>
  <c r="AB102" i="25"/>
  <c r="AB103" i="25" s="1"/>
  <c r="AB155" i="25"/>
  <c r="AB158" i="25"/>
  <c r="AB161" i="25"/>
  <c r="AB164" i="25"/>
  <c r="BR123" i="25"/>
  <c r="BR121" i="25" s="1"/>
  <c r="BR122" i="25" s="1"/>
  <c r="BR169" i="25"/>
  <c r="BR172" i="25"/>
  <c r="BR175" i="25"/>
  <c r="BR178" i="25"/>
  <c r="BO147" i="25"/>
  <c r="BP104" i="25"/>
  <c r="AO191" i="25"/>
  <c r="AN106" i="25"/>
  <c r="BR118" i="25"/>
  <c r="BD100" i="25"/>
  <c r="BD104" i="25"/>
  <c r="BD139" i="25"/>
  <c r="BD141" i="25" s="1"/>
  <c r="BD151" i="25" s="1"/>
  <c r="BD149" i="25" s="1"/>
  <c r="BD150" i="25" s="1"/>
  <c r="BD102" i="25"/>
  <c r="BD103" i="25" s="1"/>
  <c r="BD155" i="25"/>
  <c r="BD158" i="25"/>
  <c r="BD161" i="25"/>
  <c r="BD164" i="25"/>
  <c r="BR134" i="25"/>
  <c r="BR135" i="25" s="1"/>
  <c r="AP118" i="25"/>
  <c r="BQ57" i="25"/>
  <c r="AB140" i="25"/>
  <c r="AB144" i="25" s="1"/>
  <c r="AB138" i="25"/>
  <c r="AP136" i="25"/>
  <c r="AP134" i="25" s="1"/>
  <c r="AP135" i="25" s="1"/>
  <c r="AP181" i="25"/>
  <c r="AP184" i="25"/>
  <c r="AP187" i="25"/>
  <c r="AP190" i="25"/>
  <c r="BQ108" i="25"/>
  <c r="BQ106" i="25" s="1"/>
  <c r="BQ157" i="25"/>
  <c r="BQ193" i="25" s="1"/>
  <c r="BQ196" i="25"/>
  <c r="BQ163" i="25"/>
  <c r="BQ199" i="25" s="1"/>
  <c r="BQ166" i="25"/>
  <c r="BQ202" i="25" s="1"/>
  <c r="M146" i="25"/>
  <c r="BR72" i="25"/>
  <c r="BP199" i="34"/>
  <c r="AN193" i="34"/>
  <c r="L199" i="34"/>
  <c r="BC146" i="34"/>
  <c r="AN202" i="34"/>
  <c r="N72" i="35"/>
  <c r="N8" i="35"/>
  <c r="M20" i="21"/>
  <c r="N4" i="35"/>
  <c r="M16" i="21"/>
  <c r="L103" i="35"/>
  <c r="BQ104" i="34"/>
  <c r="BQ147" i="34" s="1"/>
  <c r="AB138" i="35"/>
  <c r="AB146" i="35"/>
  <c r="AB118" i="35"/>
  <c r="AO146" i="35"/>
  <c r="AB80" i="35"/>
  <c r="AB82" i="35" s="1"/>
  <c r="AB92" i="35" s="1"/>
  <c r="AB90" i="35" s="1"/>
  <c r="AB91" i="35" s="1"/>
  <c r="AB54" i="35"/>
  <c r="AB62" i="35" s="1"/>
  <c r="AB60" i="35" s="1"/>
  <c r="AB61" i="35" s="1"/>
  <c r="M172" i="35"/>
  <c r="M178" i="35"/>
  <c r="M175" i="35"/>
  <c r="M169" i="35"/>
  <c r="M123" i="35"/>
  <c r="M121" i="35" s="1"/>
  <c r="BD161" i="35"/>
  <c r="BD164" i="35"/>
  <c r="BD155" i="35"/>
  <c r="BD158" i="35"/>
  <c r="BD102" i="35"/>
  <c r="BD103" i="35" s="1"/>
  <c r="L191" i="35"/>
  <c r="L147" i="35"/>
  <c r="AP73" i="35"/>
  <c r="AP74" i="35" s="1"/>
  <c r="AP67" i="35"/>
  <c r="AP77" i="35" s="1"/>
  <c r="AP75" i="35" s="1"/>
  <c r="AP76" i="35" s="1"/>
  <c r="BC163" i="35"/>
  <c r="BC199" i="35" s="1"/>
  <c r="BC157" i="35"/>
  <c r="BC193" i="35" s="1"/>
  <c r="BC166" i="35"/>
  <c r="BC202" i="35" s="1"/>
  <c r="BC108" i="35"/>
  <c r="BC106" i="35" s="1"/>
  <c r="BC196" i="35"/>
  <c r="BP163" i="35"/>
  <c r="BP199" i="35" s="1"/>
  <c r="BP157" i="35"/>
  <c r="BP193" i="35" s="1"/>
  <c r="BP108" i="35"/>
  <c r="BP106" i="35" s="1"/>
  <c r="BP166" i="35"/>
  <c r="BP202" i="35" s="1"/>
  <c r="BP196" i="35"/>
  <c r="N96" i="35"/>
  <c r="N50" i="35"/>
  <c r="N25" i="35"/>
  <c r="AA197" i="35"/>
  <c r="AO164" i="35"/>
  <c r="AO158" i="35"/>
  <c r="AO161" i="35"/>
  <c r="AO197" i="35" s="1"/>
  <c r="AO155" i="35"/>
  <c r="AO191" i="35" s="1"/>
  <c r="AO102" i="35"/>
  <c r="AO103" i="35" s="1"/>
  <c r="AP72" i="35"/>
  <c r="BC147" i="35"/>
  <c r="AP176" i="35"/>
  <c r="AP177" i="35" s="1"/>
  <c r="AP170" i="35"/>
  <c r="AP171" i="35" s="1"/>
  <c r="AP173" i="35"/>
  <c r="AP174" i="35" s="1"/>
  <c r="AP167" i="35"/>
  <c r="AP168" i="35" s="1"/>
  <c r="AP116" i="35"/>
  <c r="AP117" i="35" s="1"/>
  <c r="BQ164" i="35"/>
  <c r="BQ200" i="35" s="1"/>
  <c r="BQ158" i="35"/>
  <c r="BQ161" i="35"/>
  <c r="BQ155" i="35"/>
  <c r="BQ191" i="35" s="1"/>
  <c r="BQ102" i="35"/>
  <c r="BQ103" i="35" s="1"/>
  <c r="AO175" i="35"/>
  <c r="AO172" i="35"/>
  <c r="AO169" i="35"/>
  <c r="AO123" i="35"/>
  <c r="AO121" i="35" s="1"/>
  <c r="AO178" i="35"/>
  <c r="BP104" i="35"/>
  <c r="BP147" i="35" s="1"/>
  <c r="BP58" i="35"/>
  <c r="BP88" i="35" s="1"/>
  <c r="BD139" i="35"/>
  <c r="BD141" i="35" s="1"/>
  <c r="BD151" i="35" s="1"/>
  <c r="BD149" i="35" s="1"/>
  <c r="BD150" i="35" s="1"/>
  <c r="BD104" i="35"/>
  <c r="BD147" i="35" s="1"/>
  <c r="BD100" i="35"/>
  <c r="BD160" i="35" s="1"/>
  <c r="BD138" i="35"/>
  <c r="N119" i="35"/>
  <c r="N120" i="35" s="1"/>
  <c r="N113" i="35"/>
  <c r="BR72" i="35"/>
  <c r="AO58" i="35"/>
  <c r="AO88" i="35" s="1"/>
  <c r="AO54" i="35"/>
  <c r="AO62" i="35" s="1"/>
  <c r="AO60" i="35" s="1"/>
  <c r="AO80" i="35"/>
  <c r="AO82" i="35" s="1"/>
  <c r="AO92" i="35" s="1"/>
  <c r="AO90" i="35" s="1"/>
  <c r="BR55" i="35"/>
  <c r="BR83" i="35" s="1"/>
  <c r="BR84" i="35" s="1"/>
  <c r="BR53" i="35"/>
  <c r="BR56" i="35" s="1"/>
  <c r="BR57" i="35" s="1"/>
  <c r="BR78" i="35"/>
  <c r="BR81" i="35" s="1"/>
  <c r="BR85" i="35" s="1"/>
  <c r="BR52" i="35"/>
  <c r="M140" i="35"/>
  <c r="M144" i="35" s="1"/>
  <c r="M146" i="35" s="1"/>
  <c r="BR176" i="35"/>
  <c r="BR177" i="35" s="1"/>
  <c r="BR173" i="35"/>
  <c r="BR174" i="35" s="1"/>
  <c r="BR167" i="35"/>
  <c r="BR168" i="35" s="1"/>
  <c r="BR170" i="35"/>
  <c r="BR171" i="35" s="1"/>
  <c r="BR116" i="35"/>
  <c r="BR117" i="35" s="1"/>
  <c r="AO139" i="35"/>
  <c r="AO141" i="35" s="1"/>
  <c r="AO151" i="35" s="1"/>
  <c r="AO149" i="35" s="1"/>
  <c r="AO104" i="35"/>
  <c r="AO100" i="35"/>
  <c r="AO160" i="35" s="1"/>
  <c r="AB81" i="35"/>
  <c r="AB85" i="35" s="1"/>
  <c r="AB79" i="35"/>
  <c r="BR73" i="35"/>
  <c r="BR74" i="35" s="1"/>
  <c r="BR67" i="35"/>
  <c r="BR77" i="35" s="1"/>
  <c r="BR75" i="35" s="1"/>
  <c r="BR76" i="35" s="1"/>
  <c r="AP137" i="35"/>
  <c r="AP101" i="35"/>
  <c r="AP142" i="35" s="1"/>
  <c r="AP143" i="35" s="1"/>
  <c r="AP99" i="35"/>
  <c r="AP98" i="35"/>
  <c r="BQ80" i="35"/>
  <c r="BQ82" i="35" s="1"/>
  <c r="BQ92" i="35" s="1"/>
  <c r="BQ90" i="35" s="1"/>
  <c r="BQ54" i="35"/>
  <c r="BQ62" i="35" s="1"/>
  <c r="BQ60" i="35" s="1"/>
  <c r="M80" i="35"/>
  <c r="M82" i="35" s="1"/>
  <c r="M92" i="35" s="1"/>
  <c r="M90" i="35" s="1"/>
  <c r="M54" i="35"/>
  <c r="M62" i="35" s="1"/>
  <c r="M60" i="35" s="1"/>
  <c r="M58" i="35"/>
  <c r="AB104" i="35"/>
  <c r="AB147" i="35" s="1"/>
  <c r="AB148" i="35" s="1"/>
  <c r="AB100" i="35"/>
  <c r="AB160" i="35" s="1"/>
  <c r="AB139" i="35"/>
  <c r="AB141" i="35" s="1"/>
  <c r="AB151" i="35" s="1"/>
  <c r="AB149" i="35" s="1"/>
  <c r="AB150" i="35" s="1"/>
  <c r="M164" i="35"/>
  <c r="M200" i="35" s="1"/>
  <c r="M158" i="35"/>
  <c r="M161" i="35"/>
  <c r="M197" i="35" s="1"/>
  <c r="M155" i="35"/>
  <c r="M191" i="35" s="1"/>
  <c r="M102" i="35"/>
  <c r="AN191" i="35"/>
  <c r="BQ139" i="35"/>
  <c r="BQ141" i="35" s="1"/>
  <c r="BQ151" i="35" s="1"/>
  <c r="BQ149" i="35" s="1"/>
  <c r="BQ104" i="35"/>
  <c r="BQ147" i="35" s="1"/>
  <c r="BQ100" i="35"/>
  <c r="BQ160" i="35" s="1"/>
  <c r="BR119" i="35"/>
  <c r="BR120" i="35" s="1"/>
  <c r="BR113" i="35"/>
  <c r="AN87" i="35"/>
  <c r="AO87" i="35" s="1"/>
  <c r="N73" i="35"/>
  <c r="N74" i="35" s="1"/>
  <c r="N67" i="35"/>
  <c r="N77" i="35" s="1"/>
  <c r="N75" i="35" s="1"/>
  <c r="N76" i="35" s="1"/>
  <c r="BQ81" i="35"/>
  <c r="BQ85" i="35" s="1"/>
  <c r="BQ87" i="35" s="1"/>
  <c r="AB164" i="35"/>
  <c r="AB158" i="35"/>
  <c r="AB102" i="35"/>
  <c r="AB103" i="35" s="1"/>
  <c r="AB161" i="35"/>
  <c r="AB197" i="35" s="1"/>
  <c r="AB155" i="35"/>
  <c r="AN163" i="35"/>
  <c r="AN199" i="35" s="1"/>
  <c r="AN157" i="35"/>
  <c r="AN193" i="35" s="1"/>
  <c r="AN166" i="35"/>
  <c r="AN202" i="35" s="1"/>
  <c r="AN196" i="35"/>
  <c r="AN108" i="35"/>
  <c r="AN106" i="35" s="1"/>
  <c r="BC88" i="35"/>
  <c r="AN197" i="35"/>
  <c r="AP119" i="35"/>
  <c r="AP120" i="35" s="1"/>
  <c r="AP113" i="35"/>
  <c r="AP97" i="35"/>
  <c r="AB178" i="35"/>
  <c r="AB175" i="35"/>
  <c r="AB169" i="35"/>
  <c r="AB172" i="35"/>
  <c r="AB123" i="35"/>
  <c r="AB121" i="35" s="1"/>
  <c r="AB122" i="35" s="1"/>
  <c r="AP55" i="35"/>
  <c r="AP83" i="35" s="1"/>
  <c r="AP84" i="35" s="1"/>
  <c r="AP53" i="35"/>
  <c r="AP56" i="35" s="1"/>
  <c r="AP57" i="35" s="1"/>
  <c r="AP78" i="35"/>
  <c r="AP51" i="35"/>
  <c r="AP52" i="35"/>
  <c r="BQ175" i="35"/>
  <c r="BQ172" i="35"/>
  <c r="BQ169" i="35"/>
  <c r="BQ178" i="35"/>
  <c r="BQ123" i="35"/>
  <c r="BQ121" i="35" s="1"/>
  <c r="AA58" i="35"/>
  <c r="AA88" i="35" s="1"/>
  <c r="BD145" i="35"/>
  <c r="BC146" i="35"/>
  <c r="BD146" i="35" s="1"/>
  <c r="BO106" i="35"/>
  <c r="BR137" i="35"/>
  <c r="BR101" i="35"/>
  <c r="BR142" i="35" s="1"/>
  <c r="BR143" i="35" s="1"/>
  <c r="BR99" i="35"/>
  <c r="BR97" i="35"/>
  <c r="BR98" i="35"/>
  <c r="AA163" i="35"/>
  <c r="AA199" i="35" s="1"/>
  <c r="AA157" i="35"/>
  <c r="AA193" i="35" s="1"/>
  <c r="AA166" i="35"/>
  <c r="AA202" i="35" s="1"/>
  <c r="AA108" i="35"/>
  <c r="AA106" i="35" s="1"/>
  <c r="AA196" i="35"/>
  <c r="L166" i="35"/>
  <c r="L202" i="35" s="1"/>
  <c r="L196" i="35"/>
  <c r="L163" i="35"/>
  <c r="L199" i="35" s="1"/>
  <c r="L157" i="35"/>
  <c r="L193" i="35" s="1"/>
  <c r="L108" i="35"/>
  <c r="L106" i="35" s="1"/>
  <c r="M104" i="35"/>
  <c r="M147" i="35" s="1"/>
  <c r="M100" i="35"/>
  <c r="M160" i="35" s="1"/>
  <c r="M139" i="35"/>
  <c r="M141" i="35" s="1"/>
  <c r="M151" i="35" s="1"/>
  <c r="M149" i="35" s="1"/>
  <c r="BD80" i="35"/>
  <c r="BD82" i="35" s="1"/>
  <c r="BD92" i="35" s="1"/>
  <c r="BD90" i="35" s="1"/>
  <c r="BD91" i="35" s="1"/>
  <c r="BD58" i="35"/>
  <c r="BD88" i="35" s="1"/>
  <c r="BD54" i="35"/>
  <c r="BD62" i="35" s="1"/>
  <c r="BD60" i="35" s="1"/>
  <c r="BD61" i="35" s="1"/>
  <c r="BD175" i="35"/>
  <c r="BD169" i="35"/>
  <c r="BD172" i="35"/>
  <c r="BD123" i="35"/>
  <c r="BD121" i="35" s="1"/>
  <c r="BD122" i="35" s="1"/>
  <c r="BD178" i="35"/>
  <c r="N176" i="35"/>
  <c r="N177" i="35" s="1"/>
  <c r="N173" i="35"/>
  <c r="N174" i="35" s="1"/>
  <c r="N167" i="35"/>
  <c r="N168" i="35" s="1"/>
  <c r="N170" i="35"/>
  <c r="N171" i="35" s="1"/>
  <c r="N116" i="35"/>
  <c r="N117" i="35" s="1"/>
  <c r="BD118" i="35"/>
  <c r="BB104" i="34"/>
  <c r="BB147" i="34" s="1"/>
  <c r="AN196" i="34"/>
  <c r="AN199" i="34"/>
  <c r="Y87" i="34"/>
  <c r="Z87" i="34" s="1"/>
  <c r="AA87" i="34" s="1"/>
  <c r="AP55" i="34"/>
  <c r="AP83" i="34" s="1"/>
  <c r="AP84" i="34" s="1"/>
  <c r="AP78" i="34"/>
  <c r="AP53" i="34"/>
  <c r="AP56" i="34" s="1"/>
  <c r="AP57" i="34" s="1"/>
  <c r="AP52" i="34"/>
  <c r="AP51" i="34"/>
  <c r="BD170" i="34"/>
  <c r="BD171" i="34" s="1"/>
  <c r="BD116" i="34"/>
  <c r="BD117" i="34" s="1"/>
  <c r="BD176" i="34"/>
  <c r="BD177" i="34" s="1"/>
  <c r="BD167" i="34"/>
  <c r="BD168" i="34" s="1"/>
  <c r="BD173" i="34"/>
  <c r="BD174" i="34" s="1"/>
  <c r="BR139" i="34"/>
  <c r="BR141" i="34" s="1"/>
  <c r="BR151" i="34" s="1"/>
  <c r="BR149" i="34" s="1"/>
  <c r="BR150" i="34" s="1"/>
  <c r="BR100" i="34"/>
  <c r="BR160" i="34" s="1"/>
  <c r="N119" i="34"/>
  <c r="N120" i="34" s="1"/>
  <c r="N113" i="34"/>
  <c r="AP119" i="34"/>
  <c r="AP120" i="34" s="1"/>
  <c r="AP113" i="34"/>
  <c r="BQ175" i="34"/>
  <c r="BQ169" i="34"/>
  <c r="BQ172" i="34"/>
  <c r="BQ123" i="34"/>
  <c r="BQ121" i="34" s="1"/>
  <c r="BQ178" i="34"/>
  <c r="AP118" i="34"/>
  <c r="BD113" i="34"/>
  <c r="BD119" i="34"/>
  <c r="BD120" i="34" s="1"/>
  <c r="BR118" i="34"/>
  <c r="Y88" i="34"/>
  <c r="AA164" i="34"/>
  <c r="AA200" i="34" s="1"/>
  <c r="AA158" i="34"/>
  <c r="AA194" i="34" s="1"/>
  <c r="AA155" i="34"/>
  <c r="AA191" i="34" s="1"/>
  <c r="AA161" i="34"/>
  <c r="AA197" i="34" s="1"/>
  <c r="AA102" i="34"/>
  <c r="BR161" i="34"/>
  <c r="BR164" i="34"/>
  <c r="BR155" i="34"/>
  <c r="BR158" i="34"/>
  <c r="BR194" i="34" s="1"/>
  <c r="BR195" i="34" s="1"/>
  <c r="BR102" i="34"/>
  <c r="BR103" i="34" s="1"/>
  <c r="AB67" i="34"/>
  <c r="AB77" i="34" s="1"/>
  <c r="AB75" i="34" s="1"/>
  <c r="AB76" i="34" s="1"/>
  <c r="AB73" i="34"/>
  <c r="AB74" i="34" s="1"/>
  <c r="Z149" i="34"/>
  <c r="Y163" i="34"/>
  <c r="Y199" i="34" s="1"/>
  <c r="Y157" i="34"/>
  <c r="Y193" i="34" s="1"/>
  <c r="Y196" i="34"/>
  <c r="Y166" i="34"/>
  <c r="Y202" i="34" s="1"/>
  <c r="Y108" i="34"/>
  <c r="Y106" i="34" s="1"/>
  <c r="BC80" i="34"/>
  <c r="BC82" i="34" s="1"/>
  <c r="BC92" i="34" s="1"/>
  <c r="BC90" i="34" s="1"/>
  <c r="BC54" i="34"/>
  <c r="BC62" i="34" s="1"/>
  <c r="BC60" i="34" s="1"/>
  <c r="BC58" i="34"/>
  <c r="BC88" i="34" s="1"/>
  <c r="N140" i="34"/>
  <c r="N144" i="34" s="1"/>
  <c r="N138" i="34"/>
  <c r="BC178" i="34"/>
  <c r="BC172" i="34"/>
  <c r="BC175" i="34"/>
  <c r="BC169" i="34"/>
  <c r="BC123" i="34"/>
  <c r="BC121" i="34" s="1"/>
  <c r="BR159" i="34"/>
  <c r="Z103" i="34"/>
  <c r="Y197" i="34"/>
  <c r="BR80" i="34"/>
  <c r="BR82" i="34" s="1"/>
  <c r="BR92" i="34" s="1"/>
  <c r="BR90" i="34" s="1"/>
  <c r="BR91" i="34" s="1"/>
  <c r="BR58" i="34"/>
  <c r="BR54" i="34"/>
  <c r="BR62" i="34" s="1"/>
  <c r="BR60" i="34" s="1"/>
  <c r="BR61" i="34" s="1"/>
  <c r="BC87" i="34"/>
  <c r="M200" i="34"/>
  <c r="AB173" i="34"/>
  <c r="AB174" i="34" s="1"/>
  <c r="AB116" i="34"/>
  <c r="AB117" i="34" s="1"/>
  <c r="AB176" i="34"/>
  <c r="AB177" i="34" s="1"/>
  <c r="AB170" i="34"/>
  <c r="AB171" i="34" s="1"/>
  <c r="AB167" i="34"/>
  <c r="AB168" i="34" s="1"/>
  <c r="Z90" i="34"/>
  <c r="AO194" i="34"/>
  <c r="BR119" i="34"/>
  <c r="BR120" i="34" s="1"/>
  <c r="BR113" i="34"/>
  <c r="Y200" i="34"/>
  <c r="BD73" i="34"/>
  <c r="BD74" i="34" s="1"/>
  <c r="BD67" i="34"/>
  <c r="BD77" i="34" s="1"/>
  <c r="BD75" i="34" s="1"/>
  <c r="BD76" i="34" s="1"/>
  <c r="Y146" i="34"/>
  <c r="Z146" i="34" s="1"/>
  <c r="AA146" i="34" s="1"/>
  <c r="N80" i="34"/>
  <c r="N82" i="34" s="1"/>
  <c r="N92" i="34" s="1"/>
  <c r="N90" i="34" s="1"/>
  <c r="N91" i="34" s="1"/>
  <c r="N58" i="34"/>
  <c r="N59" i="34" s="1"/>
  <c r="N54" i="34"/>
  <c r="N62" i="34" s="1"/>
  <c r="N60" i="34" s="1"/>
  <c r="N61" i="34" s="1"/>
  <c r="AO175" i="34"/>
  <c r="AO169" i="34"/>
  <c r="AO178" i="34"/>
  <c r="AO172" i="34"/>
  <c r="AO123" i="34"/>
  <c r="AO121" i="34" s="1"/>
  <c r="BB88" i="34"/>
  <c r="AB119" i="34"/>
  <c r="AB120" i="34" s="1"/>
  <c r="AB113" i="34"/>
  <c r="Y147" i="34"/>
  <c r="M88" i="34"/>
  <c r="N139" i="34"/>
  <c r="N141" i="34" s="1"/>
  <c r="N151" i="34" s="1"/>
  <c r="N149" i="34" s="1"/>
  <c r="N150" i="34" s="1"/>
  <c r="N104" i="34"/>
  <c r="N100" i="34"/>
  <c r="N160" i="34" s="1"/>
  <c r="AA57" i="34"/>
  <c r="Y191" i="34"/>
  <c r="BD96" i="34"/>
  <c r="BD50" i="34"/>
  <c r="BD25" i="34"/>
  <c r="BR81" i="34"/>
  <c r="BR85" i="34" s="1"/>
  <c r="BR79" i="34"/>
  <c r="AO163" i="34"/>
  <c r="AO157" i="34"/>
  <c r="AO193" i="34" s="1"/>
  <c r="AO166" i="34"/>
  <c r="AO108" i="34"/>
  <c r="AO106" i="34" s="1"/>
  <c r="AB96" i="34"/>
  <c r="AB50" i="34"/>
  <c r="AB25" i="34"/>
  <c r="BC164" i="34"/>
  <c r="BC158" i="34"/>
  <c r="BC194" i="34" s="1"/>
  <c r="BC161" i="34"/>
  <c r="BC197" i="34" s="1"/>
  <c r="BC155" i="34"/>
  <c r="BC191" i="34" s="1"/>
  <c r="BC102" i="34"/>
  <c r="AO200" i="34"/>
  <c r="BD72" i="34"/>
  <c r="N118" i="34"/>
  <c r="AA178" i="34"/>
  <c r="AA172" i="34"/>
  <c r="AA175" i="34"/>
  <c r="AA169" i="34"/>
  <c r="AA123" i="34"/>
  <c r="AA121" i="34" s="1"/>
  <c r="AA139" i="34"/>
  <c r="AA141" i="34" s="1"/>
  <c r="AA151" i="34" s="1"/>
  <c r="AA149" i="34" s="1"/>
  <c r="AA104" i="34"/>
  <c r="AA147" i="34" s="1"/>
  <c r="AA100" i="34"/>
  <c r="AA160" i="34" s="1"/>
  <c r="BD184" i="34"/>
  <c r="BD136" i="34"/>
  <c r="BD134" i="34" s="1"/>
  <c r="BD135" i="34" s="1"/>
  <c r="BD190" i="34"/>
  <c r="BD181" i="34"/>
  <c r="BD187" i="34"/>
  <c r="AA58" i="34"/>
  <c r="AA88" i="34" s="1"/>
  <c r="AA54" i="34"/>
  <c r="AA62" i="34" s="1"/>
  <c r="AA60" i="34" s="1"/>
  <c r="AA80" i="34"/>
  <c r="AA82" i="34" s="1"/>
  <c r="AA92" i="34" s="1"/>
  <c r="AA90" i="34" s="1"/>
  <c r="BC139" i="34"/>
  <c r="BC141" i="34" s="1"/>
  <c r="BC151" i="34" s="1"/>
  <c r="BC149" i="34" s="1"/>
  <c r="BC100" i="34"/>
  <c r="BC160" i="34" s="1"/>
  <c r="M163" i="34"/>
  <c r="M157" i="34"/>
  <c r="M166" i="34"/>
  <c r="M108" i="34"/>
  <c r="M106" i="34" s="1"/>
  <c r="BR73" i="34"/>
  <c r="BR74" i="34" s="1"/>
  <c r="BR67" i="34"/>
  <c r="BR77" i="34" s="1"/>
  <c r="BR75" i="34" s="1"/>
  <c r="BR76" i="34" s="1"/>
  <c r="AO88" i="34"/>
  <c r="N81" i="34"/>
  <c r="N85" i="34" s="1"/>
  <c r="N86" i="34" s="1"/>
  <c r="N79" i="34"/>
  <c r="AP137" i="34"/>
  <c r="AP101" i="34"/>
  <c r="AP142" i="34" s="1"/>
  <c r="AP143" i="34" s="1"/>
  <c r="AP99" i="34"/>
  <c r="AP98" i="34"/>
  <c r="AP97" i="34"/>
  <c r="BR140" i="34"/>
  <c r="BR144" i="34" s="1"/>
  <c r="BR145" i="34" s="1"/>
  <c r="BR138" i="34"/>
  <c r="N73" i="34"/>
  <c r="N74" i="34" s="1"/>
  <c r="N67" i="34"/>
  <c r="N77" i="34" s="1"/>
  <c r="N75" i="34" s="1"/>
  <c r="N76" i="34" s="1"/>
  <c r="AB187" i="34"/>
  <c r="AB181" i="34"/>
  <c r="AB136" i="34"/>
  <c r="AB134" i="34" s="1"/>
  <c r="AB135" i="34" s="1"/>
  <c r="AB190" i="34"/>
  <c r="AB184" i="34"/>
  <c r="AP73" i="34"/>
  <c r="AP74" i="34" s="1"/>
  <c r="AP67" i="34"/>
  <c r="AP77" i="34" s="1"/>
  <c r="AP75" i="34" s="1"/>
  <c r="AP76" i="34" s="1"/>
  <c r="Z166" i="34"/>
  <c r="Z202" i="34" s="1"/>
  <c r="Z157" i="34"/>
  <c r="Z193" i="34" s="1"/>
  <c r="Z163" i="34"/>
  <c r="Z199" i="34" s="1"/>
  <c r="Z196" i="34"/>
  <c r="Z108" i="34"/>
  <c r="BC103" i="34"/>
  <c r="N158" i="34"/>
  <c r="N164" i="34"/>
  <c r="N200" i="34" s="1"/>
  <c r="N161" i="34"/>
  <c r="N155" i="34"/>
  <c r="N102" i="34"/>
  <c r="N103" i="34" s="1"/>
  <c r="BQ163" i="34"/>
  <c r="BQ157" i="34"/>
  <c r="BQ166" i="34"/>
  <c r="BQ108" i="34"/>
  <c r="BQ106" i="34" s="1"/>
  <c r="Y194" i="34"/>
  <c r="AO147" i="34"/>
  <c r="BB163" i="34"/>
  <c r="BB199" i="34" s="1"/>
  <c r="BB166" i="34"/>
  <c r="BB202" i="34" s="1"/>
  <c r="BB157" i="34"/>
  <c r="BB193" i="34" s="1"/>
  <c r="BB196" i="34"/>
  <c r="BB108" i="34"/>
  <c r="BB106" i="34" s="1"/>
  <c r="Z60" i="34"/>
  <c r="M175" i="34"/>
  <c r="M169" i="34"/>
  <c r="M178" i="34"/>
  <c r="M172" i="34"/>
  <c r="M123" i="34"/>
  <c r="M121" i="34" s="1"/>
  <c r="AB72" i="34"/>
  <c r="AN58" i="33"/>
  <c r="AN88" i="33" s="1"/>
  <c r="AN104" i="33"/>
  <c r="AN147" i="33" s="1"/>
  <c r="AO139" i="33"/>
  <c r="AO141" i="33" s="1"/>
  <c r="AO151" i="33" s="1"/>
  <c r="AO149" i="33" s="1"/>
  <c r="AO100" i="33"/>
  <c r="AO160" i="33" s="1"/>
  <c r="M140" i="33"/>
  <c r="M144" i="33" s="1"/>
  <c r="AO80" i="33"/>
  <c r="AO82" i="33" s="1"/>
  <c r="AO92" i="33" s="1"/>
  <c r="AO90" i="33" s="1"/>
  <c r="AO54" i="33"/>
  <c r="AO62" i="33" s="1"/>
  <c r="AO60" i="33" s="1"/>
  <c r="BQ139" i="33"/>
  <c r="BQ141" i="33" s="1"/>
  <c r="BQ151" i="33" s="1"/>
  <c r="BQ149" i="33" s="1"/>
  <c r="BQ100" i="33"/>
  <c r="BQ160" i="33" s="1"/>
  <c r="AO87" i="33"/>
  <c r="L103" i="33"/>
  <c r="BR96" i="33"/>
  <c r="BR50" i="33"/>
  <c r="BR25" i="33"/>
  <c r="AO175" i="33"/>
  <c r="AO169" i="33"/>
  <c r="AO178" i="33"/>
  <c r="AO123" i="33"/>
  <c r="AO121" i="33" s="1"/>
  <c r="AO172" i="33"/>
  <c r="N53" i="33"/>
  <c r="N56" i="33" s="1"/>
  <c r="N57" i="33" s="1"/>
  <c r="N55" i="33"/>
  <c r="N83" i="33" s="1"/>
  <c r="N84" i="33" s="1"/>
  <c r="N78" i="33"/>
  <c r="N81" i="33" s="1"/>
  <c r="N85" i="33" s="1"/>
  <c r="N87" i="33" s="1"/>
  <c r="N51" i="33"/>
  <c r="N52" i="33"/>
  <c r="AO158" i="33"/>
  <c r="AO194" i="33" s="1"/>
  <c r="AO164" i="33"/>
  <c r="AO200" i="33" s="1"/>
  <c r="AO155" i="33"/>
  <c r="AO191" i="33" s="1"/>
  <c r="AO102" i="33"/>
  <c r="AO103" i="33" s="1"/>
  <c r="AO161" i="33"/>
  <c r="AO197" i="33" s="1"/>
  <c r="BP104" i="33"/>
  <c r="BP147" i="33" s="1"/>
  <c r="M80" i="33"/>
  <c r="M82" i="33" s="1"/>
  <c r="M92" i="33" s="1"/>
  <c r="M90" i="33" s="1"/>
  <c r="M58" i="33"/>
  <c r="M88" i="33" s="1"/>
  <c r="M54" i="33"/>
  <c r="M62" i="33" s="1"/>
  <c r="M60" i="33" s="1"/>
  <c r="BQ80" i="33"/>
  <c r="BQ82" i="33" s="1"/>
  <c r="BQ92" i="33" s="1"/>
  <c r="BQ90" i="33" s="1"/>
  <c r="BQ58" i="33"/>
  <c r="BQ88" i="33" s="1"/>
  <c r="BQ54" i="33"/>
  <c r="BQ62" i="33" s="1"/>
  <c r="BQ60" i="33" s="1"/>
  <c r="AB55" i="33"/>
  <c r="AB83" i="33" s="1"/>
  <c r="AB84" i="33" s="1"/>
  <c r="AB53" i="33"/>
  <c r="AB56" i="33" s="1"/>
  <c r="AB57" i="33" s="1"/>
  <c r="AB78" i="33"/>
  <c r="AB52" i="33"/>
  <c r="AB51" i="33"/>
  <c r="BR176" i="33"/>
  <c r="BR177" i="33" s="1"/>
  <c r="BR170" i="33"/>
  <c r="BR171" i="33" s="1"/>
  <c r="BR173" i="33"/>
  <c r="BR174" i="33" s="1"/>
  <c r="BR116" i="33"/>
  <c r="BR117" i="33" s="1"/>
  <c r="BR167" i="33"/>
  <c r="BR168" i="33" s="1"/>
  <c r="L166" i="33"/>
  <c r="L202" i="33" s="1"/>
  <c r="L196" i="33"/>
  <c r="L163" i="33"/>
  <c r="L199" i="33" s="1"/>
  <c r="L108" i="33"/>
  <c r="L106" i="33" s="1"/>
  <c r="L157" i="33"/>
  <c r="L193" i="33" s="1"/>
  <c r="M139" i="33"/>
  <c r="M141" i="33" s="1"/>
  <c r="M151" i="33" s="1"/>
  <c r="M149" i="33" s="1"/>
  <c r="M100" i="33"/>
  <c r="M160" i="33" s="1"/>
  <c r="K106" i="33"/>
  <c r="BR113" i="33"/>
  <c r="BR119" i="33"/>
  <c r="BR120" i="33" s="1"/>
  <c r="AN196" i="33"/>
  <c r="AN157" i="33"/>
  <c r="AN193" i="33" s="1"/>
  <c r="AN166" i="33"/>
  <c r="AN202" i="33" s="1"/>
  <c r="AN108" i="33"/>
  <c r="AN106" i="33" s="1"/>
  <c r="AN163" i="33"/>
  <c r="AN199" i="33" s="1"/>
  <c r="N72" i="33"/>
  <c r="AP50" i="33"/>
  <c r="AP96" i="33"/>
  <c r="AP25" i="33"/>
  <c r="BC88" i="33"/>
  <c r="AB101" i="33"/>
  <c r="AB142" i="33" s="1"/>
  <c r="AB143" i="33" s="1"/>
  <c r="AB137" i="33"/>
  <c r="AB99" i="33"/>
  <c r="AB98" i="33"/>
  <c r="AB97" i="33"/>
  <c r="BR67" i="33"/>
  <c r="BR77" i="33" s="1"/>
  <c r="BR75" i="33" s="1"/>
  <c r="BR76" i="33" s="1"/>
  <c r="BR73" i="33"/>
  <c r="BR74" i="33" s="1"/>
  <c r="BP191" i="33"/>
  <c r="AB178" i="33"/>
  <c r="AB175" i="33"/>
  <c r="AB169" i="33"/>
  <c r="AB172" i="33"/>
  <c r="AB123" i="33"/>
  <c r="AB121" i="33" s="1"/>
  <c r="AB122" i="33" s="1"/>
  <c r="BQ158" i="33"/>
  <c r="BQ164" i="33"/>
  <c r="BQ200" i="33" s="1"/>
  <c r="BQ161" i="33"/>
  <c r="BQ155" i="33"/>
  <c r="BQ191" i="33" s="1"/>
  <c r="BQ102" i="33"/>
  <c r="BQ103" i="33" s="1"/>
  <c r="BQ175" i="33"/>
  <c r="BQ169" i="33"/>
  <c r="BQ178" i="33"/>
  <c r="BQ172" i="33"/>
  <c r="BQ123" i="33"/>
  <c r="BQ121" i="33" s="1"/>
  <c r="N101" i="33"/>
  <c r="N142" i="33" s="1"/>
  <c r="N137" i="33"/>
  <c r="N140" i="33" s="1"/>
  <c r="N144" i="33" s="1"/>
  <c r="N99" i="33"/>
  <c r="N98" i="33"/>
  <c r="N97" i="33"/>
  <c r="AA166" i="33"/>
  <c r="AA202" i="33" s="1"/>
  <c r="AA163" i="33"/>
  <c r="AA199" i="33" s="1"/>
  <c r="AA157" i="33"/>
  <c r="AA193" i="33" s="1"/>
  <c r="AA108" i="33"/>
  <c r="AA106" i="33" s="1"/>
  <c r="AA196" i="33"/>
  <c r="BP163" i="33"/>
  <c r="BP199" i="33" s="1"/>
  <c r="BP166" i="33"/>
  <c r="BP202" i="33" s="1"/>
  <c r="BP196" i="33"/>
  <c r="BP157" i="33"/>
  <c r="BP193" i="33" s="1"/>
  <c r="BP108" i="33"/>
  <c r="BP106" i="33" s="1"/>
  <c r="BR187" i="33"/>
  <c r="BR181" i="33"/>
  <c r="BR190" i="33"/>
  <c r="BR184" i="33"/>
  <c r="BR136" i="33"/>
  <c r="BR134" i="33" s="1"/>
  <c r="BR135" i="33" s="1"/>
  <c r="N176" i="33"/>
  <c r="N177" i="33" s="1"/>
  <c r="N170" i="33"/>
  <c r="N171" i="33" s="1"/>
  <c r="N173" i="33"/>
  <c r="N174" i="33" s="1"/>
  <c r="N167" i="33"/>
  <c r="N168" i="33" s="1"/>
  <c r="N116" i="33"/>
  <c r="N117" i="33" s="1"/>
  <c r="AB118" i="33"/>
  <c r="L104" i="33"/>
  <c r="L147" i="33" s="1"/>
  <c r="M158" i="33"/>
  <c r="M194" i="33" s="1"/>
  <c r="M164" i="33"/>
  <c r="M200" i="33" s="1"/>
  <c r="M161" i="33"/>
  <c r="M155" i="33"/>
  <c r="M102" i="33"/>
  <c r="M175" i="33"/>
  <c r="M169" i="33"/>
  <c r="M178" i="33"/>
  <c r="M172" i="33"/>
  <c r="M123" i="33"/>
  <c r="M121" i="33" s="1"/>
  <c r="BP200" i="33"/>
  <c r="Z106" i="33"/>
  <c r="BD55" i="33"/>
  <c r="BD83" i="33" s="1"/>
  <c r="BD84" i="33" s="1"/>
  <c r="BD78" i="33"/>
  <c r="BD53" i="33"/>
  <c r="BD56" i="33" s="1"/>
  <c r="BD57" i="33" s="1"/>
  <c r="BD52" i="33"/>
  <c r="BD51" i="33"/>
  <c r="AM106" i="33"/>
  <c r="AA103" i="33"/>
  <c r="AP72" i="33"/>
  <c r="BR72" i="33"/>
  <c r="BD118" i="33"/>
  <c r="N73" i="33"/>
  <c r="N74" i="33" s="1"/>
  <c r="N67" i="33"/>
  <c r="N77" i="33" s="1"/>
  <c r="N75" i="33" s="1"/>
  <c r="N76" i="33" s="1"/>
  <c r="AP119" i="33"/>
  <c r="AP120" i="33" s="1"/>
  <c r="AP113" i="33"/>
  <c r="BC166" i="33"/>
  <c r="BC202" i="33" s="1"/>
  <c r="BC157" i="33"/>
  <c r="BC193" i="33" s="1"/>
  <c r="BC108" i="33"/>
  <c r="BC106" i="33" s="1"/>
  <c r="BC196" i="33"/>
  <c r="BC163" i="33"/>
  <c r="BC199" i="33" s="1"/>
  <c r="N113" i="33"/>
  <c r="N119" i="33"/>
  <c r="N120" i="33" s="1"/>
  <c r="AP176" i="33"/>
  <c r="AP177" i="33" s="1"/>
  <c r="AP170" i="33"/>
  <c r="AP171" i="33" s="1"/>
  <c r="AP167" i="33"/>
  <c r="AP168" i="33" s="1"/>
  <c r="AP173" i="33"/>
  <c r="AP174" i="33" s="1"/>
  <c r="AP116" i="33"/>
  <c r="AP117" i="33" s="1"/>
  <c r="BP146" i="33"/>
  <c r="BQ146" i="33" s="1"/>
  <c r="BD178" i="33"/>
  <c r="BD175" i="33"/>
  <c r="BD169" i="33"/>
  <c r="BD123" i="33"/>
  <c r="BD121" i="33" s="1"/>
  <c r="BD122" i="33" s="1"/>
  <c r="BD172" i="33"/>
  <c r="BO88" i="33"/>
  <c r="N143" i="33"/>
  <c r="AP187" i="33"/>
  <c r="AP181" i="33"/>
  <c r="AP190" i="33"/>
  <c r="AP184" i="33"/>
  <c r="AP136" i="33"/>
  <c r="AP134" i="33" s="1"/>
  <c r="AP135" i="33" s="1"/>
  <c r="BD99" i="33"/>
  <c r="BD101" i="33"/>
  <c r="BD142" i="33" s="1"/>
  <c r="BD143" i="33" s="1"/>
  <c r="BD137" i="33"/>
  <c r="BD97" i="33"/>
  <c r="BD98" i="33"/>
  <c r="N79" i="33"/>
  <c r="AP67" i="33"/>
  <c r="AP77" i="33" s="1"/>
  <c r="AP75" i="33" s="1"/>
  <c r="AP76" i="33" s="1"/>
  <c r="AP73" i="33"/>
  <c r="AP74" i="33" s="1"/>
  <c r="BP103" i="31"/>
  <c r="AB90" i="31"/>
  <c r="AB91" i="31" s="1"/>
  <c r="AN196" i="31"/>
  <c r="L104" i="31"/>
  <c r="L147" i="31" s="1"/>
  <c r="BC193" i="31"/>
  <c r="AB87" i="31"/>
  <c r="AN202" i="31"/>
  <c r="N96" i="31"/>
  <c r="N50" i="31"/>
  <c r="N25" i="31"/>
  <c r="AB145" i="31"/>
  <c r="AB146" i="31"/>
  <c r="AO147" i="31"/>
  <c r="N187" i="31"/>
  <c r="N181" i="31"/>
  <c r="N190" i="31"/>
  <c r="N184" i="31"/>
  <c r="N136" i="31"/>
  <c r="N134" i="31" s="1"/>
  <c r="N135" i="31" s="1"/>
  <c r="L163" i="31"/>
  <c r="L199" i="31" s="1"/>
  <c r="L157" i="31"/>
  <c r="L193" i="31" s="1"/>
  <c r="L196" i="31"/>
  <c r="L166" i="31"/>
  <c r="L202" i="31" s="1"/>
  <c r="L108" i="31"/>
  <c r="L106" i="31" s="1"/>
  <c r="BR72" i="31"/>
  <c r="M54" i="31"/>
  <c r="M62" i="31" s="1"/>
  <c r="M60" i="31" s="1"/>
  <c r="M80" i="31"/>
  <c r="M82" i="31" s="1"/>
  <c r="M92" i="31" s="1"/>
  <c r="M90" i="31" s="1"/>
  <c r="M58" i="31"/>
  <c r="M88" i="31" s="1"/>
  <c r="BD159" i="31"/>
  <c r="AO175" i="31"/>
  <c r="AO169" i="31"/>
  <c r="AO172" i="31"/>
  <c r="AO196" i="31" s="1"/>
  <c r="AO178" i="31"/>
  <c r="AO123" i="31"/>
  <c r="AO121" i="31" s="1"/>
  <c r="AP137" i="31"/>
  <c r="AP101" i="31"/>
  <c r="AP142" i="31" s="1"/>
  <c r="AP143" i="31" s="1"/>
  <c r="AP99" i="31"/>
  <c r="AP98" i="31"/>
  <c r="AP97" i="31"/>
  <c r="BP104" i="31"/>
  <c r="BP147" i="31" s="1"/>
  <c r="AN193" i="31"/>
  <c r="BR78" i="31"/>
  <c r="BR55" i="31"/>
  <c r="BR83" i="31" s="1"/>
  <c r="BR84" i="31" s="1"/>
  <c r="BR53" i="31"/>
  <c r="BR56" i="31" s="1"/>
  <c r="BR57" i="31" s="1"/>
  <c r="BR51" i="31"/>
  <c r="BR52" i="31"/>
  <c r="AP119" i="31"/>
  <c r="AP120" i="31" s="1"/>
  <c r="AP113" i="31"/>
  <c r="BO106" i="31"/>
  <c r="BQ140" i="31"/>
  <c r="BQ144" i="31" s="1"/>
  <c r="BQ146" i="31" s="1"/>
  <c r="AB200" i="31"/>
  <c r="AB201" i="31" s="1"/>
  <c r="AB165" i="31"/>
  <c r="N173" i="31"/>
  <c r="N174" i="31" s="1"/>
  <c r="N176" i="31"/>
  <c r="N177" i="31" s="1"/>
  <c r="N167" i="31"/>
  <c r="N168" i="31" s="1"/>
  <c r="N116" i="31"/>
  <c r="N117" i="31" s="1"/>
  <c r="N170" i="31"/>
  <c r="N171" i="31" s="1"/>
  <c r="N67" i="31"/>
  <c r="N77" i="31" s="1"/>
  <c r="N75" i="31" s="1"/>
  <c r="N76" i="31" s="1"/>
  <c r="N73" i="31"/>
  <c r="N74" i="31" s="1"/>
  <c r="AP78" i="31"/>
  <c r="AP55" i="31"/>
  <c r="AP83" i="31" s="1"/>
  <c r="AP84" i="31" s="1"/>
  <c r="AP53" i="31"/>
  <c r="AP56" i="31" s="1"/>
  <c r="AP57" i="31" s="1"/>
  <c r="AP52" i="31"/>
  <c r="AP51" i="31"/>
  <c r="M139" i="31"/>
  <c r="M141" i="31" s="1"/>
  <c r="M151" i="31" s="1"/>
  <c r="M149" i="31" s="1"/>
  <c r="M100" i="31"/>
  <c r="M160" i="31" s="1"/>
  <c r="BP163" i="31"/>
  <c r="BP199" i="31" s="1"/>
  <c r="BP157" i="31"/>
  <c r="BP193" i="31" s="1"/>
  <c r="BP196" i="31"/>
  <c r="BP166" i="31"/>
  <c r="BP202" i="31" s="1"/>
  <c r="BP108" i="31"/>
  <c r="BP106" i="31" s="1"/>
  <c r="AO194" i="31"/>
  <c r="L200" i="31"/>
  <c r="AB197" i="31"/>
  <c r="AB198" i="31" s="1"/>
  <c r="AB162" i="31"/>
  <c r="N119" i="31"/>
  <c r="N120" i="31" s="1"/>
  <c r="N113" i="31"/>
  <c r="AB119" i="31"/>
  <c r="AB120" i="31" s="1"/>
  <c r="AB113" i="31"/>
  <c r="M175" i="31"/>
  <c r="M169" i="31"/>
  <c r="M178" i="31"/>
  <c r="M172" i="31"/>
  <c r="M123" i="31"/>
  <c r="M121" i="31" s="1"/>
  <c r="BR73" i="31"/>
  <c r="BR74" i="31" s="1"/>
  <c r="BR67" i="31"/>
  <c r="BR77" i="31" s="1"/>
  <c r="BR75" i="31" s="1"/>
  <c r="BR76" i="31" s="1"/>
  <c r="Y147" i="31"/>
  <c r="Z104" i="31"/>
  <c r="M161" i="31"/>
  <c r="M155" i="31"/>
  <c r="M191" i="31" s="1"/>
  <c r="M158" i="31"/>
  <c r="M194" i="31" s="1"/>
  <c r="M164" i="31"/>
  <c r="M200" i="31" s="1"/>
  <c r="M102" i="31"/>
  <c r="M103" i="31" s="1"/>
  <c r="Y88" i="31"/>
  <c r="Z58" i="31"/>
  <c r="BD163" i="31"/>
  <c r="BD157" i="31"/>
  <c r="BD166" i="31"/>
  <c r="BD108" i="31"/>
  <c r="BD106" i="31" s="1"/>
  <c r="BD107" i="31" s="1"/>
  <c r="BR137" i="31"/>
  <c r="BR140" i="31" s="1"/>
  <c r="BR144" i="31" s="1"/>
  <c r="BR145" i="31" s="1"/>
  <c r="BR99" i="31"/>
  <c r="BR101" i="31"/>
  <c r="BR142" i="31" s="1"/>
  <c r="BR143" i="31" s="1"/>
  <c r="BR98" i="31"/>
  <c r="BR97" i="31"/>
  <c r="AP73" i="31"/>
  <c r="AP74" i="31" s="1"/>
  <c r="AP67" i="31"/>
  <c r="AP77" i="31" s="1"/>
  <c r="AP75" i="31" s="1"/>
  <c r="AP76" i="31" s="1"/>
  <c r="BQ139" i="31"/>
  <c r="BQ141" i="31" s="1"/>
  <c r="BQ151" i="31" s="1"/>
  <c r="BQ149" i="31" s="1"/>
  <c r="BQ100" i="31"/>
  <c r="BQ160" i="31" s="1"/>
  <c r="AB194" i="31"/>
  <c r="AB195" i="31" s="1"/>
  <c r="AB159" i="31"/>
  <c r="AA178" i="31"/>
  <c r="AA202" i="31" s="1"/>
  <c r="AA172" i="31"/>
  <c r="AA196" i="31" s="1"/>
  <c r="AA169" i="31"/>
  <c r="AA193" i="31" s="1"/>
  <c r="AA123" i="31"/>
  <c r="AA121" i="31" s="1"/>
  <c r="AA175" i="31"/>
  <c r="AA199" i="31" s="1"/>
  <c r="BD165" i="31"/>
  <c r="BD88" i="31"/>
  <c r="BD89" i="31" s="1"/>
  <c r="BD59" i="31"/>
  <c r="BQ80" i="31"/>
  <c r="BQ82" i="31" s="1"/>
  <c r="BQ92" i="31" s="1"/>
  <c r="BQ90" i="31" s="1"/>
  <c r="BQ58" i="31"/>
  <c r="BQ88" i="31" s="1"/>
  <c r="BQ54" i="31"/>
  <c r="BQ62" i="31" s="1"/>
  <c r="BQ60" i="31" s="1"/>
  <c r="BD156" i="31"/>
  <c r="AO88" i="31"/>
  <c r="AP118" i="31"/>
  <c r="BD172" i="31"/>
  <c r="BD169" i="31"/>
  <c r="BD175" i="31"/>
  <c r="BD178" i="31"/>
  <c r="BD123" i="31"/>
  <c r="BD121" i="31" s="1"/>
  <c r="BD122" i="31" s="1"/>
  <c r="BR173" i="31"/>
  <c r="BR174" i="31" s="1"/>
  <c r="BR176" i="31"/>
  <c r="BR177" i="31" s="1"/>
  <c r="BR170" i="31"/>
  <c r="BR171" i="31" s="1"/>
  <c r="BR167" i="31"/>
  <c r="BR168" i="31" s="1"/>
  <c r="BR116" i="31"/>
  <c r="BR117" i="31" s="1"/>
  <c r="BR119" i="31"/>
  <c r="BR120" i="31" s="1"/>
  <c r="BR113" i="31"/>
  <c r="BQ178" i="31"/>
  <c r="BQ175" i="31"/>
  <c r="BQ169" i="31"/>
  <c r="BQ172" i="31"/>
  <c r="BQ123" i="31"/>
  <c r="BQ121" i="31" s="1"/>
  <c r="BD162" i="31"/>
  <c r="BD147" i="31"/>
  <c r="BD148" i="31" s="1"/>
  <c r="BD105" i="31"/>
  <c r="AO191" i="31"/>
  <c r="AB163" i="31"/>
  <c r="AB157" i="31"/>
  <c r="AB166" i="31"/>
  <c r="AB108" i="31"/>
  <c r="AB106" i="31" s="1"/>
  <c r="AB107" i="31" s="1"/>
  <c r="BQ161" i="31"/>
  <c r="BQ197" i="31" s="1"/>
  <c r="BQ155" i="31"/>
  <c r="BQ191" i="31" s="1"/>
  <c r="BQ158" i="31"/>
  <c r="BQ164" i="31"/>
  <c r="BQ200" i="31" s="1"/>
  <c r="BQ102" i="31"/>
  <c r="BQ103" i="31" s="1"/>
  <c r="L146" i="31"/>
  <c r="M146" i="31" s="1"/>
  <c r="AO163" i="31"/>
  <c r="AO157" i="31"/>
  <c r="AO166" i="31"/>
  <c r="AO202" i="31" s="1"/>
  <c r="AO108" i="31"/>
  <c r="AO106" i="31" s="1"/>
  <c r="AB191" i="31"/>
  <c r="AB192" i="31" s="1"/>
  <c r="AB156" i="31"/>
  <c r="BD192" i="31"/>
  <c r="AB73" i="31"/>
  <c r="AB74" i="31" s="1"/>
  <c r="AB67" i="31"/>
  <c r="AB77" i="31" s="1"/>
  <c r="AB75" i="31" s="1"/>
  <c r="AB76" i="31" s="1"/>
  <c r="AB25" i="30"/>
  <c r="AN202" i="30"/>
  <c r="BR138" i="30"/>
  <c r="BD72" i="30"/>
  <c r="L202" i="30"/>
  <c r="AB50" i="30"/>
  <c r="AB55" i="30" s="1"/>
  <c r="AB83" i="30" s="1"/>
  <c r="AB84" i="30" s="1"/>
  <c r="BR145" i="30"/>
  <c r="BP199" i="30"/>
  <c r="L193" i="30"/>
  <c r="BR118" i="30"/>
  <c r="L199" i="30"/>
  <c r="BQ175" i="30"/>
  <c r="BQ169" i="30"/>
  <c r="BQ123" i="30"/>
  <c r="BQ121" i="30" s="1"/>
  <c r="BQ172" i="30"/>
  <c r="BQ178" i="30"/>
  <c r="Z196" i="30"/>
  <c r="Z166" i="30"/>
  <c r="Z202" i="30" s="1"/>
  <c r="Z163" i="30"/>
  <c r="Z199" i="30" s="1"/>
  <c r="Z157" i="30"/>
  <c r="Z193" i="30" s="1"/>
  <c r="Z108" i="30"/>
  <c r="Z106" i="30" s="1"/>
  <c r="AP158" i="30"/>
  <c r="AP194" i="30" s="1"/>
  <c r="AP161" i="30"/>
  <c r="AP197" i="30" s="1"/>
  <c r="AP164" i="30"/>
  <c r="AP200" i="30" s="1"/>
  <c r="AP155" i="30"/>
  <c r="AP102" i="30"/>
  <c r="AP103" i="30" s="1"/>
  <c r="N139" i="30"/>
  <c r="N141" i="30" s="1"/>
  <c r="N151" i="30" s="1"/>
  <c r="N149" i="30" s="1"/>
  <c r="N150" i="30" s="1"/>
  <c r="N104" i="30"/>
  <c r="N100" i="30"/>
  <c r="N160" i="30" s="1"/>
  <c r="BR158" i="30"/>
  <c r="BR194" i="30" s="1"/>
  <c r="BR102" i="30"/>
  <c r="BR103" i="30" s="1"/>
  <c r="BR164" i="30"/>
  <c r="BR200" i="30" s="1"/>
  <c r="BR155" i="30"/>
  <c r="BR161" i="30"/>
  <c r="BD55" i="30"/>
  <c r="BD83" i="30" s="1"/>
  <c r="BD84" i="30" s="1"/>
  <c r="BD53" i="30"/>
  <c r="BD56" i="30" s="1"/>
  <c r="BD78" i="30"/>
  <c r="BD81" i="30" s="1"/>
  <c r="BD85" i="30" s="1"/>
  <c r="BD51" i="30"/>
  <c r="BD52" i="30"/>
  <c r="Z197" i="30"/>
  <c r="AP67" i="30"/>
  <c r="AP77" i="30" s="1"/>
  <c r="AP75" i="30" s="1"/>
  <c r="AP76" i="30" s="1"/>
  <c r="AP73" i="30"/>
  <c r="AP74" i="30" s="1"/>
  <c r="BR73" i="30"/>
  <c r="BR74" i="30" s="1"/>
  <c r="BR67" i="30"/>
  <c r="BR77" i="30" s="1"/>
  <c r="BR75" i="30" s="1"/>
  <c r="BR76" i="30" s="1"/>
  <c r="AO88" i="30"/>
  <c r="BD176" i="30"/>
  <c r="BD177" i="30" s="1"/>
  <c r="BD170" i="30"/>
  <c r="BD171" i="30" s="1"/>
  <c r="BD167" i="30"/>
  <c r="BD168" i="30" s="1"/>
  <c r="BD173" i="30"/>
  <c r="BD174" i="30" s="1"/>
  <c r="BD116" i="30"/>
  <c r="BD117" i="30" s="1"/>
  <c r="M147" i="30"/>
  <c r="BQ163" i="30"/>
  <c r="BQ166" i="30"/>
  <c r="BQ108" i="30"/>
  <c r="BQ106" i="30" s="1"/>
  <c r="BQ157" i="30"/>
  <c r="BP193" i="30"/>
  <c r="BR80" i="30"/>
  <c r="BR82" i="30" s="1"/>
  <c r="BR92" i="30" s="1"/>
  <c r="BR90" i="30" s="1"/>
  <c r="BR91" i="30" s="1"/>
  <c r="BR54" i="30"/>
  <c r="BR62" i="30" s="1"/>
  <c r="BR60" i="30" s="1"/>
  <c r="BR61" i="30" s="1"/>
  <c r="AA104" i="30"/>
  <c r="AA147" i="30" s="1"/>
  <c r="AA100" i="30"/>
  <c r="AA160" i="30" s="1"/>
  <c r="AA139" i="30"/>
  <c r="AA141" i="30" s="1"/>
  <c r="AA151" i="30" s="1"/>
  <c r="AA149" i="30" s="1"/>
  <c r="N73" i="30"/>
  <c r="N74" i="30" s="1"/>
  <c r="N67" i="30"/>
  <c r="N77" i="30" s="1"/>
  <c r="N75" i="30" s="1"/>
  <c r="N76" i="30" s="1"/>
  <c r="AO146" i="30"/>
  <c r="AP146" i="30" s="1"/>
  <c r="BC81" i="30"/>
  <c r="BC85" i="30" s="1"/>
  <c r="BD79" i="30"/>
  <c r="N146" i="30"/>
  <c r="AB176" i="30"/>
  <c r="AB177" i="30" s="1"/>
  <c r="AB170" i="30"/>
  <c r="AB171" i="30" s="1"/>
  <c r="AB173" i="30"/>
  <c r="AB174" i="30" s="1"/>
  <c r="AB167" i="30"/>
  <c r="AB168" i="30" s="1"/>
  <c r="AB116" i="30"/>
  <c r="AB117" i="30" s="1"/>
  <c r="AP118" i="30"/>
  <c r="AB137" i="30"/>
  <c r="AB101" i="30"/>
  <c r="AB142" i="30" s="1"/>
  <c r="AB143" i="30" s="1"/>
  <c r="AB99" i="30"/>
  <c r="AB98" i="30"/>
  <c r="AB97" i="30"/>
  <c r="AA164" i="30"/>
  <c r="AA200" i="30" s="1"/>
  <c r="AA102" i="30"/>
  <c r="AA103" i="30" s="1"/>
  <c r="AA161" i="30"/>
  <c r="AA197" i="30" s="1"/>
  <c r="AA155" i="30"/>
  <c r="AA191" i="30" s="1"/>
  <c r="AA158" i="30"/>
  <c r="AA194" i="30" s="1"/>
  <c r="AB190" i="30"/>
  <c r="AB184" i="30"/>
  <c r="AB181" i="30"/>
  <c r="AB136" i="30"/>
  <c r="AB134" i="30" s="1"/>
  <c r="AB135" i="30" s="1"/>
  <c r="AB187" i="30"/>
  <c r="BC58" i="30"/>
  <c r="BC54" i="30"/>
  <c r="BC62" i="30" s="1"/>
  <c r="BC60" i="30" s="1"/>
  <c r="BC80" i="30"/>
  <c r="BC82" i="30" s="1"/>
  <c r="BC92" i="30" s="1"/>
  <c r="BC90" i="30" s="1"/>
  <c r="AA81" i="30"/>
  <c r="AA85" i="30" s="1"/>
  <c r="BQ200" i="30"/>
  <c r="BR201" i="30" s="1"/>
  <c r="M175" i="30"/>
  <c r="M169" i="30"/>
  <c r="M123" i="30"/>
  <c r="M121" i="30" s="1"/>
  <c r="M178" i="30"/>
  <c r="M172" i="30"/>
  <c r="Z147" i="30"/>
  <c r="N161" i="30"/>
  <c r="N158" i="30"/>
  <c r="N194" i="30" s="1"/>
  <c r="N155" i="30"/>
  <c r="N164" i="30"/>
  <c r="N102" i="30"/>
  <c r="N103" i="30" s="1"/>
  <c r="Z88" i="30"/>
  <c r="AO194" i="30"/>
  <c r="AP195" i="30" s="1"/>
  <c r="AP159" i="30"/>
  <c r="BD99" i="30"/>
  <c r="BD137" i="30"/>
  <c r="BD101" i="30"/>
  <c r="BD142" i="30" s="1"/>
  <c r="BD143" i="30" s="1"/>
  <c r="BD98" i="30"/>
  <c r="BD97" i="30"/>
  <c r="AP119" i="30"/>
  <c r="AP120" i="30" s="1"/>
  <c r="AP113" i="30"/>
  <c r="AP81" i="30"/>
  <c r="AP85" i="30" s="1"/>
  <c r="AP79" i="30"/>
  <c r="BR119" i="30"/>
  <c r="BR120" i="30" s="1"/>
  <c r="BR113" i="30"/>
  <c r="AO163" i="30"/>
  <c r="AO166" i="30"/>
  <c r="AO157" i="30"/>
  <c r="AO108" i="30"/>
  <c r="AO106" i="30" s="1"/>
  <c r="BC104" i="30"/>
  <c r="BC147" i="30" s="1"/>
  <c r="BC100" i="30"/>
  <c r="BC160" i="30" s="1"/>
  <c r="BC139" i="30"/>
  <c r="BC141" i="30" s="1"/>
  <c r="BC151" i="30" s="1"/>
  <c r="BC149" i="30" s="1"/>
  <c r="BP202" i="30"/>
  <c r="N81" i="30"/>
  <c r="N85" i="30" s="1"/>
  <c r="N79" i="30"/>
  <c r="BC178" i="30"/>
  <c r="BC172" i="30"/>
  <c r="BC175" i="30"/>
  <c r="BC169" i="30"/>
  <c r="BC123" i="30"/>
  <c r="BC121" i="30" s="1"/>
  <c r="BO147" i="30"/>
  <c r="BP104" i="30"/>
  <c r="N118" i="30"/>
  <c r="BD119" i="30"/>
  <c r="BD120" i="30" s="1"/>
  <c r="BD113" i="30"/>
  <c r="BR139" i="30"/>
  <c r="BR141" i="30" s="1"/>
  <c r="BR151" i="30" s="1"/>
  <c r="BR149" i="30" s="1"/>
  <c r="BR150" i="30" s="1"/>
  <c r="BR100" i="30"/>
  <c r="BR160" i="30" s="1"/>
  <c r="AB113" i="30"/>
  <c r="AB119" i="30"/>
  <c r="AB120" i="30" s="1"/>
  <c r="AM147" i="30"/>
  <c r="AN104" i="30"/>
  <c r="M163" i="30"/>
  <c r="M166" i="30"/>
  <c r="M157" i="30"/>
  <c r="M196" i="30"/>
  <c r="M108" i="30"/>
  <c r="M106" i="30" s="1"/>
  <c r="BR81" i="30"/>
  <c r="BR85" i="30" s="1"/>
  <c r="BR86" i="30" s="1"/>
  <c r="BR79" i="30"/>
  <c r="N113" i="30"/>
  <c r="N119" i="30"/>
  <c r="N120" i="30" s="1"/>
  <c r="AO178" i="30"/>
  <c r="AO175" i="30"/>
  <c r="AO169" i="30"/>
  <c r="AO172" i="30"/>
  <c r="AO196" i="30" s="1"/>
  <c r="AO123" i="30"/>
  <c r="AO121" i="30" s="1"/>
  <c r="BB197" i="30"/>
  <c r="BD57" i="30"/>
  <c r="AB78" i="30"/>
  <c r="AB81" i="30" s="1"/>
  <c r="AB85" i="30" s="1"/>
  <c r="AB51" i="30"/>
  <c r="BO88" i="30"/>
  <c r="BP58" i="30"/>
  <c r="AP139" i="30"/>
  <c r="AP141" i="30" s="1"/>
  <c r="AP151" i="30" s="1"/>
  <c r="AP149" i="30" s="1"/>
  <c r="AP150" i="30" s="1"/>
  <c r="AP100" i="30"/>
  <c r="AP160" i="30" s="1"/>
  <c r="BD73" i="30"/>
  <c r="BD74" i="30" s="1"/>
  <c r="BD67" i="30"/>
  <c r="BD77" i="30" s="1"/>
  <c r="BD75" i="30" s="1"/>
  <c r="BD76" i="30" s="1"/>
  <c r="AN193" i="30"/>
  <c r="AB118" i="30"/>
  <c r="BB146" i="30"/>
  <c r="BC146" i="30" s="1"/>
  <c r="AO200" i="30"/>
  <c r="AO197" i="30"/>
  <c r="Z191" i="30"/>
  <c r="AP80" i="30"/>
  <c r="AP82" i="30" s="1"/>
  <c r="AP92" i="30" s="1"/>
  <c r="AP90" i="30" s="1"/>
  <c r="AP91" i="30" s="1"/>
  <c r="AP58" i="30"/>
  <c r="AP54" i="30"/>
  <c r="AP62" i="30" s="1"/>
  <c r="AP60" i="30" s="1"/>
  <c r="AP61" i="30" s="1"/>
  <c r="AA178" i="30"/>
  <c r="AA172" i="30"/>
  <c r="AA169" i="30"/>
  <c r="AA175" i="30"/>
  <c r="AA123" i="30"/>
  <c r="AA121" i="30" s="1"/>
  <c r="BC164" i="30"/>
  <c r="BC158" i="30"/>
  <c r="BC102" i="30"/>
  <c r="BC103" i="30" s="1"/>
  <c r="BC161" i="30"/>
  <c r="BC197" i="30" s="1"/>
  <c r="BC155" i="30"/>
  <c r="BC191" i="30" s="1"/>
  <c r="AB73" i="30"/>
  <c r="AB74" i="30" s="1"/>
  <c r="AB67" i="30"/>
  <c r="AB77" i="30" s="1"/>
  <c r="AB75" i="30" s="1"/>
  <c r="AB76" i="30" s="1"/>
  <c r="BQ146" i="30"/>
  <c r="BR146" i="30" s="1"/>
  <c r="BP196" i="30"/>
  <c r="N80" i="30"/>
  <c r="N82" i="30" s="1"/>
  <c r="N92" i="30" s="1"/>
  <c r="N90" i="30" s="1"/>
  <c r="N91" i="30" s="1"/>
  <c r="N58" i="30"/>
  <c r="N54" i="30"/>
  <c r="N62" i="30" s="1"/>
  <c r="N60" i="30" s="1"/>
  <c r="N61" i="30" s="1"/>
  <c r="N195" i="30"/>
  <c r="BB191" i="30"/>
  <c r="AA54" i="30"/>
  <c r="AA62" i="30" s="1"/>
  <c r="AA60" i="30" s="1"/>
  <c r="AA80" i="30"/>
  <c r="AA82" i="30" s="1"/>
  <c r="AA92" i="30" s="1"/>
  <c r="AA90" i="30" s="1"/>
  <c r="AA58" i="30"/>
  <c r="AA88" i="30" s="1"/>
  <c r="BQ194" i="30"/>
  <c r="BR195" i="30" s="1"/>
  <c r="BR159" i="30"/>
  <c r="BB196" i="30"/>
  <c r="BB166" i="30"/>
  <c r="BB202" i="30" s="1"/>
  <c r="BB108" i="30"/>
  <c r="BB106" i="30" s="1"/>
  <c r="BB163" i="30"/>
  <c r="BB199" i="30" s="1"/>
  <c r="BB157" i="30"/>
  <c r="BB193" i="30" s="1"/>
  <c r="AB72" i="30"/>
  <c r="L103" i="29"/>
  <c r="BP103" i="29"/>
  <c r="BD161" i="29"/>
  <c r="BD155" i="29"/>
  <c r="BD158" i="29"/>
  <c r="BD102" i="29"/>
  <c r="BD103" i="29" s="1"/>
  <c r="BD164" i="29"/>
  <c r="N73" i="29"/>
  <c r="N74" i="29" s="1"/>
  <c r="N67" i="29"/>
  <c r="N77" i="29" s="1"/>
  <c r="N75" i="29" s="1"/>
  <c r="N76" i="29" s="1"/>
  <c r="M175" i="29"/>
  <c r="M169" i="29"/>
  <c r="M178" i="29"/>
  <c r="M172" i="29"/>
  <c r="M123" i="29"/>
  <c r="M121" i="29" s="1"/>
  <c r="AB81" i="29"/>
  <c r="AB85" i="29" s="1"/>
  <c r="AB86" i="29" s="1"/>
  <c r="AB79" i="29"/>
  <c r="BR137" i="29"/>
  <c r="BR101" i="29"/>
  <c r="BR142" i="29" s="1"/>
  <c r="BR143" i="29" s="1"/>
  <c r="BR99" i="29"/>
  <c r="BR98" i="29"/>
  <c r="BR97" i="29"/>
  <c r="AO164" i="29"/>
  <c r="AO200" i="29" s="1"/>
  <c r="AO158" i="29"/>
  <c r="AO194" i="29" s="1"/>
  <c r="AO161" i="29"/>
  <c r="AO197" i="29" s="1"/>
  <c r="AO155" i="29"/>
  <c r="AO191" i="29" s="1"/>
  <c r="AO102" i="29"/>
  <c r="AO103" i="29" s="1"/>
  <c r="BB193" i="29"/>
  <c r="AB140" i="29"/>
  <c r="AB144" i="29" s="1"/>
  <c r="AB145" i="29" s="1"/>
  <c r="AB138" i="29"/>
  <c r="AO87" i="29"/>
  <c r="AN194" i="29"/>
  <c r="AB119" i="29"/>
  <c r="AB120" i="29" s="1"/>
  <c r="AB113" i="29"/>
  <c r="AA147" i="29"/>
  <c r="AB146" i="29"/>
  <c r="AN200" i="29"/>
  <c r="AB80" i="29"/>
  <c r="AB82" i="29" s="1"/>
  <c r="AB92" i="29" s="1"/>
  <c r="AB90" i="29" s="1"/>
  <c r="AB91" i="29" s="1"/>
  <c r="AB54" i="29"/>
  <c r="AB62" i="29" s="1"/>
  <c r="AB60" i="29" s="1"/>
  <c r="AB61" i="29" s="1"/>
  <c r="AB58" i="29"/>
  <c r="BP146" i="29"/>
  <c r="BQ146" i="29" s="1"/>
  <c r="AB73" i="29"/>
  <c r="AB74" i="29" s="1"/>
  <c r="AB67" i="29"/>
  <c r="AB77" i="29" s="1"/>
  <c r="AB75" i="29" s="1"/>
  <c r="AB76" i="29" s="1"/>
  <c r="AP73" i="29"/>
  <c r="AP74" i="29" s="1"/>
  <c r="AP67" i="29"/>
  <c r="AP77" i="29" s="1"/>
  <c r="AP75" i="29" s="1"/>
  <c r="AP76" i="29" s="1"/>
  <c r="N187" i="29"/>
  <c r="N181" i="29"/>
  <c r="N190" i="29"/>
  <c r="N184" i="29"/>
  <c r="N136" i="29"/>
  <c r="N134" i="29" s="1"/>
  <c r="N135" i="29" s="1"/>
  <c r="BD140" i="29"/>
  <c r="BD144" i="29" s="1"/>
  <c r="BD145" i="29" s="1"/>
  <c r="BD138" i="29"/>
  <c r="BQ175" i="29"/>
  <c r="BQ169" i="29"/>
  <c r="BQ178" i="29"/>
  <c r="BQ172" i="29"/>
  <c r="BQ123" i="29"/>
  <c r="BQ121" i="29" s="1"/>
  <c r="BR73" i="29"/>
  <c r="BR74" i="29" s="1"/>
  <c r="BR67" i="29"/>
  <c r="BR77" i="29" s="1"/>
  <c r="BR75" i="29" s="1"/>
  <c r="BR76" i="29" s="1"/>
  <c r="AB139" i="29"/>
  <c r="AB141" i="29" s="1"/>
  <c r="AB151" i="29" s="1"/>
  <c r="AB149" i="29" s="1"/>
  <c r="AB150" i="29" s="1"/>
  <c r="AB104" i="29"/>
  <c r="AB100" i="29"/>
  <c r="AB160" i="29" s="1"/>
  <c r="AN191" i="29"/>
  <c r="BP197" i="29"/>
  <c r="BD119" i="29"/>
  <c r="BD120" i="29" s="1"/>
  <c r="BD113" i="29"/>
  <c r="BC163" i="29"/>
  <c r="BC157" i="29"/>
  <c r="BC108" i="29"/>
  <c r="BC106" i="29" s="1"/>
  <c r="BC166" i="29"/>
  <c r="N50" i="29"/>
  <c r="N96" i="29"/>
  <c r="N25" i="29"/>
  <c r="BP163" i="29"/>
  <c r="BP199" i="29" s="1"/>
  <c r="BP157" i="29"/>
  <c r="BP193" i="29" s="1"/>
  <c r="BP166" i="29"/>
  <c r="BP202" i="29" s="1"/>
  <c r="BP196" i="29"/>
  <c r="BP108" i="29"/>
  <c r="BP106" i="29" s="1"/>
  <c r="BD81" i="29"/>
  <c r="BD85" i="29" s="1"/>
  <c r="BD79" i="29"/>
  <c r="AP96" i="29"/>
  <c r="AP50" i="29"/>
  <c r="AP25" i="29"/>
  <c r="M57" i="29"/>
  <c r="AA88" i="29"/>
  <c r="AB59" i="29"/>
  <c r="AP113" i="29"/>
  <c r="AP119" i="29"/>
  <c r="AP120" i="29" s="1"/>
  <c r="M164" i="29"/>
  <c r="M200" i="29" s="1"/>
  <c r="M158" i="29"/>
  <c r="M194" i="29" s="1"/>
  <c r="M155" i="29"/>
  <c r="M191" i="29" s="1"/>
  <c r="M161" i="29"/>
  <c r="M102" i="29"/>
  <c r="M103" i="29" s="1"/>
  <c r="Z196" i="29"/>
  <c r="AA191" i="29"/>
  <c r="AA163" i="29"/>
  <c r="AA157" i="29"/>
  <c r="AA166" i="29"/>
  <c r="AA108" i="29"/>
  <c r="AA106" i="29" s="1"/>
  <c r="BR187" i="29"/>
  <c r="BR181" i="29"/>
  <c r="BR190" i="29"/>
  <c r="BR136" i="29"/>
  <c r="BR134" i="29" s="1"/>
  <c r="BR135" i="29" s="1"/>
  <c r="BR184" i="29"/>
  <c r="BQ164" i="29"/>
  <c r="BQ200" i="29" s="1"/>
  <c r="BQ158" i="29"/>
  <c r="BQ194" i="29" s="1"/>
  <c r="BQ155" i="29"/>
  <c r="BQ191" i="29" s="1"/>
  <c r="BQ161" i="29"/>
  <c r="BQ197" i="29" s="1"/>
  <c r="BQ102" i="29"/>
  <c r="M139" i="29"/>
  <c r="M141" i="29" s="1"/>
  <c r="M151" i="29" s="1"/>
  <c r="M149" i="29" s="1"/>
  <c r="M100" i="29"/>
  <c r="M160" i="29" s="1"/>
  <c r="M104" i="29"/>
  <c r="M147" i="29" s="1"/>
  <c r="Z199" i="29"/>
  <c r="BD139" i="29"/>
  <c r="BD141" i="29" s="1"/>
  <c r="BD151" i="29" s="1"/>
  <c r="BD149" i="29" s="1"/>
  <c r="BD150" i="29" s="1"/>
  <c r="BD104" i="29"/>
  <c r="BD100" i="29"/>
  <c r="BD160" i="29" s="1"/>
  <c r="N113" i="29"/>
  <c r="N119" i="29"/>
  <c r="N120" i="29" s="1"/>
  <c r="BR72" i="29"/>
  <c r="BD67" i="29"/>
  <c r="BD77" i="29" s="1"/>
  <c r="BD75" i="29" s="1"/>
  <c r="BD76" i="29" s="1"/>
  <c r="BD73" i="29"/>
  <c r="BD74" i="29" s="1"/>
  <c r="M54" i="29"/>
  <c r="M62" i="29" s="1"/>
  <c r="M60" i="29" s="1"/>
  <c r="M80" i="29"/>
  <c r="M82" i="29" s="1"/>
  <c r="M92" i="29" s="1"/>
  <c r="M90" i="29" s="1"/>
  <c r="N72" i="29"/>
  <c r="M140" i="29"/>
  <c r="M144" i="29" s="1"/>
  <c r="BR173" i="29"/>
  <c r="BR174" i="29" s="1"/>
  <c r="BR167" i="29"/>
  <c r="BR168" i="29" s="1"/>
  <c r="BR176" i="29"/>
  <c r="BR177" i="29" s="1"/>
  <c r="BR170" i="29"/>
  <c r="BR171" i="29" s="1"/>
  <c r="BR116" i="29"/>
  <c r="BR117" i="29" s="1"/>
  <c r="N173" i="29"/>
  <c r="N174" i="29" s="1"/>
  <c r="N176" i="29"/>
  <c r="N177" i="29" s="1"/>
  <c r="N170" i="29"/>
  <c r="N171" i="29" s="1"/>
  <c r="N167" i="29"/>
  <c r="N168" i="29" s="1"/>
  <c r="N116" i="29"/>
  <c r="N117" i="29" s="1"/>
  <c r="BB199" i="29"/>
  <c r="AO178" i="29"/>
  <c r="AO175" i="29"/>
  <c r="AO169" i="29"/>
  <c r="AO172" i="29"/>
  <c r="AO123" i="29"/>
  <c r="AO121" i="29" s="1"/>
  <c r="AP173" i="29"/>
  <c r="AP174" i="29" s="1"/>
  <c r="AP170" i="29"/>
  <c r="AP171" i="29" s="1"/>
  <c r="AP176" i="29"/>
  <c r="AP177" i="29" s="1"/>
  <c r="AP167" i="29"/>
  <c r="AP168" i="29" s="1"/>
  <c r="AP116" i="29"/>
  <c r="AP117" i="29" s="1"/>
  <c r="BQ58" i="29"/>
  <c r="BQ88" i="29" s="1"/>
  <c r="BQ54" i="29"/>
  <c r="BQ62" i="29" s="1"/>
  <c r="BQ60" i="29" s="1"/>
  <c r="BQ80" i="29"/>
  <c r="BQ82" i="29" s="1"/>
  <c r="BQ92" i="29" s="1"/>
  <c r="BQ90" i="29" s="1"/>
  <c r="AB118" i="29"/>
  <c r="L163" i="29"/>
  <c r="L199" i="29" s="1"/>
  <c r="L157" i="29"/>
  <c r="L193" i="29" s="1"/>
  <c r="L166" i="29"/>
  <c r="L202" i="29" s="1"/>
  <c r="L108" i="29"/>
  <c r="L106" i="29" s="1"/>
  <c r="L196" i="29"/>
  <c r="BR113" i="29"/>
  <c r="BR119" i="29"/>
  <c r="BR120" i="29" s="1"/>
  <c r="AB161" i="29"/>
  <c r="AB155" i="29"/>
  <c r="AB191" i="29" s="1"/>
  <c r="AB164" i="29"/>
  <c r="AB102" i="29"/>
  <c r="AB103" i="29" s="1"/>
  <c r="AB158" i="29"/>
  <c r="AB194" i="29" s="1"/>
  <c r="AB195" i="29" s="1"/>
  <c r="M146" i="29"/>
  <c r="AN163" i="29"/>
  <c r="AN199" i="29" s="1"/>
  <c r="AN157" i="29"/>
  <c r="AN193" i="29" s="1"/>
  <c r="AN196" i="29"/>
  <c r="AN108" i="29"/>
  <c r="AN106" i="29" s="1"/>
  <c r="AN166" i="29"/>
  <c r="AN202" i="29" s="1"/>
  <c r="L58" i="29"/>
  <c r="BC147" i="29"/>
  <c r="BP147" i="29"/>
  <c r="AA178" i="29"/>
  <c r="AA172" i="29"/>
  <c r="AA169" i="29"/>
  <c r="AA123" i="29"/>
  <c r="AA121" i="29" s="1"/>
  <c r="AA175" i="29"/>
  <c r="BD80" i="29"/>
  <c r="BD82" i="29" s="1"/>
  <c r="BD92" i="29" s="1"/>
  <c r="BD90" i="29" s="1"/>
  <c r="BD91" i="29" s="1"/>
  <c r="BD54" i="29"/>
  <c r="BD62" i="29" s="1"/>
  <c r="BD60" i="29" s="1"/>
  <c r="BD61" i="29" s="1"/>
  <c r="BP88" i="29"/>
  <c r="BR78" i="29"/>
  <c r="BR53" i="29"/>
  <c r="BR56" i="29" s="1"/>
  <c r="BR57" i="29" s="1"/>
  <c r="BR55" i="29"/>
  <c r="BR83" i="29" s="1"/>
  <c r="BR84" i="29" s="1"/>
  <c r="BR52" i="29"/>
  <c r="BR51" i="29"/>
  <c r="BQ139" i="29"/>
  <c r="BQ141" i="29" s="1"/>
  <c r="BQ151" i="29" s="1"/>
  <c r="BQ149" i="29" s="1"/>
  <c r="BQ100" i="29"/>
  <c r="BQ160" i="29" s="1"/>
  <c r="BQ104" i="29"/>
  <c r="BQ147" i="29" s="1"/>
  <c r="AO58" i="29"/>
  <c r="AO88" i="29" s="1"/>
  <c r="AO54" i="29"/>
  <c r="AO62" i="29" s="1"/>
  <c r="AO60" i="29" s="1"/>
  <c r="AO80" i="29"/>
  <c r="AO82" i="29" s="1"/>
  <c r="AO92" i="29" s="1"/>
  <c r="AO90" i="29" s="1"/>
  <c r="BC178" i="29"/>
  <c r="BC172" i="29"/>
  <c r="BC175" i="29"/>
  <c r="BC169" i="29"/>
  <c r="BC123" i="29"/>
  <c r="BC121" i="29" s="1"/>
  <c r="Z202" i="29"/>
  <c r="BC58" i="29"/>
  <c r="BC88" i="29" s="1"/>
  <c r="AO139" i="29"/>
  <c r="AO141" i="29" s="1"/>
  <c r="AO151" i="29" s="1"/>
  <c r="AO149" i="29" s="1"/>
  <c r="AO100" i="29"/>
  <c r="AO160" i="29" s="1"/>
  <c r="AO104" i="29"/>
  <c r="AO147" i="29" s="1"/>
  <c r="AP72" i="29"/>
  <c r="BD118" i="29"/>
  <c r="BC146" i="28"/>
  <c r="L199" i="28"/>
  <c r="BR72" i="28"/>
  <c r="AP118" i="28"/>
  <c r="AB149" i="28"/>
  <c r="AB150" i="28" s="1"/>
  <c r="N119" i="28"/>
  <c r="N120" i="28" s="1"/>
  <c r="N113" i="28"/>
  <c r="N139" i="28"/>
  <c r="N141" i="28" s="1"/>
  <c r="N151" i="28" s="1"/>
  <c r="N149" i="28" s="1"/>
  <c r="N150" i="28" s="1"/>
  <c r="N100" i="28"/>
  <c r="N160" i="28" s="1"/>
  <c r="N104" i="28"/>
  <c r="BC158" i="28"/>
  <c r="BC194" i="28" s="1"/>
  <c r="BC164" i="28"/>
  <c r="BC161" i="28"/>
  <c r="BC197" i="28" s="1"/>
  <c r="BC155" i="28"/>
  <c r="BC191" i="28" s="1"/>
  <c r="BC102" i="28"/>
  <c r="BC103" i="28" s="1"/>
  <c r="BP163" i="28"/>
  <c r="BP199" i="28" s="1"/>
  <c r="BP196" i="28"/>
  <c r="BP157" i="28"/>
  <c r="BP193" i="28" s="1"/>
  <c r="BP166" i="28"/>
  <c r="BP202" i="28" s="1"/>
  <c r="BP108" i="28"/>
  <c r="BP106" i="28" s="1"/>
  <c r="BR134" i="28"/>
  <c r="BR135" i="28" s="1"/>
  <c r="M88" i="28"/>
  <c r="BC178" i="28"/>
  <c r="BC172" i="28"/>
  <c r="BC175" i="28"/>
  <c r="BC169" i="28"/>
  <c r="BC123" i="28"/>
  <c r="BC121" i="28" s="1"/>
  <c r="BB166" i="28"/>
  <c r="BB202" i="28" s="1"/>
  <c r="BB163" i="28"/>
  <c r="BB199" i="28" s="1"/>
  <c r="BB157" i="28"/>
  <c r="BB193" i="28" s="1"/>
  <c r="BB196" i="28"/>
  <c r="BB108" i="28"/>
  <c r="BB106" i="28" s="1"/>
  <c r="BQ175" i="28"/>
  <c r="BQ169" i="28"/>
  <c r="BQ178" i="28"/>
  <c r="BQ172" i="28"/>
  <c r="BQ123" i="28"/>
  <c r="BQ121" i="28" s="1"/>
  <c r="AB157" i="28"/>
  <c r="AB163" i="28"/>
  <c r="AB166" i="28"/>
  <c r="AB108" i="28"/>
  <c r="AB106" i="28" s="1"/>
  <c r="AB107" i="28" s="1"/>
  <c r="BR78" i="28"/>
  <c r="BR55" i="28"/>
  <c r="BR83" i="28" s="1"/>
  <c r="BR84" i="28" s="1"/>
  <c r="BR53" i="28"/>
  <c r="BR56" i="28" s="1"/>
  <c r="BR52" i="28"/>
  <c r="Y88" i="28"/>
  <c r="Z58" i="28"/>
  <c r="BC87" i="28"/>
  <c r="BP88" i="28"/>
  <c r="BC80" i="28"/>
  <c r="BC82" i="28" s="1"/>
  <c r="BC92" i="28" s="1"/>
  <c r="BC90" i="28" s="1"/>
  <c r="BC58" i="28"/>
  <c r="BC88" i="28" s="1"/>
  <c r="BC54" i="28"/>
  <c r="BC62" i="28" s="1"/>
  <c r="BC60" i="28" s="1"/>
  <c r="AB162" i="28"/>
  <c r="N164" i="28"/>
  <c r="N161" i="28"/>
  <c r="N155" i="28"/>
  <c r="N102" i="28"/>
  <c r="N103" i="28" s="1"/>
  <c r="N158" i="28"/>
  <c r="BR67" i="28"/>
  <c r="BR77" i="28" s="1"/>
  <c r="BR75" i="28" s="1"/>
  <c r="BR76" i="28" s="1"/>
  <c r="BR73" i="28"/>
  <c r="BR74" i="28" s="1"/>
  <c r="M147" i="28"/>
  <c r="BD72" i="28"/>
  <c r="BQ139" i="28"/>
  <c r="BQ141" i="28" s="1"/>
  <c r="BQ151" i="28" s="1"/>
  <c r="BQ149" i="28" s="1"/>
  <c r="BQ104" i="28"/>
  <c r="BQ100" i="28"/>
  <c r="BQ160" i="28" s="1"/>
  <c r="AP81" i="28"/>
  <c r="AP85" i="28" s="1"/>
  <c r="AP86" i="28" s="1"/>
  <c r="AP79" i="28"/>
  <c r="N81" i="28"/>
  <c r="N85" i="28" s="1"/>
  <c r="N86" i="28" s="1"/>
  <c r="N79" i="28"/>
  <c r="N145" i="28"/>
  <c r="BD119" i="28"/>
  <c r="BD120" i="28" s="1"/>
  <c r="BD113" i="28"/>
  <c r="AB200" i="28"/>
  <c r="AB201" i="28" s="1"/>
  <c r="AB165" i="28"/>
  <c r="BD190" i="28"/>
  <c r="BD184" i="28"/>
  <c r="BD187" i="28"/>
  <c r="BD181" i="28"/>
  <c r="BD136" i="28"/>
  <c r="BD134" i="28" s="1"/>
  <c r="BD135" i="28" s="1"/>
  <c r="AP139" i="28"/>
  <c r="AP141" i="28" s="1"/>
  <c r="AP151" i="28" s="1"/>
  <c r="AP149" i="28" s="1"/>
  <c r="AP150" i="28" s="1"/>
  <c r="AP100" i="28"/>
  <c r="AP160" i="28" s="1"/>
  <c r="AP104" i="28"/>
  <c r="BQ80" i="28"/>
  <c r="BQ82" i="28" s="1"/>
  <c r="BQ92" i="28" s="1"/>
  <c r="BQ90" i="28" s="1"/>
  <c r="BQ54" i="28"/>
  <c r="BQ62" i="28" s="1"/>
  <c r="BQ60" i="28" s="1"/>
  <c r="BQ58" i="28"/>
  <c r="BQ88" i="28" s="1"/>
  <c r="BQ158" i="28"/>
  <c r="BQ194" i="28" s="1"/>
  <c r="BQ164" i="28"/>
  <c r="BQ200" i="28" s="1"/>
  <c r="BQ102" i="28"/>
  <c r="BQ103" i="28" s="1"/>
  <c r="BQ155" i="28"/>
  <c r="BQ161" i="28"/>
  <c r="BQ197" i="28" s="1"/>
  <c r="BR137" i="28"/>
  <c r="BR101" i="28"/>
  <c r="BR142" i="28" s="1"/>
  <c r="BR143" i="28" s="1"/>
  <c r="BR99" i="28"/>
  <c r="BR97" i="28"/>
  <c r="BR98" i="28"/>
  <c r="BB88" i="28"/>
  <c r="AA178" i="28"/>
  <c r="AA202" i="28" s="1"/>
  <c r="AA172" i="28"/>
  <c r="AA196" i="28" s="1"/>
  <c r="AA175" i="28"/>
  <c r="AA199" i="28" s="1"/>
  <c r="AA169" i="28"/>
  <c r="AA193" i="28" s="1"/>
  <c r="AA123" i="28"/>
  <c r="AA121" i="28" s="1"/>
  <c r="AB73" i="28"/>
  <c r="AB74" i="28" s="1"/>
  <c r="AB67" i="28"/>
  <c r="AB77" i="28" s="1"/>
  <c r="AB75" i="28" s="1"/>
  <c r="AB76" i="28" s="1"/>
  <c r="BR57" i="28"/>
  <c r="AP164" i="28"/>
  <c r="AP161" i="28"/>
  <c r="AP155" i="28"/>
  <c r="AP158" i="28"/>
  <c r="AP194" i="28" s="1"/>
  <c r="AP195" i="28" s="1"/>
  <c r="AP102" i="28"/>
  <c r="AP103" i="28" s="1"/>
  <c r="M166" i="28"/>
  <c r="M157" i="28"/>
  <c r="M163" i="28"/>
  <c r="M199" i="28" s="1"/>
  <c r="M108" i="28"/>
  <c r="M106" i="28" s="1"/>
  <c r="BR176" i="28"/>
  <c r="BR177" i="28" s="1"/>
  <c r="BR170" i="28"/>
  <c r="BR171" i="28" s="1"/>
  <c r="BR173" i="28"/>
  <c r="BR174" i="28" s="1"/>
  <c r="BR167" i="28"/>
  <c r="BR168" i="28" s="1"/>
  <c r="BR116" i="28"/>
  <c r="BR117" i="28" s="1"/>
  <c r="BD73" i="28"/>
  <c r="BD74" i="28" s="1"/>
  <c r="BD67" i="28"/>
  <c r="BD77" i="28" s="1"/>
  <c r="BD75" i="28" s="1"/>
  <c r="BD76" i="28" s="1"/>
  <c r="AB119" i="28"/>
  <c r="AB120" i="28" s="1"/>
  <c r="AB113" i="28"/>
  <c r="N67" i="28"/>
  <c r="N77" i="28" s="1"/>
  <c r="N75" i="28" s="1"/>
  <c r="N76" i="28" s="1"/>
  <c r="N73" i="28"/>
  <c r="N74" i="28" s="1"/>
  <c r="AP140" i="28"/>
  <c r="AP144" i="28" s="1"/>
  <c r="AP145" i="28" s="1"/>
  <c r="AP138" i="28"/>
  <c r="BR119" i="28"/>
  <c r="BR120" i="28" s="1"/>
  <c r="BR113" i="28"/>
  <c r="BB194" i="28"/>
  <c r="BR51" i="28"/>
  <c r="BD173" i="28"/>
  <c r="BD174" i="28" s="1"/>
  <c r="BD167" i="28"/>
  <c r="BD168" i="28" s="1"/>
  <c r="BD176" i="28"/>
  <c r="BD177" i="28" s="1"/>
  <c r="BD116" i="28"/>
  <c r="BD117" i="28" s="1"/>
  <c r="BD170" i="28"/>
  <c r="BD171" i="28" s="1"/>
  <c r="AO166" i="28"/>
  <c r="AO202" i="28" s="1"/>
  <c r="AO163" i="28"/>
  <c r="AO199" i="28" s="1"/>
  <c r="AO157" i="28"/>
  <c r="AO193" i="28" s="1"/>
  <c r="AO108" i="28"/>
  <c r="AO106" i="28" s="1"/>
  <c r="AO196" i="28"/>
  <c r="M175" i="28"/>
  <c r="M178" i="28"/>
  <c r="M123" i="28"/>
  <c r="M121" i="28" s="1"/>
  <c r="M172" i="28"/>
  <c r="M169" i="28"/>
  <c r="AB80" i="28"/>
  <c r="AB82" i="28" s="1"/>
  <c r="AB92" i="28" s="1"/>
  <c r="AB90" i="28" s="1"/>
  <c r="AB91" i="28" s="1"/>
  <c r="BC104" i="28"/>
  <c r="BC147" i="28" s="1"/>
  <c r="BC139" i="28"/>
  <c r="BC141" i="28" s="1"/>
  <c r="BC151" i="28" s="1"/>
  <c r="BC149" i="28" s="1"/>
  <c r="BC100" i="28"/>
  <c r="BC160" i="28" s="1"/>
  <c r="Y147" i="28"/>
  <c r="Z104" i="28"/>
  <c r="AP80" i="28"/>
  <c r="AP82" i="28" s="1"/>
  <c r="AP92" i="28" s="1"/>
  <c r="AP90" i="28" s="1"/>
  <c r="AP91" i="28" s="1"/>
  <c r="AP58" i="28"/>
  <c r="AP54" i="28"/>
  <c r="AP62" i="28" s="1"/>
  <c r="AP60" i="28" s="1"/>
  <c r="AP61" i="28" s="1"/>
  <c r="N80" i="28"/>
  <c r="N82" i="28" s="1"/>
  <c r="N92" i="28" s="1"/>
  <c r="N90" i="28" s="1"/>
  <c r="N91" i="28" s="1"/>
  <c r="N58" i="28"/>
  <c r="N59" i="28" s="1"/>
  <c r="N54" i="28"/>
  <c r="N62" i="28" s="1"/>
  <c r="N60" i="28" s="1"/>
  <c r="N61" i="28" s="1"/>
  <c r="L193" i="28"/>
  <c r="AP178" i="28"/>
  <c r="AP172" i="28"/>
  <c r="AP169" i="28"/>
  <c r="AP175" i="28"/>
  <c r="AP123" i="28"/>
  <c r="AP121" i="28" s="1"/>
  <c r="AP122" i="28" s="1"/>
  <c r="M146" i="28"/>
  <c r="N146" i="28" s="1"/>
  <c r="BD96" i="28"/>
  <c r="BD50" i="28"/>
  <c r="BD25" i="28"/>
  <c r="N87" i="28"/>
  <c r="BP200" i="28"/>
  <c r="AB191" i="28"/>
  <c r="AB192" i="28" s="1"/>
  <c r="AB156" i="28"/>
  <c r="AN106" i="28"/>
  <c r="N118" i="28"/>
  <c r="BQ87" i="27"/>
  <c r="AN104" i="27"/>
  <c r="AN147" i="27" s="1"/>
  <c r="BR73" i="27"/>
  <c r="BR74" i="27" s="1"/>
  <c r="BR67" i="27"/>
  <c r="BR77" i="27" s="1"/>
  <c r="BR75" i="27" s="1"/>
  <c r="BR76" i="27" s="1"/>
  <c r="BC166" i="27"/>
  <c r="BC202" i="27" s="1"/>
  <c r="BC157" i="27"/>
  <c r="BC193" i="27" s="1"/>
  <c r="BC196" i="27"/>
  <c r="BC163" i="27"/>
  <c r="BC199" i="27" s="1"/>
  <c r="BC108" i="27"/>
  <c r="BC106" i="27" s="1"/>
  <c r="BD139" i="27"/>
  <c r="BD141" i="27" s="1"/>
  <c r="BD151" i="27" s="1"/>
  <c r="BD149" i="27" s="1"/>
  <c r="BD150" i="27" s="1"/>
  <c r="BD104" i="27"/>
  <c r="BD100" i="27"/>
  <c r="BD160" i="27" s="1"/>
  <c r="BQ139" i="27"/>
  <c r="BQ141" i="27" s="1"/>
  <c r="BQ151" i="27" s="1"/>
  <c r="BQ149" i="27" s="1"/>
  <c r="BQ104" i="27"/>
  <c r="BQ100" i="27"/>
  <c r="BQ160" i="27" s="1"/>
  <c r="AP50" i="27"/>
  <c r="AP96" i="27"/>
  <c r="AP25" i="27"/>
  <c r="BQ80" i="27"/>
  <c r="BQ82" i="27" s="1"/>
  <c r="BQ92" i="27" s="1"/>
  <c r="BQ90" i="27" s="1"/>
  <c r="BQ58" i="27"/>
  <c r="BQ88" i="27" s="1"/>
  <c r="BQ54" i="27"/>
  <c r="BQ62" i="27" s="1"/>
  <c r="BQ60" i="27" s="1"/>
  <c r="N176" i="27"/>
  <c r="N177" i="27" s="1"/>
  <c r="N173" i="27"/>
  <c r="N174" i="27" s="1"/>
  <c r="N167" i="27"/>
  <c r="N168" i="27" s="1"/>
  <c r="N170" i="27"/>
  <c r="N171" i="27" s="1"/>
  <c r="N116" i="27"/>
  <c r="N117" i="27" s="1"/>
  <c r="AA196" i="27"/>
  <c r="AA163" i="27"/>
  <c r="AA199" i="27" s="1"/>
  <c r="AA157" i="27"/>
  <c r="AA193" i="27" s="1"/>
  <c r="AA166" i="27"/>
  <c r="AA202" i="27" s="1"/>
  <c r="AA108" i="27"/>
  <c r="AA106" i="27" s="1"/>
  <c r="AO146" i="27"/>
  <c r="BR78" i="27"/>
  <c r="BR55" i="27"/>
  <c r="BR83" i="27" s="1"/>
  <c r="BR84" i="27" s="1"/>
  <c r="BR53" i="27"/>
  <c r="BR56" i="27" s="1"/>
  <c r="BR57" i="27" s="1"/>
  <c r="BR51" i="27"/>
  <c r="BR52" i="27"/>
  <c r="BQ118" i="27"/>
  <c r="BD178" i="27"/>
  <c r="BD175" i="27"/>
  <c r="BD172" i="27"/>
  <c r="BD123" i="27"/>
  <c r="BD121" i="27" s="1"/>
  <c r="BD122" i="27" s="1"/>
  <c r="BD169" i="27"/>
  <c r="N73" i="27"/>
  <c r="N74" i="27" s="1"/>
  <c r="N67" i="27"/>
  <c r="N77" i="27" s="1"/>
  <c r="N75" i="27" s="1"/>
  <c r="N76" i="27" s="1"/>
  <c r="L194" i="27"/>
  <c r="AO80" i="27"/>
  <c r="AO82" i="27" s="1"/>
  <c r="AO92" i="27" s="1"/>
  <c r="AO90" i="27" s="1"/>
  <c r="AO58" i="27"/>
  <c r="AO54" i="27"/>
  <c r="AO62" i="27" s="1"/>
  <c r="AO60" i="27" s="1"/>
  <c r="BD164" i="27"/>
  <c r="BD158" i="27"/>
  <c r="BD194" i="27" s="1"/>
  <c r="BD155" i="27"/>
  <c r="BD102" i="27"/>
  <c r="BD103" i="27" s="1"/>
  <c r="BD161" i="27"/>
  <c r="BQ161" i="27"/>
  <c r="BQ164" i="27"/>
  <c r="BQ158" i="27"/>
  <c r="BQ194" i="27" s="1"/>
  <c r="BQ155" i="27"/>
  <c r="BQ191" i="27" s="1"/>
  <c r="BQ102" i="27"/>
  <c r="BQ103" i="27" s="1"/>
  <c r="M164" i="27"/>
  <c r="M200" i="27" s="1"/>
  <c r="M161" i="27"/>
  <c r="M155" i="27"/>
  <c r="M191" i="27" s="1"/>
  <c r="M102" i="27"/>
  <c r="M103" i="27" s="1"/>
  <c r="M158" i="27"/>
  <c r="M194" i="27" s="1"/>
  <c r="BR176" i="27"/>
  <c r="BR177" i="27" s="1"/>
  <c r="BR173" i="27"/>
  <c r="BR174" i="27" s="1"/>
  <c r="BR167" i="27"/>
  <c r="BR168" i="27" s="1"/>
  <c r="BR170" i="27"/>
  <c r="BR171" i="27" s="1"/>
  <c r="BR116" i="27"/>
  <c r="BR117" i="27" s="1"/>
  <c r="BR137" i="27"/>
  <c r="BR140" i="27" s="1"/>
  <c r="BR144" i="27" s="1"/>
  <c r="BR101" i="27"/>
  <c r="BR142" i="27" s="1"/>
  <c r="BR143" i="27" s="1"/>
  <c r="BR99" i="27"/>
  <c r="BR98" i="27"/>
  <c r="BR97" i="27"/>
  <c r="BD118" i="27"/>
  <c r="AP73" i="27"/>
  <c r="AP74" i="27" s="1"/>
  <c r="AP67" i="27"/>
  <c r="AP77" i="27" s="1"/>
  <c r="AP75" i="27" s="1"/>
  <c r="AP76" i="27" s="1"/>
  <c r="N78" i="27"/>
  <c r="N53" i="27"/>
  <c r="N56" i="27" s="1"/>
  <c r="N57" i="27" s="1"/>
  <c r="N55" i="27"/>
  <c r="N83" i="27" s="1"/>
  <c r="N52" i="27"/>
  <c r="N51" i="27"/>
  <c r="BC194" i="27"/>
  <c r="N119" i="27"/>
  <c r="N120" i="27" s="1"/>
  <c r="N113" i="27"/>
  <c r="AO155" i="27"/>
  <c r="AO191" i="27" s="1"/>
  <c r="AO161" i="27"/>
  <c r="AO158" i="27"/>
  <c r="AO194" i="27" s="1"/>
  <c r="AO102" i="27"/>
  <c r="AO103" i="27" s="1"/>
  <c r="AO164" i="27"/>
  <c r="AO200" i="27" s="1"/>
  <c r="N187" i="27"/>
  <c r="N181" i="27"/>
  <c r="N184" i="27"/>
  <c r="N190" i="27"/>
  <c r="N136" i="27"/>
  <c r="N134" i="27" s="1"/>
  <c r="N135" i="27" s="1"/>
  <c r="M139" i="27"/>
  <c r="M141" i="27" s="1"/>
  <c r="M151" i="27" s="1"/>
  <c r="M149" i="27" s="1"/>
  <c r="M104" i="27"/>
  <c r="M100" i="27"/>
  <c r="M160" i="27" s="1"/>
  <c r="BD80" i="27"/>
  <c r="BD82" i="27" s="1"/>
  <c r="BD92" i="27" s="1"/>
  <c r="BD90" i="27" s="1"/>
  <c r="BD91" i="27" s="1"/>
  <c r="BD54" i="27"/>
  <c r="BD62" i="27" s="1"/>
  <c r="BD60" i="27" s="1"/>
  <c r="BD61" i="27" s="1"/>
  <c r="BD58" i="27"/>
  <c r="BR187" i="27"/>
  <c r="BR181" i="27"/>
  <c r="BR184" i="27"/>
  <c r="BR190" i="27"/>
  <c r="BR136" i="27"/>
  <c r="BR134" i="27" s="1"/>
  <c r="BR135" i="27" s="1"/>
  <c r="AB178" i="27"/>
  <c r="AB175" i="27"/>
  <c r="AB172" i="27"/>
  <c r="AB169" i="27"/>
  <c r="AB123" i="27"/>
  <c r="AB121" i="27" s="1"/>
  <c r="AB122" i="27" s="1"/>
  <c r="N84" i="27"/>
  <c r="AB137" i="27"/>
  <c r="AB101" i="27"/>
  <c r="AB142" i="27" s="1"/>
  <c r="AB143" i="27" s="1"/>
  <c r="AB99" i="27"/>
  <c r="AB98" i="27"/>
  <c r="AB97" i="27"/>
  <c r="AA191" i="27"/>
  <c r="L166" i="27"/>
  <c r="L202" i="27" s="1"/>
  <c r="L196" i="27"/>
  <c r="L157" i="27"/>
  <c r="L193" i="27" s="1"/>
  <c r="L108" i="27"/>
  <c r="L106" i="27" s="1"/>
  <c r="L163" i="27"/>
  <c r="L199" i="27" s="1"/>
  <c r="AO172" i="27"/>
  <c r="AO178" i="27"/>
  <c r="AO175" i="27"/>
  <c r="AO169" i="27"/>
  <c r="AO123" i="27"/>
  <c r="AO121" i="27" s="1"/>
  <c r="AN200" i="27"/>
  <c r="BP166" i="27"/>
  <c r="BP202" i="27" s="1"/>
  <c r="BP196" i="27"/>
  <c r="BP163" i="27"/>
  <c r="BP199" i="27" s="1"/>
  <c r="BP157" i="27"/>
  <c r="BP193" i="27" s="1"/>
  <c r="BP108" i="27"/>
  <c r="BP106" i="27" s="1"/>
  <c r="N137" i="27"/>
  <c r="N101" i="27"/>
  <c r="N142" i="27" s="1"/>
  <c r="N143" i="27" s="1"/>
  <c r="N99" i="27"/>
  <c r="N98" i="27"/>
  <c r="N97" i="27"/>
  <c r="AP176" i="27"/>
  <c r="AP177" i="27" s="1"/>
  <c r="AP173" i="27"/>
  <c r="AP174" i="27" s="1"/>
  <c r="AP167" i="27"/>
  <c r="AP168" i="27" s="1"/>
  <c r="AP170" i="27"/>
  <c r="AP171" i="27" s="1"/>
  <c r="AP116" i="27"/>
  <c r="AP117" i="27" s="1"/>
  <c r="AO139" i="27"/>
  <c r="AO141" i="27" s="1"/>
  <c r="AO151" i="27" s="1"/>
  <c r="AO149" i="27" s="1"/>
  <c r="AO100" i="27"/>
  <c r="AO160" i="27" s="1"/>
  <c r="AP72" i="27"/>
  <c r="BR119" i="27"/>
  <c r="BR120" i="27" s="1"/>
  <c r="BR113" i="27"/>
  <c r="AA103" i="27"/>
  <c r="BD140" i="27"/>
  <c r="BD144" i="27" s="1"/>
  <c r="BD145" i="27" s="1"/>
  <c r="BD138" i="27"/>
  <c r="M87" i="27"/>
  <c r="BQ140" i="27"/>
  <c r="BQ144" i="27" s="1"/>
  <c r="BR138" i="27"/>
  <c r="BD81" i="27"/>
  <c r="BD85" i="27" s="1"/>
  <c r="BD79" i="27"/>
  <c r="M178" i="27"/>
  <c r="M172" i="27"/>
  <c r="M175" i="27"/>
  <c r="M123" i="27"/>
  <c r="M121" i="27" s="1"/>
  <c r="M169" i="27"/>
  <c r="AP134" i="27"/>
  <c r="AP135" i="27" s="1"/>
  <c r="AP119" i="27"/>
  <c r="AP120" i="27" s="1"/>
  <c r="AP113" i="27"/>
  <c r="M80" i="27"/>
  <c r="M82" i="27" s="1"/>
  <c r="M92" i="27" s="1"/>
  <c r="M90" i="27" s="1"/>
  <c r="M58" i="27"/>
  <c r="M54" i="27"/>
  <c r="M62" i="27" s="1"/>
  <c r="M60" i="27" s="1"/>
  <c r="BQ178" i="27"/>
  <c r="BQ172" i="27"/>
  <c r="BQ175" i="27"/>
  <c r="BQ169" i="27"/>
  <c r="BQ123" i="27"/>
  <c r="BQ121" i="27" s="1"/>
  <c r="AN87" i="27"/>
  <c r="AO87" i="27" s="1"/>
  <c r="AN166" i="27"/>
  <c r="AN202" i="27" s="1"/>
  <c r="AN196" i="27"/>
  <c r="AN157" i="27"/>
  <c r="AN193" i="27" s="1"/>
  <c r="AN163" i="27"/>
  <c r="AN199" i="27" s="1"/>
  <c r="AN108" i="27"/>
  <c r="AN106" i="27" s="1"/>
  <c r="AB78" i="27"/>
  <c r="AB53" i="27"/>
  <c r="AB56" i="27" s="1"/>
  <c r="AB57" i="27" s="1"/>
  <c r="AB55" i="27"/>
  <c r="AB83" i="27" s="1"/>
  <c r="AB84" i="27" s="1"/>
  <c r="AB52" i="27"/>
  <c r="AB51" i="27"/>
  <c r="AB118" i="27"/>
  <c r="BC87" i="26"/>
  <c r="AA161" i="26"/>
  <c r="AA197" i="26" s="1"/>
  <c r="AA164" i="26"/>
  <c r="AA200" i="26" s="1"/>
  <c r="AA102" i="26"/>
  <c r="AA103" i="26" s="1"/>
  <c r="AA158" i="26"/>
  <c r="AA194" i="26" s="1"/>
  <c r="AA155" i="26"/>
  <c r="AA191" i="26" s="1"/>
  <c r="BR96" i="26"/>
  <c r="BR137" i="26" s="1"/>
  <c r="AB187" i="26"/>
  <c r="AB190" i="26"/>
  <c r="AB136" i="26"/>
  <c r="AB134" i="26" s="1"/>
  <c r="AB135" i="26" s="1"/>
  <c r="AB181" i="26"/>
  <c r="AB184" i="26"/>
  <c r="BC100" i="26"/>
  <c r="BC160" i="26" s="1"/>
  <c r="BC139" i="26"/>
  <c r="BC141" i="26" s="1"/>
  <c r="BC151" i="26" s="1"/>
  <c r="BC149" i="26" s="1"/>
  <c r="BC104" i="26"/>
  <c r="BC147" i="26" s="1"/>
  <c r="AB170" i="26"/>
  <c r="AB171" i="26" s="1"/>
  <c r="AB167" i="26"/>
  <c r="AB168" i="26" s="1"/>
  <c r="AB176" i="26"/>
  <c r="AB177" i="26" s="1"/>
  <c r="AB116" i="26"/>
  <c r="AB117" i="26" s="1"/>
  <c r="AB173" i="26"/>
  <c r="AB174" i="26" s="1"/>
  <c r="BC146" i="26"/>
  <c r="BD173" i="26"/>
  <c r="BD174" i="26" s="1"/>
  <c r="BD170" i="26"/>
  <c r="BD171" i="26" s="1"/>
  <c r="BD167" i="26"/>
  <c r="BD168" i="26" s="1"/>
  <c r="BD176" i="26"/>
  <c r="BD177" i="26" s="1"/>
  <c r="BD116" i="26"/>
  <c r="BD117" i="26" s="1"/>
  <c r="AA54" i="26"/>
  <c r="AA62" i="26" s="1"/>
  <c r="AA60" i="26" s="1"/>
  <c r="AA80" i="26"/>
  <c r="AA82" i="26" s="1"/>
  <c r="AA92" i="26" s="1"/>
  <c r="AA90" i="26" s="1"/>
  <c r="Z157" i="26"/>
  <c r="Z193" i="26" s="1"/>
  <c r="Z108" i="26"/>
  <c r="Z106" i="26" s="1"/>
  <c r="Z196" i="26"/>
  <c r="Z166" i="26"/>
  <c r="Z202" i="26" s="1"/>
  <c r="Z163" i="26"/>
  <c r="Z199" i="26" s="1"/>
  <c r="BD71" i="26"/>
  <c r="BD72" i="26"/>
  <c r="AB83" i="26"/>
  <c r="AB84" i="26" s="1"/>
  <c r="M87" i="26"/>
  <c r="BB166" i="26"/>
  <c r="BB202" i="26" s="1"/>
  <c r="BB157" i="26"/>
  <c r="BB193" i="26" s="1"/>
  <c r="BB196" i="26"/>
  <c r="BB108" i="26"/>
  <c r="BB106" i="26" s="1"/>
  <c r="BB163" i="26"/>
  <c r="BB199" i="26" s="1"/>
  <c r="BC161" i="26"/>
  <c r="BC197" i="26" s="1"/>
  <c r="BC155" i="26"/>
  <c r="BC191" i="26" s="1"/>
  <c r="BC164" i="26"/>
  <c r="BC200" i="26" s="1"/>
  <c r="BC102" i="26"/>
  <c r="BC103" i="26" s="1"/>
  <c r="BC158" i="26"/>
  <c r="BC194" i="26" s="1"/>
  <c r="BD96" i="26"/>
  <c r="BD50" i="26"/>
  <c r="BD25" i="26"/>
  <c r="AA178" i="26"/>
  <c r="AA172" i="26"/>
  <c r="AA169" i="26"/>
  <c r="AA175" i="26"/>
  <c r="AA123" i="26"/>
  <c r="AA121" i="26" s="1"/>
  <c r="AA100" i="26"/>
  <c r="AA160" i="26" s="1"/>
  <c r="AA139" i="26"/>
  <c r="AA141" i="26" s="1"/>
  <c r="AA151" i="26" s="1"/>
  <c r="AA149" i="26" s="1"/>
  <c r="AB113" i="26"/>
  <c r="AB119" i="26"/>
  <c r="AB120" i="26" s="1"/>
  <c r="N72" i="26"/>
  <c r="AP72" i="26"/>
  <c r="BC80" i="26"/>
  <c r="BC82" i="26" s="1"/>
  <c r="BC92" i="26" s="1"/>
  <c r="BC90" i="26" s="1"/>
  <c r="BC54" i="26"/>
  <c r="BC62" i="26" s="1"/>
  <c r="BC60" i="26" s="1"/>
  <c r="BC58" i="26"/>
  <c r="BC88" i="26" s="1"/>
  <c r="BD190" i="26"/>
  <c r="BD136" i="26"/>
  <c r="BD134" i="26" s="1"/>
  <c r="BD135" i="26" s="1"/>
  <c r="BD184" i="26"/>
  <c r="BD187" i="26"/>
  <c r="BD181" i="26"/>
  <c r="AB67" i="26"/>
  <c r="AB77" i="26" s="1"/>
  <c r="AB75" i="26" s="1"/>
  <c r="AB76" i="26" s="1"/>
  <c r="AB73" i="26"/>
  <c r="AB74" i="26" s="1"/>
  <c r="AB72" i="26"/>
  <c r="M139" i="26"/>
  <c r="M141" i="26" s="1"/>
  <c r="M151" i="26" s="1"/>
  <c r="M149" i="26" s="1"/>
  <c r="M100" i="26"/>
  <c r="M160" i="26" s="1"/>
  <c r="M104" i="26"/>
  <c r="M147" i="26" s="1"/>
  <c r="Z88" i="26"/>
  <c r="AA58" i="26"/>
  <c r="AA88" i="26" s="1"/>
  <c r="L147" i="26"/>
  <c r="BQ161" i="26"/>
  <c r="BQ197" i="26" s="1"/>
  <c r="BQ155" i="26"/>
  <c r="BQ191" i="26" s="1"/>
  <c r="BQ164" i="26"/>
  <c r="BQ102" i="26"/>
  <c r="BQ103" i="26" s="1"/>
  <c r="BQ158" i="26"/>
  <c r="BQ194" i="26" s="1"/>
  <c r="AN197" i="26"/>
  <c r="BR99" i="26"/>
  <c r="N173" i="26"/>
  <c r="N174" i="26" s="1"/>
  <c r="N176" i="26"/>
  <c r="N177" i="26" s="1"/>
  <c r="N170" i="26"/>
  <c r="N171" i="26" s="1"/>
  <c r="N116" i="26"/>
  <c r="N117" i="26" s="1"/>
  <c r="N167" i="26"/>
  <c r="N168" i="26" s="1"/>
  <c r="AP173" i="26"/>
  <c r="AP174" i="26" s="1"/>
  <c r="AP170" i="26"/>
  <c r="AP171" i="26" s="1"/>
  <c r="AP167" i="26"/>
  <c r="AP168" i="26" s="1"/>
  <c r="AP176" i="26"/>
  <c r="AP177" i="26" s="1"/>
  <c r="AP116" i="26"/>
  <c r="AP117" i="26" s="1"/>
  <c r="M161" i="26"/>
  <c r="M197" i="26" s="1"/>
  <c r="M155" i="26"/>
  <c r="M191" i="26" s="1"/>
  <c r="M164" i="26"/>
  <c r="M200" i="26" s="1"/>
  <c r="M102" i="26"/>
  <c r="M103" i="26" s="1"/>
  <c r="M158" i="26"/>
  <c r="M194" i="26" s="1"/>
  <c r="BD178" i="26"/>
  <c r="BD172" i="26"/>
  <c r="BD169" i="26"/>
  <c r="BD123" i="26"/>
  <c r="BD121" i="26" s="1"/>
  <c r="BD122" i="26" s="1"/>
  <c r="BD175" i="26"/>
  <c r="AB81" i="26"/>
  <c r="AB85" i="26" s="1"/>
  <c r="AB86" i="26" s="1"/>
  <c r="AB79" i="26"/>
  <c r="AO161" i="26"/>
  <c r="AO197" i="26" s="1"/>
  <c r="AO155" i="26"/>
  <c r="AO191" i="26" s="1"/>
  <c r="AO158" i="26"/>
  <c r="AO164" i="26"/>
  <c r="AO200" i="26" s="1"/>
  <c r="AO102" i="26"/>
  <c r="AO103" i="26" s="1"/>
  <c r="BR73" i="26"/>
  <c r="BR74" i="26" s="1"/>
  <c r="BR67" i="26"/>
  <c r="BR77" i="26" s="1"/>
  <c r="BR75" i="26" s="1"/>
  <c r="BR76" i="26" s="1"/>
  <c r="AB139" i="26"/>
  <c r="AB141" i="26" s="1"/>
  <c r="AB151" i="26" s="1"/>
  <c r="AB149" i="26" s="1"/>
  <c r="AB150" i="26" s="1"/>
  <c r="AB104" i="26"/>
  <c r="AB100" i="26"/>
  <c r="AB160" i="26" s="1"/>
  <c r="N187" i="26"/>
  <c r="N181" i="26"/>
  <c r="N190" i="26"/>
  <c r="N184" i="26"/>
  <c r="N136" i="26"/>
  <c r="N134" i="26" s="1"/>
  <c r="N135" i="26" s="1"/>
  <c r="L163" i="26"/>
  <c r="L199" i="26" s="1"/>
  <c r="L157" i="26"/>
  <c r="L193" i="26" s="1"/>
  <c r="L166" i="26"/>
  <c r="L202" i="26" s="1"/>
  <c r="L108" i="26"/>
  <c r="L106" i="26" s="1"/>
  <c r="L196" i="26"/>
  <c r="AP113" i="26"/>
  <c r="AP119" i="26"/>
  <c r="AP120" i="26" s="1"/>
  <c r="L146" i="26"/>
  <c r="M146" i="26" s="1"/>
  <c r="AO80" i="26"/>
  <c r="AO82" i="26" s="1"/>
  <c r="AO92" i="26" s="1"/>
  <c r="AO90" i="26" s="1"/>
  <c r="AO58" i="26"/>
  <c r="AO88" i="26" s="1"/>
  <c r="AO54" i="26"/>
  <c r="AO62" i="26" s="1"/>
  <c r="AO60" i="26" s="1"/>
  <c r="AO139" i="26"/>
  <c r="AO141" i="26" s="1"/>
  <c r="AO151" i="26" s="1"/>
  <c r="AO149" i="26" s="1"/>
  <c r="AO100" i="26"/>
  <c r="AO160" i="26" s="1"/>
  <c r="AO104" i="26"/>
  <c r="AO147" i="26" s="1"/>
  <c r="BR113" i="26"/>
  <c r="BR119" i="26"/>
  <c r="BR120" i="26" s="1"/>
  <c r="AB140" i="26"/>
  <c r="AB144" i="26" s="1"/>
  <c r="AB138" i="26"/>
  <c r="AN147" i="26"/>
  <c r="N73" i="26"/>
  <c r="N74" i="26" s="1"/>
  <c r="N67" i="26"/>
  <c r="N77" i="26" s="1"/>
  <c r="N75" i="26" s="1"/>
  <c r="N76" i="26" s="1"/>
  <c r="AP118" i="26"/>
  <c r="AB80" i="26"/>
  <c r="AB82" i="26" s="1"/>
  <c r="AB92" i="26" s="1"/>
  <c r="AB90" i="26" s="1"/>
  <c r="AB91" i="26" s="1"/>
  <c r="AB54" i="26"/>
  <c r="AB62" i="26" s="1"/>
  <c r="N96" i="26"/>
  <c r="N50" i="26"/>
  <c r="N25" i="26"/>
  <c r="BP163" i="26"/>
  <c r="BP199" i="26" s="1"/>
  <c r="BP157" i="26"/>
  <c r="BP193" i="26" s="1"/>
  <c r="BP166" i="26"/>
  <c r="BP202" i="26" s="1"/>
  <c r="BP196" i="26"/>
  <c r="BP108" i="26"/>
  <c r="BP106" i="26" s="1"/>
  <c r="AO178" i="26"/>
  <c r="AO172" i="26"/>
  <c r="AO169" i="26"/>
  <c r="AO175" i="26"/>
  <c r="AO123" i="26"/>
  <c r="AO121" i="26" s="1"/>
  <c r="AB161" i="26"/>
  <c r="AB155" i="26"/>
  <c r="AB164" i="26"/>
  <c r="AB102" i="26"/>
  <c r="AB158" i="26"/>
  <c r="BQ80" i="26"/>
  <c r="BQ82" i="26" s="1"/>
  <c r="BQ92" i="26" s="1"/>
  <c r="BQ90" i="26" s="1"/>
  <c r="BQ58" i="26"/>
  <c r="BQ54" i="26"/>
  <c r="BQ62" i="26" s="1"/>
  <c r="BQ60" i="26" s="1"/>
  <c r="BR187" i="26"/>
  <c r="BR181" i="26"/>
  <c r="BR190" i="26"/>
  <c r="BR136" i="26"/>
  <c r="BR134" i="26" s="1"/>
  <c r="BR135" i="26" s="1"/>
  <c r="BR184" i="26"/>
  <c r="AP73" i="26"/>
  <c r="AP74" i="26" s="1"/>
  <c r="AP67" i="26"/>
  <c r="AP77" i="26" s="1"/>
  <c r="AP75" i="26" s="1"/>
  <c r="AP76" i="26" s="1"/>
  <c r="AP134" i="26"/>
  <c r="AP135" i="26" s="1"/>
  <c r="AP96" i="26"/>
  <c r="AP50" i="26"/>
  <c r="AP25" i="26"/>
  <c r="N119" i="26"/>
  <c r="N120" i="26" s="1"/>
  <c r="N113" i="26"/>
  <c r="M80" i="26"/>
  <c r="M82" i="26" s="1"/>
  <c r="M92" i="26" s="1"/>
  <c r="M90" i="26" s="1"/>
  <c r="M58" i="26"/>
  <c r="M88" i="26" s="1"/>
  <c r="M54" i="26"/>
  <c r="M62" i="26" s="1"/>
  <c r="M60" i="26" s="1"/>
  <c r="M178" i="26"/>
  <c r="M172" i="26"/>
  <c r="M169" i="26"/>
  <c r="M175" i="26"/>
  <c r="M123" i="26"/>
  <c r="M121" i="26" s="1"/>
  <c r="BR72" i="26"/>
  <c r="BQ104" i="26"/>
  <c r="BQ147" i="26" s="1"/>
  <c r="BQ100" i="26"/>
  <c r="BQ160" i="26" s="1"/>
  <c r="BQ139" i="26"/>
  <c r="BQ141" i="26" s="1"/>
  <c r="BQ151" i="26" s="1"/>
  <c r="BQ149" i="26" s="1"/>
  <c r="L88" i="26"/>
  <c r="AN191" i="26"/>
  <c r="BR55" i="26"/>
  <c r="BR83" i="26" s="1"/>
  <c r="BR84" i="26" s="1"/>
  <c r="BR53" i="26"/>
  <c r="BR56" i="26" s="1"/>
  <c r="BR57" i="26" s="1"/>
  <c r="BR78" i="26"/>
  <c r="BR52" i="26"/>
  <c r="BR51" i="26"/>
  <c r="BQ178" i="26"/>
  <c r="BQ172" i="26"/>
  <c r="BQ169" i="26"/>
  <c r="BQ175" i="26"/>
  <c r="BQ123" i="26"/>
  <c r="BQ121" i="26" s="1"/>
  <c r="AN163" i="26"/>
  <c r="AN199" i="26" s="1"/>
  <c r="AN157" i="26"/>
  <c r="AN193" i="26" s="1"/>
  <c r="AN196" i="26"/>
  <c r="AN166" i="26"/>
  <c r="AN202" i="26" s="1"/>
  <c r="AN108" i="26"/>
  <c r="AN106" i="26" s="1"/>
  <c r="BR173" i="26"/>
  <c r="BR174" i="26" s="1"/>
  <c r="BR176" i="26"/>
  <c r="BR177" i="26" s="1"/>
  <c r="BR116" i="26"/>
  <c r="BR117" i="26" s="1"/>
  <c r="BR167" i="26"/>
  <c r="BR168" i="26" s="1"/>
  <c r="BR170" i="26"/>
  <c r="BR171" i="26" s="1"/>
  <c r="AN60" i="25"/>
  <c r="BQ87" i="25"/>
  <c r="AO57" i="25"/>
  <c r="L149" i="25"/>
  <c r="BC88" i="25"/>
  <c r="M80" i="25"/>
  <c r="M82" i="25" s="1"/>
  <c r="M92" i="25" s="1"/>
  <c r="M90" i="25" s="1"/>
  <c r="M58" i="25"/>
  <c r="M88" i="25" s="1"/>
  <c r="M54" i="25"/>
  <c r="M62" i="25" s="1"/>
  <c r="M60" i="25" s="1"/>
  <c r="K166" i="25"/>
  <c r="K202" i="25" s="1"/>
  <c r="K163" i="25"/>
  <c r="K199" i="25" s="1"/>
  <c r="K157" i="25"/>
  <c r="K193" i="25" s="1"/>
  <c r="K196" i="25"/>
  <c r="K108" i="25"/>
  <c r="K106" i="25" s="1"/>
  <c r="M178" i="25"/>
  <c r="M172" i="25"/>
  <c r="M175" i="25"/>
  <c r="M169" i="25"/>
  <c r="M123" i="25"/>
  <c r="M121" i="25" s="1"/>
  <c r="N137" i="25"/>
  <c r="N101" i="25"/>
  <c r="N142" i="25" s="1"/>
  <c r="N143" i="25" s="1"/>
  <c r="N99" i="25"/>
  <c r="N98" i="25"/>
  <c r="N97" i="25"/>
  <c r="AM87" i="25"/>
  <c r="AN87" i="25" s="1"/>
  <c r="AO87" i="25" s="1"/>
  <c r="AP50" i="25"/>
  <c r="AP25" i="25"/>
  <c r="K147" i="25"/>
  <c r="BR78" i="25"/>
  <c r="BR81" i="25" s="1"/>
  <c r="BR85" i="25" s="1"/>
  <c r="BR86" i="25" s="1"/>
  <c r="BR55" i="25"/>
  <c r="BR83" i="25" s="1"/>
  <c r="BR84" i="25" s="1"/>
  <c r="BR53" i="25"/>
  <c r="BR56" i="25" s="1"/>
  <c r="BR57" i="25" s="1"/>
  <c r="BR52" i="25"/>
  <c r="N72" i="25"/>
  <c r="N173" i="25"/>
  <c r="N174" i="25" s="1"/>
  <c r="N170" i="25"/>
  <c r="N171" i="25" s="1"/>
  <c r="N176" i="25"/>
  <c r="N177" i="25" s="1"/>
  <c r="N167" i="25"/>
  <c r="N168" i="25" s="1"/>
  <c r="N116" i="25"/>
  <c r="N117" i="25" s="1"/>
  <c r="N73" i="25"/>
  <c r="N74" i="25" s="1"/>
  <c r="N67" i="25"/>
  <c r="N77" i="25" s="1"/>
  <c r="N75" i="25" s="1"/>
  <c r="N76" i="25" s="1"/>
  <c r="AN58" i="25"/>
  <c r="AN88" i="25" s="1"/>
  <c r="BR73" i="25"/>
  <c r="BR74" i="25" s="1"/>
  <c r="BR67" i="25"/>
  <c r="BR77" i="25" s="1"/>
  <c r="BR75" i="25" s="1"/>
  <c r="BR76" i="25" s="1"/>
  <c r="M164" i="25"/>
  <c r="M200" i="25" s="1"/>
  <c r="M158" i="25"/>
  <c r="M194" i="25" s="1"/>
  <c r="M161" i="25"/>
  <c r="M197" i="25" s="1"/>
  <c r="M155" i="25"/>
  <c r="M191" i="25" s="1"/>
  <c r="M102" i="25"/>
  <c r="K200" i="25"/>
  <c r="L60" i="25"/>
  <c r="BD80" i="25"/>
  <c r="BD82" i="25" s="1"/>
  <c r="BD92" i="25" s="1"/>
  <c r="BD90" i="25" s="1"/>
  <c r="BD91" i="25" s="1"/>
  <c r="BD58" i="25"/>
  <c r="BD88" i="25" s="1"/>
  <c r="BD54" i="25"/>
  <c r="BD62" i="25" s="1"/>
  <c r="BD60" i="25" s="1"/>
  <c r="BD61" i="25" s="1"/>
  <c r="K88" i="25"/>
  <c r="BO88" i="25"/>
  <c r="L163" i="25"/>
  <c r="L199" i="25" s="1"/>
  <c r="L157" i="25"/>
  <c r="L193" i="25" s="1"/>
  <c r="L166" i="25"/>
  <c r="L202" i="25" s="1"/>
  <c r="L196" i="25"/>
  <c r="L108" i="25"/>
  <c r="AO80" i="25"/>
  <c r="AO82" i="25" s="1"/>
  <c r="AO92" i="25" s="1"/>
  <c r="AO90" i="25" s="1"/>
  <c r="AO54" i="25"/>
  <c r="AO62" i="25" s="1"/>
  <c r="AO60" i="25" s="1"/>
  <c r="K191" i="25"/>
  <c r="AB78" i="25"/>
  <c r="AB55" i="25"/>
  <c r="AB83" i="25" s="1"/>
  <c r="AB84" i="25" s="1"/>
  <c r="AB53" i="25"/>
  <c r="AB56" i="25" s="1"/>
  <c r="AB57" i="25" s="1"/>
  <c r="AB52" i="25"/>
  <c r="AB51" i="25"/>
  <c r="M139" i="25"/>
  <c r="M141" i="25" s="1"/>
  <c r="M151" i="25" s="1"/>
  <c r="M149" i="25" s="1"/>
  <c r="M100" i="25"/>
  <c r="M160" i="25" s="1"/>
  <c r="K197" i="25"/>
  <c r="BD81" i="25"/>
  <c r="BD85" i="25" s="1"/>
  <c r="BD86" i="25" s="1"/>
  <c r="BD79" i="25"/>
  <c r="BQ80" i="25"/>
  <c r="BQ82" i="25" s="1"/>
  <c r="BQ92" i="25" s="1"/>
  <c r="BQ90" i="25" s="1"/>
  <c r="BQ58" i="25"/>
  <c r="BQ88" i="25" s="1"/>
  <c r="BQ54" i="25"/>
  <c r="BQ62" i="25" s="1"/>
  <c r="BQ60" i="25" s="1"/>
  <c r="N119" i="25"/>
  <c r="N120" i="25" s="1"/>
  <c r="N113" i="25"/>
  <c r="AN90" i="25"/>
  <c r="K194" i="25"/>
  <c r="M57" i="25"/>
  <c r="BP60" i="25"/>
  <c r="AP73" i="25"/>
  <c r="AP74" i="25" s="1"/>
  <c r="AP67" i="25"/>
  <c r="AP77" i="25" s="1"/>
  <c r="AP75" i="25" s="1"/>
  <c r="AP76" i="25" s="1"/>
  <c r="N78" i="25"/>
  <c r="N55" i="25"/>
  <c r="N83" i="25" s="1"/>
  <c r="N84" i="25" s="1"/>
  <c r="N53" i="25"/>
  <c r="N56" i="25" s="1"/>
  <c r="N52" i="25"/>
  <c r="N51" i="25"/>
  <c r="L104" i="25"/>
  <c r="L147" i="25" s="1"/>
  <c r="AP72" i="25"/>
  <c r="AO87" i="24"/>
  <c r="AB72" i="24"/>
  <c r="N96" i="24"/>
  <c r="N99" i="24" s="1"/>
  <c r="BP202" i="24"/>
  <c r="AO146" i="24"/>
  <c r="BB103" i="24"/>
  <c r="BD72" i="24"/>
  <c r="BC155" i="24"/>
  <c r="BC191" i="24" s="1"/>
  <c r="BC164" i="24"/>
  <c r="BC200" i="24" s="1"/>
  <c r="BC158" i="24"/>
  <c r="BC194" i="24" s="1"/>
  <c r="BC102" i="24"/>
  <c r="BC161" i="24"/>
  <c r="BC197" i="24" s="1"/>
  <c r="BA197" i="24"/>
  <c r="N137" i="24"/>
  <c r="N101" i="24"/>
  <c r="N142" i="24" s="1"/>
  <c r="N143" i="24" s="1"/>
  <c r="N97" i="24"/>
  <c r="BC172" i="24"/>
  <c r="BC169" i="24"/>
  <c r="BC175" i="24"/>
  <c r="BC178" i="24"/>
  <c r="BC123" i="24"/>
  <c r="BC121" i="24" s="1"/>
  <c r="AO58" i="24"/>
  <c r="AO88" i="24" s="1"/>
  <c r="AO54" i="24"/>
  <c r="AO62" i="24" s="1"/>
  <c r="AO60" i="24" s="1"/>
  <c r="AO80" i="24"/>
  <c r="AO82" i="24" s="1"/>
  <c r="AO92" i="24" s="1"/>
  <c r="AO90" i="24" s="1"/>
  <c r="BA194" i="24"/>
  <c r="AP96" i="24"/>
  <c r="AP50" i="24"/>
  <c r="AP25" i="24"/>
  <c r="AN166" i="24"/>
  <c r="AN202" i="24" s="1"/>
  <c r="AN196" i="24"/>
  <c r="AN163" i="24"/>
  <c r="AN199" i="24" s="1"/>
  <c r="AN157" i="24"/>
  <c r="AN193" i="24" s="1"/>
  <c r="AN108" i="24"/>
  <c r="AN106" i="24" s="1"/>
  <c r="BB90" i="24"/>
  <c r="BR140" i="24"/>
  <c r="BR144" i="24" s="1"/>
  <c r="BR138" i="24"/>
  <c r="AB176" i="24"/>
  <c r="AB177" i="24" s="1"/>
  <c r="AB170" i="24"/>
  <c r="AB171" i="24" s="1"/>
  <c r="AB173" i="24"/>
  <c r="AB174" i="24" s="1"/>
  <c r="AB167" i="24"/>
  <c r="AB168" i="24" s="1"/>
  <c r="AB116" i="24"/>
  <c r="AB117" i="24" s="1"/>
  <c r="BD176" i="24"/>
  <c r="BD177" i="24" s="1"/>
  <c r="BD170" i="24"/>
  <c r="BD171" i="24" s="1"/>
  <c r="BD116" i="24"/>
  <c r="BD117" i="24" s="1"/>
  <c r="BD173" i="24"/>
  <c r="BD174" i="24" s="1"/>
  <c r="BD167" i="24"/>
  <c r="BD168" i="24" s="1"/>
  <c r="BP199" i="24"/>
  <c r="N78" i="24"/>
  <c r="N55" i="24"/>
  <c r="N83" i="24" s="1"/>
  <c r="N84" i="24" s="1"/>
  <c r="N53" i="24"/>
  <c r="N56" i="24" s="1"/>
  <c r="N57" i="24" s="1"/>
  <c r="N52" i="24"/>
  <c r="L166" i="24"/>
  <c r="L202" i="24" s="1"/>
  <c r="L196" i="24"/>
  <c r="L157" i="24"/>
  <c r="L193" i="24" s="1"/>
  <c r="L108" i="24"/>
  <c r="L106" i="24" s="1"/>
  <c r="L163" i="24"/>
  <c r="L199" i="24" s="1"/>
  <c r="BA163" i="24"/>
  <c r="BA199" i="24" s="1"/>
  <c r="BA157" i="24"/>
  <c r="BA193" i="24" s="1"/>
  <c r="BA196" i="24"/>
  <c r="BA166" i="24"/>
  <c r="BA202" i="24" s="1"/>
  <c r="BA108" i="24"/>
  <c r="BA106" i="24" s="1"/>
  <c r="BR58" i="24"/>
  <c r="BR80" i="24"/>
  <c r="BR82" i="24" s="1"/>
  <c r="BR92" i="24" s="1"/>
  <c r="BR90" i="24" s="1"/>
  <c r="BR91" i="24" s="1"/>
  <c r="BR54" i="24"/>
  <c r="BR62" i="24" s="1"/>
  <c r="BR60" i="24" s="1"/>
  <c r="BR61" i="24" s="1"/>
  <c r="BR81" i="24"/>
  <c r="BR85" i="24" s="1"/>
  <c r="BR86" i="24" s="1"/>
  <c r="BR79" i="24"/>
  <c r="M58" i="24"/>
  <c r="M88" i="24" s="1"/>
  <c r="M54" i="24"/>
  <c r="M62" i="24" s="1"/>
  <c r="M60" i="24" s="1"/>
  <c r="M80" i="24"/>
  <c r="M82" i="24" s="1"/>
  <c r="M92" i="24" s="1"/>
  <c r="M90" i="24" s="1"/>
  <c r="BD190" i="24"/>
  <c r="BD184" i="24"/>
  <c r="BD187" i="24"/>
  <c r="BD181" i="24"/>
  <c r="BD136" i="24"/>
  <c r="BD134" i="24" s="1"/>
  <c r="BD135" i="24" s="1"/>
  <c r="AA140" i="24"/>
  <c r="AA144" i="24" s="1"/>
  <c r="AA146" i="24" s="1"/>
  <c r="BO147" i="24"/>
  <c r="BP104" i="24"/>
  <c r="AP119" i="24"/>
  <c r="AP120" i="24" s="1"/>
  <c r="AP113" i="24"/>
  <c r="AO161" i="24"/>
  <c r="AO155" i="24"/>
  <c r="AO191" i="24" s="1"/>
  <c r="AO158" i="24"/>
  <c r="AO164" i="24"/>
  <c r="AO102" i="24"/>
  <c r="AO103" i="24" s="1"/>
  <c r="Z194" i="24"/>
  <c r="BD119" i="24"/>
  <c r="BD120" i="24" s="1"/>
  <c r="BD113" i="24"/>
  <c r="N119" i="24"/>
  <c r="N120" i="24" s="1"/>
  <c r="N113" i="24"/>
  <c r="L200" i="24"/>
  <c r="AP73" i="24"/>
  <c r="AP74" i="24" s="1"/>
  <c r="AP67" i="24"/>
  <c r="AP77" i="24" s="1"/>
  <c r="AP75" i="24" s="1"/>
  <c r="AP76" i="24" s="1"/>
  <c r="AA80" i="24"/>
  <c r="AA82" i="24" s="1"/>
  <c r="AA92" i="24" s="1"/>
  <c r="AA90" i="24" s="1"/>
  <c r="AA58" i="24"/>
  <c r="AA88" i="24" s="1"/>
  <c r="AA54" i="24"/>
  <c r="AA62" i="24" s="1"/>
  <c r="AA60" i="24" s="1"/>
  <c r="BC104" i="24"/>
  <c r="BC147" i="24" s="1"/>
  <c r="BC100" i="24"/>
  <c r="BC160" i="24" s="1"/>
  <c r="BC139" i="24"/>
  <c r="BC141" i="24" s="1"/>
  <c r="BC151" i="24" s="1"/>
  <c r="BC149" i="24" s="1"/>
  <c r="M139" i="24"/>
  <c r="M141" i="24" s="1"/>
  <c r="M151" i="24" s="1"/>
  <c r="M149" i="24" s="1"/>
  <c r="M100" i="24"/>
  <c r="M160" i="24" s="1"/>
  <c r="M104" i="24"/>
  <c r="M147" i="24" s="1"/>
  <c r="BA87" i="24"/>
  <c r="BB87" i="24" s="1"/>
  <c r="BC87" i="24" s="1"/>
  <c r="BA200" i="24"/>
  <c r="M146" i="24"/>
  <c r="Z147" i="24"/>
  <c r="BR139" i="24"/>
  <c r="BR141" i="24" s="1"/>
  <c r="BR151" i="24" s="1"/>
  <c r="BR149" i="24" s="1"/>
  <c r="BR150" i="24" s="1"/>
  <c r="BR100" i="24"/>
  <c r="BR160" i="24" s="1"/>
  <c r="BA88" i="24"/>
  <c r="AB73" i="24"/>
  <c r="AB74" i="24" s="1"/>
  <c r="AB67" i="24"/>
  <c r="AB77" i="24" s="1"/>
  <c r="AB75" i="24" s="1"/>
  <c r="AB76" i="24" s="1"/>
  <c r="L147" i="24"/>
  <c r="N173" i="24"/>
  <c r="N174" i="24" s="1"/>
  <c r="N167" i="24"/>
  <c r="N168" i="24" s="1"/>
  <c r="N170" i="24"/>
  <c r="N171" i="24" s="1"/>
  <c r="N176" i="24"/>
  <c r="N177" i="24" s="1"/>
  <c r="N116" i="24"/>
  <c r="N117" i="24" s="1"/>
  <c r="BA147" i="24"/>
  <c r="AP173" i="24"/>
  <c r="AP174" i="24" s="1"/>
  <c r="AP167" i="24"/>
  <c r="AP168" i="24" s="1"/>
  <c r="AP170" i="24"/>
  <c r="AP171" i="24" s="1"/>
  <c r="AP176" i="24"/>
  <c r="AP177" i="24" s="1"/>
  <c r="AP116" i="24"/>
  <c r="AP117" i="24" s="1"/>
  <c r="AB78" i="24"/>
  <c r="AB81" i="24" s="1"/>
  <c r="AB85" i="24" s="1"/>
  <c r="AB55" i="24"/>
  <c r="AB83" i="24" s="1"/>
  <c r="AB84" i="24" s="1"/>
  <c r="AB53" i="24"/>
  <c r="AB56" i="24" s="1"/>
  <c r="AB57" i="24" s="1"/>
  <c r="AB52" i="24"/>
  <c r="AB51" i="24"/>
  <c r="BQ88" i="24"/>
  <c r="BR59" i="24"/>
  <c r="AA178" i="24"/>
  <c r="AA175" i="24"/>
  <c r="AA169" i="24"/>
  <c r="AA172" i="24"/>
  <c r="AA123" i="24"/>
  <c r="AA121" i="24" s="1"/>
  <c r="Z200" i="24"/>
  <c r="AO178" i="24"/>
  <c r="AO172" i="24"/>
  <c r="AO175" i="24"/>
  <c r="AO123" i="24"/>
  <c r="AO121" i="24" s="1"/>
  <c r="AO169" i="24"/>
  <c r="BR119" i="24"/>
  <c r="BR120" i="24" s="1"/>
  <c r="BR113" i="24"/>
  <c r="BC80" i="24"/>
  <c r="BC82" i="24" s="1"/>
  <c r="BC92" i="24" s="1"/>
  <c r="BC90" i="24" s="1"/>
  <c r="BC58" i="24"/>
  <c r="BC88" i="24" s="1"/>
  <c r="BC54" i="24"/>
  <c r="BC62" i="24" s="1"/>
  <c r="BC60" i="24" s="1"/>
  <c r="AA161" i="24"/>
  <c r="AA197" i="24" s="1"/>
  <c r="AA164" i="24"/>
  <c r="AA200" i="24" s="1"/>
  <c r="AA155" i="24"/>
  <c r="AA158" i="24"/>
  <c r="AA194" i="24" s="1"/>
  <c r="AA102" i="24"/>
  <c r="AA103" i="24" s="1"/>
  <c r="AO139" i="24"/>
  <c r="AO141" i="24" s="1"/>
  <c r="AO151" i="24" s="1"/>
  <c r="AO149" i="24" s="1"/>
  <c r="AO104" i="24"/>
  <c r="AO100" i="24"/>
  <c r="AO160" i="24" s="1"/>
  <c r="Z197" i="24"/>
  <c r="M164" i="24"/>
  <c r="M200" i="24" s="1"/>
  <c r="M158" i="24"/>
  <c r="M194" i="24" s="1"/>
  <c r="M161" i="24"/>
  <c r="M155" i="24"/>
  <c r="M191" i="24" s="1"/>
  <c r="M102" i="24"/>
  <c r="M103" i="24" s="1"/>
  <c r="BA191" i="24"/>
  <c r="M178" i="24"/>
  <c r="M175" i="24"/>
  <c r="M169" i="24"/>
  <c r="M172" i="24"/>
  <c r="M123" i="24"/>
  <c r="M121" i="24" s="1"/>
  <c r="BD67" i="24"/>
  <c r="BD77" i="24" s="1"/>
  <c r="BD75" i="24" s="1"/>
  <c r="BD76" i="24" s="1"/>
  <c r="BD73" i="24"/>
  <c r="BD74" i="24" s="1"/>
  <c r="BD96" i="24"/>
  <c r="BD50" i="24"/>
  <c r="BD25" i="24"/>
  <c r="Z163" i="24"/>
  <c r="Z199" i="24" s="1"/>
  <c r="Z157" i="24"/>
  <c r="Z193" i="24" s="1"/>
  <c r="Z166" i="24"/>
  <c r="Z202" i="24" s="1"/>
  <c r="Z196" i="24"/>
  <c r="Z108" i="24"/>
  <c r="Z106" i="24" s="1"/>
  <c r="BR161" i="24"/>
  <c r="BR155" i="24"/>
  <c r="BR191" i="24" s="1"/>
  <c r="BR192" i="24" s="1"/>
  <c r="BR158" i="24"/>
  <c r="BR102" i="24"/>
  <c r="BR103" i="24" s="1"/>
  <c r="BR164" i="24"/>
  <c r="BR200" i="24" s="1"/>
  <c r="BR201" i="24" s="1"/>
  <c r="M87" i="24"/>
  <c r="BR73" i="24"/>
  <c r="BR74" i="24" s="1"/>
  <c r="BR67" i="24"/>
  <c r="BR77" i="24" s="1"/>
  <c r="BR75" i="24" s="1"/>
  <c r="BR76" i="24" s="1"/>
  <c r="BB163" i="24"/>
  <c r="BB199" i="24" s="1"/>
  <c r="BB157" i="24"/>
  <c r="BB193" i="24" s="1"/>
  <c r="BB166" i="24"/>
  <c r="BB202" i="24" s="1"/>
  <c r="BB196" i="24"/>
  <c r="BB108" i="24"/>
  <c r="AB113" i="24"/>
  <c r="AB119" i="24"/>
  <c r="AB120" i="24" s="1"/>
  <c r="BR118" i="24"/>
  <c r="BQ163" i="24"/>
  <c r="BQ157" i="24"/>
  <c r="BQ166" i="24"/>
  <c r="BQ108" i="24"/>
  <c r="BQ106" i="24" s="1"/>
  <c r="N73" i="24"/>
  <c r="N74" i="24" s="1"/>
  <c r="N67" i="24"/>
  <c r="N77" i="24" s="1"/>
  <c r="N75" i="24" s="1"/>
  <c r="N76" i="24" s="1"/>
  <c r="M118" i="24"/>
  <c r="AA139" i="24"/>
  <c r="AA141" i="24" s="1"/>
  <c r="AA151" i="24" s="1"/>
  <c r="AA149" i="24" s="1"/>
  <c r="AA104" i="24"/>
  <c r="AA147" i="24" s="1"/>
  <c r="AA100" i="24"/>
  <c r="AA160" i="24" s="1"/>
  <c r="L194" i="24"/>
  <c r="AB137" i="24"/>
  <c r="AB140" i="24" s="1"/>
  <c r="AB144" i="24" s="1"/>
  <c r="AB145" i="24" s="1"/>
  <c r="AB101" i="24"/>
  <c r="AB142" i="24" s="1"/>
  <c r="AB143" i="24" s="1"/>
  <c r="AB99" i="24"/>
  <c r="AB98" i="24"/>
  <c r="AB97" i="24"/>
  <c r="K106" i="24"/>
  <c r="BA146" i="24"/>
  <c r="BB146" i="24" s="1"/>
  <c r="BC146" i="24" s="1"/>
  <c r="AA81" i="24"/>
  <c r="AA85" i="24" s="1"/>
  <c r="BQ178" i="24"/>
  <c r="BQ172" i="24"/>
  <c r="BQ169" i="24"/>
  <c r="BQ175" i="24"/>
  <c r="BQ123" i="24"/>
  <c r="BQ121" i="24" s="1"/>
  <c r="N72" i="24"/>
  <c r="M87" i="23"/>
  <c r="BB199" i="23"/>
  <c r="BR72" i="23"/>
  <c r="M146" i="23"/>
  <c r="AB72" i="23"/>
  <c r="BQ80" i="23"/>
  <c r="BQ82" i="23" s="1"/>
  <c r="BQ92" i="23" s="1"/>
  <c r="BQ90" i="23" s="1"/>
  <c r="BQ58" i="23"/>
  <c r="BQ88" i="23" s="1"/>
  <c r="BQ54" i="23"/>
  <c r="BQ62" i="23" s="1"/>
  <c r="BQ60" i="23" s="1"/>
  <c r="BD145" i="23"/>
  <c r="M164" i="23"/>
  <c r="M200" i="23" s="1"/>
  <c r="M161" i="23"/>
  <c r="M197" i="23" s="1"/>
  <c r="M155" i="23"/>
  <c r="M158" i="23"/>
  <c r="M194" i="23" s="1"/>
  <c r="M102" i="23"/>
  <c r="M103" i="23" s="1"/>
  <c r="BC194" i="23"/>
  <c r="N119" i="23"/>
  <c r="N120" i="23" s="1"/>
  <c r="N113" i="23"/>
  <c r="BQ140" i="23"/>
  <c r="BQ144" i="23" s="1"/>
  <c r="BR138" i="23"/>
  <c r="AB113" i="23"/>
  <c r="AB119" i="23"/>
  <c r="AB120" i="23" s="1"/>
  <c r="Z191" i="23"/>
  <c r="BR135" i="23"/>
  <c r="BR119" i="23"/>
  <c r="BR120" i="23" s="1"/>
  <c r="BR113" i="23"/>
  <c r="N176" i="23"/>
  <c r="N177" i="23" s="1"/>
  <c r="N170" i="23"/>
  <c r="N171" i="23" s="1"/>
  <c r="N173" i="23"/>
  <c r="N174" i="23" s="1"/>
  <c r="N167" i="23"/>
  <c r="N168" i="23" s="1"/>
  <c r="N116" i="23"/>
  <c r="N117" i="23" s="1"/>
  <c r="BR176" i="23"/>
  <c r="BR177" i="23" s="1"/>
  <c r="BR170" i="23"/>
  <c r="BR171" i="23" s="1"/>
  <c r="BR173" i="23"/>
  <c r="BR174" i="23" s="1"/>
  <c r="BR167" i="23"/>
  <c r="BR168" i="23" s="1"/>
  <c r="BR116" i="23"/>
  <c r="BR117" i="23" s="1"/>
  <c r="BQ164" i="23"/>
  <c r="BQ200" i="23" s="1"/>
  <c r="BQ161" i="23"/>
  <c r="BQ197" i="23" s="1"/>
  <c r="BQ155" i="23"/>
  <c r="BQ191" i="23" s="1"/>
  <c r="BQ158" i="23"/>
  <c r="BQ194" i="23" s="1"/>
  <c r="BQ102" i="23"/>
  <c r="BQ103" i="23" s="1"/>
  <c r="AP119" i="23"/>
  <c r="AP113" i="23"/>
  <c r="AP139" i="23"/>
  <c r="AP141" i="23" s="1"/>
  <c r="AP151" i="23" s="1"/>
  <c r="AP149" i="23" s="1"/>
  <c r="AP150" i="23" s="1"/>
  <c r="AB173" i="23"/>
  <c r="AB174" i="23" s="1"/>
  <c r="AB167" i="23"/>
  <c r="AB168" i="23" s="1"/>
  <c r="AB176" i="23"/>
  <c r="AB177" i="23" s="1"/>
  <c r="AB116" i="23"/>
  <c r="AB117" i="23" s="1"/>
  <c r="AB170" i="23"/>
  <c r="AB171" i="23" s="1"/>
  <c r="Z104" i="23"/>
  <c r="Z147" i="23" s="1"/>
  <c r="AA146" i="23"/>
  <c r="AB190" i="23"/>
  <c r="AB187" i="23"/>
  <c r="AB181" i="23"/>
  <c r="AB184" i="23"/>
  <c r="AB136" i="23"/>
  <c r="AB134" i="23" s="1"/>
  <c r="AB135" i="23" s="1"/>
  <c r="BB202" i="23"/>
  <c r="M80" i="23"/>
  <c r="M82" i="23" s="1"/>
  <c r="M92" i="23" s="1"/>
  <c r="M90" i="23" s="1"/>
  <c r="M58" i="23"/>
  <c r="M88" i="23" s="1"/>
  <c r="M54" i="23"/>
  <c r="M62" i="23" s="1"/>
  <c r="M60" i="23" s="1"/>
  <c r="BD118" i="23"/>
  <c r="BC147" i="23"/>
  <c r="BR137" i="23"/>
  <c r="BR140" i="23" s="1"/>
  <c r="BR144" i="23" s="1"/>
  <c r="BR101" i="23"/>
  <c r="BR142" i="23" s="1"/>
  <c r="BR143" i="23" s="1"/>
  <c r="BR99" i="23"/>
  <c r="BR97" i="23"/>
  <c r="BR98" i="23"/>
  <c r="N72" i="23"/>
  <c r="AO178" i="23"/>
  <c r="AO202" i="23" s="1"/>
  <c r="AO172" i="23"/>
  <c r="AO196" i="23" s="1"/>
  <c r="AO175" i="23"/>
  <c r="AO199" i="23" s="1"/>
  <c r="AO123" i="23"/>
  <c r="AO121" i="23" s="1"/>
  <c r="AO169" i="23"/>
  <c r="AO193" i="23" s="1"/>
  <c r="BR73" i="23"/>
  <c r="BR74" i="23" s="1"/>
  <c r="BR67" i="23"/>
  <c r="BR77" i="23" s="1"/>
  <c r="BR75" i="23" s="1"/>
  <c r="BR76" i="23" s="1"/>
  <c r="BD119" i="23"/>
  <c r="BD120" i="23" s="1"/>
  <c r="BD113" i="23"/>
  <c r="AA139" i="23"/>
  <c r="AA141" i="23" s="1"/>
  <c r="AA151" i="23" s="1"/>
  <c r="AA149" i="23" s="1"/>
  <c r="AA100" i="23"/>
  <c r="BD80" i="23"/>
  <c r="BD82" i="23" s="1"/>
  <c r="BD92" i="23" s="1"/>
  <c r="BD90" i="23" s="1"/>
  <c r="BD91" i="23" s="1"/>
  <c r="BD58" i="23"/>
  <c r="BD54" i="23"/>
  <c r="BD62" i="23" s="1"/>
  <c r="BD60" i="23" s="1"/>
  <c r="BD61" i="23" s="1"/>
  <c r="AP73" i="23"/>
  <c r="AP67" i="23"/>
  <c r="AP77" i="23" s="1"/>
  <c r="AP75" i="23" s="1"/>
  <c r="AP76" i="23" s="1"/>
  <c r="AP80" i="23"/>
  <c r="AP82" i="23" s="1"/>
  <c r="AP92" i="23" s="1"/>
  <c r="AP90" i="23" s="1"/>
  <c r="AP91" i="23" s="1"/>
  <c r="AB96" i="23"/>
  <c r="AB50" i="23"/>
  <c r="AB25" i="23"/>
  <c r="BD139" i="23"/>
  <c r="BD141" i="23" s="1"/>
  <c r="BD151" i="23" s="1"/>
  <c r="BD149" i="23" s="1"/>
  <c r="BD150" i="23" s="1"/>
  <c r="BD104" i="23"/>
  <c r="BD100" i="23"/>
  <c r="BC197" i="23"/>
  <c r="N190" i="23"/>
  <c r="N184" i="23"/>
  <c r="N181" i="23"/>
  <c r="N187" i="23"/>
  <c r="N136" i="23"/>
  <c r="N134" i="23" s="1"/>
  <c r="N135" i="23" s="1"/>
  <c r="L163" i="23"/>
  <c r="L199" i="23" s="1"/>
  <c r="L196" i="23"/>
  <c r="L166" i="23"/>
  <c r="L202" i="23" s="1"/>
  <c r="L157" i="23"/>
  <c r="L193" i="23" s="1"/>
  <c r="L108" i="23"/>
  <c r="L106" i="23" s="1"/>
  <c r="AA175" i="23"/>
  <c r="AA178" i="23"/>
  <c r="AA169" i="23"/>
  <c r="AA123" i="23"/>
  <c r="AA121" i="23" s="1"/>
  <c r="AA172" i="23"/>
  <c r="M178" i="23"/>
  <c r="M172" i="23"/>
  <c r="M175" i="23"/>
  <c r="M169" i="23"/>
  <c r="M123" i="23"/>
  <c r="M121" i="23" s="1"/>
  <c r="BQ178" i="23"/>
  <c r="BQ172" i="23"/>
  <c r="BQ175" i="23"/>
  <c r="BQ169" i="23"/>
  <c r="BQ123" i="23"/>
  <c r="BQ121" i="23" s="1"/>
  <c r="Z166" i="23"/>
  <c r="Z202" i="23" s="1"/>
  <c r="Z157" i="23"/>
  <c r="Z193" i="23" s="1"/>
  <c r="Z163" i="23"/>
  <c r="Z199" i="23" s="1"/>
  <c r="Z160" i="23"/>
  <c r="Z196" i="23" s="1"/>
  <c r="Z108" i="23"/>
  <c r="Z106" i="23" s="1"/>
  <c r="AA161" i="23"/>
  <c r="AA197" i="23" s="1"/>
  <c r="AA164" i="23"/>
  <c r="AA200" i="23" s="1"/>
  <c r="AA158" i="23"/>
  <c r="AA194" i="23" s="1"/>
  <c r="AA155" i="23"/>
  <c r="AA191" i="23" s="1"/>
  <c r="AA102" i="23"/>
  <c r="AA103" i="23" s="1"/>
  <c r="BP163" i="23"/>
  <c r="BP199" i="23" s="1"/>
  <c r="BP160" i="23"/>
  <c r="BP196" i="23" s="1"/>
  <c r="BP157" i="23"/>
  <c r="BP193" i="23" s="1"/>
  <c r="BP108" i="23"/>
  <c r="BP106" i="23" s="1"/>
  <c r="BP166" i="23"/>
  <c r="BP202" i="23" s="1"/>
  <c r="N50" i="23"/>
  <c r="N96" i="23"/>
  <c r="N25" i="23"/>
  <c r="BB193" i="23"/>
  <c r="BC88" i="23"/>
  <c r="BC163" i="23"/>
  <c r="BC166" i="23"/>
  <c r="BC160" i="23"/>
  <c r="BC157" i="23"/>
  <c r="BC108" i="23"/>
  <c r="BC106" i="23" s="1"/>
  <c r="BD161" i="23"/>
  <c r="BD197" i="23" s="1"/>
  <c r="BD158" i="23"/>
  <c r="BD194" i="23" s="1"/>
  <c r="BD164" i="23"/>
  <c r="BD200" i="23" s="1"/>
  <c r="BD201" i="23" s="1"/>
  <c r="BD155" i="23"/>
  <c r="BD102" i="23"/>
  <c r="BD103" i="23" s="1"/>
  <c r="AA58" i="23"/>
  <c r="AA88" i="23" s="1"/>
  <c r="AA80" i="23"/>
  <c r="AA82" i="23" s="1"/>
  <c r="AA92" i="23" s="1"/>
  <c r="AA90" i="23" s="1"/>
  <c r="AA54" i="23"/>
  <c r="AA62" i="23" s="1"/>
  <c r="AA60" i="23" s="1"/>
  <c r="L147" i="23"/>
  <c r="BQ81" i="23"/>
  <c r="BQ85" i="23" s="1"/>
  <c r="BQ87" i="23" s="1"/>
  <c r="BP200" i="23"/>
  <c r="BD138" i="23"/>
  <c r="M139" i="23"/>
  <c r="M141" i="23" s="1"/>
  <c r="M151" i="23" s="1"/>
  <c r="M149" i="23" s="1"/>
  <c r="M104" i="23"/>
  <c r="M147" i="23" s="1"/>
  <c r="M100" i="23"/>
  <c r="M160" i="23" s="1"/>
  <c r="BC146" i="23"/>
  <c r="BD146" i="23" s="1"/>
  <c r="N73" i="23"/>
  <c r="N74" i="23" s="1"/>
  <c r="N67" i="23"/>
  <c r="N77" i="23" s="1"/>
  <c r="N75" i="23" s="1"/>
  <c r="N76" i="23" s="1"/>
  <c r="BQ139" i="23"/>
  <c r="BQ141" i="23" s="1"/>
  <c r="BQ151" i="23" s="1"/>
  <c r="BQ149" i="23" s="1"/>
  <c r="BQ104" i="23"/>
  <c r="BQ147" i="23" s="1"/>
  <c r="BQ100" i="23"/>
  <c r="BD73" i="23"/>
  <c r="BD74" i="23" s="1"/>
  <c r="BD67" i="23"/>
  <c r="BD77" i="23" s="1"/>
  <c r="BD75" i="23" s="1"/>
  <c r="BD76" i="23" s="1"/>
  <c r="BD81" i="23"/>
  <c r="BD85" i="23" s="1"/>
  <c r="BD79" i="23"/>
  <c r="AB67" i="23"/>
  <c r="AB77" i="23" s="1"/>
  <c r="AB75" i="23" s="1"/>
  <c r="AB76" i="23" s="1"/>
  <c r="AB73" i="23"/>
  <c r="AB74" i="23" s="1"/>
  <c r="BB196" i="23"/>
  <c r="Z87" i="23"/>
  <c r="AA87" i="23" s="1"/>
  <c r="BC175" i="23"/>
  <c r="BC172" i="23"/>
  <c r="BC169" i="23"/>
  <c r="BC178" i="23"/>
  <c r="BC123" i="23"/>
  <c r="BC121" i="23" s="1"/>
  <c r="Z197" i="23"/>
  <c r="BR53" i="23"/>
  <c r="BR56" i="23" s="1"/>
  <c r="BR57" i="23" s="1"/>
  <c r="BR55" i="23"/>
  <c r="BR83" i="23" s="1"/>
  <c r="BR84" i="23" s="1"/>
  <c r="BR78" i="23"/>
  <c r="BR81" i="23" s="1"/>
  <c r="BR85" i="23" s="1"/>
  <c r="BR52" i="23"/>
  <c r="BR51" i="23"/>
  <c r="Y106" i="22"/>
  <c r="Z103" i="22"/>
  <c r="Z58" i="22"/>
  <c r="Z88" i="22" s="1"/>
  <c r="BR72" i="22"/>
  <c r="BR187" i="22"/>
  <c r="BR181" i="22"/>
  <c r="BR190" i="22"/>
  <c r="BR184" i="22"/>
  <c r="BR136" i="22"/>
  <c r="BR134" i="22" s="1"/>
  <c r="BR135" i="22" s="1"/>
  <c r="BP146" i="22"/>
  <c r="BQ146" i="22" s="1"/>
  <c r="AA178" i="22"/>
  <c r="AA175" i="22"/>
  <c r="AA169" i="22"/>
  <c r="AA172" i="22"/>
  <c r="AA123" i="22"/>
  <c r="AA121" i="22" s="1"/>
  <c r="BC164" i="22"/>
  <c r="BC200" i="22" s="1"/>
  <c r="BC161" i="22"/>
  <c r="BC197" i="22" s="1"/>
  <c r="BC155" i="22"/>
  <c r="BC191" i="22" s="1"/>
  <c r="BC158" i="22"/>
  <c r="BC102" i="22"/>
  <c r="BC103" i="22" s="1"/>
  <c r="AP119" i="22"/>
  <c r="AP120" i="22" s="1"/>
  <c r="AP113" i="22"/>
  <c r="BB166" i="22"/>
  <c r="BB202" i="22" s="1"/>
  <c r="BB163" i="22"/>
  <c r="BB199" i="22" s="1"/>
  <c r="BB196" i="22"/>
  <c r="BB157" i="22"/>
  <c r="BB193" i="22" s="1"/>
  <c r="BB108" i="22"/>
  <c r="BB106" i="22" s="1"/>
  <c r="AA58" i="22"/>
  <c r="AA88" i="22" s="1"/>
  <c r="AA54" i="22"/>
  <c r="AA62" i="22" s="1"/>
  <c r="AA60" i="22" s="1"/>
  <c r="AA80" i="22"/>
  <c r="AA82" i="22" s="1"/>
  <c r="AA92" i="22" s="1"/>
  <c r="AA90" i="22" s="1"/>
  <c r="AO81" i="22"/>
  <c r="AO85" i="22" s="1"/>
  <c r="Z166" i="22"/>
  <c r="Z202" i="22" s="1"/>
  <c r="Z196" i="22"/>
  <c r="Z163" i="22"/>
  <c r="Z199" i="22" s="1"/>
  <c r="Z157" i="22"/>
  <c r="Z193" i="22" s="1"/>
  <c r="Z108" i="22"/>
  <c r="Z106" i="22" s="1"/>
  <c r="AN194" i="22"/>
  <c r="N119" i="22"/>
  <c r="N120" i="22" s="1"/>
  <c r="N113" i="22"/>
  <c r="BC178" i="22"/>
  <c r="BC175" i="22"/>
  <c r="BC169" i="22"/>
  <c r="BC123" i="22"/>
  <c r="BC121" i="22" s="1"/>
  <c r="BC172" i="22"/>
  <c r="AB173" i="22"/>
  <c r="AB174" i="22" s="1"/>
  <c r="AB167" i="22"/>
  <c r="AB168" i="22" s="1"/>
  <c r="AB176" i="22"/>
  <c r="AB177" i="22" s="1"/>
  <c r="AB170" i="22"/>
  <c r="AB171" i="22" s="1"/>
  <c r="AB116" i="22"/>
  <c r="AB117" i="22" s="1"/>
  <c r="BP163" i="22"/>
  <c r="BP199" i="22" s="1"/>
  <c r="BP166" i="22"/>
  <c r="BP202" i="22" s="1"/>
  <c r="BP157" i="22"/>
  <c r="BP193" i="22" s="1"/>
  <c r="BP196" i="22"/>
  <c r="BP108" i="22"/>
  <c r="BP106" i="22" s="1"/>
  <c r="BD173" i="22"/>
  <c r="BD174" i="22" s="1"/>
  <c r="BD167" i="22"/>
  <c r="BD168" i="22" s="1"/>
  <c r="BD176" i="22"/>
  <c r="BD177" i="22" s="1"/>
  <c r="BD170" i="22"/>
  <c r="BD171" i="22" s="1"/>
  <c r="BD116" i="22"/>
  <c r="BD117" i="22" s="1"/>
  <c r="M80" i="22"/>
  <c r="M82" i="22" s="1"/>
  <c r="M92" i="22" s="1"/>
  <c r="M90" i="22" s="1"/>
  <c r="M58" i="22"/>
  <c r="M88" i="22" s="1"/>
  <c r="M54" i="22"/>
  <c r="M62" i="22" s="1"/>
  <c r="M60" i="22" s="1"/>
  <c r="AO80" i="22"/>
  <c r="AO82" i="22" s="1"/>
  <c r="AO92" i="22" s="1"/>
  <c r="AO90" i="22" s="1"/>
  <c r="AO58" i="22"/>
  <c r="AO54" i="22"/>
  <c r="AO62" i="22" s="1"/>
  <c r="AO60" i="22" s="1"/>
  <c r="AB190" i="22"/>
  <c r="AB184" i="22"/>
  <c r="AB187" i="22"/>
  <c r="AB181" i="22"/>
  <c r="AB136" i="22"/>
  <c r="AB134" i="22" s="1"/>
  <c r="AB135" i="22" s="1"/>
  <c r="BD119" i="22"/>
  <c r="BD120" i="22" s="1"/>
  <c r="BD113" i="22"/>
  <c r="L166" i="22"/>
  <c r="L202" i="22" s="1"/>
  <c r="L163" i="22"/>
  <c r="L199" i="22" s="1"/>
  <c r="L157" i="22"/>
  <c r="L193" i="22" s="1"/>
  <c r="L196" i="22"/>
  <c r="L108" i="22"/>
  <c r="L106" i="22" s="1"/>
  <c r="AA87" i="22"/>
  <c r="Z104" i="22"/>
  <c r="Z147" i="22" s="1"/>
  <c r="AP187" i="22"/>
  <c r="AP181" i="22"/>
  <c r="AP190" i="22"/>
  <c r="AP184" i="22"/>
  <c r="AP136" i="22"/>
  <c r="AP134" i="22" s="1"/>
  <c r="AP135" i="22" s="1"/>
  <c r="AO172" i="22"/>
  <c r="AO178" i="22"/>
  <c r="AO169" i="22"/>
  <c r="AO175" i="22"/>
  <c r="AO123" i="22"/>
  <c r="AO121" i="22" s="1"/>
  <c r="BQ164" i="22"/>
  <c r="BQ200" i="22" s="1"/>
  <c r="BQ158" i="22"/>
  <c r="BQ194" i="22" s="1"/>
  <c r="BQ155" i="22"/>
  <c r="BQ191" i="22" s="1"/>
  <c r="BQ161" i="22"/>
  <c r="BQ197" i="22" s="1"/>
  <c r="BQ102" i="22"/>
  <c r="M146" i="22"/>
  <c r="BB191" i="22"/>
  <c r="M100" i="22"/>
  <c r="M139" i="22"/>
  <c r="M141" i="22" s="1"/>
  <c r="M151" i="22" s="1"/>
  <c r="M149" i="22" s="1"/>
  <c r="AN166" i="22"/>
  <c r="AN202" i="22" s="1"/>
  <c r="AN163" i="22"/>
  <c r="AN199" i="22" s="1"/>
  <c r="AN157" i="22"/>
  <c r="AN193" i="22" s="1"/>
  <c r="AN196" i="22"/>
  <c r="AN108" i="22"/>
  <c r="AN106" i="22" s="1"/>
  <c r="BP147" i="22"/>
  <c r="BD72" i="22"/>
  <c r="AP72" i="22"/>
  <c r="N176" i="22"/>
  <c r="N177" i="22" s="1"/>
  <c r="N170" i="22"/>
  <c r="N171" i="22" s="1"/>
  <c r="N173" i="22"/>
  <c r="N174" i="22" s="1"/>
  <c r="N167" i="22"/>
  <c r="N168" i="22" s="1"/>
  <c r="N116" i="22"/>
  <c r="N117" i="22" s="1"/>
  <c r="BQ139" i="22"/>
  <c r="BQ141" i="22" s="1"/>
  <c r="BQ151" i="22" s="1"/>
  <c r="BQ149" i="22" s="1"/>
  <c r="BQ104" i="22"/>
  <c r="BQ147" i="22" s="1"/>
  <c r="BQ100" i="22"/>
  <c r="N73" i="22"/>
  <c r="N74" i="22" s="1"/>
  <c r="N67" i="22"/>
  <c r="N77" i="22" s="1"/>
  <c r="N75" i="22" s="1"/>
  <c r="N76" i="22" s="1"/>
  <c r="AO164" i="22"/>
  <c r="AO200" i="22" s="1"/>
  <c r="AO158" i="22"/>
  <c r="AO194" i="22" s="1"/>
  <c r="AO155" i="22"/>
  <c r="AO191" i="22" s="1"/>
  <c r="AO102" i="22"/>
  <c r="AO103" i="22" s="1"/>
  <c r="AO161" i="22"/>
  <c r="AO197" i="22" s="1"/>
  <c r="AP176" i="22"/>
  <c r="AP177" i="22" s="1"/>
  <c r="AP170" i="22"/>
  <c r="AP171" i="22" s="1"/>
  <c r="AP173" i="22"/>
  <c r="AP174" i="22" s="1"/>
  <c r="AP167" i="22"/>
  <c r="AP168" i="22" s="1"/>
  <c r="AP116" i="22"/>
  <c r="AP117" i="22" s="1"/>
  <c r="AP96" i="22"/>
  <c r="AP50" i="22"/>
  <c r="AP25" i="22"/>
  <c r="BB88" i="22"/>
  <c r="M172" i="22"/>
  <c r="M178" i="22"/>
  <c r="M169" i="22"/>
  <c r="M175" i="22"/>
  <c r="M123" i="22"/>
  <c r="M121" i="22" s="1"/>
  <c r="BQ103" i="22"/>
  <c r="BQ178" i="22"/>
  <c r="BQ172" i="22"/>
  <c r="BQ169" i="22"/>
  <c r="BQ175" i="22"/>
  <c r="BQ123" i="22"/>
  <c r="BQ121" i="22" s="1"/>
  <c r="BD190" i="22"/>
  <c r="BD184" i="22"/>
  <c r="BD187" i="22"/>
  <c r="BD181" i="22"/>
  <c r="BD136" i="22"/>
  <c r="BD134" i="22" s="1"/>
  <c r="BD135" i="22" s="1"/>
  <c r="BP88" i="22"/>
  <c r="BR73" i="22"/>
  <c r="BR74" i="22" s="1"/>
  <c r="BR67" i="22"/>
  <c r="BR77" i="22" s="1"/>
  <c r="BR75" i="22" s="1"/>
  <c r="BR76" i="22" s="1"/>
  <c r="N96" i="22"/>
  <c r="N50" i="22"/>
  <c r="N25" i="22"/>
  <c r="BR96" i="22"/>
  <c r="BR50" i="22"/>
  <c r="BR25" i="22"/>
  <c r="AB119" i="22"/>
  <c r="AB120" i="22" s="1"/>
  <c r="AB113" i="22"/>
  <c r="AB96" i="22"/>
  <c r="AB50" i="22"/>
  <c r="AB25" i="22"/>
  <c r="BR176" i="22"/>
  <c r="BR177" i="22" s="1"/>
  <c r="BR170" i="22"/>
  <c r="BR171" i="22" s="1"/>
  <c r="BR173" i="22"/>
  <c r="BR174" i="22" s="1"/>
  <c r="BR167" i="22"/>
  <c r="BR168" i="22" s="1"/>
  <c r="BR116" i="22"/>
  <c r="BR117" i="22" s="1"/>
  <c r="AN191" i="22"/>
  <c r="AA139" i="22"/>
  <c r="AA141" i="22" s="1"/>
  <c r="AA151" i="22" s="1"/>
  <c r="AA149" i="22" s="1"/>
  <c r="AA100" i="22"/>
  <c r="N187" i="22"/>
  <c r="N181" i="22"/>
  <c r="N190" i="22"/>
  <c r="N184" i="22"/>
  <c r="N136" i="22"/>
  <c r="N134" i="22" s="1"/>
  <c r="N135" i="22" s="1"/>
  <c r="BR119" i="22"/>
  <c r="BR120" i="22" s="1"/>
  <c r="BR113" i="22"/>
  <c r="BB146" i="22"/>
  <c r="BC146" i="22" s="1"/>
  <c r="BC80" i="22"/>
  <c r="BC82" i="22" s="1"/>
  <c r="BC92" i="22" s="1"/>
  <c r="BC90" i="22" s="1"/>
  <c r="BC54" i="22"/>
  <c r="BC62" i="22" s="1"/>
  <c r="BC60" i="22" s="1"/>
  <c r="BC58" i="22"/>
  <c r="BC88" i="22" s="1"/>
  <c r="AB72" i="22"/>
  <c r="BD73" i="22"/>
  <c r="BD74" i="22" s="1"/>
  <c r="BD67" i="22"/>
  <c r="BD77" i="22" s="1"/>
  <c r="BD75" i="22" s="1"/>
  <c r="BD76" i="22" s="1"/>
  <c r="L104" i="22"/>
  <c r="L147" i="22" s="1"/>
  <c r="AB73" i="22"/>
  <c r="AB74" i="22" s="1"/>
  <c r="AB67" i="22"/>
  <c r="AB77" i="22" s="1"/>
  <c r="AB75" i="22" s="1"/>
  <c r="AB76" i="22" s="1"/>
  <c r="BP191" i="22"/>
  <c r="BD96" i="22"/>
  <c r="BD50" i="22"/>
  <c r="BD25" i="22"/>
  <c r="BB197" i="22"/>
  <c r="AA161" i="22"/>
  <c r="AA155" i="22"/>
  <c r="AA164" i="22"/>
  <c r="AA200" i="22" s="1"/>
  <c r="AA158" i="22"/>
  <c r="AA194" i="22" s="1"/>
  <c r="AA102" i="22"/>
  <c r="AA103" i="22" s="1"/>
  <c r="M164" i="22"/>
  <c r="M200" i="22" s="1"/>
  <c r="M158" i="22"/>
  <c r="M161" i="22"/>
  <c r="M197" i="22" s="1"/>
  <c r="M102" i="22"/>
  <c r="M103" i="22" s="1"/>
  <c r="M155" i="22"/>
  <c r="M191" i="22" s="1"/>
  <c r="AO104" i="22"/>
  <c r="AO147" i="22" s="1"/>
  <c r="AO100" i="22"/>
  <c r="AO139" i="22"/>
  <c r="AO141" i="22" s="1"/>
  <c r="AO151" i="22" s="1"/>
  <c r="AO149" i="22" s="1"/>
  <c r="BQ80" i="22"/>
  <c r="BQ82" i="22" s="1"/>
  <c r="BQ92" i="22" s="1"/>
  <c r="BQ90" i="22" s="1"/>
  <c r="BQ58" i="22"/>
  <c r="BQ88" i="22" s="1"/>
  <c r="BQ54" i="22"/>
  <c r="BQ62" i="22" s="1"/>
  <c r="BQ60" i="22" s="1"/>
  <c r="BP87" i="22"/>
  <c r="BQ87" i="22" s="1"/>
  <c r="BC139" i="22"/>
  <c r="BC141" i="22" s="1"/>
  <c r="BC151" i="22" s="1"/>
  <c r="BC149" i="22" s="1"/>
  <c r="BC104" i="22"/>
  <c r="BC100" i="22"/>
  <c r="AP73" i="22"/>
  <c r="AP74" i="22" s="1"/>
  <c r="AP67" i="22"/>
  <c r="AP77" i="22" s="1"/>
  <c r="AP75" i="22" s="1"/>
  <c r="AP76" i="22" s="1"/>
  <c r="BC90" i="18"/>
  <c r="BQ108" i="18"/>
  <c r="BQ106" i="18" s="1"/>
  <c r="BQ157" i="18"/>
  <c r="BQ193" i="18" s="1"/>
  <c r="BQ163" i="18"/>
  <c r="BQ199" i="18" s="1"/>
  <c r="BQ166" i="18"/>
  <c r="BQ202" i="18" s="1"/>
  <c r="BQ196" i="18"/>
  <c r="BR123" i="18"/>
  <c r="BR121" i="18" s="1"/>
  <c r="BR122" i="18" s="1"/>
  <c r="BR172" i="18"/>
  <c r="BR178" i="18"/>
  <c r="BR169" i="18"/>
  <c r="BR175" i="18"/>
  <c r="BR99" i="18"/>
  <c r="BR101" i="18"/>
  <c r="BR142" i="18" s="1"/>
  <c r="BR143" i="18" s="1"/>
  <c r="BR137" i="18"/>
  <c r="BR97" i="18"/>
  <c r="BR98" i="18"/>
  <c r="BR55" i="18"/>
  <c r="BR83" i="18" s="1"/>
  <c r="BR84" i="18" s="1"/>
  <c r="BR78" i="18"/>
  <c r="BR53" i="18"/>
  <c r="BR56" i="18" s="1"/>
  <c r="BR57" i="18" s="1"/>
  <c r="BR52" i="18"/>
  <c r="BR51" i="18"/>
  <c r="BD81" i="18"/>
  <c r="BD85" i="18" s="1"/>
  <c r="BD86" i="18" s="1"/>
  <c r="BD79" i="18"/>
  <c r="BD169" i="18"/>
  <c r="BD175" i="18"/>
  <c r="BD123" i="18"/>
  <c r="BD121" i="18" s="1"/>
  <c r="BD122" i="18" s="1"/>
  <c r="BD178" i="18"/>
  <c r="BD172" i="18"/>
  <c r="BD146" i="18"/>
  <c r="BD54" i="18"/>
  <c r="BD62" i="18" s="1"/>
  <c r="BD60" i="18" s="1"/>
  <c r="BD61" i="18" s="1"/>
  <c r="BD58" i="18"/>
  <c r="BD80" i="18"/>
  <c r="BD82" i="18" s="1"/>
  <c r="BD92" i="18" s="1"/>
  <c r="BD90" i="18" s="1"/>
  <c r="BD91" i="18" s="1"/>
  <c r="BD140" i="18"/>
  <c r="BD144" i="18" s="1"/>
  <c r="BD145" i="18" s="1"/>
  <c r="BD138" i="18"/>
  <c r="BC149" i="18"/>
  <c r="BB108" i="18"/>
  <c r="BB106" i="18" s="1"/>
  <c r="BB196" i="18"/>
  <c r="BB166" i="18"/>
  <c r="BB202" i="18" s="1"/>
  <c r="BB157" i="18"/>
  <c r="BB193" i="18" s="1"/>
  <c r="BB163" i="18"/>
  <c r="BB199" i="18" s="1"/>
  <c r="BC108" i="18"/>
  <c r="BC106" i="18" s="1"/>
  <c r="BC157" i="18"/>
  <c r="BC193" i="18" s="1"/>
  <c r="BC163" i="18"/>
  <c r="BC199" i="18" s="1"/>
  <c r="BC196" i="18"/>
  <c r="BC166" i="18"/>
  <c r="BC202" i="18" s="1"/>
  <c r="BB200" i="18"/>
  <c r="BB194" i="18"/>
  <c r="BD159" i="18"/>
  <c r="BC104" i="18"/>
  <c r="BC147" i="18" s="1"/>
  <c r="BB191" i="18"/>
  <c r="BD192" i="18" s="1"/>
  <c r="BD100" i="18"/>
  <c r="BD104" i="18"/>
  <c r="BD139" i="18"/>
  <c r="BD141" i="18" s="1"/>
  <c r="BD151" i="18" s="1"/>
  <c r="BD149" i="18" s="1"/>
  <c r="BD150" i="18" s="1"/>
  <c r="BD155" i="18"/>
  <c r="BD191" i="18" s="1"/>
  <c r="BD161" i="18"/>
  <c r="BD158" i="18"/>
  <c r="BD194" i="18" s="1"/>
  <c r="BD195" i="18" s="1"/>
  <c r="BD164" i="18"/>
  <c r="BD200" i="18" s="1"/>
  <c r="BD102" i="18"/>
  <c r="BD103" i="18" s="1"/>
  <c r="AP104" i="18"/>
  <c r="AP100" i="18"/>
  <c r="AP139" i="18"/>
  <c r="AP141" i="18" s="1"/>
  <c r="AP151" i="18" s="1"/>
  <c r="AP149" i="18" s="1"/>
  <c r="AP150" i="18" s="1"/>
  <c r="AP81" i="18"/>
  <c r="AP85" i="18" s="1"/>
  <c r="AP79" i="18"/>
  <c r="AP140" i="18"/>
  <c r="AP144" i="18" s="1"/>
  <c r="AP138" i="18"/>
  <c r="AP54" i="18"/>
  <c r="AP62" i="18" s="1"/>
  <c r="AP60" i="18" s="1"/>
  <c r="AP61" i="18" s="1"/>
  <c r="AP58" i="18"/>
  <c r="AP80" i="18"/>
  <c r="AP82" i="18" s="1"/>
  <c r="AP92" i="18" s="1"/>
  <c r="AP90" i="18" s="1"/>
  <c r="AP91" i="18" s="1"/>
  <c r="AP102" i="18"/>
  <c r="AP103" i="18" s="1"/>
  <c r="AP158" i="18"/>
  <c r="AP155" i="18"/>
  <c r="AP161" i="18"/>
  <c r="AP164" i="18"/>
  <c r="AB25" i="18"/>
  <c r="AB72" i="18"/>
  <c r="Z191" i="18"/>
  <c r="AB118" i="18"/>
  <c r="AB67" i="18"/>
  <c r="AB77" i="18" s="1"/>
  <c r="AB75" i="18" s="1"/>
  <c r="AB76" i="18" s="1"/>
  <c r="AB73" i="18"/>
  <c r="AB74" i="18" s="1"/>
  <c r="AB176" i="18"/>
  <c r="AB177" i="18" s="1"/>
  <c r="AB170" i="18"/>
  <c r="AB171" i="18" s="1"/>
  <c r="AB173" i="18"/>
  <c r="AB174" i="18" s="1"/>
  <c r="AB116" i="18"/>
  <c r="AB117" i="18" s="1"/>
  <c r="AB167" i="18"/>
  <c r="AB168" i="18" s="1"/>
  <c r="Z163" i="18"/>
  <c r="Z199" i="18" s="1"/>
  <c r="Z157" i="18"/>
  <c r="Z193" i="18" s="1"/>
  <c r="Z166" i="18"/>
  <c r="Z202" i="18" s="1"/>
  <c r="Z196" i="18"/>
  <c r="Z108" i="18"/>
  <c r="Z106" i="18" s="1"/>
  <c r="AB190" i="18"/>
  <c r="AB184" i="18"/>
  <c r="AB181" i="18"/>
  <c r="AB136" i="18"/>
  <c r="AB134" i="18" s="1"/>
  <c r="AB135" i="18" s="1"/>
  <c r="AB187" i="18"/>
  <c r="AB113" i="18"/>
  <c r="AB119" i="18"/>
  <c r="AB120" i="18" s="1"/>
  <c r="AA100" i="18"/>
  <c r="AA139" i="18"/>
  <c r="AA141" i="18" s="1"/>
  <c r="AA151" i="18" s="1"/>
  <c r="AA149" i="18" s="1"/>
  <c r="AA146" i="18"/>
  <c r="Z104" i="18"/>
  <c r="Z147" i="18" s="1"/>
  <c r="AB78" i="18"/>
  <c r="AB55" i="18"/>
  <c r="AB83" i="18" s="1"/>
  <c r="AB84" i="18" s="1"/>
  <c r="AB53" i="18"/>
  <c r="AB56" i="18" s="1"/>
  <c r="AB57" i="18" s="1"/>
  <c r="AB51" i="18"/>
  <c r="AB52" i="18"/>
  <c r="AA164" i="18"/>
  <c r="AA200" i="18" s="1"/>
  <c r="AA158" i="18"/>
  <c r="AA194" i="18" s="1"/>
  <c r="AA161" i="18"/>
  <c r="AA197" i="18" s="1"/>
  <c r="AA155" i="18"/>
  <c r="AA191" i="18" s="1"/>
  <c r="AA102" i="18"/>
  <c r="AA103" i="18" s="1"/>
  <c r="AA80" i="18"/>
  <c r="AA82" i="18" s="1"/>
  <c r="AA92" i="18" s="1"/>
  <c r="AA90" i="18" s="1"/>
  <c r="AA58" i="18"/>
  <c r="AA88" i="18" s="1"/>
  <c r="AA54" i="18"/>
  <c r="AA62" i="18" s="1"/>
  <c r="AA60" i="18" s="1"/>
  <c r="Z87" i="18"/>
  <c r="AA87" i="18" s="1"/>
  <c r="AA178" i="18"/>
  <c r="AA172" i="18"/>
  <c r="AA169" i="18"/>
  <c r="AA175" i="18"/>
  <c r="AA123" i="18"/>
  <c r="AA121" i="18" s="1"/>
  <c r="AB137" i="18"/>
  <c r="AB101" i="18"/>
  <c r="AB142" i="18" s="1"/>
  <c r="AB143" i="18" s="1"/>
  <c r="AB99" i="18"/>
  <c r="AB98" i="18"/>
  <c r="N184" i="18"/>
  <c r="N181" i="18"/>
  <c r="N187" i="18"/>
  <c r="N190" i="18"/>
  <c r="L157" i="18"/>
  <c r="L193" i="18" s="1"/>
  <c r="L166" i="18"/>
  <c r="L163" i="18"/>
  <c r="L199" i="18" s="1"/>
  <c r="N178" i="18"/>
  <c r="N175" i="18"/>
  <c r="N172" i="18"/>
  <c r="N169" i="18"/>
  <c r="M158" i="18"/>
  <c r="M194" i="18" s="1"/>
  <c r="M164" i="18"/>
  <c r="M200" i="18" s="1"/>
  <c r="M161" i="18"/>
  <c r="M197" i="18" s="1"/>
  <c r="M155" i="18"/>
  <c r="M191" i="18" s="1"/>
  <c r="N110" i="18"/>
  <c r="N112" i="18"/>
  <c r="N116" i="18" s="1"/>
  <c r="N117" i="18" s="1"/>
  <c r="M90" i="18"/>
  <c r="M113" i="18"/>
  <c r="N65" i="18"/>
  <c r="N67" i="18" s="1"/>
  <c r="N77" i="18" s="1"/>
  <c r="N75" i="18" s="1"/>
  <c r="N76" i="18" s="1"/>
  <c r="N123" i="18"/>
  <c r="M139" i="18"/>
  <c r="M141" i="18" s="1"/>
  <c r="M151" i="18" s="1"/>
  <c r="M149" i="18" s="1"/>
  <c r="N119" i="18"/>
  <c r="N120" i="18" s="1"/>
  <c r="N64" i="18"/>
  <c r="N68" i="18"/>
  <c r="N69" i="18" s="1"/>
  <c r="N66" i="18"/>
  <c r="N70" i="18" s="1"/>
  <c r="M146" i="18"/>
  <c r="M54" i="18"/>
  <c r="M62" i="18" s="1"/>
  <c r="M60" i="18" s="1"/>
  <c r="M102" i="18"/>
  <c r="M103" i="18" s="1"/>
  <c r="L196" i="18"/>
  <c r="L108" i="18"/>
  <c r="L202" i="18"/>
  <c r="M104" i="18"/>
  <c r="M147" i="18" s="1"/>
  <c r="L147" i="18"/>
  <c r="N99" i="18"/>
  <c r="N98" i="18"/>
  <c r="N101" i="18"/>
  <c r="N142" i="18" s="1"/>
  <c r="N143" i="18" s="1"/>
  <c r="N137" i="18"/>
  <c r="N138" i="18" s="1"/>
  <c r="N136" i="18"/>
  <c r="N134" i="18" s="1"/>
  <c r="N135" i="18" s="1"/>
  <c r="N97" i="18"/>
  <c r="N78" i="18"/>
  <c r="N81" i="18" s="1"/>
  <c r="N85" i="18" s="1"/>
  <c r="N54" i="18"/>
  <c r="N62" i="18" s="1"/>
  <c r="M33" i="13"/>
  <c r="M34" i="13"/>
  <c r="M35" i="13" s="1"/>
  <c r="M15" i="13"/>
  <c r="M16" i="13"/>
  <c r="M103" i="35" l="1"/>
  <c r="BD89" i="35"/>
  <c r="Z106" i="34"/>
  <c r="AB118" i="34"/>
  <c r="BC104" i="34"/>
  <c r="BC147" i="34" s="1"/>
  <c r="AO104" i="33"/>
  <c r="AO147" i="33" s="1"/>
  <c r="AO58" i="33"/>
  <c r="AO88" i="33" s="1"/>
  <c r="BR118" i="31"/>
  <c r="BD193" i="31"/>
  <c r="N159" i="30"/>
  <c r="BQ193" i="30"/>
  <c r="AP201" i="30"/>
  <c r="AB53" i="30"/>
  <c r="AB56" i="30" s="1"/>
  <c r="AB57" i="30" s="1"/>
  <c r="AB52" i="30"/>
  <c r="BQ103" i="29"/>
  <c r="AB103" i="26"/>
  <c r="M103" i="25"/>
  <c r="AB138" i="24"/>
  <c r="BC103" i="24"/>
  <c r="L147" i="36"/>
  <c r="M104" i="36"/>
  <c r="M147" i="36" s="1"/>
  <c r="N175" i="36"/>
  <c r="N178" i="36"/>
  <c r="N172" i="36"/>
  <c r="N169" i="36"/>
  <c r="N123" i="36"/>
  <c r="N121" i="36" s="1"/>
  <c r="N122" i="36" s="1"/>
  <c r="M199" i="36"/>
  <c r="M202" i="36"/>
  <c r="N155" i="36"/>
  <c r="N161" i="36"/>
  <c r="N164" i="36"/>
  <c r="N102" i="36"/>
  <c r="N103" i="36" s="1"/>
  <c r="N158" i="36"/>
  <c r="N80" i="36"/>
  <c r="N82" i="36" s="1"/>
  <c r="N92" i="36" s="1"/>
  <c r="N90" i="36" s="1"/>
  <c r="N91" i="36" s="1"/>
  <c r="N54" i="36"/>
  <c r="N62" i="36" s="1"/>
  <c r="N60" i="36" s="1"/>
  <c r="N61" i="36" s="1"/>
  <c r="M193" i="36"/>
  <c r="N81" i="36"/>
  <c r="N85" i="36" s="1"/>
  <c r="N79" i="36"/>
  <c r="N140" i="36"/>
  <c r="N144" i="36" s="1"/>
  <c r="N138" i="36"/>
  <c r="L88" i="36"/>
  <c r="M58" i="36"/>
  <c r="M88" i="36" s="1"/>
  <c r="N139" i="36"/>
  <c r="N141" i="36" s="1"/>
  <c r="N151" i="36" s="1"/>
  <c r="N149" i="36" s="1"/>
  <c r="N150" i="36" s="1"/>
  <c r="N100" i="36"/>
  <c r="BD194" i="25"/>
  <c r="BD195" i="25" s="1"/>
  <c r="BD159" i="25"/>
  <c r="BD147" i="25"/>
  <c r="BD148" i="25" s="1"/>
  <c r="BD105" i="25"/>
  <c r="AB197" i="25"/>
  <c r="AB198" i="25" s="1"/>
  <c r="AB162" i="25"/>
  <c r="BD191" i="25"/>
  <c r="BD192" i="25" s="1"/>
  <c r="BD156" i="25"/>
  <c r="BD108" i="25"/>
  <c r="BD106" i="25" s="1"/>
  <c r="BD107" i="25" s="1"/>
  <c r="BD157" i="25"/>
  <c r="BD193" i="25" s="1"/>
  <c r="BD160" i="25"/>
  <c r="BD196" i="25" s="1"/>
  <c r="BD163" i="25"/>
  <c r="BD199" i="25" s="1"/>
  <c r="BD166" i="25"/>
  <c r="BD202" i="25" s="1"/>
  <c r="AB194" i="25"/>
  <c r="AB195" i="25" s="1"/>
  <c r="AB159" i="25"/>
  <c r="AB147" i="25"/>
  <c r="AB148" i="25" s="1"/>
  <c r="AB105" i="25"/>
  <c r="BR140" i="25"/>
  <c r="BR144" i="25" s="1"/>
  <c r="BR138" i="25"/>
  <c r="AP140" i="25"/>
  <c r="AP144" i="25" s="1"/>
  <c r="AP138" i="25"/>
  <c r="BD200" i="25"/>
  <c r="BD201" i="25" s="1"/>
  <c r="BD165" i="25"/>
  <c r="AB191" i="25"/>
  <c r="AB192" i="25" s="1"/>
  <c r="AB156" i="25"/>
  <c r="AB108" i="25"/>
  <c r="AB106" i="25" s="1"/>
  <c r="AB107" i="25" s="1"/>
  <c r="AB157" i="25"/>
  <c r="AB193" i="25" s="1"/>
  <c r="AB160" i="25"/>
  <c r="AB196" i="25" s="1"/>
  <c r="AB163" i="25"/>
  <c r="AB199" i="25" s="1"/>
  <c r="AB166" i="25"/>
  <c r="AB202" i="25" s="1"/>
  <c r="BD145" i="25"/>
  <c r="BD146" i="25"/>
  <c r="AB145" i="25"/>
  <c r="AB146" i="25"/>
  <c r="BD197" i="25"/>
  <c r="BD198" i="25" s="1"/>
  <c r="BD162" i="25"/>
  <c r="BP147" i="25"/>
  <c r="BQ104" i="25"/>
  <c r="BQ147" i="25" s="1"/>
  <c r="AB200" i="25"/>
  <c r="AB201" i="25" s="1"/>
  <c r="AB165" i="25"/>
  <c r="BR100" i="25"/>
  <c r="BR160" i="25" s="1"/>
  <c r="BR104" i="25"/>
  <c r="BR139" i="25"/>
  <c r="BR141" i="25" s="1"/>
  <c r="BR151" i="25" s="1"/>
  <c r="BR149" i="25" s="1"/>
  <c r="BR150" i="25" s="1"/>
  <c r="BR102" i="25"/>
  <c r="BR103" i="25" s="1"/>
  <c r="BR155" i="25"/>
  <c r="BR158" i="25"/>
  <c r="BR161" i="25"/>
  <c r="BR164" i="25"/>
  <c r="AP100" i="25"/>
  <c r="AP104" i="25"/>
  <c r="AP139" i="25"/>
  <c r="AP141" i="25" s="1"/>
  <c r="AP151" i="25" s="1"/>
  <c r="AP149" i="25" s="1"/>
  <c r="AP150" i="25" s="1"/>
  <c r="AP102" i="25"/>
  <c r="AP103" i="25" s="1"/>
  <c r="AP155" i="25"/>
  <c r="AP158" i="25"/>
  <c r="AP161" i="25"/>
  <c r="AP164" i="25"/>
  <c r="M104" i="25"/>
  <c r="M147" i="25" s="1"/>
  <c r="BR118" i="35"/>
  <c r="BQ196" i="34"/>
  <c r="BR87" i="35"/>
  <c r="BD59" i="35"/>
  <c r="BR79" i="35"/>
  <c r="AO199" i="34"/>
  <c r="BQ202" i="34"/>
  <c r="BR104" i="34"/>
  <c r="BD118" i="34"/>
  <c r="BD105" i="35"/>
  <c r="AB58" i="35"/>
  <c r="AB88" i="35" s="1"/>
  <c r="AB89" i="35" s="1"/>
  <c r="N118" i="35"/>
  <c r="AP175" i="35"/>
  <c r="AP178" i="35"/>
  <c r="AP172" i="35"/>
  <c r="AP123" i="35"/>
  <c r="AP121" i="35" s="1"/>
  <c r="AP122" i="35" s="1"/>
  <c r="AP169" i="35"/>
  <c r="M194" i="35"/>
  <c r="AB196" i="35"/>
  <c r="AB163" i="35"/>
  <c r="AB199" i="35" s="1"/>
  <c r="AB108" i="35"/>
  <c r="AB106" i="35" s="1"/>
  <c r="AB107" i="35" s="1"/>
  <c r="AB166" i="35"/>
  <c r="AB202" i="35" s="1"/>
  <c r="AB157" i="35"/>
  <c r="AB193" i="35" s="1"/>
  <c r="AO194" i="35"/>
  <c r="BR139" i="35"/>
  <c r="BR141" i="35" s="1"/>
  <c r="BR151" i="35" s="1"/>
  <c r="BR149" i="35" s="1"/>
  <c r="BR150" i="35" s="1"/>
  <c r="BR100" i="35"/>
  <c r="BR160" i="35" s="1"/>
  <c r="BR104" i="35"/>
  <c r="BR140" i="35"/>
  <c r="BR144" i="35" s="1"/>
  <c r="BR138" i="35"/>
  <c r="AP140" i="35"/>
  <c r="AP144" i="35" s="1"/>
  <c r="AP138" i="35"/>
  <c r="BR86" i="35"/>
  <c r="AB162" i="35"/>
  <c r="N137" i="35"/>
  <c r="N101" i="35"/>
  <c r="N142" i="35" s="1"/>
  <c r="N143" i="35" s="1"/>
  <c r="N99" i="35"/>
  <c r="N97" i="35"/>
  <c r="N98" i="35"/>
  <c r="BD197" i="35"/>
  <c r="BD198" i="35" s="1"/>
  <c r="BD162" i="35"/>
  <c r="AP81" i="35"/>
  <c r="AP85" i="35" s="1"/>
  <c r="AP86" i="35" s="1"/>
  <c r="AP79" i="35"/>
  <c r="AB194" i="35"/>
  <c r="AB195" i="35" s="1"/>
  <c r="AB159" i="35"/>
  <c r="BR175" i="35"/>
  <c r="BR172" i="35"/>
  <c r="BR178" i="35"/>
  <c r="BR123" i="35"/>
  <c r="BR121" i="35" s="1"/>
  <c r="BR122" i="35" s="1"/>
  <c r="BR169" i="35"/>
  <c r="M88" i="35"/>
  <c r="AP139" i="35"/>
  <c r="AP141" i="35" s="1"/>
  <c r="AP151" i="35" s="1"/>
  <c r="AP149" i="35" s="1"/>
  <c r="AP150" i="35" s="1"/>
  <c r="AP104" i="35"/>
  <c r="AP147" i="35" s="1"/>
  <c r="AP100" i="35"/>
  <c r="AP160" i="35" s="1"/>
  <c r="AO166" i="35"/>
  <c r="AO202" i="35" s="1"/>
  <c r="AO196" i="35"/>
  <c r="AO157" i="35"/>
  <c r="AO193" i="35" s="1"/>
  <c r="AO163" i="35"/>
  <c r="AO199" i="35" s="1"/>
  <c r="AO108" i="35"/>
  <c r="AO106" i="35" s="1"/>
  <c r="BD166" i="35"/>
  <c r="BD202" i="35" s="1"/>
  <c r="BD163" i="35"/>
  <c r="BD199" i="35" s="1"/>
  <c r="BD157" i="35"/>
  <c r="BD193" i="35" s="1"/>
  <c r="BD108" i="35"/>
  <c r="BD106" i="35" s="1"/>
  <c r="BD107" i="35" s="1"/>
  <c r="BD196" i="35"/>
  <c r="BQ197" i="35"/>
  <c r="AB198" i="35"/>
  <c r="BD194" i="35"/>
  <c r="BD195" i="35" s="1"/>
  <c r="BD159" i="35"/>
  <c r="M166" i="35"/>
  <c r="M202" i="35" s="1"/>
  <c r="M196" i="35"/>
  <c r="M163" i="35"/>
  <c r="M199" i="35" s="1"/>
  <c r="M157" i="35"/>
  <c r="M193" i="35" s="1"/>
  <c r="M108" i="35"/>
  <c r="M106" i="35" s="1"/>
  <c r="AP80" i="35"/>
  <c r="AP82" i="35" s="1"/>
  <c r="AP92" i="35" s="1"/>
  <c r="AP90" i="35" s="1"/>
  <c r="AP91" i="35" s="1"/>
  <c r="AP54" i="35"/>
  <c r="AP62" i="35" s="1"/>
  <c r="AP60" i="35" s="1"/>
  <c r="AP61" i="35" s="1"/>
  <c r="AP58" i="35"/>
  <c r="BQ166" i="35"/>
  <c r="BQ202" i="35" s="1"/>
  <c r="BQ196" i="35"/>
  <c r="BQ163" i="35"/>
  <c r="BQ199" i="35" s="1"/>
  <c r="BQ157" i="35"/>
  <c r="BQ193" i="35" s="1"/>
  <c r="BQ108" i="35"/>
  <c r="BQ106" i="35" s="1"/>
  <c r="BR54" i="35"/>
  <c r="BR62" i="35" s="1"/>
  <c r="BR60" i="35" s="1"/>
  <c r="BR61" i="35" s="1"/>
  <c r="BR80" i="35"/>
  <c r="BR82" i="35" s="1"/>
  <c r="BR92" i="35" s="1"/>
  <c r="BR90" i="35" s="1"/>
  <c r="BR91" i="35" s="1"/>
  <c r="N55" i="35"/>
  <c r="N83" i="35" s="1"/>
  <c r="N84" i="35" s="1"/>
  <c r="N53" i="35"/>
  <c r="N56" i="35" s="1"/>
  <c r="N57" i="35" s="1"/>
  <c r="N78" i="35"/>
  <c r="N52" i="35"/>
  <c r="N51" i="35"/>
  <c r="BD200" i="35"/>
  <c r="BD201" i="35" s="1"/>
  <c r="BD165" i="35"/>
  <c r="AB86" i="35"/>
  <c r="AB87" i="35"/>
  <c r="N178" i="35"/>
  <c r="N169" i="35"/>
  <c r="N172" i="35"/>
  <c r="N123" i="35"/>
  <c r="N121" i="35" s="1"/>
  <c r="N122" i="35" s="1"/>
  <c r="N175" i="35"/>
  <c r="AO200" i="35"/>
  <c r="BR161" i="35"/>
  <c r="BR197" i="35" s="1"/>
  <c r="BR155" i="35"/>
  <c r="BR158" i="35"/>
  <c r="BR194" i="35" s="1"/>
  <c r="BR102" i="35"/>
  <c r="BR103" i="35" s="1"/>
  <c r="BR164" i="35"/>
  <c r="AB191" i="35"/>
  <c r="AB192" i="35" s="1"/>
  <c r="AB156" i="35"/>
  <c r="AB200" i="35"/>
  <c r="AB201" i="35" s="1"/>
  <c r="AB165" i="35"/>
  <c r="BQ58" i="35"/>
  <c r="BQ88" i="35" s="1"/>
  <c r="AP161" i="35"/>
  <c r="AP158" i="35"/>
  <c r="AP194" i="35" s="1"/>
  <c r="AP155" i="35"/>
  <c r="AP102" i="35"/>
  <c r="AP103" i="35" s="1"/>
  <c r="AP164" i="35"/>
  <c r="AP200" i="35" s="1"/>
  <c r="AO147" i="35"/>
  <c r="AB105" i="35"/>
  <c r="BQ194" i="35"/>
  <c r="BD148" i="35"/>
  <c r="BD191" i="35"/>
  <c r="BD192" i="35" s="1"/>
  <c r="BD156" i="35"/>
  <c r="AP118" i="35"/>
  <c r="N87" i="34"/>
  <c r="AO196" i="34"/>
  <c r="AA103" i="34"/>
  <c r="BQ199" i="34"/>
  <c r="N191" i="34"/>
  <c r="N192" i="34" s="1"/>
  <c r="N156" i="34"/>
  <c r="AA166" i="34"/>
  <c r="AA202" i="34" s="1"/>
  <c r="AA196" i="34"/>
  <c r="AA163" i="34"/>
  <c r="AA199" i="34" s="1"/>
  <c r="AA157" i="34"/>
  <c r="AA193" i="34" s="1"/>
  <c r="AA108" i="34"/>
  <c r="AA106" i="34" s="1"/>
  <c r="N178" i="34"/>
  <c r="N169" i="34"/>
  <c r="N123" i="34"/>
  <c r="N121" i="34" s="1"/>
  <c r="N122" i="34" s="1"/>
  <c r="N172" i="34"/>
  <c r="N175" i="34"/>
  <c r="BQ193" i="34"/>
  <c r="N197" i="34"/>
  <c r="N198" i="34" s="1"/>
  <c r="N162" i="34"/>
  <c r="AP164" i="34"/>
  <c r="AP161" i="34"/>
  <c r="AP155" i="34"/>
  <c r="AP158" i="34"/>
  <c r="AP102" i="34"/>
  <c r="AP103" i="34" s="1"/>
  <c r="M202" i="34"/>
  <c r="BC166" i="34"/>
  <c r="BC202" i="34" s="1"/>
  <c r="BC196" i="34"/>
  <c r="BC157" i="34"/>
  <c r="BC193" i="34" s="1"/>
  <c r="BC163" i="34"/>
  <c r="BC199" i="34" s="1"/>
  <c r="BC108" i="34"/>
  <c r="BC106" i="34" s="1"/>
  <c r="BC200" i="34"/>
  <c r="BD78" i="34"/>
  <c r="BD55" i="34"/>
  <c r="BD83" i="34" s="1"/>
  <c r="BD84" i="34" s="1"/>
  <c r="BD53" i="34"/>
  <c r="BD56" i="34" s="1"/>
  <c r="BD57" i="34" s="1"/>
  <c r="BD52" i="34"/>
  <c r="BD51" i="34"/>
  <c r="N88" i="34"/>
  <c r="N89" i="34" s="1"/>
  <c r="N165" i="34"/>
  <c r="AB137" i="34"/>
  <c r="AB99" i="34"/>
  <c r="AB101" i="34"/>
  <c r="AB142" i="34" s="1"/>
  <c r="AB143" i="34" s="1"/>
  <c r="AB98" i="34"/>
  <c r="AB97" i="34"/>
  <c r="M196" i="34"/>
  <c r="BD137" i="34"/>
  <c r="BD101" i="34"/>
  <c r="BD142" i="34" s="1"/>
  <c r="BD143" i="34" s="1"/>
  <c r="BD99" i="34"/>
  <c r="BD97" i="34"/>
  <c r="BD98" i="34"/>
  <c r="N201" i="34"/>
  <c r="BR88" i="34"/>
  <c r="BR89" i="34" s="1"/>
  <c r="BR59" i="34"/>
  <c r="N145" i="34"/>
  <c r="N146" i="34"/>
  <c r="BR191" i="34"/>
  <c r="BR192" i="34" s="1"/>
  <c r="BR156" i="34"/>
  <c r="AP175" i="34"/>
  <c r="AP123" i="34"/>
  <c r="AP121" i="34" s="1"/>
  <c r="AP122" i="34" s="1"/>
  <c r="AP178" i="34"/>
  <c r="AP172" i="34"/>
  <c r="AP169" i="34"/>
  <c r="BR166" i="34"/>
  <c r="BR157" i="34"/>
  <c r="BR163" i="34"/>
  <c r="BR108" i="34"/>
  <c r="BR106" i="34" s="1"/>
  <c r="BR107" i="34" s="1"/>
  <c r="AP81" i="34"/>
  <c r="AP85" i="34" s="1"/>
  <c r="AP79" i="34"/>
  <c r="AP139" i="34"/>
  <c r="AP141" i="34" s="1"/>
  <c r="AP151" i="34" s="1"/>
  <c r="AP149" i="34" s="1"/>
  <c r="AP150" i="34" s="1"/>
  <c r="AP104" i="34"/>
  <c r="AP100" i="34"/>
  <c r="AP160" i="34" s="1"/>
  <c r="M199" i="34"/>
  <c r="N147" i="34"/>
  <c r="N148" i="34" s="1"/>
  <c r="N105" i="34"/>
  <c r="BR197" i="34"/>
  <c r="BR198" i="34" s="1"/>
  <c r="BR162" i="34"/>
  <c r="AP58" i="34"/>
  <c r="AP54" i="34"/>
  <c r="AP62" i="34" s="1"/>
  <c r="AP60" i="34" s="1"/>
  <c r="AP61" i="34" s="1"/>
  <c r="AP80" i="34"/>
  <c r="AP82" i="34" s="1"/>
  <c r="AP92" i="34" s="1"/>
  <c r="AP90" i="34" s="1"/>
  <c r="AP91" i="34" s="1"/>
  <c r="N194" i="34"/>
  <c r="N195" i="34" s="1"/>
  <c r="N159" i="34"/>
  <c r="AP140" i="34"/>
  <c r="AP144" i="34" s="1"/>
  <c r="AP138" i="34"/>
  <c r="M193" i="34"/>
  <c r="AB78" i="34"/>
  <c r="AB55" i="34"/>
  <c r="AB83" i="34" s="1"/>
  <c r="AB84" i="34" s="1"/>
  <c r="AB53" i="34"/>
  <c r="AB56" i="34" s="1"/>
  <c r="AB57" i="34" s="1"/>
  <c r="AB52" i="34"/>
  <c r="AB51" i="34"/>
  <c r="AO202" i="34"/>
  <c r="BR87" i="34"/>
  <c r="BR86" i="34"/>
  <c r="N163" i="34"/>
  <c r="N166" i="34"/>
  <c r="N157" i="34"/>
  <c r="N108" i="34"/>
  <c r="N106" i="34" s="1"/>
  <c r="N107" i="34" s="1"/>
  <c r="AB169" i="34"/>
  <c r="AB175" i="34"/>
  <c r="AB178" i="34"/>
  <c r="AB172" i="34"/>
  <c r="AB123" i="34"/>
  <c r="AB121" i="34" s="1"/>
  <c r="AB122" i="34" s="1"/>
  <c r="BR146" i="34"/>
  <c r="BR123" i="34"/>
  <c r="BR121" i="34" s="1"/>
  <c r="BR122" i="34" s="1"/>
  <c r="BR178" i="34"/>
  <c r="BR172" i="34"/>
  <c r="BR175" i="34"/>
  <c r="BR169" i="34"/>
  <c r="BR200" i="34"/>
  <c r="BR201" i="34" s="1"/>
  <c r="BR165" i="34"/>
  <c r="BD175" i="34"/>
  <c r="BD169" i="34"/>
  <c r="BD178" i="34"/>
  <c r="BD123" i="34"/>
  <c r="BD121" i="34" s="1"/>
  <c r="BD122" i="34" s="1"/>
  <c r="BD172" i="34"/>
  <c r="BR147" i="34"/>
  <c r="BR148" i="34" s="1"/>
  <c r="BR105" i="34"/>
  <c r="N118" i="33"/>
  <c r="BD54" i="33"/>
  <c r="BD62" i="33" s="1"/>
  <c r="BD60" i="33" s="1"/>
  <c r="BD61" i="33" s="1"/>
  <c r="BD58" i="33"/>
  <c r="BD80" i="33"/>
  <c r="BD82" i="33" s="1"/>
  <c r="BD92" i="33" s="1"/>
  <c r="BD90" i="33" s="1"/>
  <c r="BD91" i="33" s="1"/>
  <c r="BR178" i="33"/>
  <c r="BR172" i="33"/>
  <c r="BR169" i="33"/>
  <c r="BR175" i="33"/>
  <c r="BR123" i="33"/>
  <c r="BR121" i="33" s="1"/>
  <c r="BR122" i="33" s="1"/>
  <c r="BD140" i="33"/>
  <c r="BD144" i="33" s="1"/>
  <c r="BD138" i="33"/>
  <c r="AP178" i="33"/>
  <c r="AP172" i="33"/>
  <c r="AP175" i="33"/>
  <c r="AP169" i="33"/>
  <c r="AP123" i="33"/>
  <c r="AP121" i="33" s="1"/>
  <c r="AP122" i="33" s="1"/>
  <c r="AB139" i="33"/>
  <c r="AB141" i="33" s="1"/>
  <c r="AB151" i="33" s="1"/>
  <c r="AB149" i="33" s="1"/>
  <c r="AB150" i="33" s="1"/>
  <c r="AB104" i="33"/>
  <c r="AB100" i="33"/>
  <c r="AB160" i="33" s="1"/>
  <c r="AP53" i="33"/>
  <c r="AP56" i="33" s="1"/>
  <c r="AP57" i="33" s="1"/>
  <c r="AP78" i="33"/>
  <c r="AP55" i="33"/>
  <c r="AP83" i="33" s="1"/>
  <c r="AP84" i="33" s="1"/>
  <c r="AP51" i="33"/>
  <c r="AP52" i="33"/>
  <c r="AB80" i="33"/>
  <c r="AB82" i="33" s="1"/>
  <c r="AB92" i="33" s="1"/>
  <c r="AB90" i="33" s="1"/>
  <c r="AB91" i="33" s="1"/>
  <c r="AB54" i="33"/>
  <c r="AB62" i="33" s="1"/>
  <c r="AB60" i="33" s="1"/>
  <c r="AB61" i="33" s="1"/>
  <c r="AB58" i="33"/>
  <c r="M103" i="33"/>
  <c r="M146" i="33"/>
  <c r="N146" i="33" s="1"/>
  <c r="N145" i="33"/>
  <c r="AO196" i="33"/>
  <c r="AO166" i="33"/>
  <c r="AO202" i="33" s="1"/>
  <c r="AO163" i="33"/>
  <c r="AO199" i="33" s="1"/>
  <c r="AO108" i="33"/>
  <c r="AO106" i="33" s="1"/>
  <c r="AO157" i="33"/>
  <c r="AO193" i="33" s="1"/>
  <c r="BQ194" i="33"/>
  <c r="AP99" i="33"/>
  <c r="AP101" i="33"/>
  <c r="AP142" i="33" s="1"/>
  <c r="AP143" i="33" s="1"/>
  <c r="AP137" i="33"/>
  <c r="AP97" i="33"/>
  <c r="AP98" i="33"/>
  <c r="N138" i="33"/>
  <c r="N178" i="33"/>
  <c r="N172" i="33"/>
  <c r="N169" i="33"/>
  <c r="N175" i="33"/>
  <c r="N123" i="33"/>
  <c r="N121" i="33" s="1"/>
  <c r="N122" i="33" s="1"/>
  <c r="BD81" i="33"/>
  <c r="BD85" i="33" s="1"/>
  <c r="BD79" i="33"/>
  <c r="N139" i="33"/>
  <c r="N141" i="33" s="1"/>
  <c r="N151" i="33" s="1"/>
  <c r="N149" i="33" s="1"/>
  <c r="N100" i="33"/>
  <c r="N160" i="33" s="1"/>
  <c r="BQ197" i="33"/>
  <c r="AB164" i="33"/>
  <c r="AB158" i="33"/>
  <c r="AB161" i="33"/>
  <c r="AB155" i="33"/>
  <c r="AB102" i="33"/>
  <c r="AB103" i="33" s="1"/>
  <c r="M196" i="33"/>
  <c r="M157" i="33"/>
  <c r="M193" i="33" s="1"/>
  <c r="M163" i="33"/>
  <c r="M199" i="33" s="1"/>
  <c r="M108" i="33"/>
  <c r="M106" i="33" s="1"/>
  <c r="M166" i="33"/>
  <c r="M202" i="33" s="1"/>
  <c r="AB81" i="33"/>
  <c r="AB85" i="33" s="1"/>
  <c r="AB79" i="33"/>
  <c r="BQ104" i="33"/>
  <c r="BQ147" i="33" s="1"/>
  <c r="N86" i="33"/>
  <c r="M197" i="33"/>
  <c r="N150" i="33"/>
  <c r="N80" i="33"/>
  <c r="N82" i="33" s="1"/>
  <c r="N92" i="33" s="1"/>
  <c r="N90" i="33" s="1"/>
  <c r="N91" i="33" s="1"/>
  <c r="N54" i="33"/>
  <c r="N62" i="33" s="1"/>
  <c r="N60" i="33" s="1"/>
  <c r="N61" i="33" s="1"/>
  <c r="N58" i="33"/>
  <c r="BR137" i="33"/>
  <c r="BR99" i="33"/>
  <c r="BR101" i="33"/>
  <c r="BR142" i="33" s="1"/>
  <c r="BR143" i="33" s="1"/>
  <c r="BR98" i="33"/>
  <c r="BR97" i="33"/>
  <c r="BD139" i="33"/>
  <c r="BD141" i="33" s="1"/>
  <c r="BD151" i="33" s="1"/>
  <c r="BD149" i="33" s="1"/>
  <c r="BD150" i="33" s="1"/>
  <c r="BD104" i="33"/>
  <c r="BD100" i="33"/>
  <c r="BD160" i="33" s="1"/>
  <c r="BD158" i="33"/>
  <c r="BD155" i="33"/>
  <c r="BD164" i="33"/>
  <c r="BD102" i="33"/>
  <c r="BD103" i="33" s="1"/>
  <c r="BD161" i="33"/>
  <c r="M191" i="33"/>
  <c r="N164" i="33"/>
  <c r="N200" i="33" s="1"/>
  <c r="N201" i="33" s="1"/>
  <c r="N161" i="33"/>
  <c r="N197" i="33" s="1"/>
  <c r="N155" i="33"/>
  <c r="N191" i="33" s="1"/>
  <c r="N158" i="33"/>
  <c r="N102" i="33"/>
  <c r="BR118" i="33"/>
  <c r="AB140" i="33"/>
  <c r="AB144" i="33" s="1"/>
  <c r="AB138" i="33"/>
  <c r="M104" i="33"/>
  <c r="M147" i="33" s="1"/>
  <c r="BR78" i="33"/>
  <c r="BR55" i="33"/>
  <c r="BR83" i="33" s="1"/>
  <c r="BR84" i="33" s="1"/>
  <c r="BR53" i="33"/>
  <c r="BR56" i="33" s="1"/>
  <c r="BR57" i="33" s="1"/>
  <c r="BR52" i="33"/>
  <c r="BR51" i="33"/>
  <c r="BQ163" i="33"/>
  <c r="BQ199" i="33" s="1"/>
  <c r="BQ196" i="33"/>
  <c r="BQ166" i="33"/>
  <c r="BQ202" i="33" s="1"/>
  <c r="BQ157" i="33"/>
  <c r="BQ193" i="33" s="1"/>
  <c r="BQ108" i="33"/>
  <c r="BQ106" i="33" s="1"/>
  <c r="AP118" i="33"/>
  <c r="N118" i="31"/>
  <c r="BQ104" i="31"/>
  <c r="BQ147" i="31" s="1"/>
  <c r="BD199" i="31"/>
  <c r="M104" i="31"/>
  <c r="M147" i="31" s="1"/>
  <c r="BR146" i="31"/>
  <c r="M197" i="31"/>
  <c r="AB172" i="31"/>
  <c r="AB196" i="31" s="1"/>
  <c r="AB178" i="31"/>
  <c r="AB202" i="31" s="1"/>
  <c r="AB175" i="31"/>
  <c r="AB169" i="31"/>
  <c r="AB193" i="31" s="1"/>
  <c r="AB123" i="31"/>
  <c r="AB121" i="31" s="1"/>
  <c r="AB122" i="31" s="1"/>
  <c r="BR80" i="31"/>
  <c r="BR82" i="31" s="1"/>
  <c r="BR92" i="31" s="1"/>
  <c r="BR90" i="31" s="1"/>
  <c r="BR91" i="31" s="1"/>
  <c r="BR58" i="31"/>
  <c r="BR54" i="31"/>
  <c r="BR62" i="31" s="1"/>
  <c r="BR60" i="31" s="1"/>
  <c r="BR61" i="31" s="1"/>
  <c r="AO193" i="31"/>
  <c r="BR175" i="31"/>
  <c r="BR169" i="31"/>
  <c r="BR172" i="31"/>
  <c r="BR178" i="31"/>
  <c r="BR123" i="31"/>
  <c r="BR121" i="31" s="1"/>
  <c r="BR122" i="31" s="1"/>
  <c r="BR139" i="31"/>
  <c r="BR141" i="31" s="1"/>
  <c r="BR151" i="31" s="1"/>
  <c r="BR149" i="31" s="1"/>
  <c r="BR150" i="31" s="1"/>
  <c r="BR104" i="31"/>
  <c r="BR100" i="31"/>
  <c r="BR160" i="31" s="1"/>
  <c r="Z147" i="31"/>
  <c r="AA104" i="31"/>
  <c r="M163" i="31"/>
  <c r="M199" i="31" s="1"/>
  <c r="M157" i="31"/>
  <c r="M193" i="31" s="1"/>
  <c r="M166" i="31"/>
  <c r="M202" i="31" s="1"/>
  <c r="M196" i="31"/>
  <c r="M108" i="31"/>
  <c r="M106" i="31" s="1"/>
  <c r="AP81" i="31"/>
  <c r="AP85" i="31" s="1"/>
  <c r="AP79" i="31"/>
  <c r="AP139" i="31"/>
  <c r="AP141" i="31" s="1"/>
  <c r="AP151" i="31" s="1"/>
  <c r="AP149" i="31" s="1"/>
  <c r="AP150" i="31" s="1"/>
  <c r="AP104" i="31"/>
  <c r="AP100" i="31"/>
  <c r="AP160" i="31" s="1"/>
  <c r="AO199" i="31"/>
  <c r="AB199" i="31"/>
  <c r="BD202" i="31"/>
  <c r="Z88" i="31"/>
  <c r="AA58" i="31"/>
  <c r="N175" i="31"/>
  <c r="N169" i="31"/>
  <c r="N178" i="31"/>
  <c r="N172" i="31"/>
  <c r="N123" i="31"/>
  <c r="N121" i="31" s="1"/>
  <c r="N122" i="31" s="1"/>
  <c r="AP80" i="31"/>
  <c r="AP82" i="31" s="1"/>
  <c r="AP92" i="31" s="1"/>
  <c r="AP90" i="31" s="1"/>
  <c r="AP91" i="31" s="1"/>
  <c r="AP58" i="31"/>
  <c r="AP54" i="31"/>
  <c r="AP62" i="31" s="1"/>
  <c r="AP60" i="31" s="1"/>
  <c r="AP61" i="31" s="1"/>
  <c r="AP175" i="31"/>
  <c r="AP169" i="31"/>
  <c r="AP178" i="31"/>
  <c r="AP123" i="31"/>
  <c r="AP121" i="31" s="1"/>
  <c r="AP122" i="31" s="1"/>
  <c r="AP172" i="31"/>
  <c r="AP164" i="31"/>
  <c r="AP158" i="31"/>
  <c r="AP161" i="31"/>
  <c r="AP155" i="31"/>
  <c r="AP102" i="31"/>
  <c r="AP103" i="31" s="1"/>
  <c r="N78" i="31"/>
  <c r="N55" i="31"/>
  <c r="N83" i="31" s="1"/>
  <c r="N84" i="31" s="1"/>
  <c r="N53" i="31"/>
  <c r="N56" i="31" s="1"/>
  <c r="N57" i="31" s="1"/>
  <c r="N52" i="31"/>
  <c r="N51" i="31"/>
  <c r="BR81" i="31"/>
  <c r="BR85" i="31" s="1"/>
  <c r="BR79" i="31"/>
  <c r="AP140" i="31"/>
  <c r="AP144" i="31" s="1"/>
  <c r="AP138" i="31"/>
  <c r="BQ194" i="31"/>
  <c r="BQ163" i="31"/>
  <c r="BQ199" i="31" s="1"/>
  <c r="BQ157" i="31"/>
  <c r="BQ193" i="31" s="1"/>
  <c r="BQ166" i="31"/>
  <c r="BQ202" i="31" s="1"/>
  <c r="BQ108" i="31"/>
  <c r="BQ106" i="31" s="1"/>
  <c r="BQ196" i="31"/>
  <c r="BR164" i="31"/>
  <c r="BR158" i="31"/>
  <c r="BR194" i="31" s="1"/>
  <c r="BR155" i="31"/>
  <c r="BR161" i="31"/>
  <c r="BR102" i="31"/>
  <c r="BR103" i="31" s="1"/>
  <c r="BD196" i="31"/>
  <c r="BR138" i="31"/>
  <c r="N137" i="31"/>
  <c r="N99" i="31"/>
  <c r="N101" i="31"/>
  <c r="N142" i="31" s="1"/>
  <c r="N143" i="31" s="1"/>
  <c r="N97" i="31"/>
  <c r="N98" i="31"/>
  <c r="AO193" i="30"/>
  <c r="M202" i="30"/>
  <c r="BQ196" i="30"/>
  <c r="AP162" i="30"/>
  <c r="M199" i="30"/>
  <c r="N147" i="30"/>
  <c r="N148" i="30" s="1"/>
  <c r="AP88" i="30"/>
  <c r="AP89" i="30" s="1"/>
  <c r="AP59" i="30"/>
  <c r="AN147" i="30"/>
  <c r="AO104" i="30"/>
  <c r="N86" i="30"/>
  <c r="N87" i="30"/>
  <c r="N197" i="30"/>
  <c r="N198" i="30" s="1"/>
  <c r="N162" i="30"/>
  <c r="AB140" i="30"/>
  <c r="AB144" i="30" s="1"/>
  <c r="AB138" i="30"/>
  <c r="AB80" i="30"/>
  <c r="AB82" i="30" s="1"/>
  <c r="AB92" i="30" s="1"/>
  <c r="AB90" i="30" s="1"/>
  <c r="AB91" i="30" s="1"/>
  <c r="AB58" i="30"/>
  <c r="AB88" i="30" s="1"/>
  <c r="AB89" i="30" s="1"/>
  <c r="AB54" i="30"/>
  <c r="AB62" i="30" s="1"/>
  <c r="AB60" i="30" s="1"/>
  <c r="AB61" i="30" s="1"/>
  <c r="M193" i="30"/>
  <c r="BD140" i="30"/>
  <c r="BD144" i="30" s="1"/>
  <c r="BD145" i="30" s="1"/>
  <c r="BD138" i="30"/>
  <c r="N200" i="30"/>
  <c r="N201" i="30" s="1"/>
  <c r="N165" i="30"/>
  <c r="AB79" i="30"/>
  <c r="BC88" i="30"/>
  <c r="AB139" i="30"/>
  <c r="AB141" i="30" s="1"/>
  <c r="AB151" i="30" s="1"/>
  <c r="AB149" i="30" s="1"/>
  <c r="AB150" i="30" s="1"/>
  <c r="AB104" i="30"/>
  <c r="AB100" i="30"/>
  <c r="AB160" i="30" s="1"/>
  <c r="BC87" i="30"/>
  <c r="BD87" i="30" s="1"/>
  <c r="BD86" i="30"/>
  <c r="BQ199" i="30"/>
  <c r="AP198" i="30"/>
  <c r="BD118" i="30"/>
  <c r="AP163" i="30"/>
  <c r="AP166" i="30"/>
  <c r="AP157" i="30"/>
  <c r="AP108" i="30"/>
  <c r="AP106" i="30" s="1"/>
  <c r="AP107" i="30" s="1"/>
  <c r="BR157" i="30"/>
  <c r="BR163" i="30"/>
  <c r="BR199" i="30" s="1"/>
  <c r="BR108" i="30"/>
  <c r="BR106" i="30" s="1"/>
  <c r="BR107" i="30" s="1"/>
  <c r="BR166" i="30"/>
  <c r="BR175" i="30"/>
  <c r="BR169" i="30"/>
  <c r="BR178" i="30"/>
  <c r="BR172" i="30"/>
  <c r="BR123" i="30"/>
  <c r="BR121" i="30" s="1"/>
  <c r="BR122" i="30" s="1"/>
  <c r="AP175" i="30"/>
  <c r="AP169" i="30"/>
  <c r="AP178" i="30"/>
  <c r="AP172" i="30"/>
  <c r="AP123" i="30"/>
  <c r="AP121" i="30" s="1"/>
  <c r="AP122" i="30" s="1"/>
  <c r="BD58" i="30"/>
  <c r="BD88" i="30" s="1"/>
  <c r="BD54" i="30"/>
  <c r="BD62" i="30" s="1"/>
  <c r="BD60" i="30" s="1"/>
  <c r="BD61" i="30" s="1"/>
  <c r="BD80" i="30"/>
  <c r="BD82" i="30" s="1"/>
  <c r="BD92" i="30" s="1"/>
  <c r="BD90" i="30" s="1"/>
  <c r="BD91" i="30" s="1"/>
  <c r="BC194" i="30"/>
  <c r="BD159" i="30"/>
  <c r="BR87" i="30"/>
  <c r="BP147" i="30"/>
  <c r="BQ104" i="30"/>
  <c r="AO202" i="30"/>
  <c r="BD155" i="30"/>
  <c r="BD102" i="30"/>
  <c r="BD103" i="30" s="1"/>
  <c r="BD164" i="30"/>
  <c r="BD200" i="30" s="1"/>
  <c r="BD161" i="30"/>
  <c r="BD197" i="30" s="1"/>
  <c r="BD198" i="30" s="1"/>
  <c r="BD158" i="30"/>
  <c r="BD194" i="30" s="1"/>
  <c r="N191" i="30"/>
  <c r="N192" i="30" s="1"/>
  <c r="N156" i="30"/>
  <c r="AB86" i="30"/>
  <c r="AA87" i="30"/>
  <c r="AB87" i="30" s="1"/>
  <c r="AB161" i="30"/>
  <c r="AB197" i="30" s="1"/>
  <c r="AB198" i="30" s="1"/>
  <c r="AB155" i="30"/>
  <c r="AB191" i="30" s="1"/>
  <c r="AB192" i="30" s="1"/>
  <c r="AB164" i="30"/>
  <c r="AB158" i="30"/>
  <c r="AB102" i="30"/>
  <c r="AB103" i="30" s="1"/>
  <c r="AA166" i="30"/>
  <c r="AA202" i="30" s="1"/>
  <c r="AA163" i="30"/>
  <c r="AA199" i="30" s="1"/>
  <c r="AA157" i="30"/>
  <c r="AA193" i="30" s="1"/>
  <c r="AA108" i="30"/>
  <c r="AA106" i="30" s="1"/>
  <c r="AA196" i="30"/>
  <c r="N105" i="30"/>
  <c r="BR197" i="30"/>
  <c r="BR198" i="30" s="1"/>
  <c r="BR162" i="30"/>
  <c r="N88" i="30"/>
  <c r="N89" i="30" s="1"/>
  <c r="N59" i="30"/>
  <c r="BC166" i="30"/>
  <c r="BC202" i="30" s="1"/>
  <c r="BC196" i="30"/>
  <c r="BC108" i="30"/>
  <c r="BC106" i="30" s="1"/>
  <c r="BC157" i="30"/>
  <c r="BC193" i="30" s="1"/>
  <c r="BC163" i="30"/>
  <c r="BC199" i="30" s="1"/>
  <c r="BC200" i="30"/>
  <c r="AP165" i="30"/>
  <c r="BP88" i="30"/>
  <c r="BQ58" i="30"/>
  <c r="N175" i="30"/>
  <c r="N169" i="30"/>
  <c r="N178" i="30"/>
  <c r="N123" i="30"/>
  <c r="N121" i="30" s="1"/>
  <c r="N122" i="30" s="1"/>
  <c r="N172" i="30"/>
  <c r="N196" i="30" s="1"/>
  <c r="AB178" i="30"/>
  <c r="AB172" i="30"/>
  <c r="AB175" i="30"/>
  <c r="AB123" i="30"/>
  <c r="AB121" i="30" s="1"/>
  <c r="AB122" i="30" s="1"/>
  <c r="AB169" i="30"/>
  <c r="BD178" i="30"/>
  <c r="BD172" i="30"/>
  <c r="BD169" i="30"/>
  <c r="BD123" i="30"/>
  <c r="BD121" i="30" s="1"/>
  <c r="BD122" i="30" s="1"/>
  <c r="BD175" i="30"/>
  <c r="AO199" i="30"/>
  <c r="AP86" i="30"/>
  <c r="AP87" i="30"/>
  <c r="BD139" i="30"/>
  <c r="BD141" i="30" s="1"/>
  <c r="BD151" i="30" s="1"/>
  <c r="BD149" i="30" s="1"/>
  <c r="BD150" i="30" s="1"/>
  <c r="BD100" i="30"/>
  <c r="BD160" i="30" s="1"/>
  <c r="BD104" i="30"/>
  <c r="BR165" i="30"/>
  <c r="BQ202" i="30"/>
  <c r="BR191" i="30"/>
  <c r="BR192" i="30" s="1"/>
  <c r="BR156" i="30"/>
  <c r="N166" i="30"/>
  <c r="N163" i="30"/>
  <c r="N157" i="30"/>
  <c r="N108" i="30"/>
  <c r="N106" i="30" s="1"/>
  <c r="N107" i="30" s="1"/>
  <c r="AP191" i="30"/>
  <c r="AP192" i="30" s="1"/>
  <c r="AP156" i="30"/>
  <c r="BD58" i="29"/>
  <c r="AB87" i="29"/>
  <c r="BR118" i="29"/>
  <c r="AB88" i="29"/>
  <c r="AB89" i="29" s="1"/>
  <c r="BR81" i="29"/>
  <c r="BR85" i="29" s="1"/>
  <c r="BR79" i="29"/>
  <c r="BR175" i="29"/>
  <c r="BR169" i="29"/>
  <c r="BR178" i="29"/>
  <c r="BR172" i="29"/>
  <c r="BR123" i="29"/>
  <c r="BR121" i="29" s="1"/>
  <c r="BR122" i="29" s="1"/>
  <c r="BD86" i="29"/>
  <c r="BD87" i="29"/>
  <c r="AB178" i="29"/>
  <c r="AB172" i="29"/>
  <c r="AB175" i="29"/>
  <c r="AB123" i="29"/>
  <c r="AB121" i="29" s="1"/>
  <c r="AB122" i="29" s="1"/>
  <c r="AB169" i="29"/>
  <c r="BR164" i="29"/>
  <c r="BR158" i="29"/>
  <c r="BR161" i="29"/>
  <c r="BR102" i="29"/>
  <c r="BR103" i="29" s="1"/>
  <c r="BR155" i="29"/>
  <c r="N118" i="29"/>
  <c r="BR58" i="29"/>
  <c r="BR80" i="29"/>
  <c r="BR82" i="29" s="1"/>
  <c r="BR92" i="29" s="1"/>
  <c r="BR90" i="29" s="1"/>
  <c r="BR91" i="29" s="1"/>
  <c r="BR54" i="29"/>
  <c r="BR62" i="29" s="1"/>
  <c r="BR60" i="29" s="1"/>
  <c r="BR61" i="29" s="1"/>
  <c r="BD146" i="29"/>
  <c r="BD147" i="29"/>
  <c r="BD148" i="29" s="1"/>
  <c r="BD105" i="29"/>
  <c r="AA202" i="29"/>
  <c r="AB156" i="29"/>
  <c r="AP55" i="29"/>
  <c r="AP83" i="29" s="1"/>
  <c r="AP84" i="29" s="1"/>
  <c r="AP78" i="29"/>
  <c r="AP53" i="29"/>
  <c r="AP56" i="29" s="1"/>
  <c r="AP57" i="29" s="1"/>
  <c r="AP51" i="29"/>
  <c r="AP52" i="29"/>
  <c r="BC202" i="29"/>
  <c r="BC199" i="29"/>
  <c r="BD200" i="29"/>
  <c r="BD201" i="29" s="1"/>
  <c r="BD165" i="29"/>
  <c r="BD197" i="29"/>
  <c r="BD198" i="29" s="1"/>
  <c r="BD162" i="29"/>
  <c r="BD88" i="29"/>
  <c r="BD89" i="29" s="1"/>
  <c r="BD59" i="29"/>
  <c r="N78" i="29"/>
  <c r="N53" i="29"/>
  <c r="N56" i="29" s="1"/>
  <c r="N55" i="29"/>
  <c r="N83" i="29" s="1"/>
  <c r="N84" i="29" s="1"/>
  <c r="N52" i="29"/>
  <c r="N51" i="29"/>
  <c r="BQ166" i="29"/>
  <c r="BQ202" i="29" s="1"/>
  <c r="BQ196" i="29"/>
  <c r="BQ163" i="29"/>
  <c r="BQ199" i="29" s="1"/>
  <c r="BQ157" i="29"/>
  <c r="BQ193" i="29" s="1"/>
  <c r="BQ108" i="29"/>
  <c r="BQ106" i="29" s="1"/>
  <c r="L88" i="29"/>
  <c r="AB197" i="29"/>
  <c r="AB198" i="29" s="1"/>
  <c r="AB162" i="29"/>
  <c r="M58" i="29"/>
  <c r="M88" i="29" s="1"/>
  <c r="AA193" i="29"/>
  <c r="AB192" i="29"/>
  <c r="M197" i="29"/>
  <c r="AB159" i="29"/>
  <c r="AP137" i="29"/>
  <c r="AP101" i="29"/>
  <c r="AP142" i="29" s="1"/>
  <c r="AP143" i="29" s="1"/>
  <c r="AP99" i="29"/>
  <c r="AP98" i="29"/>
  <c r="AP97" i="29"/>
  <c r="AB163" i="29"/>
  <c r="AB157" i="29"/>
  <c r="AB166" i="29"/>
  <c r="AB202" i="29" s="1"/>
  <c r="AB108" i="29"/>
  <c r="AB106" i="29" s="1"/>
  <c r="AB107" i="29" s="1"/>
  <c r="BR140" i="29"/>
  <c r="BR144" i="29" s="1"/>
  <c r="BR145" i="29" s="1"/>
  <c r="BR138" i="29"/>
  <c r="AB200" i="29"/>
  <c r="AB201" i="29" s="1"/>
  <c r="AB165" i="29"/>
  <c r="BD163" i="29"/>
  <c r="BD157" i="29"/>
  <c r="BD166" i="29"/>
  <c r="BD108" i="29"/>
  <c r="BD106" i="29" s="1"/>
  <c r="BD107" i="29" s="1"/>
  <c r="BC193" i="29"/>
  <c r="BD191" i="29"/>
  <c r="BD192" i="29" s="1"/>
  <c r="BD156" i="29"/>
  <c r="AO166" i="29"/>
  <c r="AO202" i="29" s="1"/>
  <c r="AO196" i="29"/>
  <c r="AO157" i="29"/>
  <c r="AO193" i="29" s="1"/>
  <c r="AO163" i="29"/>
  <c r="AO199" i="29" s="1"/>
  <c r="AO108" i="29"/>
  <c r="AO106" i="29" s="1"/>
  <c r="N175" i="29"/>
  <c r="N169" i="29"/>
  <c r="N178" i="29"/>
  <c r="N172" i="29"/>
  <c r="N123" i="29"/>
  <c r="N121" i="29" s="1"/>
  <c r="N122" i="29" s="1"/>
  <c r="M166" i="29"/>
  <c r="M202" i="29" s="1"/>
  <c r="M196" i="29"/>
  <c r="M163" i="29"/>
  <c r="M199" i="29" s="1"/>
  <c r="M157" i="29"/>
  <c r="M193" i="29" s="1"/>
  <c r="M108" i="29"/>
  <c r="M106" i="29" s="1"/>
  <c r="AA196" i="29"/>
  <c r="AA199" i="29"/>
  <c r="AP175" i="29"/>
  <c r="AP169" i="29"/>
  <c r="AP172" i="29"/>
  <c r="AP178" i="29"/>
  <c r="AP123" i="29"/>
  <c r="AP121" i="29" s="1"/>
  <c r="AP122" i="29" s="1"/>
  <c r="N57" i="29"/>
  <c r="N137" i="29"/>
  <c r="N101" i="29"/>
  <c r="N142" i="29" s="1"/>
  <c r="N143" i="29" s="1"/>
  <c r="N99" i="29"/>
  <c r="N98" i="29"/>
  <c r="N97" i="29"/>
  <c r="BC196" i="29"/>
  <c r="BD178" i="29"/>
  <c r="BD172" i="29"/>
  <c r="BD169" i="29"/>
  <c r="BD123" i="29"/>
  <c r="BD121" i="29" s="1"/>
  <c r="BD122" i="29" s="1"/>
  <c r="BD175" i="29"/>
  <c r="AB147" i="29"/>
  <c r="AB148" i="29" s="1"/>
  <c r="AB105" i="29"/>
  <c r="AP118" i="29"/>
  <c r="BR146" i="29"/>
  <c r="BR139" i="29"/>
  <c r="BR141" i="29" s="1"/>
  <c r="BR151" i="29" s="1"/>
  <c r="BR149" i="29" s="1"/>
  <c r="BR150" i="29" s="1"/>
  <c r="BR100" i="29"/>
  <c r="BR160" i="29" s="1"/>
  <c r="BR104" i="29"/>
  <c r="BD194" i="29"/>
  <c r="BD195" i="29" s="1"/>
  <c r="BD159" i="29"/>
  <c r="M193" i="28"/>
  <c r="BD137" i="28"/>
  <c r="BD101" i="28"/>
  <c r="BD142" i="28" s="1"/>
  <c r="BD143" i="28" s="1"/>
  <c r="BD99" i="28"/>
  <c r="BD98" i="28"/>
  <c r="BD97" i="28"/>
  <c r="BR140" i="28"/>
  <c r="BR144" i="28" s="1"/>
  <c r="BR138" i="28"/>
  <c r="N191" i="28"/>
  <c r="N192" i="28" s="1"/>
  <c r="N156" i="28"/>
  <c r="Z88" i="28"/>
  <c r="AA58" i="28"/>
  <c r="BR178" i="28"/>
  <c r="BR172" i="28"/>
  <c r="BR169" i="28"/>
  <c r="BR123" i="28"/>
  <c r="BR121" i="28" s="1"/>
  <c r="BR122" i="28" s="1"/>
  <c r="BR175" i="28"/>
  <c r="AP88" i="28"/>
  <c r="AP89" i="28" s="1"/>
  <c r="AP59" i="28"/>
  <c r="BC163" i="28"/>
  <c r="BC199" i="28" s="1"/>
  <c r="BC166" i="28"/>
  <c r="BC202" i="28" s="1"/>
  <c r="BC196" i="28"/>
  <c r="BC108" i="28"/>
  <c r="BC106" i="28" s="1"/>
  <c r="BC157" i="28"/>
  <c r="BC193" i="28" s="1"/>
  <c r="AP87" i="28"/>
  <c r="BR164" i="28"/>
  <c r="BR161" i="28"/>
  <c r="BR155" i="28"/>
  <c r="BR191" i="28" s="1"/>
  <c r="BR158" i="28"/>
  <c r="BR102" i="28"/>
  <c r="BR103" i="28" s="1"/>
  <c r="AP147" i="28"/>
  <c r="AP148" i="28" s="1"/>
  <c r="AP105" i="28"/>
  <c r="BQ163" i="28"/>
  <c r="BQ199" i="28" s="1"/>
  <c r="BQ196" i="28"/>
  <c r="BQ166" i="28"/>
  <c r="BQ202" i="28" s="1"/>
  <c r="BQ108" i="28"/>
  <c r="BQ106" i="28" s="1"/>
  <c r="BQ157" i="28"/>
  <c r="BQ193" i="28" s="1"/>
  <c r="N194" i="28"/>
  <c r="N195" i="28" s="1"/>
  <c r="N159" i="28"/>
  <c r="N200" i="28"/>
  <c r="N201" i="28" s="1"/>
  <c r="N165" i="28"/>
  <c r="BR80" i="28"/>
  <c r="BR82" i="28" s="1"/>
  <c r="BR92" i="28" s="1"/>
  <c r="BR90" i="28" s="1"/>
  <c r="BR91" i="28" s="1"/>
  <c r="BR58" i="28"/>
  <c r="BR54" i="28"/>
  <c r="BR62" i="28" s="1"/>
  <c r="BR60" i="28" s="1"/>
  <c r="BR61" i="28" s="1"/>
  <c r="AP159" i="28"/>
  <c r="BC200" i="28"/>
  <c r="Z147" i="28"/>
  <c r="AA104" i="28"/>
  <c r="M196" i="28"/>
  <c r="AP197" i="28"/>
  <c r="AP198" i="28" s="1"/>
  <c r="AP162" i="28"/>
  <c r="BR139" i="28"/>
  <c r="BR141" i="28" s="1"/>
  <c r="BR151" i="28" s="1"/>
  <c r="BR149" i="28" s="1"/>
  <c r="BR150" i="28" s="1"/>
  <c r="BR104" i="28"/>
  <c r="BR147" i="28" s="1"/>
  <c r="BR100" i="28"/>
  <c r="BR160" i="28" s="1"/>
  <c r="N147" i="28"/>
  <c r="N148" i="28" s="1"/>
  <c r="N105" i="28"/>
  <c r="AP200" i="28"/>
  <c r="AP201" i="28" s="1"/>
  <c r="AP165" i="28"/>
  <c r="N197" i="28"/>
  <c r="N198" i="28" s="1"/>
  <c r="N162" i="28"/>
  <c r="BR81" i="28"/>
  <c r="BR85" i="28" s="1"/>
  <c r="BR79" i="28"/>
  <c r="N166" i="28"/>
  <c r="N163" i="28"/>
  <c r="N157" i="28"/>
  <c r="N108" i="28"/>
  <c r="N106" i="28" s="1"/>
  <c r="N107" i="28" s="1"/>
  <c r="BD55" i="28"/>
  <c r="BD83" i="28" s="1"/>
  <c r="BD84" i="28" s="1"/>
  <c r="BD53" i="28"/>
  <c r="BD56" i="28" s="1"/>
  <c r="BD57" i="28" s="1"/>
  <c r="BD78" i="28"/>
  <c r="BD51" i="28"/>
  <c r="BD52" i="28"/>
  <c r="AP146" i="28"/>
  <c r="N88" i="28"/>
  <c r="N89" i="28" s="1"/>
  <c r="AB178" i="28"/>
  <c r="AB202" i="28" s="1"/>
  <c r="AB175" i="28"/>
  <c r="AB199" i="28" s="1"/>
  <c r="AB169" i="28"/>
  <c r="AB193" i="28" s="1"/>
  <c r="AB172" i="28"/>
  <c r="AB196" i="28" s="1"/>
  <c r="AB123" i="28"/>
  <c r="AB121" i="28" s="1"/>
  <c r="AB122" i="28" s="1"/>
  <c r="M202" i="28"/>
  <c r="AP191" i="28"/>
  <c r="AP192" i="28" s="1"/>
  <c r="AP156" i="28"/>
  <c r="BQ191" i="28"/>
  <c r="AP166" i="28"/>
  <c r="AP202" i="28" s="1"/>
  <c r="AP163" i="28"/>
  <c r="AP199" i="28" s="1"/>
  <c r="AP157" i="28"/>
  <c r="AP193" i="28" s="1"/>
  <c r="AP108" i="28"/>
  <c r="AP106" i="28" s="1"/>
  <c r="AP107" i="28" s="1"/>
  <c r="AP196" i="28"/>
  <c r="BD178" i="28"/>
  <c r="BD175" i="28"/>
  <c r="BD169" i="28"/>
  <c r="BD123" i="28"/>
  <c r="BD121" i="28" s="1"/>
  <c r="BD122" i="28" s="1"/>
  <c r="BD172" i="28"/>
  <c r="BQ147" i="28"/>
  <c r="BR105" i="28"/>
  <c r="N178" i="28"/>
  <c r="N172" i="28"/>
  <c r="N169" i="28"/>
  <c r="N123" i="28"/>
  <c r="N121" i="28" s="1"/>
  <c r="N122" i="28" s="1"/>
  <c r="N175" i="28"/>
  <c r="BR118" i="28"/>
  <c r="BD118" i="28"/>
  <c r="BR145" i="27"/>
  <c r="AO104" i="27"/>
  <c r="AO147" i="27" s="1"/>
  <c r="BD159" i="27"/>
  <c r="AP178" i="27"/>
  <c r="AP175" i="27"/>
  <c r="AP169" i="27"/>
  <c r="AP123" i="27"/>
  <c r="AP121" i="27" s="1"/>
  <c r="AP122" i="27" s="1"/>
  <c r="AP172" i="27"/>
  <c r="M196" i="27"/>
  <c r="M166" i="27"/>
  <c r="M202" i="27" s="1"/>
  <c r="M108" i="27"/>
  <c r="M106" i="27" s="1"/>
  <c r="M163" i="27"/>
  <c r="M199" i="27" s="1"/>
  <c r="M157" i="27"/>
  <c r="M193" i="27" s="1"/>
  <c r="AO197" i="27"/>
  <c r="BD197" i="27"/>
  <c r="BD198" i="27" s="1"/>
  <c r="BD162" i="27"/>
  <c r="BD200" i="27"/>
  <c r="BD201" i="27" s="1"/>
  <c r="BD165" i="27"/>
  <c r="BD146" i="27"/>
  <c r="BD86" i="27"/>
  <c r="BD87" i="27"/>
  <c r="N139" i="27"/>
  <c r="N141" i="27" s="1"/>
  <c r="N151" i="27" s="1"/>
  <c r="N149" i="27" s="1"/>
  <c r="N150" i="27" s="1"/>
  <c r="N104" i="27"/>
  <c r="N147" i="27" s="1"/>
  <c r="N100" i="27"/>
  <c r="N160" i="27" s="1"/>
  <c r="AB164" i="27"/>
  <c r="AB158" i="27"/>
  <c r="AB155" i="27"/>
  <c r="AB102" i="27"/>
  <c r="AB103" i="27" s="1"/>
  <c r="AB161" i="27"/>
  <c r="BD88" i="27"/>
  <c r="BD89" i="27" s="1"/>
  <c r="BD59" i="27"/>
  <c r="M147" i="27"/>
  <c r="N81" i="27"/>
  <c r="N85" i="27" s="1"/>
  <c r="N86" i="27" s="1"/>
  <c r="N79" i="27"/>
  <c r="BR118" i="27"/>
  <c r="BQ157" i="27"/>
  <c r="BQ193" i="27" s="1"/>
  <c r="BQ163" i="27"/>
  <c r="BQ199" i="27" s="1"/>
  <c r="BQ108" i="27"/>
  <c r="BQ106" i="27" s="1"/>
  <c r="BQ196" i="27"/>
  <c r="BQ166" i="27"/>
  <c r="BQ202" i="27" s="1"/>
  <c r="BD166" i="27"/>
  <c r="BD202" i="27" s="1"/>
  <c r="BD196" i="27"/>
  <c r="BD163" i="27"/>
  <c r="BD199" i="27" s="1"/>
  <c r="BD157" i="27"/>
  <c r="BD193" i="27" s="1"/>
  <c r="BD108" i="27"/>
  <c r="BD106" i="27" s="1"/>
  <c r="BD107" i="27" s="1"/>
  <c r="N140" i="27"/>
  <c r="N144" i="27" s="1"/>
  <c r="N138" i="27"/>
  <c r="AB139" i="27"/>
  <c r="AB141" i="27" s="1"/>
  <c r="AB151" i="27" s="1"/>
  <c r="AB149" i="27" s="1"/>
  <c r="AB150" i="27" s="1"/>
  <c r="AB104" i="27"/>
  <c r="AB100" i="27"/>
  <c r="AB160" i="27" s="1"/>
  <c r="AO88" i="27"/>
  <c r="AB81" i="27"/>
  <c r="AB85" i="27" s="1"/>
  <c r="AB79" i="27"/>
  <c r="M88" i="27"/>
  <c r="N87" i="27"/>
  <c r="BR175" i="27"/>
  <c r="BR169" i="27"/>
  <c r="BR178" i="27"/>
  <c r="BR172" i="27"/>
  <c r="BR123" i="27"/>
  <c r="BR121" i="27" s="1"/>
  <c r="BR122" i="27" s="1"/>
  <c r="N161" i="27"/>
  <c r="N197" i="27" s="1"/>
  <c r="N155" i="27"/>
  <c r="N158" i="27"/>
  <c r="N164" i="27"/>
  <c r="N102" i="27"/>
  <c r="N103" i="27" s="1"/>
  <c r="N175" i="27"/>
  <c r="N169" i="27"/>
  <c r="N172" i="27"/>
  <c r="N178" i="27"/>
  <c r="N123" i="27"/>
  <c r="N121" i="27" s="1"/>
  <c r="N122" i="27" s="1"/>
  <c r="N54" i="27"/>
  <c r="N62" i="27" s="1"/>
  <c r="N60" i="27" s="1"/>
  <c r="N61" i="27" s="1"/>
  <c r="N58" i="27"/>
  <c r="N88" i="27" s="1"/>
  <c r="N80" i="27"/>
  <c r="N82" i="27" s="1"/>
  <c r="N92" i="27" s="1"/>
  <c r="N90" i="27" s="1"/>
  <c r="N91" i="27" s="1"/>
  <c r="BR139" i="27"/>
  <c r="BR141" i="27" s="1"/>
  <c r="BR151" i="27" s="1"/>
  <c r="BR149" i="27" s="1"/>
  <c r="BR150" i="27" s="1"/>
  <c r="BR100" i="27"/>
  <c r="BR160" i="27" s="1"/>
  <c r="BR104" i="27"/>
  <c r="BR147" i="27" s="1"/>
  <c r="M197" i="27"/>
  <c r="N198" i="27" s="1"/>
  <c r="BD191" i="27"/>
  <c r="BD192" i="27" s="1"/>
  <c r="BD156" i="27"/>
  <c r="BR58" i="27"/>
  <c r="BR80" i="27"/>
  <c r="BR82" i="27" s="1"/>
  <c r="BR92" i="27" s="1"/>
  <c r="BR90" i="27" s="1"/>
  <c r="BR91" i="27" s="1"/>
  <c r="BR54" i="27"/>
  <c r="BR62" i="27" s="1"/>
  <c r="BR60" i="27" s="1"/>
  <c r="BR61" i="27" s="1"/>
  <c r="BR81" i="27"/>
  <c r="BR85" i="27" s="1"/>
  <c r="BR79" i="27"/>
  <c r="BQ147" i="27"/>
  <c r="BR105" i="27"/>
  <c r="BD147" i="27"/>
  <c r="BD148" i="27" s="1"/>
  <c r="BD105" i="27"/>
  <c r="N118" i="27"/>
  <c r="BQ197" i="27"/>
  <c r="AP78" i="27"/>
  <c r="AP53" i="27"/>
  <c r="AP56" i="27" s="1"/>
  <c r="AP57" i="27" s="1"/>
  <c r="AP55" i="27"/>
  <c r="AP83" i="27" s="1"/>
  <c r="AP84" i="27" s="1"/>
  <c r="AP52" i="27"/>
  <c r="AP51" i="27"/>
  <c r="AB80" i="27"/>
  <c r="AB82" i="27" s="1"/>
  <c r="AB92" i="27" s="1"/>
  <c r="AB90" i="27" s="1"/>
  <c r="AB91" i="27" s="1"/>
  <c r="AB54" i="27"/>
  <c r="AB62" i="27" s="1"/>
  <c r="AB60" i="27" s="1"/>
  <c r="AB61" i="27" s="1"/>
  <c r="AB58" i="27"/>
  <c r="AO166" i="27"/>
  <c r="AO202" i="27" s="1"/>
  <c r="AO196" i="27"/>
  <c r="AO163" i="27"/>
  <c r="AO199" i="27" s="1"/>
  <c r="AO108" i="27"/>
  <c r="AO106" i="27" s="1"/>
  <c r="AO157" i="27"/>
  <c r="AO193" i="27" s="1"/>
  <c r="AB140" i="27"/>
  <c r="AB144" i="27" s="1"/>
  <c r="AB138" i="27"/>
  <c r="BR161" i="27"/>
  <c r="BR197" i="27" s="1"/>
  <c r="BR155" i="27"/>
  <c r="BR164" i="27"/>
  <c r="BR200" i="27" s="1"/>
  <c r="BR158" i="27"/>
  <c r="BR102" i="27"/>
  <c r="BR103" i="27" s="1"/>
  <c r="BQ200" i="27"/>
  <c r="BR165" i="27"/>
  <c r="BD195" i="27"/>
  <c r="BQ146" i="27"/>
  <c r="BR146" i="27" s="1"/>
  <c r="AP137" i="27"/>
  <c r="AP101" i="27"/>
  <c r="AP142" i="27" s="1"/>
  <c r="AP143" i="27" s="1"/>
  <c r="AP99" i="27"/>
  <c r="AP98" i="27"/>
  <c r="AP97" i="27"/>
  <c r="AP118" i="27"/>
  <c r="BD99" i="26"/>
  <c r="BD98" i="26"/>
  <c r="BD101" i="26"/>
  <c r="BD142" i="26" s="1"/>
  <c r="BD143" i="26" s="1"/>
  <c r="BD137" i="26"/>
  <c r="BD97" i="26"/>
  <c r="AB60" i="26"/>
  <c r="AB61" i="26" s="1"/>
  <c r="BR98" i="26"/>
  <c r="BR104" i="26" s="1"/>
  <c r="BR97" i="26"/>
  <c r="AB172" i="26"/>
  <c r="AB123" i="26"/>
  <c r="AB121" i="26" s="1"/>
  <c r="AB122" i="26" s="1"/>
  <c r="AB175" i="26"/>
  <c r="AB169" i="26"/>
  <c r="AB178" i="26"/>
  <c r="AB118" i="26"/>
  <c r="BC166" i="26"/>
  <c r="BC202" i="26" s="1"/>
  <c r="BC108" i="26"/>
  <c r="BC106" i="26" s="1"/>
  <c r="BC196" i="26"/>
  <c r="BC157" i="26"/>
  <c r="BC193" i="26" s="1"/>
  <c r="BC163" i="26"/>
  <c r="BC199" i="26" s="1"/>
  <c r="AA163" i="26"/>
  <c r="AA199" i="26" s="1"/>
  <c r="AA108" i="26"/>
  <c r="AA106" i="26" s="1"/>
  <c r="AA166" i="26"/>
  <c r="AA202" i="26" s="1"/>
  <c r="AA157" i="26"/>
  <c r="AA193" i="26" s="1"/>
  <c r="AA196" i="26"/>
  <c r="BR101" i="26"/>
  <c r="BR142" i="26" s="1"/>
  <c r="BR143" i="26" s="1"/>
  <c r="N118" i="26"/>
  <c r="BD78" i="26"/>
  <c r="BD51" i="26"/>
  <c r="BD53" i="26"/>
  <c r="BD56" i="26" s="1"/>
  <c r="BD57" i="26" s="1"/>
  <c r="BD55" i="26"/>
  <c r="BD83" i="26" s="1"/>
  <c r="BD84" i="26" s="1"/>
  <c r="BD52" i="26"/>
  <c r="BD118" i="26"/>
  <c r="N175" i="26"/>
  <c r="N172" i="26"/>
  <c r="N169" i="26"/>
  <c r="N178" i="26"/>
  <c r="N123" i="26"/>
  <c r="N121" i="26" s="1"/>
  <c r="N122" i="26" s="1"/>
  <c r="AP101" i="26"/>
  <c r="AP142" i="26" s="1"/>
  <c r="AP143" i="26" s="1"/>
  <c r="AP99" i="26"/>
  <c r="AP137" i="26"/>
  <c r="AP98" i="26"/>
  <c r="AP97" i="26"/>
  <c r="N99" i="26"/>
  <c r="N137" i="26"/>
  <c r="N101" i="26"/>
  <c r="N142" i="26" s="1"/>
  <c r="N143" i="26" s="1"/>
  <c r="N97" i="26"/>
  <c r="N98" i="26"/>
  <c r="AO194" i="26"/>
  <c r="BR80" i="26"/>
  <c r="BR82" i="26" s="1"/>
  <c r="BR92" i="26" s="1"/>
  <c r="BR90" i="26" s="1"/>
  <c r="BR91" i="26" s="1"/>
  <c r="BR54" i="26"/>
  <c r="BR62" i="26" s="1"/>
  <c r="BR60" i="26" s="1"/>
  <c r="BR61" i="26" s="1"/>
  <c r="BR58" i="26"/>
  <c r="BR88" i="26" s="1"/>
  <c r="BQ88" i="26"/>
  <c r="AB200" i="26"/>
  <c r="AB201" i="26" s="1"/>
  <c r="AB165" i="26"/>
  <c r="AB145" i="26"/>
  <c r="AB146" i="26"/>
  <c r="BR140" i="26"/>
  <c r="BR144" i="26" s="1"/>
  <c r="BR138" i="26"/>
  <c r="AB87" i="26"/>
  <c r="BQ200" i="26"/>
  <c r="BR81" i="26"/>
  <c r="BR85" i="26" s="1"/>
  <c r="BR79" i="26"/>
  <c r="BQ163" i="26"/>
  <c r="BQ199" i="26" s="1"/>
  <c r="BQ157" i="26"/>
  <c r="BQ193" i="26" s="1"/>
  <c r="BQ196" i="26"/>
  <c r="BQ166" i="26"/>
  <c r="BQ202" i="26" s="1"/>
  <c r="BQ108" i="26"/>
  <c r="BQ106" i="26" s="1"/>
  <c r="AB191" i="26"/>
  <c r="AB192" i="26" s="1"/>
  <c r="AB156" i="26"/>
  <c r="AB58" i="26"/>
  <c r="BR164" i="26"/>
  <c r="BR200" i="26" s="1"/>
  <c r="BR158" i="26"/>
  <c r="BR161" i="26"/>
  <c r="BR102" i="26"/>
  <c r="BR103" i="26" s="1"/>
  <c r="BR155" i="26"/>
  <c r="BR118" i="26"/>
  <c r="AB147" i="26"/>
  <c r="AB148" i="26" s="1"/>
  <c r="AB105" i="26"/>
  <c r="M163" i="26"/>
  <c r="M199" i="26" s="1"/>
  <c r="M157" i="26"/>
  <c r="M193" i="26" s="1"/>
  <c r="M196" i="26"/>
  <c r="M166" i="26"/>
  <c r="M202" i="26" s="1"/>
  <c r="M108" i="26"/>
  <c r="M106" i="26" s="1"/>
  <c r="AP55" i="26"/>
  <c r="AP83" i="26" s="1"/>
  <c r="AP84" i="26" s="1"/>
  <c r="AP53" i="26"/>
  <c r="AP56" i="26" s="1"/>
  <c r="AP57" i="26" s="1"/>
  <c r="AP78" i="26"/>
  <c r="AP51" i="26"/>
  <c r="AP52" i="26"/>
  <c r="AB194" i="26"/>
  <c r="AB195" i="26" s="1"/>
  <c r="AB159" i="26"/>
  <c r="AB197" i="26"/>
  <c r="AB198" i="26" s="1"/>
  <c r="AB162" i="26"/>
  <c r="N55" i="26"/>
  <c r="N83" i="26" s="1"/>
  <c r="N84" i="26" s="1"/>
  <c r="N53" i="26"/>
  <c r="N56" i="26" s="1"/>
  <c r="N57" i="26" s="1"/>
  <c r="N78" i="26"/>
  <c r="N52" i="26"/>
  <c r="N51" i="26"/>
  <c r="BR175" i="26"/>
  <c r="BR172" i="26"/>
  <c r="BR169" i="26"/>
  <c r="BR178" i="26"/>
  <c r="BR123" i="26"/>
  <c r="BR121" i="26" s="1"/>
  <c r="BR122" i="26" s="1"/>
  <c r="AO163" i="26"/>
  <c r="AO199" i="26" s="1"/>
  <c r="AO157" i="26"/>
  <c r="AO193" i="26" s="1"/>
  <c r="AO166" i="26"/>
  <c r="AO202" i="26" s="1"/>
  <c r="AO108" i="26"/>
  <c r="AO106" i="26" s="1"/>
  <c r="AO196" i="26"/>
  <c r="AP175" i="26"/>
  <c r="AP178" i="26"/>
  <c r="AP172" i="26"/>
  <c r="AP169" i="26"/>
  <c r="AP123" i="26"/>
  <c r="AP121" i="26" s="1"/>
  <c r="AP122" i="26" s="1"/>
  <c r="AB163" i="26"/>
  <c r="AB157" i="26"/>
  <c r="AB196" i="26"/>
  <c r="AB166" i="26"/>
  <c r="AB202" i="26" s="1"/>
  <c r="AB108" i="26"/>
  <c r="AB106" i="26" s="1"/>
  <c r="AB107" i="26" s="1"/>
  <c r="BR139" i="26"/>
  <c r="BR141" i="26" s="1"/>
  <c r="BR151" i="26" s="1"/>
  <c r="BR149" i="26" s="1"/>
  <c r="BR150" i="26" s="1"/>
  <c r="BR87" i="25"/>
  <c r="N57" i="25"/>
  <c r="BR79" i="25"/>
  <c r="N81" i="25"/>
  <c r="N85" i="25" s="1"/>
  <c r="N79" i="25"/>
  <c r="AB81" i="25"/>
  <c r="AB85" i="25" s="1"/>
  <c r="AB79" i="25"/>
  <c r="N139" i="25"/>
  <c r="N141" i="25" s="1"/>
  <c r="N151" i="25" s="1"/>
  <c r="N149" i="25" s="1"/>
  <c r="N150" i="25" s="1"/>
  <c r="N104" i="25"/>
  <c r="N100" i="25"/>
  <c r="N160" i="25" s="1"/>
  <c r="AB80" i="25"/>
  <c r="AB82" i="25" s="1"/>
  <c r="AB92" i="25" s="1"/>
  <c r="AB90" i="25" s="1"/>
  <c r="AB91" i="25" s="1"/>
  <c r="AB58" i="25"/>
  <c r="AB54" i="25"/>
  <c r="AB62" i="25" s="1"/>
  <c r="AB60" i="25" s="1"/>
  <c r="AB61" i="25" s="1"/>
  <c r="AO58" i="25"/>
  <c r="AO88" i="25" s="1"/>
  <c r="L106" i="25"/>
  <c r="BD87" i="25"/>
  <c r="N164" i="25"/>
  <c r="N158" i="25"/>
  <c r="N161" i="25"/>
  <c r="N155" i="25"/>
  <c r="N102" i="25"/>
  <c r="N103" i="25" s="1"/>
  <c r="BD59" i="25"/>
  <c r="AP78" i="25"/>
  <c r="AP55" i="25"/>
  <c r="AP83" i="25" s="1"/>
  <c r="AP84" i="25" s="1"/>
  <c r="AP53" i="25"/>
  <c r="AP56" i="25" s="1"/>
  <c r="AP57" i="25" s="1"/>
  <c r="AP52" i="25"/>
  <c r="AP51" i="25"/>
  <c r="N140" i="25"/>
  <c r="N144" i="25" s="1"/>
  <c r="N138" i="25"/>
  <c r="N80" i="25"/>
  <c r="N82" i="25" s="1"/>
  <c r="N92" i="25" s="1"/>
  <c r="N90" i="25" s="1"/>
  <c r="N91" i="25" s="1"/>
  <c r="N58" i="25"/>
  <c r="N54" i="25"/>
  <c r="N62" i="25" s="1"/>
  <c r="N60" i="25" s="1"/>
  <c r="N61" i="25" s="1"/>
  <c r="M166" i="25"/>
  <c r="M202" i="25" s="1"/>
  <c r="M196" i="25"/>
  <c r="M157" i="25"/>
  <c r="M193" i="25" s="1"/>
  <c r="M163" i="25"/>
  <c r="M199" i="25" s="1"/>
  <c r="M108" i="25"/>
  <c r="M106" i="25" s="1"/>
  <c r="N175" i="25"/>
  <c r="N169" i="25"/>
  <c r="N172" i="25"/>
  <c r="N178" i="25"/>
  <c r="N123" i="25"/>
  <c r="N121" i="25" s="1"/>
  <c r="N122" i="25" s="1"/>
  <c r="BR80" i="25"/>
  <c r="BR82" i="25" s="1"/>
  <c r="BR92" i="25" s="1"/>
  <c r="BR90" i="25" s="1"/>
  <c r="BR91" i="25" s="1"/>
  <c r="BR58" i="25"/>
  <c r="BR54" i="25"/>
  <c r="BR62" i="25" s="1"/>
  <c r="BR60" i="25" s="1"/>
  <c r="BR61" i="25" s="1"/>
  <c r="BD89" i="25"/>
  <c r="N118" i="25"/>
  <c r="AB79" i="24"/>
  <c r="BQ199" i="24"/>
  <c r="AB118" i="24"/>
  <c r="AB146" i="24"/>
  <c r="N98" i="24"/>
  <c r="N139" i="24" s="1"/>
  <c r="N141" i="24" s="1"/>
  <c r="N151" i="24" s="1"/>
  <c r="N149" i="24" s="1"/>
  <c r="N150" i="24" s="1"/>
  <c r="BR87" i="24"/>
  <c r="AB104" i="24"/>
  <c r="AB100" i="24"/>
  <c r="AB160" i="24" s="1"/>
  <c r="AB139" i="24"/>
  <c r="AB141" i="24" s="1"/>
  <c r="AB151" i="24" s="1"/>
  <c r="AB149" i="24" s="1"/>
  <c r="AB150" i="24" s="1"/>
  <c r="AB178" i="24"/>
  <c r="AB172" i="24"/>
  <c r="AB175" i="24"/>
  <c r="AB169" i="24"/>
  <c r="AB123" i="24"/>
  <c r="AB121" i="24" s="1"/>
  <c r="AB122" i="24" s="1"/>
  <c r="BC163" i="24"/>
  <c r="BC199" i="24" s="1"/>
  <c r="BC166" i="24"/>
  <c r="BC202" i="24" s="1"/>
  <c r="BC157" i="24"/>
  <c r="BC193" i="24" s="1"/>
  <c r="BC196" i="24"/>
  <c r="BC108" i="24"/>
  <c r="BC106" i="24" s="1"/>
  <c r="AO197" i="24"/>
  <c r="N161" i="24"/>
  <c r="N197" i="24" s="1"/>
  <c r="N155" i="24"/>
  <c r="N164" i="24"/>
  <c r="N158" i="24"/>
  <c r="N102" i="24"/>
  <c r="N103" i="24" s="1"/>
  <c r="AB164" i="24"/>
  <c r="AB200" i="24" s="1"/>
  <c r="AB201" i="24" s="1"/>
  <c r="AB158" i="24"/>
  <c r="AB194" i="24" s="1"/>
  <c r="AB195" i="24" s="1"/>
  <c r="AB161" i="24"/>
  <c r="AB102" i="24"/>
  <c r="AB103" i="24" s="1"/>
  <c r="AB155" i="24"/>
  <c r="AB191" i="24" s="1"/>
  <c r="N118" i="24"/>
  <c r="BQ196" i="24"/>
  <c r="BR194" i="24"/>
  <c r="BR195" i="24" s="1"/>
  <c r="BR159" i="24"/>
  <c r="AO166" i="24"/>
  <c r="AO202" i="24" s="1"/>
  <c r="AO196" i="24"/>
  <c r="AO157" i="24"/>
  <c r="AO193" i="24" s="1"/>
  <c r="AO108" i="24"/>
  <c r="AO106" i="24" s="1"/>
  <c r="AO163" i="24"/>
  <c r="AO199" i="24" s="1"/>
  <c r="AA191" i="24"/>
  <c r="BR163" i="24"/>
  <c r="BR157" i="24"/>
  <c r="BR166" i="24"/>
  <c r="BR108" i="24"/>
  <c r="BR106" i="24" s="1"/>
  <c r="BR107" i="24" s="1"/>
  <c r="M166" i="24"/>
  <c r="M202" i="24" s="1"/>
  <c r="M196" i="24"/>
  <c r="M163" i="24"/>
  <c r="M199" i="24" s="1"/>
  <c r="M108" i="24"/>
  <c r="M106" i="24" s="1"/>
  <c r="M157" i="24"/>
  <c r="M193" i="24" s="1"/>
  <c r="AO200" i="24"/>
  <c r="BR156" i="24"/>
  <c r="AP137" i="24"/>
  <c r="AP101" i="24"/>
  <c r="AP142" i="24" s="1"/>
  <c r="AP143" i="24" s="1"/>
  <c r="AP99" i="24"/>
  <c r="AP97" i="24"/>
  <c r="AP98" i="24"/>
  <c r="M197" i="24"/>
  <c r="N198" i="24" s="1"/>
  <c r="BD178" i="24"/>
  <c r="BD172" i="24"/>
  <c r="BD175" i="24"/>
  <c r="BD169" i="24"/>
  <c r="BD123" i="24"/>
  <c r="BD121" i="24" s="1"/>
  <c r="BD122" i="24" s="1"/>
  <c r="AA166" i="24"/>
  <c r="AA202" i="24" s="1"/>
  <c r="AA196" i="24"/>
  <c r="AA157" i="24"/>
  <c r="AA193" i="24" s="1"/>
  <c r="AA163" i="24"/>
  <c r="AA199" i="24" s="1"/>
  <c r="AA108" i="24"/>
  <c r="AA106" i="24" s="1"/>
  <c r="BQ202" i="24"/>
  <c r="BB106" i="24"/>
  <c r="BD78" i="24"/>
  <c r="BD53" i="24"/>
  <c r="BD56" i="24" s="1"/>
  <c r="BD57" i="24" s="1"/>
  <c r="BD55" i="24"/>
  <c r="BD83" i="24" s="1"/>
  <c r="BD84" i="24" s="1"/>
  <c r="BD52" i="24"/>
  <c r="BD51" i="24"/>
  <c r="AO147" i="24"/>
  <c r="AB80" i="24"/>
  <c r="AB82" i="24" s="1"/>
  <c r="AB92" i="24" s="1"/>
  <c r="AB90" i="24" s="1"/>
  <c r="AB91" i="24" s="1"/>
  <c r="AB54" i="24"/>
  <c r="AB62" i="24" s="1"/>
  <c r="AB60" i="24" s="1"/>
  <c r="AB61" i="24" s="1"/>
  <c r="AB58" i="24"/>
  <c r="N175" i="24"/>
  <c r="N169" i="24"/>
  <c r="N178" i="24"/>
  <c r="N172" i="24"/>
  <c r="N123" i="24"/>
  <c r="N121" i="24" s="1"/>
  <c r="N122" i="24" s="1"/>
  <c r="AO194" i="24"/>
  <c r="BP147" i="24"/>
  <c r="BQ104" i="24"/>
  <c r="BR88" i="24"/>
  <c r="BR89" i="24" s="1"/>
  <c r="N81" i="24"/>
  <c r="N85" i="24" s="1"/>
  <c r="N86" i="24" s="1"/>
  <c r="N79" i="24"/>
  <c r="N140" i="24"/>
  <c r="N144" i="24" s="1"/>
  <c r="N145" i="24" s="1"/>
  <c r="N138" i="24"/>
  <c r="AP118" i="24"/>
  <c r="BD118" i="24"/>
  <c r="BR145" i="24"/>
  <c r="BR146" i="24"/>
  <c r="AP55" i="24"/>
  <c r="AP83" i="24" s="1"/>
  <c r="AP84" i="24" s="1"/>
  <c r="AP78" i="24"/>
  <c r="AP53" i="24"/>
  <c r="AP56" i="24" s="1"/>
  <c r="AP57" i="24" s="1"/>
  <c r="AP52" i="24"/>
  <c r="AP51" i="24"/>
  <c r="AB86" i="24"/>
  <c r="AA87" i="24"/>
  <c r="AB87" i="24" s="1"/>
  <c r="BQ193" i="24"/>
  <c r="BR197" i="24"/>
  <c r="BR198" i="24" s="1"/>
  <c r="BR162" i="24"/>
  <c r="BD99" i="24"/>
  <c r="BD137" i="24"/>
  <c r="BD101" i="24"/>
  <c r="BD142" i="24" s="1"/>
  <c r="BD143" i="24" s="1"/>
  <c r="BD98" i="24"/>
  <c r="BD97" i="24"/>
  <c r="BR165" i="24"/>
  <c r="BR175" i="24"/>
  <c r="BR169" i="24"/>
  <c r="BR172" i="24"/>
  <c r="BR178" i="24"/>
  <c r="BR123" i="24"/>
  <c r="BR121" i="24" s="1"/>
  <c r="BR122" i="24" s="1"/>
  <c r="AP175" i="24"/>
  <c r="AP169" i="24"/>
  <c r="AP178" i="24"/>
  <c r="AP123" i="24"/>
  <c r="AP121" i="24" s="1"/>
  <c r="AP122" i="24" s="1"/>
  <c r="AP172" i="24"/>
  <c r="N80" i="24"/>
  <c r="N82" i="24" s="1"/>
  <c r="N92" i="24" s="1"/>
  <c r="N90" i="24" s="1"/>
  <c r="N91" i="24" s="1"/>
  <c r="N54" i="24"/>
  <c r="N62" i="24" s="1"/>
  <c r="N60" i="24" s="1"/>
  <c r="N61" i="24" s="1"/>
  <c r="N58" i="24"/>
  <c r="BD165" i="23"/>
  <c r="BC199" i="23"/>
  <c r="BD159" i="23"/>
  <c r="BC202" i="23"/>
  <c r="AB118" i="23"/>
  <c r="BR118" i="23"/>
  <c r="N118" i="23"/>
  <c r="BD195" i="23"/>
  <c r="BR80" i="23"/>
  <c r="BR82" i="23" s="1"/>
  <c r="BR92" i="23" s="1"/>
  <c r="BR90" i="23" s="1"/>
  <c r="BR91" i="23" s="1"/>
  <c r="BR54" i="23"/>
  <c r="BR62" i="23" s="1"/>
  <c r="BR60" i="23" s="1"/>
  <c r="BR61" i="23" s="1"/>
  <c r="BR58" i="23"/>
  <c r="BD163" i="23"/>
  <c r="BD160" i="23"/>
  <c r="BD166" i="23"/>
  <c r="BD157" i="23"/>
  <c r="BD108" i="23"/>
  <c r="BD106" i="23" s="1"/>
  <c r="BD107" i="23" s="1"/>
  <c r="BR164" i="23"/>
  <c r="BR155" i="23"/>
  <c r="BR161" i="23"/>
  <c r="BR102" i="23"/>
  <c r="BR103" i="23" s="1"/>
  <c r="BR158" i="23"/>
  <c r="BR178" i="23"/>
  <c r="BR172" i="23"/>
  <c r="BR175" i="23"/>
  <c r="BR123" i="23"/>
  <c r="BR121" i="23" s="1"/>
  <c r="BR122" i="23" s="1"/>
  <c r="BR169" i="23"/>
  <c r="BD162" i="23"/>
  <c r="AP74" i="23"/>
  <c r="AP88" i="23"/>
  <c r="AP89" i="23" s="1"/>
  <c r="AA163" i="23"/>
  <c r="AA199" i="23" s="1"/>
  <c r="AA160" i="23"/>
  <c r="AA196" i="23" s="1"/>
  <c r="AA157" i="23"/>
  <c r="AA193" i="23" s="1"/>
  <c r="AA166" i="23"/>
  <c r="AA202" i="23" s="1"/>
  <c r="AA108" i="23"/>
  <c r="AA106" i="23" s="1"/>
  <c r="BR145" i="23"/>
  <c r="BQ146" i="23"/>
  <c r="BR146" i="23" s="1"/>
  <c r="BR87" i="23"/>
  <c r="BD86" i="23"/>
  <c r="BD87" i="23"/>
  <c r="BQ166" i="23"/>
  <c r="BQ202" i="23" s="1"/>
  <c r="BQ157" i="23"/>
  <c r="BQ193" i="23" s="1"/>
  <c r="BQ163" i="23"/>
  <c r="BQ199" i="23" s="1"/>
  <c r="BQ108" i="23"/>
  <c r="BQ106" i="23" s="1"/>
  <c r="BQ160" i="23"/>
  <c r="BQ196" i="23" s="1"/>
  <c r="BR86" i="23"/>
  <c r="BC193" i="23"/>
  <c r="N78" i="23"/>
  <c r="N53" i="23"/>
  <c r="N56" i="23" s="1"/>
  <c r="N57" i="23" s="1"/>
  <c r="N55" i="23"/>
  <c r="N83" i="23" s="1"/>
  <c r="N84" i="23" s="1"/>
  <c r="N52" i="23"/>
  <c r="N51" i="23"/>
  <c r="BD198" i="23"/>
  <c r="AA104" i="23"/>
  <c r="AA147" i="23" s="1"/>
  <c r="BR139" i="23"/>
  <c r="BR141" i="23" s="1"/>
  <c r="BR151" i="23" s="1"/>
  <c r="BR149" i="23" s="1"/>
  <c r="BR150" i="23" s="1"/>
  <c r="BR104" i="23"/>
  <c r="BR100" i="23"/>
  <c r="N178" i="23"/>
  <c r="N172" i="23"/>
  <c r="N169" i="23"/>
  <c r="N123" i="23"/>
  <c r="N121" i="23" s="1"/>
  <c r="N122" i="23" s="1"/>
  <c r="N175" i="23"/>
  <c r="AB78" i="23"/>
  <c r="AB55" i="23"/>
  <c r="AB83" i="23" s="1"/>
  <c r="AB84" i="23" s="1"/>
  <c r="AB53" i="23"/>
  <c r="AB56" i="23" s="1"/>
  <c r="AB57" i="23" s="1"/>
  <c r="AB51" i="23"/>
  <c r="AB52" i="23"/>
  <c r="BD175" i="23"/>
  <c r="BD169" i="23"/>
  <c r="BD178" i="23"/>
  <c r="BD123" i="23"/>
  <c r="BD121" i="23" s="1"/>
  <c r="BD122" i="23" s="1"/>
  <c r="BD172" i="23"/>
  <c r="AP120" i="23"/>
  <c r="AP147" i="23"/>
  <c r="AP148" i="23" s="1"/>
  <c r="M191" i="23"/>
  <c r="BR79" i="23"/>
  <c r="BD191" i="23"/>
  <c r="BD192" i="23" s="1"/>
  <c r="BD156" i="23"/>
  <c r="N137" i="23"/>
  <c r="N101" i="23"/>
  <c r="N142" i="23" s="1"/>
  <c r="N143" i="23" s="1"/>
  <c r="N99" i="23"/>
  <c r="N97" i="23"/>
  <c r="N98" i="23"/>
  <c r="BD147" i="23"/>
  <c r="BD148" i="23" s="1"/>
  <c r="BD105" i="23"/>
  <c r="AB137" i="23"/>
  <c r="AB99" i="23"/>
  <c r="AB101" i="23"/>
  <c r="AB142" i="23" s="1"/>
  <c r="AB143" i="23" s="1"/>
  <c r="AB98" i="23"/>
  <c r="AB97" i="23"/>
  <c r="M166" i="23"/>
  <c r="M202" i="23" s="1"/>
  <c r="M157" i="23"/>
  <c r="M193" i="23" s="1"/>
  <c r="M108" i="23"/>
  <c r="M106" i="23" s="1"/>
  <c r="M196" i="23"/>
  <c r="M163" i="23"/>
  <c r="M199" i="23" s="1"/>
  <c r="BC196" i="23"/>
  <c r="BD88" i="23"/>
  <c r="BD89" i="23" s="1"/>
  <c r="BD59" i="23"/>
  <c r="AP178" i="23"/>
  <c r="AP202" i="23" s="1"/>
  <c r="AP172" i="23"/>
  <c r="AP196" i="23" s="1"/>
  <c r="AP175" i="23"/>
  <c r="AP199" i="23" s="1"/>
  <c r="AP169" i="23"/>
  <c r="AP193" i="23" s="1"/>
  <c r="AP123" i="23"/>
  <c r="AP121" i="23" s="1"/>
  <c r="AP122" i="23" s="1"/>
  <c r="AB175" i="23"/>
  <c r="AB169" i="23"/>
  <c r="AB172" i="23"/>
  <c r="AB178" i="23"/>
  <c r="AB123" i="23"/>
  <c r="AB121" i="23" s="1"/>
  <c r="AB122" i="23" s="1"/>
  <c r="BQ166" i="22"/>
  <c r="BQ202" i="22" s="1"/>
  <c r="BQ196" i="22"/>
  <c r="BQ163" i="22"/>
  <c r="BQ199" i="22" s="1"/>
  <c r="BQ157" i="22"/>
  <c r="BQ193" i="22" s="1"/>
  <c r="BQ108" i="22"/>
  <c r="BQ106" i="22" s="1"/>
  <c r="N118" i="22"/>
  <c r="BC147" i="22"/>
  <c r="BC194" i="22"/>
  <c r="AO166" i="22"/>
  <c r="AO202" i="22" s="1"/>
  <c r="AO196" i="22"/>
  <c r="AO163" i="22"/>
  <c r="AO199" i="22" s="1"/>
  <c r="AO108" i="22"/>
  <c r="AO106" i="22" s="1"/>
  <c r="AO157" i="22"/>
  <c r="AO193" i="22" s="1"/>
  <c r="AA163" i="22"/>
  <c r="AA199" i="22" s="1"/>
  <c r="AA157" i="22"/>
  <c r="AA193" i="22" s="1"/>
  <c r="AA166" i="22"/>
  <c r="AA202" i="22" s="1"/>
  <c r="AA196" i="22"/>
  <c r="AA108" i="22"/>
  <c r="AA106" i="22" s="1"/>
  <c r="M104" i="22"/>
  <c r="M147" i="22" s="1"/>
  <c r="AP178" i="22"/>
  <c r="AP172" i="22"/>
  <c r="AP175" i="22"/>
  <c r="AP169" i="22"/>
  <c r="AP123" i="22"/>
  <c r="AP121" i="22" s="1"/>
  <c r="AP122" i="22" s="1"/>
  <c r="AP118" i="22"/>
  <c r="M194" i="22"/>
  <c r="BD78" i="22"/>
  <c r="BD55" i="22"/>
  <c r="BD83" i="22" s="1"/>
  <c r="BD84" i="22" s="1"/>
  <c r="BD53" i="22"/>
  <c r="BD56" i="22" s="1"/>
  <c r="BD57" i="22" s="1"/>
  <c r="BD52" i="22"/>
  <c r="BD51" i="22"/>
  <c r="BR178" i="22"/>
  <c r="BR172" i="22"/>
  <c r="BR175" i="22"/>
  <c r="BR169" i="22"/>
  <c r="BR123" i="22"/>
  <c r="BR121" i="22" s="1"/>
  <c r="BR122" i="22" s="1"/>
  <c r="AA104" i="22"/>
  <c r="AA147" i="22" s="1"/>
  <c r="AB137" i="22"/>
  <c r="AB101" i="22"/>
  <c r="AB142" i="22" s="1"/>
  <c r="AB143" i="22" s="1"/>
  <c r="AB99" i="22"/>
  <c r="AB98" i="22"/>
  <c r="AB97" i="22"/>
  <c r="BR78" i="22"/>
  <c r="BR55" i="22"/>
  <c r="BR83" i="22" s="1"/>
  <c r="BR84" i="22" s="1"/>
  <c r="BR53" i="22"/>
  <c r="BR56" i="22" s="1"/>
  <c r="BR57" i="22" s="1"/>
  <c r="BR52" i="22"/>
  <c r="BR51" i="22"/>
  <c r="N78" i="22"/>
  <c r="N55" i="22"/>
  <c r="N83" i="22" s="1"/>
  <c r="N84" i="22" s="1"/>
  <c r="N53" i="22"/>
  <c r="N56" i="22" s="1"/>
  <c r="N57" i="22" s="1"/>
  <c r="N52" i="22"/>
  <c r="N51" i="22"/>
  <c r="AP78" i="22"/>
  <c r="AP55" i="22"/>
  <c r="AP83" i="22" s="1"/>
  <c r="AP84" i="22" s="1"/>
  <c r="AP53" i="22"/>
  <c r="AP56" i="22" s="1"/>
  <c r="AP57" i="22" s="1"/>
  <c r="AP52" i="22"/>
  <c r="AP51" i="22"/>
  <c r="AB118" i="22"/>
  <c r="AO87" i="22"/>
  <c r="BD118" i="22"/>
  <c r="AA197" i="22"/>
  <c r="M166" i="22"/>
  <c r="M202" i="22" s="1"/>
  <c r="M196" i="22"/>
  <c r="M157" i="22"/>
  <c r="M193" i="22" s="1"/>
  <c r="M163" i="22"/>
  <c r="M199" i="22" s="1"/>
  <c r="M108" i="22"/>
  <c r="M106" i="22" s="1"/>
  <c r="BD178" i="22"/>
  <c r="BD175" i="22"/>
  <c r="BD169" i="22"/>
  <c r="BD172" i="22"/>
  <c r="BD123" i="22"/>
  <c r="BD121" i="22" s="1"/>
  <c r="BD122" i="22" s="1"/>
  <c r="AB78" i="22"/>
  <c r="AB55" i="22"/>
  <c r="AB83" i="22" s="1"/>
  <c r="AB84" i="22" s="1"/>
  <c r="AB53" i="22"/>
  <c r="AB56" i="22" s="1"/>
  <c r="AB57" i="22" s="1"/>
  <c r="AB52" i="22"/>
  <c r="AB51" i="22"/>
  <c r="AO88" i="22"/>
  <c r="BC163" i="22"/>
  <c r="BC199" i="22" s="1"/>
  <c r="BC157" i="22"/>
  <c r="BC193" i="22" s="1"/>
  <c r="BC166" i="22"/>
  <c r="BC202" i="22" s="1"/>
  <c r="BC196" i="22"/>
  <c r="BC108" i="22"/>
  <c r="BC106" i="22" s="1"/>
  <c r="AA191" i="22"/>
  <c r="BD137" i="22"/>
  <c r="BD101" i="22"/>
  <c r="BD142" i="22" s="1"/>
  <c r="BD143" i="22" s="1"/>
  <c r="BD99" i="22"/>
  <c r="BD97" i="22"/>
  <c r="BD98" i="22"/>
  <c r="AB178" i="22"/>
  <c r="AB175" i="22"/>
  <c r="AB169" i="22"/>
  <c r="AB172" i="22"/>
  <c r="AB123" i="22"/>
  <c r="AB121" i="22" s="1"/>
  <c r="AB122" i="22" s="1"/>
  <c r="BR137" i="22"/>
  <c r="BR101" i="22"/>
  <c r="BR142" i="22" s="1"/>
  <c r="BR143" i="22" s="1"/>
  <c r="BR99" i="22"/>
  <c r="BR98" i="22"/>
  <c r="BR97" i="22"/>
  <c r="N137" i="22"/>
  <c r="N101" i="22"/>
  <c r="N142" i="22" s="1"/>
  <c r="N143" i="22" s="1"/>
  <c r="N99" i="22"/>
  <c r="N98" i="22"/>
  <c r="N97" i="22"/>
  <c r="AP137" i="22"/>
  <c r="AP101" i="22"/>
  <c r="AP142" i="22" s="1"/>
  <c r="AP143" i="22" s="1"/>
  <c r="AP99" i="22"/>
  <c r="AP97" i="22"/>
  <c r="AP98" i="22"/>
  <c r="N178" i="22"/>
  <c r="N172" i="22"/>
  <c r="N175" i="22"/>
  <c r="N169" i="22"/>
  <c r="N123" i="22"/>
  <c r="N121" i="22" s="1"/>
  <c r="N122" i="22" s="1"/>
  <c r="BR118" i="22"/>
  <c r="BD87" i="18"/>
  <c r="BR81" i="18"/>
  <c r="BR85" i="18" s="1"/>
  <c r="BR79" i="18"/>
  <c r="BR140" i="18"/>
  <c r="BR144" i="18" s="1"/>
  <c r="BR138" i="18"/>
  <c r="BR100" i="18"/>
  <c r="BR104" i="18"/>
  <c r="BR139" i="18"/>
  <c r="BR141" i="18" s="1"/>
  <c r="BR151" i="18" s="1"/>
  <c r="BR149" i="18" s="1"/>
  <c r="BR150" i="18" s="1"/>
  <c r="BR102" i="18"/>
  <c r="BR103" i="18" s="1"/>
  <c r="BR158" i="18"/>
  <c r="BR164" i="18"/>
  <c r="BR155" i="18"/>
  <c r="BR161" i="18"/>
  <c r="BR54" i="18"/>
  <c r="BR62" i="18" s="1"/>
  <c r="BR60" i="18" s="1"/>
  <c r="BR61" i="18" s="1"/>
  <c r="BR58" i="18"/>
  <c r="BR80" i="18"/>
  <c r="BR82" i="18" s="1"/>
  <c r="BR92" i="18" s="1"/>
  <c r="BR90" i="18" s="1"/>
  <c r="BR91" i="18" s="1"/>
  <c r="BD108" i="18"/>
  <c r="BD106" i="18" s="1"/>
  <c r="BD107" i="18" s="1"/>
  <c r="BD157" i="18"/>
  <c r="BD193" i="18" s="1"/>
  <c r="BD163" i="18"/>
  <c r="BD199" i="18" s="1"/>
  <c r="BD196" i="18"/>
  <c r="BD166" i="18"/>
  <c r="BD202" i="18" s="1"/>
  <c r="BD156" i="18"/>
  <c r="BD165" i="18"/>
  <c r="BD88" i="18"/>
  <c r="BD89" i="18" s="1"/>
  <c r="BD59" i="18"/>
  <c r="BD197" i="18"/>
  <c r="BD198" i="18" s="1"/>
  <c r="BD162" i="18"/>
  <c r="BD147" i="18"/>
  <c r="BD148" i="18" s="1"/>
  <c r="BD105" i="18"/>
  <c r="BD201" i="18"/>
  <c r="AP194" i="18"/>
  <c r="AP195" i="18" s="1"/>
  <c r="AP159" i="18"/>
  <c r="AP200" i="18"/>
  <c r="AP201" i="18" s="1"/>
  <c r="AP165" i="18"/>
  <c r="AP145" i="18"/>
  <c r="AP146" i="18"/>
  <c r="AP108" i="18"/>
  <c r="AP106" i="18" s="1"/>
  <c r="AP107" i="18" s="1"/>
  <c r="AP196" i="18"/>
  <c r="AP157" i="18"/>
  <c r="AP193" i="18" s="1"/>
  <c r="AP163" i="18"/>
  <c r="AP199" i="18" s="1"/>
  <c r="AP166" i="18"/>
  <c r="AP202" i="18" s="1"/>
  <c r="AP86" i="18"/>
  <c r="AP87" i="18"/>
  <c r="AP197" i="18"/>
  <c r="AP198" i="18" s="1"/>
  <c r="AP162" i="18"/>
  <c r="AP191" i="18"/>
  <c r="AP192" i="18" s="1"/>
  <c r="AP156" i="18"/>
  <c r="AP88" i="18"/>
  <c r="AP89" i="18" s="1"/>
  <c r="AP59" i="18"/>
  <c r="AP147" i="18"/>
  <c r="AP148" i="18" s="1"/>
  <c r="AP105" i="18"/>
  <c r="AB164" i="18"/>
  <c r="AB158" i="18"/>
  <c r="AB161" i="18"/>
  <c r="AB155" i="18"/>
  <c r="AB102" i="18"/>
  <c r="AB103" i="18" s="1"/>
  <c r="AB178" i="18"/>
  <c r="AB172" i="18"/>
  <c r="AB169" i="18"/>
  <c r="AB175" i="18"/>
  <c r="AB123" i="18"/>
  <c r="AB121" i="18" s="1"/>
  <c r="AB122" i="18" s="1"/>
  <c r="AB140" i="18"/>
  <c r="AB144" i="18" s="1"/>
  <c r="AB145" i="18" s="1"/>
  <c r="AB138" i="18"/>
  <c r="AB80" i="18"/>
  <c r="AB82" i="18" s="1"/>
  <c r="AB92" i="18" s="1"/>
  <c r="AB90" i="18" s="1"/>
  <c r="AB91" i="18" s="1"/>
  <c r="AB58" i="18"/>
  <c r="AB54" i="18"/>
  <c r="AB62" i="18" s="1"/>
  <c r="AB60" i="18" s="1"/>
  <c r="AB61" i="18" s="1"/>
  <c r="AB81" i="18"/>
  <c r="AB85" i="18" s="1"/>
  <c r="AB86" i="18" s="1"/>
  <c r="AB79" i="18"/>
  <c r="AA166" i="18"/>
  <c r="AA202" i="18" s="1"/>
  <c r="AA196" i="18"/>
  <c r="AA157" i="18"/>
  <c r="AA193" i="18" s="1"/>
  <c r="AA108" i="18"/>
  <c r="AA106" i="18" s="1"/>
  <c r="AA163" i="18"/>
  <c r="AA199" i="18" s="1"/>
  <c r="AB104" i="18"/>
  <c r="AB100" i="18"/>
  <c r="AB139" i="18"/>
  <c r="AB141" i="18" s="1"/>
  <c r="AB151" i="18" s="1"/>
  <c r="AB149" i="18" s="1"/>
  <c r="AB150" i="18" s="1"/>
  <c r="AA104" i="18"/>
  <c r="AA147" i="18" s="1"/>
  <c r="N158" i="18"/>
  <c r="N164" i="18"/>
  <c r="N165" i="18" s="1"/>
  <c r="N161" i="18"/>
  <c r="N162" i="18" s="1"/>
  <c r="N155" i="18"/>
  <c r="N156" i="18" s="1"/>
  <c r="M175" i="18"/>
  <c r="M199" i="18" s="1"/>
  <c r="M178" i="18"/>
  <c r="M172" i="18"/>
  <c r="M196" i="18" s="1"/>
  <c r="M169" i="18"/>
  <c r="M193" i="18" s="1"/>
  <c r="N176" i="18"/>
  <c r="N177" i="18" s="1"/>
  <c r="N173" i="18"/>
  <c r="N174" i="18" s="1"/>
  <c r="N170" i="18"/>
  <c r="N171" i="18" s="1"/>
  <c r="N167" i="18"/>
  <c r="N168" i="18" s="1"/>
  <c r="M123" i="18"/>
  <c r="M121" i="18" s="1"/>
  <c r="M202" i="18"/>
  <c r="N73" i="18"/>
  <c r="N74" i="18" s="1"/>
  <c r="N80" i="18"/>
  <c r="N82" i="18" s="1"/>
  <c r="N92" i="18" s="1"/>
  <c r="N90" i="18" s="1"/>
  <c r="N71" i="18"/>
  <c r="N72" i="18"/>
  <c r="N83" i="18"/>
  <c r="N118" i="18"/>
  <c r="N140" i="18"/>
  <c r="N144" i="18" s="1"/>
  <c r="N145" i="18" s="1"/>
  <c r="N60" i="18"/>
  <c r="N102" i="18"/>
  <c r="N103" i="18" s="1"/>
  <c r="L106" i="18"/>
  <c r="M106" i="18"/>
  <c r="N139" i="18"/>
  <c r="N141" i="18" s="1"/>
  <c r="N151" i="18" s="1"/>
  <c r="N149" i="18" s="1"/>
  <c r="N150" i="18" s="1"/>
  <c r="N104" i="18"/>
  <c r="N147" i="18" s="1"/>
  <c r="N148" i="18" s="1"/>
  <c r="N100" i="18"/>
  <c r="M17" i="13"/>
  <c r="E53" i="18"/>
  <c r="E56" i="18" s="1"/>
  <c r="E57" i="18" s="1"/>
  <c r="F57" i="18" s="1"/>
  <c r="G57" i="18" s="1"/>
  <c r="H57" i="18" s="1"/>
  <c r="I57" i="18" s="1"/>
  <c r="J57" i="18" s="1"/>
  <c r="K57" i="18" s="1"/>
  <c r="L57" i="18" s="1"/>
  <c r="M57" i="18" s="1"/>
  <c r="N57" i="18" s="1"/>
  <c r="E55" i="18"/>
  <c r="E83" i="18" s="1"/>
  <c r="I84" i="18" s="1"/>
  <c r="N51" i="18"/>
  <c r="N35" i="18"/>
  <c r="E37" i="18"/>
  <c r="E40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I35" i="18"/>
  <c r="AB59" i="35" l="1"/>
  <c r="N193" i="34"/>
  <c r="N156" i="33"/>
  <c r="N199" i="30"/>
  <c r="BD162" i="30"/>
  <c r="AP199" i="30"/>
  <c r="BD89" i="30"/>
  <c r="BD193" i="29"/>
  <c r="N193" i="28"/>
  <c r="N162" i="27"/>
  <c r="AB193" i="26"/>
  <c r="BR199" i="24"/>
  <c r="N100" i="24"/>
  <c r="N160" i="24" s="1"/>
  <c r="AB159" i="24"/>
  <c r="N104" i="24"/>
  <c r="N147" i="24" s="1"/>
  <c r="N148" i="24" s="1"/>
  <c r="BR193" i="24"/>
  <c r="N104" i="36"/>
  <c r="N200" i="36"/>
  <c r="N201" i="36" s="1"/>
  <c r="N165" i="36"/>
  <c r="N147" i="36"/>
  <c r="N148" i="36" s="1"/>
  <c r="N105" i="36"/>
  <c r="N58" i="36"/>
  <c r="N197" i="36"/>
  <c r="N198" i="36" s="1"/>
  <c r="N162" i="36"/>
  <c r="N166" i="36"/>
  <c r="N202" i="36" s="1"/>
  <c r="N157" i="36"/>
  <c r="N193" i="36" s="1"/>
  <c r="N160" i="36"/>
  <c r="N196" i="36" s="1"/>
  <c r="N108" i="36"/>
  <c r="N106" i="36" s="1"/>
  <c r="N107" i="36" s="1"/>
  <c r="N163" i="36"/>
  <c r="N199" i="36" s="1"/>
  <c r="N145" i="36"/>
  <c r="N146" i="36"/>
  <c r="N86" i="36"/>
  <c r="N87" i="36"/>
  <c r="N194" i="36"/>
  <c r="N195" i="36" s="1"/>
  <c r="N159" i="36"/>
  <c r="N191" i="36"/>
  <c r="N192" i="36" s="1"/>
  <c r="N156" i="36"/>
  <c r="AP191" i="25"/>
  <c r="AP192" i="25" s="1"/>
  <c r="AP156" i="25"/>
  <c r="AP108" i="25"/>
  <c r="AP106" i="25" s="1"/>
  <c r="AP107" i="25" s="1"/>
  <c r="AP157" i="25"/>
  <c r="AP193" i="25" s="1"/>
  <c r="AP160" i="25"/>
  <c r="AP196" i="25" s="1"/>
  <c r="AP163" i="25"/>
  <c r="AP199" i="25" s="1"/>
  <c r="AP166" i="25"/>
  <c r="AP202" i="25" s="1"/>
  <c r="BR191" i="25"/>
  <c r="BR192" i="25" s="1"/>
  <c r="BR156" i="25"/>
  <c r="BR108" i="25"/>
  <c r="BR106" i="25" s="1"/>
  <c r="BR107" i="25" s="1"/>
  <c r="BR157" i="25"/>
  <c r="BR193" i="25" s="1"/>
  <c r="BR196" i="25"/>
  <c r="BR163" i="25"/>
  <c r="BR199" i="25" s="1"/>
  <c r="BR166" i="25"/>
  <c r="BR202" i="25" s="1"/>
  <c r="BR145" i="25"/>
  <c r="BR146" i="25"/>
  <c r="AP200" i="25"/>
  <c r="AP201" i="25" s="1"/>
  <c r="AP165" i="25"/>
  <c r="BR200" i="25"/>
  <c r="BR201" i="25" s="1"/>
  <c r="BR165" i="25"/>
  <c r="AP197" i="25"/>
  <c r="AP198" i="25" s="1"/>
  <c r="AP162" i="25"/>
  <c r="BR197" i="25"/>
  <c r="BR198" i="25" s="1"/>
  <c r="BR162" i="25"/>
  <c r="AP146" i="25"/>
  <c r="AP145" i="25"/>
  <c r="AP194" i="25"/>
  <c r="AP195" i="25" s="1"/>
  <c r="AP159" i="25"/>
  <c r="AP147" i="25"/>
  <c r="AP148" i="25" s="1"/>
  <c r="AP105" i="25"/>
  <c r="BR194" i="25"/>
  <c r="BR195" i="25" s="1"/>
  <c r="BR159" i="25"/>
  <c r="BR147" i="25"/>
  <c r="BR148" i="25" s="1"/>
  <c r="BR105" i="25"/>
  <c r="BR196" i="34"/>
  <c r="AP148" i="35"/>
  <c r="BR58" i="35"/>
  <c r="BR159" i="35"/>
  <c r="BR198" i="35"/>
  <c r="N80" i="35"/>
  <c r="N82" i="35" s="1"/>
  <c r="N92" i="35" s="1"/>
  <c r="N90" i="35" s="1"/>
  <c r="N91" i="35" s="1"/>
  <c r="N58" i="35"/>
  <c r="N54" i="35"/>
  <c r="N62" i="35" s="1"/>
  <c r="N60" i="35" s="1"/>
  <c r="N61" i="35" s="1"/>
  <c r="BR145" i="35"/>
  <c r="BR146" i="35"/>
  <c r="AP145" i="35"/>
  <c r="AP146" i="35"/>
  <c r="BR166" i="35"/>
  <c r="BR202" i="35" s="1"/>
  <c r="BR196" i="35"/>
  <c r="BR163" i="35"/>
  <c r="BR199" i="35" s="1"/>
  <c r="BR157" i="35"/>
  <c r="BR193" i="35" s="1"/>
  <c r="BR108" i="35"/>
  <c r="BR106" i="35" s="1"/>
  <c r="BR107" i="35" s="1"/>
  <c r="AP105" i="35"/>
  <c r="AP191" i="35"/>
  <c r="AP192" i="35" s="1"/>
  <c r="AP156" i="35"/>
  <c r="BR191" i="35"/>
  <c r="BR192" i="35" s="1"/>
  <c r="BR156" i="35"/>
  <c r="N164" i="35"/>
  <c r="N158" i="35"/>
  <c r="N161" i="35"/>
  <c r="N155" i="35"/>
  <c r="N102" i="35"/>
  <c r="N103" i="35" s="1"/>
  <c r="AP87" i="35"/>
  <c r="AP195" i="35"/>
  <c r="BR200" i="35"/>
  <c r="BR201" i="35" s="1"/>
  <c r="BR165" i="35"/>
  <c r="BR195" i="35"/>
  <c r="AP201" i="35"/>
  <c r="AP197" i="35"/>
  <c r="AP198" i="35" s="1"/>
  <c r="AP162" i="35"/>
  <c r="AP165" i="35"/>
  <c r="N81" i="35"/>
  <c r="N85" i="35" s="1"/>
  <c r="N79" i="35"/>
  <c r="AP88" i="35"/>
  <c r="AP89" i="35" s="1"/>
  <c r="AP59" i="35"/>
  <c r="BR162" i="35"/>
  <c r="AP166" i="35"/>
  <c r="AP202" i="35" s="1"/>
  <c r="AP196" i="35"/>
  <c r="AP163" i="35"/>
  <c r="AP199" i="35" s="1"/>
  <c r="AP157" i="35"/>
  <c r="AP193" i="35" s="1"/>
  <c r="AP108" i="35"/>
  <c r="AP106" i="35" s="1"/>
  <c r="AP107" i="35" s="1"/>
  <c r="N139" i="35"/>
  <c r="N141" i="35" s="1"/>
  <c r="N151" i="35" s="1"/>
  <c r="N149" i="35" s="1"/>
  <c r="N150" i="35" s="1"/>
  <c r="N104" i="35"/>
  <c r="N100" i="35"/>
  <c r="N160" i="35" s="1"/>
  <c r="N140" i="35"/>
  <c r="N144" i="35" s="1"/>
  <c r="N138" i="35"/>
  <c r="BR147" i="35"/>
  <c r="BR148" i="35" s="1"/>
  <c r="BR105" i="35"/>
  <c r="AP159" i="35"/>
  <c r="N202" i="34"/>
  <c r="N199" i="34"/>
  <c r="AP145" i="34"/>
  <c r="AP146" i="34"/>
  <c r="AP196" i="34"/>
  <c r="AP166" i="34"/>
  <c r="AP202" i="34" s="1"/>
  <c r="AP163" i="34"/>
  <c r="AP199" i="34" s="1"/>
  <c r="AP157" i="34"/>
  <c r="AP193" i="34" s="1"/>
  <c r="AP108" i="34"/>
  <c r="AP106" i="34" s="1"/>
  <c r="AP107" i="34" s="1"/>
  <c r="AP86" i="34"/>
  <c r="AP87" i="34"/>
  <c r="BR193" i="34"/>
  <c r="AB140" i="34"/>
  <c r="AB144" i="34" s="1"/>
  <c r="AB138" i="34"/>
  <c r="BD81" i="34"/>
  <c r="BD85" i="34" s="1"/>
  <c r="BD79" i="34"/>
  <c r="AP197" i="34"/>
  <c r="AP198" i="34" s="1"/>
  <c r="AP162" i="34"/>
  <c r="BD139" i="34"/>
  <c r="BD141" i="34" s="1"/>
  <c r="BD151" i="34" s="1"/>
  <c r="BD149" i="34" s="1"/>
  <c r="BD150" i="34" s="1"/>
  <c r="BD104" i="34"/>
  <c r="BD100" i="34"/>
  <c r="BD160" i="34" s="1"/>
  <c r="AB81" i="34"/>
  <c r="AB85" i="34" s="1"/>
  <c r="AB79" i="34"/>
  <c r="AP88" i="34"/>
  <c r="AP89" i="34" s="1"/>
  <c r="AP59" i="34"/>
  <c r="AP147" i="34"/>
  <c r="AP148" i="34" s="1"/>
  <c r="AP105" i="34"/>
  <c r="BR202" i="34"/>
  <c r="BD155" i="34"/>
  <c r="BD164" i="34"/>
  <c r="BD158" i="34"/>
  <c r="BD161" i="34"/>
  <c r="BD102" i="34"/>
  <c r="BD103" i="34" s="1"/>
  <c r="AB139" i="34"/>
  <c r="AB141" i="34" s="1"/>
  <c r="AB151" i="34" s="1"/>
  <c r="AB149" i="34" s="1"/>
  <c r="AB150" i="34" s="1"/>
  <c r="AB104" i="34"/>
  <c r="AB100" i="34"/>
  <c r="AB160" i="34" s="1"/>
  <c r="BD80" i="34"/>
  <c r="BD82" i="34" s="1"/>
  <c r="BD92" i="34" s="1"/>
  <c r="BD90" i="34" s="1"/>
  <c r="BD91" i="34" s="1"/>
  <c r="BD58" i="34"/>
  <c r="BD54" i="34"/>
  <c r="BD62" i="34" s="1"/>
  <c r="BD60" i="34" s="1"/>
  <c r="BD61" i="34" s="1"/>
  <c r="AP200" i="34"/>
  <c r="AP201" i="34" s="1"/>
  <c r="AP165" i="34"/>
  <c r="BD140" i="34"/>
  <c r="BD144" i="34" s="1"/>
  <c r="BD138" i="34"/>
  <c r="AB164" i="34"/>
  <c r="AB155" i="34"/>
  <c r="AB161" i="34"/>
  <c r="AB158" i="34"/>
  <c r="AB102" i="34"/>
  <c r="AB103" i="34" s="1"/>
  <c r="AP191" i="34"/>
  <c r="AP192" i="34" s="1"/>
  <c r="AP156" i="34"/>
  <c r="N196" i="34"/>
  <c r="AB80" i="34"/>
  <c r="AB82" i="34" s="1"/>
  <c r="AB92" i="34" s="1"/>
  <c r="AB90" i="34" s="1"/>
  <c r="AB91" i="34" s="1"/>
  <c r="AB58" i="34"/>
  <c r="AB54" i="34"/>
  <c r="AB62" i="34" s="1"/>
  <c r="AB60" i="34" s="1"/>
  <c r="AB61" i="34" s="1"/>
  <c r="BR199" i="34"/>
  <c r="AP194" i="34"/>
  <c r="AP195" i="34" s="1"/>
  <c r="AP159" i="34"/>
  <c r="BR58" i="33"/>
  <c r="BR80" i="33"/>
  <c r="BR82" i="33" s="1"/>
  <c r="BR92" i="33" s="1"/>
  <c r="BR90" i="33" s="1"/>
  <c r="BR91" i="33" s="1"/>
  <c r="BR54" i="33"/>
  <c r="BR62" i="33" s="1"/>
  <c r="BR60" i="33" s="1"/>
  <c r="BR61" i="33" s="1"/>
  <c r="BD194" i="33"/>
  <c r="BD195" i="33" s="1"/>
  <c r="BD159" i="33"/>
  <c r="AB147" i="33"/>
  <c r="AB148" i="33" s="1"/>
  <c r="AB105" i="33"/>
  <c r="N194" i="33"/>
  <c r="N195" i="33" s="1"/>
  <c r="N159" i="33"/>
  <c r="BD163" i="33"/>
  <c r="BD199" i="33" s="1"/>
  <c r="BD166" i="33"/>
  <c r="BD202" i="33" s="1"/>
  <c r="BD196" i="33"/>
  <c r="BD108" i="33"/>
  <c r="BD106" i="33" s="1"/>
  <c r="BD107" i="33" s="1"/>
  <c r="BD157" i="33"/>
  <c r="BD193" i="33" s="1"/>
  <c r="BR139" i="33"/>
  <c r="BR141" i="33" s="1"/>
  <c r="BR151" i="33" s="1"/>
  <c r="BR149" i="33" s="1"/>
  <c r="BR150" i="33" s="1"/>
  <c r="BR104" i="33"/>
  <c r="BR100" i="33"/>
  <c r="BR160" i="33" s="1"/>
  <c r="N88" i="33"/>
  <c r="N89" i="33" s="1"/>
  <c r="N59" i="33"/>
  <c r="N162" i="33"/>
  <c r="AB191" i="33"/>
  <c r="AB192" i="33" s="1"/>
  <c r="AB156" i="33"/>
  <c r="AP140" i="33"/>
  <c r="AP144" i="33" s="1"/>
  <c r="AP138" i="33"/>
  <c r="AP81" i="33"/>
  <c r="AP85" i="33" s="1"/>
  <c r="AP79" i="33"/>
  <c r="BD197" i="33"/>
  <c r="BD198" i="33" s="1"/>
  <c r="BD162" i="33"/>
  <c r="BR140" i="33"/>
  <c r="BR144" i="33" s="1"/>
  <c r="BR138" i="33"/>
  <c r="N165" i="33"/>
  <c r="AB200" i="33"/>
  <c r="AB201" i="33" s="1"/>
  <c r="AB165" i="33"/>
  <c r="N166" i="33"/>
  <c r="N202" i="33" s="1"/>
  <c r="N163" i="33"/>
  <c r="N199" i="33" s="1"/>
  <c r="N157" i="33"/>
  <c r="N193" i="33" s="1"/>
  <c r="N108" i="33"/>
  <c r="N106" i="33" s="1"/>
  <c r="N107" i="33" s="1"/>
  <c r="N196" i="33"/>
  <c r="AB145" i="33"/>
  <c r="AB146" i="33"/>
  <c r="N192" i="33"/>
  <c r="BD200" i="33"/>
  <c r="BD201" i="33" s="1"/>
  <c r="BD165" i="33"/>
  <c r="BD147" i="33"/>
  <c r="BD148" i="33" s="1"/>
  <c r="BD105" i="33"/>
  <c r="N198" i="33"/>
  <c r="AB86" i="33"/>
  <c r="AB87" i="33"/>
  <c r="AB197" i="33"/>
  <c r="AB198" i="33" s="1"/>
  <c r="AB162" i="33"/>
  <c r="N103" i="33"/>
  <c r="AP54" i="33"/>
  <c r="AP62" i="33" s="1"/>
  <c r="AP60" i="33" s="1"/>
  <c r="AP61" i="33" s="1"/>
  <c r="AP80" i="33"/>
  <c r="AP82" i="33" s="1"/>
  <c r="AP92" i="33" s="1"/>
  <c r="AP90" i="33" s="1"/>
  <c r="AP91" i="33" s="1"/>
  <c r="AP58" i="33"/>
  <c r="BD88" i="33"/>
  <c r="BD89" i="33" s="1"/>
  <c r="BD59" i="33"/>
  <c r="BR81" i="33"/>
  <c r="BR85" i="33" s="1"/>
  <c r="BR79" i="33"/>
  <c r="BD191" i="33"/>
  <c r="BD192" i="33" s="1"/>
  <c r="BD156" i="33"/>
  <c r="BR164" i="33"/>
  <c r="BR161" i="33"/>
  <c r="BR155" i="33"/>
  <c r="BR158" i="33"/>
  <c r="BR102" i="33"/>
  <c r="BR103" i="33" s="1"/>
  <c r="AB194" i="33"/>
  <c r="AB195" i="33" s="1"/>
  <c r="AB159" i="33"/>
  <c r="N104" i="33"/>
  <c r="BD86" i="33"/>
  <c r="BD87" i="33"/>
  <c r="AP104" i="33"/>
  <c r="AP139" i="33"/>
  <c r="AP141" i="33" s="1"/>
  <c r="AP151" i="33" s="1"/>
  <c r="AP149" i="33" s="1"/>
  <c r="AP150" i="33" s="1"/>
  <c r="AP100" i="33"/>
  <c r="AP160" i="33" s="1"/>
  <c r="AP164" i="33"/>
  <c r="AP161" i="33"/>
  <c r="AP155" i="33"/>
  <c r="AP158" i="33"/>
  <c r="AP102" i="33"/>
  <c r="AP103" i="33" s="1"/>
  <c r="AB88" i="33"/>
  <c r="AB89" i="33" s="1"/>
  <c r="AB59" i="33"/>
  <c r="AB196" i="33"/>
  <c r="AB157" i="33"/>
  <c r="AB193" i="33" s="1"/>
  <c r="AB163" i="33"/>
  <c r="AB199" i="33" s="1"/>
  <c r="AB166" i="33"/>
  <c r="AB202" i="33" s="1"/>
  <c r="AB108" i="33"/>
  <c r="AB106" i="33" s="1"/>
  <c r="AB107" i="33" s="1"/>
  <c r="BD145" i="33"/>
  <c r="BD146" i="33"/>
  <c r="BR195" i="31"/>
  <c r="BR159" i="31"/>
  <c r="N80" i="31"/>
  <c r="N82" i="31" s="1"/>
  <c r="N92" i="31" s="1"/>
  <c r="N90" i="31" s="1"/>
  <c r="N91" i="31" s="1"/>
  <c r="N58" i="31"/>
  <c r="N54" i="31"/>
  <c r="N62" i="31" s="1"/>
  <c r="N60" i="31" s="1"/>
  <c r="N61" i="31" s="1"/>
  <c r="AP200" i="31"/>
  <c r="AP201" i="31" s="1"/>
  <c r="AP165" i="31"/>
  <c r="BR147" i="31"/>
  <c r="BR148" i="31" s="1"/>
  <c r="BR105" i="31"/>
  <c r="N139" i="31"/>
  <c r="N141" i="31" s="1"/>
  <c r="N151" i="31" s="1"/>
  <c r="N149" i="31" s="1"/>
  <c r="N150" i="31" s="1"/>
  <c r="N104" i="31"/>
  <c r="N100" i="31"/>
  <c r="N160" i="31" s="1"/>
  <c r="BR200" i="31"/>
  <c r="BR201" i="31" s="1"/>
  <c r="BR165" i="31"/>
  <c r="AA88" i="31"/>
  <c r="AB58" i="31"/>
  <c r="AA147" i="31"/>
  <c r="AB104" i="31"/>
  <c r="BR197" i="31"/>
  <c r="BR198" i="31" s="1"/>
  <c r="BR162" i="31"/>
  <c r="BR86" i="31"/>
  <c r="BR87" i="31"/>
  <c r="AP197" i="31"/>
  <c r="AP198" i="31" s="1"/>
  <c r="AP162" i="31"/>
  <c r="AP166" i="31"/>
  <c r="AP202" i="31" s="1"/>
  <c r="AP196" i="31"/>
  <c r="AP157" i="31"/>
  <c r="AP193" i="31" s="1"/>
  <c r="AP108" i="31"/>
  <c r="AP106" i="31" s="1"/>
  <c r="AP107" i="31" s="1"/>
  <c r="AP163" i="31"/>
  <c r="AP199" i="31" s="1"/>
  <c r="AP86" i="31"/>
  <c r="AP87" i="31"/>
  <c r="BR88" i="31"/>
  <c r="BR89" i="31" s="1"/>
  <c r="BR59" i="31"/>
  <c r="N164" i="31"/>
  <c r="N158" i="31"/>
  <c r="N155" i="31"/>
  <c r="N102" i="31"/>
  <c r="N103" i="31" s="1"/>
  <c r="N161" i="31"/>
  <c r="AP145" i="31"/>
  <c r="AP146" i="31"/>
  <c r="N140" i="31"/>
  <c r="N144" i="31" s="1"/>
  <c r="N138" i="31"/>
  <c r="AP191" i="31"/>
  <c r="AP192" i="31" s="1"/>
  <c r="AP156" i="31"/>
  <c r="BR191" i="31"/>
  <c r="BR192" i="31" s="1"/>
  <c r="BR156" i="31"/>
  <c r="N81" i="31"/>
  <c r="N85" i="31" s="1"/>
  <c r="N79" i="31"/>
  <c r="AP194" i="31"/>
  <c r="AP195" i="31" s="1"/>
  <c r="AP159" i="31"/>
  <c r="AP88" i="31"/>
  <c r="AP89" i="31" s="1"/>
  <c r="AP59" i="31"/>
  <c r="AP147" i="31"/>
  <c r="AP148" i="31" s="1"/>
  <c r="AP105" i="31"/>
  <c r="BR166" i="31"/>
  <c r="BR202" i="31" s="1"/>
  <c r="BR196" i="31"/>
  <c r="BR163" i="31"/>
  <c r="BR199" i="31" s="1"/>
  <c r="BR157" i="31"/>
  <c r="BR193" i="31" s="1"/>
  <c r="BR108" i="31"/>
  <c r="BR106" i="31" s="1"/>
  <c r="BR107" i="31" s="1"/>
  <c r="BD201" i="30"/>
  <c r="AB162" i="30"/>
  <c r="AB156" i="30"/>
  <c r="BR202" i="30"/>
  <c r="AP196" i="30"/>
  <c r="BQ88" i="30"/>
  <c r="BR58" i="30"/>
  <c r="BD165" i="30"/>
  <c r="AB194" i="30"/>
  <c r="AB195" i="30" s="1"/>
  <c r="AB159" i="30"/>
  <c r="AB59" i="30"/>
  <c r="AB146" i="30"/>
  <c r="AB145" i="30"/>
  <c r="BQ147" i="30"/>
  <c r="BR104" i="30"/>
  <c r="BR196" i="30"/>
  <c r="N202" i="30"/>
  <c r="BD147" i="30"/>
  <c r="BD148" i="30" s="1"/>
  <c r="BD105" i="30"/>
  <c r="AB200" i="30"/>
  <c r="AB201" i="30" s="1"/>
  <c r="AB165" i="30"/>
  <c r="BD191" i="30"/>
  <c r="BD192" i="30" s="1"/>
  <c r="BD156" i="30"/>
  <c r="BD195" i="30"/>
  <c r="AP193" i="30"/>
  <c r="BD59" i="30"/>
  <c r="AO147" i="30"/>
  <c r="AP104" i="30"/>
  <c r="AB147" i="30"/>
  <c r="AB148" i="30" s="1"/>
  <c r="AB105" i="30"/>
  <c r="N193" i="30"/>
  <c r="BD163" i="30"/>
  <c r="BD199" i="30" s="1"/>
  <c r="BD157" i="30"/>
  <c r="BD193" i="30" s="1"/>
  <c r="BD166" i="30"/>
  <c r="BD202" i="30" s="1"/>
  <c r="BD196" i="30"/>
  <c r="BD108" i="30"/>
  <c r="BD106" i="30" s="1"/>
  <c r="BD107" i="30" s="1"/>
  <c r="BD146" i="30"/>
  <c r="BR193" i="30"/>
  <c r="AP202" i="30"/>
  <c r="AB157" i="30"/>
  <c r="AB193" i="30" s="1"/>
  <c r="AB163" i="30"/>
  <c r="AB199" i="30" s="1"/>
  <c r="AB166" i="30"/>
  <c r="AB202" i="30" s="1"/>
  <c r="AB196" i="30"/>
  <c r="AB108" i="30"/>
  <c r="AB106" i="30" s="1"/>
  <c r="AB107" i="30" s="1"/>
  <c r="BD196" i="29"/>
  <c r="BD199" i="29"/>
  <c r="AB199" i="29"/>
  <c r="N140" i="29"/>
  <c r="N144" i="29" s="1"/>
  <c r="N138" i="29"/>
  <c r="AP140" i="29"/>
  <c r="AP144" i="29" s="1"/>
  <c r="AP138" i="29"/>
  <c r="AP80" i="29"/>
  <c r="AP82" i="29" s="1"/>
  <c r="AP92" i="29" s="1"/>
  <c r="AP90" i="29" s="1"/>
  <c r="AP91" i="29" s="1"/>
  <c r="AP58" i="29"/>
  <c r="AP54" i="29"/>
  <c r="AP62" i="29" s="1"/>
  <c r="AP60" i="29" s="1"/>
  <c r="AP61" i="29" s="1"/>
  <c r="N54" i="29"/>
  <c r="N62" i="29" s="1"/>
  <c r="N60" i="29" s="1"/>
  <c r="N61" i="29" s="1"/>
  <c r="N80" i="29"/>
  <c r="N82" i="29" s="1"/>
  <c r="N92" i="29" s="1"/>
  <c r="N90" i="29" s="1"/>
  <c r="N91" i="29" s="1"/>
  <c r="N58" i="29"/>
  <c r="BR191" i="29"/>
  <c r="BR192" i="29" s="1"/>
  <c r="BR156" i="29"/>
  <c r="BR200" i="29"/>
  <c r="BR201" i="29" s="1"/>
  <c r="BR165" i="29"/>
  <c r="N139" i="29"/>
  <c r="N141" i="29" s="1"/>
  <c r="N151" i="29" s="1"/>
  <c r="N149" i="29" s="1"/>
  <c r="N150" i="29" s="1"/>
  <c r="N104" i="29"/>
  <c r="N100" i="29"/>
  <c r="N160" i="29" s="1"/>
  <c r="AB196" i="29"/>
  <c r="AP139" i="29"/>
  <c r="AP141" i="29" s="1"/>
  <c r="AP151" i="29" s="1"/>
  <c r="AP149" i="29" s="1"/>
  <c r="AP150" i="29" s="1"/>
  <c r="AP104" i="29"/>
  <c r="AP100" i="29"/>
  <c r="AP160" i="29" s="1"/>
  <c r="BR88" i="29"/>
  <c r="BR89" i="29" s="1"/>
  <c r="BR59" i="29"/>
  <c r="BR197" i="29"/>
  <c r="BR198" i="29" s="1"/>
  <c r="BR162" i="29"/>
  <c r="BR86" i="29"/>
  <c r="BR87" i="29"/>
  <c r="BR166" i="29"/>
  <c r="BR202" i="29" s="1"/>
  <c r="BR196" i="29"/>
  <c r="BR157" i="29"/>
  <c r="BR193" i="29" s="1"/>
  <c r="BR163" i="29"/>
  <c r="BR199" i="29" s="1"/>
  <c r="BR108" i="29"/>
  <c r="BR106" i="29" s="1"/>
  <c r="BR107" i="29" s="1"/>
  <c r="AP81" i="29"/>
  <c r="AP85" i="29" s="1"/>
  <c r="AP79" i="29"/>
  <c r="BR147" i="29"/>
  <c r="BR148" i="29" s="1"/>
  <c r="BR105" i="29"/>
  <c r="N164" i="29"/>
  <c r="N158" i="29"/>
  <c r="N161" i="29"/>
  <c r="N155" i="29"/>
  <c r="N102" i="29"/>
  <c r="N103" i="29" s="1"/>
  <c r="BD202" i="29"/>
  <c r="AB193" i="29"/>
  <c r="AP164" i="29"/>
  <c r="AP158" i="29"/>
  <c r="AP155" i="29"/>
  <c r="AP161" i="29"/>
  <c r="AP102" i="29"/>
  <c r="AP103" i="29" s="1"/>
  <c r="N81" i="29"/>
  <c r="N85" i="29" s="1"/>
  <c r="N79" i="29"/>
  <c r="BR194" i="29"/>
  <c r="BR195" i="29" s="1"/>
  <c r="BR159" i="29"/>
  <c r="BR148" i="28"/>
  <c r="BR156" i="28"/>
  <c r="AA88" i="28"/>
  <c r="AB58" i="28"/>
  <c r="BD158" i="28"/>
  <c r="BD164" i="28"/>
  <c r="BD161" i="28"/>
  <c r="BD155" i="28"/>
  <c r="BD102" i="28"/>
  <c r="BD103" i="28" s="1"/>
  <c r="BR192" i="28"/>
  <c r="BR145" i="28"/>
  <c r="BR146" i="28"/>
  <c r="N202" i="28"/>
  <c r="AA147" i="28"/>
  <c r="AB104" i="28"/>
  <c r="BR88" i="28"/>
  <c r="BR89" i="28" s="1"/>
  <c r="BR59" i="28"/>
  <c r="BR197" i="28"/>
  <c r="BR198" i="28" s="1"/>
  <c r="BR162" i="28"/>
  <c r="BD140" i="28"/>
  <c r="BD144" i="28" s="1"/>
  <c r="BD138" i="28"/>
  <c r="BR86" i="28"/>
  <c r="BR87" i="28"/>
  <c r="BR194" i="28"/>
  <c r="BR195" i="28" s="1"/>
  <c r="BR159" i="28"/>
  <c r="BD80" i="28"/>
  <c r="BD82" i="28" s="1"/>
  <c r="BD92" i="28" s="1"/>
  <c r="BD90" i="28" s="1"/>
  <c r="BD91" i="28" s="1"/>
  <c r="BD58" i="28"/>
  <c r="BD54" i="28"/>
  <c r="BD62" i="28" s="1"/>
  <c r="BD60" i="28" s="1"/>
  <c r="BD61" i="28" s="1"/>
  <c r="N199" i="28"/>
  <c r="BD81" i="28"/>
  <c r="BD85" i="28" s="1"/>
  <c r="BD79" i="28"/>
  <c r="N196" i="28"/>
  <c r="BR166" i="28"/>
  <c r="BR202" i="28" s="1"/>
  <c r="BR157" i="28"/>
  <c r="BR193" i="28" s="1"/>
  <c r="BR108" i="28"/>
  <c r="BR106" i="28" s="1"/>
  <c r="BR107" i="28" s="1"/>
  <c r="BR163" i="28"/>
  <c r="BR199" i="28" s="1"/>
  <c r="BR196" i="28"/>
  <c r="BR200" i="28"/>
  <c r="BR201" i="28" s="1"/>
  <c r="BR165" i="28"/>
  <c r="BD139" i="28"/>
  <c r="BD141" i="28" s="1"/>
  <c r="BD151" i="28" s="1"/>
  <c r="BD149" i="28" s="1"/>
  <c r="BD150" i="28" s="1"/>
  <c r="BD100" i="28"/>
  <c r="BD160" i="28" s="1"/>
  <c r="BD104" i="28"/>
  <c r="N105" i="27"/>
  <c r="N148" i="27"/>
  <c r="AP161" i="27"/>
  <c r="AP155" i="27"/>
  <c r="AP164" i="27"/>
  <c r="AP102" i="27"/>
  <c r="AP103" i="27" s="1"/>
  <c r="AP158" i="27"/>
  <c r="AB197" i="27"/>
  <c r="AB198" i="27" s="1"/>
  <c r="AB162" i="27"/>
  <c r="AB200" i="27"/>
  <c r="AB201" i="27" s="1"/>
  <c r="AB165" i="27"/>
  <c r="BR198" i="27"/>
  <c r="AP81" i="27"/>
  <c r="AP85" i="27" s="1"/>
  <c r="AP79" i="27"/>
  <c r="BR148" i="27"/>
  <c r="BR163" i="27"/>
  <c r="BR199" i="27" s="1"/>
  <c r="BR157" i="27"/>
  <c r="BR193" i="27" s="1"/>
  <c r="BR166" i="27"/>
  <c r="BR202" i="27" s="1"/>
  <c r="BR196" i="27"/>
  <c r="BR108" i="27"/>
  <c r="BR106" i="27" s="1"/>
  <c r="BR107" i="27" s="1"/>
  <c r="N194" i="27"/>
  <c r="N195" i="27" s="1"/>
  <c r="N159" i="27"/>
  <c r="AB86" i="27"/>
  <c r="AB87" i="27"/>
  <c r="AB166" i="27"/>
  <c r="AB202" i="27" s="1"/>
  <c r="AB196" i="27"/>
  <c r="AB163" i="27"/>
  <c r="AB199" i="27" s="1"/>
  <c r="AB157" i="27"/>
  <c r="AB193" i="27" s="1"/>
  <c r="AB108" i="27"/>
  <c r="AB106" i="27" s="1"/>
  <c r="AB107" i="27" s="1"/>
  <c r="N145" i="27"/>
  <c r="N146" i="27"/>
  <c r="N163" i="27"/>
  <c r="N199" i="27" s="1"/>
  <c r="N157" i="27"/>
  <c r="N193" i="27" s="1"/>
  <c r="N166" i="27"/>
  <c r="N202" i="27" s="1"/>
  <c r="N196" i="27"/>
  <c r="N108" i="27"/>
  <c r="N106" i="27" s="1"/>
  <c r="N107" i="27" s="1"/>
  <c r="AP140" i="27"/>
  <c r="AP144" i="27" s="1"/>
  <c r="AP138" i="27"/>
  <c r="BR194" i="27"/>
  <c r="BR195" i="27" s="1"/>
  <c r="BR159" i="27"/>
  <c r="AB88" i="27"/>
  <c r="AB89" i="27" s="1"/>
  <c r="AB59" i="27"/>
  <c r="AP80" i="27"/>
  <c r="AP82" i="27" s="1"/>
  <c r="AP92" i="27" s="1"/>
  <c r="AP90" i="27" s="1"/>
  <c r="AP91" i="27" s="1"/>
  <c r="AP54" i="27"/>
  <c r="AP62" i="27" s="1"/>
  <c r="AP60" i="27" s="1"/>
  <c r="AP61" i="27" s="1"/>
  <c r="AP58" i="27"/>
  <c r="BR88" i="27"/>
  <c r="BR89" i="27" s="1"/>
  <c r="BR59" i="27"/>
  <c r="N191" i="27"/>
  <c r="N192" i="27" s="1"/>
  <c r="N156" i="27"/>
  <c r="N59" i="27"/>
  <c r="AB147" i="27"/>
  <c r="AB148" i="27" s="1"/>
  <c r="AB105" i="27"/>
  <c r="AB191" i="27"/>
  <c r="AB192" i="27" s="1"/>
  <c r="AB156" i="27"/>
  <c r="BR191" i="27"/>
  <c r="BR192" i="27" s="1"/>
  <c r="BR156" i="27"/>
  <c r="N200" i="27"/>
  <c r="N201" i="27" s="1"/>
  <c r="N165" i="27"/>
  <c r="AP139" i="27"/>
  <c r="AP141" i="27" s="1"/>
  <c r="AP151" i="27" s="1"/>
  <c r="AP149" i="27" s="1"/>
  <c r="AP150" i="27" s="1"/>
  <c r="AP104" i="27"/>
  <c r="AP100" i="27"/>
  <c r="AP160" i="27" s="1"/>
  <c r="BR201" i="27"/>
  <c r="AB145" i="27"/>
  <c r="AB146" i="27"/>
  <c r="BR162" i="27"/>
  <c r="BR86" i="27"/>
  <c r="BR87" i="27"/>
  <c r="N89" i="27"/>
  <c r="AB194" i="27"/>
  <c r="AB195" i="27" s="1"/>
  <c r="AB159" i="27"/>
  <c r="AB199" i="26"/>
  <c r="BD81" i="26"/>
  <c r="BD85" i="26" s="1"/>
  <c r="BD79" i="26"/>
  <c r="BR100" i="26"/>
  <c r="BD139" i="26"/>
  <c r="BD141" i="26" s="1"/>
  <c r="BD151" i="26" s="1"/>
  <c r="BD149" i="26" s="1"/>
  <c r="BD150" i="26" s="1"/>
  <c r="BD100" i="26"/>
  <c r="BD160" i="26" s="1"/>
  <c r="BD104" i="26"/>
  <c r="BD140" i="26"/>
  <c r="BD144" i="26" s="1"/>
  <c r="BD138" i="26"/>
  <c r="BD80" i="26"/>
  <c r="BD82" i="26" s="1"/>
  <c r="BD92" i="26" s="1"/>
  <c r="BD90" i="26" s="1"/>
  <c r="BD91" i="26" s="1"/>
  <c r="BD58" i="26"/>
  <c r="BD54" i="26"/>
  <c r="BD62" i="26" s="1"/>
  <c r="BD60" i="26" s="1"/>
  <c r="BD61" i="26" s="1"/>
  <c r="BR201" i="26"/>
  <c r="BR59" i="26"/>
  <c r="BD158" i="26"/>
  <c r="BD164" i="26"/>
  <c r="BD161" i="26"/>
  <c r="BD102" i="26"/>
  <c r="BD103" i="26" s="1"/>
  <c r="BD155" i="26"/>
  <c r="BR166" i="26"/>
  <c r="BR202" i="26" s="1"/>
  <c r="BR163" i="26"/>
  <c r="BR199" i="26" s="1"/>
  <c r="AP58" i="26"/>
  <c r="AP54" i="26"/>
  <c r="AP62" i="26" s="1"/>
  <c r="AP60" i="26" s="1"/>
  <c r="AP61" i="26" s="1"/>
  <c r="AP80" i="26"/>
  <c r="AP82" i="26" s="1"/>
  <c r="AP92" i="26" s="1"/>
  <c r="AP90" i="26" s="1"/>
  <c r="AP91" i="26" s="1"/>
  <c r="BR197" i="26"/>
  <c r="BR198" i="26" s="1"/>
  <c r="BR162" i="26"/>
  <c r="BR145" i="26"/>
  <c r="BR146" i="26"/>
  <c r="AP104" i="26"/>
  <c r="AP100" i="26"/>
  <c r="AP160" i="26" s="1"/>
  <c r="AP139" i="26"/>
  <c r="AP141" i="26" s="1"/>
  <c r="AP151" i="26" s="1"/>
  <c r="AP149" i="26" s="1"/>
  <c r="AP150" i="26" s="1"/>
  <c r="BR147" i="26"/>
  <c r="BR148" i="26" s="1"/>
  <c r="BR105" i="26"/>
  <c r="N81" i="26"/>
  <c r="N85" i="26" s="1"/>
  <c r="N79" i="26"/>
  <c r="BR194" i="26"/>
  <c r="BR195" i="26" s="1"/>
  <c r="BR159" i="26"/>
  <c r="BR86" i="26"/>
  <c r="BR87" i="26"/>
  <c r="BR89" i="26"/>
  <c r="N140" i="26"/>
  <c r="N144" i="26" s="1"/>
  <c r="N138" i="26"/>
  <c r="AP140" i="26"/>
  <c r="AP144" i="26" s="1"/>
  <c r="AP138" i="26"/>
  <c r="AP81" i="26"/>
  <c r="AP85" i="26" s="1"/>
  <c r="AP79" i="26"/>
  <c r="BR191" i="26"/>
  <c r="BR192" i="26" s="1"/>
  <c r="BR156" i="26"/>
  <c r="BR165" i="26"/>
  <c r="N104" i="26"/>
  <c r="N100" i="26"/>
  <c r="N160" i="26" s="1"/>
  <c r="N139" i="26"/>
  <c r="N141" i="26" s="1"/>
  <c r="N151" i="26" s="1"/>
  <c r="N149" i="26" s="1"/>
  <c r="N150" i="26" s="1"/>
  <c r="N164" i="26"/>
  <c r="N158" i="26"/>
  <c r="N161" i="26"/>
  <c r="N102" i="26"/>
  <c r="N103" i="26" s="1"/>
  <c r="N155" i="26"/>
  <c r="AP164" i="26"/>
  <c r="AP158" i="26"/>
  <c r="AP155" i="26"/>
  <c r="AP102" i="26"/>
  <c r="AP103" i="26" s="1"/>
  <c r="AP161" i="26"/>
  <c r="N80" i="26"/>
  <c r="N82" i="26" s="1"/>
  <c r="N92" i="26" s="1"/>
  <c r="N90" i="26" s="1"/>
  <c r="N91" i="26" s="1"/>
  <c r="N58" i="26"/>
  <c r="N54" i="26"/>
  <c r="N62" i="26" s="1"/>
  <c r="N60" i="26" s="1"/>
  <c r="N61" i="26" s="1"/>
  <c r="AB88" i="26"/>
  <c r="AB89" i="26" s="1"/>
  <c r="AB59" i="26"/>
  <c r="AP80" i="25"/>
  <c r="AP82" i="25" s="1"/>
  <c r="AP92" i="25" s="1"/>
  <c r="AP90" i="25" s="1"/>
  <c r="AP91" i="25" s="1"/>
  <c r="AP58" i="25"/>
  <c r="AP54" i="25"/>
  <c r="AP62" i="25" s="1"/>
  <c r="AP60" i="25" s="1"/>
  <c r="AP61" i="25" s="1"/>
  <c r="N191" i="25"/>
  <c r="N192" i="25" s="1"/>
  <c r="N156" i="25"/>
  <c r="AB86" i="25"/>
  <c r="AB87" i="25"/>
  <c r="BR88" i="25"/>
  <c r="BR89" i="25" s="1"/>
  <c r="BR59" i="25"/>
  <c r="N197" i="25"/>
  <c r="N198" i="25" s="1"/>
  <c r="N162" i="25"/>
  <c r="N147" i="25"/>
  <c r="N148" i="25" s="1"/>
  <c r="N105" i="25"/>
  <c r="N86" i="25"/>
  <c r="N87" i="25"/>
  <c r="N146" i="25"/>
  <c r="N145" i="25"/>
  <c r="N194" i="25"/>
  <c r="N195" i="25" s="1"/>
  <c r="N159" i="25"/>
  <c r="AB88" i="25"/>
  <c r="AB89" i="25" s="1"/>
  <c r="AB59" i="25"/>
  <c r="N166" i="25"/>
  <c r="N202" i="25" s="1"/>
  <c r="N196" i="25"/>
  <c r="N157" i="25"/>
  <c r="N193" i="25" s="1"/>
  <c r="N163" i="25"/>
  <c r="N199" i="25" s="1"/>
  <c r="N108" i="25"/>
  <c r="N106" i="25" s="1"/>
  <c r="N107" i="25" s="1"/>
  <c r="N88" i="25"/>
  <c r="N89" i="25" s="1"/>
  <c r="N59" i="25"/>
  <c r="AP81" i="25"/>
  <c r="AP85" i="25" s="1"/>
  <c r="AP79" i="25"/>
  <c r="N200" i="25"/>
  <c r="N201" i="25" s="1"/>
  <c r="N165" i="25"/>
  <c r="N146" i="24"/>
  <c r="N162" i="24"/>
  <c r="AP80" i="24"/>
  <c r="AP82" i="24" s="1"/>
  <c r="AP92" i="24" s="1"/>
  <c r="AP90" i="24" s="1"/>
  <c r="AP91" i="24" s="1"/>
  <c r="AP58" i="24"/>
  <c r="AP54" i="24"/>
  <c r="AP62" i="24" s="1"/>
  <c r="AP60" i="24" s="1"/>
  <c r="AP61" i="24" s="1"/>
  <c r="N191" i="24"/>
  <c r="N192" i="24" s="1"/>
  <c r="N156" i="24"/>
  <c r="N163" i="24"/>
  <c r="N199" i="24" s="1"/>
  <c r="N157" i="24"/>
  <c r="N193" i="24" s="1"/>
  <c r="N166" i="24"/>
  <c r="N202" i="24" s="1"/>
  <c r="N196" i="24"/>
  <c r="N108" i="24"/>
  <c r="N106" i="24" s="1"/>
  <c r="N107" i="24" s="1"/>
  <c r="N88" i="24"/>
  <c r="N89" i="24" s="1"/>
  <c r="N59" i="24"/>
  <c r="AB165" i="24"/>
  <c r="BD164" i="24"/>
  <c r="BD158" i="24"/>
  <c r="BD161" i="24"/>
  <c r="BD155" i="24"/>
  <c r="BD102" i="24"/>
  <c r="BD103" i="24" s="1"/>
  <c r="BR196" i="24"/>
  <c r="AB156" i="24"/>
  <c r="AB197" i="24"/>
  <c r="AB198" i="24" s="1"/>
  <c r="AB162" i="24"/>
  <c r="AB166" i="24"/>
  <c r="AB202" i="24" s="1"/>
  <c r="AB196" i="24"/>
  <c r="AB163" i="24"/>
  <c r="AB199" i="24" s="1"/>
  <c r="AB108" i="24"/>
  <c r="AB106" i="24" s="1"/>
  <c r="AB107" i="24" s="1"/>
  <c r="AB157" i="24"/>
  <c r="AB193" i="24" s="1"/>
  <c r="BD140" i="24"/>
  <c r="BD144" i="24" s="1"/>
  <c r="BD138" i="24"/>
  <c r="BD80" i="24"/>
  <c r="BD82" i="24" s="1"/>
  <c r="BD92" i="24" s="1"/>
  <c r="BD90" i="24" s="1"/>
  <c r="BD91" i="24" s="1"/>
  <c r="BD58" i="24"/>
  <c r="BD54" i="24"/>
  <c r="BD62" i="24" s="1"/>
  <c r="BD60" i="24" s="1"/>
  <c r="BD61" i="24" s="1"/>
  <c r="AP139" i="24"/>
  <c r="AP141" i="24" s="1"/>
  <c r="AP151" i="24" s="1"/>
  <c r="AP149" i="24" s="1"/>
  <c r="AP150" i="24" s="1"/>
  <c r="AP104" i="24"/>
  <c r="AP100" i="24"/>
  <c r="AP160" i="24" s="1"/>
  <c r="AP140" i="24"/>
  <c r="AP144" i="24" s="1"/>
  <c r="AP138" i="24"/>
  <c r="N105" i="24"/>
  <c r="BD104" i="24"/>
  <c r="BD100" i="24"/>
  <c r="BD160" i="24" s="1"/>
  <c r="BD139" i="24"/>
  <c r="BD141" i="24" s="1"/>
  <c r="BD151" i="24" s="1"/>
  <c r="BD149" i="24" s="1"/>
  <c r="BD150" i="24" s="1"/>
  <c r="AP81" i="24"/>
  <c r="AP85" i="24" s="1"/>
  <c r="AP79" i="24"/>
  <c r="BQ147" i="24"/>
  <c r="BR104" i="24"/>
  <c r="AB88" i="24"/>
  <c r="AB89" i="24" s="1"/>
  <c r="AB59" i="24"/>
  <c r="AP161" i="24"/>
  <c r="AP155" i="24"/>
  <c r="AP164" i="24"/>
  <c r="AP158" i="24"/>
  <c r="AP102" i="24"/>
  <c r="AP103" i="24" s="1"/>
  <c r="BR202" i="24"/>
  <c r="AB192" i="24"/>
  <c r="N194" i="24"/>
  <c r="N195" i="24" s="1"/>
  <c r="N159" i="24"/>
  <c r="AB147" i="24"/>
  <c r="AB148" i="24" s="1"/>
  <c r="AB105" i="24"/>
  <c r="BD81" i="24"/>
  <c r="BD85" i="24" s="1"/>
  <c r="BD79" i="24"/>
  <c r="N87" i="24"/>
  <c r="N200" i="24"/>
  <c r="N201" i="24" s="1"/>
  <c r="N165" i="24"/>
  <c r="BD199" i="23"/>
  <c r="BD193" i="23"/>
  <c r="AB80" i="23"/>
  <c r="AB82" i="23" s="1"/>
  <c r="AB92" i="23" s="1"/>
  <c r="AB90" i="23" s="1"/>
  <c r="AB91" i="23" s="1"/>
  <c r="AB58" i="23"/>
  <c r="AB54" i="23"/>
  <c r="AB62" i="23" s="1"/>
  <c r="AB60" i="23" s="1"/>
  <c r="AB61" i="23" s="1"/>
  <c r="AB81" i="23"/>
  <c r="AB85" i="23" s="1"/>
  <c r="AB79" i="23"/>
  <c r="BR147" i="23"/>
  <c r="BR148" i="23" s="1"/>
  <c r="BR105" i="23"/>
  <c r="BR197" i="23"/>
  <c r="BR198" i="23" s="1"/>
  <c r="BR162" i="23"/>
  <c r="AB161" i="23"/>
  <c r="AB158" i="23"/>
  <c r="AB164" i="23"/>
  <c r="AB155" i="23"/>
  <c r="AB102" i="23"/>
  <c r="AB103" i="23" s="1"/>
  <c r="N104" i="23"/>
  <c r="N100" i="23"/>
  <c r="N160" i="23" s="1"/>
  <c r="N139" i="23"/>
  <c r="N141" i="23" s="1"/>
  <c r="N151" i="23" s="1"/>
  <c r="N149" i="23" s="1"/>
  <c r="N150" i="23" s="1"/>
  <c r="N140" i="23"/>
  <c r="N144" i="23" s="1"/>
  <c r="N138" i="23"/>
  <c r="N81" i="23"/>
  <c r="N85" i="23" s="1"/>
  <c r="N79" i="23"/>
  <c r="BR191" i="23"/>
  <c r="BR192" i="23" s="1"/>
  <c r="BR156" i="23"/>
  <c r="BD202" i="23"/>
  <c r="BR88" i="23"/>
  <c r="BR89" i="23" s="1"/>
  <c r="BR59" i="23"/>
  <c r="AB139" i="23"/>
  <c r="AB141" i="23" s="1"/>
  <c r="AB151" i="23" s="1"/>
  <c r="AB149" i="23" s="1"/>
  <c r="AB150" i="23" s="1"/>
  <c r="AB104" i="23"/>
  <c r="AB100" i="23"/>
  <c r="N164" i="23"/>
  <c r="N155" i="23"/>
  <c r="N158" i="23"/>
  <c r="N161" i="23"/>
  <c r="N102" i="23"/>
  <c r="N103" i="23" s="1"/>
  <c r="BR166" i="23"/>
  <c r="BR202" i="23" s="1"/>
  <c r="BR157" i="23"/>
  <c r="BR193" i="23" s="1"/>
  <c r="BR163" i="23"/>
  <c r="BR199" i="23" s="1"/>
  <c r="BR160" i="23"/>
  <c r="BR196" i="23" s="1"/>
  <c r="BR108" i="23"/>
  <c r="BR106" i="23" s="1"/>
  <c r="BR107" i="23" s="1"/>
  <c r="AB140" i="23"/>
  <c r="AB144" i="23" s="1"/>
  <c r="AB138" i="23"/>
  <c r="N80" i="23"/>
  <c r="N82" i="23" s="1"/>
  <c r="N92" i="23" s="1"/>
  <c r="N90" i="23" s="1"/>
  <c r="N91" i="23" s="1"/>
  <c r="N54" i="23"/>
  <c r="N62" i="23" s="1"/>
  <c r="N60" i="23" s="1"/>
  <c r="N61" i="23" s="1"/>
  <c r="N58" i="23"/>
  <c r="BR194" i="23"/>
  <c r="BR195" i="23" s="1"/>
  <c r="BR159" i="23"/>
  <c r="BR200" i="23"/>
  <c r="BR201" i="23" s="1"/>
  <c r="BR165" i="23"/>
  <c r="BD196" i="23"/>
  <c r="AP139" i="22"/>
  <c r="AP141" i="22" s="1"/>
  <c r="AP151" i="22" s="1"/>
  <c r="AP149" i="22" s="1"/>
  <c r="AP150" i="22" s="1"/>
  <c r="AP100" i="22"/>
  <c r="AP104" i="22"/>
  <c r="N139" i="22"/>
  <c r="N141" i="22" s="1"/>
  <c r="N151" i="22" s="1"/>
  <c r="N149" i="22" s="1"/>
  <c r="N150" i="22" s="1"/>
  <c r="N100" i="22"/>
  <c r="N104" i="22"/>
  <c r="BR81" i="22"/>
  <c r="BR85" i="22" s="1"/>
  <c r="BR79" i="22"/>
  <c r="N164" i="22"/>
  <c r="N158" i="22"/>
  <c r="N161" i="22"/>
  <c r="N155" i="22"/>
  <c r="N102" i="22"/>
  <c r="N103" i="22" s="1"/>
  <c r="BR139" i="22"/>
  <c r="BR141" i="22" s="1"/>
  <c r="BR151" i="22" s="1"/>
  <c r="BR149" i="22" s="1"/>
  <c r="BR150" i="22" s="1"/>
  <c r="BR104" i="22"/>
  <c r="BR100" i="22"/>
  <c r="BD164" i="22"/>
  <c r="BD161" i="22"/>
  <c r="BD155" i="22"/>
  <c r="BD158" i="22"/>
  <c r="BD102" i="22"/>
  <c r="BD103" i="22" s="1"/>
  <c r="BR80" i="22"/>
  <c r="BR82" i="22" s="1"/>
  <c r="BR92" i="22" s="1"/>
  <c r="BR90" i="22" s="1"/>
  <c r="BR91" i="22" s="1"/>
  <c r="BR54" i="22"/>
  <c r="BR62" i="22" s="1"/>
  <c r="BR60" i="22" s="1"/>
  <c r="BR61" i="22" s="1"/>
  <c r="BR58" i="22"/>
  <c r="AB140" i="22"/>
  <c r="AB144" i="22" s="1"/>
  <c r="AB138" i="22"/>
  <c r="BD80" i="22"/>
  <c r="BD82" i="22" s="1"/>
  <c r="BD92" i="22" s="1"/>
  <c r="BD90" i="22" s="1"/>
  <c r="BD91" i="22" s="1"/>
  <c r="BD58" i="22"/>
  <c r="BD54" i="22"/>
  <c r="BD62" i="22" s="1"/>
  <c r="BD60" i="22" s="1"/>
  <c r="BD61" i="22" s="1"/>
  <c r="N80" i="22"/>
  <c r="N82" i="22" s="1"/>
  <c r="N92" i="22" s="1"/>
  <c r="N90" i="22" s="1"/>
  <c r="N91" i="22" s="1"/>
  <c r="N58" i="22"/>
  <c r="N54" i="22"/>
  <c r="N62" i="22" s="1"/>
  <c r="N60" i="22" s="1"/>
  <c r="N61" i="22" s="1"/>
  <c r="BD81" i="22"/>
  <c r="BD85" i="22" s="1"/>
  <c r="BD79" i="22"/>
  <c r="AP164" i="22"/>
  <c r="AP158" i="22"/>
  <c r="AP161" i="22"/>
  <c r="AP155" i="22"/>
  <c r="AP102" i="22"/>
  <c r="AP103" i="22" s="1"/>
  <c r="BR164" i="22"/>
  <c r="BR158" i="22"/>
  <c r="BR161" i="22"/>
  <c r="BR155" i="22"/>
  <c r="BR102" i="22"/>
  <c r="BR103" i="22" s="1"/>
  <c r="AB81" i="22"/>
  <c r="AB85" i="22" s="1"/>
  <c r="AB79" i="22"/>
  <c r="AP81" i="22"/>
  <c r="AP85" i="22" s="1"/>
  <c r="AP86" i="22" s="1"/>
  <c r="AP79" i="22"/>
  <c r="AB139" i="22"/>
  <c r="AB141" i="22" s="1"/>
  <c r="AB151" i="22" s="1"/>
  <c r="AB149" i="22" s="1"/>
  <c r="AB150" i="22" s="1"/>
  <c r="AB104" i="22"/>
  <c r="AB100" i="22"/>
  <c r="AP140" i="22"/>
  <c r="AP144" i="22" s="1"/>
  <c r="AP138" i="22"/>
  <c r="BR140" i="22"/>
  <c r="BR144" i="22" s="1"/>
  <c r="BR138" i="22"/>
  <c r="N140" i="22"/>
  <c r="N144" i="22" s="1"/>
  <c r="N138" i="22"/>
  <c r="BD139" i="22"/>
  <c r="BD141" i="22" s="1"/>
  <c r="BD151" i="22" s="1"/>
  <c r="BD149" i="22" s="1"/>
  <c r="BD150" i="22" s="1"/>
  <c r="BD104" i="22"/>
  <c r="BD100" i="22"/>
  <c r="BD140" i="22"/>
  <c r="BD144" i="22" s="1"/>
  <c r="BD138" i="22"/>
  <c r="AB80" i="22"/>
  <c r="AB82" i="22" s="1"/>
  <c r="AB92" i="22" s="1"/>
  <c r="AB90" i="22" s="1"/>
  <c r="AB91" i="22" s="1"/>
  <c r="AB58" i="22"/>
  <c r="AB54" i="22"/>
  <c r="AB62" i="22" s="1"/>
  <c r="AB60" i="22" s="1"/>
  <c r="AB61" i="22" s="1"/>
  <c r="AP80" i="22"/>
  <c r="AP82" i="22" s="1"/>
  <c r="AP92" i="22" s="1"/>
  <c r="AP90" i="22" s="1"/>
  <c r="AP91" i="22" s="1"/>
  <c r="AP58" i="22"/>
  <c r="AP54" i="22"/>
  <c r="AP62" i="22" s="1"/>
  <c r="AP60" i="22" s="1"/>
  <c r="AP61" i="22" s="1"/>
  <c r="N81" i="22"/>
  <c r="N85" i="22" s="1"/>
  <c r="N79" i="22"/>
  <c r="AB164" i="22"/>
  <c r="AB161" i="22"/>
  <c r="AB155" i="22"/>
  <c r="AB158" i="22"/>
  <c r="AB102" i="22"/>
  <c r="AB103" i="22" s="1"/>
  <c r="BR197" i="18"/>
  <c r="BR198" i="18" s="1"/>
  <c r="BR162" i="18"/>
  <c r="BR191" i="18"/>
  <c r="BR192" i="18" s="1"/>
  <c r="BR156" i="18"/>
  <c r="BR145" i="18"/>
  <c r="BR146" i="18"/>
  <c r="BR88" i="18"/>
  <c r="BR89" i="18" s="1"/>
  <c r="BR59" i="18"/>
  <c r="BR200" i="18"/>
  <c r="BR201" i="18" s="1"/>
  <c r="BR165" i="18"/>
  <c r="BR147" i="18"/>
  <c r="BR148" i="18" s="1"/>
  <c r="BR105" i="18"/>
  <c r="BR194" i="18"/>
  <c r="BR195" i="18" s="1"/>
  <c r="BR159" i="18"/>
  <c r="BR108" i="18"/>
  <c r="BR106" i="18" s="1"/>
  <c r="BR107" i="18" s="1"/>
  <c r="BR196" i="18"/>
  <c r="BR166" i="18"/>
  <c r="BR202" i="18" s="1"/>
  <c r="BR157" i="18"/>
  <c r="BR193" i="18" s="1"/>
  <c r="BR163" i="18"/>
  <c r="BR199" i="18" s="1"/>
  <c r="BR86" i="18"/>
  <c r="BR87" i="18"/>
  <c r="AB146" i="18"/>
  <c r="AB197" i="18"/>
  <c r="AB198" i="18" s="1"/>
  <c r="AB162" i="18"/>
  <c r="AB87" i="18"/>
  <c r="AB200" i="18"/>
  <c r="AB201" i="18" s="1"/>
  <c r="AB165" i="18"/>
  <c r="AB166" i="18"/>
  <c r="AB202" i="18" s="1"/>
  <c r="AB196" i="18"/>
  <c r="AB157" i="18"/>
  <c r="AB193" i="18" s="1"/>
  <c r="AB108" i="18"/>
  <c r="AB106" i="18" s="1"/>
  <c r="AB107" i="18" s="1"/>
  <c r="AB163" i="18"/>
  <c r="AB199" i="18" s="1"/>
  <c r="AB194" i="18"/>
  <c r="AB195" i="18" s="1"/>
  <c r="AB159" i="18"/>
  <c r="AB147" i="18"/>
  <c r="AB148" i="18" s="1"/>
  <c r="AB105" i="18"/>
  <c r="AB88" i="18"/>
  <c r="AB89" i="18" s="1"/>
  <c r="AB59" i="18"/>
  <c r="AB191" i="18"/>
  <c r="AB192" i="18" s="1"/>
  <c r="AB156" i="18"/>
  <c r="N200" i="18"/>
  <c r="N201" i="18" s="1"/>
  <c r="N166" i="18"/>
  <c r="N163" i="18"/>
  <c r="N199" i="18" s="1"/>
  <c r="N157" i="18"/>
  <c r="N193" i="18" s="1"/>
  <c r="N121" i="18"/>
  <c r="N122" i="18" s="1"/>
  <c r="N194" i="18"/>
  <c r="N195" i="18" s="1"/>
  <c r="N146" i="18"/>
  <c r="N191" i="18"/>
  <c r="N192" i="18" s="1"/>
  <c r="N197" i="18"/>
  <c r="N198" i="18" s="1"/>
  <c r="N159" i="18"/>
  <c r="N202" i="18"/>
  <c r="N108" i="18"/>
  <c r="N106" i="18" s="1"/>
  <c r="N107" i="18" s="1"/>
  <c r="N196" i="18"/>
  <c r="N105" i="18"/>
  <c r="E38" i="18"/>
  <c r="E46" i="18" s="1"/>
  <c r="E42" i="18"/>
  <c r="N84" i="18"/>
  <c r="I51" i="18"/>
  <c r="I5" i="18" s="1"/>
  <c r="BR160" i="26" l="1"/>
  <c r="BR196" i="26" s="1"/>
  <c r="N88" i="36"/>
  <c r="N89" i="36" s="1"/>
  <c r="N59" i="36"/>
  <c r="N196" i="35"/>
  <c r="N166" i="35"/>
  <c r="N202" i="35" s="1"/>
  <c r="N163" i="35"/>
  <c r="N199" i="35" s="1"/>
  <c r="N157" i="35"/>
  <c r="N193" i="35" s="1"/>
  <c r="N108" i="35"/>
  <c r="N106" i="35" s="1"/>
  <c r="N107" i="35" s="1"/>
  <c r="N147" i="35"/>
  <c r="N148" i="35" s="1"/>
  <c r="N105" i="35"/>
  <c r="N191" i="35"/>
  <c r="N192" i="35" s="1"/>
  <c r="N156" i="35"/>
  <c r="N86" i="35"/>
  <c r="N87" i="35"/>
  <c r="N197" i="35"/>
  <c r="N198" i="35" s="1"/>
  <c r="N162" i="35"/>
  <c r="N194" i="35"/>
  <c r="N195" i="35" s="1"/>
  <c r="N159" i="35"/>
  <c r="N145" i="35"/>
  <c r="N146" i="35"/>
  <c r="N200" i="35"/>
  <c r="N201" i="35" s="1"/>
  <c r="N165" i="35"/>
  <c r="N88" i="35"/>
  <c r="N89" i="35" s="1"/>
  <c r="N59" i="35"/>
  <c r="BR88" i="35"/>
  <c r="BR89" i="35" s="1"/>
  <c r="BR59" i="35"/>
  <c r="BD88" i="34"/>
  <c r="BD89" i="34" s="1"/>
  <c r="BD59" i="34"/>
  <c r="BD200" i="34"/>
  <c r="BD201" i="34" s="1"/>
  <c r="BD165" i="34"/>
  <c r="AB86" i="34"/>
  <c r="AB87" i="34"/>
  <c r="AB88" i="34"/>
  <c r="AB89" i="34" s="1"/>
  <c r="AB59" i="34"/>
  <c r="AB191" i="34"/>
  <c r="AB192" i="34" s="1"/>
  <c r="AB156" i="34"/>
  <c r="BD191" i="34"/>
  <c r="BD192" i="34" s="1"/>
  <c r="BD156" i="34"/>
  <c r="BD166" i="34"/>
  <c r="BD202" i="34" s="1"/>
  <c r="BD108" i="34"/>
  <c r="BD106" i="34" s="1"/>
  <c r="BD107" i="34" s="1"/>
  <c r="BD163" i="34"/>
  <c r="BD199" i="34" s="1"/>
  <c r="BD157" i="34"/>
  <c r="BD193" i="34" s="1"/>
  <c r="BD196" i="34"/>
  <c r="AB145" i="34"/>
  <c r="AB146" i="34"/>
  <c r="AB197" i="34"/>
  <c r="AB198" i="34" s="1"/>
  <c r="AB162" i="34"/>
  <c r="BD145" i="34"/>
  <c r="BD146" i="34"/>
  <c r="AB200" i="34"/>
  <c r="AB201" i="34" s="1"/>
  <c r="AB165" i="34"/>
  <c r="AB196" i="34"/>
  <c r="AB108" i="34"/>
  <c r="AB106" i="34" s="1"/>
  <c r="AB107" i="34" s="1"/>
  <c r="AB163" i="34"/>
  <c r="AB199" i="34" s="1"/>
  <c r="AB166" i="34"/>
  <c r="AB202" i="34" s="1"/>
  <c r="AB157" i="34"/>
  <c r="AB193" i="34" s="1"/>
  <c r="BD197" i="34"/>
  <c r="BD198" i="34" s="1"/>
  <c r="BD162" i="34"/>
  <c r="BD147" i="34"/>
  <c r="BD148" i="34" s="1"/>
  <c r="BD105" i="34"/>
  <c r="AB194" i="34"/>
  <c r="AB195" i="34" s="1"/>
  <c r="AB159" i="34"/>
  <c r="AB147" i="34"/>
  <c r="AB148" i="34" s="1"/>
  <c r="AB105" i="34"/>
  <c r="BD194" i="34"/>
  <c r="BD195" i="34" s="1"/>
  <c r="BD159" i="34"/>
  <c r="BD86" i="34"/>
  <c r="BD87" i="34"/>
  <c r="BR194" i="33"/>
  <c r="BR195" i="33" s="1"/>
  <c r="BR159" i="33"/>
  <c r="AP197" i="33"/>
  <c r="AP198" i="33" s="1"/>
  <c r="AP162" i="33"/>
  <c r="AP147" i="33"/>
  <c r="AP148" i="33" s="1"/>
  <c r="AP105" i="33"/>
  <c r="BR191" i="33"/>
  <c r="BR192" i="33" s="1"/>
  <c r="BR156" i="33"/>
  <c r="AP145" i="33"/>
  <c r="AP146" i="33"/>
  <c r="BR147" i="33"/>
  <c r="BR148" i="33" s="1"/>
  <c r="BR105" i="33"/>
  <c r="AP200" i="33"/>
  <c r="AP201" i="33" s="1"/>
  <c r="AP165" i="33"/>
  <c r="BR197" i="33"/>
  <c r="BR198" i="33" s="1"/>
  <c r="BR162" i="33"/>
  <c r="BR145" i="33"/>
  <c r="BR146" i="33"/>
  <c r="AP86" i="33"/>
  <c r="AP87" i="33"/>
  <c r="AP191" i="33"/>
  <c r="AP192" i="33" s="1"/>
  <c r="AP156" i="33"/>
  <c r="N147" i="33"/>
  <c r="N148" i="33" s="1"/>
  <c r="N105" i="33"/>
  <c r="AP194" i="33"/>
  <c r="AP195" i="33" s="1"/>
  <c r="AP159" i="33"/>
  <c r="AP166" i="33"/>
  <c r="AP202" i="33" s="1"/>
  <c r="AP163" i="33"/>
  <c r="AP199" i="33" s="1"/>
  <c r="AP157" i="33"/>
  <c r="AP193" i="33" s="1"/>
  <c r="AP196" i="33"/>
  <c r="AP108" i="33"/>
  <c r="AP106" i="33" s="1"/>
  <c r="AP107" i="33" s="1"/>
  <c r="BR200" i="33"/>
  <c r="BR201" i="33" s="1"/>
  <c r="BR165" i="33"/>
  <c r="BR86" i="33"/>
  <c r="BR87" i="33"/>
  <c r="AP88" i="33"/>
  <c r="AP89" i="33" s="1"/>
  <c r="AP59" i="33"/>
  <c r="BR166" i="33"/>
  <c r="BR202" i="33" s="1"/>
  <c r="BR157" i="33"/>
  <c r="BR193" i="33" s="1"/>
  <c r="BR163" i="33"/>
  <c r="BR199" i="33" s="1"/>
  <c r="BR196" i="33"/>
  <c r="BR108" i="33"/>
  <c r="BR106" i="33" s="1"/>
  <c r="BR107" i="33" s="1"/>
  <c r="BR88" i="33"/>
  <c r="BR89" i="33" s="1"/>
  <c r="BR59" i="33"/>
  <c r="N200" i="31"/>
  <c r="N201" i="31" s="1"/>
  <c r="N165" i="31"/>
  <c r="N88" i="31"/>
  <c r="N89" i="31" s="1"/>
  <c r="N59" i="31"/>
  <c r="N145" i="31"/>
  <c r="N146" i="31"/>
  <c r="N147" i="31"/>
  <c r="N148" i="31" s="1"/>
  <c r="N105" i="31"/>
  <c r="N87" i="31"/>
  <c r="N86" i="31"/>
  <c r="N194" i="31"/>
  <c r="N195" i="31" s="1"/>
  <c r="N159" i="31"/>
  <c r="N197" i="31"/>
  <c r="N198" i="31" s="1"/>
  <c r="N162" i="31"/>
  <c r="AB88" i="31"/>
  <c r="AB89" i="31" s="1"/>
  <c r="AB59" i="31"/>
  <c r="N166" i="31"/>
  <c r="N202" i="31" s="1"/>
  <c r="N196" i="31"/>
  <c r="N163" i="31"/>
  <c r="N199" i="31" s="1"/>
  <c r="N108" i="31"/>
  <c r="N106" i="31" s="1"/>
  <c r="N107" i="31" s="1"/>
  <c r="N157" i="31"/>
  <c r="N193" i="31" s="1"/>
  <c r="N191" i="31"/>
  <c r="N192" i="31" s="1"/>
  <c r="N156" i="31"/>
  <c r="AB147" i="31"/>
  <c r="AB148" i="31" s="1"/>
  <c r="AB105" i="31"/>
  <c r="BR147" i="30"/>
  <c r="BR148" i="30" s="1"/>
  <c r="BR105" i="30"/>
  <c r="BR88" i="30"/>
  <c r="BR89" i="30" s="1"/>
  <c r="BR59" i="30"/>
  <c r="AP147" i="30"/>
  <c r="AP148" i="30" s="1"/>
  <c r="AP105" i="30"/>
  <c r="N86" i="29"/>
  <c r="N87" i="29"/>
  <c r="AP194" i="29"/>
  <c r="AP195" i="29" s="1"/>
  <c r="AP159" i="29"/>
  <c r="N200" i="29"/>
  <c r="N201" i="29" s="1"/>
  <c r="N165" i="29"/>
  <c r="AP86" i="29"/>
  <c r="AP87" i="29"/>
  <c r="N88" i="29"/>
  <c r="N89" i="29" s="1"/>
  <c r="N59" i="29"/>
  <c r="AP145" i="29"/>
  <c r="AP146" i="29"/>
  <c r="AP191" i="29"/>
  <c r="AP192" i="29" s="1"/>
  <c r="AP156" i="29"/>
  <c r="N194" i="29"/>
  <c r="N195" i="29" s="1"/>
  <c r="N159" i="29"/>
  <c r="AP200" i="29"/>
  <c r="AP201" i="29" s="1"/>
  <c r="AP165" i="29"/>
  <c r="N191" i="29"/>
  <c r="N192" i="29" s="1"/>
  <c r="N156" i="29"/>
  <c r="AP166" i="29"/>
  <c r="AP202" i="29" s="1"/>
  <c r="AP196" i="29"/>
  <c r="AP163" i="29"/>
  <c r="AP199" i="29" s="1"/>
  <c r="AP157" i="29"/>
  <c r="AP193" i="29" s="1"/>
  <c r="AP108" i="29"/>
  <c r="AP106" i="29" s="1"/>
  <c r="AP107" i="29" s="1"/>
  <c r="N166" i="29"/>
  <c r="N202" i="29" s="1"/>
  <c r="N196" i="29"/>
  <c r="N157" i="29"/>
  <c r="N193" i="29" s="1"/>
  <c r="N108" i="29"/>
  <c r="N106" i="29" s="1"/>
  <c r="N107" i="29" s="1"/>
  <c r="N163" i="29"/>
  <c r="N199" i="29" s="1"/>
  <c r="AP88" i="29"/>
  <c r="AP89" i="29" s="1"/>
  <c r="AP59" i="29"/>
  <c r="AP197" i="29"/>
  <c r="AP198" i="29" s="1"/>
  <c r="AP162" i="29"/>
  <c r="N197" i="29"/>
  <c r="N198" i="29" s="1"/>
  <c r="N162" i="29"/>
  <c r="AP147" i="29"/>
  <c r="AP148" i="29" s="1"/>
  <c r="AP105" i="29"/>
  <c r="N147" i="29"/>
  <c r="N148" i="29" s="1"/>
  <c r="N105" i="29"/>
  <c r="N146" i="29"/>
  <c r="N145" i="29"/>
  <c r="BD163" i="28"/>
  <c r="BD199" i="28" s="1"/>
  <c r="BD166" i="28"/>
  <c r="BD202" i="28" s="1"/>
  <c r="BD196" i="28"/>
  <c r="BD157" i="28"/>
  <c r="BD193" i="28" s="1"/>
  <c r="BD108" i="28"/>
  <c r="BD106" i="28" s="1"/>
  <c r="BD107" i="28" s="1"/>
  <c r="BD200" i="28"/>
  <c r="BD201" i="28" s="1"/>
  <c r="BD165" i="28"/>
  <c r="BD145" i="28"/>
  <c r="BD146" i="28"/>
  <c r="BD194" i="28"/>
  <c r="BD195" i="28" s="1"/>
  <c r="BD159" i="28"/>
  <c r="BD88" i="28"/>
  <c r="BD89" i="28" s="1"/>
  <c r="BD59" i="28"/>
  <c r="BD191" i="28"/>
  <c r="BD192" i="28" s="1"/>
  <c r="BD156" i="28"/>
  <c r="AB88" i="28"/>
  <c r="AB89" i="28" s="1"/>
  <c r="AB59" i="28"/>
  <c r="BD147" i="28"/>
  <c r="BD148" i="28" s="1"/>
  <c r="BD105" i="28"/>
  <c r="BD86" i="28"/>
  <c r="BD87" i="28"/>
  <c r="AB147" i="28"/>
  <c r="AB148" i="28" s="1"/>
  <c r="AB105" i="28"/>
  <c r="BD197" i="28"/>
  <c r="BD198" i="28" s="1"/>
  <c r="BD162" i="28"/>
  <c r="AP163" i="27"/>
  <c r="AP199" i="27" s="1"/>
  <c r="AP157" i="27"/>
  <c r="AP193" i="27" s="1"/>
  <c r="AP196" i="27"/>
  <c r="AP166" i="27"/>
  <c r="AP202" i="27" s="1"/>
  <c r="AP108" i="27"/>
  <c r="AP106" i="27" s="1"/>
  <c r="AP107" i="27" s="1"/>
  <c r="AP147" i="27"/>
  <c r="AP148" i="27" s="1"/>
  <c r="AP105" i="27"/>
  <c r="AP88" i="27"/>
  <c r="AP89" i="27" s="1"/>
  <c r="AP59" i="27"/>
  <c r="AP145" i="27"/>
  <c r="AP146" i="27"/>
  <c r="AP86" i="27"/>
  <c r="AP87" i="27"/>
  <c r="AP200" i="27"/>
  <c r="AP201" i="27" s="1"/>
  <c r="AP165" i="27"/>
  <c r="AP191" i="27"/>
  <c r="AP192" i="27" s="1"/>
  <c r="AP156" i="27"/>
  <c r="AP194" i="27"/>
  <c r="AP195" i="27" s="1"/>
  <c r="AP159" i="27"/>
  <c r="AP197" i="27"/>
  <c r="AP198" i="27" s="1"/>
  <c r="AP162" i="27"/>
  <c r="BR108" i="26"/>
  <c r="BR106" i="26" s="1"/>
  <c r="BR107" i="26" s="1"/>
  <c r="BD191" i="26"/>
  <c r="BD192" i="26" s="1"/>
  <c r="BD156" i="26"/>
  <c r="BD194" i="26"/>
  <c r="BD195" i="26" s="1"/>
  <c r="BD159" i="26"/>
  <c r="BD88" i="26"/>
  <c r="BD89" i="26" s="1"/>
  <c r="BD59" i="26"/>
  <c r="BD147" i="26"/>
  <c r="BD148" i="26" s="1"/>
  <c r="BD105" i="26"/>
  <c r="BD165" i="26"/>
  <c r="BD200" i="26"/>
  <c r="BD201" i="26" s="1"/>
  <c r="BR157" i="26"/>
  <c r="BR193" i="26" s="1"/>
  <c r="BD157" i="26"/>
  <c r="BD193" i="26" s="1"/>
  <c r="BD196" i="26"/>
  <c r="BD166" i="26"/>
  <c r="BD202" i="26" s="1"/>
  <c r="BD108" i="26"/>
  <c r="BD106" i="26" s="1"/>
  <c r="BD107" i="26" s="1"/>
  <c r="BD163" i="26"/>
  <c r="BD199" i="26" s="1"/>
  <c r="BD86" i="26"/>
  <c r="BD87" i="26"/>
  <c r="BD145" i="26"/>
  <c r="BD146" i="26"/>
  <c r="BD162" i="26"/>
  <c r="BD197" i="26"/>
  <c r="BD198" i="26" s="1"/>
  <c r="N88" i="26"/>
  <c r="N89" i="26" s="1"/>
  <c r="N59" i="26"/>
  <c r="AP191" i="26"/>
  <c r="AP192" i="26" s="1"/>
  <c r="AP156" i="26"/>
  <c r="AP194" i="26"/>
  <c r="AP195" i="26" s="1"/>
  <c r="AP159" i="26"/>
  <c r="N197" i="26"/>
  <c r="N198" i="26" s="1"/>
  <c r="N162" i="26"/>
  <c r="N166" i="26"/>
  <c r="N202" i="26" s="1"/>
  <c r="N196" i="26"/>
  <c r="N157" i="26"/>
  <c r="N193" i="26" s="1"/>
  <c r="N108" i="26"/>
  <c r="N106" i="26" s="1"/>
  <c r="N107" i="26" s="1"/>
  <c r="N163" i="26"/>
  <c r="N199" i="26" s="1"/>
  <c r="AP145" i="26"/>
  <c r="AP146" i="26"/>
  <c r="AP197" i="26"/>
  <c r="AP198" i="26" s="1"/>
  <c r="AP162" i="26"/>
  <c r="AP200" i="26"/>
  <c r="AP201" i="26" s="1"/>
  <c r="AP165" i="26"/>
  <c r="N194" i="26"/>
  <c r="N195" i="26" s="1"/>
  <c r="N159" i="26"/>
  <c r="N147" i="26"/>
  <c r="N148" i="26" s="1"/>
  <c r="N105" i="26"/>
  <c r="N86" i="26"/>
  <c r="N87" i="26"/>
  <c r="AP166" i="26"/>
  <c r="AP202" i="26" s="1"/>
  <c r="AP196" i="26"/>
  <c r="AP163" i="26"/>
  <c r="AP199" i="26" s="1"/>
  <c r="AP108" i="26"/>
  <c r="AP106" i="26" s="1"/>
  <c r="AP107" i="26" s="1"/>
  <c r="AP157" i="26"/>
  <c r="AP193" i="26" s="1"/>
  <c r="AP88" i="26"/>
  <c r="AP89" i="26" s="1"/>
  <c r="AP59" i="26"/>
  <c r="N191" i="26"/>
  <c r="N192" i="26" s="1"/>
  <c r="N156" i="26"/>
  <c r="N200" i="26"/>
  <c r="N201" i="26" s="1"/>
  <c r="N165" i="26"/>
  <c r="AP86" i="26"/>
  <c r="AP87" i="26"/>
  <c r="N145" i="26"/>
  <c r="N146" i="26"/>
  <c r="AP147" i="26"/>
  <c r="AP148" i="26" s="1"/>
  <c r="AP105" i="26"/>
  <c r="AP86" i="25"/>
  <c r="AP87" i="25"/>
  <c r="AP88" i="25"/>
  <c r="AP89" i="25" s="1"/>
  <c r="AP59" i="25"/>
  <c r="AP200" i="24"/>
  <c r="AP201" i="24" s="1"/>
  <c r="AP165" i="24"/>
  <c r="AP145" i="24"/>
  <c r="AP146" i="24"/>
  <c r="BD197" i="24"/>
  <c r="BD198" i="24" s="1"/>
  <c r="BD162" i="24"/>
  <c r="AP191" i="24"/>
  <c r="AP192" i="24" s="1"/>
  <c r="AP156" i="24"/>
  <c r="AP86" i="24"/>
  <c r="AP87" i="24"/>
  <c r="AP163" i="24"/>
  <c r="AP199" i="24" s="1"/>
  <c r="AP157" i="24"/>
  <c r="AP193" i="24" s="1"/>
  <c r="AP166" i="24"/>
  <c r="AP202" i="24" s="1"/>
  <c r="AP196" i="24"/>
  <c r="AP108" i="24"/>
  <c r="AP106" i="24" s="1"/>
  <c r="AP107" i="24" s="1"/>
  <c r="BD88" i="24"/>
  <c r="BD89" i="24" s="1"/>
  <c r="BD59" i="24"/>
  <c r="BD194" i="24"/>
  <c r="BD195" i="24" s="1"/>
  <c r="BD159" i="24"/>
  <c r="BD147" i="24"/>
  <c r="BD148" i="24" s="1"/>
  <c r="BD105" i="24"/>
  <c r="BD145" i="24"/>
  <c r="BD146" i="24"/>
  <c r="AP197" i="24"/>
  <c r="AP198" i="24" s="1"/>
  <c r="AP162" i="24"/>
  <c r="BR147" i="24"/>
  <c r="BR148" i="24" s="1"/>
  <c r="BR105" i="24"/>
  <c r="AP147" i="24"/>
  <c r="AP148" i="24" s="1"/>
  <c r="AP105" i="24"/>
  <c r="BD200" i="24"/>
  <c r="BD201" i="24" s="1"/>
  <c r="BD165" i="24"/>
  <c r="AP88" i="24"/>
  <c r="AP89" i="24" s="1"/>
  <c r="AP59" i="24"/>
  <c r="BD86" i="24"/>
  <c r="BD87" i="24"/>
  <c r="AP194" i="24"/>
  <c r="AP195" i="24" s="1"/>
  <c r="AP159" i="24"/>
  <c r="BD166" i="24"/>
  <c r="BD202" i="24" s="1"/>
  <c r="BD196" i="24"/>
  <c r="BD157" i="24"/>
  <c r="BD193" i="24" s="1"/>
  <c r="BD108" i="24"/>
  <c r="BD106" i="24" s="1"/>
  <c r="BD107" i="24" s="1"/>
  <c r="BD163" i="24"/>
  <c r="BD199" i="24" s="1"/>
  <c r="BD191" i="24"/>
  <c r="BD192" i="24" s="1"/>
  <c r="BD156" i="24"/>
  <c r="N88" i="23"/>
  <c r="N89" i="23" s="1"/>
  <c r="N59" i="23"/>
  <c r="N194" i="23"/>
  <c r="N195" i="23" s="1"/>
  <c r="N159" i="23"/>
  <c r="N191" i="23"/>
  <c r="N192" i="23" s="1"/>
  <c r="N156" i="23"/>
  <c r="N200" i="23"/>
  <c r="N201" i="23" s="1"/>
  <c r="N165" i="23"/>
  <c r="N145" i="23"/>
  <c r="N146" i="23"/>
  <c r="AB197" i="23"/>
  <c r="AB198" i="23" s="1"/>
  <c r="AB162" i="23"/>
  <c r="AB88" i="23"/>
  <c r="AB89" i="23" s="1"/>
  <c r="AB59" i="23"/>
  <c r="AB145" i="23"/>
  <c r="AB146" i="23"/>
  <c r="AB147" i="23"/>
  <c r="AB148" i="23" s="1"/>
  <c r="AB105" i="23"/>
  <c r="N86" i="23"/>
  <c r="N87" i="23"/>
  <c r="N166" i="23"/>
  <c r="N202" i="23" s="1"/>
  <c r="N157" i="23"/>
  <c r="N193" i="23" s="1"/>
  <c r="N163" i="23"/>
  <c r="N199" i="23" s="1"/>
  <c r="N196" i="23"/>
  <c r="N108" i="23"/>
  <c r="N106" i="23" s="1"/>
  <c r="N107" i="23" s="1"/>
  <c r="AB200" i="23"/>
  <c r="AB201" i="23" s="1"/>
  <c r="AB165" i="23"/>
  <c r="AB86" i="23"/>
  <c r="AB87" i="23"/>
  <c r="N147" i="23"/>
  <c r="N148" i="23" s="1"/>
  <c r="N105" i="23"/>
  <c r="AB194" i="23"/>
  <c r="AB195" i="23" s="1"/>
  <c r="AB159" i="23"/>
  <c r="N197" i="23"/>
  <c r="N198" i="23" s="1"/>
  <c r="N162" i="23"/>
  <c r="AB163" i="23"/>
  <c r="AB199" i="23" s="1"/>
  <c r="AB160" i="23"/>
  <c r="AB196" i="23" s="1"/>
  <c r="AB166" i="23"/>
  <c r="AB202" i="23" s="1"/>
  <c r="AB108" i="23"/>
  <c r="AB106" i="23" s="1"/>
  <c r="AB107" i="23" s="1"/>
  <c r="AB157" i="23"/>
  <c r="AB193" i="23" s="1"/>
  <c r="AB191" i="23"/>
  <c r="AB192" i="23" s="1"/>
  <c r="AB156" i="23"/>
  <c r="AB191" i="22"/>
  <c r="AB192" i="22" s="1"/>
  <c r="AB156" i="22"/>
  <c r="BD194" i="22"/>
  <c r="BD195" i="22" s="1"/>
  <c r="BD159" i="22"/>
  <c r="N191" i="22"/>
  <c r="N192" i="22" s="1"/>
  <c r="N156" i="22"/>
  <c r="AB197" i="22"/>
  <c r="AB198" i="22" s="1"/>
  <c r="AB162" i="22"/>
  <c r="BD145" i="22"/>
  <c r="BD146" i="22"/>
  <c r="AB86" i="22"/>
  <c r="AB87" i="22"/>
  <c r="BR194" i="22"/>
  <c r="BR195" i="22" s="1"/>
  <c r="BR159" i="22"/>
  <c r="AP197" i="22"/>
  <c r="AP198" i="22" s="1"/>
  <c r="AP162" i="22"/>
  <c r="BD87" i="22"/>
  <c r="BD86" i="22"/>
  <c r="AB146" i="22"/>
  <c r="AB145" i="22"/>
  <c r="AP87" i="22"/>
  <c r="BD191" i="22"/>
  <c r="BD192" i="22" s="1"/>
  <c r="BD156" i="22"/>
  <c r="BR147" i="22"/>
  <c r="BR148" i="22" s="1"/>
  <c r="BR105" i="22"/>
  <c r="N197" i="22"/>
  <c r="N198" i="22" s="1"/>
  <c r="N162" i="22"/>
  <c r="BR86" i="22"/>
  <c r="BR87" i="22"/>
  <c r="AP147" i="22"/>
  <c r="AP148" i="22" s="1"/>
  <c r="AP105" i="22"/>
  <c r="BR145" i="22"/>
  <c r="BR146" i="22"/>
  <c r="AB200" i="22"/>
  <c r="AB201" i="22" s="1"/>
  <c r="AB165" i="22"/>
  <c r="AB88" i="22"/>
  <c r="AB89" i="22" s="1"/>
  <c r="AB59" i="22"/>
  <c r="BD163" i="22"/>
  <c r="BD199" i="22" s="1"/>
  <c r="BD166" i="22"/>
  <c r="BD202" i="22" s="1"/>
  <c r="BD157" i="22"/>
  <c r="BD193" i="22" s="1"/>
  <c r="BD196" i="22"/>
  <c r="BD108" i="22"/>
  <c r="BD106" i="22" s="1"/>
  <c r="BD107" i="22" s="1"/>
  <c r="AP145" i="22"/>
  <c r="AP146" i="22"/>
  <c r="BR200" i="22"/>
  <c r="BR201" i="22" s="1"/>
  <c r="BR165" i="22"/>
  <c r="AP194" i="22"/>
  <c r="AP195" i="22" s="1"/>
  <c r="AP159" i="22"/>
  <c r="BD88" i="22"/>
  <c r="BD89" i="22" s="1"/>
  <c r="BD59" i="22"/>
  <c r="BR88" i="22"/>
  <c r="BR89" i="22" s="1"/>
  <c r="BR59" i="22"/>
  <c r="BD197" i="22"/>
  <c r="BD198" i="22" s="1"/>
  <c r="BD162" i="22"/>
  <c r="N194" i="22"/>
  <c r="N195" i="22" s="1"/>
  <c r="N159" i="22"/>
  <c r="N147" i="22"/>
  <c r="N148" i="22" s="1"/>
  <c r="N105" i="22"/>
  <c r="AP166" i="22"/>
  <c r="AP202" i="22" s="1"/>
  <c r="AP196" i="22"/>
  <c r="AP163" i="22"/>
  <c r="AP199" i="22" s="1"/>
  <c r="AP157" i="22"/>
  <c r="AP193" i="22" s="1"/>
  <c r="AP108" i="22"/>
  <c r="AP106" i="22" s="1"/>
  <c r="AP107" i="22" s="1"/>
  <c r="N86" i="22"/>
  <c r="N87" i="22"/>
  <c r="AB147" i="22"/>
  <c r="AB148" i="22" s="1"/>
  <c r="AB105" i="22"/>
  <c r="BR197" i="22"/>
  <c r="BR198" i="22" s="1"/>
  <c r="BR162" i="22"/>
  <c r="AP191" i="22"/>
  <c r="AP192" i="22" s="1"/>
  <c r="AP156" i="22"/>
  <c r="BR166" i="22"/>
  <c r="BR202" i="22" s="1"/>
  <c r="BR163" i="22"/>
  <c r="BR199" i="22" s="1"/>
  <c r="BR196" i="22"/>
  <c r="BR157" i="22"/>
  <c r="BR193" i="22" s="1"/>
  <c r="BR108" i="22"/>
  <c r="BR106" i="22" s="1"/>
  <c r="BR107" i="22" s="1"/>
  <c r="AP88" i="22"/>
  <c r="AP89" i="22" s="1"/>
  <c r="AP59" i="22"/>
  <c r="N145" i="22"/>
  <c r="N146" i="22"/>
  <c r="AB194" i="22"/>
  <c r="AB195" i="22" s="1"/>
  <c r="AB159" i="22"/>
  <c r="BD147" i="22"/>
  <c r="BD148" i="22" s="1"/>
  <c r="BD105" i="22"/>
  <c r="AB166" i="22"/>
  <c r="AB202" i="22" s="1"/>
  <c r="AB163" i="22"/>
  <c r="AB199" i="22" s="1"/>
  <c r="AB157" i="22"/>
  <c r="AB193" i="22" s="1"/>
  <c r="AB196" i="22"/>
  <c r="AB108" i="22"/>
  <c r="AB106" i="22" s="1"/>
  <c r="AB107" i="22" s="1"/>
  <c r="BR191" i="22"/>
  <c r="BR192" i="22" s="1"/>
  <c r="BR156" i="22"/>
  <c r="AP200" i="22"/>
  <c r="AP201" i="22" s="1"/>
  <c r="AP165" i="22"/>
  <c r="N88" i="22"/>
  <c r="N89" i="22" s="1"/>
  <c r="N59" i="22"/>
  <c r="BD200" i="22"/>
  <c r="BD201" i="22" s="1"/>
  <c r="BD165" i="22"/>
  <c r="N200" i="22"/>
  <c r="N201" i="22" s="1"/>
  <c r="N165" i="22"/>
  <c r="N166" i="22"/>
  <c r="N202" i="22" s="1"/>
  <c r="N196" i="22"/>
  <c r="N163" i="22"/>
  <c r="N199" i="22" s="1"/>
  <c r="N157" i="22"/>
  <c r="N193" i="22" s="1"/>
  <c r="N108" i="22"/>
  <c r="N106" i="22" s="1"/>
  <c r="N107" i="22" s="1"/>
  <c r="E80" i="18"/>
  <c r="E82" i="18" s="1"/>
  <c r="E92" i="18" s="1"/>
  <c r="E54" i="18"/>
  <c r="E62" i="18" s="1"/>
  <c r="E58" i="18"/>
  <c r="F44" i="18"/>
  <c r="E44" i="18"/>
  <c r="E81" i="18"/>
  <c r="E85" i="18" s="1"/>
  <c r="I79" i="18"/>
  <c r="I8" i="18" s="1"/>
  <c r="N79" i="18"/>
  <c r="F42" i="18"/>
  <c r="G42" i="18" s="1"/>
  <c r="H42" i="18" s="1"/>
  <c r="I42" i="18" s="1"/>
  <c r="J42" i="18" s="1"/>
  <c r="K42" i="18" s="1"/>
  <c r="L42" i="18" s="1"/>
  <c r="M42" i="18" s="1"/>
  <c r="N42" i="18" s="1"/>
  <c r="I43" i="18" l="1"/>
  <c r="I4" i="18" s="1"/>
  <c r="E88" i="18"/>
  <c r="F58" i="18"/>
  <c r="E60" i="18"/>
  <c r="F60" i="18"/>
  <c r="N86" i="18"/>
  <c r="E87" i="18"/>
  <c r="F87" i="18" s="1"/>
  <c r="G87" i="18" s="1"/>
  <c r="H87" i="18" s="1"/>
  <c r="I87" i="18" s="1"/>
  <c r="J87" i="18" s="1"/>
  <c r="K87" i="18" s="1"/>
  <c r="L87" i="18" s="1"/>
  <c r="M87" i="18" s="1"/>
  <c r="N87" i="18" s="1"/>
  <c r="I86" i="18"/>
  <c r="N43" i="18"/>
  <c r="N45" i="18"/>
  <c r="I45" i="18"/>
  <c r="E90" i="18"/>
  <c r="F90" i="18"/>
  <c r="G58" i="18" l="1"/>
  <c r="F88" i="18"/>
  <c r="N91" i="18"/>
  <c r="I91" i="18"/>
  <c r="I61" i="18"/>
  <c r="N61" i="18"/>
  <c r="G88" i="18" l="1"/>
  <c r="H58" i="18"/>
  <c r="I58" i="18" l="1"/>
  <c r="I59" i="18" s="1"/>
  <c r="H88" i="18"/>
  <c r="J58" i="18" l="1"/>
  <c r="I88" i="18"/>
  <c r="J88" i="18" l="1"/>
  <c r="K58" i="18"/>
  <c r="I89" i="18"/>
  <c r="L58" i="18" l="1"/>
  <c r="K88" i="18"/>
  <c r="L88" i="18" l="1"/>
  <c r="M58" i="18"/>
  <c r="N58" i="18" l="1"/>
  <c r="N88" i="18" s="1"/>
  <c r="M88" i="18"/>
  <c r="N59" i="18" l="1"/>
  <c r="N89" i="18"/>
</calcChain>
</file>

<file path=xl/sharedStrings.xml><?xml version="1.0" encoding="utf-8"?>
<sst xmlns="http://schemas.openxmlformats.org/spreadsheetml/2006/main" count="23211" uniqueCount="154">
  <si>
    <t>Bitcoin USD Price</t>
  </si>
  <si>
    <t>Bitcoin USD Marketcap</t>
  </si>
  <si>
    <t>Bitcoin USD Price Start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</si>
  <si>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</si>
  <si>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</si>
  <si>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</si>
  <si>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</si>
  <si>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</si>
  <si>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</si>
  <si>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</si>
  <si>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</si>
  <si>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</si>
  <si>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</si>
  <si>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Remaining BTC Yield %</t>
  </si>
  <si>
    <t>Cumulative BTC Yield %</t>
  </si>
  <si>
    <t>Annual BTC Yield %</t>
  </si>
  <si>
    <t>Bitcoin Growth Yield (BiGY)</t>
  </si>
  <si>
    <t>Bitcoin Transaction Yield (BiTY)</t>
  </si>
  <si>
    <t>Total Yield</t>
  </si>
  <si>
    <t>Annual</t>
  </si>
  <si>
    <t>Bitcoin</t>
  </si>
  <si>
    <t>Test Case</t>
  </si>
  <si>
    <t>Annual Average</t>
  </si>
  <si>
    <t>Bitcoin Compound Annual Growth Rate Calculator</t>
  </si>
  <si>
    <t>Start Price</t>
  </si>
  <si>
    <t>Start Date</t>
  </si>
  <si>
    <t>End Price</t>
  </si>
  <si>
    <t>End Date</t>
  </si>
  <si>
    <t>Bitcoin Yield Estimate Variables</t>
  </si>
  <si>
    <t>Compound Annual Growth Rate</t>
  </si>
  <si>
    <t>Bitcoin Compound Annual Growth Rate (CAGR)</t>
  </si>
  <si>
    <t>Annual Average BTC Yield %</t>
  </si>
  <si>
    <t>USD %</t>
  </si>
  <si>
    <t>BTC %</t>
  </si>
  <si>
    <t>Stable Balancer BTC %</t>
  </si>
  <si>
    <t>Stable Provider BTC %</t>
  </si>
  <si>
    <t>Stable Receiver USD %</t>
  </si>
  <si>
    <t>Stable Receiver / Fiat Investor</t>
  </si>
  <si>
    <t>Stable Provider / Bitcoin Investor</t>
  </si>
  <si>
    <t>Stable Balancer / Lightning Bank</t>
  </si>
  <si>
    <t>Total BTC %</t>
  </si>
  <si>
    <t>BTC</t>
  </si>
  <si>
    <t>USD</t>
  </si>
  <si>
    <t>SR USD Comp.</t>
  </si>
  <si>
    <t>USD
Compounded</t>
  </si>
  <si>
    <t>USD
Simple</t>
  </si>
  <si>
    <t>SP BiGY BTC</t>
  </si>
  <si>
    <t>SP Total BTC</t>
  </si>
  <si>
    <t>SB BiGY BTC</t>
  </si>
  <si>
    <t>SB Total BTC</t>
  </si>
  <si>
    <t>Annual Avg. %</t>
  </si>
  <si>
    <t>Annual Avg.</t>
  </si>
  <si>
    <t>Cumulative</t>
  </si>
  <si>
    <t>Cumulative %</t>
  </si>
  <si>
    <t>Remaining %</t>
  </si>
  <si>
    <t>Annual %</t>
  </si>
  <si>
    <t>Annual Average %</t>
  </si>
  <si>
    <t>Test Case Annual</t>
  </si>
  <si>
    <t>Test Case Cumulative</t>
  </si>
  <si>
    <t>Test Case Annual Average</t>
  </si>
  <si>
    <t>Price</t>
  </si>
  <si>
    <t>Marketcap</t>
  </si>
  <si>
    <t>Unit of Account</t>
  </si>
  <si>
    <t>Measure</t>
  </si>
  <si>
    <t>Yield Estimate Calculator</t>
  </si>
  <si>
    <t>Bitcoin TVL</t>
  </si>
  <si>
    <t>BTC Measure</t>
  </si>
  <si>
    <t>BTC TVL</t>
  </si>
  <si>
    <t>Bitcoin Yield Estimate 10 Year Burndown Summary</t>
  </si>
  <si>
    <r>
      <t xml:space="preserve">Bitcoin Yield Estimate 5 Year Summary
</t>
    </r>
    <r>
      <rPr>
        <sz val="11"/>
        <rFont val="Aptos Display"/>
        <family val="2"/>
        <scheme val="major"/>
      </rPr>
      <t>Stable Receiver = SR
Stable Provider = SP
Stable Balancer = SB</t>
    </r>
  </si>
  <si>
    <r>
      <t xml:space="preserve">Lightning Bank 5 Year Revenue Summary
</t>
    </r>
    <r>
      <rPr>
        <sz val="11"/>
        <rFont val="Aptos Display"/>
        <family val="2"/>
        <scheme val="major"/>
      </rPr>
      <t>Total Value Locked = TVL</t>
    </r>
  </si>
  <si>
    <t>Bitcoin Loan Yield (BiLY)</t>
  </si>
  <si>
    <t>SB BiLY BTC</t>
  </si>
  <si>
    <t>SB BiTY BTC</t>
  </si>
  <si>
    <t>SP BiTY BTC</t>
  </si>
  <si>
    <r>
      <t xml:space="preserve">Bitcoin Yield Estimate Variables
</t>
    </r>
    <r>
      <rPr>
        <sz val="11"/>
        <rFont val="Aptos Display"/>
        <family val="2"/>
        <scheme val="major"/>
      </rPr>
      <t>Bitcoin Transaction Yield = BiTY
Bitcoin Growth Yield = BiGY
Bitcoin Loan Yield = BiLY</t>
    </r>
  </si>
  <si>
    <t>Annual BiTY %</t>
  </si>
  <si>
    <t>SP Loan BTC</t>
  </si>
  <si>
    <t>SP Annual Loan USD %</t>
  </si>
  <si>
    <t>SP Loan-to-Value %</t>
  </si>
  <si>
    <t>Annual BiGY % (CAGR)</t>
  </si>
  <si>
    <t>Loan Boost Annual %</t>
  </si>
  <si>
    <t>Loan Boost Annual Avg. %</t>
  </si>
  <si>
    <t>Total Annual %</t>
  </si>
  <si>
    <t>Total Annual Average %</t>
  </si>
  <si>
    <t>Bitcoin Investor</t>
  </si>
  <si>
    <t>Fiat Investor</t>
  </si>
  <si>
    <t>Service Provider</t>
  </si>
  <si>
    <t>Bond/Pref-to-Value %</t>
  </si>
  <si>
    <t>Loan-to-Value %</t>
  </si>
  <si>
    <t>Stable Provider</t>
  </si>
  <si>
    <t>Stable Receiver</t>
  </si>
  <si>
    <t>High-Interest Debt</t>
  </si>
  <si>
    <t>Low-Interest Debt</t>
  </si>
  <si>
    <t>Service</t>
  </si>
  <si>
    <t>BTC Principal %</t>
  </si>
  <si>
    <t>BTC Debt %</t>
  </si>
  <si>
    <t>Total Down Payment</t>
  </si>
  <si>
    <t>Total Debt</t>
  </si>
  <si>
    <t>BTC Total</t>
  </si>
  <si>
    <t>BTC Principal</t>
  </si>
  <si>
    <t>BTC Bond/Pref</t>
  </si>
  <si>
    <t>BTC Loan</t>
  </si>
  <si>
    <t>Debt-to-Value %</t>
  </si>
  <si>
    <t>Loan Interest %</t>
  </si>
  <si>
    <t>N/A</t>
  </si>
  <si>
    <t>Service Fee %</t>
  </si>
  <si>
    <t>Annual Comp. %</t>
  </si>
  <si>
    <t>Cumulative Comp. %</t>
  </si>
  <si>
    <t>Total Debt-to-Value</t>
  </si>
  <si>
    <t>Bitcoin Lightning Bank
A decentralized and distributed strategy for ultra-high yields using leveraged bitcoin growth and lightning transaction fee exposure</t>
  </si>
  <si>
    <r>
      <t xml:space="preserve">Bitcoin Lightning Mortgage
</t>
    </r>
    <r>
      <rPr>
        <sz val="11"/>
        <color theme="1"/>
        <rFont val="Aptos Display"/>
        <family val="2"/>
        <scheme val="major"/>
      </rPr>
      <t>Bitcoin collateral with price drawdown liquidation protection for leveraged Bitcoin growth and Lightning transaction exposure</t>
    </r>
  </si>
  <si>
    <t>U L T R A</t>
  </si>
  <si>
    <t>L I  T E</t>
  </si>
  <si>
    <t>B A S E D</t>
  </si>
  <si>
    <t>S U P E R</t>
  </si>
  <si>
    <t>H Y P E R</t>
  </si>
  <si>
    <t>Simple</t>
  </si>
  <si>
    <t>Standard</t>
  </si>
  <si>
    <t>Premium</t>
  </si>
  <si>
    <t>Bitcoin Long 2X</t>
  </si>
  <si>
    <t>100% Bond/Pref-To-Value
0% Loan-To-Value</t>
  </si>
  <si>
    <t>Bitcoin Long 2.5X</t>
  </si>
  <si>
    <t>Bitcoin Long 3X</t>
  </si>
  <si>
    <t>Bitcoin Long 3.5X</t>
  </si>
  <si>
    <t>Bitcoin Long 4X</t>
  </si>
  <si>
    <t>Bitcoin Long 4.5X</t>
  </si>
  <si>
    <t>Bitcoin Long 5X</t>
  </si>
  <si>
    <t>100% Bond/Pref-To-Value
50% Loan-To-Value</t>
  </si>
  <si>
    <t>100% Bond/Pref-To-Value
100% Loan-To-Value</t>
  </si>
  <si>
    <t>100% Bond/Pref-To-Value
150% Loan-To-Value</t>
  </si>
  <si>
    <t>100% Bond/Pref-To-Value
200% Loan-To-Value</t>
  </si>
  <si>
    <t>100% Bond/Pref-To-Value
250% Loan-To-Value</t>
  </si>
  <si>
    <t>100% Bond/Pref-To-Value
300% Loan-To-Value</t>
  </si>
  <si>
    <t>Fiat per annum paid monthly</t>
  </si>
  <si>
    <t>Fiat per annum paid at maturity</t>
  </si>
  <si>
    <t>BTC per annum paid monthly</t>
  </si>
  <si>
    <t>CredLit - Bitcoin Lightning Credit Derivatives</t>
  </si>
  <si>
    <t>A global decentralized and distributed strategy for ultra-high yields using leveraged bitcoin growth and lightning transaction fee exposure</t>
  </si>
  <si>
    <t>20K</t>
  </si>
  <si>
    <t>400K</t>
  </si>
  <si>
    <t>1M</t>
  </si>
  <si>
    <t>Bitcoin Lightning
Total Value Locked</t>
  </si>
  <si>
    <t>5 Year Annual Average</t>
  </si>
  <si>
    <t>5 Year Cumulative Total</t>
  </si>
  <si>
    <t>A choice of non-custodial or custodial Bitcoin collateral with price drawdown liquidation protection for leveraged Bitcoin growth and Lightning transaction exposure</t>
  </si>
  <si>
    <t>Custodial Bitcoin with fiat price stability and fixed income</t>
  </si>
  <si>
    <t>5 Year Compounded Bitcoin</t>
  </si>
  <si>
    <t>Bitcoin yield collection and distribution service</t>
  </si>
  <si>
    <t>X: @KyleHutch_</t>
  </si>
  <si>
    <t>* Ranges are estimated from 5 year averages of Bitcoin Growth Yield (BTC CAGR) between 20% and 40% and Bitcoin Transaction Yield at 1% (Lightning Network routing fees that gradually depreciate due to loan interest payment withdrawals)</t>
  </si>
  <si>
    <r>
      <t xml:space="preserve">Service Fee
</t>
    </r>
    <r>
      <rPr>
        <sz val="11"/>
        <color rgb="FFFFA500"/>
        <rFont val="Aptos Narrow"/>
        <family val="2"/>
        <scheme val="minor"/>
      </rPr>
      <t>BTC per annum paid monthly</t>
    </r>
  </si>
  <si>
    <r>
      <t xml:space="preserve">Loan Fee
</t>
    </r>
    <r>
      <rPr>
        <sz val="11"/>
        <color rgb="FF719C59"/>
        <rFont val="Aptos Narrow"/>
        <family val="2"/>
        <scheme val="minor"/>
      </rPr>
      <t>Fiat per annum paid monthly</t>
    </r>
  </si>
  <si>
    <r>
      <t xml:space="preserve">Bitcoin Yield Allocation
</t>
    </r>
    <r>
      <rPr>
        <sz val="11"/>
        <color theme="0" tint="-0.14999847407452621"/>
        <rFont val="Aptos Narrow"/>
        <family val="2"/>
        <scheme val="minor"/>
      </rPr>
      <t>Determines Service Fee</t>
    </r>
    <r>
      <rPr>
        <sz val="14"/>
        <color theme="0" tint="-0.14999847407452621"/>
        <rFont val="Aptos Narrow"/>
        <family val="2"/>
        <scheme val="minor"/>
      </rPr>
      <t xml:space="preserve"> ↑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</si>
</sst>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##0.00,,&quot; M&quot;"/>
    <numFmt numFmtId="165" formatCode="&quot;$&quot;#,##0,&quot; K&quot;"/>
    <numFmt numFmtId="166" formatCode="&quot;$&quot;###0.00,,,,&quot; T&quot;"/>
    <numFmt numFmtId="167" formatCode="&quot;$&quot;#,##0.00"/>
    <numFmt numFmtId="168" formatCode="#,##0,&quot; K&quot;"/>
    <numFmt numFmtId="169" formatCode="###0.0,,&quot; M&quot;"/>
    <numFmt numFmtId="170" formatCode="&quot;$&quot;###0.00,,,&quot; B&quot;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0"/>
      <name val="Aptos Display"/>
      <family val="2"/>
      <scheme val="major"/>
    </font>
    <font>
      <sz val="1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b/>
      <sz val="11"/>
      <name val="Aptos Display"/>
      <family val="2"/>
      <scheme val="major"/>
    </font>
    <font>
      <sz val="12"/>
      <color theme="0"/>
      <name val="Aptos Display"/>
      <family val="2"/>
      <scheme val="major"/>
    </font>
    <font>
      <sz val="11"/>
      <color rgb="FF00610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8"/>
      <color theme="1"/>
      <name val="Aptos Display"/>
      <family val="2"/>
      <scheme val="major"/>
    </font>
    <font>
      <sz val="12"/>
      <color theme="0"/>
      <name val="Aptos Narrow"/>
      <family val="2"/>
      <scheme val="minor"/>
    </font>
    <font>
      <sz val="16"/>
      <color rgb="FF1F9BFD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4"/>
      <color rgb="FF719C59"/>
      <name val="Aptos Narrow"/>
      <family val="2"/>
      <scheme val="minor"/>
    </font>
    <font>
      <sz val="16"/>
      <color rgb="FF719C59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sz val="14"/>
      <color rgb="FFFFA500"/>
      <name val="Aptos Narrow"/>
      <family val="2"/>
      <scheme val="minor"/>
    </font>
    <font>
      <sz val="11"/>
      <color rgb="FFFFA500"/>
      <name val="Aptos Narrow"/>
      <family val="2"/>
      <scheme val="minor"/>
    </font>
    <font>
      <sz val="11"/>
      <color rgb="FF719C59"/>
      <name val="Aptos Narrow"/>
      <family val="2"/>
      <scheme val="minor"/>
    </font>
    <font>
      <sz val="16"/>
      <color rgb="FFFFA500"/>
      <name val="Aptos Narrow"/>
      <family val="2"/>
      <scheme val="minor"/>
    </font>
    <font>
      <sz val="22"/>
      <color theme="0"/>
      <name val="Aptos Narrow"/>
      <family val="2"/>
      <scheme val="minor"/>
    </font>
    <font>
      <sz val="22"/>
      <color rgb="FF1F9BFD"/>
      <name val="Aptos Narrow"/>
      <family val="2"/>
      <scheme val="minor"/>
    </font>
    <font>
      <sz val="22"/>
      <color theme="0" tint="-0.14999847407452621"/>
      <name val="Aptos Narrow"/>
      <family val="2"/>
      <scheme val="minor"/>
    </font>
    <font>
      <sz val="16"/>
      <color theme="0" tint="-0.14999847407452621"/>
      <name val="Aptos Narrow"/>
      <family val="2"/>
      <scheme val="minor"/>
    </font>
    <font>
      <sz val="24"/>
      <color rgb="FF1F9BFD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8"/>
      <color rgb="FF719C59"/>
      <name val="Aptos Narrow"/>
      <family val="2"/>
      <scheme val="minor"/>
    </font>
    <font>
      <sz val="18"/>
      <color rgb="FFFFA500"/>
      <name val="Aptos Narrow"/>
      <family val="2"/>
      <scheme val="minor"/>
    </font>
    <font>
      <sz val="14"/>
      <color rgb="FF1F9BFD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5DAA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</fills>
  <borders count="3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 style="thin">
        <color indexed="64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0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/>
      </left>
      <right style="thin">
        <color theme="0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/>
      </left>
      <right style="thin">
        <color theme="0"/>
      </right>
      <top/>
      <bottom style="thin">
        <color theme="1" tint="0.34998626667073579"/>
      </bottom>
      <diagonal/>
    </border>
    <border>
      <left style="thin">
        <color theme="0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1" tint="0.34998626667073579"/>
      </top>
      <bottom/>
      <diagonal/>
    </border>
    <border>
      <left style="thin">
        <color theme="0"/>
      </left>
      <right/>
      <top/>
      <bottom style="thin">
        <color theme="1" tint="0.34998626667073579"/>
      </bottom>
      <diagonal/>
    </border>
    <border>
      <left/>
      <right/>
      <top style="thin">
        <color theme="1" tint="0.34998626667073579"/>
      </top>
      <bottom/>
      <diagonal/>
    </border>
    <border>
      <left/>
      <right style="thin">
        <color theme="0"/>
      </right>
      <top style="thin">
        <color theme="1" tint="0.34998626667073579"/>
      </top>
      <bottom/>
      <diagonal/>
    </border>
    <border>
      <left/>
      <right/>
      <top/>
      <bottom style="thin">
        <color theme="1" tint="0.34998626667073579"/>
      </bottom>
      <diagonal/>
    </border>
    <border>
      <left/>
      <right style="thin">
        <color theme="0"/>
      </right>
      <top/>
      <bottom style="thin">
        <color theme="1" tint="0.34998626667073579"/>
      </bottom>
      <diagonal/>
    </border>
    <border>
      <left/>
      <right/>
      <top style="thick">
        <color rgb="FF1F9BFD"/>
      </top>
      <bottom style="thick">
        <color rgb="FF1F9BFD"/>
      </bottom>
      <diagonal/>
    </border>
    <border>
      <left/>
      <right/>
      <top/>
      <bottom style="thick">
        <color rgb="FF1F9BFD"/>
      </bottom>
      <diagonal/>
    </border>
    <border>
      <left/>
      <right/>
      <top style="thick">
        <color rgb="FF1F9BFD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7" fillId="11" borderId="0" applyNumberFormat="0" applyBorder="0" applyAlignment="0" applyProtection="0"/>
  </cellStyleXfs>
  <cellXfs count="225">
    <xf numFmtId="0" fontId="0" fillId="0" borderId="0" xfId="0"/>
    <xf numFmtId="0" fontId="1" fillId="0" borderId="4" xfId="0" applyFont="1" applyBorder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4" fillId="3" borderId="0" xfId="0" applyFont="1" applyFill="1" applyAlignment="1">
      <alignment horizontal="left" vertical="center" indent="1"/>
    </xf>
    <xf numFmtId="0" fontId="1" fillId="0" borderId="3" xfId="0" applyFont="1" applyBorder="1" applyAlignment="1">
      <alignment horizontal="left" vertical="center" indent="1"/>
    </xf>
    <xf numFmtId="0" fontId="1" fillId="0" borderId="5" xfId="0" applyFont="1" applyBorder="1" applyAlignment="1">
      <alignment horizontal="left" vertical="center" indent="1"/>
    </xf>
    <xf numFmtId="0" fontId="1" fillId="6" borderId="0" xfId="0" applyFont="1" applyFill="1" applyAlignment="1">
      <alignment horizontal="left" vertical="center" wrapText="1" indent="1"/>
    </xf>
    <xf numFmtId="10" fontId="4" fillId="6" borderId="6" xfId="0" applyNumberFormat="1" applyFont="1" applyFill="1" applyBorder="1" applyAlignment="1">
      <alignment horizontal="left" vertical="center" wrapText="1" indent="1"/>
    </xf>
    <xf numFmtId="10" fontId="4" fillId="6" borderId="5" xfId="0" applyNumberFormat="1" applyFont="1" applyFill="1" applyBorder="1" applyAlignment="1">
      <alignment horizontal="left" vertical="center" wrapText="1" indent="1"/>
    </xf>
    <xf numFmtId="0" fontId="1" fillId="0" borderId="1" xfId="0" applyFont="1" applyBorder="1" applyAlignment="1">
      <alignment horizontal="left" vertical="center" indent="1"/>
    </xf>
    <xf numFmtId="0" fontId="1" fillId="0" borderId="2" xfId="0" applyFont="1" applyBorder="1" applyAlignment="1">
      <alignment horizontal="left" vertical="center" indent="1"/>
    </xf>
    <xf numFmtId="164" fontId="1" fillId="0" borderId="3" xfId="0" applyNumberFormat="1" applyFont="1" applyBorder="1" applyAlignment="1">
      <alignment horizontal="left" vertical="center" indent="1"/>
    </xf>
    <xf numFmtId="0" fontId="1" fillId="0" borderId="8" xfId="0" applyFont="1" applyBorder="1" applyAlignment="1">
      <alignment horizontal="left" vertical="center" indent="1"/>
    </xf>
    <xf numFmtId="10" fontId="1" fillId="0" borderId="0" xfId="0" applyNumberFormat="1" applyFont="1" applyAlignment="1">
      <alignment horizontal="left" vertical="center" indent="1"/>
    </xf>
    <xf numFmtId="164" fontId="1" fillId="0" borderId="0" xfId="0" applyNumberFormat="1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5" fillId="5" borderId="10" xfId="0" applyFont="1" applyFill="1" applyBorder="1" applyAlignment="1">
      <alignment horizontal="left" vertical="center" indent="1"/>
    </xf>
    <xf numFmtId="10" fontId="5" fillId="5" borderId="10" xfId="0" applyNumberFormat="1" applyFont="1" applyFill="1" applyBorder="1" applyAlignment="1">
      <alignment horizontal="left" vertical="center" indent="1"/>
    </xf>
    <xf numFmtId="10" fontId="4" fillId="5" borderId="10" xfId="0" applyNumberFormat="1" applyFont="1" applyFill="1" applyBorder="1" applyAlignment="1">
      <alignment horizontal="left" vertical="center" indent="1"/>
    </xf>
    <xf numFmtId="0" fontId="3" fillId="0" borderId="10" xfId="0" applyFont="1" applyBorder="1" applyAlignment="1">
      <alignment horizontal="left" vertical="center" indent="1"/>
    </xf>
    <xf numFmtId="0" fontId="3" fillId="0" borderId="12" xfId="0" applyFont="1" applyBorder="1" applyAlignment="1">
      <alignment horizontal="left" vertical="center" indent="1"/>
    </xf>
    <xf numFmtId="4" fontId="1" fillId="0" borderId="12" xfId="0" applyNumberFormat="1" applyFont="1" applyBorder="1" applyAlignment="1">
      <alignment horizontal="left" vertical="center" indent="1"/>
    </xf>
    <xf numFmtId="164" fontId="1" fillId="0" borderId="12" xfId="0" applyNumberFormat="1" applyFont="1" applyBorder="1" applyAlignment="1">
      <alignment horizontal="left" vertical="center" indent="1"/>
    </xf>
    <xf numFmtId="164" fontId="1" fillId="6" borderId="12" xfId="0" applyNumberFormat="1" applyFont="1" applyFill="1" applyBorder="1" applyAlignment="1">
      <alignment horizontal="left" vertical="center" indent="1"/>
    </xf>
    <xf numFmtId="165" fontId="1" fillId="6" borderId="12" xfId="0" applyNumberFormat="1" applyFont="1" applyFill="1" applyBorder="1" applyAlignment="1">
      <alignment horizontal="left" vertical="center" indent="1"/>
    </xf>
    <xf numFmtId="165" fontId="1" fillId="0" borderId="12" xfId="0" applyNumberFormat="1" applyFont="1" applyBorder="1" applyAlignment="1">
      <alignment horizontal="left" vertical="center" indent="1"/>
    </xf>
    <xf numFmtId="166" fontId="1" fillId="0" borderId="12" xfId="0" applyNumberFormat="1" applyFont="1" applyBorder="1" applyAlignment="1">
      <alignment horizontal="left" vertical="center" indent="1"/>
    </xf>
    <xf numFmtId="10" fontId="3" fillId="0" borderId="12" xfId="0" applyNumberFormat="1" applyFont="1" applyBorder="1" applyAlignment="1">
      <alignment horizontal="left" vertical="center" indent="1"/>
    </xf>
    <xf numFmtId="3" fontId="1" fillId="0" borderId="12" xfId="0" applyNumberFormat="1" applyFont="1" applyBorder="1" applyAlignment="1">
      <alignment horizontal="left" vertical="center" indent="1"/>
    </xf>
    <xf numFmtId="3" fontId="4" fillId="8" borderId="12" xfId="0" applyNumberFormat="1" applyFont="1" applyFill="1" applyBorder="1" applyAlignment="1">
      <alignment horizontal="left" vertical="center" indent="1"/>
    </xf>
    <xf numFmtId="3" fontId="4" fillId="5" borderId="10" xfId="0" applyNumberFormat="1" applyFont="1" applyFill="1" applyBorder="1" applyAlignment="1">
      <alignment horizontal="left" vertical="center" indent="1"/>
    </xf>
    <xf numFmtId="3" fontId="4" fillId="8" borderId="10" xfId="0" applyNumberFormat="1" applyFont="1" applyFill="1" applyBorder="1" applyAlignment="1">
      <alignment horizontal="left" vertical="center" indent="1"/>
    </xf>
    <xf numFmtId="0" fontId="4" fillId="7" borderId="11" xfId="0" applyFont="1" applyFill="1" applyBorder="1" applyAlignment="1">
      <alignment horizontal="left" vertical="center" wrapText="1" indent="1"/>
    </xf>
    <xf numFmtId="0" fontId="4" fillId="4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wrapText="1" indent="1"/>
    </xf>
    <xf numFmtId="10" fontId="4" fillId="0" borderId="3" xfId="0" applyNumberFormat="1" applyFont="1" applyBorder="1" applyAlignment="1">
      <alignment horizontal="left" vertical="center" indent="1"/>
    </xf>
    <xf numFmtId="0" fontId="3" fillId="0" borderId="10" xfId="0" applyFont="1" applyBorder="1" applyAlignment="1">
      <alignment horizontal="left" vertical="center" wrapText="1" indent="1"/>
    </xf>
    <xf numFmtId="164" fontId="4" fillId="4" borderId="10" xfId="0" applyNumberFormat="1" applyFont="1" applyFill="1" applyBorder="1" applyAlignment="1">
      <alignment horizontal="left" vertical="center" wrapText="1" indent="1"/>
    </xf>
    <xf numFmtId="10" fontId="4" fillId="4" borderId="10" xfId="0" applyNumberFormat="1" applyFont="1" applyFill="1" applyBorder="1" applyAlignment="1">
      <alignment horizontal="left" vertical="center" wrapText="1" indent="1"/>
    </xf>
    <xf numFmtId="10" fontId="4" fillId="4" borderId="10" xfId="0" applyNumberFormat="1" applyFont="1" applyFill="1" applyBorder="1" applyAlignment="1">
      <alignment horizontal="left" vertical="center" indent="1"/>
    </xf>
    <xf numFmtId="10" fontId="5" fillId="4" borderId="10" xfId="0" applyNumberFormat="1" applyFont="1" applyFill="1" applyBorder="1" applyAlignment="1">
      <alignment horizontal="left" vertical="center" wrapText="1" indent="1"/>
    </xf>
    <xf numFmtId="10" fontId="5" fillId="6" borderId="10" xfId="0" applyNumberFormat="1" applyFont="1" applyFill="1" applyBorder="1" applyAlignment="1">
      <alignment horizontal="left" vertical="center" wrapText="1" indent="1"/>
    </xf>
    <xf numFmtId="0" fontId="4" fillId="0" borderId="2" xfId="0" applyFont="1" applyBorder="1" applyAlignment="1">
      <alignment horizontal="left" vertical="center" indent="1"/>
    </xf>
    <xf numFmtId="10" fontId="4" fillId="8" borderId="10" xfId="0" applyNumberFormat="1" applyFont="1" applyFill="1" applyBorder="1" applyAlignment="1">
      <alignment horizontal="left" vertical="center" indent="1"/>
    </xf>
    <xf numFmtId="10" fontId="4" fillId="7" borderId="11" xfId="0" applyNumberFormat="1" applyFont="1" applyFill="1" applyBorder="1" applyAlignment="1">
      <alignment horizontal="left" vertical="center" indent="1"/>
    </xf>
    <xf numFmtId="10" fontId="4" fillId="4" borderId="11" xfId="0" applyNumberFormat="1" applyFont="1" applyFill="1" applyBorder="1" applyAlignment="1">
      <alignment horizontal="left" vertical="center" indent="1"/>
    </xf>
    <xf numFmtId="10" fontId="4" fillId="3" borderId="11" xfId="0" applyNumberFormat="1" applyFont="1" applyFill="1" applyBorder="1" applyAlignment="1">
      <alignment horizontal="left" vertical="center" indent="1"/>
    </xf>
    <xf numFmtId="0" fontId="3" fillId="0" borderId="4" xfId="0" applyFont="1" applyBorder="1" applyAlignment="1">
      <alignment horizontal="left" vertical="center" indent="1"/>
    </xf>
    <xf numFmtId="10" fontId="4" fillId="8" borderId="11" xfId="0" applyNumberFormat="1" applyFont="1" applyFill="1" applyBorder="1" applyAlignment="1">
      <alignment horizontal="left" vertical="center" wrapText="1" indent="1"/>
    </xf>
    <xf numFmtId="10" fontId="4" fillId="8" borderId="20" xfId="0" applyNumberFormat="1" applyFont="1" applyFill="1" applyBorder="1" applyAlignment="1">
      <alignment horizontal="left" vertical="center" wrapText="1" indent="1"/>
    </xf>
    <xf numFmtId="3" fontId="4" fillId="8" borderId="10" xfId="0" applyNumberFormat="1" applyFont="1" applyFill="1" applyBorder="1" applyAlignment="1">
      <alignment horizontal="left" vertical="center" wrapText="1" indent="1"/>
    </xf>
    <xf numFmtId="3" fontId="4" fillId="8" borderId="11" xfId="0" applyNumberFormat="1" applyFont="1" applyFill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indent="1"/>
    </xf>
    <xf numFmtId="0" fontId="4" fillId="7" borderId="0" xfId="0" applyFont="1" applyFill="1" applyAlignment="1">
      <alignment horizontal="left" vertical="center" indent="1"/>
    </xf>
    <xf numFmtId="10" fontId="5" fillId="7" borderId="0" xfId="0" applyNumberFormat="1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10" fontId="5" fillId="4" borderId="0" xfId="0" applyNumberFormat="1" applyFont="1" applyFill="1" applyAlignment="1">
      <alignment horizontal="left" vertical="center" indent="1"/>
    </xf>
    <xf numFmtId="10" fontId="5" fillId="3" borderId="0" xfId="0" applyNumberFormat="1" applyFont="1" applyFill="1" applyAlignment="1">
      <alignment horizontal="left" vertical="center" indent="1"/>
    </xf>
    <xf numFmtId="0" fontId="3" fillId="0" borderId="15" xfId="0" applyFont="1" applyBorder="1" applyAlignment="1">
      <alignment horizontal="left" vertical="center" indent="1"/>
    </xf>
    <xf numFmtId="0" fontId="1" fillId="0" borderId="12" xfId="0" applyFont="1" applyBorder="1" applyAlignment="1">
      <alignment horizontal="left" vertical="center" indent="1"/>
    </xf>
    <xf numFmtId="0" fontId="1" fillId="0" borderId="6" xfId="0" applyFont="1" applyBorder="1" applyAlignment="1">
      <alignment horizontal="left" vertical="center" indent="1"/>
    </xf>
    <xf numFmtId="164" fontId="1" fillId="0" borderId="22" xfId="0" applyNumberFormat="1" applyFont="1" applyBorder="1" applyAlignment="1">
      <alignment horizontal="left" vertical="center" indent="1"/>
    </xf>
    <xf numFmtId="164" fontId="1" fillId="0" borderId="23" xfId="0" applyNumberFormat="1" applyFont="1" applyBorder="1" applyAlignment="1">
      <alignment horizontal="left" vertical="center" indent="1"/>
    </xf>
    <xf numFmtId="166" fontId="1" fillId="0" borderId="22" xfId="0" applyNumberFormat="1" applyFont="1" applyBorder="1" applyAlignment="1">
      <alignment horizontal="left" vertical="center" indent="1"/>
    </xf>
    <xf numFmtId="166" fontId="1" fillId="0" borderId="23" xfId="0" applyNumberFormat="1" applyFont="1" applyBorder="1" applyAlignment="1">
      <alignment horizontal="left" vertical="center" indent="1"/>
    </xf>
    <xf numFmtId="10" fontId="5" fillId="5" borderId="21" xfId="0" applyNumberFormat="1" applyFont="1" applyFill="1" applyBorder="1" applyAlignment="1">
      <alignment horizontal="left" vertical="center" indent="1"/>
    </xf>
    <xf numFmtId="10" fontId="5" fillId="8" borderId="21" xfId="0" applyNumberFormat="1" applyFont="1" applyFill="1" applyBorder="1" applyAlignment="1">
      <alignment horizontal="left" vertical="center" indent="1"/>
    </xf>
    <xf numFmtId="10" fontId="1" fillId="0" borderId="22" xfId="0" applyNumberFormat="1" applyFont="1" applyBorder="1" applyAlignment="1">
      <alignment horizontal="left" vertical="center" indent="1"/>
    </xf>
    <xf numFmtId="10" fontId="1" fillId="0" borderId="23" xfId="0" applyNumberFormat="1" applyFont="1" applyBorder="1" applyAlignment="1">
      <alignment horizontal="left" vertical="center" indent="1"/>
    </xf>
    <xf numFmtId="10" fontId="3" fillId="0" borderId="23" xfId="0" applyNumberFormat="1" applyFont="1" applyBorder="1" applyAlignment="1">
      <alignment horizontal="left" vertical="center" indent="1"/>
    </xf>
    <xf numFmtId="0" fontId="3" fillId="0" borderId="23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 indent="1"/>
    </xf>
    <xf numFmtId="0" fontId="5" fillId="5" borderId="25" xfId="0" applyFont="1" applyFill="1" applyBorder="1" applyAlignment="1">
      <alignment horizontal="left" vertical="center" indent="1"/>
    </xf>
    <xf numFmtId="0" fontId="3" fillId="0" borderId="12" xfId="0" applyFont="1" applyBorder="1" applyAlignment="1">
      <alignment horizontal="left" vertical="center" wrapText="1" indent="1"/>
    </xf>
    <xf numFmtId="10" fontId="4" fillId="7" borderId="12" xfId="0" applyNumberFormat="1" applyFont="1" applyFill="1" applyBorder="1" applyAlignment="1">
      <alignment vertical="center" wrapText="1"/>
    </xf>
    <xf numFmtId="10" fontId="4" fillId="6" borderId="12" xfId="0" applyNumberFormat="1" applyFont="1" applyFill="1" applyBorder="1" applyAlignment="1">
      <alignment horizontal="left" vertical="center" wrapText="1" indent="1"/>
    </xf>
    <xf numFmtId="10" fontId="4" fillId="6" borderId="0" xfId="0" applyNumberFormat="1" applyFont="1" applyFill="1" applyAlignment="1">
      <alignment horizontal="left" vertical="center" wrapText="1" indent="1"/>
    </xf>
    <xf numFmtId="0" fontId="1" fillId="0" borderId="27" xfId="0" applyFont="1" applyBorder="1" applyAlignment="1">
      <alignment horizontal="left" vertical="center" indent="1"/>
    </xf>
    <xf numFmtId="0" fontId="4" fillId="10" borderId="11" xfId="0" applyFont="1" applyFill="1" applyBorder="1" applyAlignment="1">
      <alignment horizontal="left" vertical="center" indent="1"/>
    </xf>
    <xf numFmtId="170" fontId="8" fillId="11" borderId="11" xfId="1" applyNumberFormat="1" applyFont="1" applyBorder="1" applyAlignment="1">
      <alignment horizontal="left" vertical="center" wrapText="1" indent="1"/>
    </xf>
    <xf numFmtId="0" fontId="3" fillId="0" borderId="13" xfId="0" applyFont="1" applyBorder="1" applyAlignment="1">
      <alignment horizontal="left" vertical="center" indent="1"/>
    </xf>
    <xf numFmtId="0" fontId="3" fillId="0" borderId="17" xfId="0" applyFont="1" applyBorder="1" applyAlignment="1">
      <alignment horizontal="left" vertical="center" indent="1"/>
    </xf>
    <xf numFmtId="0" fontId="3" fillId="0" borderId="15" xfId="0" applyFont="1" applyBorder="1" applyAlignment="1">
      <alignment horizontal="left" vertical="center" wrapText="1" indent="1"/>
    </xf>
    <xf numFmtId="168" fontId="3" fillId="0" borderId="12" xfId="0" applyNumberFormat="1" applyFont="1" applyBorder="1" applyAlignment="1">
      <alignment horizontal="left" vertical="center" wrapText="1" indent="1"/>
    </xf>
    <xf numFmtId="0" fontId="3" fillId="0" borderId="13" xfId="0" applyFont="1" applyBorder="1" applyAlignment="1">
      <alignment horizontal="left" vertical="center" wrapText="1" indent="1"/>
    </xf>
    <xf numFmtId="167" fontId="4" fillId="4" borderId="12" xfId="0" applyNumberFormat="1" applyFont="1" applyFill="1" applyBorder="1" applyAlignment="1">
      <alignment horizontal="left" vertical="center" indent="1"/>
    </xf>
    <xf numFmtId="14" fontId="4" fillId="4" borderId="12" xfId="0" applyNumberFormat="1" applyFont="1" applyFill="1" applyBorder="1" applyAlignment="1">
      <alignment horizontal="left" vertical="center" wrapText="1" indent="1"/>
    </xf>
    <xf numFmtId="10" fontId="4" fillId="10" borderId="9" xfId="0" applyNumberFormat="1" applyFont="1" applyFill="1" applyBorder="1" applyAlignment="1">
      <alignment horizontal="left" vertical="center" indent="1"/>
    </xf>
    <xf numFmtId="10" fontId="4" fillId="10" borderId="0" xfId="0" applyNumberFormat="1" applyFont="1" applyFill="1" applyAlignment="1">
      <alignment vertical="center"/>
    </xf>
    <xf numFmtId="169" fontId="3" fillId="0" borderId="4" xfId="0" applyNumberFormat="1" applyFont="1" applyBorder="1" applyAlignment="1">
      <alignment horizontal="left" vertical="center" wrapText="1" indent="1"/>
    </xf>
    <xf numFmtId="0" fontId="3" fillId="0" borderId="9" xfId="0" applyFont="1" applyBorder="1" applyAlignment="1">
      <alignment horizontal="left" vertical="center" indent="1"/>
    </xf>
    <xf numFmtId="0" fontId="5" fillId="0" borderId="15" xfId="0" applyFont="1" applyBorder="1" applyAlignment="1">
      <alignment horizontal="left" vertical="center" wrapText="1" indent="1"/>
    </xf>
    <xf numFmtId="0" fontId="5" fillId="0" borderId="13" xfId="0" applyFont="1" applyBorder="1" applyAlignment="1">
      <alignment horizontal="left" vertical="center" indent="1"/>
    </xf>
    <xf numFmtId="0" fontId="5" fillId="0" borderId="12" xfId="0" applyFont="1" applyBorder="1" applyAlignment="1">
      <alignment horizontal="left" vertical="center" indent="1"/>
    </xf>
    <xf numFmtId="169" fontId="5" fillId="0" borderId="12" xfId="0" applyNumberFormat="1" applyFont="1" applyBorder="1" applyAlignment="1">
      <alignment horizontal="left" vertical="center" wrapText="1" indent="1"/>
    </xf>
    <xf numFmtId="0" fontId="5" fillId="0" borderId="13" xfId="0" applyFont="1" applyBorder="1" applyAlignment="1">
      <alignment horizontal="left" vertical="center" wrapText="1" indent="1"/>
    </xf>
    <xf numFmtId="0" fontId="5" fillId="0" borderId="17" xfId="0" applyFont="1" applyBorder="1" applyAlignment="1">
      <alignment horizontal="left" vertical="center" indent="1"/>
    </xf>
    <xf numFmtId="10" fontId="1" fillId="0" borderId="12" xfId="0" applyNumberFormat="1" applyFont="1" applyBorder="1" applyAlignment="1">
      <alignment horizontal="left" vertical="center" indent="1"/>
    </xf>
    <xf numFmtId="10" fontId="4" fillId="12" borderId="11" xfId="0" applyNumberFormat="1" applyFont="1" applyFill="1" applyBorder="1" applyAlignment="1">
      <alignment horizontal="left" vertical="center" wrapText="1" indent="1"/>
    </xf>
    <xf numFmtId="10" fontId="4" fillId="12" borderId="20" xfId="0" applyNumberFormat="1" applyFont="1" applyFill="1" applyBorder="1" applyAlignment="1">
      <alignment horizontal="left" vertical="center" wrapText="1" indent="1"/>
    </xf>
    <xf numFmtId="10" fontId="4" fillId="12" borderId="10" xfId="0" applyNumberFormat="1" applyFont="1" applyFill="1" applyBorder="1" applyAlignment="1">
      <alignment horizontal="left" vertical="center" indent="1"/>
    </xf>
    <xf numFmtId="0" fontId="4" fillId="5" borderId="25" xfId="0" applyFont="1" applyFill="1" applyBorder="1" applyAlignment="1">
      <alignment horizontal="left" vertical="center" indent="1"/>
    </xf>
    <xf numFmtId="0" fontId="4" fillId="5" borderId="21" xfId="0" applyFont="1" applyFill="1" applyBorder="1" applyAlignment="1">
      <alignment horizontal="left" vertical="center" indent="1"/>
    </xf>
    <xf numFmtId="10" fontId="4" fillId="5" borderId="21" xfId="0" applyNumberFormat="1" applyFont="1" applyFill="1" applyBorder="1" applyAlignment="1">
      <alignment horizontal="left" vertical="center" indent="1"/>
    </xf>
    <xf numFmtId="10" fontId="4" fillId="5" borderId="22" xfId="0" applyNumberFormat="1" applyFont="1" applyFill="1" applyBorder="1" applyAlignment="1">
      <alignment horizontal="left" vertical="center" indent="1"/>
    </xf>
    <xf numFmtId="0" fontId="1" fillId="0" borderId="23" xfId="0" applyFont="1" applyBorder="1" applyAlignment="1">
      <alignment horizontal="left" vertical="center" indent="1"/>
    </xf>
    <xf numFmtId="10" fontId="1" fillId="0" borderId="3" xfId="0" applyNumberFormat="1" applyFont="1" applyBorder="1" applyAlignment="1">
      <alignment horizontal="left" vertical="center" indent="1"/>
    </xf>
    <xf numFmtId="0" fontId="4" fillId="13" borderId="25" xfId="0" applyFont="1" applyFill="1" applyBorder="1" applyAlignment="1">
      <alignment horizontal="left" vertical="center" indent="1"/>
    </xf>
    <xf numFmtId="0" fontId="4" fillId="13" borderId="21" xfId="0" applyFont="1" applyFill="1" applyBorder="1" applyAlignment="1">
      <alignment horizontal="left" vertical="center" indent="1"/>
    </xf>
    <xf numFmtId="0" fontId="4" fillId="13" borderId="22" xfId="0" applyFont="1" applyFill="1" applyBorder="1" applyAlignment="1">
      <alignment horizontal="left" vertical="center" indent="1"/>
    </xf>
    <xf numFmtId="10" fontId="1" fillId="0" borderId="21" xfId="0" applyNumberFormat="1" applyFont="1" applyBorder="1" applyAlignment="1">
      <alignment horizontal="left" vertical="center" indent="1"/>
    </xf>
    <xf numFmtId="0" fontId="4" fillId="4" borderId="30" xfId="0" applyFont="1" applyFill="1" applyBorder="1" applyAlignment="1">
      <alignment horizontal="left" vertical="center" indent="1"/>
    </xf>
    <xf numFmtId="0" fontId="4" fillId="7" borderId="30" xfId="0" applyFont="1" applyFill="1" applyBorder="1" applyAlignment="1">
      <alignment horizontal="left" vertical="center" indent="1"/>
    </xf>
    <xf numFmtId="0" fontId="4" fillId="4" borderId="31" xfId="0" applyFont="1" applyFill="1" applyBorder="1" applyAlignment="1">
      <alignment horizontal="left" vertical="center" indent="1"/>
    </xf>
    <xf numFmtId="0" fontId="4" fillId="4" borderId="32" xfId="0" applyFont="1" applyFill="1" applyBorder="1" applyAlignment="1">
      <alignment horizontal="left" vertical="center" indent="1"/>
    </xf>
    <xf numFmtId="0" fontId="4" fillId="7" borderId="32" xfId="0" applyFont="1" applyFill="1" applyBorder="1" applyAlignment="1">
      <alignment horizontal="left" vertical="center" indent="1"/>
    </xf>
    <xf numFmtId="0" fontId="4" fillId="4" borderId="33" xfId="0" applyFont="1" applyFill="1" applyBorder="1" applyAlignment="1">
      <alignment horizontal="left" vertical="center" indent="1"/>
    </xf>
    <xf numFmtId="10" fontId="4" fillId="5" borderId="23" xfId="0" applyNumberFormat="1" applyFont="1" applyFill="1" applyBorder="1" applyAlignment="1">
      <alignment horizontal="left" vertical="center" indent="1"/>
    </xf>
    <xf numFmtId="0" fontId="4" fillId="5" borderId="23" xfId="0" applyFont="1" applyFill="1" applyBorder="1" applyAlignment="1">
      <alignment horizontal="left" vertical="center" indent="1"/>
    </xf>
    <xf numFmtId="0" fontId="1" fillId="0" borderId="25" xfId="0" applyFont="1" applyBorder="1" applyAlignment="1">
      <alignment horizontal="left" vertical="center" indent="1"/>
    </xf>
    <xf numFmtId="0" fontId="23" fillId="14" borderId="0" xfId="0" applyFont="1" applyFill="1" applyAlignment="1">
      <alignment horizontal="right" vertical="center" indent="1"/>
    </xf>
    <xf numFmtId="0" fontId="23" fillId="14" borderId="0" xfId="0" applyFont="1" applyFill="1" applyAlignment="1">
      <alignment horizontal="left" vertical="center" indent="1"/>
    </xf>
    <xf numFmtId="0" fontId="16" fillId="14" borderId="0" xfId="0" applyFont="1" applyFill="1" applyAlignment="1">
      <alignment horizontal="right" vertical="center" indent="1"/>
    </xf>
    <xf numFmtId="0" fontId="16" fillId="14" borderId="0" xfId="0" applyFont="1" applyFill="1" applyAlignment="1">
      <alignment horizontal="left" vertical="center" indent="1"/>
    </xf>
    <xf numFmtId="0" fontId="22" fillId="14" borderId="0" xfId="0" applyFont="1" applyFill="1" applyAlignment="1">
      <alignment horizontal="right" vertical="center" indent="1"/>
    </xf>
    <xf numFmtId="0" fontId="14" fillId="14" borderId="35" xfId="0" applyFont="1" applyFill="1" applyBorder="1" applyAlignment="1">
      <alignment horizontal="left" vertical="center" indent="1"/>
    </xf>
    <xf numFmtId="0" fontId="10" fillId="14" borderId="35" xfId="0" applyFont="1" applyFill="1" applyBorder="1" applyAlignment="1">
      <alignment horizontal="left" vertical="center" indent="1"/>
    </xf>
    <xf numFmtId="0" fontId="12" fillId="14" borderId="0" xfId="0" applyFont="1" applyFill="1" applyAlignment="1">
      <alignment horizontal="left" vertical="center" indent="1"/>
    </xf>
    <xf numFmtId="0" fontId="21" fillId="14" borderId="35" xfId="0" applyFont="1" applyFill="1" applyBorder="1" applyAlignment="1">
      <alignment horizontal="left" vertical="center" indent="1"/>
    </xf>
    <xf numFmtId="0" fontId="12" fillId="14" borderId="35" xfId="0" applyFont="1" applyFill="1" applyBorder="1" applyAlignment="1">
      <alignment horizontal="left" vertical="center" indent="1"/>
    </xf>
    <xf numFmtId="0" fontId="24" fillId="14" borderId="0" xfId="0" applyFont="1" applyFill="1" applyAlignment="1">
      <alignment horizontal="right" vertical="center" indent="1"/>
    </xf>
    <xf numFmtId="0" fontId="25" fillId="14" borderId="0" xfId="0" applyFont="1" applyFill="1" applyAlignment="1">
      <alignment horizontal="left" vertical="center" indent="1"/>
    </xf>
    <xf numFmtId="0" fontId="17" fillId="14" borderId="0" xfId="0" applyFont="1" applyFill="1" applyAlignment="1">
      <alignment horizontal="left" vertical="center" indent="1"/>
    </xf>
    <xf numFmtId="0" fontId="23" fillId="14" borderId="0" xfId="0" applyFont="1" applyFill="1" applyAlignment="1">
      <alignment horizontal="right" indent="1"/>
    </xf>
    <xf numFmtId="0" fontId="11" fillId="14" borderId="0" xfId="0" applyFont="1" applyFill="1" applyAlignment="1">
      <alignment horizontal="left" indent="1"/>
    </xf>
    <xf numFmtId="0" fontId="24" fillId="14" borderId="0" xfId="0" applyFont="1" applyFill="1" applyAlignment="1">
      <alignment horizontal="right" vertical="top" indent="1"/>
    </xf>
    <xf numFmtId="0" fontId="15" fillId="14" borderId="0" xfId="0" applyFont="1" applyFill="1" applyAlignment="1">
      <alignment horizontal="left" vertical="top" indent="1"/>
    </xf>
    <xf numFmtId="0" fontId="15" fillId="14" borderId="0" xfId="0" applyFont="1" applyFill="1" applyAlignment="1">
      <alignment horizontal="left" vertical="top" wrapText="1" indent="1"/>
    </xf>
    <xf numFmtId="0" fontId="20" fillId="14" borderId="0" xfId="0" applyFont="1" applyFill="1" applyAlignment="1">
      <alignment horizontal="left" vertical="top" indent="1"/>
    </xf>
    <xf numFmtId="0" fontId="19" fillId="14" borderId="0" xfId="0" applyFont="1" applyFill="1" applyAlignment="1">
      <alignment horizontal="left" vertical="top" wrapText="1" indent="1"/>
    </xf>
    <xf numFmtId="0" fontId="13" fillId="14" borderId="34" xfId="0" applyFont="1" applyFill="1" applyBorder="1" applyAlignment="1">
      <alignment horizontal="left" vertical="center" indent="1"/>
    </xf>
    <xf numFmtId="3" fontId="18" fillId="14" borderId="34" xfId="0" applyNumberFormat="1" applyFont="1" applyFill="1" applyBorder="1" applyAlignment="1">
      <alignment horizontal="left" vertical="center" indent="1"/>
    </xf>
    <xf numFmtId="0" fontId="27" fillId="14" borderId="0" xfId="0" applyFont="1" applyFill="1" applyAlignment="1">
      <alignment horizontal="left" vertical="center" indent="1"/>
    </xf>
    <xf numFmtId="3" fontId="18" fillId="14" borderId="0" xfId="0" applyNumberFormat="1" applyFont="1" applyFill="1" applyAlignment="1">
      <alignment horizontal="left" vertical="center" indent="1"/>
    </xf>
    <xf numFmtId="10" fontId="28" fillId="14" borderId="34" xfId="0" applyNumberFormat="1" applyFont="1" applyFill="1" applyBorder="1" applyAlignment="1">
      <alignment horizontal="left" vertical="center" indent="1"/>
    </xf>
    <xf numFmtId="10" fontId="29" fillId="14" borderId="34" xfId="0" applyNumberFormat="1" applyFont="1" applyFill="1" applyBorder="1" applyAlignment="1">
      <alignment horizontal="left" vertical="center" indent="1"/>
    </xf>
    <xf numFmtId="0" fontId="28" fillId="14" borderId="34" xfId="0" applyFont="1" applyFill="1" applyBorder="1" applyAlignment="1">
      <alignment horizontal="left" vertical="center" indent="1"/>
    </xf>
    <xf numFmtId="10" fontId="29" fillId="14" borderId="35" xfId="0" applyNumberFormat="1" applyFont="1" applyFill="1" applyBorder="1" applyAlignment="1">
      <alignment horizontal="left" vertical="center" indent="1"/>
    </xf>
    <xf numFmtId="0" fontId="30" fillId="14" borderId="35" xfId="0" applyFont="1" applyFill="1" applyBorder="1" applyAlignment="1">
      <alignment horizontal="left" vertical="center" indent="1"/>
    </xf>
    <xf numFmtId="0" fontId="30" fillId="14" borderId="34" xfId="0" applyFont="1" applyFill="1" applyBorder="1" applyAlignment="1">
      <alignment horizontal="left" vertical="center" indent="1"/>
    </xf>
    <xf numFmtId="0" fontId="17" fillId="14" borderId="36" xfId="0" applyFont="1" applyFill="1" applyBorder="1" applyAlignment="1">
      <alignment horizontal="left" vertical="center" indent="1"/>
    </xf>
    <xf numFmtId="0" fontId="23" fillId="14" borderId="0" xfId="0" applyFont="1" applyFill="1" applyAlignment="1">
      <alignment horizontal="left" indent="1"/>
    </xf>
    <xf numFmtId="14" fontId="25" fillId="14" borderId="0" xfId="0" applyNumberFormat="1" applyFont="1" applyFill="1" applyAlignment="1">
      <alignment horizontal="left" vertical="top" indent="1"/>
    </xf>
    <xf numFmtId="0" fontId="25" fillId="14" borderId="0" xfId="0" applyFont="1" applyFill="1" applyAlignment="1">
      <alignment horizontal="left" indent="1"/>
    </xf>
    <xf numFmtId="0" fontId="26" fillId="14" borderId="34" xfId="0" applyFont="1" applyFill="1" applyBorder="1" applyAlignment="1">
      <alignment horizontal="right" vertical="center" indent="1"/>
    </xf>
    <xf numFmtId="0" fontId="16" fillId="14" borderId="36" xfId="0" applyFont="1" applyFill="1" applyBorder="1" applyAlignment="1">
      <alignment horizontal="left" vertical="center" wrapText="1"/>
    </xf>
    <xf numFmtId="0" fontId="16" fillId="14" borderId="35" xfId="0" applyFont="1" applyFill="1" applyBorder="1" applyAlignment="1">
      <alignment horizontal="left" vertical="center" wrapText="1"/>
    </xf>
    <xf numFmtId="0" fontId="12" fillId="14" borderId="34" xfId="0" applyFont="1" applyFill="1" applyBorder="1" applyAlignment="1">
      <alignment horizontal="left" vertical="center" indent="1"/>
    </xf>
    <xf numFmtId="0" fontId="30" fillId="14" borderId="35" xfId="0" applyFont="1" applyFill="1" applyBorder="1" applyAlignment="1">
      <alignment horizontal="left" vertical="center" wrapText="1" indent="1"/>
    </xf>
    <xf numFmtId="0" fontId="16" fillId="14" borderId="0" xfId="0" applyFont="1" applyFill="1" applyAlignment="1">
      <alignment horizontal="left" vertical="center" wrapText="1"/>
    </xf>
    <xf numFmtId="0" fontId="12" fillId="14" borderId="36" xfId="0" applyFont="1" applyFill="1" applyBorder="1" applyAlignment="1">
      <alignment horizontal="left" vertical="center" indent="1"/>
    </xf>
    <xf numFmtId="169" fontId="4" fillId="5" borderId="10" xfId="0" applyNumberFormat="1" applyFont="1" applyFill="1" applyBorder="1" applyAlignment="1">
      <alignment horizontal="left" vertical="center" indent="1"/>
    </xf>
    <xf numFmtId="168" fontId="1" fillId="0" borderId="12" xfId="0" applyNumberFormat="1" applyFont="1" applyBorder="1" applyAlignment="1">
      <alignment horizontal="left" vertical="center" indent="1"/>
    </xf>
    <xf numFmtId="0" fontId="1" fillId="0" borderId="12" xfId="0" applyFont="1" applyBorder="1" applyAlignment="1">
      <alignment horizontal="left" vertical="center" indent="1"/>
    </xf>
    <xf numFmtId="0" fontId="1" fillId="0" borderId="15" xfId="0" applyFont="1" applyBorder="1" applyAlignment="1">
      <alignment horizontal="left" vertical="center" indent="1"/>
    </xf>
    <xf numFmtId="0" fontId="1" fillId="0" borderId="13" xfId="0" applyFont="1" applyBorder="1" applyAlignment="1">
      <alignment horizontal="left" vertical="center" indent="1"/>
    </xf>
    <xf numFmtId="168" fontId="1" fillId="0" borderId="15" xfId="0" applyNumberFormat="1" applyFont="1" applyBorder="1" applyAlignment="1">
      <alignment horizontal="left" vertical="center" indent="1"/>
    </xf>
    <xf numFmtId="0" fontId="4" fillId="9" borderId="18" xfId="0" applyFont="1" applyFill="1" applyBorder="1" applyAlignment="1">
      <alignment horizontal="left" vertical="center" indent="1"/>
    </xf>
    <xf numFmtId="0" fontId="4" fillId="9" borderId="11" xfId="0" applyFont="1" applyFill="1" applyBorder="1" applyAlignment="1">
      <alignment horizontal="left" vertical="center" indent="1"/>
    </xf>
    <xf numFmtId="0" fontId="4" fillId="3" borderId="0" xfId="0" applyFont="1" applyFill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wrapText="1" indent="1"/>
    </xf>
    <xf numFmtId="0" fontId="1" fillId="0" borderId="13" xfId="0" applyFont="1" applyBorder="1" applyAlignment="1">
      <alignment horizontal="left" vertical="center" wrapText="1" indent="1"/>
    </xf>
    <xf numFmtId="0" fontId="1" fillId="0" borderId="14" xfId="0" applyFont="1" applyBorder="1" applyAlignment="1">
      <alignment horizontal="left" vertical="center" indent="1"/>
    </xf>
    <xf numFmtId="0" fontId="1" fillId="0" borderId="4" xfId="0" applyFont="1" applyBorder="1" applyAlignment="1">
      <alignment horizontal="left" vertical="center" indent="1"/>
    </xf>
    <xf numFmtId="0" fontId="4" fillId="3" borderId="18" xfId="0" applyFont="1" applyFill="1" applyBorder="1" applyAlignment="1">
      <alignment horizontal="left" vertical="center" indent="1"/>
    </xf>
    <xf numFmtId="0" fontId="4" fillId="3" borderId="11" xfId="0" applyFont="1" applyFill="1" applyBorder="1" applyAlignment="1">
      <alignment horizontal="left" vertical="center" indent="1"/>
    </xf>
    <xf numFmtId="0" fontId="4" fillId="4" borderId="18" xfId="0" applyFont="1" applyFill="1" applyBorder="1" applyAlignment="1">
      <alignment horizontal="left" vertical="center" indent="1"/>
    </xf>
    <xf numFmtId="0" fontId="4" fillId="4" borderId="11" xfId="0" applyFont="1" applyFill="1" applyBorder="1" applyAlignment="1">
      <alignment horizontal="left" vertical="center" indent="1"/>
    </xf>
    <xf numFmtId="0" fontId="4" fillId="7" borderId="18" xfId="0" applyFont="1" applyFill="1" applyBorder="1" applyAlignment="1">
      <alignment horizontal="left" vertical="center" indent="1"/>
    </xf>
    <xf numFmtId="0" fontId="4" fillId="7" borderId="11" xfId="0" applyFont="1" applyFill="1" applyBorder="1" applyAlignment="1">
      <alignment horizontal="left" vertical="center" indent="1"/>
    </xf>
    <xf numFmtId="0" fontId="1" fillId="0" borderId="16" xfId="0" applyFont="1" applyBorder="1" applyAlignment="1">
      <alignment horizontal="left" vertical="center" indent="1"/>
    </xf>
    <xf numFmtId="0" fontId="1" fillId="0" borderId="9" xfId="0" applyFont="1" applyBorder="1" applyAlignment="1">
      <alignment horizontal="left" vertical="center" indent="1"/>
    </xf>
    <xf numFmtId="0" fontId="1" fillId="0" borderId="17" xfId="0" applyFont="1" applyBorder="1" applyAlignment="1">
      <alignment horizontal="left" vertical="center" indent="1"/>
    </xf>
    <xf numFmtId="0" fontId="5" fillId="10" borderId="18" xfId="0" applyFont="1" applyFill="1" applyBorder="1" applyAlignment="1">
      <alignment horizontal="left" vertical="center" indent="1"/>
    </xf>
    <xf numFmtId="0" fontId="5" fillId="10" borderId="11" xfId="0" applyFont="1" applyFill="1" applyBorder="1" applyAlignment="1">
      <alignment horizontal="left" vertical="center" indent="1"/>
    </xf>
    <xf numFmtId="0" fontId="6" fillId="2" borderId="19" xfId="0" applyFont="1" applyFill="1" applyBorder="1" applyAlignment="1">
      <alignment horizontal="left" vertical="center" wrapText="1" indent="1"/>
    </xf>
    <xf numFmtId="0" fontId="6" fillId="2" borderId="18" xfId="0" applyFont="1" applyFill="1" applyBorder="1" applyAlignment="1">
      <alignment horizontal="left" vertical="center" wrapText="1" indent="1"/>
    </xf>
    <xf numFmtId="0" fontId="6" fillId="2" borderId="9" xfId="0" applyFont="1" applyFill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2" borderId="26" xfId="0" applyFont="1" applyFill="1" applyBorder="1" applyAlignment="1">
      <alignment horizontal="left" vertical="center" wrapText="1" indent="1"/>
    </xf>
    <xf numFmtId="0" fontId="6" fillId="2" borderId="6" xfId="0" applyFont="1" applyFill="1" applyBorder="1" applyAlignment="1">
      <alignment horizontal="left" vertical="center" wrapText="1" indent="1"/>
    </xf>
    <xf numFmtId="0" fontId="5" fillId="10" borderId="18" xfId="0" applyFont="1" applyFill="1" applyBorder="1" applyAlignment="1">
      <alignment horizontal="left" vertical="center" wrapText="1" indent="1"/>
    </xf>
    <xf numFmtId="0" fontId="5" fillId="10" borderId="7" xfId="0" applyFont="1" applyFill="1" applyBorder="1" applyAlignment="1">
      <alignment horizontal="left" vertical="center" indent="1"/>
    </xf>
    <xf numFmtId="0" fontId="5" fillId="10" borderId="20" xfId="0" applyFont="1" applyFill="1" applyBorder="1" applyAlignment="1">
      <alignment horizontal="left" vertical="center" indent="1"/>
    </xf>
    <xf numFmtId="0" fontId="5" fillId="10" borderId="19" xfId="0" applyFont="1" applyFill="1" applyBorder="1" applyAlignment="1">
      <alignment horizontal="left" vertical="center" wrapText="1" indent="1"/>
    </xf>
    <xf numFmtId="0" fontId="5" fillId="10" borderId="17" xfId="0" applyFont="1" applyFill="1" applyBorder="1" applyAlignment="1">
      <alignment horizontal="left" vertical="center" wrapText="1" indent="1"/>
    </xf>
    <xf numFmtId="0" fontId="5" fillId="10" borderId="11" xfId="0" applyFont="1" applyFill="1" applyBorder="1" applyAlignment="1">
      <alignment horizontal="left" vertical="center" wrapText="1" indent="1"/>
    </xf>
    <xf numFmtId="0" fontId="5" fillId="10" borderId="0" xfId="0" applyFont="1" applyFill="1" applyAlignment="1">
      <alignment horizontal="left" vertical="center" wrapText="1" indent="1"/>
    </xf>
    <xf numFmtId="0" fontId="5" fillId="10" borderId="0" xfId="0" applyFont="1" applyFill="1" applyAlignment="1">
      <alignment horizontal="left" vertical="center" indent="1"/>
    </xf>
    <xf numFmtId="9" fontId="9" fillId="0" borderId="4" xfId="0" applyNumberFormat="1" applyFont="1" applyBorder="1" applyAlignment="1">
      <alignment horizontal="center" vertical="center"/>
    </xf>
    <xf numFmtId="9" fontId="9" fillId="0" borderId="24" xfId="0" applyNumberFormat="1" applyFont="1" applyBorder="1" applyAlignment="1">
      <alignment horizontal="center" vertical="center"/>
    </xf>
    <xf numFmtId="9" fontId="9" fillId="0" borderId="14" xfId="0" applyNumberFormat="1" applyFont="1" applyBorder="1" applyAlignment="1">
      <alignment horizontal="center" vertical="center"/>
    </xf>
    <xf numFmtId="9" fontId="9" fillId="0" borderId="15" xfId="0" applyNumberFormat="1" applyFont="1" applyBorder="1" applyAlignment="1">
      <alignment horizontal="center" vertical="center"/>
    </xf>
    <xf numFmtId="0" fontId="4" fillId="10" borderId="30" xfId="0" applyFont="1" applyFill="1" applyBorder="1" applyAlignment="1">
      <alignment horizontal="left" vertical="center" indent="1"/>
    </xf>
    <xf numFmtId="0" fontId="4" fillId="10" borderId="32" xfId="0" applyFont="1" applyFill="1" applyBorder="1" applyAlignment="1">
      <alignment horizontal="left" vertical="center" indent="1"/>
    </xf>
    <xf numFmtId="0" fontId="4" fillId="13" borderId="28" xfId="0" applyFont="1" applyFill="1" applyBorder="1" applyAlignment="1">
      <alignment horizontal="left" vertical="center" wrapText="1" indent="1"/>
    </xf>
    <xf numFmtId="0" fontId="4" fillId="13" borderId="30" xfId="0" applyFont="1" applyFill="1" applyBorder="1" applyAlignment="1">
      <alignment horizontal="left" vertical="center" indent="1"/>
    </xf>
    <xf numFmtId="0" fontId="4" fillId="13" borderId="29" xfId="0" applyFont="1" applyFill="1" applyBorder="1" applyAlignment="1">
      <alignment horizontal="left" vertical="center" indent="1"/>
    </xf>
    <xf numFmtId="0" fontId="4" fillId="13" borderId="32" xfId="0" applyFont="1" applyFill="1" applyBorder="1" applyAlignment="1">
      <alignment horizontal="left" vertical="center" indent="1"/>
    </xf>
    <xf numFmtId="0" fontId="16" fillId="14" borderId="36" xfId="0" applyFont="1" applyFill="1" applyBorder="1" applyAlignment="1">
      <alignment horizontal="left" vertical="center" wrapText="1"/>
    </xf>
    <xf numFmtId="0" fontId="16" fillId="14" borderId="35" xfId="0" applyFont="1" applyFill="1" applyBorder="1" applyAlignment="1">
      <alignment horizontal="left" vertical="center" wrapText="1"/>
    </xf>
    <xf numFmtId="0" fontId="26" fillId="14" borderId="36" xfId="0" applyFont="1" applyFill="1" applyBorder="1" applyAlignment="1">
      <alignment horizontal="right" vertical="center"/>
    </xf>
    <xf numFmtId="0" fontId="26" fillId="14" borderId="35" xfId="0" applyFont="1" applyFill="1" applyBorder="1" applyAlignment="1">
      <alignment horizontal="right" vertical="center"/>
    </xf>
    <xf numFmtId="0" fontId="17" fillId="14" borderId="36" xfId="0" applyFont="1" applyFill="1" applyBorder="1" applyAlignment="1">
      <alignment horizontal="left" vertical="center" wrapText="1" indent="1"/>
    </xf>
    <xf numFmtId="0" fontId="1" fillId="0" borderId="16" xfId="0" applyFont="1" applyBorder="1" applyAlignment="1">
      <alignment horizontal="left" vertical="center" wrapText="1" indent="1"/>
    </xf>
    <xf numFmtId="0" fontId="1" fillId="0" borderId="9" xfId="0" applyFont="1" applyBorder="1" applyAlignment="1">
      <alignment horizontal="left" vertical="center" wrapText="1" indent="1"/>
    </xf>
    <xf numFmtId="0" fontId="1" fillId="0" borderId="17" xfId="0" applyFont="1" applyBorder="1" applyAlignment="1">
      <alignment horizontal="left" vertical="center" wrapText="1" indent="1"/>
    </xf>
    <xf numFmtId="169" fontId="4" fillId="5" borderId="16" xfId="0" applyNumberFormat="1" applyFont="1" applyFill="1" applyBorder="1" applyAlignment="1">
      <alignment horizontal="left" vertical="center" indent="1"/>
    </xf>
    <xf numFmtId="169" fontId="4" fillId="5" borderId="9" xfId="0" applyNumberFormat="1" applyFont="1" applyFill="1" applyBorder="1" applyAlignment="1">
      <alignment horizontal="left" vertical="center" indent="1"/>
    </xf>
    <xf numFmtId="169" fontId="4" fillId="5" borderId="17" xfId="0" applyNumberFormat="1" applyFont="1" applyFill="1" applyBorder="1" applyAlignment="1">
      <alignment horizontal="left" vertical="center" indent="1"/>
    </xf>
    <xf numFmtId="168" fontId="1" fillId="0" borderId="14" xfId="0" applyNumberFormat="1" applyFont="1" applyBorder="1" applyAlignment="1">
      <alignment horizontal="left" vertical="center" indent="1"/>
    </xf>
    <xf numFmtId="168" fontId="1" fillId="0" borderId="4" xfId="0" applyNumberFormat="1" applyFont="1" applyBorder="1" applyAlignment="1">
      <alignment horizontal="left" vertical="center" indent="1"/>
    </xf>
    <xf numFmtId="169" fontId="4" fillId="5" borderId="37" xfId="0" applyNumberFormat="1" applyFont="1" applyFill="1" applyBorder="1" applyAlignment="1">
      <alignment horizontal="left" vertical="center" indent="1"/>
    </xf>
    <xf numFmtId="169" fontId="4" fillId="5" borderId="0" xfId="0" applyNumberFormat="1" applyFont="1" applyFill="1" applyAlignment="1">
      <alignment horizontal="left" vertical="center" indent="1"/>
    </xf>
    <xf numFmtId="169" fontId="4" fillId="5" borderId="11" xfId="0" applyNumberFormat="1" applyFont="1" applyFill="1" applyBorder="1" applyAlignment="1">
      <alignment horizontal="left" vertical="center" indent="1"/>
    </xf>
  </cellXfs>
  <cellStyles count="2">
    <cellStyle name="Good" xfId="1" builtinId="26"/>
    <cellStyle name="Normal" xfId="0" builtinId="0"/>
  </cellStyles>
  <dxfs count="21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F9BFD"/>
      <color rgb="FFFFA500"/>
      <color rgb="FF719C59"/>
      <color rgb="FFB87600"/>
      <color rgb="FF111111"/>
      <color rgb="FFF5DAA9"/>
      <color rgb="FFFFE4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100012</xdr:colOff>
      <xdr:row>0</xdr:row>
      <xdr:rowOff>109537</xdr:rowOff>
    </xdr:from>
    <xdr:to>
      <xdr:col>1</xdr:col>
      <xdr:colOff>1160146</xdr:colOff>
      <xdr:row>3</xdr:row>
      <xdr:rowOff>12384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77EFA8D-CD69-2FE1-72D8-C19A84D122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12" y="109537"/>
          <a:ext cx="1188722" cy="118872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ABB38-1F40-499D-BAC3-6DDB1B9CDAE6}">
  <dimension ref="A1:O205"/>
  <sheetViews>
    <sheetView tabSelected="1" zoomScaleNormal="100" workbookViewId="0">
      <selection activeCell="B2" sqref="B2:C12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384" width="9.06640625" style="2"/>
  </cols>
  <sheetData>
    <row r="1" spans="1:15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</row>
    <row r="2" spans="1:15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</row>
    <row r="3" spans="1:15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</row>
    <row r="4" spans="1:15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0.26045600000000002</v>
      </c>
      <c r="J4" s="10"/>
      <c r="K4" s="83">
        <f>C155</f>
        <v>20000</v>
      </c>
      <c r="L4" s="84" t="s">
        <v>51</v>
      </c>
      <c r="M4" s="51">
        <f>I192</f>
        <v>203.40856481481484</v>
      </c>
      <c r="N4" s="79">
        <f>M4*$I$16</f>
        <v>50614560.000000007</v>
      </c>
      <c r="O4" s="10"/>
    </row>
    <row r="5" spans="1:15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-2.9906121399176978E-3</v>
      </c>
      <c r="J5" s="42"/>
      <c r="K5" s="83">
        <f>C155</f>
        <v>20000</v>
      </c>
      <c r="L5" s="81" t="s">
        <v>52</v>
      </c>
      <c r="M5" s="51">
        <f>I193</f>
        <v>1017.0428240740741</v>
      </c>
      <c r="N5" s="79">
        <f t="shared" ref="N5:N11" si="0">M5*$I$16</f>
        <v>253072800</v>
      </c>
      <c r="O5" s="42"/>
    </row>
    <row r="6" spans="1:15" ht="15" customHeight="1" x14ac:dyDescent="0.45">
      <c r="A6" s="42"/>
      <c r="B6" s="187"/>
      <c r="C6" s="188"/>
      <c r="D6" s="19" t="s">
        <v>80</v>
      </c>
      <c r="E6" s="39">
        <v>0.2</v>
      </c>
      <c r="F6" s="42"/>
      <c r="G6" s="59" t="s">
        <v>74</v>
      </c>
      <c r="H6" s="80" t="s">
        <v>50</v>
      </c>
      <c r="I6" s="98">
        <f>I64</f>
        <v>1.3584040637860081E-2</v>
      </c>
      <c r="J6" s="42"/>
      <c r="K6" s="83">
        <f>C158</f>
        <v>400000</v>
      </c>
      <c r="L6" s="84" t="s">
        <v>51</v>
      </c>
      <c r="M6" s="31">
        <f>I195</f>
        <v>4068.1712962962965</v>
      </c>
      <c r="N6" s="79">
        <f t="shared" si="0"/>
        <v>1012291200</v>
      </c>
      <c r="O6" s="42"/>
    </row>
    <row r="7" spans="1:15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0</v>
      </c>
      <c r="J7" s="10"/>
      <c r="K7" s="83">
        <f>C158</f>
        <v>400000</v>
      </c>
      <c r="L7" s="81" t="s">
        <v>52</v>
      </c>
      <c r="M7" s="51">
        <f>I196</f>
        <v>20340.856481481482</v>
      </c>
      <c r="N7" s="79">
        <f t="shared" si="0"/>
        <v>5061456000</v>
      </c>
      <c r="O7" s="10"/>
    </row>
    <row r="8" spans="1:15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1.0593428497942385E-2</v>
      </c>
      <c r="J8" s="10"/>
      <c r="K8" s="94">
        <f>C197</f>
        <v>1000000</v>
      </c>
      <c r="L8" s="95" t="s">
        <v>51</v>
      </c>
      <c r="M8" s="51">
        <f>I198</f>
        <v>10170.428240740739</v>
      </c>
      <c r="N8" s="79">
        <f t="shared" si="0"/>
        <v>2530727999.9999995</v>
      </c>
      <c r="O8" s="10"/>
    </row>
    <row r="9" spans="1:15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1.7943672839506174E-2</v>
      </c>
      <c r="J9" s="9"/>
      <c r="K9" s="94">
        <f>C161</f>
        <v>1000000</v>
      </c>
      <c r="L9" s="96" t="s">
        <v>52</v>
      </c>
      <c r="M9" s="50">
        <f>I199</f>
        <v>50852.141203703701</v>
      </c>
      <c r="N9" s="79">
        <f t="shared" si="0"/>
        <v>12653640000</v>
      </c>
      <c r="O9" s="10"/>
    </row>
    <row r="10" spans="1:15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2.3971836419753086E-3</v>
      </c>
      <c r="J10" s="9"/>
      <c r="K10" s="94">
        <f>C164</f>
        <v>2100000</v>
      </c>
      <c r="L10" s="95" t="s">
        <v>51</v>
      </c>
      <c r="M10" s="51">
        <f>I201</f>
        <v>21357.899305555555</v>
      </c>
      <c r="N10" s="79">
        <f t="shared" si="0"/>
        <v>5314528800</v>
      </c>
      <c r="O10" s="10"/>
    </row>
    <row r="11" spans="1:15" ht="15" customHeight="1" x14ac:dyDescent="0.45">
      <c r="A11" s="10"/>
      <c r="B11" s="187"/>
      <c r="C11" s="188"/>
      <c r="D11" s="36" t="s">
        <v>78</v>
      </c>
      <c r="E11" s="40">
        <v>0</v>
      </c>
      <c r="F11" s="4"/>
      <c r="G11" s="82" t="s">
        <v>72</v>
      </c>
      <c r="H11" s="80" t="s">
        <v>50</v>
      </c>
      <c r="I11" s="99">
        <f>I125</f>
        <v>0</v>
      </c>
      <c r="J11" s="9"/>
      <c r="K11" s="94">
        <f>C164</f>
        <v>2100000</v>
      </c>
      <c r="L11" s="96" t="s">
        <v>52</v>
      </c>
      <c r="M11" s="51">
        <f>I202</f>
        <v>106789.49652777777</v>
      </c>
      <c r="N11" s="79">
        <f t="shared" si="0"/>
        <v>26572643999.999996</v>
      </c>
      <c r="O11" s="10"/>
    </row>
    <row r="12" spans="1:15" ht="15" customHeight="1" x14ac:dyDescent="0.45">
      <c r="A12" s="10"/>
      <c r="B12" s="189"/>
      <c r="C12" s="190"/>
      <c r="D12" s="36" t="s">
        <v>79</v>
      </c>
      <c r="E12" s="40">
        <v>0</v>
      </c>
      <c r="F12" s="4"/>
      <c r="G12" s="91" t="s">
        <v>49</v>
      </c>
      <c r="H12" s="92" t="s">
        <v>50</v>
      </c>
      <c r="I12" s="49">
        <f>I138</f>
        <v>2.0340856481481481E-2</v>
      </c>
      <c r="J12" s="9"/>
      <c r="K12" s="89"/>
      <c r="L12" s="90"/>
      <c r="M12" s="89"/>
      <c r="N12" s="90"/>
      <c r="O12" s="89"/>
    </row>
    <row r="13" spans="1:15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</row>
    <row r="14" spans="1:15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</row>
    <row r="15" spans="1:15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</row>
    <row r="16" spans="1:15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120000</v>
      </c>
      <c r="F16" s="22">
        <f t="shared" ref="F16:N16" si="1">(E16 * $E$6) + E16</f>
        <v>144000</v>
      </c>
      <c r="G16" s="22">
        <f t="shared" si="1"/>
        <v>172800</v>
      </c>
      <c r="H16" s="22">
        <f t="shared" si="1"/>
        <v>207360</v>
      </c>
      <c r="I16" s="22">
        <f t="shared" si="1"/>
        <v>248832</v>
      </c>
      <c r="J16" s="22">
        <f t="shared" si="1"/>
        <v>298598.40000000002</v>
      </c>
      <c r="K16" s="22">
        <f t="shared" si="1"/>
        <v>358318.08000000002</v>
      </c>
      <c r="L16" s="22">
        <f t="shared" si="1"/>
        <v>429981.696</v>
      </c>
      <c r="M16" s="22">
        <f t="shared" si="1"/>
        <v>515978.03519999998</v>
      </c>
      <c r="N16" s="22">
        <f t="shared" si="1"/>
        <v>619173.64223999996</v>
      </c>
    </row>
    <row r="17" spans="1:15" ht="15" customHeight="1" x14ac:dyDescent="0.45">
      <c r="B17" s="164"/>
      <c r="C17" s="164"/>
      <c r="D17" s="20" t="s">
        <v>61</v>
      </c>
      <c r="E17" s="26">
        <f>E16*21000000</f>
        <v>2520000000000</v>
      </c>
      <c r="F17" s="26">
        <f t="shared" ref="F17:N17" si="2">F16*21000000</f>
        <v>3024000000000</v>
      </c>
      <c r="G17" s="26">
        <f t="shared" si="2"/>
        <v>3628800000000</v>
      </c>
      <c r="H17" s="26">
        <f t="shared" si="2"/>
        <v>4354560000000</v>
      </c>
      <c r="I17" s="26">
        <f t="shared" si="2"/>
        <v>5225472000000</v>
      </c>
      <c r="J17" s="26">
        <f t="shared" si="2"/>
        <v>6270566400000.001</v>
      </c>
      <c r="K17" s="26">
        <f t="shared" si="2"/>
        <v>7524679680000</v>
      </c>
      <c r="L17" s="26">
        <f t="shared" si="2"/>
        <v>9029615616000</v>
      </c>
      <c r="M17" s="26">
        <f t="shared" si="2"/>
        <v>10835538739200</v>
      </c>
      <c r="N17" s="26">
        <f t="shared" si="2"/>
        <v>13002646487040</v>
      </c>
    </row>
    <row r="18" spans="1:15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0.16666666666666666</v>
      </c>
      <c r="F18" s="27">
        <f t="shared" ref="F18:N18" si="3">(F16-$E4)/F16</f>
        <v>0.30555555555555558</v>
      </c>
      <c r="G18" s="27">
        <f t="shared" si="3"/>
        <v>0.42129629629629628</v>
      </c>
      <c r="H18" s="27">
        <f t="shared" si="3"/>
        <v>0.51774691358024694</v>
      </c>
      <c r="I18" s="27">
        <f t="shared" si="3"/>
        <v>0.5981224279835391</v>
      </c>
      <c r="J18" s="27">
        <f t="shared" si="3"/>
        <v>0.66510202331961599</v>
      </c>
      <c r="K18" s="27">
        <f t="shared" si="3"/>
        <v>0.72091835276634664</v>
      </c>
      <c r="L18" s="27">
        <f t="shared" si="3"/>
        <v>0.76743196063862218</v>
      </c>
      <c r="M18" s="27">
        <f t="shared" si="3"/>
        <v>0.80619330053218508</v>
      </c>
      <c r="N18" s="27">
        <f t="shared" si="3"/>
        <v>0.83849441711015427</v>
      </c>
    </row>
    <row r="19" spans="1:15" ht="15" customHeight="1" x14ac:dyDescent="0.45">
      <c r="B19" s="173"/>
      <c r="C19" s="181"/>
      <c r="D19" s="20" t="s">
        <v>54</v>
      </c>
      <c r="E19" s="27">
        <f>1-E18</f>
        <v>0.83333333333333337</v>
      </c>
      <c r="F19" s="27">
        <f t="shared" ref="F19:N19" si="4">1-F18</f>
        <v>0.69444444444444442</v>
      </c>
      <c r="G19" s="27">
        <f t="shared" si="4"/>
        <v>0.57870370370370372</v>
      </c>
      <c r="H19" s="27">
        <f t="shared" si="4"/>
        <v>0.48225308641975306</v>
      </c>
      <c r="I19" s="27">
        <f t="shared" si="4"/>
        <v>0.4018775720164609</v>
      </c>
      <c r="J19" s="27">
        <f t="shared" si="4"/>
        <v>0.33489797668038401</v>
      </c>
      <c r="K19" s="27">
        <f t="shared" si="4"/>
        <v>0.27908164723365336</v>
      </c>
      <c r="L19" s="27">
        <f t="shared" si="4"/>
        <v>0.23256803936137782</v>
      </c>
      <c r="M19" s="27">
        <f t="shared" si="4"/>
        <v>0.19380669946781492</v>
      </c>
      <c r="N19" s="27">
        <f t="shared" si="4"/>
        <v>0.16150558288984573</v>
      </c>
    </row>
    <row r="20" spans="1:15" ht="15" customHeight="1" x14ac:dyDescent="0.45">
      <c r="B20" s="173"/>
      <c r="C20" s="181"/>
      <c r="D20" s="20" t="s">
        <v>55</v>
      </c>
      <c r="E20" s="97">
        <f>E18</f>
        <v>0.16666666666666666</v>
      </c>
      <c r="F20" s="97">
        <f t="shared" ref="F20:N20" si="5">F18-E18</f>
        <v>0.13888888888888892</v>
      </c>
      <c r="G20" s="97">
        <f t="shared" si="5"/>
        <v>0.1157407407407407</v>
      </c>
      <c r="H20" s="97">
        <f t="shared" si="5"/>
        <v>9.6450617283950657E-2</v>
      </c>
      <c r="I20" s="97">
        <f t="shared" si="5"/>
        <v>8.0375514403292159E-2</v>
      </c>
      <c r="J20" s="97">
        <f t="shared" si="5"/>
        <v>6.6979595336076891E-2</v>
      </c>
      <c r="K20" s="97">
        <f t="shared" si="5"/>
        <v>5.581632944673065E-2</v>
      </c>
      <c r="L20" s="97">
        <f t="shared" si="5"/>
        <v>4.6513607872275542E-2</v>
      </c>
      <c r="M20" s="97">
        <f t="shared" si="5"/>
        <v>3.8761339893562896E-2</v>
      </c>
      <c r="N20" s="97">
        <f t="shared" si="5"/>
        <v>3.2301116577969191E-2</v>
      </c>
    </row>
    <row r="21" spans="1:15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0.11962448559670782</v>
      </c>
      <c r="J21" s="27"/>
      <c r="K21" s="27"/>
      <c r="L21" s="27"/>
      <c r="M21" s="27"/>
      <c r="N21" s="97">
        <f>SUM(E20:N20)/10</f>
        <v>8.3849441711015424E-2</v>
      </c>
    </row>
    <row r="22" spans="1:15" ht="15" customHeight="1" x14ac:dyDescent="0.45">
      <c r="B22" s="173"/>
      <c r="C22" s="181"/>
      <c r="D22" s="20" t="s">
        <v>81</v>
      </c>
      <c r="E22" s="97">
        <f>$E$12*E20</f>
        <v>0</v>
      </c>
      <c r="F22" s="97">
        <f t="shared" ref="F22:N22" si="6">$E$12*F20</f>
        <v>0</v>
      </c>
      <c r="G22" s="97">
        <f t="shared" si="6"/>
        <v>0</v>
      </c>
      <c r="H22" s="97">
        <f t="shared" si="6"/>
        <v>0</v>
      </c>
      <c r="I22" s="97">
        <f t="shared" si="6"/>
        <v>0</v>
      </c>
      <c r="J22" s="97">
        <f t="shared" si="6"/>
        <v>0</v>
      </c>
      <c r="K22" s="97">
        <f t="shared" si="6"/>
        <v>0</v>
      </c>
      <c r="L22" s="97">
        <f t="shared" si="6"/>
        <v>0</v>
      </c>
      <c r="M22" s="97">
        <f t="shared" si="6"/>
        <v>0</v>
      </c>
      <c r="N22" s="97">
        <f t="shared" si="6"/>
        <v>0</v>
      </c>
    </row>
    <row r="23" spans="1:15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0</v>
      </c>
      <c r="J23" s="27"/>
      <c r="K23" s="27"/>
      <c r="L23" s="27"/>
      <c r="M23" s="27"/>
      <c r="N23" s="97">
        <f>SUM(E22:N22)/10</f>
        <v>0</v>
      </c>
    </row>
    <row r="24" spans="1:15" ht="15" customHeight="1" x14ac:dyDescent="0.45">
      <c r="B24" s="173"/>
      <c r="C24" s="181"/>
      <c r="D24" s="16" t="s">
        <v>83</v>
      </c>
      <c r="E24" s="18">
        <f>E20+E22</f>
        <v>0.16666666666666666</v>
      </c>
      <c r="F24" s="18">
        <f t="shared" ref="F24:N24" si="7">F20+F22</f>
        <v>0.13888888888888892</v>
      </c>
      <c r="G24" s="18">
        <f t="shared" si="7"/>
        <v>0.1157407407407407</v>
      </c>
      <c r="H24" s="18">
        <f t="shared" si="7"/>
        <v>9.6450617283950657E-2</v>
      </c>
      <c r="I24" s="18">
        <f t="shared" si="7"/>
        <v>8.0375514403292159E-2</v>
      </c>
      <c r="J24" s="18">
        <f t="shared" si="7"/>
        <v>6.6979595336076891E-2</v>
      </c>
      <c r="K24" s="18">
        <f t="shared" si="7"/>
        <v>5.581632944673065E-2</v>
      </c>
      <c r="L24" s="18">
        <f t="shared" si="7"/>
        <v>4.6513607872275542E-2</v>
      </c>
      <c r="M24" s="18">
        <f t="shared" si="7"/>
        <v>3.8761339893562896E-2</v>
      </c>
      <c r="N24" s="18">
        <f t="shared" si="7"/>
        <v>3.2301116577969191E-2</v>
      </c>
    </row>
    <row r="25" spans="1:15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0.11962448559670782</v>
      </c>
      <c r="J25" s="17"/>
      <c r="K25" s="17"/>
      <c r="L25" s="17"/>
      <c r="M25" s="17"/>
      <c r="N25" s="18">
        <f>SUM(E24:N24)/10</f>
        <v>8.3849441711015424E-2</v>
      </c>
    </row>
    <row r="26" spans="1:15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1.8333333333333333E-2</v>
      </c>
      <c r="F26" s="18">
        <f>((1+$E$12)*$E$5)+($E$5*F19)</f>
        <v>1.6944444444444443E-2</v>
      </c>
      <c r="G26" s="18">
        <f t="shared" ref="G26:N26" si="8">((1+$E$12)*$E$5)+($E$5*G19)</f>
        <v>1.5787037037037037E-2</v>
      </c>
      <c r="H26" s="18">
        <f t="shared" si="8"/>
        <v>1.482253086419753E-2</v>
      </c>
      <c r="I26" s="18">
        <f t="shared" si="8"/>
        <v>1.4018775720164609E-2</v>
      </c>
      <c r="J26" s="18">
        <f t="shared" si="8"/>
        <v>1.334897976680384E-2</v>
      </c>
      <c r="K26" s="18">
        <f t="shared" si="8"/>
        <v>1.2790816472336534E-2</v>
      </c>
      <c r="L26" s="18">
        <f t="shared" si="8"/>
        <v>1.2325680393613779E-2</v>
      </c>
      <c r="M26" s="18">
        <f t="shared" si="8"/>
        <v>1.193806699467815E-2</v>
      </c>
      <c r="N26" s="18">
        <f t="shared" si="8"/>
        <v>1.1615055828898458E-2</v>
      </c>
    </row>
    <row r="27" spans="1:15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1.598122427983539E-2</v>
      </c>
      <c r="J27" s="17"/>
      <c r="K27" s="17"/>
      <c r="L27" s="17"/>
      <c r="M27" s="17"/>
      <c r="N27" s="18">
        <f>SUM(E26:N26)/10</f>
        <v>1.4192472085550772E-2</v>
      </c>
    </row>
    <row r="28" spans="1:15" ht="15" customHeight="1" x14ac:dyDescent="0.45">
      <c r="B28" s="173"/>
      <c r="C28" s="181"/>
      <c r="D28" s="20" t="s">
        <v>53</v>
      </c>
      <c r="E28" s="97">
        <f>E26</f>
        <v>1.8333333333333333E-2</v>
      </c>
      <c r="F28" s="97">
        <f t="shared" ref="F28:N28" si="9">E28+F26</f>
        <v>3.5277777777777776E-2</v>
      </c>
      <c r="G28" s="97">
        <f t="shared" si="9"/>
        <v>5.1064814814814813E-2</v>
      </c>
      <c r="H28" s="97">
        <f t="shared" si="9"/>
        <v>6.5887345679012346E-2</v>
      </c>
      <c r="I28" s="97">
        <f t="shared" si="9"/>
        <v>7.9906121399176952E-2</v>
      </c>
      <c r="J28" s="97">
        <f t="shared" si="9"/>
        <v>9.3255101165980792E-2</v>
      </c>
      <c r="K28" s="97">
        <f t="shared" si="9"/>
        <v>0.10604591763831733</v>
      </c>
      <c r="L28" s="97">
        <f t="shared" si="9"/>
        <v>0.11837159803193112</v>
      </c>
      <c r="M28" s="97">
        <f t="shared" si="9"/>
        <v>0.13030966502660926</v>
      </c>
      <c r="N28" s="97">
        <f t="shared" si="9"/>
        <v>0.14192472085550772</v>
      </c>
    </row>
    <row r="29" spans="1:15" ht="15" customHeight="1" x14ac:dyDescent="0.45">
      <c r="B29" s="173"/>
      <c r="C29" s="181"/>
      <c r="D29" s="20" t="s">
        <v>107</v>
      </c>
      <c r="E29" s="97">
        <f>((1+$E$12)*$E$5)+$E$5</f>
        <v>0.02</v>
      </c>
      <c r="F29" s="97">
        <f t="shared" ref="F29:N29" si="10">((1+$E$12)*$E$5)+$E$5</f>
        <v>0.02</v>
      </c>
      <c r="G29" s="97">
        <f t="shared" si="10"/>
        <v>0.02</v>
      </c>
      <c r="H29" s="97">
        <f t="shared" si="10"/>
        <v>0.02</v>
      </c>
      <c r="I29" s="97">
        <f t="shared" si="10"/>
        <v>0.02</v>
      </c>
      <c r="J29" s="97">
        <f t="shared" si="10"/>
        <v>0.02</v>
      </c>
      <c r="K29" s="97">
        <f t="shared" si="10"/>
        <v>0.02</v>
      </c>
      <c r="L29" s="97">
        <f t="shared" si="10"/>
        <v>0.02</v>
      </c>
      <c r="M29" s="97">
        <f t="shared" si="10"/>
        <v>0.02</v>
      </c>
      <c r="N29" s="97">
        <f t="shared" si="10"/>
        <v>0.02</v>
      </c>
      <c r="O29" s="12"/>
    </row>
    <row r="30" spans="1:15" ht="15" customHeight="1" x14ac:dyDescent="0.45">
      <c r="B30" s="164"/>
      <c r="C30" s="182"/>
      <c r="D30" s="20" t="s">
        <v>108</v>
      </c>
      <c r="E30" s="97">
        <f>E29</f>
        <v>0.02</v>
      </c>
      <c r="F30" s="97">
        <f>E30+F29</f>
        <v>0.04</v>
      </c>
      <c r="G30" s="97">
        <f t="shared" ref="G30:N30" si="11">F30+G29</f>
        <v>0.06</v>
      </c>
      <c r="H30" s="97">
        <f t="shared" si="11"/>
        <v>0.08</v>
      </c>
      <c r="I30" s="97">
        <f t="shared" si="11"/>
        <v>0.1</v>
      </c>
      <c r="J30" s="97">
        <f t="shared" si="11"/>
        <v>0.12000000000000001</v>
      </c>
      <c r="K30" s="97">
        <f t="shared" si="11"/>
        <v>0.14000000000000001</v>
      </c>
      <c r="L30" s="97">
        <f t="shared" si="11"/>
        <v>0.16</v>
      </c>
      <c r="M30" s="97">
        <f t="shared" si="11"/>
        <v>0.18</v>
      </c>
      <c r="N30" s="97">
        <f t="shared" si="11"/>
        <v>0.19999999999999998</v>
      </c>
      <c r="O30" s="12"/>
    </row>
    <row r="31" spans="1:15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</row>
    <row r="32" spans="1:15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</row>
    <row r="33" spans="1:15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</row>
    <row r="34" spans="1:15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0.14583333333333334</v>
      </c>
      <c r="F34" s="17">
        <f t="shared" ref="F34:N34" si="12">F39*$E$4/F$16</f>
        <v>0.12152777777777778</v>
      </c>
      <c r="G34" s="17">
        <f t="shared" si="12"/>
        <v>0.10127314814814815</v>
      </c>
      <c r="H34" s="17">
        <f t="shared" si="12"/>
        <v>8.4394290123456783E-2</v>
      </c>
      <c r="I34" s="17">
        <f t="shared" si="12"/>
        <v>7.0328575102880653E-2</v>
      </c>
      <c r="J34" s="17">
        <f t="shared" si="12"/>
        <v>5.8607145919067211E-2</v>
      </c>
      <c r="K34" s="17">
        <f t="shared" si="12"/>
        <v>4.8839288265889347E-2</v>
      </c>
      <c r="L34" s="17">
        <f t="shared" si="12"/>
        <v>4.069940688824112E-2</v>
      </c>
      <c r="M34" s="17">
        <f t="shared" si="12"/>
        <v>3.3916172406867603E-2</v>
      </c>
      <c r="N34" s="17">
        <f t="shared" si="12"/>
        <v>2.8263477005723004E-2</v>
      </c>
    </row>
    <row r="35" spans="1:15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0.10467142489711934</v>
      </c>
      <c r="J35" s="17"/>
      <c r="K35" s="17"/>
      <c r="L35" s="17"/>
      <c r="M35" s="17"/>
      <c r="N35" s="18">
        <f>SUM(E34:N34)/10</f>
        <v>7.3368261497138501E-2</v>
      </c>
    </row>
    <row r="36" spans="1:15" ht="15" customHeight="1" x14ac:dyDescent="0.45">
      <c r="B36" s="173"/>
      <c r="C36" s="165"/>
      <c r="D36" s="16" t="s">
        <v>53</v>
      </c>
      <c r="E36" s="17">
        <f t="shared" ref="E36:N36" si="13">E$18*(E34/E$20)</f>
        <v>0.14583333333333334</v>
      </c>
      <c r="F36" s="17">
        <f t="shared" si="13"/>
        <v>0.26736111111111105</v>
      </c>
      <c r="G36" s="17">
        <f t="shared" si="13"/>
        <v>0.36863425925925941</v>
      </c>
      <c r="H36" s="17">
        <f t="shared" si="13"/>
        <v>0.45302854938271586</v>
      </c>
      <c r="I36" s="17">
        <f t="shared" si="13"/>
        <v>0.52335712448559679</v>
      </c>
      <c r="J36" s="17">
        <f t="shared" si="13"/>
        <v>0.58196427040466336</v>
      </c>
      <c r="K36" s="17">
        <f t="shared" si="13"/>
        <v>0.6308035586705536</v>
      </c>
      <c r="L36" s="17">
        <f t="shared" si="13"/>
        <v>0.67150296555879474</v>
      </c>
      <c r="M36" s="17">
        <f t="shared" si="13"/>
        <v>0.70541913796566336</v>
      </c>
      <c r="N36" s="17">
        <f t="shared" si="13"/>
        <v>0.73368261497138398</v>
      </c>
    </row>
    <row r="37" spans="1:15" ht="15" customHeight="1" x14ac:dyDescent="0.45">
      <c r="B37" s="173"/>
      <c r="C37" s="163"/>
      <c r="D37" s="20" t="s">
        <v>57</v>
      </c>
      <c r="E37" s="21">
        <f t="shared" ref="E37:N37" si="14">10*E34</f>
        <v>1.4583333333333335</v>
      </c>
      <c r="F37" s="21">
        <f t="shared" si="14"/>
        <v>1.2152777777777777</v>
      </c>
      <c r="G37" s="21">
        <f t="shared" si="14"/>
        <v>1.0127314814814816</v>
      </c>
      <c r="H37" s="21">
        <f t="shared" si="14"/>
        <v>0.84394290123456783</v>
      </c>
      <c r="I37" s="21">
        <f t="shared" si="14"/>
        <v>0.70328575102880653</v>
      </c>
      <c r="J37" s="21">
        <f t="shared" si="14"/>
        <v>0.58607145919067216</v>
      </c>
      <c r="K37" s="21">
        <f t="shared" si="14"/>
        <v>0.48839288265889347</v>
      </c>
      <c r="L37" s="21">
        <f t="shared" si="14"/>
        <v>0.40699406888241119</v>
      </c>
      <c r="M37" s="21">
        <f t="shared" si="14"/>
        <v>0.33916172406867606</v>
      </c>
      <c r="N37" s="21">
        <f t="shared" si="14"/>
        <v>0.28263477005723003</v>
      </c>
    </row>
    <row r="38" spans="1:15" ht="15" customHeight="1" x14ac:dyDescent="0.45">
      <c r="B38" s="173"/>
      <c r="C38" s="163"/>
      <c r="D38" s="20" t="s">
        <v>58</v>
      </c>
      <c r="E38" s="21">
        <f>10*E36</f>
        <v>1.4583333333333335</v>
      </c>
      <c r="F38" s="21">
        <f>10*F36</f>
        <v>2.6736111111111107</v>
      </c>
      <c r="G38" s="21">
        <f>10*G36</f>
        <v>3.6863425925925943</v>
      </c>
      <c r="H38" s="21">
        <f t="shared" ref="H38:N38" si="15">10*H36</f>
        <v>4.5302854938271588</v>
      </c>
      <c r="I38" s="21">
        <f t="shared" si="15"/>
        <v>5.2335712448559679</v>
      </c>
      <c r="J38" s="21">
        <f t="shared" si="15"/>
        <v>5.8196427040466334</v>
      </c>
      <c r="K38" s="21">
        <f t="shared" si="15"/>
        <v>6.308035586705536</v>
      </c>
      <c r="L38" s="21">
        <f t="shared" si="15"/>
        <v>6.7150296555879478</v>
      </c>
      <c r="M38" s="21">
        <f t="shared" si="15"/>
        <v>7.0541913796566336</v>
      </c>
      <c r="N38" s="21">
        <f t="shared" si="15"/>
        <v>7.3368261497138398</v>
      </c>
    </row>
    <row r="39" spans="1:15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16">$D32</f>
        <v>0.17499999999999999</v>
      </c>
      <c r="G39" s="17">
        <f t="shared" si="16"/>
        <v>0.17499999999999999</v>
      </c>
      <c r="H39" s="17">
        <f t="shared" si="16"/>
        <v>0.17499999999999999</v>
      </c>
      <c r="I39" s="17">
        <f t="shared" si="16"/>
        <v>0.17499999999999999</v>
      </c>
      <c r="J39" s="17">
        <f t="shared" si="16"/>
        <v>0.17499999999999999</v>
      </c>
      <c r="K39" s="17">
        <f t="shared" si="16"/>
        <v>0.17499999999999999</v>
      </c>
      <c r="L39" s="17">
        <f t="shared" si="16"/>
        <v>0.17499999999999999</v>
      </c>
      <c r="M39" s="17">
        <f t="shared" si="16"/>
        <v>0.17499999999999999</v>
      </c>
      <c r="N39" s="17">
        <f t="shared" si="16"/>
        <v>0.17499999999999999</v>
      </c>
    </row>
    <row r="40" spans="1:15" ht="15" customHeight="1" x14ac:dyDescent="0.45">
      <c r="B40" s="173"/>
      <c r="C40" s="163"/>
      <c r="D40" s="20" t="s">
        <v>57</v>
      </c>
      <c r="E40" s="22">
        <f>E37*E$16</f>
        <v>175000.00000000003</v>
      </c>
      <c r="F40" s="22">
        <f t="shared" ref="F40:N40" si="17">F37*F$16</f>
        <v>175000</v>
      </c>
      <c r="G40" s="22">
        <f t="shared" si="17"/>
        <v>175000.00000000003</v>
      </c>
      <c r="H40" s="22">
        <f t="shared" si="17"/>
        <v>175000</v>
      </c>
      <c r="I40" s="22">
        <f t="shared" si="17"/>
        <v>175000</v>
      </c>
      <c r="J40" s="22">
        <f t="shared" si="17"/>
        <v>175000.00000000003</v>
      </c>
      <c r="K40" s="22">
        <f t="shared" si="17"/>
        <v>175000</v>
      </c>
      <c r="L40" s="22">
        <f t="shared" si="17"/>
        <v>174999.99999999997</v>
      </c>
      <c r="M40" s="22">
        <f t="shared" si="17"/>
        <v>175000.00000000003</v>
      </c>
      <c r="N40" s="22">
        <f t="shared" si="17"/>
        <v>175000</v>
      </c>
    </row>
    <row r="41" spans="1:15" ht="15" customHeight="1" x14ac:dyDescent="0.45">
      <c r="B41" s="173"/>
      <c r="C41" s="163"/>
      <c r="D41" s="20" t="s">
        <v>58</v>
      </c>
      <c r="E41" s="22">
        <f>E40</f>
        <v>175000.00000000003</v>
      </c>
      <c r="F41" s="22">
        <f>E41+F40</f>
        <v>350000</v>
      </c>
      <c r="G41" s="22">
        <f t="shared" ref="G41:N41" si="18">F41+G40</f>
        <v>525000</v>
      </c>
      <c r="H41" s="22">
        <f t="shared" si="18"/>
        <v>700000</v>
      </c>
      <c r="I41" s="22">
        <f t="shared" si="18"/>
        <v>875000</v>
      </c>
      <c r="J41" s="22">
        <f t="shared" si="18"/>
        <v>1050000</v>
      </c>
      <c r="K41" s="22">
        <f t="shared" si="18"/>
        <v>1225000</v>
      </c>
      <c r="L41" s="22">
        <f t="shared" si="18"/>
        <v>1400000</v>
      </c>
      <c r="M41" s="22">
        <f t="shared" si="18"/>
        <v>1575000</v>
      </c>
      <c r="N41" s="22">
        <f t="shared" si="18"/>
        <v>1750000</v>
      </c>
    </row>
    <row r="42" spans="1:15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0.20999999999999996</v>
      </c>
      <c r="G42" s="17">
        <f>G36*G$16/$E$4-F42-E42</f>
        <v>0.25200000000000039</v>
      </c>
      <c r="H42" s="17">
        <f>H36*H$16/$E$4-G42-F42-E42</f>
        <v>0.30239999999999917</v>
      </c>
      <c r="I42" s="17">
        <f>I36*I$16/$E$4-H42-G42-F42-E42</f>
        <v>0.36288000000000059</v>
      </c>
      <c r="J42" s="17">
        <f>J36*J$16/$E$4-I42-H42-G42-F42-E42</f>
        <v>0.43545599999999857</v>
      </c>
      <c r="K42" s="17">
        <f>K36*K$16/$E$4-J42-I42-H42-G42-F42-E42</f>
        <v>0.52254720000000265</v>
      </c>
      <c r="L42" s="17">
        <f>L36*L$16/$E$4-K42-J42-I42-H42-G42-F42-E42</f>
        <v>0.62705664000000061</v>
      </c>
      <c r="M42" s="17">
        <f>M36*M$16/$E$4-L42-K42-J42-I42-H42-G42-F42-E42</f>
        <v>0.75246796800000526</v>
      </c>
      <c r="N42" s="17">
        <f>N36*N$16/$E$4-M42-L42-K42-J42-I42-H42-G42-F42-E42</f>
        <v>0.90296156159998597</v>
      </c>
    </row>
    <row r="43" spans="1:15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0.26045600000000002</v>
      </c>
      <c r="J43" s="18"/>
      <c r="K43" s="18"/>
      <c r="L43" s="18"/>
      <c r="M43" s="18"/>
      <c r="N43" s="18">
        <f>SUM(E42:N42)/10</f>
        <v>0.45427693695999932</v>
      </c>
    </row>
    <row r="44" spans="1:15" ht="15" customHeight="1" x14ac:dyDescent="0.45">
      <c r="B44" s="173"/>
      <c r="C44" s="163"/>
      <c r="D44" s="20" t="s">
        <v>57</v>
      </c>
      <c r="E44" s="23">
        <f>E46</f>
        <v>175000.00000000003</v>
      </c>
      <c r="F44" s="23">
        <f>F46-E46</f>
        <v>209999.99999999991</v>
      </c>
      <c r="G44" s="23">
        <f t="shared" ref="G44:N44" si="19">G46-F46</f>
        <v>252000.00000000041</v>
      </c>
      <c r="H44" s="23">
        <f t="shared" si="19"/>
        <v>302399.9999999993</v>
      </c>
      <c r="I44" s="23">
        <f t="shared" si="19"/>
        <v>362880.00000000058</v>
      </c>
      <c r="J44" s="23">
        <f t="shared" si="19"/>
        <v>435455.99999999814</v>
      </c>
      <c r="K44" s="23">
        <f t="shared" si="19"/>
        <v>522547.20000000275</v>
      </c>
      <c r="L44" s="23">
        <f t="shared" si="19"/>
        <v>627056.6400000006</v>
      </c>
      <c r="M44" s="23">
        <f t="shared" si="19"/>
        <v>752467.968000005</v>
      </c>
      <c r="N44" s="23">
        <f t="shared" si="19"/>
        <v>902961.56159998663</v>
      </c>
    </row>
    <row r="45" spans="1:15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260456.00000000006</v>
      </c>
      <c r="J45" s="23"/>
      <c r="K45" s="23"/>
      <c r="L45" s="23"/>
      <c r="M45" s="23"/>
      <c r="N45" s="23">
        <f>SUM(E44:N44)/10</f>
        <v>454276.93695999932</v>
      </c>
    </row>
    <row r="46" spans="1:15" ht="15" customHeight="1" x14ac:dyDescent="0.45">
      <c r="B46" s="164"/>
      <c r="C46" s="163"/>
      <c r="D46" s="20" t="s">
        <v>58</v>
      </c>
      <c r="E46" s="22">
        <f t="shared" ref="E46:N46" si="20">E38*E$16</f>
        <v>175000.00000000003</v>
      </c>
      <c r="F46" s="22">
        <f t="shared" si="20"/>
        <v>384999.99999999994</v>
      </c>
      <c r="G46" s="22">
        <f t="shared" si="20"/>
        <v>637000.00000000035</v>
      </c>
      <c r="H46" s="22">
        <f t="shared" si="20"/>
        <v>939399.99999999965</v>
      </c>
      <c r="I46" s="22">
        <f t="shared" si="20"/>
        <v>1302280.0000000002</v>
      </c>
      <c r="J46" s="22">
        <f t="shared" si="20"/>
        <v>1737735.9999999984</v>
      </c>
      <c r="K46" s="22">
        <f t="shared" si="20"/>
        <v>2260283.2000000011</v>
      </c>
      <c r="L46" s="22">
        <f t="shared" si="20"/>
        <v>2887339.8400000017</v>
      </c>
      <c r="M46" s="22">
        <f t="shared" si="20"/>
        <v>3639807.8080000067</v>
      </c>
      <c r="N46" s="22">
        <f t="shared" si="20"/>
        <v>4542769.3695999933</v>
      </c>
    </row>
    <row r="47" spans="1:15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</row>
    <row r="48" spans="1:15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</row>
    <row r="49" spans="2:14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</row>
    <row r="50" spans="2:14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-4.1666666666666796E-3</v>
      </c>
      <c r="F50" s="17">
        <f t="shared" ref="F50:N50" si="21">F$24*$D48-F34</f>
        <v>-3.472222222222196E-3</v>
      </c>
      <c r="G50" s="17">
        <f t="shared" si="21"/>
        <v>-2.8935185185185591E-3</v>
      </c>
      <c r="H50" s="17">
        <f t="shared" si="21"/>
        <v>-2.4112654320987276E-3</v>
      </c>
      <c r="I50" s="17">
        <f t="shared" si="21"/>
        <v>-2.0093878600823262E-3</v>
      </c>
      <c r="J50" s="17">
        <f t="shared" si="21"/>
        <v>-1.6744898834018529E-3</v>
      </c>
      <c r="K50" s="17">
        <f t="shared" si="21"/>
        <v>-1.395408236168294E-3</v>
      </c>
      <c r="L50" s="17">
        <f t="shared" si="21"/>
        <v>-1.1628401968069094E-3</v>
      </c>
      <c r="M50" s="17">
        <f t="shared" si="21"/>
        <v>-9.6903349733914318E-4</v>
      </c>
      <c r="N50" s="17">
        <f t="shared" si="21"/>
        <v>-8.0752791444919231E-4</v>
      </c>
    </row>
    <row r="51" spans="2:14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-2.9906121399176978E-3</v>
      </c>
      <c r="J51" s="17"/>
      <c r="K51" s="17"/>
      <c r="L51" s="17"/>
      <c r="M51" s="17"/>
      <c r="N51" s="18">
        <f>SUM(E50:N50)/10</f>
        <v>-2.0962360427753879E-3</v>
      </c>
    </row>
    <row r="52" spans="2:14" ht="15" customHeight="1" x14ac:dyDescent="0.45">
      <c r="B52" s="163"/>
      <c r="C52" s="165"/>
      <c r="D52" s="16" t="s">
        <v>53</v>
      </c>
      <c r="E52" s="17">
        <f>E$18*(E50/E$20)</f>
        <v>-4.1666666666666796E-3</v>
      </c>
      <c r="F52" s="17">
        <f t="shared" ref="F52:N52" si="22">F$18*(F50/F$20)</f>
        <v>-7.6388888888888297E-3</v>
      </c>
      <c r="G52" s="17">
        <f t="shared" si="22"/>
        <v>-1.0532407407407558E-2</v>
      </c>
      <c r="H52" s="17">
        <f t="shared" si="22"/>
        <v>-1.2943672839505965E-2</v>
      </c>
      <c r="I52" s="17">
        <f t="shared" si="22"/>
        <v>-1.4953060699588643E-2</v>
      </c>
      <c r="J52" s="17">
        <f t="shared" si="22"/>
        <v>-1.662755058298971E-2</v>
      </c>
      <c r="K52" s="17">
        <f t="shared" si="22"/>
        <v>-1.8022958819159024E-2</v>
      </c>
      <c r="L52" s="17">
        <f t="shared" si="22"/>
        <v>-1.9185799015965899E-2</v>
      </c>
      <c r="M52" s="17">
        <f t="shared" si="22"/>
        <v>-2.01548325133061E-2</v>
      </c>
      <c r="N52" s="17">
        <f t="shared" si="22"/>
        <v>-2.0962360427752885E-2</v>
      </c>
    </row>
    <row r="53" spans="2:14" ht="15" customHeight="1" x14ac:dyDescent="0.45">
      <c r="B53" s="163"/>
      <c r="C53" s="163"/>
      <c r="D53" s="20" t="s">
        <v>57</v>
      </c>
      <c r="E53" s="21">
        <f>10*E50</f>
        <v>-4.1666666666666796E-2</v>
      </c>
      <c r="F53" s="21">
        <f t="shared" ref="F53:N53" si="23">10*F50</f>
        <v>-3.472222222222196E-2</v>
      </c>
      <c r="G53" s="21">
        <f t="shared" si="23"/>
        <v>-2.8935185185185591E-2</v>
      </c>
      <c r="H53" s="21">
        <f t="shared" si="23"/>
        <v>-2.4112654320987276E-2</v>
      </c>
      <c r="I53" s="21">
        <f t="shared" si="23"/>
        <v>-2.0093878600823262E-2</v>
      </c>
      <c r="J53" s="21">
        <f t="shared" si="23"/>
        <v>-1.6744898834018529E-2</v>
      </c>
      <c r="K53" s="21">
        <f t="shared" si="23"/>
        <v>-1.395408236168294E-2</v>
      </c>
      <c r="L53" s="21">
        <f t="shared" si="23"/>
        <v>-1.1628401968069094E-2</v>
      </c>
      <c r="M53" s="21">
        <f t="shared" si="23"/>
        <v>-9.6903349733914318E-3</v>
      </c>
      <c r="N53" s="21">
        <f t="shared" si="23"/>
        <v>-8.0752791444919231E-3</v>
      </c>
    </row>
    <row r="54" spans="2:14" ht="15" customHeight="1" x14ac:dyDescent="0.45">
      <c r="B54" s="163"/>
      <c r="C54" s="163"/>
      <c r="D54" s="20" t="s">
        <v>58</v>
      </c>
      <c r="E54" s="21">
        <f>10*E52</f>
        <v>-4.1666666666666796E-2</v>
      </c>
      <c r="F54" s="21">
        <f>10*F52</f>
        <v>-7.6388888888888298E-2</v>
      </c>
      <c r="G54" s="21">
        <f>10*G52</f>
        <v>-0.10532407407407558</v>
      </c>
      <c r="H54" s="21">
        <f t="shared" ref="H54:N54" si="24">10*H52</f>
        <v>-0.12943672839505965</v>
      </c>
      <c r="I54" s="21">
        <f t="shared" si="24"/>
        <v>-0.14953060699588644</v>
      </c>
      <c r="J54" s="21">
        <f t="shared" si="24"/>
        <v>-0.16627550582989709</v>
      </c>
      <c r="K54" s="21">
        <f t="shared" si="24"/>
        <v>-0.18022958819159024</v>
      </c>
      <c r="L54" s="21">
        <f t="shared" si="24"/>
        <v>-0.19185799015965899</v>
      </c>
      <c r="M54" s="21">
        <f t="shared" si="24"/>
        <v>-0.20154832513306101</v>
      </c>
      <c r="N54" s="21">
        <f t="shared" si="24"/>
        <v>-0.20962360427752885</v>
      </c>
    </row>
    <row r="55" spans="2:14" ht="15" customHeight="1" x14ac:dyDescent="0.45">
      <c r="B55" s="163"/>
      <c r="C55" s="171" t="s">
        <v>45</v>
      </c>
      <c r="D55" s="16" t="s">
        <v>55</v>
      </c>
      <c r="E55" s="17">
        <f>E50*E$16/$E$4</f>
        <v>-5.0000000000000157E-3</v>
      </c>
      <c r="F55" s="17">
        <f t="shared" ref="F55:N55" si="25">F50*F$16/$E$4</f>
        <v>-4.9999999999999628E-3</v>
      </c>
      <c r="G55" s="17">
        <f t="shared" si="25"/>
        <v>-5.0000000000000695E-3</v>
      </c>
      <c r="H55" s="17">
        <f t="shared" si="25"/>
        <v>-4.9999999999999212E-3</v>
      </c>
      <c r="I55" s="17">
        <f t="shared" si="25"/>
        <v>-5.0000000000000539E-3</v>
      </c>
      <c r="J55" s="17">
        <f t="shared" si="25"/>
        <v>-4.9999999999997989E-3</v>
      </c>
      <c r="K55" s="17">
        <f t="shared" si="25"/>
        <v>-5.0000000000000964E-3</v>
      </c>
      <c r="L55" s="17">
        <f t="shared" si="25"/>
        <v>-5.0000000000000868E-3</v>
      </c>
      <c r="M55" s="17">
        <f t="shared" si="25"/>
        <v>-5.0000000000003549E-3</v>
      </c>
      <c r="N55" s="17">
        <f t="shared" si="25"/>
        <v>-4.9999999999997746E-3</v>
      </c>
    </row>
    <row r="56" spans="2:14" ht="15" customHeight="1" x14ac:dyDescent="0.45">
      <c r="B56" s="163"/>
      <c r="C56" s="163"/>
      <c r="D56" s="20" t="s">
        <v>57</v>
      </c>
      <c r="E56" s="22">
        <f t="shared" ref="E56:N56" si="26">E53*E$16</f>
        <v>-5000.0000000000155</v>
      </c>
      <c r="F56" s="22">
        <f t="shared" si="26"/>
        <v>-4999.9999999999618</v>
      </c>
      <c r="G56" s="22">
        <f t="shared" si="26"/>
        <v>-5000.00000000007</v>
      </c>
      <c r="H56" s="22">
        <f t="shared" si="26"/>
        <v>-4999.9999999999218</v>
      </c>
      <c r="I56" s="22">
        <f t="shared" si="26"/>
        <v>-5000.0000000000537</v>
      </c>
      <c r="J56" s="22">
        <f t="shared" si="26"/>
        <v>-4999.999999999799</v>
      </c>
      <c r="K56" s="22">
        <f t="shared" si="26"/>
        <v>-5000.0000000000973</v>
      </c>
      <c r="L56" s="22">
        <f t="shared" si="26"/>
        <v>-5000.0000000000864</v>
      </c>
      <c r="M56" s="22">
        <f t="shared" si="26"/>
        <v>-5000.0000000003547</v>
      </c>
      <c r="N56" s="22">
        <f t="shared" si="26"/>
        <v>-4999.9999999997754</v>
      </c>
    </row>
    <row r="57" spans="2:14" ht="15" customHeight="1" x14ac:dyDescent="0.45">
      <c r="B57" s="163"/>
      <c r="C57" s="163"/>
      <c r="D57" s="20" t="s">
        <v>58</v>
      </c>
      <c r="E57" s="22">
        <f>E56</f>
        <v>-5000.0000000000155</v>
      </c>
      <c r="F57" s="22">
        <f>E57+F56</f>
        <v>-9999.9999999999782</v>
      </c>
      <c r="G57" s="22">
        <f t="shared" ref="G57:N57" si="27">F57+G56</f>
        <v>-15000.000000000047</v>
      </c>
      <c r="H57" s="22">
        <f t="shared" si="27"/>
        <v>-19999.999999999971</v>
      </c>
      <c r="I57" s="22">
        <f t="shared" si="27"/>
        <v>-25000.000000000025</v>
      </c>
      <c r="J57" s="22">
        <f t="shared" si="27"/>
        <v>-29999.999999999825</v>
      </c>
      <c r="K57" s="22">
        <f t="shared" si="27"/>
        <v>-34999.99999999992</v>
      </c>
      <c r="L57" s="22">
        <f t="shared" si="27"/>
        <v>-40000.000000000007</v>
      </c>
      <c r="M57" s="22">
        <f t="shared" si="27"/>
        <v>-45000.000000000364</v>
      </c>
      <c r="N57" s="22">
        <f t="shared" si="27"/>
        <v>-50000.000000000138</v>
      </c>
    </row>
    <row r="58" spans="2:14" ht="15" customHeight="1" x14ac:dyDescent="0.45">
      <c r="B58" s="163"/>
      <c r="C58" s="171" t="s">
        <v>44</v>
      </c>
      <c r="D58" s="16" t="s">
        <v>55</v>
      </c>
      <c r="E58" s="17">
        <f>E52*E$16/$E$4</f>
        <v>-5.0000000000000157E-3</v>
      </c>
      <c r="F58" s="17">
        <f>F52*F$16/$E$4-E58</f>
        <v>-5.9999999999998986E-3</v>
      </c>
      <c r="G58" s="17">
        <f>G52*G$16/$E$4-F58-E58</f>
        <v>-7.2000000000003441E-3</v>
      </c>
      <c r="H58" s="17">
        <f>H52*H$16/$E$4-G58-F58-E58</f>
        <v>-8.6399999999993114E-3</v>
      </c>
      <c r="I58" s="17">
        <f>I52*I$16/$E$4-H58-G58-F58-E58</f>
        <v>-1.0368000000000845E-2</v>
      </c>
      <c r="J58" s="17">
        <f>J52*J$16/$E$4-I58-H58-G58-F58-E58</f>
        <v>-1.2441599999997544E-2</v>
      </c>
      <c r="K58" s="17">
        <f>K52*K$16/$E$4-J58-I58-H58-G58-F58-E58</f>
        <v>-1.492992000000333E-2</v>
      </c>
      <c r="L58" s="17">
        <f>L52*L$16/$E$4-K58-J58-I58-H58-G58-F58-E58</f>
        <v>-1.7915904000000191E-2</v>
      </c>
      <c r="M58" s="17">
        <f>M52*M$16/$E$4-L58-K58-J58-I58-H58-G58-F58-E58</f>
        <v>-2.1499084800006105E-2</v>
      </c>
      <c r="N58" s="17">
        <f>N52*N$16/$E$4-M58-L58-K58-J58-I58-H58-G58-F58-E58</f>
        <v>-2.5798901759986378E-2</v>
      </c>
    </row>
    <row r="59" spans="2:14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-7.4416000000000829E-3</v>
      </c>
      <c r="J59" s="18"/>
      <c r="K59" s="18"/>
      <c r="L59" s="18"/>
      <c r="M59" s="18"/>
      <c r="N59" s="18">
        <f>SUM(E58:N58)/10</f>
        <v>-1.2979341055999396E-2</v>
      </c>
    </row>
    <row r="60" spans="2:14" ht="15" customHeight="1" x14ac:dyDescent="0.45">
      <c r="B60" s="163"/>
      <c r="C60" s="163"/>
      <c r="D60" s="20" t="s">
        <v>57</v>
      </c>
      <c r="E60" s="23">
        <f>E62</f>
        <v>-5000.0000000000155</v>
      </c>
      <c r="F60" s="23">
        <f>F62-E62</f>
        <v>-5999.999999999899</v>
      </c>
      <c r="G60" s="23">
        <f t="shared" ref="G60:N60" si="28">G62-F62</f>
        <v>-7200.0000000003474</v>
      </c>
      <c r="H60" s="23">
        <f t="shared" si="28"/>
        <v>-8639.9999999993088</v>
      </c>
      <c r="I60" s="23">
        <f t="shared" si="28"/>
        <v>-10368.000000000844</v>
      </c>
      <c r="J60" s="23">
        <f t="shared" si="28"/>
        <v>-12441.599999997532</v>
      </c>
      <c r="K60" s="23">
        <f t="shared" si="28"/>
        <v>-14929.920000003345</v>
      </c>
      <c r="L60" s="23">
        <f t="shared" si="28"/>
        <v>-17915.904000000191</v>
      </c>
      <c r="M60" s="23">
        <f t="shared" si="28"/>
        <v>-21499.084800006109</v>
      </c>
      <c r="N60" s="23">
        <f t="shared" si="28"/>
        <v>-25798.901759986387</v>
      </c>
    </row>
    <row r="61" spans="2:14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-7441.6000000000831</v>
      </c>
      <c r="J61" s="23"/>
      <c r="K61" s="23"/>
      <c r="L61" s="23"/>
      <c r="M61" s="23"/>
      <c r="N61" s="23">
        <f>SUM(E60:N60)/10</f>
        <v>-12979.341055999397</v>
      </c>
    </row>
    <row r="62" spans="2:14" ht="15" customHeight="1" x14ac:dyDescent="0.45">
      <c r="B62" s="163"/>
      <c r="C62" s="163"/>
      <c r="D62" s="20" t="s">
        <v>58</v>
      </c>
      <c r="E62" s="22">
        <f t="shared" ref="E62:N62" si="29">E54*E$16</f>
        <v>-5000.0000000000155</v>
      </c>
      <c r="F62" s="22">
        <f t="shared" si="29"/>
        <v>-10999.999999999915</v>
      </c>
      <c r="G62" s="22">
        <f t="shared" si="29"/>
        <v>-18200.000000000262</v>
      </c>
      <c r="H62" s="22">
        <f t="shared" si="29"/>
        <v>-26839.999999999571</v>
      </c>
      <c r="I62" s="22">
        <f t="shared" si="29"/>
        <v>-37208.000000000415</v>
      </c>
      <c r="J62" s="22">
        <f t="shared" si="29"/>
        <v>-49649.599999997947</v>
      </c>
      <c r="K62" s="22">
        <f t="shared" si="29"/>
        <v>-64579.520000001292</v>
      </c>
      <c r="L62" s="22">
        <f t="shared" si="29"/>
        <v>-82495.424000001483</v>
      </c>
      <c r="M62" s="22">
        <f t="shared" si="29"/>
        <v>-103994.50880000759</v>
      </c>
      <c r="N62" s="22">
        <f t="shared" si="29"/>
        <v>-129793.41055999398</v>
      </c>
    </row>
    <row r="63" spans="2:14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1.5583333333333333E-2</v>
      </c>
      <c r="F63" s="17">
        <f t="shared" ref="F63:N63" si="30">F$26*$D48</f>
        <v>1.4402777777777776E-2</v>
      </c>
      <c r="G63" s="17">
        <f t="shared" si="30"/>
        <v>1.3418981481481481E-2</v>
      </c>
      <c r="H63" s="17">
        <f t="shared" si="30"/>
        <v>1.2599151234567901E-2</v>
      </c>
      <c r="I63" s="17">
        <f t="shared" si="30"/>
        <v>1.1915959362139917E-2</v>
      </c>
      <c r="J63" s="17">
        <f t="shared" si="30"/>
        <v>1.1346632801783264E-2</v>
      </c>
      <c r="K63" s="17">
        <f t="shared" si="30"/>
        <v>1.0872194001486054E-2</v>
      </c>
      <c r="L63" s="17">
        <f t="shared" si="30"/>
        <v>1.0476828334571711E-2</v>
      </c>
      <c r="M63" s="17">
        <f t="shared" si="30"/>
        <v>1.0147356945476426E-2</v>
      </c>
      <c r="N63" s="17">
        <f t="shared" si="30"/>
        <v>9.8727974545636896E-3</v>
      </c>
    </row>
    <row r="64" spans="2:14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1.3584040637860081E-2</v>
      </c>
      <c r="J64" s="18"/>
      <c r="K64" s="18"/>
      <c r="L64" s="18"/>
      <c r="M64" s="18"/>
      <c r="N64" s="18">
        <f>SUM(E63:N63)/10</f>
        <v>1.2063601272718156E-2</v>
      </c>
    </row>
    <row r="65" spans="2:14" ht="15" customHeight="1" x14ac:dyDescent="0.45">
      <c r="B65" s="163"/>
      <c r="C65" s="165"/>
      <c r="D65" s="16" t="s">
        <v>53</v>
      </c>
      <c r="E65" s="17">
        <f t="shared" ref="E65:N65" si="31">E$28*$D48</f>
        <v>1.5583333333333333E-2</v>
      </c>
      <c r="F65" s="17">
        <f t="shared" si="31"/>
        <v>2.9986111111111109E-2</v>
      </c>
      <c r="G65" s="17">
        <f t="shared" si="31"/>
        <v>4.3405092592592592E-2</v>
      </c>
      <c r="H65" s="17">
        <f t="shared" si="31"/>
        <v>5.6004243827160495E-2</v>
      </c>
      <c r="I65" s="17">
        <f t="shared" si="31"/>
        <v>6.7920203189300407E-2</v>
      </c>
      <c r="J65" s="17">
        <f t="shared" si="31"/>
        <v>7.9266835991083667E-2</v>
      </c>
      <c r="K65" s="17">
        <f t="shared" si="31"/>
        <v>9.013902999256973E-2</v>
      </c>
      <c r="L65" s="17">
        <f t="shared" si="31"/>
        <v>0.10061585832714146</v>
      </c>
      <c r="M65" s="17">
        <f t="shared" si="31"/>
        <v>0.11076321527261787</v>
      </c>
      <c r="N65" s="17">
        <f t="shared" si="31"/>
        <v>0.12063601272718157</v>
      </c>
    </row>
    <row r="66" spans="2:14" ht="15" customHeight="1" x14ac:dyDescent="0.45">
      <c r="B66" s="163"/>
      <c r="C66" s="163"/>
      <c r="D66" s="20" t="s">
        <v>57</v>
      </c>
      <c r="E66" s="21">
        <f t="shared" ref="E66:N66" si="32">10*E63</f>
        <v>0.15583333333333332</v>
      </c>
      <c r="F66" s="21">
        <f t="shared" si="32"/>
        <v>0.14402777777777775</v>
      </c>
      <c r="G66" s="21">
        <f t="shared" si="32"/>
        <v>0.13418981481481482</v>
      </c>
      <c r="H66" s="21">
        <f t="shared" si="32"/>
        <v>0.12599151234567901</v>
      </c>
      <c r="I66" s="21">
        <f t="shared" si="32"/>
        <v>0.11915959362139918</v>
      </c>
      <c r="J66" s="21">
        <f t="shared" si="32"/>
        <v>0.11346632801783263</v>
      </c>
      <c r="K66" s="21">
        <f t="shared" si="32"/>
        <v>0.10872194001486055</v>
      </c>
      <c r="L66" s="21">
        <f t="shared" si="32"/>
        <v>0.10476828334571711</v>
      </c>
      <c r="M66" s="21">
        <f t="shared" si="32"/>
        <v>0.10147356945476427</v>
      </c>
      <c r="N66" s="21">
        <f t="shared" si="32"/>
        <v>9.8727974545636893E-2</v>
      </c>
    </row>
    <row r="67" spans="2:14" ht="15" customHeight="1" x14ac:dyDescent="0.45">
      <c r="B67" s="163"/>
      <c r="C67" s="163"/>
      <c r="D67" s="20" t="s">
        <v>58</v>
      </c>
      <c r="E67" s="21">
        <f>10*E65</f>
        <v>0.15583333333333332</v>
      </c>
      <c r="F67" s="21">
        <f t="shared" ref="F67:N67" si="33">10*F65</f>
        <v>0.29986111111111108</v>
      </c>
      <c r="G67" s="21">
        <f t="shared" si="33"/>
        <v>0.43405092592592592</v>
      </c>
      <c r="H67" s="21">
        <f t="shared" si="33"/>
        <v>0.56004243827160494</v>
      </c>
      <c r="I67" s="21">
        <f t="shared" si="33"/>
        <v>0.6792020318930041</v>
      </c>
      <c r="J67" s="21">
        <f t="shared" si="33"/>
        <v>0.79266835991083662</v>
      </c>
      <c r="K67" s="21">
        <f t="shared" si="33"/>
        <v>0.9013902999256973</v>
      </c>
      <c r="L67" s="21">
        <f t="shared" si="33"/>
        <v>1.0061585832714146</v>
      </c>
      <c r="M67" s="21">
        <f t="shared" si="33"/>
        <v>1.1076321527261788</v>
      </c>
      <c r="N67" s="21">
        <f t="shared" si="33"/>
        <v>1.2063601272718156</v>
      </c>
    </row>
    <row r="68" spans="2:14" ht="15" customHeight="1" x14ac:dyDescent="0.45">
      <c r="B68" s="163"/>
      <c r="C68" s="171" t="s">
        <v>45</v>
      </c>
      <c r="D68" s="16" t="s">
        <v>55</v>
      </c>
      <c r="E68" s="17">
        <f>E63*E$16/$E$4</f>
        <v>1.8700000000000001E-2</v>
      </c>
      <c r="F68" s="17">
        <f t="shared" ref="F68:N68" si="34">F63*F$16/$E$4</f>
        <v>2.0740000000000001E-2</v>
      </c>
      <c r="G68" s="17">
        <f t="shared" si="34"/>
        <v>2.3188E-2</v>
      </c>
      <c r="H68" s="17">
        <f t="shared" si="34"/>
        <v>2.6125599999999999E-2</v>
      </c>
      <c r="I68" s="17">
        <f t="shared" si="34"/>
        <v>2.9650720000000002E-2</v>
      </c>
      <c r="J68" s="17">
        <f t="shared" si="34"/>
        <v>3.3880864000000004E-2</v>
      </c>
      <c r="K68" s="17">
        <f t="shared" si="34"/>
        <v>3.8957036800000004E-2</v>
      </c>
      <c r="L68" s="17">
        <f t="shared" si="34"/>
        <v>4.5048444159999999E-2</v>
      </c>
      <c r="M68" s="17">
        <f t="shared" si="34"/>
        <v>5.2358132991999998E-2</v>
      </c>
      <c r="N68" s="17">
        <f t="shared" si="34"/>
        <v>6.1129759590399999E-2</v>
      </c>
    </row>
    <row r="69" spans="2:14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2.3680864000000003E-2</v>
      </c>
      <c r="J69" s="18"/>
      <c r="K69" s="18"/>
      <c r="L69" s="18"/>
      <c r="M69" s="18"/>
      <c r="N69" s="18">
        <f>SUM(E68:N68)/10</f>
        <v>3.4977855754240006E-2</v>
      </c>
    </row>
    <row r="70" spans="2:14" ht="15" customHeight="1" x14ac:dyDescent="0.45">
      <c r="B70" s="163"/>
      <c r="C70" s="163"/>
      <c r="D70" s="20" t="s">
        <v>57</v>
      </c>
      <c r="E70" s="24">
        <f t="shared" ref="E70:N70" si="35">E66*E$16</f>
        <v>18700</v>
      </c>
      <c r="F70" s="24">
        <f t="shared" si="35"/>
        <v>20739.999999999996</v>
      </c>
      <c r="G70" s="24">
        <f t="shared" si="35"/>
        <v>23188</v>
      </c>
      <c r="H70" s="24">
        <f t="shared" si="35"/>
        <v>26125.599999999999</v>
      </c>
      <c r="I70" s="24">
        <f t="shared" si="35"/>
        <v>29650.720000000001</v>
      </c>
      <c r="J70" s="24">
        <f t="shared" si="35"/>
        <v>33880.863999999994</v>
      </c>
      <c r="K70" s="24">
        <f t="shared" si="35"/>
        <v>38957.036800000002</v>
      </c>
      <c r="L70" s="24">
        <f t="shared" si="35"/>
        <v>45048.444159999999</v>
      </c>
      <c r="M70" s="24">
        <f t="shared" si="35"/>
        <v>52358.132991999999</v>
      </c>
      <c r="N70" s="24">
        <f t="shared" si="35"/>
        <v>61129.759590399997</v>
      </c>
    </row>
    <row r="71" spans="2:14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23680.864000000001</v>
      </c>
      <c r="J71" s="24"/>
      <c r="K71" s="24"/>
      <c r="L71" s="24"/>
      <c r="M71" s="24"/>
      <c r="N71" s="24">
        <f>SUM(E70:N70)/10</f>
        <v>34977.855754240001</v>
      </c>
    </row>
    <row r="72" spans="2:14" ht="15" customHeight="1" x14ac:dyDescent="0.45">
      <c r="B72" s="163"/>
      <c r="C72" s="163"/>
      <c r="D72" s="20" t="s">
        <v>58</v>
      </c>
      <c r="E72" s="25">
        <f>E70</f>
        <v>18700</v>
      </c>
      <c r="F72" s="25">
        <f t="shared" ref="F72:N72" si="36">E72+F70</f>
        <v>39440</v>
      </c>
      <c r="G72" s="25">
        <f t="shared" si="36"/>
        <v>62628</v>
      </c>
      <c r="H72" s="25">
        <f t="shared" si="36"/>
        <v>88753.600000000006</v>
      </c>
      <c r="I72" s="25">
        <f t="shared" si="36"/>
        <v>118404.32</v>
      </c>
      <c r="J72" s="25">
        <f t="shared" si="36"/>
        <v>152285.18400000001</v>
      </c>
      <c r="K72" s="25">
        <f t="shared" si="36"/>
        <v>191242.22080000001</v>
      </c>
      <c r="L72" s="25">
        <f t="shared" si="36"/>
        <v>236290.66496000002</v>
      </c>
      <c r="M72" s="25">
        <f t="shared" si="36"/>
        <v>288648.79795200005</v>
      </c>
      <c r="N72" s="25">
        <f t="shared" si="36"/>
        <v>349778.55754240003</v>
      </c>
    </row>
    <row r="73" spans="2:14" ht="15" customHeight="1" x14ac:dyDescent="0.45">
      <c r="B73" s="163"/>
      <c r="C73" s="171" t="s">
        <v>44</v>
      </c>
      <c r="D73" s="16" t="s">
        <v>55</v>
      </c>
      <c r="E73" s="17">
        <f>E65*E$16/$E$4</f>
        <v>1.8700000000000001E-2</v>
      </c>
      <c r="F73" s="17">
        <f>F65*F$16/$E$4-E73</f>
        <v>2.4480000000000002E-2</v>
      </c>
      <c r="G73" s="17">
        <f>G65*G$16/$E$4-F73-E73</f>
        <v>3.1823999999999998E-2</v>
      </c>
      <c r="H73" s="17">
        <f>H65*H$16/$E$4-G73-F73-E73</f>
        <v>4.11264E-2</v>
      </c>
      <c r="I73" s="17">
        <f>I65*I$16/$E$4-H73-G73-F73-E73</f>
        <v>5.2876799999999967E-2</v>
      </c>
      <c r="J73" s="17">
        <f>J65*J$16/$E$4-I73-H73-G73-F73-E73</f>
        <v>6.7682303999999999E-2</v>
      </c>
      <c r="K73" s="17">
        <f>K65*K$16/$E$4-J73-I73-H73-G73-F73-E73</f>
        <v>8.629493760000001E-2</v>
      </c>
      <c r="L73" s="17">
        <f>L65*L$16/$E$4-K73-J73-I73-H73-G73-F73-E73</f>
        <v>0.10964533248000013</v>
      </c>
      <c r="M73" s="17">
        <f>M65*M$16/$E$4-L73-K73-J73-I73-H73-G73-F73-E73</f>
        <v>0.13888408780799996</v>
      </c>
      <c r="N73" s="17">
        <f>N65*N$16/$E$4-M73-L73-K73-J73-I73-H73-G73-F73-E73</f>
        <v>0.17543253196799999</v>
      </c>
    </row>
    <row r="74" spans="2:14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3.3801439999999995E-2</v>
      </c>
      <c r="J74" s="18"/>
      <c r="K74" s="18"/>
      <c r="L74" s="18"/>
      <c r="M74" s="18"/>
      <c r="N74" s="18">
        <f>SUM(E73:N73)/10</f>
        <v>7.4694639385600003E-2</v>
      </c>
    </row>
    <row r="75" spans="2:14" ht="15" customHeight="1" x14ac:dyDescent="0.45">
      <c r="B75" s="163"/>
      <c r="C75" s="163"/>
      <c r="D75" s="20" t="s">
        <v>57</v>
      </c>
      <c r="E75" s="24">
        <f>E77</f>
        <v>18700</v>
      </c>
      <c r="F75" s="24">
        <f>F77-E77</f>
        <v>24479.999999999993</v>
      </c>
      <c r="G75" s="24">
        <f>G77-F77</f>
        <v>31824.000000000007</v>
      </c>
      <c r="H75" s="24">
        <f t="shared" ref="H75:N75" si="37">H77-G77</f>
        <v>41126.399999999994</v>
      </c>
      <c r="I75" s="24">
        <f t="shared" si="37"/>
        <v>52876.799999999988</v>
      </c>
      <c r="J75" s="24">
        <f t="shared" si="37"/>
        <v>67682.304000000004</v>
      </c>
      <c r="K75" s="24">
        <f t="shared" si="37"/>
        <v>86294.937600000034</v>
      </c>
      <c r="L75" s="24">
        <f t="shared" si="37"/>
        <v>109645.33248000004</v>
      </c>
      <c r="M75" s="24">
        <f t="shared" si="37"/>
        <v>138884.08780799998</v>
      </c>
      <c r="N75" s="24">
        <f t="shared" si="37"/>
        <v>175432.531968</v>
      </c>
    </row>
    <row r="76" spans="2:14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33801.439999999995</v>
      </c>
      <c r="J76" s="24"/>
      <c r="K76" s="24"/>
      <c r="L76" s="24"/>
      <c r="M76" s="24"/>
      <c r="N76" s="24">
        <f>SUM(E75:N75)/10</f>
        <v>74694.639385600007</v>
      </c>
    </row>
    <row r="77" spans="2:14" ht="15" customHeight="1" x14ac:dyDescent="0.45">
      <c r="B77" s="163"/>
      <c r="C77" s="163"/>
      <c r="D77" s="20" t="s">
        <v>58</v>
      </c>
      <c r="E77" s="25">
        <f t="shared" ref="E77:N77" si="38">E67*E$16</f>
        <v>18700</v>
      </c>
      <c r="F77" s="25">
        <f t="shared" si="38"/>
        <v>43179.999999999993</v>
      </c>
      <c r="G77" s="25">
        <f t="shared" si="38"/>
        <v>75004</v>
      </c>
      <c r="H77" s="25">
        <f t="shared" si="38"/>
        <v>116130.4</v>
      </c>
      <c r="I77" s="25">
        <f t="shared" si="38"/>
        <v>169007.19999999998</v>
      </c>
      <c r="J77" s="25">
        <f t="shared" si="38"/>
        <v>236689.50399999999</v>
      </c>
      <c r="K77" s="25">
        <f t="shared" si="38"/>
        <v>322984.44160000002</v>
      </c>
      <c r="L77" s="25">
        <f t="shared" si="38"/>
        <v>432629.77408000006</v>
      </c>
      <c r="M77" s="25">
        <f t="shared" si="38"/>
        <v>571513.86188800004</v>
      </c>
      <c r="N77" s="25">
        <f t="shared" si="38"/>
        <v>746946.39385600004</v>
      </c>
    </row>
    <row r="78" spans="2:14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39">E50+E63-E124</f>
        <v>1.1416666666666653E-2</v>
      </c>
      <c r="F78" s="17">
        <f t="shared" si="39"/>
        <v>1.093055555555558E-2</v>
      </c>
      <c r="G78" s="17">
        <f t="shared" si="39"/>
        <v>1.0525462962962922E-2</v>
      </c>
      <c r="H78" s="17">
        <f t="shared" si="39"/>
        <v>1.0187885802469173E-2</v>
      </c>
      <c r="I78" s="17">
        <f t="shared" si="39"/>
        <v>9.9065715020575911E-3</v>
      </c>
      <c r="J78" s="17">
        <f t="shared" si="39"/>
        <v>9.6721429183814107E-3</v>
      </c>
      <c r="K78" s="17">
        <f t="shared" si="39"/>
        <v>9.4767857653177603E-3</v>
      </c>
      <c r="L78" s="17">
        <f t="shared" si="39"/>
        <v>9.3139881377648018E-3</v>
      </c>
      <c r="M78" s="17">
        <f t="shared" si="39"/>
        <v>9.1783234481372829E-3</v>
      </c>
      <c r="N78" s="17">
        <f t="shared" si="39"/>
        <v>9.0652695401144973E-3</v>
      </c>
    </row>
    <row r="79" spans="2:14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1.0593428497942385E-2</v>
      </c>
      <c r="J79" s="17"/>
      <c r="K79" s="17"/>
      <c r="L79" s="17"/>
      <c r="M79" s="17"/>
      <c r="N79" s="18">
        <f>SUM(E78:N78)/10</f>
        <v>9.9673652299427668E-3</v>
      </c>
    </row>
    <row r="80" spans="2:14" ht="15" customHeight="1" x14ac:dyDescent="0.45">
      <c r="B80" s="163"/>
      <c r="C80" s="165"/>
      <c r="D80" s="16" t="s">
        <v>53</v>
      </c>
      <c r="E80" s="17">
        <f t="shared" ref="E80:N80" si="40">E52+E65-E126</f>
        <v>1.1416666666666653E-2</v>
      </c>
      <c r="F80" s="17">
        <f t="shared" si="40"/>
        <v>2.2347222222222279E-2</v>
      </c>
      <c r="G80" s="17">
        <f t="shared" si="40"/>
        <v>3.2872685185185033E-2</v>
      </c>
      <c r="H80" s="17">
        <f t="shared" si="40"/>
        <v>4.3060570987654534E-2</v>
      </c>
      <c r="I80" s="17">
        <f t="shared" si="40"/>
        <v>5.2967142489711766E-2</v>
      </c>
      <c r="J80" s="17">
        <f t="shared" si="40"/>
        <v>6.2639285408093964E-2</v>
      </c>
      <c r="K80" s="17">
        <f t="shared" si="40"/>
        <v>7.2116071173410706E-2</v>
      </c>
      <c r="L80" s="17">
        <f t="shared" si="40"/>
        <v>8.1430059311175557E-2</v>
      </c>
      <c r="M80" s="17">
        <f t="shared" si="40"/>
        <v>9.0608382759311767E-2</v>
      </c>
      <c r="N80" s="17">
        <f t="shared" si="40"/>
        <v>9.9673652299428678E-2</v>
      </c>
    </row>
    <row r="81" spans="1:15" ht="15" customHeight="1" x14ac:dyDescent="0.45">
      <c r="B81" s="163"/>
      <c r="C81" s="163"/>
      <c r="D81" s="20" t="s">
        <v>57</v>
      </c>
      <c r="E81" s="21">
        <f>10*E78</f>
        <v>0.11416666666666653</v>
      </c>
      <c r="F81" s="21">
        <f t="shared" ref="F81:N81" si="41">10*F78</f>
        <v>0.10930555555555581</v>
      </c>
      <c r="G81" s="21">
        <f t="shared" si="41"/>
        <v>0.10525462962962923</v>
      </c>
      <c r="H81" s="21">
        <f t="shared" si="41"/>
        <v>0.10187885802469174</v>
      </c>
      <c r="I81" s="21">
        <f t="shared" si="41"/>
        <v>9.9065715020575915E-2</v>
      </c>
      <c r="J81" s="21">
        <f t="shared" si="41"/>
        <v>9.67214291838141E-2</v>
      </c>
      <c r="K81" s="21">
        <f t="shared" si="41"/>
        <v>9.4767857653177606E-2</v>
      </c>
      <c r="L81" s="21">
        <f t="shared" si="41"/>
        <v>9.3139881377648018E-2</v>
      </c>
      <c r="M81" s="21">
        <f t="shared" si="41"/>
        <v>9.1783234481372822E-2</v>
      </c>
      <c r="N81" s="21">
        <f t="shared" si="41"/>
        <v>9.065269540114497E-2</v>
      </c>
    </row>
    <row r="82" spans="1:15" ht="15" customHeight="1" x14ac:dyDescent="0.45">
      <c r="B82" s="163"/>
      <c r="C82" s="163"/>
      <c r="D82" s="20" t="s">
        <v>58</v>
      </c>
      <c r="E82" s="21">
        <f>10*E80</f>
        <v>0.11416666666666653</v>
      </c>
      <c r="F82" s="21">
        <f>10*F80</f>
        <v>0.22347222222222279</v>
      </c>
      <c r="G82" s="21">
        <f>10*G80</f>
        <v>0.32872685185185035</v>
      </c>
      <c r="H82" s="21">
        <f t="shared" ref="H82:N82" si="42">10*H80</f>
        <v>0.43060570987654534</v>
      </c>
      <c r="I82" s="21">
        <f t="shared" si="42"/>
        <v>0.52967142489711772</v>
      </c>
      <c r="J82" s="21">
        <f t="shared" si="42"/>
        <v>0.62639285408093959</v>
      </c>
      <c r="K82" s="21">
        <f t="shared" si="42"/>
        <v>0.72116071173410701</v>
      </c>
      <c r="L82" s="21">
        <f t="shared" si="42"/>
        <v>0.81430059311175551</v>
      </c>
      <c r="M82" s="21">
        <f t="shared" si="42"/>
        <v>0.90608382759311767</v>
      </c>
      <c r="N82" s="21">
        <f t="shared" si="42"/>
        <v>0.99673652299428683</v>
      </c>
    </row>
    <row r="83" spans="1:15" ht="15" customHeight="1" x14ac:dyDescent="0.45">
      <c r="B83" s="163"/>
      <c r="C83" s="171" t="s">
        <v>45</v>
      </c>
      <c r="D83" s="16" t="s">
        <v>55</v>
      </c>
      <c r="E83" s="17">
        <f t="shared" ref="E83:N83" si="43">E55+E68-E129</f>
        <v>1.3699999999999986E-2</v>
      </c>
      <c r="F83" s="17">
        <f t="shared" si="43"/>
        <v>1.5740000000000039E-2</v>
      </c>
      <c r="G83" s="17">
        <f t="shared" si="43"/>
        <v>1.818799999999993E-2</v>
      </c>
      <c r="H83" s="17">
        <f t="shared" si="43"/>
        <v>2.1125600000000078E-2</v>
      </c>
      <c r="I83" s="17">
        <f t="shared" si="43"/>
        <v>2.4650719999999949E-2</v>
      </c>
      <c r="J83" s="17">
        <f t="shared" si="43"/>
        <v>2.8880864000000204E-2</v>
      </c>
      <c r="K83" s="17">
        <f t="shared" si="43"/>
        <v>3.395703679999991E-2</v>
      </c>
      <c r="L83" s="17">
        <f t="shared" si="43"/>
        <v>4.0048444159999912E-2</v>
      </c>
      <c r="M83" s="17">
        <f t="shared" si="43"/>
        <v>4.7358132991999646E-2</v>
      </c>
      <c r="N83" s="17">
        <f t="shared" si="43"/>
        <v>5.6129759590400223E-2</v>
      </c>
    </row>
    <row r="84" spans="1:15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1.8680863999999995E-2</v>
      </c>
      <c r="J84" s="18"/>
      <c r="K84" s="18"/>
      <c r="L84" s="18"/>
      <c r="M84" s="18"/>
      <c r="N84" s="18">
        <f>SUM(E83:N83)/10</f>
        <v>2.9977855754239984E-2</v>
      </c>
    </row>
    <row r="85" spans="1:15" ht="15" customHeight="1" x14ac:dyDescent="0.45">
      <c r="B85" s="163"/>
      <c r="C85" s="163"/>
      <c r="D85" s="20" t="s">
        <v>57</v>
      </c>
      <c r="E85" s="23">
        <f t="shared" ref="E85:N85" si="44">E81*E$16</f>
        <v>13699.999999999984</v>
      </c>
      <c r="F85" s="23">
        <f t="shared" si="44"/>
        <v>15740.000000000036</v>
      </c>
      <c r="G85" s="23">
        <f t="shared" si="44"/>
        <v>18187.999999999931</v>
      </c>
      <c r="H85" s="23">
        <f t="shared" si="44"/>
        <v>21125.600000000079</v>
      </c>
      <c r="I85" s="23">
        <f t="shared" si="44"/>
        <v>24650.719999999947</v>
      </c>
      <c r="J85" s="23">
        <f t="shared" si="44"/>
        <v>28880.864000000198</v>
      </c>
      <c r="K85" s="23">
        <f t="shared" si="44"/>
        <v>33957.036799999907</v>
      </c>
      <c r="L85" s="23">
        <f t="shared" si="44"/>
        <v>40048.444159999912</v>
      </c>
      <c r="M85" s="23">
        <f t="shared" si="44"/>
        <v>47358.132991999635</v>
      </c>
      <c r="N85" s="23">
        <f t="shared" si="44"/>
        <v>56129.759590400223</v>
      </c>
    </row>
    <row r="86" spans="1:15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18680.863999999994</v>
      </c>
      <c r="J86" s="23"/>
      <c r="K86" s="23"/>
      <c r="L86" s="23"/>
      <c r="M86" s="23"/>
      <c r="N86" s="23">
        <f>SUM(E85:N85)/10</f>
        <v>29977.855754239987</v>
      </c>
    </row>
    <row r="87" spans="1:15" ht="15" customHeight="1" x14ac:dyDescent="0.45">
      <c r="B87" s="163"/>
      <c r="C87" s="163"/>
      <c r="D87" s="20" t="s">
        <v>58</v>
      </c>
      <c r="E87" s="22">
        <f>E85</f>
        <v>13699.999999999984</v>
      </c>
      <c r="F87" s="22">
        <f t="shared" ref="F87:N87" si="45">E87+F85</f>
        <v>29440.000000000022</v>
      </c>
      <c r="G87" s="22">
        <f t="shared" si="45"/>
        <v>47627.999999999956</v>
      </c>
      <c r="H87" s="22">
        <f t="shared" si="45"/>
        <v>68753.600000000035</v>
      </c>
      <c r="I87" s="22">
        <f t="shared" si="45"/>
        <v>93404.319999999978</v>
      </c>
      <c r="J87" s="22">
        <f t="shared" si="45"/>
        <v>122285.18400000018</v>
      </c>
      <c r="K87" s="22">
        <f t="shared" si="45"/>
        <v>156242.2208000001</v>
      </c>
      <c r="L87" s="22">
        <f t="shared" si="45"/>
        <v>196290.66496000002</v>
      </c>
      <c r="M87" s="22">
        <f t="shared" si="45"/>
        <v>243648.79795199964</v>
      </c>
      <c r="N87" s="22">
        <f t="shared" si="45"/>
        <v>299778.55754239985</v>
      </c>
    </row>
    <row r="88" spans="1:15" ht="15" customHeight="1" x14ac:dyDescent="0.45">
      <c r="B88" s="163"/>
      <c r="C88" s="171" t="s">
        <v>44</v>
      </c>
      <c r="D88" s="16" t="s">
        <v>55</v>
      </c>
      <c r="E88" s="17">
        <f t="shared" ref="E88:N88" si="46">E58+E73-E132</f>
        <v>1.3699999999999986E-2</v>
      </c>
      <c r="F88" s="17">
        <f t="shared" si="46"/>
        <v>1.8480000000000104E-2</v>
      </c>
      <c r="G88" s="17">
        <f t="shared" si="46"/>
        <v>2.4623999999999653E-2</v>
      </c>
      <c r="H88" s="17">
        <f t="shared" si="46"/>
        <v>3.2486400000000693E-2</v>
      </c>
      <c r="I88" s="17">
        <f t="shared" si="46"/>
        <v>4.2508799999999125E-2</v>
      </c>
      <c r="J88" s="17">
        <f t="shared" si="46"/>
        <v>5.5240704000002458E-2</v>
      </c>
      <c r="K88" s="17">
        <f t="shared" si="46"/>
        <v>7.136501759999668E-2</v>
      </c>
      <c r="L88" s="17">
        <f t="shared" si="46"/>
        <v>9.1729428479999944E-2</v>
      </c>
      <c r="M88" s="17">
        <f t="shared" si="46"/>
        <v>0.11738500300799386</v>
      </c>
      <c r="N88" s="17">
        <f t="shared" si="46"/>
        <v>0.14963363020801362</v>
      </c>
    </row>
    <row r="89" spans="1:15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2.6359839999999912E-2</v>
      </c>
      <c r="J89" s="18"/>
      <c r="K89" s="18"/>
      <c r="L89" s="18"/>
      <c r="M89" s="18"/>
      <c r="N89" s="18">
        <f>SUM(E88:N88)/10</f>
        <v>6.1715298329600612E-2</v>
      </c>
    </row>
    <row r="90" spans="1:15" ht="15" customHeight="1" x14ac:dyDescent="0.45">
      <c r="B90" s="163"/>
      <c r="C90" s="163"/>
      <c r="D90" s="20" t="s">
        <v>57</v>
      </c>
      <c r="E90" s="23">
        <f>E92</f>
        <v>13699.999999999984</v>
      </c>
      <c r="F90" s="23">
        <f>F92-E92</f>
        <v>18480.000000000102</v>
      </c>
      <c r="G90" s="23">
        <f>G92-F92</f>
        <v>24623.999999999654</v>
      </c>
      <c r="H90" s="23">
        <f t="shared" ref="H90:N90" si="47">H92-G92</f>
        <v>32486.400000000707</v>
      </c>
      <c r="I90" s="23">
        <f t="shared" si="47"/>
        <v>42508.799999999159</v>
      </c>
      <c r="J90" s="23">
        <f t="shared" si="47"/>
        <v>55240.704000002443</v>
      </c>
      <c r="K90" s="23">
        <f t="shared" si="47"/>
        <v>71365.017599996645</v>
      </c>
      <c r="L90" s="23">
        <f t="shared" si="47"/>
        <v>91729.428479999857</v>
      </c>
      <c r="M90" s="23">
        <f t="shared" si="47"/>
        <v>117385.00300799386</v>
      </c>
      <c r="N90" s="23">
        <f t="shared" si="47"/>
        <v>149633.6302080137</v>
      </c>
    </row>
    <row r="91" spans="1:15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26359.83999999992</v>
      </c>
      <c r="J91" s="23"/>
      <c r="K91" s="23"/>
      <c r="L91" s="23"/>
      <c r="M91" s="23"/>
      <c r="N91" s="23">
        <f>SUM(E90:N90)/10</f>
        <v>61715.298329600613</v>
      </c>
      <c r="O91" s="9"/>
    </row>
    <row r="92" spans="1:15" ht="15" customHeight="1" x14ac:dyDescent="0.45">
      <c r="B92" s="163"/>
      <c r="C92" s="163"/>
      <c r="D92" s="20" t="s">
        <v>58</v>
      </c>
      <c r="E92" s="22">
        <f t="shared" ref="E92:N92" si="48">E82*E$16</f>
        <v>13699.999999999984</v>
      </c>
      <c r="F92" s="22">
        <f t="shared" si="48"/>
        <v>32180.000000000084</v>
      </c>
      <c r="G92" s="22">
        <f t="shared" si="48"/>
        <v>56803.999999999738</v>
      </c>
      <c r="H92" s="22">
        <f t="shared" si="48"/>
        <v>89290.400000000445</v>
      </c>
      <c r="I92" s="22">
        <f t="shared" si="48"/>
        <v>131799.1999999996</v>
      </c>
      <c r="J92" s="22">
        <f t="shared" si="48"/>
        <v>187039.90400000205</v>
      </c>
      <c r="K92" s="22">
        <f t="shared" si="48"/>
        <v>258404.92159999869</v>
      </c>
      <c r="L92" s="22">
        <f t="shared" si="48"/>
        <v>350134.35007999855</v>
      </c>
      <c r="M92" s="22">
        <f t="shared" si="48"/>
        <v>467519.35308799241</v>
      </c>
      <c r="N92" s="22">
        <f t="shared" si="48"/>
        <v>617152.9832960061</v>
      </c>
    </row>
    <row r="93" spans="1:15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</row>
    <row r="94" spans="1:15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</row>
    <row r="95" spans="1:15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</row>
    <row r="96" spans="1:15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2.4999999999999998E-2</v>
      </c>
      <c r="F96" s="17">
        <f t="shared" ref="F96:N96" si="49">F$24*$D94</f>
        <v>2.0833333333333339E-2</v>
      </c>
      <c r="G96" s="17">
        <f t="shared" si="49"/>
        <v>1.7361111111111105E-2</v>
      </c>
      <c r="H96" s="17">
        <f t="shared" si="49"/>
        <v>1.4467592592592598E-2</v>
      </c>
      <c r="I96" s="17">
        <f t="shared" si="49"/>
        <v>1.2056327160493823E-2</v>
      </c>
      <c r="J96" s="17">
        <f t="shared" si="49"/>
        <v>1.0046939300411534E-2</v>
      </c>
      <c r="K96" s="17">
        <f t="shared" si="49"/>
        <v>8.3724494170095975E-3</v>
      </c>
      <c r="L96" s="17">
        <f t="shared" si="49"/>
        <v>6.9770411808413313E-3</v>
      </c>
      <c r="M96" s="17">
        <f t="shared" si="49"/>
        <v>5.8142009840344341E-3</v>
      </c>
      <c r="N96" s="17">
        <f t="shared" si="49"/>
        <v>4.8451674866953785E-3</v>
      </c>
    </row>
    <row r="97" spans="2:14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1.7943672839506174E-2</v>
      </c>
      <c r="J97" s="17"/>
      <c r="K97" s="17"/>
      <c r="L97" s="17"/>
      <c r="M97" s="17"/>
      <c r="N97" s="18">
        <f>SUM(E96:N96)/10</f>
        <v>1.2577416256652313E-2</v>
      </c>
    </row>
    <row r="98" spans="2:14" s="5" customFormat="1" ht="15" customHeight="1" x14ac:dyDescent="0.45">
      <c r="B98" s="163"/>
      <c r="C98" s="165"/>
      <c r="D98" s="16" t="s">
        <v>53</v>
      </c>
      <c r="E98" s="17">
        <f>E$18*(E96/E$20)</f>
        <v>2.4999999999999998E-2</v>
      </c>
      <c r="F98" s="17">
        <f t="shared" ref="F98:N98" si="50">F$18*(F96/F$20)</f>
        <v>4.5833333333333337E-2</v>
      </c>
      <c r="G98" s="17">
        <f t="shared" si="50"/>
        <v>6.3194444444444442E-2</v>
      </c>
      <c r="H98" s="17">
        <f t="shared" si="50"/>
        <v>7.7662037037037043E-2</v>
      </c>
      <c r="I98" s="17">
        <f t="shared" si="50"/>
        <v>8.9718364197530862E-2</v>
      </c>
      <c r="J98" s="17">
        <f t="shared" si="50"/>
        <v>9.9765303497942395E-2</v>
      </c>
      <c r="K98" s="17">
        <f t="shared" si="50"/>
        <v>0.10813775291495199</v>
      </c>
      <c r="L98" s="17">
        <f t="shared" si="50"/>
        <v>0.11511479409579332</v>
      </c>
      <c r="M98" s="17">
        <f t="shared" si="50"/>
        <v>0.12092899507982775</v>
      </c>
      <c r="N98" s="17">
        <f t="shared" si="50"/>
        <v>0.12577416256652313</v>
      </c>
    </row>
    <row r="99" spans="2:14" s="5" customFormat="1" ht="15" customHeight="1" x14ac:dyDescent="0.45">
      <c r="B99" s="163"/>
      <c r="C99" s="163"/>
      <c r="D99" s="20" t="s">
        <v>57</v>
      </c>
      <c r="E99" s="21">
        <f>10*E96</f>
        <v>0.24999999999999997</v>
      </c>
      <c r="F99" s="21">
        <f t="shared" ref="F99:N99" si="51">10*F96</f>
        <v>0.2083333333333334</v>
      </c>
      <c r="G99" s="21">
        <f t="shared" si="51"/>
        <v>0.17361111111111105</v>
      </c>
      <c r="H99" s="21">
        <f t="shared" si="51"/>
        <v>0.14467592592592599</v>
      </c>
      <c r="I99" s="21">
        <f t="shared" si="51"/>
        <v>0.12056327160493824</v>
      </c>
      <c r="J99" s="21">
        <f t="shared" si="51"/>
        <v>0.10046939300411534</v>
      </c>
      <c r="K99" s="21">
        <f t="shared" si="51"/>
        <v>8.3724494170095975E-2</v>
      </c>
      <c r="L99" s="21">
        <f t="shared" si="51"/>
        <v>6.9770411808413313E-2</v>
      </c>
      <c r="M99" s="21">
        <f t="shared" si="51"/>
        <v>5.8142009840344344E-2</v>
      </c>
      <c r="N99" s="21">
        <f t="shared" si="51"/>
        <v>4.8451674866953787E-2</v>
      </c>
    </row>
    <row r="100" spans="2:14" s="5" customFormat="1" ht="15" customHeight="1" x14ac:dyDescent="0.45">
      <c r="B100" s="163"/>
      <c r="C100" s="163"/>
      <c r="D100" s="20" t="s">
        <v>58</v>
      </c>
      <c r="E100" s="21">
        <f>10*E98</f>
        <v>0.24999999999999997</v>
      </c>
      <c r="F100" s="21">
        <f>10*F98</f>
        <v>0.45833333333333337</v>
      </c>
      <c r="G100" s="21">
        <f>10*G98</f>
        <v>0.63194444444444442</v>
      </c>
      <c r="H100" s="21">
        <f t="shared" ref="H100:N100" si="52">10*H98</f>
        <v>0.77662037037037046</v>
      </c>
      <c r="I100" s="21">
        <f t="shared" si="52"/>
        <v>0.89718364197530864</v>
      </c>
      <c r="J100" s="21">
        <f t="shared" si="52"/>
        <v>0.99765303497942392</v>
      </c>
      <c r="K100" s="21">
        <f t="shared" si="52"/>
        <v>1.08137752914952</v>
      </c>
      <c r="L100" s="21">
        <f t="shared" si="52"/>
        <v>1.1511479409579333</v>
      </c>
      <c r="M100" s="21">
        <f t="shared" si="52"/>
        <v>1.2092899507982775</v>
      </c>
      <c r="N100" s="21">
        <f t="shared" si="52"/>
        <v>1.2577416256652314</v>
      </c>
    </row>
    <row r="101" spans="2:14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2.9999999999999995E-2</v>
      </c>
      <c r="F101" s="17">
        <f t="shared" ref="F101:N101" si="53">F96*F$16/$E$4</f>
        <v>3.0000000000000009E-2</v>
      </c>
      <c r="G101" s="17">
        <f t="shared" si="53"/>
        <v>2.9999999999999992E-2</v>
      </c>
      <c r="H101" s="17">
        <f t="shared" si="53"/>
        <v>3.0000000000000009E-2</v>
      </c>
      <c r="I101" s="17">
        <f t="shared" si="53"/>
        <v>2.9999999999999992E-2</v>
      </c>
      <c r="J101" s="17">
        <f t="shared" si="53"/>
        <v>3.0000000000000037E-2</v>
      </c>
      <c r="K101" s="17">
        <f t="shared" si="53"/>
        <v>2.9999999999999985E-2</v>
      </c>
      <c r="L101" s="17">
        <f t="shared" si="53"/>
        <v>2.9999999999999982E-2</v>
      </c>
      <c r="M101" s="17">
        <f t="shared" si="53"/>
        <v>2.9999999999999936E-2</v>
      </c>
      <c r="N101" s="17">
        <f t="shared" si="53"/>
        <v>3.0000000000000041E-2</v>
      </c>
    </row>
    <row r="102" spans="2:14" s="5" customFormat="1" ht="15" customHeight="1" x14ac:dyDescent="0.45">
      <c r="B102" s="163"/>
      <c r="C102" s="163"/>
      <c r="D102" s="20" t="s">
        <v>57</v>
      </c>
      <c r="E102" s="22">
        <f t="shared" ref="E102:N102" si="54">E99*E$16</f>
        <v>29999.999999999996</v>
      </c>
      <c r="F102" s="22">
        <f t="shared" si="54"/>
        <v>30000.000000000011</v>
      </c>
      <c r="G102" s="22">
        <f t="shared" si="54"/>
        <v>29999.999999999989</v>
      </c>
      <c r="H102" s="22">
        <f t="shared" si="54"/>
        <v>30000.000000000011</v>
      </c>
      <c r="I102" s="22">
        <f t="shared" si="54"/>
        <v>29999.999999999993</v>
      </c>
      <c r="J102" s="22">
        <f t="shared" si="54"/>
        <v>30000.000000000036</v>
      </c>
      <c r="K102" s="22">
        <f t="shared" si="54"/>
        <v>29999.999999999985</v>
      </c>
      <c r="L102" s="22">
        <f t="shared" si="54"/>
        <v>29999.999999999982</v>
      </c>
      <c r="M102" s="22">
        <f t="shared" si="54"/>
        <v>29999.999999999938</v>
      </c>
      <c r="N102" s="22">
        <f t="shared" si="54"/>
        <v>30000.00000000004</v>
      </c>
    </row>
    <row r="103" spans="2:14" s="5" customFormat="1" ht="15" customHeight="1" x14ac:dyDescent="0.45">
      <c r="B103" s="163"/>
      <c r="C103" s="163"/>
      <c r="D103" s="20" t="s">
        <v>58</v>
      </c>
      <c r="E103" s="22">
        <f>E102</f>
        <v>29999.999999999996</v>
      </c>
      <c r="F103" s="22">
        <f>E103+F102</f>
        <v>60000.000000000007</v>
      </c>
      <c r="G103" s="22">
        <f t="shared" ref="G103:N103" si="55">F103+G102</f>
        <v>90000</v>
      </c>
      <c r="H103" s="22">
        <f t="shared" si="55"/>
        <v>120000.00000000001</v>
      </c>
      <c r="I103" s="22">
        <f t="shared" si="55"/>
        <v>150000</v>
      </c>
      <c r="J103" s="22">
        <f t="shared" si="55"/>
        <v>180000.00000000003</v>
      </c>
      <c r="K103" s="22">
        <f t="shared" si="55"/>
        <v>210000</v>
      </c>
      <c r="L103" s="22">
        <f t="shared" si="55"/>
        <v>239999.99999999997</v>
      </c>
      <c r="M103" s="22">
        <f t="shared" si="55"/>
        <v>269999.99999999988</v>
      </c>
      <c r="N103" s="22">
        <f t="shared" si="55"/>
        <v>299999.99999999994</v>
      </c>
    </row>
    <row r="104" spans="2:14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2.9999999999999995E-2</v>
      </c>
      <c r="F104" s="17">
        <f>F98*F$16/$E$4-E104</f>
        <v>3.6000000000000004E-2</v>
      </c>
      <c r="G104" s="17">
        <f>G98*G$16/$E$4-F104-E104</f>
        <v>4.3200000000000002E-2</v>
      </c>
      <c r="H104" s="17">
        <f>H98*H$16/$E$4-G104-F104-E104</f>
        <v>5.1840000000000011E-2</v>
      </c>
      <c r="I104" s="17">
        <f>I98*I$16/$E$4-H104-G104-F104-E104</f>
        <v>6.2207999999999986E-2</v>
      </c>
      <c r="J104" s="17">
        <f>J98*J$16/$E$4-I104-H104-G104-F104-E104</f>
        <v>7.4649600000000038E-2</v>
      </c>
      <c r="K104" s="17">
        <f>K98*K$16/$E$4-J104-I104-H104-G104-F104-E104</f>
        <v>8.9579519999999968E-2</v>
      </c>
      <c r="L104" s="17">
        <f>L98*L$16/$E$4-K104-J104-I104-H104-G104-F104-E104</f>
        <v>0.10749542399999995</v>
      </c>
      <c r="M104" s="17">
        <f>M98*M$16/$E$4-L104-K104-J104-I104-H104-G104-F104-E104</f>
        <v>0.12899450879999996</v>
      </c>
      <c r="N104" s="17">
        <f>N98*N$16/$E$4-M104-L104-K104-J104-I104-H104-G104-F104-E104</f>
        <v>0.15479341055999996</v>
      </c>
    </row>
    <row r="105" spans="2:14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4.4649599999999998E-2</v>
      </c>
      <c r="J105" s="18"/>
      <c r="K105" s="18"/>
      <c r="L105" s="18"/>
      <c r="M105" s="18"/>
      <c r="N105" s="18">
        <f>SUM(E104:N104)/10</f>
        <v>7.7876046335999982E-2</v>
      </c>
    </row>
    <row r="106" spans="2:14" s="5" customFormat="1" ht="15" customHeight="1" x14ac:dyDescent="0.45">
      <c r="B106" s="163"/>
      <c r="C106" s="163"/>
      <c r="D106" s="20" t="s">
        <v>57</v>
      </c>
      <c r="E106" s="23">
        <f>E108</f>
        <v>29999.999999999996</v>
      </c>
      <c r="F106" s="23">
        <f>F108-E108</f>
        <v>36000</v>
      </c>
      <c r="G106" s="23">
        <f t="shared" ref="G106:N106" si="56">G108-F108</f>
        <v>43200</v>
      </c>
      <c r="H106" s="23">
        <f t="shared" si="56"/>
        <v>51840.000000000029</v>
      </c>
      <c r="I106" s="23">
        <f t="shared" si="56"/>
        <v>62207.999999999971</v>
      </c>
      <c r="J106" s="23">
        <f t="shared" si="56"/>
        <v>74649.600000000035</v>
      </c>
      <c r="K106" s="23">
        <f t="shared" si="56"/>
        <v>89579.520000000019</v>
      </c>
      <c r="L106" s="23">
        <f t="shared" si="56"/>
        <v>107495.42399999994</v>
      </c>
      <c r="M106" s="23">
        <f t="shared" si="56"/>
        <v>128994.50879999984</v>
      </c>
      <c r="N106" s="23">
        <f t="shared" si="56"/>
        <v>154793.41056000011</v>
      </c>
    </row>
    <row r="107" spans="2:14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44649.599999999999</v>
      </c>
      <c r="J107" s="23"/>
      <c r="K107" s="23"/>
      <c r="L107" s="23"/>
      <c r="M107" s="23"/>
      <c r="N107" s="23">
        <f>SUM(E106:N106)/10</f>
        <v>77876.046335999999</v>
      </c>
    </row>
    <row r="108" spans="2:14" s="5" customFormat="1" ht="15" customHeight="1" x14ac:dyDescent="0.45">
      <c r="B108" s="163"/>
      <c r="C108" s="163"/>
      <c r="D108" s="20" t="s">
        <v>58</v>
      </c>
      <c r="E108" s="22">
        <f>E100*E$16</f>
        <v>29999.999999999996</v>
      </c>
      <c r="F108" s="22">
        <f t="shared" ref="F108:N108" si="57">F100*F$16</f>
        <v>66000</v>
      </c>
      <c r="G108" s="22">
        <f t="shared" si="57"/>
        <v>109200</v>
      </c>
      <c r="H108" s="22">
        <f t="shared" si="57"/>
        <v>161040.00000000003</v>
      </c>
      <c r="I108" s="22">
        <f t="shared" si="57"/>
        <v>223248</v>
      </c>
      <c r="J108" s="22">
        <f t="shared" si="57"/>
        <v>297897.60000000003</v>
      </c>
      <c r="K108" s="22">
        <f t="shared" si="57"/>
        <v>387477.12000000005</v>
      </c>
      <c r="L108" s="22">
        <f t="shared" si="57"/>
        <v>494972.54399999999</v>
      </c>
      <c r="M108" s="22">
        <f t="shared" si="57"/>
        <v>623967.05279999983</v>
      </c>
      <c r="N108" s="22">
        <f t="shared" si="57"/>
        <v>778760.46335999994</v>
      </c>
    </row>
    <row r="109" spans="2:14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2.7499999999999998E-3</v>
      </c>
      <c r="F109" s="17">
        <f t="shared" ref="F109:N109" si="58">F$26*$D94</f>
        <v>2.5416666666666665E-3</v>
      </c>
      <c r="G109" s="17">
        <f t="shared" si="58"/>
        <v>2.3680555555555555E-3</v>
      </c>
      <c r="H109" s="17">
        <f t="shared" si="58"/>
        <v>2.2233796296296294E-3</v>
      </c>
      <c r="I109" s="17">
        <f t="shared" si="58"/>
        <v>2.1028163580246915E-3</v>
      </c>
      <c r="J109" s="17">
        <f t="shared" si="58"/>
        <v>2.0023469650205759E-3</v>
      </c>
      <c r="K109" s="17">
        <f t="shared" si="58"/>
        <v>1.9186224708504802E-3</v>
      </c>
      <c r="L109" s="17">
        <f t="shared" si="58"/>
        <v>1.8488520590420668E-3</v>
      </c>
      <c r="M109" s="17">
        <f t="shared" si="58"/>
        <v>1.7907100492017224E-3</v>
      </c>
      <c r="N109" s="17">
        <f t="shared" si="58"/>
        <v>1.7422583743347687E-3</v>
      </c>
    </row>
    <row r="110" spans="2:14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2.3971836419753086E-3</v>
      </c>
      <c r="J110" s="18"/>
      <c r="K110" s="18"/>
      <c r="L110" s="18"/>
      <c r="M110" s="18"/>
      <c r="N110" s="18">
        <f>SUM(E109:N109)/10</f>
        <v>2.128870812832616E-3</v>
      </c>
    </row>
    <row r="111" spans="2:14" s="5" customFormat="1" ht="15" customHeight="1" x14ac:dyDescent="0.45">
      <c r="B111" s="163"/>
      <c r="C111" s="165"/>
      <c r="D111" s="16" t="s">
        <v>53</v>
      </c>
      <c r="E111" s="17">
        <f t="shared" ref="E111:N111" si="59">E$28*$D94</f>
        <v>2.7499999999999998E-3</v>
      </c>
      <c r="F111" s="17">
        <f t="shared" si="59"/>
        <v>5.2916666666666659E-3</v>
      </c>
      <c r="G111" s="17">
        <f t="shared" si="59"/>
        <v>7.6597222222222214E-3</v>
      </c>
      <c r="H111" s="17">
        <f t="shared" si="59"/>
        <v>9.8831018518518512E-3</v>
      </c>
      <c r="I111" s="17">
        <f t="shared" si="59"/>
        <v>1.1985918209876543E-2</v>
      </c>
      <c r="J111" s="17">
        <f t="shared" si="59"/>
        <v>1.3988265174897119E-2</v>
      </c>
      <c r="K111" s="17">
        <f t="shared" si="59"/>
        <v>1.5906887645747599E-2</v>
      </c>
      <c r="L111" s="17">
        <f t="shared" si="59"/>
        <v>1.7755739704789667E-2</v>
      </c>
      <c r="M111" s="17">
        <f t="shared" si="59"/>
        <v>1.9546449753991387E-2</v>
      </c>
      <c r="N111" s="17">
        <f t="shared" si="59"/>
        <v>2.1288708128326159E-2</v>
      </c>
    </row>
    <row r="112" spans="2:14" s="5" customFormat="1" ht="15" customHeight="1" x14ac:dyDescent="0.45">
      <c r="B112" s="163"/>
      <c r="C112" s="163"/>
      <c r="D112" s="20" t="s">
        <v>57</v>
      </c>
      <c r="E112" s="21">
        <f t="shared" ref="E112:N112" si="60">10*E109</f>
        <v>2.7499999999999997E-2</v>
      </c>
      <c r="F112" s="21">
        <f t="shared" si="60"/>
        <v>2.5416666666666664E-2</v>
      </c>
      <c r="G112" s="21">
        <f t="shared" si="60"/>
        <v>2.3680555555555555E-2</v>
      </c>
      <c r="H112" s="21">
        <f t="shared" si="60"/>
        <v>2.2233796296296293E-2</v>
      </c>
      <c r="I112" s="21">
        <f t="shared" si="60"/>
        <v>2.1028163580246916E-2</v>
      </c>
      <c r="J112" s="21">
        <f t="shared" si="60"/>
        <v>2.0023469650205759E-2</v>
      </c>
      <c r="K112" s="21">
        <f t="shared" si="60"/>
        <v>1.9186224708504802E-2</v>
      </c>
      <c r="L112" s="21">
        <f t="shared" si="60"/>
        <v>1.8488520590420669E-2</v>
      </c>
      <c r="M112" s="21">
        <f t="shared" si="60"/>
        <v>1.7907100492017224E-2</v>
      </c>
      <c r="N112" s="21">
        <f t="shared" si="60"/>
        <v>1.7422583743347687E-2</v>
      </c>
    </row>
    <row r="113" spans="2:14" s="5" customFormat="1" ht="15" customHeight="1" x14ac:dyDescent="0.45">
      <c r="B113" s="163"/>
      <c r="C113" s="163"/>
      <c r="D113" s="20" t="s">
        <v>58</v>
      </c>
      <c r="E113" s="21">
        <f>10*E111</f>
        <v>2.7499999999999997E-2</v>
      </c>
      <c r="F113" s="21">
        <f t="shared" ref="F113:N113" si="61">10*F111</f>
        <v>5.291666666666666E-2</v>
      </c>
      <c r="G113" s="21">
        <f t="shared" si="61"/>
        <v>7.6597222222222219E-2</v>
      </c>
      <c r="H113" s="21">
        <f t="shared" si="61"/>
        <v>9.8831018518518512E-2</v>
      </c>
      <c r="I113" s="21">
        <f t="shared" si="61"/>
        <v>0.11985918209876543</v>
      </c>
      <c r="J113" s="21">
        <f t="shared" si="61"/>
        <v>0.13988265174897119</v>
      </c>
      <c r="K113" s="21">
        <f t="shared" si="61"/>
        <v>0.159068876457476</v>
      </c>
      <c r="L113" s="21">
        <f t="shared" si="61"/>
        <v>0.17755739704789666</v>
      </c>
      <c r="M113" s="21">
        <f t="shared" si="61"/>
        <v>0.19546449753991388</v>
      </c>
      <c r="N113" s="21">
        <f t="shared" si="61"/>
        <v>0.21288708128326159</v>
      </c>
    </row>
    <row r="114" spans="2:14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62">E109*E$16/$E$4</f>
        <v>3.3E-3</v>
      </c>
      <c r="F114" s="17">
        <f t="shared" si="62"/>
        <v>3.6599999999999996E-3</v>
      </c>
      <c r="G114" s="17">
        <f t="shared" si="62"/>
        <v>4.0920000000000002E-3</v>
      </c>
      <c r="H114" s="17">
        <f t="shared" si="62"/>
        <v>4.6103999999999997E-3</v>
      </c>
      <c r="I114" s="17">
        <f t="shared" si="62"/>
        <v>5.2324800000000003E-3</v>
      </c>
      <c r="J114" s="17">
        <f t="shared" si="62"/>
        <v>5.9789760000000004E-3</v>
      </c>
      <c r="K114" s="17">
        <f t="shared" si="62"/>
        <v>6.8747712000000001E-3</v>
      </c>
      <c r="L114" s="17">
        <f t="shared" si="62"/>
        <v>7.9497254399999995E-3</v>
      </c>
      <c r="M114" s="17">
        <f t="shared" si="62"/>
        <v>9.2396705279999998E-3</v>
      </c>
      <c r="N114" s="17">
        <f t="shared" si="62"/>
        <v>1.07876046336E-2</v>
      </c>
    </row>
    <row r="115" spans="2:14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4.178976E-3</v>
      </c>
      <c r="J115" s="18"/>
      <c r="K115" s="18"/>
      <c r="L115" s="18"/>
      <c r="M115" s="18"/>
      <c r="N115" s="18">
        <f>SUM(E114:N114)/10</f>
        <v>6.1725627801600003E-3</v>
      </c>
    </row>
    <row r="116" spans="2:14" s="5" customFormat="1" ht="15" customHeight="1" x14ac:dyDescent="0.45">
      <c r="B116" s="163"/>
      <c r="C116" s="163"/>
      <c r="D116" s="20" t="s">
        <v>57</v>
      </c>
      <c r="E116" s="24">
        <f t="shared" ref="E116:N116" si="63">E112*E$16</f>
        <v>3299.9999999999995</v>
      </c>
      <c r="F116" s="24">
        <f t="shared" si="63"/>
        <v>3659.9999999999995</v>
      </c>
      <c r="G116" s="24">
        <f t="shared" si="63"/>
        <v>4092</v>
      </c>
      <c r="H116" s="24">
        <f t="shared" si="63"/>
        <v>4610.3999999999996</v>
      </c>
      <c r="I116" s="24">
        <f t="shared" si="63"/>
        <v>5232.4800000000005</v>
      </c>
      <c r="J116" s="24">
        <f t="shared" si="63"/>
        <v>5978.9759999999997</v>
      </c>
      <c r="K116" s="24">
        <f t="shared" si="63"/>
        <v>6874.7712000000001</v>
      </c>
      <c r="L116" s="24">
        <f t="shared" si="63"/>
        <v>7949.7254400000002</v>
      </c>
      <c r="M116" s="24">
        <f t="shared" si="63"/>
        <v>9239.6705280000006</v>
      </c>
      <c r="N116" s="24">
        <f t="shared" si="63"/>
        <v>10787.6046336</v>
      </c>
    </row>
    <row r="117" spans="2:14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4178.9760000000006</v>
      </c>
      <c r="J117" s="24"/>
      <c r="K117" s="24"/>
      <c r="L117" s="24"/>
      <c r="M117" s="24"/>
      <c r="N117" s="24">
        <f>SUM(E116:N116)/10</f>
        <v>6172.5627801600003</v>
      </c>
    </row>
    <row r="118" spans="2:14" s="5" customFormat="1" ht="15" customHeight="1" x14ac:dyDescent="0.45">
      <c r="B118" s="163"/>
      <c r="C118" s="163"/>
      <c r="D118" s="20" t="s">
        <v>58</v>
      </c>
      <c r="E118" s="25">
        <f>E116</f>
        <v>3299.9999999999995</v>
      </c>
      <c r="F118" s="25">
        <f t="shared" ref="F118:N118" si="64">E118+F116</f>
        <v>6959.9999999999991</v>
      </c>
      <c r="G118" s="25">
        <f t="shared" si="64"/>
        <v>11052</v>
      </c>
      <c r="H118" s="25">
        <f t="shared" si="64"/>
        <v>15662.4</v>
      </c>
      <c r="I118" s="25">
        <f t="shared" si="64"/>
        <v>20894.88</v>
      </c>
      <c r="J118" s="25">
        <f t="shared" si="64"/>
        <v>26873.856</v>
      </c>
      <c r="K118" s="25">
        <f t="shared" si="64"/>
        <v>33748.627200000003</v>
      </c>
      <c r="L118" s="25">
        <f t="shared" si="64"/>
        <v>41698.352640000005</v>
      </c>
      <c r="M118" s="25">
        <f t="shared" si="64"/>
        <v>50938.023168000007</v>
      </c>
      <c r="N118" s="25">
        <f t="shared" si="64"/>
        <v>61725.627801600007</v>
      </c>
    </row>
    <row r="119" spans="2:14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3.3E-3</v>
      </c>
      <c r="F119" s="17">
        <f>F111*F$16/$E$4-E119</f>
        <v>4.3199999999999992E-3</v>
      </c>
      <c r="G119" s="17">
        <f>G111*G$16/$E$4-F119-E119</f>
        <v>5.6160000000000003E-3</v>
      </c>
      <c r="H119" s="17">
        <f>H111*H$16/$E$4-G119-F119-E119</f>
        <v>7.2575999999999986E-3</v>
      </c>
      <c r="I119" s="17">
        <f>I111*I$16/$E$4-H119-G119-F119-E119</f>
        <v>9.3312000000000013E-3</v>
      </c>
      <c r="J119" s="17">
        <f>J111*J$16/$E$4-I119-H119-G119-F119-E119</f>
        <v>1.1943936000000006E-2</v>
      </c>
      <c r="K119" s="17">
        <f>K111*K$16/$E$4-J119-I119-H119-G119-F119-E119</f>
        <v>1.5228518400000005E-2</v>
      </c>
      <c r="L119" s="17">
        <f>L111*L$16/$E$4-K119-J119-I119-H119-G119-F119-E119</f>
        <v>1.9349176320000012E-2</v>
      </c>
      <c r="M119" s="17">
        <f>M111*M$16/$E$4-L119-K119-J119-I119-H119-G119-F119-E119</f>
        <v>2.4508956671999985E-2</v>
      </c>
      <c r="N119" s="17">
        <f>N111*N$16/$E$4-M119-L119-K119-J119-I119-H119-G119-F119-E119</f>
        <v>3.0958682111999997E-2</v>
      </c>
    </row>
    <row r="120" spans="2:14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5.9649600000000001E-3</v>
      </c>
      <c r="J120" s="18"/>
      <c r="K120" s="18"/>
      <c r="L120" s="18"/>
      <c r="M120" s="18"/>
      <c r="N120" s="18">
        <f>SUM(E119:N119)/10</f>
        <v>1.3181406950399998E-2</v>
      </c>
    </row>
    <row r="121" spans="2:14" s="5" customFormat="1" ht="15" customHeight="1" x14ac:dyDescent="0.45">
      <c r="B121" s="163"/>
      <c r="C121" s="163"/>
      <c r="D121" s="20" t="s">
        <v>57</v>
      </c>
      <c r="E121" s="24">
        <f>E123</f>
        <v>3299.9999999999995</v>
      </c>
      <c r="F121" s="24">
        <f>F123-E123</f>
        <v>4320</v>
      </c>
      <c r="G121" s="24">
        <f>G123-F123</f>
        <v>5616.0000000000009</v>
      </c>
      <c r="H121" s="24">
        <f t="shared" ref="H121:N121" si="65">H123-G123</f>
        <v>7257.5999999999985</v>
      </c>
      <c r="I121" s="24">
        <f t="shared" si="65"/>
        <v>9331.2000000000007</v>
      </c>
      <c r="J121" s="24">
        <f t="shared" si="65"/>
        <v>11943.936000000005</v>
      </c>
      <c r="K121" s="24">
        <f t="shared" si="65"/>
        <v>15228.518400000001</v>
      </c>
      <c r="L121" s="24">
        <f t="shared" si="65"/>
        <v>19349.176319999999</v>
      </c>
      <c r="M121" s="24">
        <f t="shared" si="65"/>
        <v>24508.956671999986</v>
      </c>
      <c r="N121" s="24">
        <f t="shared" si="65"/>
        <v>30958.682112000024</v>
      </c>
    </row>
    <row r="122" spans="2:14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5964.96</v>
      </c>
      <c r="J122" s="24"/>
      <c r="K122" s="24"/>
      <c r="L122" s="24"/>
      <c r="M122" s="24"/>
      <c r="N122" s="24">
        <f>SUM(E121:N121)/10</f>
        <v>13181.406950400002</v>
      </c>
    </row>
    <row r="123" spans="2:14" s="5" customFormat="1" ht="15" customHeight="1" x14ac:dyDescent="0.45">
      <c r="B123" s="163"/>
      <c r="C123" s="163"/>
      <c r="D123" s="20" t="s">
        <v>58</v>
      </c>
      <c r="E123" s="25">
        <f t="shared" ref="E123:N123" si="66">E113*E$16</f>
        <v>3299.9999999999995</v>
      </c>
      <c r="F123" s="25">
        <f t="shared" si="66"/>
        <v>7619.9999999999991</v>
      </c>
      <c r="G123" s="25">
        <f t="shared" si="66"/>
        <v>13236</v>
      </c>
      <c r="H123" s="25">
        <f t="shared" si="66"/>
        <v>20493.599999999999</v>
      </c>
      <c r="I123" s="25">
        <f t="shared" si="66"/>
        <v>29824.799999999999</v>
      </c>
      <c r="J123" s="25">
        <f t="shared" si="66"/>
        <v>41768.736000000004</v>
      </c>
      <c r="K123" s="25">
        <f t="shared" si="66"/>
        <v>56997.254400000005</v>
      </c>
      <c r="L123" s="25">
        <f t="shared" si="66"/>
        <v>76346.430720000004</v>
      </c>
      <c r="M123" s="25">
        <f t="shared" si="66"/>
        <v>100855.38739199999</v>
      </c>
      <c r="N123" s="25">
        <f t="shared" si="66"/>
        <v>131814.06950400001</v>
      </c>
    </row>
    <row r="124" spans="2:14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0</v>
      </c>
      <c r="F124" s="17">
        <f t="shared" ref="F124:N124" si="67">F129*$E$4/F$16</f>
        <v>0</v>
      </c>
      <c r="G124" s="17">
        <f t="shared" si="67"/>
        <v>0</v>
      </c>
      <c r="H124" s="17">
        <f t="shared" si="67"/>
        <v>0</v>
      </c>
      <c r="I124" s="17">
        <f t="shared" si="67"/>
        <v>0</v>
      </c>
      <c r="J124" s="17">
        <f t="shared" si="67"/>
        <v>0</v>
      </c>
      <c r="K124" s="17">
        <f t="shared" si="67"/>
        <v>0</v>
      </c>
      <c r="L124" s="17">
        <f t="shared" si="67"/>
        <v>0</v>
      </c>
      <c r="M124" s="17">
        <f t="shared" si="67"/>
        <v>0</v>
      </c>
      <c r="N124" s="17">
        <f t="shared" si="67"/>
        <v>0</v>
      </c>
    </row>
    <row r="125" spans="2:14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0</v>
      </c>
      <c r="J125" s="17"/>
      <c r="K125" s="17"/>
      <c r="L125" s="17"/>
      <c r="M125" s="17"/>
      <c r="N125" s="18">
        <f>SUM(E124:N124)/10</f>
        <v>0</v>
      </c>
    </row>
    <row r="126" spans="2:14" ht="15" customHeight="1" x14ac:dyDescent="0.45">
      <c r="B126" s="173"/>
      <c r="C126" s="165"/>
      <c r="D126" s="16" t="s">
        <v>53</v>
      </c>
      <c r="E126" s="17">
        <f t="shared" ref="E126:N126" si="68">E$18*(E124/E$20)</f>
        <v>0</v>
      </c>
      <c r="F126" s="17">
        <f t="shared" si="68"/>
        <v>0</v>
      </c>
      <c r="G126" s="17">
        <f t="shared" si="68"/>
        <v>0</v>
      </c>
      <c r="H126" s="17">
        <f t="shared" si="68"/>
        <v>0</v>
      </c>
      <c r="I126" s="17">
        <f t="shared" si="68"/>
        <v>0</v>
      </c>
      <c r="J126" s="17">
        <f t="shared" si="68"/>
        <v>0</v>
      </c>
      <c r="K126" s="17">
        <f t="shared" si="68"/>
        <v>0</v>
      </c>
      <c r="L126" s="17">
        <f t="shared" si="68"/>
        <v>0</v>
      </c>
      <c r="M126" s="17">
        <f t="shared" si="68"/>
        <v>0</v>
      </c>
      <c r="N126" s="17">
        <f t="shared" si="68"/>
        <v>0</v>
      </c>
    </row>
    <row r="127" spans="2:14" ht="15" customHeight="1" x14ac:dyDescent="0.45">
      <c r="B127" s="173"/>
      <c r="C127" s="163"/>
      <c r="D127" s="20" t="s">
        <v>57</v>
      </c>
      <c r="E127" s="21">
        <f>10*E124</f>
        <v>0</v>
      </c>
      <c r="F127" s="21">
        <f t="shared" ref="F127:N127" si="69">10*F124</f>
        <v>0</v>
      </c>
      <c r="G127" s="21">
        <f t="shared" si="69"/>
        <v>0</v>
      </c>
      <c r="H127" s="21">
        <f t="shared" si="69"/>
        <v>0</v>
      </c>
      <c r="I127" s="21">
        <f t="shared" si="69"/>
        <v>0</v>
      </c>
      <c r="J127" s="21">
        <f t="shared" si="69"/>
        <v>0</v>
      </c>
      <c r="K127" s="21">
        <f t="shared" si="69"/>
        <v>0</v>
      </c>
      <c r="L127" s="21">
        <f t="shared" si="69"/>
        <v>0</v>
      </c>
      <c r="M127" s="21">
        <f t="shared" si="69"/>
        <v>0</v>
      </c>
      <c r="N127" s="21">
        <f t="shared" si="69"/>
        <v>0</v>
      </c>
    </row>
    <row r="128" spans="2:14" ht="15" customHeight="1" x14ac:dyDescent="0.45">
      <c r="B128" s="173"/>
      <c r="C128" s="163"/>
      <c r="D128" s="20" t="s">
        <v>58</v>
      </c>
      <c r="E128" s="21">
        <f>10*E126</f>
        <v>0</v>
      </c>
      <c r="F128" s="21">
        <f>10*F126</f>
        <v>0</v>
      </c>
      <c r="G128" s="21">
        <f>10*G126</f>
        <v>0</v>
      </c>
      <c r="H128" s="21">
        <f t="shared" ref="H128:N128" si="70">10*H126</f>
        <v>0</v>
      </c>
      <c r="I128" s="21">
        <f t="shared" si="70"/>
        <v>0</v>
      </c>
      <c r="J128" s="21">
        <f t="shared" si="70"/>
        <v>0</v>
      </c>
      <c r="K128" s="21">
        <f t="shared" si="70"/>
        <v>0</v>
      </c>
      <c r="L128" s="21">
        <f t="shared" si="70"/>
        <v>0</v>
      </c>
      <c r="M128" s="21">
        <f t="shared" si="70"/>
        <v>0</v>
      </c>
      <c r="N128" s="21">
        <f t="shared" si="70"/>
        <v>0</v>
      </c>
    </row>
    <row r="129" spans="2:14" ht="15" customHeight="1" x14ac:dyDescent="0.45">
      <c r="B129" s="173"/>
      <c r="C129" s="171" t="s">
        <v>45</v>
      </c>
      <c r="D129" s="16" t="s">
        <v>55</v>
      </c>
      <c r="E129" s="17">
        <f>$E$11*$E$12</f>
        <v>0</v>
      </c>
      <c r="F129" s="17">
        <f t="shared" ref="F129:N129" si="71">$E$11*$E$12</f>
        <v>0</v>
      </c>
      <c r="G129" s="17">
        <f t="shared" si="71"/>
        <v>0</v>
      </c>
      <c r="H129" s="17">
        <f t="shared" si="71"/>
        <v>0</v>
      </c>
      <c r="I129" s="17">
        <f t="shared" si="71"/>
        <v>0</v>
      </c>
      <c r="J129" s="17">
        <f t="shared" si="71"/>
        <v>0</v>
      </c>
      <c r="K129" s="17">
        <f t="shared" si="71"/>
        <v>0</v>
      </c>
      <c r="L129" s="17">
        <f t="shared" si="71"/>
        <v>0</v>
      </c>
      <c r="M129" s="17">
        <f t="shared" si="71"/>
        <v>0</v>
      </c>
      <c r="N129" s="17">
        <f t="shared" si="71"/>
        <v>0</v>
      </c>
    </row>
    <row r="130" spans="2:14" ht="15" customHeight="1" x14ac:dyDescent="0.45">
      <c r="B130" s="173"/>
      <c r="C130" s="163"/>
      <c r="D130" s="20" t="s">
        <v>57</v>
      </c>
      <c r="E130" s="22">
        <f>E127*E$16</f>
        <v>0</v>
      </c>
      <c r="F130" s="22">
        <f t="shared" ref="F130:N130" si="72">F127*F$16</f>
        <v>0</v>
      </c>
      <c r="G130" s="22">
        <f t="shared" si="72"/>
        <v>0</v>
      </c>
      <c r="H130" s="22">
        <f t="shared" si="72"/>
        <v>0</v>
      </c>
      <c r="I130" s="22">
        <f t="shared" si="72"/>
        <v>0</v>
      </c>
      <c r="J130" s="22">
        <f t="shared" si="72"/>
        <v>0</v>
      </c>
      <c r="K130" s="22">
        <f t="shared" si="72"/>
        <v>0</v>
      </c>
      <c r="L130" s="22">
        <f t="shared" si="72"/>
        <v>0</v>
      </c>
      <c r="M130" s="22">
        <f t="shared" si="72"/>
        <v>0</v>
      </c>
      <c r="N130" s="22">
        <f t="shared" si="72"/>
        <v>0</v>
      </c>
    </row>
    <row r="131" spans="2:14" ht="15" customHeight="1" x14ac:dyDescent="0.45">
      <c r="B131" s="173"/>
      <c r="C131" s="163"/>
      <c r="D131" s="20" t="s">
        <v>58</v>
      </c>
      <c r="E131" s="22">
        <f>E130</f>
        <v>0</v>
      </c>
      <c r="F131" s="22">
        <f>E131+F130</f>
        <v>0</v>
      </c>
      <c r="G131" s="22">
        <f t="shared" ref="G131:N131" si="73">F131+G130</f>
        <v>0</v>
      </c>
      <c r="H131" s="22">
        <f t="shared" si="73"/>
        <v>0</v>
      </c>
      <c r="I131" s="22">
        <f t="shared" si="73"/>
        <v>0</v>
      </c>
      <c r="J131" s="22">
        <f t="shared" si="73"/>
        <v>0</v>
      </c>
      <c r="K131" s="22">
        <f t="shared" si="73"/>
        <v>0</v>
      </c>
      <c r="L131" s="22">
        <f t="shared" si="73"/>
        <v>0</v>
      </c>
      <c r="M131" s="22">
        <f t="shared" si="73"/>
        <v>0</v>
      </c>
      <c r="N131" s="22">
        <f t="shared" si="73"/>
        <v>0</v>
      </c>
    </row>
    <row r="132" spans="2:14" ht="15" customHeight="1" x14ac:dyDescent="0.45">
      <c r="B132" s="173"/>
      <c r="C132" s="171" t="s">
        <v>44</v>
      </c>
      <c r="D132" s="16" t="s">
        <v>55</v>
      </c>
      <c r="E132" s="17">
        <f>E126*E$16/$E$4</f>
        <v>0</v>
      </c>
      <c r="F132" s="17">
        <f>F126*F$16/$E$4-E132</f>
        <v>0</v>
      </c>
      <c r="G132" s="17">
        <f>G126*G$16/$E$4-F132-E132</f>
        <v>0</v>
      </c>
      <c r="H132" s="17">
        <f>H126*H$16/$E$4-G132-F132-E132</f>
        <v>0</v>
      </c>
      <c r="I132" s="17">
        <f>I126*I$16/$E$4-H132-G132-F132-E132</f>
        <v>0</v>
      </c>
      <c r="J132" s="17">
        <f>J126*J$16/$E$4-I132-H132-G132-F132-E132</f>
        <v>0</v>
      </c>
      <c r="K132" s="17">
        <f>K126*K$16/$E$4-J132-I132-H132-G132-F132-E132</f>
        <v>0</v>
      </c>
      <c r="L132" s="17">
        <f>L126*L$16/$E$4-K132-J132-I132-H132-G132-F132-E132</f>
        <v>0</v>
      </c>
      <c r="M132" s="17">
        <f>M126*M$16/$E$4-L132-K132-J132-I132-H132-G132-F132-E132</f>
        <v>0</v>
      </c>
      <c r="N132" s="17">
        <f>N126*N$16/$E$4-M132-L132-K132-J132-I132-H132-G132-F132-E132</f>
        <v>0</v>
      </c>
    </row>
    <row r="133" spans="2:14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0</v>
      </c>
      <c r="J133" s="18"/>
      <c r="K133" s="18"/>
      <c r="L133" s="18"/>
      <c r="M133" s="18"/>
      <c r="N133" s="18">
        <f>SUM(E132:N132)/10</f>
        <v>0</v>
      </c>
    </row>
    <row r="134" spans="2:14" ht="15" customHeight="1" x14ac:dyDescent="0.45">
      <c r="B134" s="173"/>
      <c r="C134" s="163"/>
      <c r="D134" s="20" t="s">
        <v>57</v>
      </c>
      <c r="E134" s="23">
        <f>E136</f>
        <v>0</v>
      </c>
      <c r="F134" s="23">
        <f>F136-E136</f>
        <v>0</v>
      </c>
      <c r="G134" s="23">
        <f t="shared" ref="G134:N134" si="74">G136-F136</f>
        <v>0</v>
      </c>
      <c r="H134" s="23">
        <f t="shared" si="74"/>
        <v>0</v>
      </c>
      <c r="I134" s="23">
        <f t="shared" si="74"/>
        <v>0</v>
      </c>
      <c r="J134" s="23">
        <f t="shared" si="74"/>
        <v>0</v>
      </c>
      <c r="K134" s="23">
        <f t="shared" si="74"/>
        <v>0</v>
      </c>
      <c r="L134" s="23">
        <f t="shared" si="74"/>
        <v>0</v>
      </c>
      <c r="M134" s="23">
        <f t="shared" si="74"/>
        <v>0</v>
      </c>
      <c r="N134" s="23">
        <f t="shared" si="74"/>
        <v>0</v>
      </c>
    </row>
    <row r="135" spans="2:14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0</v>
      </c>
      <c r="J135" s="23"/>
      <c r="K135" s="23"/>
      <c r="L135" s="23"/>
      <c r="M135" s="23"/>
      <c r="N135" s="23">
        <f>SUM(E134:N134)/10</f>
        <v>0</v>
      </c>
    </row>
    <row r="136" spans="2:14" ht="15" customHeight="1" x14ac:dyDescent="0.45">
      <c r="B136" s="164"/>
      <c r="C136" s="163"/>
      <c r="D136" s="20" t="s">
        <v>58</v>
      </c>
      <c r="E136" s="22">
        <f t="shared" ref="E136:N136" si="75">E128*E$16</f>
        <v>0</v>
      </c>
      <c r="F136" s="22">
        <f t="shared" si="75"/>
        <v>0</v>
      </c>
      <c r="G136" s="22">
        <f t="shared" si="75"/>
        <v>0</v>
      </c>
      <c r="H136" s="22">
        <f t="shared" si="75"/>
        <v>0</v>
      </c>
      <c r="I136" s="22">
        <f t="shared" si="75"/>
        <v>0</v>
      </c>
      <c r="J136" s="22">
        <f t="shared" si="75"/>
        <v>0</v>
      </c>
      <c r="K136" s="22">
        <f t="shared" si="75"/>
        <v>0</v>
      </c>
      <c r="L136" s="22">
        <f t="shared" si="75"/>
        <v>0</v>
      </c>
      <c r="M136" s="22">
        <f t="shared" si="75"/>
        <v>0</v>
      </c>
      <c r="N136" s="22">
        <f t="shared" si="75"/>
        <v>0</v>
      </c>
    </row>
    <row r="137" spans="2:14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2.7749999999999997E-2</v>
      </c>
      <c r="F137" s="17">
        <f t="shared" ref="F137:N137" si="76">F96+F109+F124</f>
        <v>2.3375000000000007E-2</v>
      </c>
      <c r="G137" s="17">
        <f t="shared" si="76"/>
        <v>1.9729166666666659E-2</v>
      </c>
      <c r="H137" s="17">
        <f t="shared" si="76"/>
        <v>1.6690972222222229E-2</v>
      </c>
      <c r="I137" s="17">
        <f t="shared" si="76"/>
        <v>1.4159143518518515E-2</v>
      </c>
      <c r="J137" s="17">
        <f t="shared" si="76"/>
        <v>1.204928626543211E-2</v>
      </c>
      <c r="K137" s="17">
        <f t="shared" si="76"/>
        <v>1.0291071887860078E-2</v>
      </c>
      <c r="L137" s="17">
        <f t="shared" si="76"/>
        <v>8.8258932398833975E-3</v>
      </c>
      <c r="M137" s="17">
        <f t="shared" si="76"/>
        <v>7.6049110332361567E-3</v>
      </c>
      <c r="N137" s="17">
        <f t="shared" si="76"/>
        <v>6.5874258610301474E-3</v>
      </c>
    </row>
    <row r="138" spans="2:14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2.0340856481481481E-2</v>
      </c>
      <c r="J138" s="17"/>
      <c r="K138" s="17"/>
      <c r="L138" s="17"/>
      <c r="M138" s="17"/>
      <c r="N138" s="18">
        <f>SUM(E137:N137)/10</f>
        <v>1.470628706948493E-2</v>
      </c>
    </row>
    <row r="139" spans="2:14" ht="15" customHeight="1" x14ac:dyDescent="0.45">
      <c r="B139" s="163"/>
      <c r="C139" s="165"/>
      <c r="D139" s="16" t="s">
        <v>53</v>
      </c>
      <c r="E139" s="17">
        <f>E98+E111</f>
        <v>2.7749999999999997E-2</v>
      </c>
      <c r="F139" s="17">
        <f t="shared" ref="F139:N139" si="77">F98+F111</f>
        <v>5.1125000000000004E-2</v>
      </c>
      <c r="G139" s="17">
        <f t="shared" si="77"/>
        <v>7.0854166666666663E-2</v>
      </c>
      <c r="H139" s="17">
        <f t="shared" si="77"/>
        <v>8.7545138888888901E-2</v>
      </c>
      <c r="I139" s="17">
        <f t="shared" si="77"/>
        <v>0.10170428240740741</v>
      </c>
      <c r="J139" s="17">
        <f t="shared" si="77"/>
        <v>0.11375356867283952</v>
      </c>
      <c r="K139" s="17">
        <f t="shared" si="77"/>
        <v>0.1240446405606996</v>
      </c>
      <c r="L139" s="17">
        <f t="shared" si="77"/>
        <v>0.132870533800583</v>
      </c>
      <c r="M139" s="17">
        <f t="shared" si="77"/>
        <v>0.14047544483381913</v>
      </c>
      <c r="N139" s="17">
        <f t="shared" si="77"/>
        <v>0.1470628706948493</v>
      </c>
    </row>
    <row r="140" spans="2:14" ht="15" customHeight="1" x14ac:dyDescent="0.45">
      <c r="B140" s="163"/>
      <c r="C140" s="163"/>
      <c r="D140" s="20" t="s">
        <v>57</v>
      </c>
      <c r="E140" s="21">
        <f>10*E137</f>
        <v>0.27749999999999997</v>
      </c>
      <c r="F140" s="21">
        <f t="shared" ref="F140:N140" si="78">10*F137</f>
        <v>0.23375000000000007</v>
      </c>
      <c r="G140" s="21">
        <f t="shared" si="78"/>
        <v>0.19729166666666659</v>
      </c>
      <c r="H140" s="21">
        <f t="shared" si="78"/>
        <v>0.16690972222222228</v>
      </c>
      <c r="I140" s="21">
        <f t="shared" si="78"/>
        <v>0.14159143518518516</v>
      </c>
      <c r="J140" s="21">
        <f t="shared" si="78"/>
        <v>0.1204928626543211</v>
      </c>
      <c r="K140" s="21">
        <f t="shared" si="78"/>
        <v>0.10291071887860077</v>
      </c>
      <c r="L140" s="21">
        <f t="shared" si="78"/>
        <v>8.8258932398833978E-2</v>
      </c>
      <c r="M140" s="21">
        <f t="shared" si="78"/>
        <v>7.6049110332361572E-2</v>
      </c>
      <c r="N140" s="21">
        <f t="shared" si="78"/>
        <v>6.5874258610301467E-2</v>
      </c>
    </row>
    <row r="141" spans="2:14" ht="15" customHeight="1" x14ac:dyDescent="0.45">
      <c r="B141" s="163"/>
      <c r="C141" s="163"/>
      <c r="D141" s="20" t="s">
        <v>58</v>
      </c>
      <c r="E141" s="21">
        <f>10*E139</f>
        <v>0.27749999999999997</v>
      </c>
      <c r="F141" s="21">
        <f>10*F139</f>
        <v>0.51124999999999998</v>
      </c>
      <c r="G141" s="21">
        <f>10*G139</f>
        <v>0.70854166666666663</v>
      </c>
      <c r="H141" s="21">
        <f t="shared" ref="H141:N141" si="79">10*H139</f>
        <v>0.87545138888888907</v>
      </c>
      <c r="I141" s="21">
        <f t="shared" si="79"/>
        <v>1.0170428240740741</v>
      </c>
      <c r="J141" s="21">
        <f t="shared" si="79"/>
        <v>1.1375356867283952</v>
      </c>
      <c r="K141" s="21">
        <f t="shared" si="79"/>
        <v>1.2404464056069959</v>
      </c>
      <c r="L141" s="21">
        <f t="shared" si="79"/>
        <v>1.32870533800583</v>
      </c>
      <c r="M141" s="21">
        <f t="shared" si="79"/>
        <v>1.4047544483381913</v>
      </c>
      <c r="N141" s="21">
        <f t="shared" si="79"/>
        <v>1.4706287069484931</v>
      </c>
    </row>
    <row r="142" spans="2:14" ht="15" customHeight="1" x14ac:dyDescent="0.45">
      <c r="B142" s="163"/>
      <c r="C142" s="171" t="s">
        <v>45</v>
      </c>
      <c r="D142" s="16" t="s">
        <v>55</v>
      </c>
      <c r="E142" s="17">
        <f>E101+E114+E129</f>
        <v>3.3299999999999996E-2</v>
      </c>
      <c r="F142" s="17">
        <f t="shared" ref="F142:N142" si="80">F101+F114+F129</f>
        <v>3.3660000000000009E-2</v>
      </c>
      <c r="G142" s="17">
        <f t="shared" si="80"/>
        <v>3.409199999999999E-2</v>
      </c>
      <c r="H142" s="17">
        <f t="shared" si="80"/>
        <v>3.4610400000000006E-2</v>
      </c>
      <c r="I142" s="17">
        <f t="shared" si="80"/>
        <v>3.523247999999999E-2</v>
      </c>
      <c r="J142" s="17">
        <f t="shared" si="80"/>
        <v>3.5978976000000037E-2</v>
      </c>
      <c r="K142" s="17">
        <f t="shared" si="80"/>
        <v>3.6874771199999982E-2</v>
      </c>
      <c r="L142" s="17">
        <f t="shared" si="80"/>
        <v>3.7949725439999984E-2</v>
      </c>
      <c r="M142" s="17">
        <f t="shared" si="80"/>
        <v>3.923967052799994E-2</v>
      </c>
      <c r="N142" s="17">
        <f t="shared" si="80"/>
        <v>4.0787604633600039E-2</v>
      </c>
    </row>
    <row r="143" spans="2:14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3.4178976E-2</v>
      </c>
      <c r="J143" s="18"/>
      <c r="K143" s="18"/>
      <c r="L143" s="18"/>
      <c r="M143" s="18"/>
      <c r="N143" s="18">
        <f>SUM(E142:N142)/10</f>
        <v>3.6172562780159997E-2</v>
      </c>
    </row>
    <row r="144" spans="2:14" ht="15" customHeight="1" x14ac:dyDescent="0.45">
      <c r="B144" s="163"/>
      <c r="C144" s="163"/>
      <c r="D144" s="20" t="s">
        <v>57</v>
      </c>
      <c r="E144" s="23">
        <f t="shared" ref="E144:N144" si="81">E140*E$16</f>
        <v>33299.999999999993</v>
      </c>
      <c r="F144" s="23">
        <f t="shared" si="81"/>
        <v>33660.000000000007</v>
      </c>
      <c r="G144" s="23">
        <f t="shared" si="81"/>
        <v>34091.999999999985</v>
      </c>
      <c r="H144" s="23">
        <f t="shared" si="81"/>
        <v>34610.400000000009</v>
      </c>
      <c r="I144" s="23">
        <f t="shared" si="81"/>
        <v>35232.479999999996</v>
      </c>
      <c r="J144" s="23">
        <f t="shared" si="81"/>
        <v>35978.976000000039</v>
      </c>
      <c r="K144" s="23">
        <f t="shared" si="81"/>
        <v>36874.771199999981</v>
      </c>
      <c r="L144" s="23">
        <f t="shared" si="81"/>
        <v>37949.72543999998</v>
      </c>
      <c r="M144" s="23">
        <f t="shared" si="81"/>
        <v>39239.670527999944</v>
      </c>
      <c r="N144" s="23">
        <f t="shared" si="81"/>
        <v>40787.604633600036</v>
      </c>
    </row>
    <row r="145" spans="1:15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34178.976000000002</v>
      </c>
      <c r="J145" s="23"/>
      <c r="K145" s="23"/>
      <c r="L145" s="23"/>
      <c r="M145" s="23"/>
      <c r="N145" s="23">
        <f>SUM(E144:N144)/10</f>
        <v>36172.562780159999</v>
      </c>
    </row>
    <row r="146" spans="1:15" ht="15" customHeight="1" x14ac:dyDescent="0.45">
      <c r="B146" s="163"/>
      <c r="C146" s="163"/>
      <c r="D146" s="20" t="s">
        <v>58</v>
      </c>
      <c r="E146" s="22">
        <f>E144</f>
        <v>33299.999999999993</v>
      </c>
      <c r="F146" s="22">
        <f t="shared" ref="F146:N146" si="82">E146+F144</f>
        <v>66960</v>
      </c>
      <c r="G146" s="22">
        <f t="shared" si="82"/>
        <v>101051.99999999999</v>
      </c>
      <c r="H146" s="22">
        <f t="shared" si="82"/>
        <v>135662.39999999999</v>
      </c>
      <c r="I146" s="22">
        <f t="shared" si="82"/>
        <v>170894.88</v>
      </c>
      <c r="J146" s="22">
        <f t="shared" si="82"/>
        <v>206873.85600000003</v>
      </c>
      <c r="K146" s="22">
        <f t="shared" si="82"/>
        <v>243748.62720000002</v>
      </c>
      <c r="L146" s="22">
        <f t="shared" si="82"/>
        <v>281698.35264</v>
      </c>
      <c r="M146" s="22">
        <f t="shared" si="82"/>
        <v>320938.02316799993</v>
      </c>
      <c r="N146" s="22">
        <f t="shared" si="82"/>
        <v>361725.62780159997</v>
      </c>
    </row>
    <row r="147" spans="1:15" ht="15" customHeight="1" x14ac:dyDescent="0.45">
      <c r="B147" s="163"/>
      <c r="C147" s="171" t="s">
        <v>44</v>
      </c>
      <c r="D147" s="16" t="s">
        <v>55</v>
      </c>
      <c r="E147" s="17">
        <f>E104+E119+E132</f>
        <v>3.3299999999999996E-2</v>
      </c>
      <c r="F147" s="17">
        <f t="shared" ref="F147:N147" si="83">F104+F119+F132</f>
        <v>4.0320000000000002E-2</v>
      </c>
      <c r="G147" s="17">
        <f t="shared" si="83"/>
        <v>4.8816000000000005E-2</v>
      </c>
      <c r="H147" s="17">
        <f t="shared" si="83"/>
        <v>5.9097600000000007E-2</v>
      </c>
      <c r="I147" s="17">
        <f t="shared" si="83"/>
        <v>7.1539199999999983E-2</v>
      </c>
      <c r="J147" s="17">
        <f t="shared" si="83"/>
        <v>8.659353600000004E-2</v>
      </c>
      <c r="K147" s="17">
        <f t="shared" si="83"/>
        <v>0.10480803839999997</v>
      </c>
      <c r="L147" s="17">
        <f t="shared" si="83"/>
        <v>0.12684460031999997</v>
      </c>
      <c r="M147" s="17">
        <f t="shared" si="83"/>
        <v>0.15350346547199994</v>
      </c>
      <c r="N147" s="17">
        <f t="shared" si="83"/>
        <v>0.18575209267199996</v>
      </c>
    </row>
    <row r="148" spans="1:15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5.0614559999999996E-2</v>
      </c>
      <c r="J148" s="18"/>
      <c r="K148" s="18"/>
      <c r="L148" s="18"/>
      <c r="M148" s="18"/>
      <c r="N148" s="18">
        <f>SUM(E147:N147)/10</f>
        <v>9.1057453286399984E-2</v>
      </c>
      <c r="O148" s="9"/>
    </row>
    <row r="149" spans="1:15" ht="15" customHeight="1" x14ac:dyDescent="0.45">
      <c r="B149" s="163"/>
      <c r="C149" s="163"/>
      <c r="D149" s="20" t="s">
        <v>57</v>
      </c>
      <c r="E149" s="23">
        <f>E151</f>
        <v>33299.999999999993</v>
      </c>
      <c r="F149" s="23">
        <f>F151-E151</f>
        <v>40320.000000000007</v>
      </c>
      <c r="G149" s="23">
        <f>G151-F151</f>
        <v>48816</v>
      </c>
      <c r="H149" s="23">
        <f t="shared" ref="H149:N149" si="84">H151-G151</f>
        <v>59097.600000000035</v>
      </c>
      <c r="I149" s="23">
        <f t="shared" si="84"/>
        <v>71539.199999999983</v>
      </c>
      <c r="J149" s="23">
        <f t="shared" si="84"/>
        <v>86593.536000000051</v>
      </c>
      <c r="K149" s="23">
        <f t="shared" si="84"/>
        <v>104808.03839999996</v>
      </c>
      <c r="L149" s="23">
        <f t="shared" si="84"/>
        <v>126844.60032000003</v>
      </c>
      <c r="M149" s="23">
        <f t="shared" si="84"/>
        <v>153503.46547199972</v>
      </c>
      <c r="N149" s="23">
        <f t="shared" si="84"/>
        <v>185752.09267200029</v>
      </c>
    </row>
    <row r="150" spans="1:15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50614.560000000005</v>
      </c>
      <c r="J150" s="23"/>
      <c r="K150" s="23"/>
      <c r="L150" s="23"/>
      <c r="M150" s="23"/>
      <c r="N150" s="23">
        <f>SUM(E149:N149)/10</f>
        <v>91057.453286400007</v>
      </c>
    </row>
    <row r="151" spans="1:15" ht="15" customHeight="1" x14ac:dyDescent="0.45">
      <c r="B151" s="163"/>
      <c r="C151" s="163"/>
      <c r="D151" s="20" t="s">
        <v>58</v>
      </c>
      <c r="E151" s="22">
        <f t="shared" ref="E151:N151" si="85">E141*E$16</f>
        <v>33299.999999999993</v>
      </c>
      <c r="F151" s="22">
        <f t="shared" si="85"/>
        <v>73620</v>
      </c>
      <c r="G151" s="22">
        <f t="shared" si="85"/>
        <v>122436</v>
      </c>
      <c r="H151" s="22">
        <f t="shared" si="85"/>
        <v>181533.60000000003</v>
      </c>
      <c r="I151" s="22">
        <f t="shared" si="85"/>
        <v>253072.80000000002</v>
      </c>
      <c r="J151" s="22">
        <f t="shared" si="85"/>
        <v>339666.33600000007</v>
      </c>
      <c r="K151" s="22">
        <f t="shared" si="85"/>
        <v>444474.37440000003</v>
      </c>
      <c r="L151" s="22">
        <f t="shared" si="85"/>
        <v>571318.97472000006</v>
      </c>
      <c r="M151" s="22">
        <f t="shared" si="85"/>
        <v>724822.44019199978</v>
      </c>
      <c r="N151" s="22">
        <f t="shared" si="85"/>
        <v>910574.53286400007</v>
      </c>
    </row>
    <row r="152" spans="1:15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</row>
    <row r="153" spans="1:15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</row>
    <row r="154" spans="1:15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</row>
    <row r="155" spans="1:15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249.99999999999997</v>
      </c>
      <c r="F155" s="28">
        <f t="shared" ref="F155:N155" si="86">F$99/10*$C155/(2+$E$12)</f>
        <v>208.3333333333334</v>
      </c>
      <c r="G155" s="28">
        <f t="shared" si="86"/>
        <v>173.61111111111106</v>
      </c>
      <c r="H155" s="28">
        <f t="shared" si="86"/>
        <v>144.67592592592598</v>
      </c>
      <c r="I155" s="28">
        <f t="shared" si="86"/>
        <v>120.56327160493824</v>
      </c>
      <c r="J155" s="28">
        <f t="shared" si="86"/>
        <v>100.46939300411533</v>
      </c>
      <c r="K155" s="28">
        <f t="shared" si="86"/>
        <v>83.72449417009598</v>
      </c>
      <c r="L155" s="28">
        <f t="shared" si="86"/>
        <v>69.770411808413314</v>
      </c>
      <c r="M155" s="28">
        <f t="shared" si="86"/>
        <v>58.142009840344343</v>
      </c>
      <c r="N155" s="28">
        <f t="shared" si="86"/>
        <v>48.451674866953788</v>
      </c>
    </row>
    <row r="156" spans="1:15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179.43672839506172</v>
      </c>
      <c r="J156" s="28"/>
      <c r="K156" s="28"/>
      <c r="L156" s="28"/>
      <c r="M156" s="28"/>
      <c r="N156" s="28">
        <f>SUM(E155:N155)/10</f>
        <v>125.77416256652313</v>
      </c>
    </row>
    <row r="157" spans="1:15" s="5" customFormat="1" ht="15" customHeight="1" x14ac:dyDescent="0.45">
      <c r="B157" s="163"/>
      <c r="C157" s="162"/>
      <c r="D157" s="20" t="s">
        <v>52</v>
      </c>
      <c r="E157" s="28">
        <f>E$100/10*$C155/(2+$E$12)</f>
        <v>249.99999999999997</v>
      </c>
      <c r="F157" s="28">
        <f t="shared" ref="F157:N157" si="87">F$100/10*$C155/(2+$E$12)</f>
        <v>458.33333333333337</v>
      </c>
      <c r="G157" s="28">
        <f t="shared" si="87"/>
        <v>631.94444444444446</v>
      </c>
      <c r="H157" s="28">
        <f t="shared" si="87"/>
        <v>776.62037037037044</v>
      </c>
      <c r="I157" s="28">
        <f t="shared" si="87"/>
        <v>897.18364197530866</v>
      </c>
      <c r="J157" s="28">
        <f t="shared" si="87"/>
        <v>997.65303497942398</v>
      </c>
      <c r="K157" s="28">
        <f t="shared" si="87"/>
        <v>1081.3775291495201</v>
      </c>
      <c r="L157" s="28">
        <f t="shared" si="87"/>
        <v>1151.1479409579333</v>
      </c>
      <c r="M157" s="28">
        <f t="shared" si="87"/>
        <v>1209.2899507982775</v>
      </c>
      <c r="N157" s="28">
        <f t="shared" si="87"/>
        <v>1257.7416256652314</v>
      </c>
    </row>
    <row r="158" spans="1:15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5000</v>
      </c>
      <c r="F158" s="28">
        <f t="shared" ref="F158:N158" si="88">F$99/10*$C158/(2+$E$12)</f>
        <v>4166.6666666666679</v>
      </c>
      <c r="G158" s="28">
        <f t="shared" si="88"/>
        <v>3472.2222222222208</v>
      </c>
      <c r="H158" s="28">
        <f t="shared" si="88"/>
        <v>2893.5185185185196</v>
      </c>
      <c r="I158" s="28">
        <f t="shared" si="88"/>
        <v>2411.2654320987649</v>
      </c>
      <c r="J158" s="28">
        <f t="shared" si="88"/>
        <v>2009.3878600823068</v>
      </c>
      <c r="K158" s="28">
        <f t="shared" si="88"/>
        <v>1674.4898834019195</v>
      </c>
      <c r="L158" s="28">
        <f t="shared" si="88"/>
        <v>1395.4082361682663</v>
      </c>
      <c r="M158" s="28">
        <f t="shared" si="88"/>
        <v>1162.8401968068868</v>
      </c>
      <c r="N158" s="28">
        <f t="shared" si="88"/>
        <v>969.03349733907567</v>
      </c>
    </row>
    <row r="159" spans="1:15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3588.7345679012346</v>
      </c>
      <c r="J159" s="28"/>
      <c r="K159" s="28"/>
      <c r="L159" s="28"/>
      <c r="M159" s="28"/>
      <c r="N159" s="28">
        <f>SUM(E158:N158)/10</f>
        <v>2515.4832513304627</v>
      </c>
    </row>
    <row r="160" spans="1:15" s="5" customFormat="1" ht="15" customHeight="1" x14ac:dyDescent="0.45">
      <c r="B160" s="163"/>
      <c r="C160" s="162"/>
      <c r="D160" s="20" t="s">
        <v>52</v>
      </c>
      <c r="E160" s="28">
        <f>E$100/10*$C158/(2+$E$12)</f>
        <v>5000</v>
      </c>
      <c r="F160" s="28">
        <f t="shared" ref="F160:N160" si="89">F$100/10*$C158/(2+$E$12)</f>
        <v>9166.6666666666679</v>
      </c>
      <c r="G160" s="28">
        <f t="shared" si="89"/>
        <v>12638.888888888889</v>
      </c>
      <c r="H160" s="28">
        <f t="shared" si="89"/>
        <v>15532.407407407409</v>
      </c>
      <c r="I160" s="28">
        <f t="shared" si="89"/>
        <v>17943.672839506173</v>
      </c>
      <c r="J160" s="28">
        <f t="shared" si="89"/>
        <v>19953.060699588477</v>
      </c>
      <c r="K160" s="28">
        <f t="shared" si="89"/>
        <v>21627.5505829904</v>
      </c>
      <c r="L160" s="28">
        <f t="shared" si="89"/>
        <v>23022.958819158666</v>
      </c>
      <c r="M160" s="28">
        <f t="shared" si="89"/>
        <v>24185.799015965549</v>
      </c>
      <c r="N160" s="28">
        <f t="shared" si="89"/>
        <v>25154.832513304627</v>
      </c>
    </row>
    <row r="161" spans="2:14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12499.999999999998</v>
      </c>
      <c r="F161" s="30">
        <f t="shared" ref="F161:N161" si="90">F$99/10*$C$161/(2+$E$12)</f>
        <v>10416.66666666667</v>
      </c>
      <c r="G161" s="30">
        <f t="shared" si="90"/>
        <v>8680.5555555555529</v>
      </c>
      <c r="H161" s="30">
        <f t="shared" si="90"/>
        <v>7233.7962962962993</v>
      </c>
      <c r="I161" s="30">
        <f t="shared" si="90"/>
        <v>6028.1635802469118</v>
      </c>
      <c r="J161" s="30">
        <f t="shared" si="90"/>
        <v>5023.4696502057668</v>
      </c>
      <c r="K161" s="30">
        <f t="shared" si="90"/>
        <v>4186.2247085047984</v>
      </c>
      <c r="L161" s="30">
        <f t="shared" si="90"/>
        <v>3488.5205904206655</v>
      </c>
      <c r="M161" s="30">
        <f t="shared" si="90"/>
        <v>2907.1004920172172</v>
      </c>
      <c r="N161" s="30">
        <f t="shared" si="90"/>
        <v>2422.5837433476891</v>
      </c>
    </row>
    <row r="162" spans="2:14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8971.8364197530864</v>
      </c>
      <c r="J162" s="30"/>
      <c r="K162" s="30"/>
      <c r="L162" s="30"/>
      <c r="M162" s="30"/>
      <c r="N162" s="30">
        <f>SUM(E161:N161)/10</f>
        <v>6288.7081283261577</v>
      </c>
    </row>
    <row r="163" spans="2:14" s="5" customFormat="1" ht="15" customHeight="1" x14ac:dyDescent="0.45">
      <c r="B163" s="165"/>
      <c r="C163" s="161"/>
      <c r="D163" s="16" t="s">
        <v>52</v>
      </c>
      <c r="E163" s="30">
        <f>E$100/10*$C161/(2+$E$12)</f>
        <v>12499.999999999998</v>
      </c>
      <c r="F163" s="30">
        <f t="shared" ref="F163:N163" si="91">F$100/10*$C161/(2+$E$12)</f>
        <v>22916.666666666668</v>
      </c>
      <c r="G163" s="30">
        <f t="shared" si="91"/>
        <v>31597.222222222223</v>
      </c>
      <c r="H163" s="30">
        <f t="shared" si="91"/>
        <v>38831.018518518518</v>
      </c>
      <c r="I163" s="30">
        <f t="shared" si="91"/>
        <v>44859.182098765428</v>
      </c>
      <c r="J163" s="30">
        <f t="shared" si="91"/>
        <v>49882.651748971199</v>
      </c>
      <c r="K163" s="30">
        <f t="shared" si="91"/>
        <v>54068.876457476006</v>
      </c>
      <c r="L163" s="30">
        <f t="shared" si="91"/>
        <v>57557.397047896658</v>
      </c>
      <c r="M163" s="30">
        <f t="shared" si="91"/>
        <v>60464.497539913878</v>
      </c>
      <c r="N163" s="30">
        <f t="shared" si="91"/>
        <v>62887.081283261563</v>
      </c>
    </row>
    <row r="164" spans="2:14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26249.999999999996</v>
      </c>
      <c r="F164" s="30">
        <f t="shared" ref="F164:N164" si="92">F$99/10*$C164/(2+$E$12)</f>
        <v>21875.000000000007</v>
      </c>
      <c r="G164" s="30">
        <f t="shared" si="92"/>
        <v>18229.166666666661</v>
      </c>
      <c r="H164" s="30">
        <f t="shared" si="92"/>
        <v>15190.972222222228</v>
      </c>
      <c r="I164" s="30">
        <f t="shared" si="92"/>
        <v>12659.143518518515</v>
      </c>
      <c r="J164" s="30">
        <f t="shared" si="92"/>
        <v>10549.286265432111</v>
      </c>
      <c r="K164" s="30">
        <f t="shared" si="92"/>
        <v>8791.0718878600783</v>
      </c>
      <c r="L164" s="30">
        <f t="shared" si="92"/>
        <v>7325.8932398833977</v>
      </c>
      <c r="M164" s="30">
        <f t="shared" si="92"/>
        <v>6104.9110332361561</v>
      </c>
      <c r="N164" s="30">
        <f t="shared" si="92"/>
        <v>5087.4258610301476</v>
      </c>
    </row>
    <row r="165" spans="2:14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18840.856481481482</v>
      </c>
      <c r="J165" s="30"/>
      <c r="K165" s="30"/>
      <c r="L165" s="30"/>
      <c r="M165" s="30"/>
      <c r="N165" s="30">
        <f>SUM(E164:N164)/10</f>
        <v>13206.28706948493</v>
      </c>
    </row>
    <row r="166" spans="2:14" s="5" customFormat="1" ht="15" customHeight="1" x14ac:dyDescent="0.45">
      <c r="B166" s="165"/>
      <c r="C166" s="161"/>
      <c r="D166" s="16" t="s">
        <v>52</v>
      </c>
      <c r="E166" s="30">
        <f>E$100/10*$C164/(2+$E$12)</f>
        <v>26249.999999999996</v>
      </c>
      <c r="F166" s="30">
        <f t="shared" ref="F166:N166" si="93">F$100/10*$C164/(2+$E$12)</f>
        <v>48125.000000000007</v>
      </c>
      <c r="G166" s="30">
        <f t="shared" si="93"/>
        <v>66354.166666666657</v>
      </c>
      <c r="H166" s="30">
        <f t="shared" si="93"/>
        <v>81545.138888888891</v>
      </c>
      <c r="I166" s="30">
        <f t="shared" si="93"/>
        <v>94204.282407407401</v>
      </c>
      <c r="J166" s="30">
        <f t="shared" si="93"/>
        <v>104753.56867283951</v>
      </c>
      <c r="K166" s="30">
        <f t="shared" si="93"/>
        <v>113544.64056069961</v>
      </c>
      <c r="L166" s="30">
        <f t="shared" si="93"/>
        <v>120870.53380058298</v>
      </c>
      <c r="M166" s="30">
        <f t="shared" si="93"/>
        <v>126975.44483381914</v>
      </c>
      <c r="N166" s="30">
        <f t="shared" si="93"/>
        <v>132062.87069484929</v>
      </c>
    </row>
    <row r="167" spans="2:14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27.5</v>
      </c>
      <c r="F167" s="28">
        <f t="shared" ref="F167:N167" si="94">F$112/10*$C167/(2+$E$12)</f>
        <v>25.416666666666664</v>
      </c>
      <c r="G167" s="28">
        <f t="shared" si="94"/>
        <v>23.680555555555557</v>
      </c>
      <c r="H167" s="28">
        <f t="shared" si="94"/>
        <v>22.233796296296294</v>
      </c>
      <c r="I167" s="28">
        <f t="shared" si="94"/>
        <v>21.028163580246915</v>
      </c>
      <c r="J167" s="28">
        <f t="shared" si="94"/>
        <v>20.023469650205758</v>
      </c>
      <c r="K167" s="28">
        <f t="shared" si="94"/>
        <v>19.186224708504803</v>
      </c>
      <c r="L167" s="28">
        <f t="shared" si="94"/>
        <v>18.488520590420666</v>
      </c>
      <c r="M167" s="28">
        <f t="shared" si="94"/>
        <v>17.907100492017225</v>
      </c>
      <c r="N167" s="28">
        <f t="shared" si="94"/>
        <v>17.422583743347687</v>
      </c>
    </row>
    <row r="168" spans="2:14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23.971836419753085</v>
      </c>
      <c r="J168" s="28"/>
      <c r="K168" s="28"/>
      <c r="L168" s="28"/>
      <c r="M168" s="28"/>
      <c r="N168" s="28">
        <f>SUM(E167:N167)/10</f>
        <v>21.288708128326157</v>
      </c>
    </row>
    <row r="169" spans="2:14" s="5" customFormat="1" ht="15" customHeight="1" x14ac:dyDescent="0.45">
      <c r="B169" s="163"/>
      <c r="C169" s="162"/>
      <c r="D169" s="20" t="s">
        <v>52</v>
      </c>
      <c r="E169" s="28">
        <f>E$113/10*$C167/(2+$E$12)</f>
        <v>27.5</v>
      </c>
      <c r="F169" s="28">
        <f t="shared" ref="F169:N169" si="95">F$113/10*$C167/(2+$E$12)</f>
        <v>52.916666666666657</v>
      </c>
      <c r="G169" s="28">
        <f t="shared" si="95"/>
        <v>76.597222222222229</v>
      </c>
      <c r="H169" s="28">
        <f t="shared" si="95"/>
        <v>98.831018518518519</v>
      </c>
      <c r="I169" s="28">
        <f t="shared" si="95"/>
        <v>119.85918209876543</v>
      </c>
      <c r="J169" s="28">
        <f t="shared" si="95"/>
        <v>139.8826517489712</v>
      </c>
      <c r="K169" s="28">
        <f t="shared" si="95"/>
        <v>159.06887645747599</v>
      </c>
      <c r="L169" s="28">
        <f t="shared" si="95"/>
        <v>177.55739704789667</v>
      </c>
      <c r="M169" s="28">
        <f t="shared" si="95"/>
        <v>195.46449753991388</v>
      </c>
      <c r="N169" s="28">
        <f t="shared" si="95"/>
        <v>212.88708128326158</v>
      </c>
    </row>
    <row r="170" spans="2:14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550</v>
      </c>
      <c r="F170" s="28">
        <f t="shared" ref="F170:N170" si="96">F$112/10*$C170/(2+$E$12)</f>
        <v>508.33333333333331</v>
      </c>
      <c r="G170" s="28">
        <f t="shared" si="96"/>
        <v>473.61111111111109</v>
      </c>
      <c r="H170" s="28">
        <f t="shared" si="96"/>
        <v>444.67592592592587</v>
      </c>
      <c r="I170" s="28">
        <f t="shared" si="96"/>
        <v>420.56327160493828</v>
      </c>
      <c r="J170" s="28">
        <f t="shared" si="96"/>
        <v>400.4693930041152</v>
      </c>
      <c r="K170" s="28">
        <f t="shared" si="96"/>
        <v>383.72449417009602</v>
      </c>
      <c r="L170" s="28">
        <f t="shared" si="96"/>
        <v>369.77041180841337</v>
      </c>
      <c r="M170" s="28">
        <f t="shared" si="96"/>
        <v>358.14200984034449</v>
      </c>
      <c r="N170" s="28">
        <f t="shared" si="96"/>
        <v>348.45167486695374</v>
      </c>
    </row>
    <row r="171" spans="2:14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479.43672839506172</v>
      </c>
      <c r="J171" s="28"/>
      <c r="K171" s="28"/>
      <c r="L171" s="28"/>
      <c r="M171" s="28"/>
      <c r="N171" s="28">
        <f>SUM(E170:N170)/10</f>
        <v>425.77416256652316</v>
      </c>
    </row>
    <row r="172" spans="2:14" s="5" customFormat="1" ht="15" customHeight="1" x14ac:dyDescent="0.45">
      <c r="B172" s="163"/>
      <c r="C172" s="162"/>
      <c r="D172" s="20" t="s">
        <v>52</v>
      </c>
      <c r="E172" s="28">
        <f>E$113/10*$C170/(2+$E$12)</f>
        <v>550</v>
      </c>
      <c r="F172" s="28">
        <f t="shared" ref="F172:N172" si="97">F$113/10*$C170/(2+$E$12)</f>
        <v>1058.3333333333333</v>
      </c>
      <c r="G172" s="28">
        <f t="shared" si="97"/>
        <v>1531.9444444444443</v>
      </c>
      <c r="H172" s="28">
        <f t="shared" si="97"/>
        <v>1976.6203703703702</v>
      </c>
      <c r="I172" s="28">
        <f t="shared" si="97"/>
        <v>2397.1836419753085</v>
      </c>
      <c r="J172" s="28">
        <f t="shared" si="97"/>
        <v>2797.6530349794239</v>
      </c>
      <c r="K172" s="28">
        <f t="shared" si="97"/>
        <v>3181.3775291495199</v>
      </c>
      <c r="L172" s="28">
        <f t="shared" si="97"/>
        <v>3551.1479409579333</v>
      </c>
      <c r="M172" s="28">
        <f t="shared" si="97"/>
        <v>3909.2899507982775</v>
      </c>
      <c r="N172" s="28">
        <f t="shared" si="97"/>
        <v>4257.7416256652314</v>
      </c>
    </row>
    <row r="173" spans="2:14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1375</v>
      </c>
      <c r="F173" s="30">
        <f t="shared" ref="F173:N173" si="98">F$112/10*$C173/(2+$E$12)</f>
        <v>1270.8333333333333</v>
      </c>
      <c r="G173" s="30">
        <f t="shared" si="98"/>
        <v>1184.0277777777778</v>
      </c>
      <c r="H173" s="30">
        <f t="shared" si="98"/>
        <v>1111.6898148148148</v>
      </c>
      <c r="I173" s="30">
        <f t="shared" si="98"/>
        <v>1051.4081790123457</v>
      </c>
      <c r="J173" s="30">
        <f t="shared" si="98"/>
        <v>1001.173482510288</v>
      </c>
      <c r="K173" s="30">
        <f t="shared" si="98"/>
        <v>959.31123542524006</v>
      </c>
      <c r="L173" s="30">
        <f t="shared" si="98"/>
        <v>924.42602952103346</v>
      </c>
      <c r="M173" s="30">
        <f t="shared" si="98"/>
        <v>895.35502460086116</v>
      </c>
      <c r="N173" s="30">
        <f t="shared" si="98"/>
        <v>871.12918716738432</v>
      </c>
    </row>
    <row r="174" spans="2:14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1198.591820987654</v>
      </c>
      <c r="J174" s="30"/>
      <c r="K174" s="30"/>
      <c r="L174" s="30"/>
      <c r="M174" s="30"/>
      <c r="N174" s="30">
        <f>SUM(E173:N173)/10</f>
        <v>1064.4354064163076</v>
      </c>
    </row>
    <row r="175" spans="2:14" s="5" customFormat="1" ht="15" customHeight="1" x14ac:dyDescent="0.45">
      <c r="B175" s="163"/>
      <c r="C175" s="161"/>
      <c r="D175" s="16" t="s">
        <v>52</v>
      </c>
      <c r="E175" s="30">
        <f>E$113/10*$C173/(2+$E$12)</f>
        <v>1375</v>
      </c>
      <c r="F175" s="30">
        <f t="shared" ref="F175:N175" si="99">F$113/10*$C173/(2+$E$12)</f>
        <v>2645.833333333333</v>
      </c>
      <c r="G175" s="30">
        <f t="shared" si="99"/>
        <v>3829.8611111111113</v>
      </c>
      <c r="H175" s="30">
        <f t="shared" si="99"/>
        <v>4941.5509259259252</v>
      </c>
      <c r="I175" s="30">
        <f t="shared" si="99"/>
        <v>5992.9591049382716</v>
      </c>
      <c r="J175" s="30">
        <f t="shared" si="99"/>
        <v>6994.1325874485592</v>
      </c>
      <c r="K175" s="30">
        <f t="shared" si="99"/>
        <v>7953.4438228737999</v>
      </c>
      <c r="L175" s="30">
        <f t="shared" si="99"/>
        <v>8877.8698523948333</v>
      </c>
      <c r="M175" s="30">
        <f t="shared" si="99"/>
        <v>9773.2248769956932</v>
      </c>
      <c r="N175" s="30">
        <f t="shared" si="99"/>
        <v>10644.354064163079</v>
      </c>
    </row>
    <row r="176" spans="2:14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2887.5</v>
      </c>
      <c r="F176" s="30">
        <f t="shared" ref="F176:N176" si="100">F$112/10*$C176/(2+$E$12)</f>
        <v>2668.75</v>
      </c>
      <c r="G176" s="30">
        <f t="shared" si="100"/>
        <v>2486.4583333333335</v>
      </c>
      <c r="H176" s="30">
        <f t="shared" si="100"/>
        <v>2334.5486111111109</v>
      </c>
      <c r="I176" s="30">
        <f t="shared" si="100"/>
        <v>2207.9571759259261</v>
      </c>
      <c r="J176" s="30">
        <f t="shared" si="100"/>
        <v>2102.4643132716046</v>
      </c>
      <c r="K176" s="30">
        <f t="shared" si="100"/>
        <v>2014.5535943930042</v>
      </c>
      <c r="L176" s="30">
        <f t="shared" si="100"/>
        <v>1941.2946619941702</v>
      </c>
      <c r="M176" s="30">
        <f t="shared" si="100"/>
        <v>1880.2455516618086</v>
      </c>
      <c r="N176" s="30">
        <f t="shared" si="100"/>
        <v>1829.3712930515071</v>
      </c>
    </row>
    <row r="177" spans="2:14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2517.0428240740744</v>
      </c>
      <c r="J177" s="30"/>
      <c r="K177" s="30"/>
      <c r="L177" s="30"/>
      <c r="M177" s="30"/>
      <c r="N177" s="30">
        <f>SUM(E176:N176)/10</f>
        <v>2235.3143534742467</v>
      </c>
    </row>
    <row r="178" spans="2:14" s="5" customFormat="1" ht="15" customHeight="1" x14ac:dyDescent="0.45">
      <c r="B178" s="163"/>
      <c r="C178" s="161"/>
      <c r="D178" s="16" t="s">
        <v>52</v>
      </c>
      <c r="E178" s="30">
        <f>E$113/10*$C176/(2+$E$12)</f>
        <v>2887.5</v>
      </c>
      <c r="F178" s="30">
        <f t="shared" ref="F178:N178" si="101">F$113/10*$C176/(2+$E$12)</f>
        <v>5556.2499999999991</v>
      </c>
      <c r="G178" s="30">
        <f t="shared" si="101"/>
        <v>8042.708333333333</v>
      </c>
      <c r="H178" s="30">
        <f t="shared" si="101"/>
        <v>10377.256944444443</v>
      </c>
      <c r="I178" s="30">
        <f t="shared" si="101"/>
        <v>12585.21412037037</v>
      </c>
      <c r="J178" s="30">
        <f t="shared" si="101"/>
        <v>14687.678433641975</v>
      </c>
      <c r="K178" s="30">
        <f t="shared" si="101"/>
        <v>16702.232028034978</v>
      </c>
      <c r="L178" s="30">
        <f t="shared" si="101"/>
        <v>18643.52669002915</v>
      </c>
      <c r="M178" s="30">
        <f t="shared" si="101"/>
        <v>20523.772241690956</v>
      </c>
      <c r="N178" s="30">
        <f t="shared" si="101"/>
        <v>22353.143534742467</v>
      </c>
    </row>
    <row r="179" spans="2:14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0</v>
      </c>
      <c r="F179" s="28">
        <f t="shared" ref="F179:N179" si="102">F$127/10*$C179/(2+$E$12)</f>
        <v>0</v>
      </c>
      <c r="G179" s="28">
        <f t="shared" si="102"/>
        <v>0</v>
      </c>
      <c r="H179" s="28">
        <f t="shared" si="102"/>
        <v>0</v>
      </c>
      <c r="I179" s="28">
        <f t="shared" si="102"/>
        <v>0</v>
      </c>
      <c r="J179" s="28">
        <f t="shared" si="102"/>
        <v>0</v>
      </c>
      <c r="K179" s="28">
        <f t="shared" si="102"/>
        <v>0</v>
      </c>
      <c r="L179" s="28">
        <f t="shared" si="102"/>
        <v>0</v>
      </c>
      <c r="M179" s="28">
        <f t="shared" si="102"/>
        <v>0</v>
      </c>
      <c r="N179" s="28">
        <f t="shared" si="102"/>
        <v>0</v>
      </c>
    </row>
    <row r="180" spans="2:14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0</v>
      </c>
      <c r="J180" s="28"/>
      <c r="K180" s="28"/>
      <c r="L180" s="28"/>
      <c r="M180" s="28"/>
      <c r="N180" s="28">
        <f>SUM(E179:N179)/10</f>
        <v>0</v>
      </c>
    </row>
    <row r="181" spans="2:14" s="5" customFormat="1" ht="15" customHeight="1" x14ac:dyDescent="0.45">
      <c r="B181" s="163"/>
      <c r="C181" s="162"/>
      <c r="D181" s="20" t="s">
        <v>52</v>
      </c>
      <c r="E181" s="28">
        <f>E$128/10*$C179/(2+$E$12)</f>
        <v>0</v>
      </c>
      <c r="F181" s="28">
        <f t="shared" ref="F181:N181" si="103">F$128/10*$C179/(2+$E$12)</f>
        <v>0</v>
      </c>
      <c r="G181" s="28">
        <f t="shared" si="103"/>
        <v>0</v>
      </c>
      <c r="H181" s="28">
        <f t="shared" si="103"/>
        <v>0</v>
      </c>
      <c r="I181" s="28">
        <f t="shared" si="103"/>
        <v>0</v>
      </c>
      <c r="J181" s="28">
        <f t="shared" si="103"/>
        <v>0</v>
      </c>
      <c r="K181" s="28">
        <f t="shared" si="103"/>
        <v>0</v>
      </c>
      <c r="L181" s="28">
        <f t="shared" si="103"/>
        <v>0</v>
      </c>
      <c r="M181" s="28">
        <f t="shared" si="103"/>
        <v>0</v>
      </c>
      <c r="N181" s="28">
        <f t="shared" si="103"/>
        <v>0</v>
      </c>
    </row>
    <row r="182" spans="2:14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0</v>
      </c>
      <c r="F182" s="28">
        <f t="shared" ref="F182:N182" si="104">F$127/10*$C182/(2+$E$12)</f>
        <v>0</v>
      </c>
      <c r="G182" s="28">
        <f t="shared" si="104"/>
        <v>0</v>
      </c>
      <c r="H182" s="28">
        <f t="shared" si="104"/>
        <v>0</v>
      </c>
      <c r="I182" s="28">
        <f t="shared" si="104"/>
        <v>0</v>
      </c>
      <c r="J182" s="28">
        <f t="shared" si="104"/>
        <v>0</v>
      </c>
      <c r="K182" s="28">
        <f t="shared" si="104"/>
        <v>0</v>
      </c>
      <c r="L182" s="28">
        <f t="shared" si="104"/>
        <v>0</v>
      </c>
      <c r="M182" s="28">
        <f t="shared" si="104"/>
        <v>0</v>
      </c>
      <c r="N182" s="28">
        <f t="shared" si="104"/>
        <v>0</v>
      </c>
    </row>
    <row r="183" spans="2:14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0</v>
      </c>
      <c r="J183" s="28"/>
      <c r="K183" s="28"/>
      <c r="L183" s="28"/>
      <c r="M183" s="28"/>
      <c r="N183" s="28">
        <f>SUM(E182:N182)/10</f>
        <v>0</v>
      </c>
    </row>
    <row r="184" spans="2:14" s="5" customFormat="1" ht="15" customHeight="1" x14ac:dyDescent="0.45">
      <c r="B184" s="163"/>
      <c r="C184" s="162"/>
      <c r="D184" s="20" t="s">
        <v>52</v>
      </c>
      <c r="E184" s="28">
        <f>E$128/10*$C182/(2+$E$12)</f>
        <v>0</v>
      </c>
      <c r="F184" s="28">
        <f t="shared" ref="F184:N184" si="105">F$128/10*$C182/(2+$E$12)</f>
        <v>0</v>
      </c>
      <c r="G184" s="28">
        <f t="shared" si="105"/>
        <v>0</v>
      </c>
      <c r="H184" s="28">
        <f t="shared" si="105"/>
        <v>0</v>
      </c>
      <c r="I184" s="28">
        <f t="shared" si="105"/>
        <v>0</v>
      </c>
      <c r="J184" s="28">
        <f t="shared" si="105"/>
        <v>0</v>
      </c>
      <c r="K184" s="28">
        <f t="shared" si="105"/>
        <v>0</v>
      </c>
      <c r="L184" s="28">
        <f t="shared" si="105"/>
        <v>0</v>
      </c>
      <c r="M184" s="28">
        <f t="shared" si="105"/>
        <v>0</v>
      </c>
      <c r="N184" s="28">
        <f t="shared" si="105"/>
        <v>0</v>
      </c>
    </row>
    <row r="185" spans="2:14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0</v>
      </c>
      <c r="F185" s="30">
        <f t="shared" ref="F185:N185" si="106">F$127/10*$C185/(2+$E$12)</f>
        <v>0</v>
      </c>
      <c r="G185" s="30">
        <f t="shared" si="106"/>
        <v>0</v>
      </c>
      <c r="H185" s="30">
        <f t="shared" si="106"/>
        <v>0</v>
      </c>
      <c r="I185" s="30">
        <f t="shared" si="106"/>
        <v>0</v>
      </c>
      <c r="J185" s="30">
        <f t="shared" si="106"/>
        <v>0</v>
      </c>
      <c r="K185" s="30">
        <f t="shared" si="106"/>
        <v>0</v>
      </c>
      <c r="L185" s="30">
        <f t="shared" si="106"/>
        <v>0</v>
      </c>
      <c r="M185" s="30">
        <f t="shared" si="106"/>
        <v>0</v>
      </c>
      <c r="N185" s="30">
        <f t="shared" si="106"/>
        <v>0</v>
      </c>
    </row>
    <row r="186" spans="2:14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0</v>
      </c>
      <c r="J186" s="30"/>
      <c r="K186" s="30"/>
      <c r="L186" s="30"/>
      <c r="M186" s="30"/>
      <c r="N186" s="30">
        <f>SUM(E185:N185)/10</f>
        <v>0</v>
      </c>
    </row>
    <row r="187" spans="2:14" s="5" customFormat="1" ht="15" customHeight="1" x14ac:dyDescent="0.45">
      <c r="B187" s="163"/>
      <c r="C187" s="161"/>
      <c r="D187" s="16" t="s">
        <v>52</v>
      </c>
      <c r="E187" s="30">
        <f>E$128/10*$C185/(2+$E$12)</f>
        <v>0</v>
      </c>
      <c r="F187" s="30">
        <f t="shared" ref="F187:N187" si="107">F$128/10*$C185/(2+$E$12)</f>
        <v>0</v>
      </c>
      <c r="G187" s="30">
        <f t="shared" si="107"/>
        <v>0</v>
      </c>
      <c r="H187" s="30">
        <f t="shared" si="107"/>
        <v>0</v>
      </c>
      <c r="I187" s="30">
        <f t="shared" si="107"/>
        <v>0</v>
      </c>
      <c r="J187" s="30">
        <f t="shared" si="107"/>
        <v>0</v>
      </c>
      <c r="K187" s="30">
        <f t="shared" si="107"/>
        <v>0</v>
      </c>
      <c r="L187" s="30">
        <f t="shared" si="107"/>
        <v>0</v>
      </c>
      <c r="M187" s="30">
        <f t="shared" si="107"/>
        <v>0</v>
      </c>
      <c r="N187" s="30">
        <f t="shared" si="107"/>
        <v>0</v>
      </c>
    </row>
    <row r="188" spans="2:14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0</v>
      </c>
      <c r="F188" s="30">
        <f t="shared" ref="F188:N188" si="108">F$127/10*$C188/(2+$E$12)</f>
        <v>0</v>
      </c>
      <c r="G188" s="30">
        <f t="shared" si="108"/>
        <v>0</v>
      </c>
      <c r="H188" s="30">
        <f t="shared" si="108"/>
        <v>0</v>
      </c>
      <c r="I188" s="30">
        <f t="shared" si="108"/>
        <v>0</v>
      </c>
      <c r="J188" s="30">
        <f t="shared" si="108"/>
        <v>0</v>
      </c>
      <c r="K188" s="30">
        <f t="shared" si="108"/>
        <v>0</v>
      </c>
      <c r="L188" s="30">
        <f t="shared" si="108"/>
        <v>0</v>
      </c>
      <c r="M188" s="30">
        <f t="shared" si="108"/>
        <v>0</v>
      </c>
      <c r="N188" s="30">
        <f t="shared" si="108"/>
        <v>0</v>
      </c>
    </row>
    <row r="189" spans="2:14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0</v>
      </c>
      <c r="J189" s="30"/>
      <c r="K189" s="30"/>
      <c r="L189" s="30"/>
      <c r="M189" s="30"/>
      <c r="N189" s="30">
        <f>SUM(E188:N188)/10</f>
        <v>0</v>
      </c>
    </row>
    <row r="190" spans="2:14" s="5" customFormat="1" ht="15" customHeight="1" x14ac:dyDescent="0.45">
      <c r="B190" s="163"/>
      <c r="C190" s="161"/>
      <c r="D190" s="16" t="s">
        <v>52</v>
      </c>
      <c r="E190" s="30">
        <f>E$128/10*$C188/(2+$E$12)</f>
        <v>0</v>
      </c>
      <c r="F190" s="30">
        <f t="shared" ref="F190:N190" si="109">F$128/10*$C188/(2+$E$12)</f>
        <v>0</v>
      </c>
      <c r="G190" s="30">
        <f t="shared" si="109"/>
        <v>0</v>
      </c>
      <c r="H190" s="30">
        <f t="shared" si="109"/>
        <v>0</v>
      </c>
      <c r="I190" s="30">
        <f t="shared" si="109"/>
        <v>0</v>
      </c>
      <c r="J190" s="30">
        <f t="shared" si="109"/>
        <v>0</v>
      </c>
      <c r="K190" s="30">
        <f t="shared" si="109"/>
        <v>0</v>
      </c>
      <c r="L190" s="30">
        <f t="shared" si="109"/>
        <v>0</v>
      </c>
      <c r="M190" s="30">
        <f t="shared" si="109"/>
        <v>0</v>
      </c>
      <c r="N190" s="30">
        <f t="shared" si="109"/>
        <v>0</v>
      </c>
    </row>
    <row r="191" spans="2:14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277.5</v>
      </c>
      <c r="F191" s="28">
        <f t="shared" ref="F191:N191" si="110">F155+F167+F179</f>
        <v>233.75000000000006</v>
      </c>
      <c r="G191" s="28">
        <f t="shared" si="110"/>
        <v>197.29166666666663</v>
      </c>
      <c r="H191" s="28">
        <f t="shared" si="110"/>
        <v>166.90972222222229</v>
      </c>
      <c r="I191" s="28">
        <f t="shared" si="110"/>
        <v>141.59143518518516</v>
      </c>
      <c r="J191" s="28">
        <f t="shared" si="110"/>
        <v>120.49286265432109</v>
      </c>
      <c r="K191" s="28">
        <f t="shared" si="110"/>
        <v>102.91071887860079</v>
      </c>
      <c r="L191" s="28">
        <f t="shared" si="110"/>
        <v>88.258932398833977</v>
      </c>
      <c r="M191" s="28">
        <f t="shared" si="110"/>
        <v>76.049110332361565</v>
      </c>
      <c r="N191" s="28">
        <f t="shared" si="110"/>
        <v>65.874258610301467</v>
      </c>
    </row>
    <row r="192" spans="2:14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203.40856481481484</v>
      </c>
      <c r="J192" s="28"/>
      <c r="K192" s="28"/>
      <c r="L192" s="28"/>
      <c r="M192" s="28"/>
      <c r="N192" s="28">
        <f>SUM(E191:N191)/10</f>
        <v>147.06287069484932</v>
      </c>
    </row>
    <row r="193" spans="2:14" s="5" customFormat="1" ht="15" customHeight="1" x14ac:dyDescent="0.45">
      <c r="B193" s="163"/>
      <c r="C193" s="162"/>
      <c r="D193" s="20" t="s">
        <v>52</v>
      </c>
      <c r="E193" s="28">
        <f>E157+E169+E181</f>
        <v>277.5</v>
      </c>
      <c r="F193" s="28">
        <f t="shared" ref="F193:N194" si="111">F157+F169+F181</f>
        <v>511.25</v>
      </c>
      <c r="G193" s="28">
        <f t="shared" si="111"/>
        <v>708.54166666666674</v>
      </c>
      <c r="H193" s="28">
        <f t="shared" si="111"/>
        <v>875.45138888888891</v>
      </c>
      <c r="I193" s="29">
        <f t="shared" si="111"/>
        <v>1017.0428240740741</v>
      </c>
      <c r="J193" s="28">
        <f t="shared" si="111"/>
        <v>1137.5356867283951</v>
      </c>
      <c r="K193" s="28">
        <f t="shared" si="111"/>
        <v>1240.446405606996</v>
      </c>
      <c r="L193" s="28">
        <f t="shared" si="111"/>
        <v>1328.7053380058301</v>
      </c>
      <c r="M193" s="28">
        <f t="shared" si="111"/>
        <v>1404.7544483381914</v>
      </c>
      <c r="N193" s="28">
        <f t="shared" si="111"/>
        <v>1470.6287069484929</v>
      </c>
    </row>
    <row r="194" spans="2:14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5550</v>
      </c>
      <c r="F194" s="28">
        <f t="shared" si="111"/>
        <v>4675.0000000000009</v>
      </c>
      <c r="G194" s="28">
        <f t="shared" si="111"/>
        <v>3945.8333333333321</v>
      </c>
      <c r="H194" s="28">
        <f t="shared" si="111"/>
        <v>3338.1944444444453</v>
      </c>
      <c r="I194" s="28">
        <f t="shared" si="111"/>
        <v>2831.828703703703</v>
      </c>
      <c r="J194" s="28">
        <f t="shared" si="111"/>
        <v>2409.8572530864221</v>
      </c>
      <c r="K194" s="28">
        <f t="shared" si="111"/>
        <v>2058.2143775720156</v>
      </c>
      <c r="L194" s="28">
        <f t="shared" si="111"/>
        <v>1765.1786479766797</v>
      </c>
      <c r="M194" s="28">
        <f t="shared" si="111"/>
        <v>1520.9822066472311</v>
      </c>
      <c r="N194" s="28">
        <f t="shared" si="111"/>
        <v>1317.4851722060293</v>
      </c>
    </row>
    <row r="195" spans="2:14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4068.1712962962965</v>
      </c>
      <c r="J195" s="28"/>
      <c r="K195" s="28"/>
      <c r="L195" s="28"/>
      <c r="M195" s="28"/>
      <c r="N195" s="28">
        <f>SUM(E194:N194)/10</f>
        <v>2941.2574138969858</v>
      </c>
    </row>
    <row r="196" spans="2:14" s="5" customFormat="1" ht="15" customHeight="1" x14ac:dyDescent="0.45">
      <c r="B196" s="163"/>
      <c r="C196" s="162"/>
      <c r="D196" s="20" t="s">
        <v>52</v>
      </c>
      <c r="E196" s="28">
        <f>E160+E172+E184</f>
        <v>5550</v>
      </c>
      <c r="F196" s="28">
        <f t="shared" ref="F196:N197" si="112">F160+F172+F184</f>
        <v>10225.000000000002</v>
      </c>
      <c r="G196" s="28">
        <f t="shared" si="112"/>
        <v>14170.833333333332</v>
      </c>
      <c r="H196" s="28">
        <f t="shared" si="112"/>
        <v>17509.027777777777</v>
      </c>
      <c r="I196" s="29">
        <f t="shared" si="112"/>
        <v>20340.856481481482</v>
      </c>
      <c r="J196" s="28">
        <f t="shared" si="112"/>
        <v>22750.7137345679</v>
      </c>
      <c r="K196" s="28">
        <f t="shared" si="112"/>
        <v>24808.928112139918</v>
      </c>
      <c r="L196" s="28">
        <f t="shared" si="112"/>
        <v>26574.1067601166</v>
      </c>
      <c r="M196" s="28">
        <f t="shared" si="112"/>
        <v>28095.088966763826</v>
      </c>
      <c r="N196" s="28">
        <f t="shared" si="112"/>
        <v>29412.57413896986</v>
      </c>
    </row>
    <row r="197" spans="2:14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13874.999999999998</v>
      </c>
      <c r="F197" s="30">
        <f t="shared" si="112"/>
        <v>11687.500000000004</v>
      </c>
      <c r="G197" s="30">
        <f t="shared" si="112"/>
        <v>9864.5833333333303</v>
      </c>
      <c r="H197" s="30">
        <f t="shared" si="112"/>
        <v>8345.4861111111131</v>
      </c>
      <c r="I197" s="30">
        <f t="shared" si="112"/>
        <v>7079.5717592592573</v>
      </c>
      <c r="J197" s="30">
        <f t="shared" si="112"/>
        <v>6024.6431327160544</v>
      </c>
      <c r="K197" s="30">
        <f t="shared" si="112"/>
        <v>5145.5359439300382</v>
      </c>
      <c r="L197" s="30">
        <f t="shared" si="112"/>
        <v>4412.9466199416993</v>
      </c>
      <c r="M197" s="30">
        <f t="shared" si="112"/>
        <v>3802.4555166180785</v>
      </c>
      <c r="N197" s="30">
        <f t="shared" si="112"/>
        <v>3293.7129305150734</v>
      </c>
    </row>
    <row r="198" spans="2:14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10170.428240740739</v>
      </c>
      <c r="J198" s="30"/>
      <c r="K198" s="30"/>
      <c r="L198" s="30"/>
      <c r="M198" s="30"/>
      <c r="N198" s="30">
        <f>SUM(E197:N197)/10</f>
        <v>7353.1435347424631</v>
      </c>
    </row>
    <row r="199" spans="2:14" s="5" customFormat="1" ht="15" customHeight="1" x14ac:dyDescent="0.45">
      <c r="B199" s="163"/>
      <c r="C199" s="161"/>
      <c r="D199" s="16" t="s">
        <v>52</v>
      </c>
      <c r="E199" s="30">
        <f>E163+E175+E187</f>
        <v>13874.999999999998</v>
      </c>
      <c r="F199" s="30">
        <f t="shared" ref="F199:N200" si="113">F163+F175+F187</f>
        <v>25562.5</v>
      </c>
      <c r="G199" s="30">
        <f t="shared" si="113"/>
        <v>35427.083333333336</v>
      </c>
      <c r="H199" s="30">
        <f t="shared" si="113"/>
        <v>43772.569444444445</v>
      </c>
      <c r="I199" s="31">
        <f t="shared" si="113"/>
        <v>50852.141203703701</v>
      </c>
      <c r="J199" s="30">
        <f t="shared" si="113"/>
        <v>56876.784336419762</v>
      </c>
      <c r="K199" s="30">
        <f t="shared" si="113"/>
        <v>62022.320280349806</v>
      </c>
      <c r="L199" s="30">
        <f t="shared" si="113"/>
        <v>66435.266900291492</v>
      </c>
      <c r="M199" s="30">
        <f t="shared" si="113"/>
        <v>70237.722416909572</v>
      </c>
      <c r="N199" s="30">
        <f t="shared" si="113"/>
        <v>73531.435347424645</v>
      </c>
    </row>
    <row r="200" spans="2:14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29137.499999999996</v>
      </c>
      <c r="F200" s="30">
        <f t="shared" si="113"/>
        <v>24543.750000000007</v>
      </c>
      <c r="G200" s="30">
        <f t="shared" si="113"/>
        <v>20715.624999999993</v>
      </c>
      <c r="H200" s="30">
        <f t="shared" si="113"/>
        <v>17525.520833333339</v>
      </c>
      <c r="I200" s="30">
        <f t="shared" si="113"/>
        <v>14867.100694444442</v>
      </c>
      <c r="J200" s="30">
        <f t="shared" si="113"/>
        <v>12651.750578703715</v>
      </c>
      <c r="K200" s="30">
        <f t="shared" si="113"/>
        <v>10805.625482253083</v>
      </c>
      <c r="L200" s="30">
        <f t="shared" si="113"/>
        <v>9267.1879018775671</v>
      </c>
      <c r="M200" s="30">
        <f t="shared" si="113"/>
        <v>7985.1565848979644</v>
      </c>
      <c r="N200" s="30">
        <f t="shared" si="113"/>
        <v>6916.7971540816543</v>
      </c>
    </row>
    <row r="201" spans="2:14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21357.899305555555</v>
      </c>
      <c r="J201" s="30"/>
      <c r="K201" s="30"/>
      <c r="L201" s="30"/>
      <c r="M201" s="30"/>
      <c r="N201" s="30">
        <f>SUM(E200:N200)/10</f>
        <v>15441.601422959176</v>
      </c>
    </row>
    <row r="202" spans="2:14" s="5" customFormat="1" ht="15" customHeight="1" x14ac:dyDescent="0.45">
      <c r="B202" s="163"/>
      <c r="C202" s="161"/>
      <c r="D202" s="16" t="s">
        <v>52</v>
      </c>
      <c r="E202" s="30">
        <f>E166+E178+E190</f>
        <v>29137.499999999996</v>
      </c>
      <c r="F202" s="30">
        <f t="shared" ref="F202:N202" si="114">F166+F178+F190</f>
        <v>53681.250000000007</v>
      </c>
      <c r="G202" s="30">
        <f t="shared" si="114"/>
        <v>74396.874999999985</v>
      </c>
      <c r="H202" s="30">
        <f t="shared" si="114"/>
        <v>91922.395833333328</v>
      </c>
      <c r="I202" s="31">
        <f t="shared" si="114"/>
        <v>106789.49652777777</v>
      </c>
      <c r="J202" s="30">
        <f t="shared" si="114"/>
        <v>119441.24710648149</v>
      </c>
      <c r="K202" s="30">
        <f t="shared" si="114"/>
        <v>130246.87258873459</v>
      </c>
      <c r="L202" s="30">
        <f t="shared" si="114"/>
        <v>139514.06049061214</v>
      </c>
      <c r="M202" s="30">
        <f t="shared" si="114"/>
        <v>147499.2170755101</v>
      </c>
      <c r="N202" s="30">
        <f t="shared" si="114"/>
        <v>154416.01422959176</v>
      </c>
    </row>
    <row r="203" spans="2:14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</row>
    <row r="204" spans="2:14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</row>
    <row r="205" spans="2:14" ht="15" customHeight="1" x14ac:dyDescent="0.45">
      <c r="G205" s="13"/>
    </row>
  </sheetData>
  <mergeCells count="121">
    <mergeCell ref="B2:C12"/>
    <mergeCell ref="D2:E3"/>
    <mergeCell ref="G2:I3"/>
    <mergeCell ref="K2:N2"/>
    <mergeCell ref="M14:M15"/>
    <mergeCell ref="N14:N15"/>
    <mergeCell ref="B14:B15"/>
    <mergeCell ref="C14:C15"/>
    <mergeCell ref="D14:D15"/>
    <mergeCell ref="E14:E15"/>
    <mergeCell ref="F14:F15"/>
    <mergeCell ref="G14:G15"/>
    <mergeCell ref="H14:H15"/>
    <mergeCell ref="I14:I15"/>
    <mergeCell ref="B26:B30"/>
    <mergeCell ref="C26:C30"/>
    <mergeCell ref="B18:B25"/>
    <mergeCell ref="C18:C25"/>
    <mergeCell ref="B16:B17"/>
    <mergeCell ref="C16:C17"/>
    <mergeCell ref="J14:J15"/>
    <mergeCell ref="K14:K15"/>
    <mergeCell ref="L14:L15"/>
    <mergeCell ref="C39:C41"/>
    <mergeCell ref="C42:C46"/>
    <mergeCell ref="B34:B46"/>
    <mergeCell ref="C34:C38"/>
    <mergeCell ref="K32:K33"/>
    <mergeCell ref="L32:L33"/>
    <mergeCell ref="M32:M33"/>
    <mergeCell ref="N32:N33"/>
    <mergeCell ref="B32:B33"/>
    <mergeCell ref="E32:E33"/>
    <mergeCell ref="F32:F33"/>
    <mergeCell ref="G32:G33"/>
    <mergeCell ref="H32:H33"/>
    <mergeCell ref="I32:I33"/>
    <mergeCell ref="J32:J33"/>
    <mergeCell ref="N48:N49"/>
    <mergeCell ref="B48:B49"/>
    <mergeCell ref="E48:E49"/>
    <mergeCell ref="F48:F49"/>
    <mergeCell ref="G48:G49"/>
    <mergeCell ref="H48:H49"/>
    <mergeCell ref="I48:I49"/>
    <mergeCell ref="J48:J49"/>
    <mergeCell ref="K48:K49"/>
    <mergeCell ref="C68:C72"/>
    <mergeCell ref="C58:C62"/>
    <mergeCell ref="B63:B77"/>
    <mergeCell ref="C63:C67"/>
    <mergeCell ref="C55:C57"/>
    <mergeCell ref="B50:B62"/>
    <mergeCell ref="C50:C54"/>
    <mergeCell ref="L48:L49"/>
    <mergeCell ref="M48:M49"/>
    <mergeCell ref="N94:N95"/>
    <mergeCell ref="C88:C92"/>
    <mergeCell ref="B94:B95"/>
    <mergeCell ref="E94:E95"/>
    <mergeCell ref="F94:F95"/>
    <mergeCell ref="G94:G95"/>
    <mergeCell ref="H94:H95"/>
    <mergeCell ref="C83:C87"/>
    <mergeCell ref="C73:C77"/>
    <mergeCell ref="B78:B92"/>
    <mergeCell ref="C78:C82"/>
    <mergeCell ref="C101:C103"/>
    <mergeCell ref="C104:C108"/>
    <mergeCell ref="B96:B108"/>
    <mergeCell ref="C96:C100"/>
    <mergeCell ref="I94:I95"/>
    <mergeCell ref="J94:J95"/>
    <mergeCell ref="K94:K95"/>
    <mergeCell ref="L94:L95"/>
    <mergeCell ref="M94:M95"/>
    <mergeCell ref="C142:C146"/>
    <mergeCell ref="C147:C151"/>
    <mergeCell ref="B137:B151"/>
    <mergeCell ref="C137:C141"/>
    <mergeCell ref="C129:C131"/>
    <mergeCell ref="C132:C136"/>
    <mergeCell ref="B124:B136"/>
    <mergeCell ref="C124:C128"/>
    <mergeCell ref="C114:C118"/>
    <mergeCell ref="C119:C123"/>
    <mergeCell ref="B109:B123"/>
    <mergeCell ref="C109:C113"/>
    <mergeCell ref="J153:J154"/>
    <mergeCell ref="K153:K154"/>
    <mergeCell ref="L153:L154"/>
    <mergeCell ref="M153:M154"/>
    <mergeCell ref="N153:N154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C176:C178"/>
    <mergeCell ref="C170:C172"/>
    <mergeCell ref="C173:C175"/>
    <mergeCell ref="B167:B178"/>
    <mergeCell ref="C167:C169"/>
    <mergeCell ref="C164:C166"/>
    <mergeCell ref="C158:C160"/>
    <mergeCell ref="C161:C163"/>
    <mergeCell ref="B155:B166"/>
    <mergeCell ref="C155:C157"/>
    <mergeCell ref="C200:C202"/>
    <mergeCell ref="C194:C196"/>
    <mergeCell ref="C197:C199"/>
    <mergeCell ref="B191:B202"/>
    <mergeCell ref="C191:C193"/>
    <mergeCell ref="C188:C190"/>
    <mergeCell ref="C182:C184"/>
    <mergeCell ref="C185:C187"/>
    <mergeCell ref="B179:B190"/>
    <mergeCell ref="C179:C181"/>
  </mergeCells>
  <conditionalFormatting sqref="E10">
    <cfRule type="cellIs" dxfId="212" priority="13" operator="lessThan">
      <formula>1</formula>
    </cfRule>
    <cfRule type="cellIs" dxfId="211" priority="14" operator="greaterThan">
      <formula>1</formula>
    </cfRule>
    <cfRule type="cellIs" dxfId="210" priority="15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8A8B3-4D3D-4488-B4BF-24906CFC65EC}">
  <dimension ref="A1:N42"/>
  <sheetViews>
    <sheetView zoomScaleNormal="100" workbookViewId="0">
      <selection activeCell="C24" sqref="C24"/>
    </sheetView>
  </sheetViews>
  <sheetFormatPr defaultRowHeight="15" customHeight="1" x14ac:dyDescent="0.45"/>
  <cols>
    <col min="1" max="1" width="1.73046875" style="2" customWidth="1"/>
    <col min="2" max="2" width="40.9296875" style="2" customWidth="1"/>
    <col min="3" max="3" width="24.1328125" style="2" bestFit="1" customWidth="1"/>
    <col min="4" max="13" width="13.6640625" style="2" customWidth="1"/>
    <col min="14" max="14" width="1.6640625" style="2" customWidth="1"/>
    <col min="15" max="15" width="14.46484375" style="2" customWidth="1"/>
    <col min="16" max="16" width="1.53125" style="2" customWidth="1"/>
    <col min="17" max="16384" width="9.06640625" style="2"/>
  </cols>
  <sheetData>
    <row r="1" spans="1:14" ht="15" customHeight="1" x14ac:dyDescent="0.4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2"/>
    </row>
    <row r="2" spans="1:14" ht="15" customHeight="1" x14ac:dyDescent="0.45">
      <c r="A2" s="5"/>
      <c r="B2" s="188" t="s">
        <v>110</v>
      </c>
      <c r="C2" s="183" t="s">
        <v>28</v>
      </c>
      <c r="D2" s="192"/>
      <c r="E2" s="6"/>
      <c r="F2" s="198" t="s">
        <v>23</v>
      </c>
      <c r="G2" s="198"/>
      <c r="H2" s="198"/>
      <c r="I2" s="198"/>
      <c r="J2" s="7"/>
      <c r="K2" s="7"/>
      <c r="L2" s="7"/>
      <c r="M2" s="7"/>
      <c r="N2" s="5"/>
    </row>
    <row r="3" spans="1:14" ht="15" customHeight="1" x14ac:dyDescent="0.45">
      <c r="A3" s="5"/>
      <c r="B3" s="188"/>
      <c r="C3" s="184"/>
      <c r="D3" s="193"/>
      <c r="E3" s="6"/>
      <c r="F3" s="198"/>
      <c r="G3" s="198"/>
      <c r="H3" s="198"/>
      <c r="I3" s="198"/>
      <c r="J3" s="7"/>
      <c r="K3" s="7"/>
      <c r="L3" s="7"/>
      <c r="M3" s="7"/>
      <c r="N3" s="5"/>
    </row>
    <row r="4" spans="1:14" ht="15" customHeight="1" x14ac:dyDescent="0.45">
      <c r="A4" s="5"/>
      <c r="B4" s="188"/>
      <c r="C4" s="36" t="s">
        <v>2</v>
      </c>
      <c r="D4" s="37">
        <v>100000</v>
      </c>
      <c r="E4" s="6"/>
      <c r="F4" s="73" t="s">
        <v>24</v>
      </c>
      <c r="G4" s="59"/>
      <c r="H4" s="75"/>
      <c r="I4" s="85">
        <v>57885.440000000002</v>
      </c>
      <c r="J4" s="7"/>
      <c r="K4" s="7"/>
      <c r="L4" s="7"/>
      <c r="M4" s="7"/>
      <c r="N4" s="5"/>
    </row>
    <row r="5" spans="1:14" ht="15" customHeight="1" x14ac:dyDescent="0.45">
      <c r="A5" s="5"/>
      <c r="B5" s="188"/>
      <c r="C5" s="7"/>
      <c r="D5" s="7"/>
      <c r="E5" s="5"/>
      <c r="F5" s="73" t="s">
        <v>25</v>
      </c>
      <c r="G5" s="59"/>
      <c r="H5" s="75"/>
      <c r="I5" s="86">
        <v>44519</v>
      </c>
      <c r="J5" s="7"/>
      <c r="K5" s="7"/>
      <c r="L5" s="7"/>
      <c r="M5" s="7"/>
      <c r="N5" s="5"/>
    </row>
    <row r="6" spans="1:14" ht="15" customHeight="1" x14ac:dyDescent="0.45">
      <c r="A6" s="5"/>
      <c r="B6" s="188"/>
      <c r="C6" s="7"/>
      <c r="D6" s="7"/>
      <c r="E6" s="5"/>
      <c r="F6" s="73" t="s">
        <v>26</v>
      </c>
      <c r="G6" s="59"/>
      <c r="H6" s="75"/>
      <c r="I6" s="85">
        <v>89588.18</v>
      </c>
      <c r="J6" s="7"/>
      <c r="K6" s="7"/>
      <c r="L6" s="7"/>
      <c r="M6" s="7"/>
      <c r="N6" s="5"/>
    </row>
    <row r="7" spans="1:14" ht="15" customHeight="1" x14ac:dyDescent="0.45">
      <c r="A7" s="5"/>
      <c r="B7" s="188"/>
      <c r="C7" s="7"/>
      <c r="D7" s="7"/>
      <c r="E7" s="5"/>
      <c r="F7" s="73" t="s">
        <v>27</v>
      </c>
      <c r="G7" s="59"/>
      <c r="H7" s="75"/>
      <c r="I7" s="86">
        <v>45980</v>
      </c>
      <c r="J7" s="7"/>
      <c r="K7" s="7"/>
      <c r="L7" s="7"/>
      <c r="M7" s="7"/>
      <c r="N7" s="5"/>
    </row>
    <row r="8" spans="1:14" ht="15" customHeight="1" x14ac:dyDescent="0.45">
      <c r="A8" s="60"/>
      <c r="B8" s="190"/>
      <c r="C8" s="7"/>
      <c r="D8" s="7"/>
      <c r="F8" s="20" t="s">
        <v>29</v>
      </c>
      <c r="G8" s="59"/>
      <c r="H8" s="75"/>
      <c r="I8" s="74">
        <f>(I6/I4)^(1/DATEDIF(I5,I7,"Y"))-1</f>
        <v>0.11537355608552313</v>
      </c>
      <c r="J8" s="7"/>
      <c r="K8" s="7"/>
      <c r="L8" s="7"/>
      <c r="M8" s="7"/>
      <c r="N8" s="5"/>
    </row>
    <row r="9" spans="1:14" ht="15" customHeight="1" x14ac:dyDescent="0.45">
      <c r="A9" s="1"/>
      <c r="B9" s="1"/>
      <c r="C9" s="76"/>
      <c r="D9" s="7"/>
      <c r="E9" s="6"/>
      <c r="F9" s="7"/>
      <c r="G9" s="7"/>
      <c r="H9" s="7"/>
      <c r="I9" s="7"/>
      <c r="J9" s="7"/>
      <c r="K9" s="7"/>
      <c r="L9" s="7"/>
      <c r="M9" s="7"/>
      <c r="N9" s="5"/>
    </row>
    <row r="10" spans="1:14" ht="30" customHeight="1" x14ac:dyDescent="0.45">
      <c r="A10" s="5"/>
      <c r="B10" s="87" t="s">
        <v>68</v>
      </c>
      <c r="C10" s="88"/>
      <c r="D10" s="167" t="s">
        <v>3</v>
      </c>
      <c r="E10" s="167" t="s">
        <v>4</v>
      </c>
      <c r="F10" s="167" t="s">
        <v>5</v>
      </c>
      <c r="G10" s="167" t="s">
        <v>6</v>
      </c>
      <c r="H10" s="167" t="s">
        <v>7</v>
      </c>
      <c r="I10" s="167" t="s">
        <v>8</v>
      </c>
      <c r="J10" s="167" t="s">
        <v>9</v>
      </c>
      <c r="K10" s="167" t="s">
        <v>10</v>
      </c>
      <c r="L10" s="167" t="s">
        <v>11</v>
      </c>
      <c r="M10" s="167" t="s">
        <v>12</v>
      </c>
      <c r="N10" s="8"/>
    </row>
    <row r="11" spans="1:14" ht="30" customHeight="1" x14ac:dyDescent="0.45">
      <c r="A11" s="5"/>
      <c r="B11" s="45" t="s">
        <v>30</v>
      </c>
      <c r="C11" s="45" t="s">
        <v>63</v>
      </c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5"/>
    </row>
    <row r="12" spans="1:14" ht="15" customHeight="1" x14ac:dyDescent="0.45">
      <c r="A12" s="5"/>
      <c r="B12" s="199">
        <v>0.2</v>
      </c>
      <c r="C12" s="71" t="s">
        <v>0</v>
      </c>
      <c r="D12" s="61">
        <f>($D$4 * $B12) + $D$4</f>
        <v>120000</v>
      </c>
      <c r="E12" s="62">
        <f>(D12 * $B12) + D12</f>
        <v>144000</v>
      </c>
      <c r="F12" s="62">
        <f t="shared" ref="F12:M12" si="0">(E12 * $B12) + E12</f>
        <v>172800</v>
      </c>
      <c r="G12" s="62">
        <f t="shared" si="0"/>
        <v>207360</v>
      </c>
      <c r="H12" s="62">
        <f t="shared" si="0"/>
        <v>248832</v>
      </c>
      <c r="I12" s="62">
        <f t="shared" si="0"/>
        <v>298598.40000000002</v>
      </c>
      <c r="J12" s="62">
        <f t="shared" si="0"/>
        <v>358318.08000000002</v>
      </c>
      <c r="K12" s="62">
        <f t="shared" si="0"/>
        <v>429981.696</v>
      </c>
      <c r="L12" s="62">
        <f t="shared" si="0"/>
        <v>515978.03519999998</v>
      </c>
      <c r="M12" s="62">
        <f t="shared" si="0"/>
        <v>619173.64223999996</v>
      </c>
      <c r="N12" s="9"/>
    </row>
    <row r="13" spans="1:14" ht="15" customHeight="1" x14ac:dyDescent="0.45">
      <c r="A13" s="5"/>
      <c r="B13" s="199"/>
      <c r="C13" s="70" t="s">
        <v>1</v>
      </c>
      <c r="D13" s="63">
        <f>D12*21000000</f>
        <v>2520000000000</v>
      </c>
      <c r="E13" s="64">
        <f t="shared" ref="E13:M13" si="1">E12*21000000</f>
        <v>3024000000000</v>
      </c>
      <c r="F13" s="64">
        <f t="shared" si="1"/>
        <v>3628800000000</v>
      </c>
      <c r="G13" s="64">
        <f t="shared" si="1"/>
        <v>4354560000000</v>
      </c>
      <c r="H13" s="64">
        <f t="shared" si="1"/>
        <v>5225472000000</v>
      </c>
      <c r="I13" s="64">
        <f t="shared" si="1"/>
        <v>6270566400000.001</v>
      </c>
      <c r="J13" s="64">
        <f t="shared" si="1"/>
        <v>7524679680000</v>
      </c>
      <c r="K13" s="64">
        <f t="shared" si="1"/>
        <v>9029615616000</v>
      </c>
      <c r="L13" s="64">
        <f t="shared" si="1"/>
        <v>10835538739200</v>
      </c>
      <c r="M13" s="64">
        <f t="shared" si="1"/>
        <v>13002646487040</v>
      </c>
      <c r="N13" s="9"/>
    </row>
    <row r="14" spans="1:14" ht="15" customHeight="1" x14ac:dyDescent="0.45">
      <c r="A14" s="5"/>
      <c r="B14" s="199"/>
      <c r="C14" s="72" t="s">
        <v>14</v>
      </c>
      <c r="D14" s="65">
        <f>( ( D12 - $D$4 ) ) / D12</f>
        <v>0.16666666666666666</v>
      </c>
      <c r="E14" s="65">
        <f t="shared" ref="E14:M14" si="2">( ( E12 - $D$4 ) ) / E12</f>
        <v>0.30555555555555558</v>
      </c>
      <c r="F14" s="65">
        <f t="shared" si="2"/>
        <v>0.42129629629629628</v>
      </c>
      <c r="G14" s="65">
        <f t="shared" si="2"/>
        <v>0.51774691358024694</v>
      </c>
      <c r="H14" s="66">
        <f t="shared" si="2"/>
        <v>0.5981224279835391</v>
      </c>
      <c r="I14" s="65">
        <f t="shared" si="2"/>
        <v>0.66510202331961599</v>
      </c>
      <c r="J14" s="65">
        <f t="shared" si="2"/>
        <v>0.72091835276634664</v>
      </c>
      <c r="K14" s="65">
        <f t="shared" si="2"/>
        <v>0.76743196063862218</v>
      </c>
      <c r="L14" s="65">
        <f t="shared" si="2"/>
        <v>0.80619330053218508</v>
      </c>
      <c r="M14" s="65">
        <f t="shared" si="2"/>
        <v>0.83849441711015427</v>
      </c>
      <c r="N14" s="10"/>
    </row>
    <row r="15" spans="1:14" ht="15" customHeight="1" x14ac:dyDescent="0.45">
      <c r="A15" s="5"/>
      <c r="B15" s="199"/>
      <c r="C15" s="72" t="s">
        <v>13</v>
      </c>
      <c r="D15" s="65">
        <f>1-D14</f>
        <v>0.83333333333333337</v>
      </c>
      <c r="E15" s="65">
        <f t="shared" ref="E15:M15" si="3">1-E14</f>
        <v>0.69444444444444442</v>
      </c>
      <c r="F15" s="65">
        <f t="shared" si="3"/>
        <v>0.57870370370370372</v>
      </c>
      <c r="G15" s="65">
        <f t="shared" si="3"/>
        <v>0.48225308641975306</v>
      </c>
      <c r="H15" s="66">
        <f t="shared" si="3"/>
        <v>0.4018775720164609</v>
      </c>
      <c r="I15" s="65">
        <f t="shared" si="3"/>
        <v>0.33489797668038401</v>
      </c>
      <c r="J15" s="65">
        <f t="shared" si="3"/>
        <v>0.27908164723365336</v>
      </c>
      <c r="K15" s="65">
        <f t="shared" si="3"/>
        <v>0.23256803936137782</v>
      </c>
      <c r="L15" s="65">
        <f t="shared" si="3"/>
        <v>0.19380669946781492</v>
      </c>
      <c r="M15" s="65">
        <f t="shared" si="3"/>
        <v>0.16150558288984573</v>
      </c>
      <c r="N15" s="10"/>
    </row>
    <row r="16" spans="1:14" ht="15" customHeight="1" x14ac:dyDescent="0.45">
      <c r="A16" s="5"/>
      <c r="B16" s="199"/>
      <c r="C16" s="70" t="s">
        <v>15</v>
      </c>
      <c r="D16" s="67">
        <f>D14</f>
        <v>0.16666666666666666</v>
      </c>
      <c r="E16" s="68">
        <f>E14-D14</f>
        <v>0.13888888888888892</v>
      </c>
      <c r="F16" s="68">
        <f>F14-E14</f>
        <v>0.1157407407407407</v>
      </c>
      <c r="G16" s="68">
        <f t="shared" ref="G16:M16" si="4">G14-F14</f>
        <v>9.6450617283950657E-2</v>
      </c>
      <c r="H16" s="68">
        <f t="shared" si="4"/>
        <v>8.0375514403292159E-2</v>
      </c>
      <c r="I16" s="68">
        <f t="shared" si="4"/>
        <v>6.6979595336076891E-2</v>
      </c>
      <c r="J16" s="68">
        <f t="shared" si="4"/>
        <v>5.581632944673065E-2</v>
      </c>
      <c r="K16" s="68">
        <f t="shared" si="4"/>
        <v>4.6513607872275542E-2</v>
      </c>
      <c r="L16" s="68">
        <f t="shared" si="4"/>
        <v>3.8761339893562896E-2</v>
      </c>
      <c r="M16" s="68">
        <f t="shared" si="4"/>
        <v>3.2301116577969191E-2</v>
      </c>
      <c r="N16" s="9"/>
    </row>
    <row r="17" spans="1:14" ht="15" customHeight="1" x14ac:dyDescent="0.45">
      <c r="A17" s="5"/>
      <c r="B17" s="202"/>
      <c r="C17" s="70" t="s">
        <v>31</v>
      </c>
      <c r="D17" s="67"/>
      <c r="E17" s="68"/>
      <c r="F17" s="68"/>
      <c r="G17" s="68"/>
      <c r="H17" s="68">
        <f>SUM(D16:H16)/5</f>
        <v>0.11962448559670782</v>
      </c>
      <c r="I17" s="69"/>
      <c r="J17" s="69"/>
      <c r="K17" s="69"/>
      <c r="L17" s="69"/>
      <c r="M17" s="68">
        <f>SUM(D16:M16)/10</f>
        <v>8.3849441711015424E-2</v>
      </c>
      <c r="N17" s="9"/>
    </row>
    <row r="18" spans="1:14" ht="15" customHeight="1" x14ac:dyDescent="0.45">
      <c r="A18" s="5"/>
      <c r="B18" s="201">
        <v>0.25</v>
      </c>
      <c r="C18" s="70" t="s">
        <v>0</v>
      </c>
      <c r="D18" s="61">
        <f>($D$4 * $B18) + $D$4</f>
        <v>125000</v>
      </c>
      <c r="E18" s="62">
        <f>(D18 * $B18) + D18</f>
        <v>156250</v>
      </c>
      <c r="F18" s="62">
        <f t="shared" ref="F18:M18" si="5">(E18 * $B18) + E18</f>
        <v>195312.5</v>
      </c>
      <c r="G18" s="62">
        <f t="shared" si="5"/>
        <v>244140.625</v>
      </c>
      <c r="H18" s="62">
        <f t="shared" si="5"/>
        <v>305175.78125</v>
      </c>
      <c r="I18" s="62">
        <f t="shared" si="5"/>
        <v>381469.7265625</v>
      </c>
      <c r="J18" s="62">
        <f t="shared" si="5"/>
        <v>476837.158203125</v>
      </c>
      <c r="K18" s="62">
        <f t="shared" si="5"/>
        <v>596046.44775390625</v>
      </c>
      <c r="L18" s="62">
        <f t="shared" si="5"/>
        <v>745058.05969238281</v>
      </c>
      <c r="M18" s="62">
        <f t="shared" si="5"/>
        <v>931322.57461547852</v>
      </c>
      <c r="N18" s="5"/>
    </row>
    <row r="19" spans="1:14" ht="15" customHeight="1" x14ac:dyDescent="0.45">
      <c r="A19" s="5"/>
      <c r="B19" s="199"/>
      <c r="C19" s="70" t="s">
        <v>1</v>
      </c>
      <c r="D19" s="63">
        <f>D18*21000000</f>
        <v>2625000000000</v>
      </c>
      <c r="E19" s="64">
        <f t="shared" ref="E19:M19" si="6">E18*21000000</f>
        <v>3281250000000</v>
      </c>
      <c r="F19" s="64">
        <f t="shared" si="6"/>
        <v>4101562500000</v>
      </c>
      <c r="G19" s="64">
        <f t="shared" si="6"/>
        <v>5126953125000</v>
      </c>
      <c r="H19" s="64">
        <f t="shared" si="6"/>
        <v>6408691406250</v>
      </c>
      <c r="I19" s="64">
        <f t="shared" si="6"/>
        <v>8010864257812.5</v>
      </c>
      <c r="J19" s="64">
        <f t="shared" si="6"/>
        <v>10013580322265.625</v>
      </c>
      <c r="K19" s="64">
        <f t="shared" si="6"/>
        <v>12516975402832.031</v>
      </c>
      <c r="L19" s="64">
        <f t="shared" si="6"/>
        <v>15646219253540.039</v>
      </c>
      <c r="M19" s="64">
        <f t="shared" si="6"/>
        <v>19557774066925.047</v>
      </c>
      <c r="N19" s="5"/>
    </row>
    <row r="20" spans="1:14" ht="15" customHeight="1" x14ac:dyDescent="0.45">
      <c r="A20" s="5"/>
      <c r="B20" s="199"/>
      <c r="C20" s="72" t="s">
        <v>14</v>
      </c>
      <c r="D20" s="65">
        <f>( ( D18 - $D$4 ) ) / D18</f>
        <v>0.2</v>
      </c>
      <c r="E20" s="65">
        <f t="shared" ref="E20:M20" si="7">( ( E18 - $D$4 ) ) / E18</f>
        <v>0.36</v>
      </c>
      <c r="F20" s="65">
        <f t="shared" si="7"/>
        <v>0.48799999999999999</v>
      </c>
      <c r="G20" s="65">
        <f t="shared" si="7"/>
        <v>0.59040000000000004</v>
      </c>
      <c r="H20" s="66">
        <f t="shared" si="7"/>
        <v>0.67232000000000003</v>
      </c>
      <c r="I20" s="65">
        <f t="shared" si="7"/>
        <v>0.73785599999999996</v>
      </c>
      <c r="J20" s="65">
        <f t="shared" si="7"/>
        <v>0.79028480000000001</v>
      </c>
      <c r="K20" s="65">
        <f t="shared" si="7"/>
        <v>0.83222784000000005</v>
      </c>
      <c r="L20" s="65">
        <f t="shared" si="7"/>
        <v>0.86578227200000002</v>
      </c>
      <c r="M20" s="65">
        <f t="shared" si="7"/>
        <v>0.89262581760000004</v>
      </c>
      <c r="N20" s="5"/>
    </row>
    <row r="21" spans="1:14" ht="15" customHeight="1" x14ac:dyDescent="0.45">
      <c r="A21" s="5"/>
      <c r="B21" s="199"/>
      <c r="C21" s="72" t="s">
        <v>13</v>
      </c>
      <c r="D21" s="65">
        <f>1-D20</f>
        <v>0.8</v>
      </c>
      <c r="E21" s="65">
        <f t="shared" ref="E21:M21" si="8">1-E20</f>
        <v>0.64</v>
      </c>
      <c r="F21" s="65">
        <f t="shared" si="8"/>
        <v>0.51200000000000001</v>
      </c>
      <c r="G21" s="65">
        <f t="shared" si="8"/>
        <v>0.40959999999999996</v>
      </c>
      <c r="H21" s="66">
        <f t="shared" si="8"/>
        <v>0.32767999999999997</v>
      </c>
      <c r="I21" s="65">
        <f t="shared" si="8"/>
        <v>0.26214400000000004</v>
      </c>
      <c r="J21" s="65">
        <f t="shared" si="8"/>
        <v>0.20971519999999999</v>
      </c>
      <c r="K21" s="65">
        <f t="shared" si="8"/>
        <v>0.16777215999999995</v>
      </c>
      <c r="L21" s="65">
        <f t="shared" si="8"/>
        <v>0.13421772799999998</v>
      </c>
      <c r="M21" s="65">
        <f t="shared" si="8"/>
        <v>0.10737418239999996</v>
      </c>
      <c r="N21" s="5"/>
    </row>
    <row r="22" spans="1:14" ht="15" customHeight="1" x14ac:dyDescent="0.45">
      <c r="A22" s="5"/>
      <c r="B22" s="199"/>
      <c r="C22" s="70" t="s">
        <v>15</v>
      </c>
      <c r="D22" s="67">
        <f>D20</f>
        <v>0.2</v>
      </c>
      <c r="E22" s="68">
        <f>E20-D20</f>
        <v>0.15999999999999998</v>
      </c>
      <c r="F22" s="68">
        <f>F20-E20</f>
        <v>0.128</v>
      </c>
      <c r="G22" s="68">
        <f t="shared" ref="G22" si="9">G20-F20</f>
        <v>0.10240000000000005</v>
      </c>
      <c r="H22" s="68">
        <f t="shared" ref="H22" si="10">H20-G20</f>
        <v>8.1919999999999993E-2</v>
      </c>
      <c r="I22" s="68">
        <f t="shared" ref="I22" si="11">I20-H20</f>
        <v>6.5535999999999928E-2</v>
      </c>
      <c r="J22" s="68">
        <f t="shared" ref="J22" si="12">J20-I20</f>
        <v>5.2428800000000053E-2</v>
      </c>
      <c r="K22" s="68">
        <f t="shared" ref="K22" si="13">K20-J20</f>
        <v>4.1943040000000043E-2</v>
      </c>
      <c r="L22" s="68">
        <f t="shared" ref="L22" si="14">L20-K20</f>
        <v>3.3554431999999967E-2</v>
      </c>
      <c r="M22" s="68">
        <f t="shared" ref="M22" si="15">M20-L20</f>
        <v>2.6843545600000018E-2</v>
      </c>
      <c r="N22" s="5"/>
    </row>
    <row r="23" spans="1:14" ht="15" customHeight="1" x14ac:dyDescent="0.45">
      <c r="A23" s="5"/>
      <c r="B23" s="202"/>
      <c r="C23" s="70" t="s">
        <v>31</v>
      </c>
      <c r="D23" s="67"/>
      <c r="E23" s="68"/>
      <c r="F23" s="68"/>
      <c r="G23" s="68"/>
      <c r="H23" s="68">
        <f>SUM(D22:H22)/5</f>
        <v>0.134464</v>
      </c>
      <c r="I23" s="69"/>
      <c r="J23" s="69"/>
      <c r="K23" s="69"/>
      <c r="L23" s="69"/>
      <c r="M23" s="68">
        <f>SUM(D22:M22)/10</f>
        <v>8.9262581760000001E-2</v>
      </c>
      <c r="N23" s="5"/>
    </row>
    <row r="24" spans="1:14" ht="15" customHeight="1" x14ac:dyDescent="0.45">
      <c r="A24" s="5"/>
      <c r="B24" s="201">
        <v>0.3</v>
      </c>
      <c r="C24" s="70" t="s">
        <v>0</v>
      </c>
      <c r="D24" s="61">
        <f>($D$4 * $B24) + $D$4</f>
        <v>130000</v>
      </c>
      <c r="E24" s="62">
        <f>(D24 * $B24) + D24</f>
        <v>169000</v>
      </c>
      <c r="F24" s="62">
        <f t="shared" ref="F24:M24" si="16">(E24 * $B24) + E24</f>
        <v>219700</v>
      </c>
      <c r="G24" s="62">
        <f t="shared" si="16"/>
        <v>285610</v>
      </c>
      <c r="H24" s="62">
        <f t="shared" si="16"/>
        <v>371293</v>
      </c>
      <c r="I24" s="62">
        <f t="shared" si="16"/>
        <v>482680.9</v>
      </c>
      <c r="J24" s="62">
        <f t="shared" si="16"/>
        <v>627485.17000000004</v>
      </c>
      <c r="K24" s="62">
        <f t="shared" si="16"/>
        <v>815730.72100000002</v>
      </c>
      <c r="L24" s="62">
        <f t="shared" si="16"/>
        <v>1060449.9373000001</v>
      </c>
      <c r="M24" s="62">
        <f t="shared" si="16"/>
        <v>1378584.9184900001</v>
      </c>
      <c r="N24" s="5"/>
    </row>
    <row r="25" spans="1:14" ht="15" customHeight="1" x14ac:dyDescent="0.45">
      <c r="A25" s="5"/>
      <c r="B25" s="199"/>
      <c r="C25" s="70" t="s">
        <v>1</v>
      </c>
      <c r="D25" s="63">
        <f>D24*21000000</f>
        <v>2730000000000</v>
      </c>
      <c r="E25" s="64">
        <f t="shared" ref="E25:M25" si="17">E24*21000000</f>
        <v>3549000000000</v>
      </c>
      <c r="F25" s="64">
        <f t="shared" si="17"/>
        <v>4613700000000</v>
      </c>
      <c r="G25" s="64">
        <f t="shared" si="17"/>
        <v>5997810000000</v>
      </c>
      <c r="H25" s="64">
        <f t="shared" si="17"/>
        <v>7797153000000</v>
      </c>
      <c r="I25" s="64">
        <f t="shared" si="17"/>
        <v>10136298900000</v>
      </c>
      <c r="J25" s="64">
        <f t="shared" si="17"/>
        <v>13177188570000</v>
      </c>
      <c r="K25" s="64">
        <f t="shared" si="17"/>
        <v>17130345141000</v>
      </c>
      <c r="L25" s="64">
        <f t="shared" si="17"/>
        <v>22269448683300.004</v>
      </c>
      <c r="M25" s="64">
        <f t="shared" si="17"/>
        <v>28950283288290</v>
      </c>
      <c r="N25" s="5"/>
    </row>
    <row r="26" spans="1:14" ht="15" customHeight="1" x14ac:dyDescent="0.45">
      <c r="A26" s="5"/>
      <c r="B26" s="199"/>
      <c r="C26" s="72" t="s">
        <v>14</v>
      </c>
      <c r="D26" s="65">
        <f>( ( D24 - $D$4 ) ) / D24</f>
        <v>0.23076923076923078</v>
      </c>
      <c r="E26" s="65">
        <f t="shared" ref="E26:M26" si="18">( ( E24 - $D$4 ) ) / E24</f>
        <v>0.40828402366863903</v>
      </c>
      <c r="F26" s="65">
        <f t="shared" si="18"/>
        <v>0.54483386436049153</v>
      </c>
      <c r="G26" s="65">
        <f t="shared" si="18"/>
        <v>0.64987220335422424</v>
      </c>
      <c r="H26" s="66">
        <f t="shared" si="18"/>
        <v>0.73067092565709557</v>
      </c>
      <c r="I26" s="65">
        <f t="shared" si="18"/>
        <v>0.79282378896699668</v>
      </c>
      <c r="J26" s="65">
        <f t="shared" si="18"/>
        <v>0.84063368382076664</v>
      </c>
      <c r="K26" s="65">
        <f t="shared" si="18"/>
        <v>0.87741052601597436</v>
      </c>
      <c r="L26" s="65">
        <f t="shared" si="18"/>
        <v>0.90570040462767254</v>
      </c>
      <c r="M26" s="65">
        <f t="shared" si="18"/>
        <v>0.92746184971359424</v>
      </c>
      <c r="N26" s="5"/>
    </row>
    <row r="27" spans="1:14" ht="15" customHeight="1" x14ac:dyDescent="0.45">
      <c r="A27" s="5"/>
      <c r="B27" s="199"/>
      <c r="C27" s="72" t="s">
        <v>13</v>
      </c>
      <c r="D27" s="65">
        <f>1-D26</f>
        <v>0.76923076923076916</v>
      </c>
      <c r="E27" s="65">
        <f t="shared" ref="E27:M27" si="19">1-E26</f>
        <v>0.59171597633136097</v>
      </c>
      <c r="F27" s="65">
        <f t="shared" si="19"/>
        <v>0.45516613563950847</v>
      </c>
      <c r="G27" s="65">
        <f t="shared" si="19"/>
        <v>0.35012779664577576</v>
      </c>
      <c r="H27" s="66">
        <f t="shared" si="19"/>
        <v>0.26932907434290443</v>
      </c>
      <c r="I27" s="65">
        <f t="shared" si="19"/>
        <v>0.20717621103300332</v>
      </c>
      <c r="J27" s="65">
        <f t="shared" si="19"/>
        <v>0.15936631617923336</v>
      </c>
      <c r="K27" s="65">
        <f t="shared" si="19"/>
        <v>0.12258947398402564</v>
      </c>
      <c r="L27" s="65">
        <f t="shared" si="19"/>
        <v>9.429959537232746E-2</v>
      </c>
      <c r="M27" s="65">
        <f t="shared" si="19"/>
        <v>7.2538150286405756E-2</v>
      </c>
      <c r="N27" s="5"/>
    </row>
    <row r="28" spans="1:14" ht="15" customHeight="1" x14ac:dyDescent="0.45">
      <c r="A28" s="5"/>
      <c r="B28" s="199"/>
      <c r="C28" s="70" t="s">
        <v>15</v>
      </c>
      <c r="D28" s="67">
        <f>D26</f>
        <v>0.23076923076923078</v>
      </c>
      <c r="E28" s="68">
        <f>E26-D26</f>
        <v>0.17751479289940825</v>
      </c>
      <c r="F28" s="68">
        <f>F26-E26</f>
        <v>0.1365498406918525</v>
      </c>
      <c r="G28" s="68">
        <f t="shared" ref="G28" si="20">G26-F26</f>
        <v>0.10503833899373272</v>
      </c>
      <c r="H28" s="68">
        <f t="shared" ref="H28" si="21">H26-G26</f>
        <v>8.0798722302871329E-2</v>
      </c>
      <c r="I28" s="68">
        <f t="shared" ref="I28" si="22">I26-H26</f>
        <v>6.2152863309901107E-2</v>
      </c>
      <c r="J28" s="68">
        <f t="shared" ref="J28" si="23">J26-I26</f>
        <v>4.7809894853769963E-2</v>
      </c>
      <c r="K28" s="68">
        <f t="shared" ref="K28" si="24">K26-J26</f>
        <v>3.6776842195207715E-2</v>
      </c>
      <c r="L28" s="68">
        <f t="shared" ref="L28" si="25">L26-K26</f>
        <v>2.8289878611698183E-2</v>
      </c>
      <c r="M28" s="68">
        <f t="shared" ref="M28" si="26">M26-L26</f>
        <v>2.1761445085921705E-2</v>
      </c>
      <c r="N28" s="5"/>
    </row>
    <row r="29" spans="1:14" ht="15" customHeight="1" x14ac:dyDescent="0.45">
      <c r="A29" s="5"/>
      <c r="B29" s="202"/>
      <c r="C29" s="70" t="s">
        <v>31</v>
      </c>
      <c r="D29" s="67"/>
      <c r="E29" s="68"/>
      <c r="F29" s="68"/>
      <c r="G29" s="68"/>
      <c r="H29" s="68">
        <f>SUM(D28:H28)/5</f>
        <v>0.14613418513141913</v>
      </c>
      <c r="I29" s="69"/>
      <c r="J29" s="69"/>
      <c r="K29" s="69"/>
      <c r="L29" s="69"/>
      <c r="M29" s="68">
        <f>SUM(D28:M28)/10</f>
        <v>9.2746184971359419E-2</v>
      </c>
      <c r="N29" s="5"/>
    </row>
    <row r="30" spans="1:14" ht="15" customHeight="1" x14ac:dyDescent="0.45">
      <c r="A30" s="5"/>
      <c r="B30" s="201">
        <v>0.35</v>
      </c>
      <c r="C30" s="70" t="s">
        <v>0</v>
      </c>
      <c r="D30" s="61">
        <f>($D$4 * $B30) + $D$4</f>
        <v>135000</v>
      </c>
      <c r="E30" s="62">
        <f>(D30 * $B30) + D30</f>
        <v>182250</v>
      </c>
      <c r="F30" s="62">
        <f t="shared" ref="F30:M30" si="27">(E30 * $B30) + E30</f>
        <v>246037.5</v>
      </c>
      <c r="G30" s="62">
        <f t="shared" si="27"/>
        <v>332150.625</v>
      </c>
      <c r="H30" s="62">
        <f t="shared" si="27"/>
        <v>448403.34375</v>
      </c>
      <c r="I30" s="62">
        <f t="shared" si="27"/>
        <v>605344.51406249998</v>
      </c>
      <c r="J30" s="62">
        <f t="shared" si="27"/>
        <v>817215.09398437501</v>
      </c>
      <c r="K30" s="62">
        <f t="shared" si="27"/>
        <v>1103240.3768789063</v>
      </c>
      <c r="L30" s="62">
        <f t="shared" si="27"/>
        <v>1489374.5087865235</v>
      </c>
      <c r="M30" s="62">
        <f t="shared" si="27"/>
        <v>2010655.5868618067</v>
      </c>
      <c r="N30" s="5"/>
    </row>
    <row r="31" spans="1:14" ht="15" customHeight="1" x14ac:dyDescent="0.45">
      <c r="A31" s="5"/>
      <c r="B31" s="199"/>
      <c r="C31" s="70" t="s">
        <v>1</v>
      </c>
      <c r="D31" s="63">
        <f>D30*21000000</f>
        <v>2835000000000</v>
      </c>
      <c r="E31" s="64">
        <f t="shared" ref="E31:M31" si="28">E30*21000000</f>
        <v>3827250000000</v>
      </c>
      <c r="F31" s="64">
        <f t="shared" si="28"/>
        <v>5166787500000</v>
      </c>
      <c r="G31" s="64">
        <f t="shared" si="28"/>
        <v>6975163125000</v>
      </c>
      <c r="H31" s="64">
        <f t="shared" si="28"/>
        <v>9416470218750</v>
      </c>
      <c r="I31" s="64">
        <f t="shared" si="28"/>
        <v>12712234795312.5</v>
      </c>
      <c r="J31" s="64">
        <f t="shared" si="28"/>
        <v>17161516973671.875</v>
      </c>
      <c r="K31" s="64">
        <f t="shared" si="28"/>
        <v>23168047914457.031</v>
      </c>
      <c r="L31" s="64">
        <f t="shared" si="28"/>
        <v>31276864684516.992</v>
      </c>
      <c r="M31" s="64">
        <f t="shared" si="28"/>
        <v>42223767324097.938</v>
      </c>
      <c r="N31" s="5"/>
    </row>
    <row r="32" spans="1:14" ht="15" customHeight="1" x14ac:dyDescent="0.45">
      <c r="A32" s="5"/>
      <c r="B32" s="199"/>
      <c r="C32" s="72" t="s">
        <v>14</v>
      </c>
      <c r="D32" s="65">
        <f>( ( D30 - $D$4 ) ) / D30</f>
        <v>0.25925925925925924</v>
      </c>
      <c r="E32" s="65">
        <f t="shared" ref="E32:M32" si="29">( ( E30 - $D$4 ) ) / E30</f>
        <v>0.45130315500685869</v>
      </c>
      <c r="F32" s="65">
        <f t="shared" si="29"/>
        <v>0.59355789259767311</v>
      </c>
      <c r="G32" s="65">
        <f t="shared" ref="G32" si="30">( ( G30 - $D$4 ) ) / G30</f>
        <v>0.69893177229457271</v>
      </c>
      <c r="H32" s="66">
        <f t="shared" si="29"/>
        <v>0.77698649799597974</v>
      </c>
      <c r="I32" s="65">
        <f t="shared" si="29"/>
        <v>0.83480481333035539</v>
      </c>
      <c r="J32" s="65">
        <f t="shared" si="29"/>
        <v>0.87763319505952253</v>
      </c>
      <c r="K32" s="65">
        <f t="shared" si="29"/>
        <v>0.90935792226631296</v>
      </c>
      <c r="L32" s="65">
        <f t="shared" si="29"/>
        <v>0.93285772019726887</v>
      </c>
      <c r="M32" s="65">
        <f t="shared" si="29"/>
        <v>0.95026497792390285</v>
      </c>
      <c r="N32" s="5"/>
    </row>
    <row r="33" spans="1:14" ht="15" customHeight="1" x14ac:dyDescent="0.45">
      <c r="A33" s="5"/>
      <c r="B33" s="199"/>
      <c r="C33" s="72" t="s">
        <v>13</v>
      </c>
      <c r="D33" s="65">
        <f>1-D32</f>
        <v>0.7407407407407407</v>
      </c>
      <c r="E33" s="65">
        <f t="shared" ref="E33:M33" si="31">1-E32</f>
        <v>0.54869684499314131</v>
      </c>
      <c r="F33" s="65">
        <f t="shared" si="31"/>
        <v>0.40644210740232689</v>
      </c>
      <c r="G33" s="65">
        <f t="shared" ref="G33" si="32">1-G32</f>
        <v>0.30106822770542729</v>
      </c>
      <c r="H33" s="66">
        <f t="shared" si="31"/>
        <v>0.22301350200402026</v>
      </c>
      <c r="I33" s="65">
        <f t="shared" si="31"/>
        <v>0.16519518666964461</v>
      </c>
      <c r="J33" s="65">
        <f t="shared" si="31"/>
        <v>0.12236680494047747</v>
      </c>
      <c r="K33" s="65">
        <f t="shared" si="31"/>
        <v>9.0642077733687043E-2</v>
      </c>
      <c r="L33" s="65">
        <f t="shared" si="31"/>
        <v>6.7142279802731131E-2</v>
      </c>
      <c r="M33" s="65">
        <f t="shared" si="31"/>
        <v>4.9735022076097146E-2</v>
      </c>
      <c r="N33" s="5"/>
    </row>
    <row r="34" spans="1:14" ht="15" customHeight="1" x14ac:dyDescent="0.45">
      <c r="A34" s="5"/>
      <c r="B34" s="199"/>
      <c r="C34" s="70" t="s">
        <v>15</v>
      </c>
      <c r="D34" s="67">
        <f>D32</f>
        <v>0.25925925925925924</v>
      </c>
      <c r="E34" s="68">
        <f>E32-D32</f>
        <v>0.19204389574759945</v>
      </c>
      <c r="F34" s="68">
        <f>F32-E32</f>
        <v>0.14225473759081442</v>
      </c>
      <c r="G34" s="68">
        <f t="shared" ref="G34" si="33">G32-F32</f>
        <v>0.1053738796968996</v>
      </c>
      <c r="H34" s="68">
        <f t="shared" ref="H34" si="34">H32-G32</f>
        <v>7.8054725701407035E-2</v>
      </c>
      <c r="I34" s="68">
        <f t="shared" ref="I34" si="35">I32-H32</f>
        <v>5.7818315334375647E-2</v>
      </c>
      <c r="J34" s="68">
        <f t="shared" ref="J34" si="36">J32-I32</f>
        <v>4.2828381729167142E-2</v>
      </c>
      <c r="K34" s="68">
        <f t="shared" ref="K34" si="37">K32-J32</f>
        <v>3.1724727206790426E-2</v>
      </c>
      <c r="L34" s="68">
        <f t="shared" ref="L34" si="38">L32-K32</f>
        <v>2.3499797930955912E-2</v>
      </c>
      <c r="M34" s="68">
        <f t="shared" ref="M34" si="39">M32-L32</f>
        <v>1.7407257726633985E-2</v>
      </c>
      <c r="N34" s="5"/>
    </row>
    <row r="35" spans="1:14" ht="15" customHeight="1" x14ac:dyDescent="0.45">
      <c r="A35" s="5"/>
      <c r="B35" s="202"/>
      <c r="C35" s="70" t="s">
        <v>31</v>
      </c>
      <c r="D35" s="67"/>
      <c r="E35" s="68"/>
      <c r="F35" s="68"/>
      <c r="G35" s="68"/>
      <c r="H35" s="68">
        <f>SUM(D34:H34)/5</f>
        <v>0.15539729959919596</v>
      </c>
      <c r="I35" s="69"/>
      <c r="J35" s="69"/>
      <c r="K35" s="69"/>
      <c r="L35" s="69"/>
      <c r="M35" s="68">
        <f>SUM(D34:M34)/10</f>
        <v>9.502649779239028E-2</v>
      </c>
      <c r="N35" s="5"/>
    </row>
    <row r="36" spans="1:14" ht="15" customHeight="1" x14ac:dyDescent="0.45">
      <c r="A36" s="5"/>
      <c r="B36" s="199">
        <v>0.4</v>
      </c>
      <c r="C36" s="70" t="s">
        <v>0</v>
      </c>
      <c r="D36" s="61">
        <f>($D$4 * $B36) + $D$4</f>
        <v>140000</v>
      </c>
      <c r="E36" s="62">
        <f>(D36 * $B36) + D36</f>
        <v>196000</v>
      </c>
      <c r="F36" s="62">
        <f t="shared" ref="F36:M36" si="40">(E36 * $B36) + E36</f>
        <v>274400</v>
      </c>
      <c r="G36" s="62">
        <f t="shared" si="40"/>
        <v>384160</v>
      </c>
      <c r="H36" s="62">
        <f t="shared" si="40"/>
        <v>537824</v>
      </c>
      <c r="I36" s="62">
        <f t="shared" si="40"/>
        <v>752953.6</v>
      </c>
      <c r="J36" s="62">
        <f t="shared" si="40"/>
        <v>1054135.04</v>
      </c>
      <c r="K36" s="62">
        <f t="shared" si="40"/>
        <v>1475789.0560000001</v>
      </c>
      <c r="L36" s="62">
        <f t="shared" si="40"/>
        <v>2066104.6784000001</v>
      </c>
      <c r="M36" s="62">
        <f t="shared" si="40"/>
        <v>2892546.5497600003</v>
      </c>
      <c r="N36" s="5"/>
    </row>
    <row r="37" spans="1:14" ht="15" customHeight="1" x14ac:dyDescent="0.45">
      <c r="A37" s="5"/>
      <c r="B37" s="199"/>
      <c r="C37" s="70" t="s">
        <v>1</v>
      </c>
      <c r="D37" s="63">
        <f>D36*21000000</f>
        <v>2940000000000</v>
      </c>
      <c r="E37" s="64">
        <f t="shared" ref="E37:M37" si="41">E36*21000000</f>
        <v>4116000000000</v>
      </c>
      <c r="F37" s="64">
        <f t="shared" si="41"/>
        <v>5762400000000</v>
      </c>
      <c r="G37" s="64">
        <f t="shared" si="41"/>
        <v>8067360000000</v>
      </c>
      <c r="H37" s="64">
        <f t="shared" si="41"/>
        <v>11294304000000</v>
      </c>
      <c r="I37" s="64">
        <f t="shared" si="41"/>
        <v>15812025600000</v>
      </c>
      <c r="J37" s="64">
        <f t="shared" si="41"/>
        <v>22136835840000</v>
      </c>
      <c r="K37" s="64">
        <f t="shared" si="41"/>
        <v>30991570176000.004</v>
      </c>
      <c r="L37" s="64">
        <f t="shared" si="41"/>
        <v>43388198246400</v>
      </c>
      <c r="M37" s="64">
        <f t="shared" si="41"/>
        <v>60743477544960.008</v>
      </c>
      <c r="N37" s="5"/>
    </row>
    <row r="38" spans="1:14" ht="15" customHeight="1" x14ac:dyDescent="0.45">
      <c r="A38" s="5"/>
      <c r="B38" s="199"/>
      <c r="C38" s="72" t="s">
        <v>14</v>
      </c>
      <c r="D38" s="65">
        <f>( ( D36 - $D$4 ) ) / D36</f>
        <v>0.2857142857142857</v>
      </c>
      <c r="E38" s="65">
        <f t="shared" ref="E38:M38" si="42">( ( E36 - $D$4 ) ) / E36</f>
        <v>0.48979591836734693</v>
      </c>
      <c r="F38" s="65">
        <f t="shared" ref="F38" si="43">( ( F36 - $D$4 ) ) / F36</f>
        <v>0.63556851311953355</v>
      </c>
      <c r="G38" s="65">
        <f t="shared" si="42"/>
        <v>0.73969179508538108</v>
      </c>
      <c r="H38" s="66">
        <f t="shared" si="42"/>
        <v>0.81406556791812934</v>
      </c>
      <c r="I38" s="65">
        <f t="shared" si="42"/>
        <v>0.86718969137009239</v>
      </c>
      <c r="J38" s="65">
        <f t="shared" si="42"/>
        <v>0.90513549383578029</v>
      </c>
      <c r="K38" s="65">
        <f t="shared" si="42"/>
        <v>0.93223963845412883</v>
      </c>
      <c r="L38" s="65">
        <f t="shared" si="42"/>
        <v>0.95159974175294915</v>
      </c>
      <c r="M38" s="65">
        <f t="shared" si="42"/>
        <v>0.96542838696639222</v>
      </c>
      <c r="N38" s="5"/>
    </row>
    <row r="39" spans="1:14" ht="15" customHeight="1" x14ac:dyDescent="0.45">
      <c r="A39" s="5"/>
      <c r="B39" s="199"/>
      <c r="C39" s="72" t="s">
        <v>13</v>
      </c>
      <c r="D39" s="65">
        <f>1-D38</f>
        <v>0.7142857142857143</v>
      </c>
      <c r="E39" s="65">
        <f t="shared" ref="E39:M39" si="44">1-E38</f>
        <v>0.51020408163265307</v>
      </c>
      <c r="F39" s="65">
        <f t="shared" ref="F39" si="45">1-F38</f>
        <v>0.36443148688046645</v>
      </c>
      <c r="G39" s="65">
        <f t="shared" si="44"/>
        <v>0.26030820491461892</v>
      </c>
      <c r="H39" s="66">
        <f t="shared" si="44"/>
        <v>0.18593443208187066</v>
      </c>
      <c r="I39" s="65">
        <f t="shared" si="44"/>
        <v>0.13281030862990761</v>
      </c>
      <c r="J39" s="65">
        <f t="shared" si="44"/>
        <v>9.4864506164219708E-2</v>
      </c>
      <c r="K39" s="65">
        <f t="shared" si="44"/>
        <v>6.7760361545871173E-2</v>
      </c>
      <c r="L39" s="65">
        <f t="shared" si="44"/>
        <v>4.8400258247050854E-2</v>
      </c>
      <c r="M39" s="65">
        <f t="shared" si="44"/>
        <v>3.4571613033607784E-2</v>
      </c>
      <c r="N39" s="5"/>
    </row>
    <row r="40" spans="1:14" ht="15" customHeight="1" x14ac:dyDescent="0.45">
      <c r="A40" s="5"/>
      <c r="B40" s="199"/>
      <c r="C40" s="70" t="s">
        <v>15</v>
      </c>
      <c r="D40" s="67">
        <f>D38</f>
        <v>0.2857142857142857</v>
      </c>
      <c r="E40" s="68">
        <f>E38-D38</f>
        <v>0.20408163265306123</v>
      </c>
      <c r="F40" s="68">
        <f>F38-E38</f>
        <v>0.14577259475218662</v>
      </c>
      <c r="G40" s="68">
        <f t="shared" ref="G40" si="46">G38-F38</f>
        <v>0.10412328196584753</v>
      </c>
      <c r="H40" s="68">
        <f t="shared" ref="H40" si="47">H38-G38</f>
        <v>7.4373772832748264E-2</v>
      </c>
      <c r="I40" s="68">
        <f t="shared" ref="I40" si="48">I38-H38</f>
        <v>5.3124123451963046E-2</v>
      </c>
      <c r="J40" s="68">
        <f t="shared" ref="J40" si="49">J38-I38</f>
        <v>3.7945802465687906E-2</v>
      </c>
      <c r="K40" s="68">
        <f t="shared" ref="K40" si="50">K38-J38</f>
        <v>2.7104144618348536E-2</v>
      </c>
      <c r="L40" s="68">
        <f t="shared" ref="L40" si="51">L38-K38</f>
        <v>1.9360103298820319E-2</v>
      </c>
      <c r="M40" s="68">
        <f t="shared" ref="M40" si="52">M38-L38</f>
        <v>1.3828645213443069E-2</v>
      </c>
      <c r="N40" s="5"/>
    </row>
    <row r="41" spans="1:14" ht="15" customHeight="1" x14ac:dyDescent="0.45">
      <c r="A41" s="5"/>
      <c r="B41" s="200"/>
      <c r="C41" s="70" t="s">
        <v>31</v>
      </c>
      <c r="D41" s="67"/>
      <c r="E41" s="68"/>
      <c r="F41" s="68"/>
      <c r="G41" s="68"/>
      <c r="H41" s="68">
        <f>SUM(D40:H40)/5</f>
        <v>0.16281311358362588</v>
      </c>
      <c r="I41" s="69"/>
      <c r="J41" s="69"/>
      <c r="K41" s="69"/>
      <c r="L41" s="69"/>
      <c r="M41" s="68">
        <f>SUM(D40:M40)/10</f>
        <v>9.6542838696639224E-2</v>
      </c>
      <c r="N41" s="5"/>
    </row>
    <row r="42" spans="1:14" ht="15" customHeight="1" x14ac:dyDescent="0.45">
      <c r="A42" s="9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9"/>
    </row>
  </sheetData>
  <mergeCells count="18">
    <mergeCell ref="B2:B8"/>
    <mergeCell ref="B36:B41"/>
    <mergeCell ref="B18:B23"/>
    <mergeCell ref="B24:B29"/>
    <mergeCell ref="B30:B35"/>
    <mergeCell ref="B12:B17"/>
    <mergeCell ref="J10:J11"/>
    <mergeCell ref="K10:K11"/>
    <mergeCell ref="L10:L11"/>
    <mergeCell ref="M10:M11"/>
    <mergeCell ref="C2:D3"/>
    <mergeCell ref="F2:I3"/>
    <mergeCell ref="H10:H11"/>
    <mergeCell ref="I10:I11"/>
    <mergeCell ref="D10:D11"/>
    <mergeCell ref="E10:E11"/>
    <mergeCell ref="F10:F11"/>
    <mergeCell ref="G10:G1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699-E675-4CCE-90DB-2112E8B3FDA9}">
  <dimension ref="A1:N44"/>
  <sheetViews>
    <sheetView zoomScaleNormal="100" workbookViewId="0">
      <selection activeCell="E28" sqref="E28"/>
    </sheetView>
  </sheetViews>
  <sheetFormatPr defaultRowHeight="14.25" x14ac:dyDescent="0.45"/>
  <cols>
    <col min="1" max="1" width="1.73046875" style="2" customWidth="1"/>
    <col min="2" max="2" width="23.86328125" style="2" bestFit="1" customWidth="1"/>
    <col min="3" max="5" width="15.33203125" style="2" customWidth="1"/>
    <col min="6" max="8" width="16.6640625" style="2" customWidth="1"/>
    <col min="9" max="13" width="20.33203125" style="2" customWidth="1"/>
    <col min="14" max="14" width="1.73046875" style="2" customWidth="1"/>
    <col min="15" max="16384" width="9.06640625" style="2"/>
  </cols>
  <sheetData>
    <row r="1" spans="1:14" x14ac:dyDescent="0.45"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35.75" customHeight="1" x14ac:dyDescent="0.45">
      <c r="B2" s="205" t="s">
        <v>111</v>
      </c>
      <c r="C2" s="206"/>
      <c r="D2" s="206"/>
      <c r="E2" s="203" t="s">
        <v>21</v>
      </c>
      <c r="F2" s="111" t="s">
        <v>85</v>
      </c>
      <c r="G2" s="112" t="s">
        <v>86</v>
      </c>
      <c r="H2" s="112" t="s">
        <v>87</v>
      </c>
      <c r="I2" s="111" t="s">
        <v>85</v>
      </c>
      <c r="J2" s="111"/>
      <c r="K2" s="111"/>
      <c r="L2" s="111"/>
      <c r="M2" s="113"/>
      <c r="N2" s="9"/>
    </row>
    <row r="3" spans="1:14" ht="35.75" customHeight="1" x14ac:dyDescent="0.45">
      <c r="A3" s="9"/>
      <c r="B3" s="207"/>
      <c r="C3" s="208"/>
      <c r="D3" s="208"/>
      <c r="E3" s="204"/>
      <c r="F3" s="114" t="s">
        <v>90</v>
      </c>
      <c r="G3" s="115" t="s">
        <v>91</v>
      </c>
      <c r="H3" s="115" t="s">
        <v>91</v>
      </c>
      <c r="I3" s="114" t="s">
        <v>97</v>
      </c>
      <c r="J3" s="114" t="s">
        <v>98</v>
      </c>
      <c r="K3" s="114" t="s">
        <v>92</v>
      </c>
      <c r="L3" s="114" t="s">
        <v>93</v>
      </c>
      <c r="M3" s="116" t="s">
        <v>109</v>
      </c>
      <c r="N3" s="9"/>
    </row>
    <row r="4" spans="1:14" ht="18.399999999999999" customHeight="1" x14ac:dyDescent="0.45">
      <c r="A4" s="9"/>
      <c r="B4" s="107" t="s">
        <v>94</v>
      </c>
      <c r="C4" s="108" t="s">
        <v>106</v>
      </c>
      <c r="D4" s="108" t="s">
        <v>104</v>
      </c>
      <c r="E4" s="108" t="s">
        <v>99</v>
      </c>
      <c r="F4" s="108" t="s">
        <v>100</v>
      </c>
      <c r="G4" s="108" t="s">
        <v>101</v>
      </c>
      <c r="H4" s="108" t="s">
        <v>102</v>
      </c>
      <c r="I4" s="108" t="s">
        <v>95</v>
      </c>
      <c r="J4" s="108" t="s">
        <v>96</v>
      </c>
      <c r="K4" s="108" t="s">
        <v>88</v>
      </c>
      <c r="L4" s="108" t="s">
        <v>89</v>
      </c>
      <c r="M4" s="109" t="s">
        <v>103</v>
      </c>
      <c r="N4" s="9"/>
    </row>
    <row r="5" spans="1:14" x14ac:dyDescent="0.45">
      <c r="A5" s="9"/>
      <c r="B5" s="101" t="str">
        <f>E5 &amp; "X Long Bitcoin"</f>
        <v>2X Long Bitcoin</v>
      </c>
      <c r="C5" s="103">
        <v>0.15</v>
      </c>
      <c r="D5" s="103" t="s">
        <v>105</v>
      </c>
      <c r="E5" s="102">
        <v>2</v>
      </c>
      <c r="F5" s="102">
        <v>1</v>
      </c>
      <c r="G5" s="102">
        <f t="shared" ref="G5:G9" si="0">F5</f>
        <v>1</v>
      </c>
      <c r="H5" s="102">
        <f>E5-F5-G5</f>
        <v>0</v>
      </c>
      <c r="I5" s="103">
        <f>F5/E5</f>
        <v>0.5</v>
      </c>
      <c r="J5" s="103">
        <f t="shared" ref="J5:J7" si="1">1-I5</f>
        <v>0.5</v>
      </c>
      <c r="K5" s="103">
        <f t="shared" ref="K5" si="2">G5/F5</f>
        <v>1</v>
      </c>
      <c r="L5" s="103">
        <f t="shared" ref="L5:L7" si="3">H5/F5</f>
        <v>0</v>
      </c>
      <c r="M5" s="104">
        <f t="shared" ref="M5:M7" si="4">K5+L5</f>
        <v>1</v>
      </c>
      <c r="N5" s="9"/>
    </row>
    <row r="6" spans="1:14" x14ac:dyDescent="0.45">
      <c r="A6" s="9"/>
      <c r="B6" s="101" t="str">
        <f t="shared" ref="B6:B11" si="5">E6 &amp; "X Long Bitcoin"</f>
        <v>2.5X Long Bitcoin</v>
      </c>
      <c r="C6" s="103">
        <v>0.25</v>
      </c>
      <c r="D6" s="103">
        <v>7.4999999999999997E-2</v>
      </c>
      <c r="E6" s="102">
        <v>2.5</v>
      </c>
      <c r="F6" s="102">
        <v>1</v>
      </c>
      <c r="G6" s="102">
        <f t="shared" si="0"/>
        <v>1</v>
      </c>
      <c r="H6" s="102">
        <f t="shared" ref="H6:H9" si="6">E6-F6-G6</f>
        <v>0.5</v>
      </c>
      <c r="I6" s="103">
        <f t="shared" ref="I6:I9" si="7">F6/E6</f>
        <v>0.4</v>
      </c>
      <c r="J6" s="103">
        <f t="shared" si="1"/>
        <v>0.6</v>
      </c>
      <c r="K6" s="103">
        <f t="shared" ref="K6:K41" si="8">G6/F6</f>
        <v>1</v>
      </c>
      <c r="L6" s="103">
        <f t="shared" si="3"/>
        <v>0.5</v>
      </c>
      <c r="M6" s="104">
        <f t="shared" si="4"/>
        <v>1.5</v>
      </c>
      <c r="N6" s="9"/>
    </row>
    <row r="7" spans="1:14" x14ac:dyDescent="0.45">
      <c r="A7" s="9"/>
      <c r="B7" s="101" t="str">
        <f t="shared" si="5"/>
        <v>3X Long Bitcoin</v>
      </c>
      <c r="C7" s="103">
        <v>0.25</v>
      </c>
      <c r="D7" s="103">
        <v>7.4999999999999997E-2</v>
      </c>
      <c r="E7" s="102">
        <v>3</v>
      </c>
      <c r="F7" s="102">
        <v>1</v>
      </c>
      <c r="G7" s="102">
        <f t="shared" si="0"/>
        <v>1</v>
      </c>
      <c r="H7" s="102">
        <f t="shared" si="6"/>
        <v>1</v>
      </c>
      <c r="I7" s="103">
        <f t="shared" si="7"/>
        <v>0.33333333333333331</v>
      </c>
      <c r="J7" s="103">
        <f t="shared" si="1"/>
        <v>0.66666666666666674</v>
      </c>
      <c r="K7" s="103">
        <f t="shared" si="8"/>
        <v>1</v>
      </c>
      <c r="L7" s="103">
        <f t="shared" si="3"/>
        <v>1</v>
      </c>
      <c r="M7" s="104">
        <f t="shared" si="4"/>
        <v>2</v>
      </c>
      <c r="N7" s="9"/>
    </row>
    <row r="8" spans="1:14" x14ac:dyDescent="0.45">
      <c r="A8" s="9"/>
      <c r="B8" s="101" t="str">
        <f t="shared" si="5"/>
        <v>3.5X Long Bitcoin</v>
      </c>
      <c r="C8" s="103">
        <v>0.25</v>
      </c>
      <c r="D8" s="117">
        <v>7.4999999999999997E-2</v>
      </c>
      <c r="E8" s="101">
        <v>3.5</v>
      </c>
      <c r="F8" s="102">
        <v>1</v>
      </c>
      <c r="G8" s="102">
        <f t="shared" si="0"/>
        <v>1</v>
      </c>
      <c r="H8" s="102">
        <f t="shared" si="6"/>
        <v>1.5</v>
      </c>
      <c r="I8" s="103">
        <f t="shared" si="7"/>
        <v>0.2857142857142857</v>
      </c>
      <c r="J8" s="103">
        <f>1-I8</f>
        <v>0.7142857142857143</v>
      </c>
      <c r="K8" s="103">
        <f t="shared" si="8"/>
        <v>1</v>
      </c>
      <c r="L8" s="104">
        <f>H8/F8</f>
        <v>1.5</v>
      </c>
      <c r="M8" s="104">
        <f>K8+L8</f>
        <v>2.5</v>
      </c>
      <c r="N8" s="9"/>
    </row>
    <row r="9" spans="1:14" x14ac:dyDescent="0.45">
      <c r="A9" s="9"/>
      <c r="B9" s="101" t="str">
        <f t="shared" si="5"/>
        <v>4X Long Bitcoin</v>
      </c>
      <c r="C9" s="103">
        <v>0.25</v>
      </c>
      <c r="D9" s="117">
        <v>7.4999999999999997E-2</v>
      </c>
      <c r="E9" s="101">
        <v>4</v>
      </c>
      <c r="F9" s="102">
        <v>1</v>
      </c>
      <c r="G9" s="102">
        <f t="shared" si="0"/>
        <v>1</v>
      </c>
      <c r="H9" s="102">
        <f t="shared" si="6"/>
        <v>2</v>
      </c>
      <c r="I9" s="103">
        <f t="shared" si="7"/>
        <v>0.25</v>
      </c>
      <c r="J9" s="103">
        <f t="shared" ref="J9:J41" si="9">1-I9</f>
        <v>0.75</v>
      </c>
      <c r="K9" s="103">
        <f t="shared" si="8"/>
        <v>1</v>
      </c>
      <c r="L9" s="104">
        <f t="shared" ref="L9:L41" si="10">H9/F9</f>
        <v>2</v>
      </c>
      <c r="M9" s="104">
        <f t="shared" ref="M9:M41" si="11">K9+L9</f>
        <v>3</v>
      </c>
      <c r="N9" s="9"/>
    </row>
    <row r="10" spans="1:14" x14ac:dyDescent="0.45">
      <c r="A10" s="9"/>
      <c r="B10" s="101" t="str">
        <f t="shared" si="5"/>
        <v>4.5X Long Bitcoin</v>
      </c>
      <c r="C10" s="103">
        <v>0.25</v>
      </c>
      <c r="D10" s="117">
        <v>7.4999999999999997E-2</v>
      </c>
      <c r="E10" s="118">
        <v>4.5</v>
      </c>
      <c r="F10" s="118">
        <v>1</v>
      </c>
      <c r="G10" s="118">
        <f>F10</f>
        <v>1</v>
      </c>
      <c r="H10" s="118">
        <f>E10-F10-G10</f>
        <v>2.5</v>
      </c>
      <c r="I10" s="117">
        <f>F10/E10</f>
        <v>0.22222222222222221</v>
      </c>
      <c r="J10" s="103">
        <f t="shared" si="9"/>
        <v>0.77777777777777779</v>
      </c>
      <c r="K10" s="117">
        <f t="shared" si="8"/>
        <v>1</v>
      </c>
      <c r="L10" s="104">
        <f t="shared" si="10"/>
        <v>2.5</v>
      </c>
      <c r="M10" s="104">
        <f t="shared" si="11"/>
        <v>3.5</v>
      </c>
      <c r="N10" s="9"/>
    </row>
    <row r="11" spans="1:14" x14ac:dyDescent="0.45">
      <c r="A11" s="9"/>
      <c r="B11" s="101" t="str">
        <f t="shared" si="5"/>
        <v>5X Long Bitcoin</v>
      </c>
      <c r="C11" s="103">
        <v>0.25</v>
      </c>
      <c r="D11" s="117">
        <v>7.4999999999999997E-2</v>
      </c>
      <c r="E11" s="118">
        <v>5</v>
      </c>
      <c r="F11" s="118">
        <v>1</v>
      </c>
      <c r="G11" s="118">
        <f t="shared" ref="G11:G41" si="12">F11</f>
        <v>1</v>
      </c>
      <c r="H11" s="118">
        <f t="shared" ref="H11:H41" si="13">E11-F11-G11</f>
        <v>3</v>
      </c>
      <c r="I11" s="117">
        <f t="shared" ref="I11:I41" si="14">F11/E11</f>
        <v>0.2</v>
      </c>
      <c r="J11" s="103">
        <f t="shared" si="9"/>
        <v>0.8</v>
      </c>
      <c r="K11" s="117">
        <f t="shared" si="8"/>
        <v>1</v>
      </c>
      <c r="L11" s="104">
        <f t="shared" si="10"/>
        <v>3</v>
      </c>
      <c r="M11" s="104">
        <f t="shared" si="11"/>
        <v>4</v>
      </c>
      <c r="N11" s="9"/>
    </row>
    <row r="12" spans="1:14" x14ac:dyDescent="0.45">
      <c r="A12" s="9"/>
      <c r="B12" s="119" t="str">
        <f>E12 &amp; "X Long Bitcoin"</f>
        <v>5.5X Long Bitcoin</v>
      </c>
      <c r="C12" s="68">
        <v>0.25</v>
      </c>
      <c r="D12" s="68">
        <v>7.4999999999999997E-2</v>
      </c>
      <c r="E12" s="105">
        <v>5.5</v>
      </c>
      <c r="F12" s="105">
        <v>1</v>
      </c>
      <c r="G12" s="105">
        <f t="shared" si="12"/>
        <v>1</v>
      </c>
      <c r="H12" s="105">
        <f t="shared" si="13"/>
        <v>3.5</v>
      </c>
      <c r="I12" s="68">
        <f t="shared" si="14"/>
        <v>0.18181818181818182</v>
      </c>
      <c r="J12" s="110">
        <f t="shared" si="9"/>
        <v>0.81818181818181812</v>
      </c>
      <c r="K12" s="68">
        <f t="shared" si="8"/>
        <v>1</v>
      </c>
      <c r="L12" s="67">
        <f t="shared" si="10"/>
        <v>3.5</v>
      </c>
      <c r="M12" s="67">
        <f t="shared" si="11"/>
        <v>4.5</v>
      </c>
      <c r="N12" s="9"/>
    </row>
    <row r="13" spans="1:14" x14ac:dyDescent="0.45">
      <c r="A13" s="9"/>
      <c r="B13" s="119" t="str">
        <f t="shared" ref="B13:B41" si="15">E13 &amp; "X Long Bitcoin"</f>
        <v>6X Long Bitcoin</v>
      </c>
      <c r="C13" s="68">
        <v>0.25</v>
      </c>
      <c r="D13" s="68">
        <v>7.4999999999999997E-2</v>
      </c>
      <c r="E13" s="105">
        <v>6</v>
      </c>
      <c r="F13" s="105">
        <v>1</v>
      </c>
      <c r="G13" s="105">
        <f t="shared" si="12"/>
        <v>1</v>
      </c>
      <c r="H13" s="105">
        <f t="shared" si="13"/>
        <v>4</v>
      </c>
      <c r="I13" s="68">
        <f t="shared" si="14"/>
        <v>0.16666666666666666</v>
      </c>
      <c r="J13" s="110">
        <f t="shared" si="9"/>
        <v>0.83333333333333337</v>
      </c>
      <c r="K13" s="68">
        <f t="shared" si="8"/>
        <v>1</v>
      </c>
      <c r="L13" s="67">
        <f t="shared" si="10"/>
        <v>4</v>
      </c>
      <c r="M13" s="67">
        <f t="shared" si="11"/>
        <v>5</v>
      </c>
      <c r="N13" s="9"/>
    </row>
    <row r="14" spans="1:14" x14ac:dyDescent="0.45">
      <c r="A14" s="9"/>
      <c r="B14" s="119" t="str">
        <f t="shared" si="15"/>
        <v>6.5X Long Bitcoin</v>
      </c>
      <c r="C14" s="68">
        <v>0.25</v>
      </c>
      <c r="D14" s="68">
        <v>7.4999999999999997E-2</v>
      </c>
      <c r="E14" s="105">
        <v>6.5</v>
      </c>
      <c r="F14" s="105">
        <v>1</v>
      </c>
      <c r="G14" s="105">
        <f t="shared" si="12"/>
        <v>1</v>
      </c>
      <c r="H14" s="105">
        <f t="shared" si="13"/>
        <v>4.5</v>
      </c>
      <c r="I14" s="68">
        <f t="shared" si="14"/>
        <v>0.15384615384615385</v>
      </c>
      <c r="J14" s="110">
        <f t="shared" si="9"/>
        <v>0.84615384615384615</v>
      </c>
      <c r="K14" s="68">
        <f t="shared" si="8"/>
        <v>1</v>
      </c>
      <c r="L14" s="67">
        <f t="shared" si="10"/>
        <v>4.5</v>
      </c>
      <c r="M14" s="67">
        <f t="shared" si="11"/>
        <v>5.5</v>
      </c>
      <c r="N14" s="9"/>
    </row>
    <row r="15" spans="1:14" x14ac:dyDescent="0.45">
      <c r="A15" s="9"/>
      <c r="B15" s="119" t="str">
        <f t="shared" si="15"/>
        <v>7X Long Bitcoin</v>
      </c>
      <c r="C15" s="68">
        <v>0.25</v>
      </c>
      <c r="D15" s="68">
        <v>7.4999999999999997E-2</v>
      </c>
      <c r="E15" s="105">
        <v>7</v>
      </c>
      <c r="F15" s="105">
        <v>1</v>
      </c>
      <c r="G15" s="105">
        <f t="shared" si="12"/>
        <v>1</v>
      </c>
      <c r="H15" s="105">
        <f t="shared" si="13"/>
        <v>5</v>
      </c>
      <c r="I15" s="68">
        <f t="shared" si="14"/>
        <v>0.14285714285714285</v>
      </c>
      <c r="J15" s="110">
        <f t="shared" si="9"/>
        <v>0.85714285714285721</v>
      </c>
      <c r="K15" s="68">
        <f t="shared" si="8"/>
        <v>1</v>
      </c>
      <c r="L15" s="67">
        <f t="shared" si="10"/>
        <v>5</v>
      </c>
      <c r="M15" s="67">
        <f t="shared" si="11"/>
        <v>6</v>
      </c>
      <c r="N15" s="9"/>
    </row>
    <row r="16" spans="1:14" x14ac:dyDescent="0.45">
      <c r="A16" s="9"/>
      <c r="B16" s="119" t="str">
        <f t="shared" si="15"/>
        <v>7.5X Long Bitcoin</v>
      </c>
      <c r="C16" s="68">
        <v>0.25</v>
      </c>
      <c r="D16" s="68">
        <v>7.4999999999999997E-2</v>
      </c>
      <c r="E16" s="105">
        <v>7.5</v>
      </c>
      <c r="F16" s="105">
        <v>1</v>
      </c>
      <c r="G16" s="105">
        <f t="shared" si="12"/>
        <v>1</v>
      </c>
      <c r="H16" s="105">
        <f t="shared" si="13"/>
        <v>5.5</v>
      </c>
      <c r="I16" s="68">
        <f t="shared" si="14"/>
        <v>0.13333333333333333</v>
      </c>
      <c r="J16" s="110">
        <f t="shared" si="9"/>
        <v>0.8666666666666667</v>
      </c>
      <c r="K16" s="68">
        <f t="shared" si="8"/>
        <v>1</v>
      </c>
      <c r="L16" s="67">
        <f t="shared" si="10"/>
        <v>5.5</v>
      </c>
      <c r="M16" s="67">
        <f t="shared" si="11"/>
        <v>6.5</v>
      </c>
      <c r="N16" s="9"/>
    </row>
    <row r="17" spans="1:14" x14ac:dyDescent="0.45">
      <c r="A17" s="9"/>
      <c r="B17" s="119" t="str">
        <f t="shared" si="15"/>
        <v>8X Long Bitcoin</v>
      </c>
      <c r="C17" s="68">
        <v>0.25</v>
      </c>
      <c r="D17" s="68">
        <v>7.4999999999999997E-2</v>
      </c>
      <c r="E17" s="105">
        <v>8</v>
      </c>
      <c r="F17" s="105">
        <v>1</v>
      </c>
      <c r="G17" s="105">
        <f t="shared" si="12"/>
        <v>1</v>
      </c>
      <c r="H17" s="105">
        <f t="shared" si="13"/>
        <v>6</v>
      </c>
      <c r="I17" s="68">
        <f t="shared" si="14"/>
        <v>0.125</v>
      </c>
      <c r="J17" s="110">
        <f t="shared" si="9"/>
        <v>0.875</v>
      </c>
      <c r="K17" s="68">
        <f t="shared" si="8"/>
        <v>1</v>
      </c>
      <c r="L17" s="67">
        <f t="shared" si="10"/>
        <v>6</v>
      </c>
      <c r="M17" s="67">
        <f t="shared" si="11"/>
        <v>7</v>
      </c>
      <c r="N17" s="9"/>
    </row>
    <row r="18" spans="1:14" x14ac:dyDescent="0.45">
      <c r="A18" s="9"/>
      <c r="B18" s="119" t="str">
        <f t="shared" si="15"/>
        <v>8.5X Long Bitcoin</v>
      </c>
      <c r="C18" s="68">
        <v>0.25</v>
      </c>
      <c r="D18" s="68">
        <v>7.4999999999999997E-2</v>
      </c>
      <c r="E18" s="105">
        <v>8.5</v>
      </c>
      <c r="F18" s="105">
        <v>1</v>
      </c>
      <c r="G18" s="105">
        <f t="shared" si="12"/>
        <v>1</v>
      </c>
      <c r="H18" s="105">
        <f t="shared" si="13"/>
        <v>6.5</v>
      </c>
      <c r="I18" s="68">
        <f t="shared" si="14"/>
        <v>0.11764705882352941</v>
      </c>
      <c r="J18" s="110">
        <f t="shared" si="9"/>
        <v>0.88235294117647056</v>
      </c>
      <c r="K18" s="68">
        <f t="shared" si="8"/>
        <v>1</v>
      </c>
      <c r="L18" s="67">
        <f t="shared" si="10"/>
        <v>6.5</v>
      </c>
      <c r="M18" s="67">
        <f t="shared" si="11"/>
        <v>7.5</v>
      </c>
      <c r="N18" s="9"/>
    </row>
    <row r="19" spans="1:14" x14ac:dyDescent="0.45">
      <c r="A19" s="9"/>
      <c r="B19" s="119" t="str">
        <f t="shared" si="15"/>
        <v>9X Long Bitcoin</v>
      </c>
      <c r="C19" s="68">
        <v>0.25</v>
      </c>
      <c r="D19" s="68">
        <v>7.4999999999999997E-2</v>
      </c>
      <c r="E19" s="105">
        <v>9</v>
      </c>
      <c r="F19" s="105">
        <v>1</v>
      </c>
      <c r="G19" s="105">
        <f t="shared" si="12"/>
        <v>1</v>
      </c>
      <c r="H19" s="105">
        <f t="shared" si="13"/>
        <v>7</v>
      </c>
      <c r="I19" s="68">
        <f t="shared" si="14"/>
        <v>0.1111111111111111</v>
      </c>
      <c r="J19" s="110">
        <f t="shared" si="9"/>
        <v>0.88888888888888884</v>
      </c>
      <c r="K19" s="68">
        <f t="shared" si="8"/>
        <v>1</v>
      </c>
      <c r="L19" s="67">
        <f t="shared" si="10"/>
        <v>7</v>
      </c>
      <c r="M19" s="67">
        <f t="shared" si="11"/>
        <v>8</v>
      </c>
      <c r="N19" s="9"/>
    </row>
    <row r="20" spans="1:14" x14ac:dyDescent="0.45">
      <c r="A20" s="9"/>
      <c r="B20" s="119" t="str">
        <f t="shared" si="15"/>
        <v>9.5X Long Bitcoin</v>
      </c>
      <c r="C20" s="68">
        <v>0.25</v>
      </c>
      <c r="D20" s="68">
        <v>7.4999999999999997E-2</v>
      </c>
      <c r="E20" s="105">
        <v>9.5</v>
      </c>
      <c r="F20" s="105">
        <v>1</v>
      </c>
      <c r="G20" s="105">
        <f t="shared" si="12"/>
        <v>1</v>
      </c>
      <c r="H20" s="105">
        <f t="shared" si="13"/>
        <v>7.5</v>
      </c>
      <c r="I20" s="68">
        <f t="shared" si="14"/>
        <v>0.10526315789473684</v>
      </c>
      <c r="J20" s="110">
        <f t="shared" si="9"/>
        <v>0.89473684210526316</v>
      </c>
      <c r="K20" s="68">
        <f t="shared" si="8"/>
        <v>1</v>
      </c>
      <c r="L20" s="67">
        <f t="shared" si="10"/>
        <v>7.5</v>
      </c>
      <c r="M20" s="67">
        <f t="shared" si="11"/>
        <v>8.5</v>
      </c>
      <c r="N20" s="9"/>
    </row>
    <row r="21" spans="1:14" x14ac:dyDescent="0.45">
      <c r="A21" s="9"/>
      <c r="B21" s="119" t="str">
        <f t="shared" si="15"/>
        <v>10X Long Bitcoin</v>
      </c>
      <c r="C21" s="68">
        <v>0.25</v>
      </c>
      <c r="D21" s="68">
        <v>7.4999999999999997E-2</v>
      </c>
      <c r="E21" s="105">
        <v>10</v>
      </c>
      <c r="F21" s="105">
        <v>1</v>
      </c>
      <c r="G21" s="105">
        <f t="shared" si="12"/>
        <v>1</v>
      </c>
      <c r="H21" s="105">
        <f t="shared" si="13"/>
        <v>8</v>
      </c>
      <c r="I21" s="68">
        <f t="shared" si="14"/>
        <v>0.1</v>
      </c>
      <c r="J21" s="110">
        <f t="shared" si="9"/>
        <v>0.9</v>
      </c>
      <c r="K21" s="68">
        <f t="shared" si="8"/>
        <v>1</v>
      </c>
      <c r="L21" s="67">
        <f t="shared" si="10"/>
        <v>8</v>
      </c>
      <c r="M21" s="67">
        <f t="shared" si="11"/>
        <v>9</v>
      </c>
      <c r="N21" s="9"/>
    </row>
    <row r="22" spans="1:14" x14ac:dyDescent="0.45">
      <c r="A22" s="9"/>
      <c r="B22" s="119" t="str">
        <f t="shared" si="15"/>
        <v>10.5X Long Bitcoin</v>
      </c>
      <c r="C22" s="68">
        <v>0.25</v>
      </c>
      <c r="D22" s="68">
        <v>7.4999999999999997E-2</v>
      </c>
      <c r="E22" s="105">
        <v>10.5</v>
      </c>
      <c r="F22" s="105">
        <v>1</v>
      </c>
      <c r="G22" s="105">
        <f t="shared" si="12"/>
        <v>1</v>
      </c>
      <c r="H22" s="105">
        <f t="shared" si="13"/>
        <v>8.5</v>
      </c>
      <c r="I22" s="68">
        <f t="shared" si="14"/>
        <v>9.5238095238095233E-2</v>
      </c>
      <c r="J22" s="110">
        <f t="shared" si="9"/>
        <v>0.90476190476190477</v>
      </c>
      <c r="K22" s="68">
        <f t="shared" si="8"/>
        <v>1</v>
      </c>
      <c r="L22" s="67">
        <f t="shared" si="10"/>
        <v>8.5</v>
      </c>
      <c r="M22" s="67">
        <f t="shared" si="11"/>
        <v>9.5</v>
      </c>
      <c r="N22" s="9"/>
    </row>
    <row r="23" spans="1:14" x14ac:dyDescent="0.45">
      <c r="A23" s="9"/>
      <c r="B23" s="119" t="str">
        <f t="shared" si="15"/>
        <v>11X Long Bitcoin</v>
      </c>
      <c r="C23" s="68">
        <v>0.25</v>
      </c>
      <c r="D23" s="68">
        <v>7.4999999999999997E-2</v>
      </c>
      <c r="E23" s="105">
        <v>11</v>
      </c>
      <c r="F23" s="105">
        <v>1</v>
      </c>
      <c r="G23" s="105">
        <f t="shared" si="12"/>
        <v>1</v>
      </c>
      <c r="H23" s="105">
        <f t="shared" si="13"/>
        <v>9</v>
      </c>
      <c r="I23" s="68">
        <f t="shared" si="14"/>
        <v>9.0909090909090912E-2</v>
      </c>
      <c r="J23" s="110">
        <f t="shared" si="9"/>
        <v>0.90909090909090906</v>
      </c>
      <c r="K23" s="68">
        <f t="shared" si="8"/>
        <v>1</v>
      </c>
      <c r="L23" s="67">
        <f t="shared" si="10"/>
        <v>9</v>
      </c>
      <c r="M23" s="67">
        <f t="shared" si="11"/>
        <v>10</v>
      </c>
      <c r="N23" s="9"/>
    </row>
    <row r="24" spans="1:14" x14ac:dyDescent="0.45">
      <c r="A24" s="9"/>
      <c r="B24" s="119" t="str">
        <f t="shared" si="15"/>
        <v>11.5X Long Bitcoin</v>
      </c>
      <c r="C24" s="68">
        <v>0.25</v>
      </c>
      <c r="D24" s="68">
        <v>7.4999999999999997E-2</v>
      </c>
      <c r="E24" s="105">
        <v>11.5</v>
      </c>
      <c r="F24" s="105">
        <v>1</v>
      </c>
      <c r="G24" s="105">
        <f t="shared" si="12"/>
        <v>1</v>
      </c>
      <c r="H24" s="105">
        <f t="shared" si="13"/>
        <v>9.5</v>
      </c>
      <c r="I24" s="68">
        <f t="shared" si="14"/>
        <v>8.6956521739130432E-2</v>
      </c>
      <c r="J24" s="110">
        <f t="shared" si="9"/>
        <v>0.91304347826086962</v>
      </c>
      <c r="K24" s="68">
        <f t="shared" si="8"/>
        <v>1</v>
      </c>
      <c r="L24" s="67">
        <f t="shared" si="10"/>
        <v>9.5</v>
      </c>
      <c r="M24" s="67">
        <f t="shared" si="11"/>
        <v>10.5</v>
      </c>
      <c r="N24" s="9"/>
    </row>
    <row r="25" spans="1:14" x14ac:dyDescent="0.45">
      <c r="A25" s="9"/>
      <c r="B25" s="119" t="str">
        <f t="shared" si="15"/>
        <v>12X Long Bitcoin</v>
      </c>
      <c r="C25" s="68">
        <v>0.25</v>
      </c>
      <c r="D25" s="68">
        <v>7.4999999999999997E-2</v>
      </c>
      <c r="E25" s="105">
        <v>12</v>
      </c>
      <c r="F25" s="105">
        <v>1</v>
      </c>
      <c r="G25" s="105">
        <f t="shared" si="12"/>
        <v>1</v>
      </c>
      <c r="H25" s="105">
        <f t="shared" si="13"/>
        <v>10</v>
      </c>
      <c r="I25" s="68">
        <f t="shared" si="14"/>
        <v>8.3333333333333329E-2</v>
      </c>
      <c r="J25" s="110">
        <f t="shared" si="9"/>
        <v>0.91666666666666663</v>
      </c>
      <c r="K25" s="68">
        <f t="shared" si="8"/>
        <v>1</v>
      </c>
      <c r="L25" s="67">
        <f t="shared" si="10"/>
        <v>10</v>
      </c>
      <c r="M25" s="67">
        <f t="shared" si="11"/>
        <v>11</v>
      </c>
      <c r="N25" s="9"/>
    </row>
    <row r="26" spans="1:14" x14ac:dyDescent="0.45">
      <c r="A26" s="9"/>
      <c r="B26" s="119" t="str">
        <f t="shared" si="15"/>
        <v>12.5X Long Bitcoin</v>
      </c>
      <c r="C26" s="68">
        <v>0.25</v>
      </c>
      <c r="D26" s="68">
        <v>7.4999999999999997E-2</v>
      </c>
      <c r="E26" s="105">
        <v>12.5</v>
      </c>
      <c r="F26" s="105">
        <v>1</v>
      </c>
      <c r="G26" s="105">
        <f t="shared" si="12"/>
        <v>1</v>
      </c>
      <c r="H26" s="105">
        <f t="shared" si="13"/>
        <v>10.5</v>
      </c>
      <c r="I26" s="68">
        <f t="shared" si="14"/>
        <v>0.08</v>
      </c>
      <c r="J26" s="110">
        <f t="shared" si="9"/>
        <v>0.92</v>
      </c>
      <c r="K26" s="68">
        <f t="shared" si="8"/>
        <v>1</v>
      </c>
      <c r="L26" s="67">
        <f t="shared" si="10"/>
        <v>10.5</v>
      </c>
      <c r="M26" s="67">
        <f t="shared" si="11"/>
        <v>11.5</v>
      </c>
      <c r="N26" s="9"/>
    </row>
    <row r="27" spans="1:14" x14ac:dyDescent="0.45">
      <c r="A27" s="9"/>
      <c r="B27" s="119" t="str">
        <f t="shared" si="15"/>
        <v>13X Long Bitcoin</v>
      </c>
      <c r="C27" s="68">
        <v>0.25</v>
      </c>
      <c r="D27" s="68">
        <v>7.4999999999999997E-2</v>
      </c>
      <c r="E27" s="105">
        <v>13</v>
      </c>
      <c r="F27" s="105">
        <v>1</v>
      </c>
      <c r="G27" s="105">
        <f t="shared" si="12"/>
        <v>1</v>
      </c>
      <c r="H27" s="105">
        <f t="shared" si="13"/>
        <v>11</v>
      </c>
      <c r="I27" s="68">
        <f t="shared" si="14"/>
        <v>7.6923076923076927E-2</v>
      </c>
      <c r="J27" s="110">
        <f t="shared" si="9"/>
        <v>0.92307692307692313</v>
      </c>
      <c r="K27" s="68">
        <f t="shared" si="8"/>
        <v>1</v>
      </c>
      <c r="L27" s="67">
        <f t="shared" si="10"/>
        <v>11</v>
      </c>
      <c r="M27" s="67">
        <f t="shared" si="11"/>
        <v>12</v>
      </c>
      <c r="N27" s="9"/>
    </row>
    <row r="28" spans="1:14" x14ac:dyDescent="0.45">
      <c r="A28" s="9"/>
      <c r="B28" s="119" t="str">
        <f t="shared" si="15"/>
        <v>13.5X Long Bitcoin</v>
      </c>
      <c r="C28" s="68">
        <v>0.25</v>
      </c>
      <c r="D28" s="68">
        <v>7.4999999999999997E-2</v>
      </c>
      <c r="E28" s="105">
        <v>13.5</v>
      </c>
      <c r="F28" s="105">
        <v>1</v>
      </c>
      <c r="G28" s="105">
        <f t="shared" si="12"/>
        <v>1</v>
      </c>
      <c r="H28" s="105">
        <f t="shared" si="13"/>
        <v>11.5</v>
      </c>
      <c r="I28" s="68">
        <f t="shared" si="14"/>
        <v>7.407407407407407E-2</v>
      </c>
      <c r="J28" s="110">
        <f t="shared" si="9"/>
        <v>0.92592592592592593</v>
      </c>
      <c r="K28" s="68">
        <f t="shared" si="8"/>
        <v>1</v>
      </c>
      <c r="L28" s="67">
        <f t="shared" si="10"/>
        <v>11.5</v>
      </c>
      <c r="M28" s="67">
        <f t="shared" si="11"/>
        <v>12.5</v>
      </c>
      <c r="N28" s="9"/>
    </row>
    <row r="29" spans="1:14" x14ac:dyDescent="0.45">
      <c r="A29" s="9"/>
      <c r="B29" s="119" t="str">
        <f t="shared" si="15"/>
        <v>14X Long Bitcoin</v>
      </c>
      <c r="C29" s="68">
        <v>0.25</v>
      </c>
      <c r="D29" s="68">
        <v>7.4999999999999997E-2</v>
      </c>
      <c r="E29" s="105">
        <v>14</v>
      </c>
      <c r="F29" s="105">
        <v>1</v>
      </c>
      <c r="G29" s="105">
        <f t="shared" si="12"/>
        <v>1</v>
      </c>
      <c r="H29" s="105">
        <f t="shared" si="13"/>
        <v>12</v>
      </c>
      <c r="I29" s="68">
        <f t="shared" si="14"/>
        <v>7.1428571428571425E-2</v>
      </c>
      <c r="J29" s="110">
        <f t="shared" si="9"/>
        <v>0.9285714285714286</v>
      </c>
      <c r="K29" s="68">
        <f t="shared" si="8"/>
        <v>1</v>
      </c>
      <c r="L29" s="67">
        <f t="shared" si="10"/>
        <v>12</v>
      </c>
      <c r="M29" s="67">
        <f t="shared" si="11"/>
        <v>13</v>
      </c>
      <c r="N29" s="9"/>
    </row>
    <row r="30" spans="1:14" x14ac:dyDescent="0.45">
      <c r="A30" s="9"/>
      <c r="B30" s="119" t="str">
        <f t="shared" si="15"/>
        <v>14.5X Long Bitcoin</v>
      </c>
      <c r="C30" s="68">
        <v>0.25</v>
      </c>
      <c r="D30" s="68">
        <v>7.4999999999999997E-2</v>
      </c>
      <c r="E30" s="105">
        <v>14.5</v>
      </c>
      <c r="F30" s="105">
        <v>1</v>
      </c>
      <c r="G30" s="105">
        <f t="shared" si="12"/>
        <v>1</v>
      </c>
      <c r="H30" s="105">
        <f t="shared" si="13"/>
        <v>12.5</v>
      </c>
      <c r="I30" s="68">
        <f t="shared" si="14"/>
        <v>6.8965517241379309E-2</v>
      </c>
      <c r="J30" s="110">
        <f t="shared" si="9"/>
        <v>0.93103448275862066</v>
      </c>
      <c r="K30" s="68">
        <f t="shared" si="8"/>
        <v>1</v>
      </c>
      <c r="L30" s="67">
        <f t="shared" si="10"/>
        <v>12.5</v>
      </c>
      <c r="M30" s="67">
        <f t="shared" si="11"/>
        <v>13.5</v>
      </c>
      <c r="N30" s="9"/>
    </row>
    <row r="31" spans="1:14" x14ac:dyDescent="0.45">
      <c r="A31" s="9"/>
      <c r="B31" s="119" t="str">
        <f t="shared" si="15"/>
        <v>15X Long Bitcoin</v>
      </c>
      <c r="C31" s="68">
        <v>0.25</v>
      </c>
      <c r="D31" s="68">
        <v>7.4999999999999997E-2</v>
      </c>
      <c r="E31" s="105">
        <v>15</v>
      </c>
      <c r="F31" s="105">
        <v>1</v>
      </c>
      <c r="G31" s="105">
        <f t="shared" si="12"/>
        <v>1</v>
      </c>
      <c r="H31" s="105">
        <f t="shared" si="13"/>
        <v>13</v>
      </c>
      <c r="I31" s="68">
        <f t="shared" si="14"/>
        <v>6.6666666666666666E-2</v>
      </c>
      <c r="J31" s="110">
        <f t="shared" si="9"/>
        <v>0.93333333333333335</v>
      </c>
      <c r="K31" s="68">
        <f t="shared" si="8"/>
        <v>1</v>
      </c>
      <c r="L31" s="67">
        <f t="shared" si="10"/>
        <v>13</v>
      </c>
      <c r="M31" s="67">
        <f t="shared" si="11"/>
        <v>14</v>
      </c>
      <c r="N31" s="9"/>
    </row>
    <row r="32" spans="1:14" x14ac:dyDescent="0.45">
      <c r="A32" s="9"/>
      <c r="B32" s="119" t="str">
        <f t="shared" si="15"/>
        <v>15.5X Long Bitcoin</v>
      </c>
      <c r="C32" s="68">
        <v>0.25</v>
      </c>
      <c r="D32" s="68">
        <v>7.4999999999999997E-2</v>
      </c>
      <c r="E32" s="105">
        <v>15.5</v>
      </c>
      <c r="F32" s="105">
        <v>1</v>
      </c>
      <c r="G32" s="105">
        <f t="shared" si="12"/>
        <v>1</v>
      </c>
      <c r="H32" s="105">
        <f t="shared" si="13"/>
        <v>13.5</v>
      </c>
      <c r="I32" s="68">
        <f t="shared" si="14"/>
        <v>6.4516129032258063E-2</v>
      </c>
      <c r="J32" s="110">
        <f t="shared" si="9"/>
        <v>0.93548387096774199</v>
      </c>
      <c r="K32" s="68">
        <f t="shared" si="8"/>
        <v>1</v>
      </c>
      <c r="L32" s="67">
        <f t="shared" si="10"/>
        <v>13.5</v>
      </c>
      <c r="M32" s="67">
        <f t="shared" si="11"/>
        <v>14.5</v>
      </c>
      <c r="N32" s="9"/>
    </row>
    <row r="33" spans="1:14" x14ac:dyDescent="0.45">
      <c r="A33" s="9"/>
      <c r="B33" s="119" t="str">
        <f t="shared" si="15"/>
        <v>16X Long Bitcoin</v>
      </c>
      <c r="C33" s="68">
        <v>0.25</v>
      </c>
      <c r="D33" s="68">
        <v>7.4999999999999997E-2</v>
      </c>
      <c r="E33" s="105">
        <v>16</v>
      </c>
      <c r="F33" s="105">
        <v>1</v>
      </c>
      <c r="G33" s="105">
        <f t="shared" si="12"/>
        <v>1</v>
      </c>
      <c r="H33" s="105">
        <f t="shared" si="13"/>
        <v>14</v>
      </c>
      <c r="I33" s="68">
        <f t="shared" si="14"/>
        <v>6.25E-2</v>
      </c>
      <c r="J33" s="110">
        <f t="shared" si="9"/>
        <v>0.9375</v>
      </c>
      <c r="K33" s="68">
        <f t="shared" si="8"/>
        <v>1</v>
      </c>
      <c r="L33" s="67">
        <f t="shared" si="10"/>
        <v>14</v>
      </c>
      <c r="M33" s="67">
        <f t="shared" si="11"/>
        <v>15</v>
      </c>
      <c r="N33" s="9"/>
    </row>
    <row r="34" spans="1:14" x14ac:dyDescent="0.45">
      <c r="A34" s="9"/>
      <c r="B34" s="119" t="str">
        <f t="shared" si="15"/>
        <v>16.5X Long Bitcoin</v>
      </c>
      <c r="C34" s="68">
        <v>0.25</v>
      </c>
      <c r="D34" s="68">
        <v>7.4999999999999997E-2</v>
      </c>
      <c r="E34" s="105">
        <v>16.5</v>
      </c>
      <c r="F34" s="105">
        <v>1</v>
      </c>
      <c r="G34" s="105">
        <f t="shared" si="12"/>
        <v>1</v>
      </c>
      <c r="H34" s="105">
        <f t="shared" si="13"/>
        <v>14.5</v>
      </c>
      <c r="I34" s="68">
        <f t="shared" si="14"/>
        <v>6.0606060606060608E-2</v>
      </c>
      <c r="J34" s="110">
        <f t="shared" si="9"/>
        <v>0.93939393939393945</v>
      </c>
      <c r="K34" s="68">
        <f t="shared" si="8"/>
        <v>1</v>
      </c>
      <c r="L34" s="67">
        <f t="shared" si="10"/>
        <v>14.5</v>
      </c>
      <c r="M34" s="67">
        <f t="shared" si="11"/>
        <v>15.5</v>
      </c>
      <c r="N34" s="9"/>
    </row>
    <row r="35" spans="1:14" x14ac:dyDescent="0.45">
      <c r="A35" s="9"/>
      <c r="B35" s="119" t="str">
        <f t="shared" si="15"/>
        <v>17X Long Bitcoin</v>
      </c>
      <c r="C35" s="68">
        <v>0.25</v>
      </c>
      <c r="D35" s="68">
        <v>7.4999999999999997E-2</v>
      </c>
      <c r="E35" s="105">
        <v>17</v>
      </c>
      <c r="F35" s="105">
        <v>1</v>
      </c>
      <c r="G35" s="105">
        <f t="shared" si="12"/>
        <v>1</v>
      </c>
      <c r="H35" s="105">
        <f t="shared" si="13"/>
        <v>15</v>
      </c>
      <c r="I35" s="68">
        <f t="shared" si="14"/>
        <v>5.8823529411764705E-2</v>
      </c>
      <c r="J35" s="110">
        <f t="shared" si="9"/>
        <v>0.94117647058823528</v>
      </c>
      <c r="K35" s="68">
        <f t="shared" si="8"/>
        <v>1</v>
      </c>
      <c r="L35" s="67">
        <f t="shared" si="10"/>
        <v>15</v>
      </c>
      <c r="M35" s="67">
        <f t="shared" si="11"/>
        <v>16</v>
      </c>
      <c r="N35" s="9"/>
    </row>
    <row r="36" spans="1:14" x14ac:dyDescent="0.45">
      <c r="A36" s="9"/>
      <c r="B36" s="119" t="str">
        <f t="shared" si="15"/>
        <v>17.5X Long Bitcoin</v>
      </c>
      <c r="C36" s="68">
        <v>0.25</v>
      </c>
      <c r="D36" s="68">
        <v>7.4999999999999997E-2</v>
      </c>
      <c r="E36" s="105">
        <v>17.5</v>
      </c>
      <c r="F36" s="105">
        <v>1</v>
      </c>
      <c r="G36" s="105">
        <f t="shared" si="12"/>
        <v>1</v>
      </c>
      <c r="H36" s="105">
        <f t="shared" si="13"/>
        <v>15.5</v>
      </c>
      <c r="I36" s="68">
        <f t="shared" si="14"/>
        <v>5.7142857142857141E-2</v>
      </c>
      <c r="J36" s="110">
        <f t="shared" si="9"/>
        <v>0.94285714285714284</v>
      </c>
      <c r="K36" s="68">
        <f t="shared" si="8"/>
        <v>1</v>
      </c>
      <c r="L36" s="67">
        <f t="shared" si="10"/>
        <v>15.5</v>
      </c>
      <c r="M36" s="67">
        <f t="shared" si="11"/>
        <v>16.5</v>
      </c>
      <c r="N36" s="9"/>
    </row>
    <row r="37" spans="1:14" x14ac:dyDescent="0.45">
      <c r="A37" s="9"/>
      <c r="B37" s="119" t="str">
        <f t="shared" si="15"/>
        <v>18X Long Bitcoin</v>
      </c>
      <c r="C37" s="68">
        <v>0.25</v>
      </c>
      <c r="D37" s="68">
        <v>7.4999999999999997E-2</v>
      </c>
      <c r="E37" s="105">
        <v>18</v>
      </c>
      <c r="F37" s="105">
        <v>1</v>
      </c>
      <c r="G37" s="105">
        <f t="shared" si="12"/>
        <v>1</v>
      </c>
      <c r="H37" s="105">
        <f t="shared" si="13"/>
        <v>16</v>
      </c>
      <c r="I37" s="68">
        <f t="shared" si="14"/>
        <v>5.5555555555555552E-2</v>
      </c>
      <c r="J37" s="110">
        <f t="shared" si="9"/>
        <v>0.94444444444444442</v>
      </c>
      <c r="K37" s="68">
        <f t="shared" si="8"/>
        <v>1</v>
      </c>
      <c r="L37" s="67">
        <f t="shared" si="10"/>
        <v>16</v>
      </c>
      <c r="M37" s="67">
        <f t="shared" si="11"/>
        <v>17</v>
      </c>
      <c r="N37" s="9"/>
    </row>
    <row r="38" spans="1:14" x14ac:dyDescent="0.45">
      <c r="A38" s="9"/>
      <c r="B38" s="119" t="str">
        <f t="shared" si="15"/>
        <v>18.5X Long Bitcoin</v>
      </c>
      <c r="C38" s="68">
        <v>0.25</v>
      </c>
      <c r="D38" s="68">
        <v>7.4999999999999997E-2</v>
      </c>
      <c r="E38" s="105">
        <v>18.5</v>
      </c>
      <c r="F38" s="105">
        <v>1</v>
      </c>
      <c r="G38" s="105">
        <f t="shared" si="12"/>
        <v>1</v>
      </c>
      <c r="H38" s="105">
        <f t="shared" si="13"/>
        <v>16.5</v>
      </c>
      <c r="I38" s="68">
        <f t="shared" si="14"/>
        <v>5.4054054054054057E-2</v>
      </c>
      <c r="J38" s="110">
        <f t="shared" si="9"/>
        <v>0.94594594594594594</v>
      </c>
      <c r="K38" s="68">
        <f t="shared" si="8"/>
        <v>1</v>
      </c>
      <c r="L38" s="67">
        <f t="shared" si="10"/>
        <v>16.5</v>
      </c>
      <c r="M38" s="67">
        <f t="shared" si="11"/>
        <v>17.5</v>
      </c>
      <c r="N38" s="9"/>
    </row>
    <row r="39" spans="1:14" x14ac:dyDescent="0.45">
      <c r="A39" s="9"/>
      <c r="B39" s="119" t="str">
        <f t="shared" si="15"/>
        <v>19X Long Bitcoin</v>
      </c>
      <c r="C39" s="68">
        <v>0.25</v>
      </c>
      <c r="D39" s="68">
        <v>7.4999999999999997E-2</v>
      </c>
      <c r="E39" s="105">
        <v>19</v>
      </c>
      <c r="F39" s="105">
        <v>1</v>
      </c>
      <c r="G39" s="105">
        <f t="shared" si="12"/>
        <v>1</v>
      </c>
      <c r="H39" s="105">
        <f t="shared" si="13"/>
        <v>17</v>
      </c>
      <c r="I39" s="68">
        <f t="shared" si="14"/>
        <v>5.2631578947368418E-2</v>
      </c>
      <c r="J39" s="110">
        <f t="shared" si="9"/>
        <v>0.94736842105263164</v>
      </c>
      <c r="K39" s="68">
        <f t="shared" si="8"/>
        <v>1</v>
      </c>
      <c r="L39" s="67">
        <f t="shared" si="10"/>
        <v>17</v>
      </c>
      <c r="M39" s="67">
        <f t="shared" si="11"/>
        <v>18</v>
      </c>
      <c r="N39" s="9"/>
    </row>
    <row r="40" spans="1:14" x14ac:dyDescent="0.45">
      <c r="A40" s="9"/>
      <c r="B40" s="119" t="str">
        <f t="shared" si="15"/>
        <v>19.5X Long Bitcoin</v>
      </c>
      <c r="C40" s="68">
        <v>0.25</v>
      </c>
      <c r="D40" s="68">
        <v>7.4999999999999997E-2</v>
      </c>
      <c r="E40" s="105">
        <v>19.5</v>
      </c>
      <c r="F40" s="105">
        <v>1</v>
      </c>
      <c r="G40" s="105">
        <f t="shared" si="12"/>
        <v>1</v>
      </c>
      <c r="H40" s="105">
        <f t="shared" si="13"/>
        <v>17.5</v>
      </c>
      <c r="I40" s="68">
        <f t="shared" si="14"/>
        <v>5.128205128205128E-2</v>
      </c>
      <c r="J40" s="110">
        <f t="shared" si="9"/>
        <v>0.94871794871794868</v>
      </c>
      <c r="K40" s="68">
        <f t="shared" si="8"/>
        <v>1</v>
      </c>
      <c r="L40" s="67">
        <f t="shared" si="10"/>
        <v>17.5</v>
      </c>
      <c r="M40" s="67">
        <f t="shared" si="11"/>
        <v>18.5</v>
      </c>
      <c r="N40" s="9"/>
    </row>
    <row r="41" spans="1:14" x14ac:dyDescent="0.45">
      <c r="A41" s="9"/>
      <c r="B41" s="119" t="str">
        <f t="shared" si="15"/>
        <v>20X Long Bitcoin</v>
      </c>
      <c r="C41" s="68">
        <v>0.25</v>
      </c>
      <c r="D41" s="68">
        <v>7.4999999999999997E-2</v>
      </c>
      <c r="E41" s="105">
        <v>20</v>
      </c>
      <c r="F41" s="105">
        <v>1</v>
      </c>
      <c r="G41" s="105">
        <f t="shared" si="12"/>
        <v>1</v>
      </c>
      <c r="H41" s="105">
        <f t="shared" si="13"/>
        <v>18</v>
      </c>
      <c r="I41" s="68">
        <f t="shared" si="14"/>
        <v>0.05</v>
      </c>
      <c r="J41" s="110">
        <f t="shared" si="9"/>
        <v>0.95</v>
      </c>
      <c r="K41" s="68">
        <f t="shared" si="8"/>
        <v>1</v>
      </c>
      <c r="L41" s="67">
        <f t="shared" si="10"/>
        <v>18</v>
      </c>
      <c r="M41" s="67">
        <f t="shared" si="11"/>
        <v>19</v>
      </c>
      <c r="N41" s="9"/>
    </row>
    <row r="42" spans="1:14" x14ac:dyDescent="0.45">
      <c r="A42" s="9"/>
      <c r="B42" s="4"/>
      <c r="C42" s="4"/>
      <c r="D42" s="4"/>
      <c r="E42" s="4"/>
      <c r="F42" s="4"/>
      <c r="G42" s="4"/>
      <c r="H42" s="4"/>
      <c r="I42" s="106"/>
      <c r="J42" s="106"/>
      <c r="K42" s="106"/>
      <c r="L42" s="106"/>
      <c r="M42" s="106"/>
      <c r="N42" s="9"/>
    </row>
    <row r="43" spans="1:14" x14ac:dyDescent="0.45">
      <c r="I43" s="13"/>
      <c r="J43" s="13"/>
      <c r="K43" s="13"/>
      <c r="L43" s="13"/>
      <c r="M43" s="13"/>
    </row>
    <row r="44" spans="1:14" x14ac:dyDescent="0.45">
      <c r="I44" s="13"/>
      <c r="J44" s="13"/>
      <c r="K44" s="13"/>
      <c r="L44" s="13"/>
      <c r="M44" s="13"/>
    </row>
  </sheetData>
  <mergeCells count="2">
    <mergeCell ref="E2:E3"/>
    <mergeCell ref="B2:D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87922-7101-49C0-985B-337596952EA9}">
  <dimension ref="B1:M22"/>
  <sheetViews>
    <sheetView zoomScaleNormal="100" workbookViewId="0">
      <selection activeCell="R6" sqref="R6"/>
    </sheetView>
  </sheetViews>
  <sheetFormatPr defaultRowHeight="33.85" customHeight="1" x14ac:dyDescent="0.45"/>
  <cols>
    <col min="1" max="1" width="1.796875" style="127" customWidth="1"/>
    <col min="2" max="2" width="16.73046875" style="124" customWidth="1"/>
    <col min="3" max="3" width="23.6640625" style="127" customWidth="1"/>
    <col min="4" max="4" width="3" style="127" customWidth="1"/>
    <col min="5" max="5" width="26.1328125" style="127" customWidth="1"/>
    <col min="6" max="6" width="3.46484375" style="127" customWidth="1"/>
    <col min="7" max="13" width="24.86328125" style="127" customWidth="1"/>
    <col min="14" max="16384" width="9.06640625" style="127"/>
  </cols>
  <sheetData>
    <row r="1" spans="2:13" s="121" customFormat="1" ht="33.85" customHeight="1" x14ac:dyDescent="0.9">
      <c r="B1" s="120"/>
      <c r="C1" s="151" t="s">
        <v>137</v>
      </c>
      <c r="D1" s="151"/>
      <c r="M1" s="153" t="s">
        <v>149</v>
      </c>
    </row>
    <row r="2" spans="2:13" s="123" customFormat="1" ht="33.85" customHeight="1" x14ac:dyDescent="0.45">
      <c r="B2" s="122"/>
      <c r="C2" s="123" t="s">
        <v>138</v>
      </c>
      <c r="M2" s="152">
        <v>45982</v>
      </c>
    </row>
    <row r="3" spans="2:13" ht="33.85" customHeight="1" thickBot="1" x14ac:dyDescent="0.5">
      <c r="C3" s="125" t="s">
        <v>86</v>
      </c>
      <c r="D3" s="125"/>
      <c r="E3" s="126"/>
      <c r="G3" s="128" t="s">
        <v>85</v>
      </c>
      <c r="H3" s="126"/>
      <c r="I3" s="129"/>
      <c r="J3" s="129"/>
      <c r="K3" s="129"/>
      <c r="L3" s="129"/>
      <c r="M3" s="129"/>
    </row>
    <row r="4" spans="2:13" s="131" customFormat="1" ht="33.85" customHeight="1" thickTop="1" x14ac:dyDescent="0.45">
      <c r="B4" s="130"/>
      <c r="C4" s="213" t="s">
        <v>146</v>
      </c>
      <c r="D4" s="213"/>
      <c r="E4" s="213"/>
      <c r="G4" s="132" t="s">
        <v>145</v>
      </c>
    </row>
    <row r="5" spans="2:13" s="134" customFormat="1" ht="18.75" customHeight="1" x14ac:dyDescent="0.9">
      <c r="B5" s="133"/>
      <c r="C5" s="134" t="s">
        <v>118</v>
      </c>
      <c r="E5" s="134" t="s">
        <v>119</v>
      </c>
      <c r="G5" s="134" t="s">
        <v>120</v>
      </c>
      <c r="H5" s="134" t="s">
        <v>122</v>
      </c>
      <c r="I5" s="134" t="s">
        <v>123</v>
      </c>
      <c r="J5" s="134" t="s">
        <v>124</v>
      </c>
      <c r="K5" s="134" t="s">
        <v>125</v>
      </c>
      <c r="L5" s="134" t="s">
        <v>126</v>
      </c>
      <c r="M5" s="134" t="s">
        <v>127</v>
      </c>
    </row>
    <row r="6" spans="2:13" s="136" customFormat="1" ht="32.65" customHeight="1" x14ac:dyDescent="0.45">
      <c r="B6" s="135"/>
      <c r="C6" s="136" t="s">
        <v>117</v>
      </c>
      <c r="E6" s="136" t="s">
        <v>147</v>
      </c>
      <c r="G6" s="137" t="s">
        <v>121</v>
      </c>
      <c r="H6" s="137" t="s">
        <v>128</v>
      </c>
      <c r="I6" s="137" t="s">
        <v>129</v>
      </c>
      <c r="J6" s="137" t="s">
        <v>130</v>
      </c>
      <c r="K6" s="137" t="s">
        <v>131</v>
      </c>
      <c r="L6" s="137" t="s">
        <v>132</v>
      </c>
      <c r="M6" s="137" t="s">
        <v>133</v>
      </c>
    </row>
    <row r="7" spans="2:13" s="136" customFormat="1" ht="23.25" customHeight="1" thickBot="1" x14ac:dyDescent="0.5">
      <c r="B7" s="135"/>
      <c r="C7" s="138" t="s">
        <v>134</v>
      </c>
      <c r="D7" s="138"/>
      <c r="E7" s="138" t="s">
        <v>135</v>
      </c>
      <c r="F7" s="138"/>
      <c r="G7" s="139" t="s">
        <v>136</v>
      </c>
      <c r="H7" s="139" t="s">
        <v>136</v>
      </c>
      <c r="I7" s="139" t="s">
        <v>136</v>
      </c>
      <c r="J7" s="139" t="s">
        <v>136</v>
      </c>
      <c r="K7" s="139" t="s">
        <v>136</v>
      </c>
      <c r="L7" s="139" t="s">
        <v>136</v>
      </c>
      <c r="M7" s="139" t="s">
        <v>136</v>
      </c>
    </row>
    <row r="8" spans="2:13" ht="33.85" customHeight="1" thickTop="1" thickBot="1" x14ac:dyDescent="0.5">
      <c r="B8" s="154" t="s">
        <v>112</v>
      </c>
      <c r="C8" s="144">
        <f>'2X20'!E7</f>
        <v>0.17499999999999999</v>
      </c>
      <c r="D8" s="144"/>
      <c r="E8" s="144" t="str">
        <f>TEXT('2X20'!I4,"0.00%")&amp;" - "&amp;TEXT('2X40'!I4,"0.00%")</f>
        <v>26.05% - 38.31%</v>
      </c>
      <c r="F8" s="144"/>
      <c r="G8" s="145" t="str">
        <f>TEXT('2X20'!$I8,"0.00%")&amp;" - "&amp;TEXT('2X40'!$I8,"0.00%")</f>
        <v>1.06% - 7.91%</v>
      </c>
      <c r="H8" s="145" t="str">
        <f>TEXT('2.5X20'!$I8,"0.00%")&amp;" - "&amp;TEXT('2.5X40'!$I8,"0.00%")</f>
        <v>4.33% - 13.73%</v>
      </c>
      <c r="I8" s="145" t="str">
        <f>TEXT('3X20'!$I8,"0.00%")&amp;" - "&amp;TEXT('3X40'!$I8,"0.00%")</f>
        <v>7.59% - 19.55%</v>
      </c>
      <c r="J8" s="145" t="str">
        <f>TEXT('3.5X20'!$I8,"0.00%")&amp;" - "&amp;TEXT('3.5X40'!$I8,"0.00%")</f>
        <v>10.86% - 25.37%</v>
      </c>
      <c r="K8" s="145" t="str">
        <f>TEXT('4X20'!$I8,"0.00%")&amp;" - "&amp;TEXT('4X40'!$I8,"0.00%")</f>
        <v>14.12% - 31.18%</v>
      </c>
      <c r="L8" s="145" t="str">
        <f>TEXT('4.5X20'!$I8,"0.00%")&amp;" - "&amp;TEXT('4.5X40'!$I8,"0.00%")</f>
        <v>17.39% - 37.00%</v>
      </c>
      <c r="M8" s="145" t="str">
        <f>TEXT('5X20'!$I8,"0.00%")&amp;" - "&amp;TEXT('5X40'!$I8,"0.00%")</f>
        <v>20.66% - 42.82%</v>
      </c>
    </row>
    <row r="9" spans="2:13" ht="33.85" customHeight="1" thickTop="1" thickBot="1" x14ac:dyDescent="0.5">
      <c r="B9" s="154" t="s">
        <v>116</v>
      </c>
      <c r="C9" s="144">
        <f>'2X20'!S7</f>
        <v>0.15</v>
      </c>
      <c r="D9" s="144"/>
      <c r="E9" s="144" t="str">
        <f>TEXT('2X20'!W4,"0.00%")&amp;" - "&amp;TEXT('2X40'!W4,"0.00%")</f>
        <v>22.32% - 32.84%</v>
      </c>
      <c r="F9" s="146"/>
      <c r="G9" s="145" t="str">
        <f>TEXT('2X20'!$W8,"0.00%")&amp;" - "&amp;TEXT('2X40'!$W8,"0.00%")</f>
        <v>2.55% - 8.93%</v>
      </c>
      <c r="H9" s="145" t="str">
        <f>TEXT('2.5X20'!$W8,"0.00%")&amp;" - "&amp;TEXT('2.5X40'!$W8,"0.00%")</f>
        <v>5.82% - 14.75%</v>
      </c>
      <c r="I9" s="145" t="str">
        <f>TEXT('3X20'!$W8,"0.00%")&amp;" - "&amp;TEXT('3X40'!$W8,"0.00%")</f>
        <v>9.09% - 20.57%</v>
      </c>
      <c r="J9" s="145" t="str">
        <f>TEXT('3.5X20'!$W8,"0.00%")&amp;" - "&amp;TEXT('3.5X40'!$W8,"0.00%")</f>
        <v>12.35% - 26.38%</v>
      </c>
      <c r="K9" s="145" t="str">
        <f>TEXT('4X20'!$W8,"0.00%")&amp;" - "&amp;TEXT('4X40'!$W8,"0.00%")</f>
        <v>15.62% - 32.20%</v>
      </c>
      <c r="L9" s="145" t="str">
        <f>TEXT('4.5X20'!$W8,"0.00%")&amp;" - "&amp;TEXT('4.5X40'!$W8,"0.00%")</f>
        <v>18.89% - 38.02%</v>
      </c>
      <c r="M9" s="145" t="str">
        <f>TEXT('5X20'!$W8,"0.00%")&amp;" - "&amp;TEXT('5X40'!$W8,"0.00%")</f>
        <v>22.15% - 43.84%</v>
      </c>
    </row>
    <row r="10" spans="2:13" ht="33.85" customHeight="1" thickTop="1" thickBot="1" x14ac:dyDescent="0.5">
      <c r="B10" s="154" t="s">
        <v>115</v>
      </c>
      <c r="C10" s="144">
        <f>'2X20'!AG7</f>
        <v>0.125</v>
      </c>
      <c r="D10" s="144"/>
      <c r="E10" s="144" t="str">
        <f>TEXT('2X20'!AK4,"0.00%")&amp;" - "&amp;TEXT('2X40'!AK4,"0.00%")</f>
        <v>18.60% - 27.36%</v>
      </c>
      <c r="F10" s="146"/>
      <c r="G10" s="145" t="str">
        <f>TEXT('2X20'!$AK8,"0.00%")&amp;" - "&amp;TEXT('2X40'!$AK8,"0.00%")</f>
        <v>4.05% - 9.95%</v>
      </c>
      <c r="H10" s="145" t="str">
        <f>TEXT('2.5X20'!$AK8,"0.00%")&amp;" - "&amp;TEXT('2.5X40'!$AK8,"0.00%")</f>
        <v>7.32% - 15.77%</v>
      </c>
      <c r="I10" s="145" t="str">
        <f>TEXT('3X20'!$AK8,"0.00%")&amp;" - "&amp;TEXT('3X40'!$AK8,"0.00%")</f>
        <v>10.58% - 21.58%</v>
      </c>
      <c r="J10" s="145" t="str">
        <f>TEXT('3.5X20'!$AK8,"0.00%")&amp;" - "&amp;TEXT('3.5X40'!$AK8,"0.00%")</f>
        <v>13.85% - 27.40%</v>
      </c>
      <c r="K10" s="145" t="str">
        <f>TEXT('4X20'!$AK8,"0.00%")&amp;" - "&amp;TEXT('4X40'!$AK8,"0.00%")</f>
        <v>17.11% - 33.22%</v>
      </c>
      <c r="L10" s="145" t="str">
        <f>TEXT('4.5X20'!$AK8,"0.00%")&amp;" - "&amp;TEXT('4.5X40'!$AK8,"0.00%")</f>
        <v>20.38% - 39.04%</v>
      </c>
      <c r="M10" s="145" t="str">
        <f>TEXT('5X20'!$AK8,"0.00%")&amp;" - "&amp;TEXT('5X40'!$AK8,"0.00%")</f>
        <v>23.65% - 44.86%</v>
      </c>
    </row>
    <row r="11" spans="2:13" ht="33.85" customHeight="1" thickTop="1" thickBot="1" x14ac:dyDescent="0.5">
      <c r="B11" s="154" t="s">
        <v>114</v>
      </c>
      <c r="C11" s="144">
        <f>'2X20'!AU7</f>
        <v>0.1</v>
      </c>
      <c r="D11" s="144"/>
      <c r="E11" s="144" t="str">
        <f>TEXT('2X20'!AY4,"0.00%")&amp;" - "&amp;TEXT('2X40'!AY4,"0.00%")</f>
        <v>14.88% - 21.89%</v>
      </c>
      <c r="F11" s="146"/>
      <c r="G11" s="145" t="str">
        <f>TEXT('2X20'!$AY8,"0.00%")&amp;" - "&amp;TEXT('2X40'!$AY8,"0.00%")</f>
        <v>5.55% - 10.96%</v>
      </c>
      <c r="H11" s="145" t="str">
        <f>TEXT('2.5X20'!$AY8,"0.00%")&amp;" - "&amp;TEXT('2.5X40'!$AY8,"0.00%")</f>
        <v>8.81% - 16.78%</v>
      </c>
      <c r="I11" s="145" t="str">
        <f>TEXT('3X20'!$AY8,"0.00%")&amp;" - "&amp;TEXT('3X40'!$AY8,"0.00%")</f>
        <v>12.08% - 22.60%</v>
      </c>
      <c r="J11" s="145" t="str">
        <f>TEXT('3.5X20'!$AY8,"0.00%")&amp;" - "&amp;TEXT('3.5X40'!$AY8,"0.00%")</f>
        <v>15.34% - 28.42%</v>
      </c>
      <c r="K11" s="145" t="str">
        <f>TEXT('4X20'!$AY8,"0.00%")&amp;" - "&amp;TEXT('4X40'!$AY8,"0.00%")</f>
        <v>18.61% - 34.24%</v>
      </c>
      <c r="L11" s="145" t="str">
        <f>TEXT('4.5X20'!$AY8,"0.00%")&amp;" - "&amp;TEXT('4.5X40'!$AY8,"0.00%")</f>
        <v>21.88% - 40.06%</v>
      </c>
      <c r="M11" s="145" t="str">
        <f>TEXT('5X20'!$AY8,"0.00%")&amp;" - "&amp;TEXT('5X40'!$AY8,"0.00%")</f>
        <v>25.14% - 45.87%</v>
      </c>
    </row>
    <row r="12" spans="2:13" ht="33.85" customHeight="1" thickTop="1" thickBot="1" x14ac:dyDescent="0.5">
      <c r="B12" s="154" t="s">
        <v>113</v>
      </c>
      <c r="C12" s="144">
        <f>'2X20'!BI7</f>
        <v>7.4999999999999997E-2</v>
      </c>
      <c r="D12" s="144"/>
      <c r="E12" s="144" t="str">
        <f>TEXT('2X20'!BM4,"0.00%")&amp;" - "&amp;TEXT('2X40'!BM4,"0.00%")</f>
        <v>11.16% - 16.42%</v>
      </c>
      <c r="F12" s="146"/>
      <c r="G12" s="145" t="str">
        <f>TEXT('2X20'!$BM8,"0.00%")&amp;" - "&amp;TEXT('2X40'!$BM8,"0.00%")</f>
        <v>7.04% - 11.98%</v>
      </c>
      <c r="H12" s="145" t="str">
        <f>TEXT('2.5X20'!$BM8,"0.00%")&amp;" - "&amp;TEXT('2.5X40'!$BM8,"0.00%")</f>
        <v>10.31% - 17.80%</v>
      </c>
      <c r="I12" s="145" t="str">
        <f>TEXT('3X20'!$BM8,"0.00%")&amp;" - "&amp;TEXT('3X40'!$BM8,"0.00%")</f>
        <v>13.57% - 23.62%</v>
      </c>
      <c r="J12" s="145" t="str">
        <f>TEXT('3.5X20'!$BM8,"0.00%")&amp;" - "&amp;TEXT('3.5X40'!$BM8,"0.00%")</f>
        <v>16.84% - 29.44%</v>
      </c>
      <c r="K12" s="145" t="str">
        <f>TEXT('4X20'!$BM8,"0.00%")&amp;" - "&amp;TEXT('4X40'!$BM8,"0.00%")</f>
        <v>20.10% - 35.26%</v>
      </c>
      <c r="L12" s="145" t="str">
        <f>TEXT('4.5X20'!$BM8,"0.00%")&amp;" - "&amp;TEXT('4.5X40'!$BM8,"0.00%")</f>
        <v>23.37% - 41.07%</v>
      </c>
      <c r="M12" s="145" t="str">
        <f>TEXT('5X20'!$BM8,"0.00%")&amp;" - "&amp;TEXT('5X40'!$BM8,"0.00%")</f>
        <v>26.64% - 46.89%</v>
      </c>
    </row>
    <row r="13" spans="2:13" ht="37.9" customHeight="1" thickTop="1" thickBot="1" x14ac:dyDescent="0.5">
      <c r="B13" s="128" t="s">
        <v>87</v>
      </c>
      <c r="C13" s="129"/>
      <c r="D13" s="160"/>
      <c r="E13" s="158" t="s">
        <v>152</v>
      </c>
      <c r="F13" s="157"/>
      <c r="G13" s="144">
        <f>'2X20'!$E11</f>
        <v>0</v>
      </c>
      <c r="H13" s="144">
        <f>'2.5X20'!$E11</f>
        <v>7.4999999999999997E-2</v>
      </c>
      <c r="I13" s="144">
        <f>'3X20'!$E11</f>
        <v>7.4999999999999997E-2</v>
      </c>
      <c r="J13" s="144">
        <f>'3.5X20'!$E11</f>
        <v>7.4999999999999997E-2</v>
      </c>
      <c r="K13" s="144">
        <f>'4X20'!$E11</f>
        <v>7.4999999999999997E-2</v>
      </c>
      <c r="L13" s="144">
        <f>'4.5X20'!$E11</f>
        <v>7.4999999999999997E-2</v>
      </c>
      <c r="M13" s="144">
        <f>'5X20'!$E11</f>
        <v>7.4999999999999997E-2</v>
      </c>
    </row>
    <row r="14" spans="2:13" ht="37.9" customHeight="1" thickTop="1" thickBot="1" x14ac:dyDescent="0.5">
      <c r="B14" s="150" t="s">
        <v>148</v>
      </c>
      <c r="E14" s="158" t="s">
        <v>151</v>
      </c>
      <c r="F14" s="129"/>
      <c r="G14" s="147" t="str">
        <f>TEXT('2X20'!$I12,"0.00%")&amp;" - "&amp;TEXT('2X40'!$I12,"0.00%")</f>
        <v>2.03% - 2.65%</v>
      </c>
      <c r="H14" s="147" t="str">
        <f>TEXT('2.5X20'!$I12-'2.5X20'!$I125,"0.00%")&amp;" - "&amp;TEXT('2.5X40'!$I12-'2.5X40'!$I125,"0.00%")</f>
        <v>3.01% - 3.95%</v>
      </c>
      <c r="I14" s="147" t="str">
        <f>TEXT('3X20'!$I12-'3X20'!$I125,"0.00%")&amp;" - "&amp;TEXT('3X40'!$I12-'3X40'!$I125,"0.00%")</f>
        <v>3.98% - 5.25%</v>
      </c>
      <c r="J14" s="147" t="str">
        <f>TEXT('3.5X20'!$I12-'3.5X20'!$I125,"0.00%")&amp;" - "&amp;TEXT('3.5X40'!$I12-'3.5X40'!$I125,"0.00%")</f>
        <v>4.95% - 6.54%</v>
      </c>
      <c r="K14" s="147" t="str">
        <f>TEXT('4X20'!$I12-'4X20'!$I125,"0.00%")&amp;" - "&amp;TEXT('4X40'!$I12-'4X40'!$I125,"0.00%")</f>
        <v>5.92% - 7.84%</v>
      </c>
      <c r="L14" s="147" t="str">
        <f>TEXT('4.5X20'!$I12-'4.5X20'!$I125,"0.00%")&amp;" - "&amp;TEXT('4.5X40'!$I12-'4.5X40'!$I125,"0.00%")</f>
        <v>6.90% - 9.13%</v>
      </c>
      <c r="M14" s="147" t="str">
        <f>TEXT('5X20'!$I12-'5X20'!$I125,"0.00%")&amp;" - "&amp;TEXT('5X40'!$I12-'5X40'!$I125,"0.00%")</f>
        <v>7.87% - 10.43%</v>
      </c>
    </row>
    <row r="15" spans="2:13" ht="37.9" customHeight="1" thickTop="1" thickBot="1" x14ac:dyDescent="0.5">
      <c r="B15" s="132"/>
      <c r="D15" s="129"/>
      <c r="E15" s="158" t="s">
        <v>153</v>
      </c>
      <c r="F15" s="157"/>
      <c r="G15" s="145">
        <f>'2X20'!$E9</f>
        <v>0.15</v>
      </c>
      <c r="H15" s="145">
        <f>'2.5X20'!$E9</f>
        <v>0.15</v>
      </c>
      <c r="I15" s="145">
        <f>'3X20'!$E9</f>
        <v>0.15</v>
      </c>
      <c r="J15" s="145">
        <f>'3.5X20'!$E9</f>
        <v>0.15</v>
      </c>
      <c r="K15" s="145">
        <f>'4X20'!$E9</f>
        <v>0.15</v>
      </c>
      <c r="L15" s="145">
        <f>'4.5X20'!$E9</f>
        <v>0.15</v>
      </c>
      <c r="M15" s="145">
        <f>'5X20'!$E9</f>
        <v>0.15</v>
      </c>
    </row>
    <row r="16" spans="2:13" ht="37.9" customHeight="1" thickTop="1" thickBot="1" x14ac:dyDescent="0.5">
      <c r="B16" s="211" t="s">
        <v>139</v>
      </c>
      <c r="C16" s="209" t="s">
        <v>142</v>
      </c>
      <c r="D16" s="159"/>
      <c r="E16" s="148" t="s">
        <v>143</v>
      </c>
      <c r="G16" s="143" t="str">
        <f>TEXT('2X20'!$M4,"#,##0")&amp;" - "&amp;TEXT('2X40'!$M4,"#,##0")</f>
        <v>203 - 265</v>
      </c>
      <c r="H16" s="143" t="str">
        <f>TEXT('2.5X20'!$M4,"#,##0")&amp;" - "&amp;TEXT('2.5X40'!$M4,"#,##0")</f>
        <v>420 - 438</v>
      </c>
      <c r="I16" s="143" t="str">
        <f>TEXT('3X20'!$M4,"#,##0")&amp;" - "&amp;TEXT('3X40'!$M4,"#,##0")</f>
        <v>564 - 553</v>
      </c>
      <c r="J16" s="143" t="str">
        <f>TEXT('3.5X20'!$M4,"#,##0")&amp;" - "&amp;TEXT('3.5X40'!$M4,"#,##0")</f>
        <v>667 - 635</v>
      </c>
      <c r="K16" s="143" t="str">
        <f>TEXT('4X20'!$M4,"#,##0")&amp;" - "&amp;TEXT('4X40'!$M4,"#,##0")</f>
        <v>745 - 697</v>
      </c>
      <c r="L16" s="143" t="str">
        <f>TEXT('4.5X20'!$M4,"#,##0")&amp;" - "&amp;TEXT('4.5X40'!$M4,"#,##0")</f>
        <v>805 - 745</v>
      </c>
      <c r="M16" s="143" t="str">
        <f>TEXT('5X20'!$M4,"#,##0")&amp;" - "&amp;TEXT('5X40'!$M4,"#,##0")</f>
        <v>853 - 784</v>
      </c>
    </row>
    <row r="17" spans="2:13" ht="33.85" customHeight="1" thickTop="1" thickBot="1" x14ac:dyDescent="0.5">
      <c r="B17" s="212"/>
      <c r="C17" s="210"/>
      <c r="D17" s="156"/>
      <c r="E17" s="149" t="s">
        <v>144</v>
      </c>
      <c r="F17" s="140"/>
      <c r="G17" s="141" t="str">
        <f>TEXT('2X20'!$M5,"#,##0")&amp;" - "&amp;TEXT('2X40'!$M5,"#,##0")</f>
        <v>1,017 - 1,327</v>
      </c>
      <c r="H17" s="141" t="str">
        <f>TEXT('2.5X20'!$M5,"#,##0")&amp;" - "&amp;TEXT('2.5X40'!$M5,"#,##0")</f>
        <v>2,100 - 2,190</v>
      </c>
      <c r="I17" s="141" t="str">
        <f>TEXT('3X20'!$M5,"#,##0")&amp;" - "&amp;TEXT('3X40'!$M5,"#,##0")</f>
        <v>2,821 - 2,766</v>
      </c>
      <c r="J17" s="141" t="str">
        <f>TEXT('3.5X20'!$M5,"#,##0")&amp;" - "&amp;TEXT('3.5X40'!$M5,"#,##0")</f>
        <v>3,337 - 3,177</v>
      </c>
      <c r="K17" s="141" t="str">
        <f>TEXT('4X20'!$M5,"#,##0")&amp;" - "&amp;TEXT('4X40'!$M5,"#,##0")</f>
        <v>3,724 - 3,486</v>
      </c>
      <c r="L17" s="141" t="str">
        <f>TEXT('4.5X20'!$M5,"#,##0")&amp;" - "&amp;TEXT('4.5X40'!$M5,"#,##0")</f>
        <v>4,024 - 3,726</v>
      </c>
      <c r="M17" s="141" t="str">
        <f>TEXT('5X20'!$M5,"#,##0")&amp;" - "&amp;TEXT('5X40'!$M5,"#,##0")</f>
        <v>4,265 - 3,918</v>
      </c>
    </row>
    <row r="18" spans="2:13" ht="33.85" customHeight="1" thickTop="1" thickBot="1" x14ac:dyDescent="0.5">
      <c r="B18" s="211" t="s">
        <v>140</v>
      </c>
      <c r="C18" s="209" t="s">
        <v>142</v>
      </c>
      <c r="D18" s="155"/>
      <c r="E18" s="149" t="s">
        <v>143</v>
      </c>
      <c r="F18" s="140"/>
      <c r="G18" s="141" t="str">
        <f>TEXT('2X20'!$M6,"#,##0")&amp;" - "&amp;TEXT('2X40'!$M6,"#,##0")</f>
        <v>4,068 - 5,307</v>
      </c>
      <c r="H18" s="141" t="str">
        <f>TEXT('2.5X20'!$M6,"#,##0")&amp;" - "&amp;TEXT('2.5X40'!$M6,"#,##0")</f>
        <v>8,399 - 8,761</v>
      </c>
      <c r="I18" s="141" t="str">
        <f>TEXT('3X20'!$M6,"#,##0")&amp;" - "&amp;TEXT('3X40'!$M6,"#,##0")</f>
        <v>11,286 - 11,064</v>
      </c>
      <c r="J18" s="141" t="str">
        <f>TEXT('3.5X20'!$M6,"#,##0")&amp;" - "&amp;TEXT('3.5X40'!$M6,"#,##0")</f>
        <v>13,348 - 12,709</v>
      </c>
      <c r="K18" s="141" t="str">
        <f>TEXT('4X20'!$M6,"#,##0")&amp;" - "&amp;TEXT('4X40'!$M6,"#,##0")</f>
        <v>14,895 - 13,943</v>
      </c>
      <c r="L18" s="141" t="str">
        <f>TEXT('4.5X20'!$M6,"#,##0")&amp;" - "&amp;TEXT('4.5X40'!$M6,"#,##0")</f>
        <v>16,098 - 14,903</v>
      </c>
      <c r="M18" s="141" t="str">
        <f>TEXT('5X20'!$M6,"#,##0")&amp;" - "&amp;TEXT('5X40'!$M6,"#,##0")</f>
        <v>17,060 - 15,670</v>
      </c>
    </row>
    <row r="19" spans="2:13" ht="33.85" customHeight="1" thickTop="1" thickBot="1" x14ac:dyDescent="0.5">
      <c r="B19" s="212"/>
      <c r="C19" s="210"/>
      <c r="D19" s="156"/>
      <c r="E19" s="149" t="s">
        <v>144</v>
      </c>
      <c r="F19" s="140"/>
      <c r="G19" s="141" t="str">
        <f>TEXT('2X20'!$M7,"#,##0")&amp;" - "&amp;TEXT('2X40'!$M7,"#,##0")</f>
        <v>20,341 - 26,533</v>
      </c>
      <c r="H19" s="141" t="str">
        <f>TEXT('2.5X20'!$M7,"#,##0")&amp;" - "&amp;TEXT('2.5X40'!$M7,"#,##0")</f>
        <v>41,994 - 43,806</v>
      </c>
      <c r="I19" s="141" t="str">
        <f>TEXT('3X20'!$M7,"#,##0")&amp;" - "&amp;TEXT('3X40'!$M7,"#,##0")</f>
        <v>56,429 - 55,321</v>
      </c>
      <c r="J19" s="141" t="str">
        <f>TEXT('3.5X20'!$M7,"#,##0")&amp;" - "&amp;TEXT('3.5X40'!$M7,"#,##0")</f>
        <v>66,740 - 63,547</v>
      </c>
      <c r="K19" s="141" t="str">
        <f>TEXT('4X20'!$M7,"#,##0")&amp;" - "&amp;TEXT('4X40'!$M7,"#,##0")</f>
        <v>74,473 - 69,716</v>
      </c>
      <c r="L19" s="141" t="str">
        <f>TEXT('4.5X20'!$M7,"#,##0")&amp;" - "&amp;TEXT('4.5X40'!$M7,"#,##0")</f>
        <v>80,488 - 74,514</v>
      </c>
      <c r="M19" s="141" t="str">
        <f>TEXT('5X20'!$M7,"#,##0")&amp;" - "&amp;TEXT('5X40'!$M7,"#,##0")</f>
        <v>85,300 - 78,352</v>
      </c>
    </row>
    <row r="20" spans="2:13" ht="33.85" customHeight="1" thickTop="1" thickBot="1" x14ac:dyDescent="0.5">
      <c r="B20" s="211" t="s">
        <v>141</v>
      </c>
      <c r="C20" s="209" t="s">
        <v>142</v>
      </c>
      <c r="D20" s="155"/>
      <c r="E20" s="149" t="s">
        <v>143</v>
      </c>
      <c r="F20" s="140"/>
      <c r="G20" s="141" t="str">
        <f>TEXT('2X20'!$M8,"#,##0")&amp;" - "&amp;TEXT('2X40'!$M8,"#,##0")</f>
        <v>10,170 - 13,266</v>
      </c>
      <c r="H20" s="141" t="str">
        <f>TEXT('2.5X20'!$M8,"#,##0")&amp;" - "&amp;TEXT('2.5X40'!$M8,"#,##0")</f>
        <v>20,997 - 21,903</v>
      </c>
      <c r="I20" s="141" t="str">
        <f>TEXT('3X20'!$M8,"#,##0")&amp;" - "&amp;TEXT('3X40'!$M8,"#,##0")</f>
        <v>28,215 - 27,661</v>
      </c>
      <c r="J20" s="141" t="str">
        <f>TEXT('3.5X20'!$M8,"#,##0")&amp;" - "&amp;TEXT('3.5X40'!$M8,"#,##0")</f>
        <v>33,370 - 31,773</v>
      </c>
      <c r="K20" s="141" t="str">
        <f>TEXT('4X20'!$M8,"#,##0")&amp;" - "&amp;TEXT('4X40'!$M8,"#,##0")</f>
        <v>37,237 - 34,858</v>
      </c>
      <c r="L20" s="141" t="str">
        <f>TEXT('4.5X20'!$M8,"#,##0")&amp;" - "&amp;TEXT('4.5X40'!$M8,"#,##0")</f>
        <v>40,244 - 37,257</v>
      </c>
      <c r="M20" s="141" t="str">
        <f>TEXT('5X20'!$M8,"#,##0")&amp;" - "&amp;TEXT('5X40'!$M8,"#,##0")</f>
        <v>42,650 - 39,176</v>
      </c>
    </row>
    <row r="21" spans="2:13" ht="33.85" customHeight="1" thickTop="1" thickBot="1" x14ac:dyDescent="0.5">
      <c r="B21" s="212"/>
      <c r="C21" s="210"/>
      <c r="D21" s="156"/>
      <c r="E21" s="149" t="s">
        <v>144</v>
      </c>
      <c r="F21" s="140"/>
      <c r="G21" s="141" t="str">
        <f>TEXT('2X20'!$M9,"#,##0")&amp;" - "&amp;TEXT('2X40'!$M9,"#,##0")</f>
        <v>50,852 - 66,331</v>
      </c>
      <c r="H21" s="141" t="str">
        <f>TEXT('2.5X20'!$M9,"#,##0")&amp;" - "&amp;TEXT('2.5X40'!$M9,"#,##0")</f>
        <v>104,985 - 109,514</v>
      </c>
      <c r="I21" s="141" t="str">
        <f>TEXT('3X20'!$M9,"#,##0")&amp;" - "&amp;TEXT('3X40'!$M9,"#,##0")</f>
        <v>141,073 - 138,303</v>
      </c>
      <c r="J21" s="141" t="str">
        <f>TEXT('3.5X20'!$M9,"#,##0")&amp;" - "&amp;TEXT('3.5X40'!$M9,"#,##0")</f>
        <v>166,850 - 158,867</v>
      </c>
      <c r="K21" s="141" t="str">
        <f>TEXT('4X20'!$M9,"#,##0")&amp;" - "&amp;TEXT('4X40'!$M9,"#,##0")</f>
        <v>186,183 - 174,289</v>
      </c>
      <c r="L21" s="141" t="str">
        <f>TEXT('4.5X20'!$M9,"#,##0")&amp;" - "&amp;TEXT('4.5X40'!$M9,"#,##0")</f>
        <v>201,220 - 186,285</v>
      </c>
      <c r="M21" s="141" t="str">
        <f>TEXT('5X20'!$M9,"#,##0")&amp;" - "&amp;TEXT('5X40'!$M9,"#,##0")</f>
        <v>213,249 - 195,881</v>
      </c>
    </row>
    <row r="22" spans="2:13" ht="33.85" customHeight="1" thickTop="1" x14ac:dyDescent="0.45">
      <c r="B22" s="142" t="s">
        <v>150</v>
      </c>
    </row>
  </sheetData>
  <mergeCells count="7">
    <mergeCell ref="C20:C21"/>
    <mergeCell ref="B20:B21"/>
    <mergeCell ref="C4:E4"/>
    <mergeCell ref="C16:C17"/>
    <mergeCell ref="B16:B17"/>
    <mergeCell ref="C18:C19"/>
    <mergeCell ref="B18:B19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82518-B1E3-498F-8277-B5D0DA9C220D}">
  <dimension ref="A1:BS205"/>
  <sheetViews>
    <sheetView zoomScaleNormal="100" workbookViewId="0">
      <selection activeCell="B2" sqref="B2:C12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0.26045600000000002</v>
      </c>
      <c r="J4" s="10"/>
      <c r="K4" s="83">
        <f>C155</f>
        <v>20000</v>
      </c>
      <c r="L4" s="84" t="s">
        <v>51</v>
      </c>
      <c r="M4" s="51">
        <f>I192</f>
        <v>203.40856481481484</v>
      </c>
      <c r="N4" s="79">
        <f>M4*$I$16</f>
        <v>50614560.000000007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0.22324800000000006</v>
      </c>
      <c r="X4" s="10"/>
      <c r="Y4" s="83">
        <f>Q155</f>
        <v>20000</v>
      </c>
      <c r="Z4" s="84" t="s">
        <v>51</v>
      </c>
      <c r="AA4" s="51">
        <f>W192</f>
        <v>203.40856481481484</v>
      </c>
      <c r="AB4" s="79">
        <f t="shared" ref="AB4:AB11" si="0">AA4*$I$16</f>
        <v>50614560.000000007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0.18604000000000004</v>
      </c>
      <c r="AL4" s="10"/>
      <c r="AM4" s="83">
        <f>AE155</f>
        <v>20000</v>
      </c>
      <c r="AN4" s="84" t="s">
        <v>51</v>
      </c>
      <c r="AO4" s="51">
        <f>AK192</f>
        <v>203.40856481481484</v>
      </c>
      <c r="AP4" s="79">
        <f t="shared" ref="AP4:AP11" si="1">AO4*$I$16</f>
        <v>50614560.000000007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0.14883200000000005</v>
      </c>
      <c r="AZ4" s="10"/>
      <c r="BA4" s="83">
        <f>AS155</f>
        <v>20000</v>
      </c>
      <c r="BB4" s="84" t="s">
        <v>51</v>
      </c>
      <c r="BC4" s="51">
        <f>AY192</f>
        <v>203.40856481481484</v>
      </c>
      <c r="BD4" s="79">
        <f t="shared" ref="BD4:BD11" si="2">BC4*$I$16</f>
        <v>50614560.000000007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0.11162400000000003</v>
      </c>
      <c r="BN4" s="10"/>
      <c r="BO4" s="83">
        <f>BG155</f>
        <v>20000</v>
      </c>
      <c r="BP4" s="84" t="s">
        <v>51</v>
      </c>
      <c r="BQ4" s="51">
        <f>BM192</f>
        <v>203.40856481481484</v>
      </c>
      <c r="BR4" s="79">
        <f t="shared" ref="BR4:BR11" si="3">BQ4*$I$16</f>
        <v>50614560.000000007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-2.9906121399176978E-3</v>
      </c>
      <c r="J5" s="42"/>
      <c r="K5" s="83">
        <f>C155</f>
        <v>20000</v>
      </c>
      <c r="L5" s="81" t="s">
        <v>52</v>
      </c>
      <c r="M5" s="51">
        <f>I193</f>
        <v>1017.0428240740741</v>
      </c>
      <c r="N5" s="79">
        <f t="shared" ref="N5:N11" si="4">M5*$I$16</f>
        <v>253072800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1.1962448559670779E-2</v>
      </c>
      <c r="X5" s="42"/>
      <c r="Y5" s="83">
        <f>Q155</f>
        <v>20000</v>
      </c>
      <c r="Z5" s="81" t="s">
        <v>52</v>
      </c>
      <c r="AA5" s="51">
        <f>W193</f>
        <v>1017.0428240740741</v>
      </c>
      <c r="AB5" s="79">
        <f t="shared" si="0"/>
        <v>253072800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2.6915509259259257E-2</v>
      </c>
      <c r="AL5" s="42"/>
      <c r="AM5" s="83">
        <f>AE155</f>
        <v>20000</v>
      </c>
      <c r="AN5" s="81" t="s">
        <v>52</v>
      </c>
      <c r="AO5" s="51">
        <f>AK193</f>
        <v>1017.0428240740741</v>
      </c>
      <c r="AP5" s="79">
        <f t="shared" si="1"/>
        <v>253072800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4.1868569958847732E-2</v>
      </c>
      <c r="AZ5" s="42"/>
      <c r="BA5" s="83">
        <f>AS155</f>
        <v>20000</v>
      </c>
      <c r="BB5" s="81" t="s">
        <v>52</v>
      </c>
      <c r="BC5" s="51">
        <f>AY193</f>
        <v>1017.0428240740741</v>
      </c>
      <c r="BD5" s="79">
        <f t="shared" si="2"/>
        <v>253072800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5.682163065843622E-2</v>
      </c>
      <c r="BN5" s="42"/>
      <c r="BO5" s="83">
        <f>BG155</f>
        <v>20000</v>
      </c>
      <c r="BP5" s="81" t="s">
        <v>52</v>
      </c>
      <c r="BQ5" s="51">
        <f>BM193</f>
        <v>1017.0428240740741</v>
      </c>
      <c r="BR5" s="79">
        <f t="shared" si="3"/>
        <v>253072800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0.2</v>
      </c>
      <c r="F6" s="42"/>
      <c r="G6" s="59" t="s">
        <v>74</v>
      </c>
      <c r="H6" s="80" t="s">
        <v>50</v>
      </c>
      <c r="I6" s="98">
        <f>I64</f>
        <v>1.3584040637860081E-2</v>
      </c>
      <c r="J6" s="42"/>
      <c r="K6" s="83">
        <f>C158</f>
        <v>400000</v>
      </c>
      <c r="L6" s="84" t="s">
        <v>51</v>
      </c>
      <c r="M6" s="31">
        <f>I195</f>
        <v>4068.1712962962965</v>
      </c>
      <c r="N6" s="79">
        <f t="shared" si="4"/>
        <v>1012291200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1.3584040637860081E-2</v>
      </c>
      <c r="X6" s="42"/>
      <c r="Y6" s="83">
        <f>Q158</f>
        <v>400000</v>
      </c>
      <c r="Z6" s="84" t="s">
        <v>51</v>
      </c>
      <c r="AA6" s="31">
        <f>W195</f>
        <v>4068.1712962962965</v>
      </c>
      <c r="AB6" s="79">
        <f t="shared" si="0"/>
        <v>1012291200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1.3584040637860081E-2</v>
      </c>
      <c r="AL6" s="42"/>
      <c r="AM6" s="83">
        <f>AE158</f>
        <v>400000</v>
      </c>
      <c r="AN6" s="84" t="s">
        <v>51</v>
      </c>
      <c r="AO6" s="31">
        <f>AK195</f>
        <v>4068.1712962962965</v>
      </c>
      <c r="AP6" s="79">
        <f t="shared" si="1"/>
        <v>1012291200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1.3584040637860081E-2</v>
      </c>
      <c r="AZ6" s="42"/>
      <c r="BA6" s="83">
        <f>AS158</f>
        <v>400000</v>
      </c>
      <c r="BB6" s="84" t="s">
        <v>51</v>
      </c>
      <c r="BC6" s="31">
        <f>AY195</f>
        <v>4068.1712962962965</v>
      </c>
      <c r="BD6" s="79">
        <f t="shared" si="2"/>
        <v>1012291200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1.3584040637860081E-2</v>
      </c>
      <c r="BN6" s="42"/>
      <c r="BO6" s="83">
        <f>BG158</f>
        <v>400000</v>
      </c>
      <c r="BP6" s="84" t="s">
        <v>51</v>
      </c>
      <c r="BQ6" s="31">
        <f>BM195</f>
        <v>4068.1712962962965</v>
      </c>
      <c r="BR6" s="79">
        <f t="shared" si="3"/>
        <v>1012291200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0</v>
      </c>
      <c r="J7" s="10"/>
      <c r="K7" s="83">
        <f>C158</f>
        <v>400000</v>
      </c>
      <c r="L7" s="81" t="s">
        <v>52</v>
      </c>
      <c r="M7" s="51">
        <f>I196</f>
        <v>20340.856481481482</v>
      </c>
      <c r="N7" s="79">
        <f t="shared" si="4"/>
        <v>5061456000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0</v>
      </c>
      <c r="X7" s="10"/>
      <c r="Y7" s="83">
        <f>Q158</f>
        <v>400000</v>
      </c>
      <c r="Z7" s="81" t="s">
        <v>52</v>
      </c>
      <c r="AA7" s="51">
        <f>W196</f>
        <v>20340.856481481482</v>
      </c>
      <c r="AB7" s="79">
        <f t="shared" si="0"/>
        <v>5061456000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0</v>
      </c>
      <c r="AL7" s="10"/>
      <c r="AM7" s="83">
        <f>AE158</f>
        <v>400000</v>
      </c>
      <c r="AN7" s="81" t="s">
        <v>52</v>
      </c>
      <c r="AO7" s="51">
        <f>AK196</f>
        <v>20340.856481481482</v>
      </c>
      <c r="AP7" s="79">
        <f t="shared" si="1"/>
        <v>5061456000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0</v>
      </c>
      <c r="AZ7" s="10"/>
      <c r="BA7" s="83">
        <f>AS158</f>
        <v>400000</v>
      </c>
      <c r="BB7" s="81" t="s">
        <v>52</v>
      </c>
      <c r="BC7" s="51">
        <f>AY196</f>
        <v>20340.856481481482</v>
      </c>
      <c r="BD7" s="79">
        <f t="shared" si="2"/>
        <v>5061456000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0</v>
      </c>
      <c r="BN7" s="10"/>
      <c r="BO7" s="83">
        <f>BG158</f>
        <v>400000</v>
      </c>
      <c r="BP7" s="81" t="s">
        <v>52</v>
      </c>
      <c r="BQ7" s="51">
        <f>BM196</f>
        <v>20340.856481481482</v>
      </c>
      <c r="BR7" s="79">
        <f t="shared" si="3"/>
        <v>5061456000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1.0593428497942385E-2</v>
      </c>
      <c r="J8" s="10"/>
      <c r="K8" s="94">
        <f>C197</f>
        <v>1000000</v>
      </c>
      <c r="L8" s="95" t="s">
        <v>51</v>
      </c>
      <c r="M8" s="51">
        <f>I198</f>
        <v>10170.428240740739</v>
      </c>
      <c r="N8" s="79">
        <f t="shared" si="4"/>
        <v>2530727999.9999995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2.5546489197530865E-2</v>
      </c>
      <c r="X8" s="10"/>
      <c r="Y8" s="94">
        <f>Q197</f>
        <v>1000000</v>
      </c>
      <c r="Z8" s="95" t="s">
        <v>51</v>
      </c>
      <c r="AA8" s="51">
        <f>W198</f>
        <v>10170.428240740739</v>
      </c>
      <c r="AB8" s="79">
        <f t="shared" si="0"/>
        <v>2530727999.9999995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4.049954989711934E-2</v>
      </c>
      <c r="AL8" s="10"/>
      <c r="AM8" s="94">
        <f>AE197</f>
        <v>1000000</v>
      </c>
      <c r="AN8" s="95" t="s">
        <v>51</v>
      </c>
      <c r="AO8" s="51">
        <f>AK198</f>
        <v>10170.428240740739</v>
      </c>
      <c r="AP8" s="79">
        <f t="shared" si="1"/>
        <v>2530727999.9999995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5.5452610596707821E-2</v>
      </c>
      <c r="AZ8" s="10"/>
      <c r="BA8" s="94">
        <f>AS197</f>
        <v>1000000</v>
      </c>
      <c r="BB8" s="95" t="s">
        <v>51</v>
      </c>
      <c r="BC8" s="51">
        <f>AY198</f>
        <v>10170.428240740739</v>
      </c>
      <c r="BD8" s="79">
        <f t="shared" si="2"/>
        <v>2530727999.9999995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7.0405671296296296E-2</v>
      </c>
      <c r="BN8" s="10"/>
      <c r="BO8" s="94">
        <f>BG197</f>
        <v>1000000</v>
      </c>
      <c r="BP8" s="95" t="s">
        <v>51</v>
      </c>
      <c r="BQ8" s="51">
        <f>BM198</f>
        <v>10170.428240740739</v>
      </c>
      <c r="BR8" s="79">
        <f t="shared" si="3"/>
        <v>2530727999.9999995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1.7943672839506174E-2</v>
      </c>
      <c r="J9" s="9"/>
      <c r="K9" s="94">
        <f>C161</f>
        <v>1000000</v>
      </c>
      <c r="L9" s="96" t="s">
        <v>52</v>
      </c>
      <c r="M9" s="50">
        <f>I199</f>
        <v>50852.141203703701</v>
      </c>
      <c r="N9" s="79">
        <f t="shared" si="4"/>
        <v>12653640000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1.7943672839506174E-2</v>
      </c>
      <c r="X9" s="9"/>
      <c r="Y9" s="94">
        <f>Q161</f>
        <v>1000000</v>
      </c>
      <c r="Z9" s="96" t="s">
        <v>52</v>
      </c>
      <c r="AA9" s="50">
        <f>W199</f>
        <v>50852.141203703701</v>
      </c>
      <c r="AB9" s="79">
        <f t="shared" si="0"/>
        <v>12653640000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1.7943672839506174E-2</v>
      </c>
      <c r="AL9" s="9"/>
      <c r="AM9" s="94">
        <f>AE161</f>
        <v>1000000</v>
      </c>
      <c r="AN9" s="96" t="s">
        <v>52</v>
      </c>
      <c r="AO9" s="50">
        <f>AK199</f>
        <v>50852.141203703701</v>
      </c>
      <c r="AP9" s="79">
        <f t="shared" si="1"/>
        <v>12653640000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1.7943672839506174E-2</v>
      </c>
      <c r="AZ9" s="9"/>
      <c r="BA9" s="94">
        <f>AS161</f>
        <v>1000000</v>
      </c>
      <c r="BB9" s="96" t="s">
        <v>52</v>
      </c>
      <c r="BC9" s="50">
        <f>AY199</f>
        <v>50852.141203703701</v>
      </c>
      <c r="BD9" s="79">
        <f t="shared" si="2"/>
        <v>12653640000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1.7943672839506174E-2</v>
      </c>
      <c r="BN9" s="9"/>
      <c r="BO9" s="94">
        <f>BG161</f>
        <v>1000000</v>
      </c>
      <c r="BP9" s="96" t="s">
        <v>52</v>
      </c>
      <c r="BQ9" s="50">
        <f>BM199</f>
        <v>50852.141203703701</v>
      </c>
      <c r="BR9" s="79">
        <f t="shared" si="3"/>
        <v>12653640000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2.3971836419753086E-3</v>
      </c>
      <c r="J10" s="9"/>
      <c r="K10" s="94">
        <f>C164</f>
        <v>2100000</v>
      </c>
      <c r="L10" s="95" t="s">
        <v>51</v>
      </c>
      <c r="M10" s="51">
        <f>I201</f>
        <v>21357.899305555555</v>
      </c>
      <c r="N10" s="79">
        <f t="shared" si="4"/>
        <v>5314528800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2.3971836419753086E-3</v>
      </c>
      <c r="X10" s="9"/>
      <c r="Y10" s="94">
        <f>Q164</f>
        <v>2100000</v>
      </c>
      <c r="Z10" s="95" t="s">
        <v>51</v>
      </c>
      <c r="AA10" s="51">
        <f>W201</f>
        <v>21357.899305555555</v>
      </c>
      <c r="AB10" s="79">
        <f t="shared" si="0"/>
        <v>5314528800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2.3971836419753086E-3</v>
      </c>
      <c r="AL10" s="9"/>
      <c r="AM10" s="94">
        <f>AE164</f>
        <v>2100000</v>
      </c>
      <c r="AN10" s="95" t="s">
        <v>51</v>
      </c>
      <c r="AO10" s="51">
        <f>AK201</f>
        <v>21357.899305555555</v>
      </c>
      <c r="AP10" s="79">
        <f t="shared" si="1"/>
        <v>5314528800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2.3971836419753086E-3</v>
      </c>
      <c r="AZ10" s="9"/>
      <c r="BA10" s="94">
        <f>AS164</f>
        <v>2100000</v>
      </c>
      <c r="BB10" s="95" t="s">
        <v>51</v>
      </c>
      <c r="BC10" s="51">
        <f>AY201</f>
        <v>21357.899305555555</v>
      </c>
      <c r="BD10" s="79">
        <f t="shared" si="2"/>
        <v>5314528800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2.3971836419753086E-3</v>
      </c>
      <c r="BN10" s="9"/>
      <c r="BO10" s="94">
        <f>BG164</f>
        <v>2100000</v>
      </c>
      <c r="BP10" s="95" t="s">
        <v>51</v>
      </c>
      <c r="BQ10" s="51">
        <f>BM201</f>
        <v>21357.899305555555</v>
      </c>
      <c r="BR10" s="79">
        <f t="shared" si="3"/>
        <v>5314528800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0</v>
      </c>
      <c r="F11" s="4"/>
      <c r="G11" s="82" t="s">
        <v>72</v>
      </c>
      <c r="H11" s="80" t="s">
        <v>50</v>
      </c>
      <c r="I11" s="99">
        <f>I125</f>
        <v>0</v>
      </c>
      <c r="J11" s="9"/>
      <c r="K11" s="94">
        <f>C164</f>
        <v>2100000</v>
      </c>
      <c r="L11" s="96" t="s">
        <v>52</v>
      </c>
      <c r="M11" s="51">
        <f>I202</f>
        <v>106789.49652777777</v>
      </c>
      <c r="N11" s="79">
        <f t="shared" si="4"/>
        <v>26572643999.999996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0</v>
      </c>
      <c r="X11" s="9"/>
      <c r="Y11" s="94">
        <f>Q164</f>
        <v>2100000</v>
      </c>
      <c r="Z11" s="96" t="s">
        <v>52</v>
      </c>
      <c r="AA11" s="51">
        <f>W202</f>
        <v>106789.49652777777</v>
      </c>
      <c r="AB11" s="79">
        <f t="shared" si="0"/>
        <v>26572643999.999996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0</v>
      </c>
      <c r="AL11" s="9"/>
      <c r="AM11" s="94">
        <f>AE164</f>
        <v>2100000</v>
      </c>
      <c r="AN11" s="96" t="s">
        <v>52</v>
      </c>
      <c r="AO11" s="51">
        <f>AK202</f>
        <v>106789.49652777777</v>
      </c>
      <c r="AP11" s="79">
        <f t="shared" si="1"/>
        <v>26572643999.999996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0</v>
      </c>
      <c r="AZ11" s="9"/>
      <c r="BA11" s="94">
        <f>AS164</f>
        <v>2100000</v>
      </c>
      <c r="BB11" s="96" t="s">
        <v>52</v>
      </c>
      <c r="BC11" s="51">
        <f>AY202</f>
        <v>106789.49652777777</v>
      </c>
      <c r="BD11" s="79">
        <f t="shared" si="2"/>
        <v>26572643999.999996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0</v>
      </c>
      <c r="BN11" s="9"/>
      <c r="BO11" s="94">
        <f>BG164</f>
        <v>2100000</v>
      </c>
      <c r="BP11" s="96" t="s">
        <v>52</v>
      </c>
      <c r="BQ11" s="51">
        <f>BM202</f>
        <v>106789.49652777777</v>
      </c>
      <c r="BR11" s="79">
        <f t="shared" si="3"/>
        <v>26572643999.999996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0</v>
      </c>
      <c r="F12" s="4"/>
      <c r="G12" s="91" t="s">
        <v>49</v>
      </c>
      <c r="H12" s="92" t="s">
        <v>50</v>
      </c>
      <c r="I12" s="49">
        <f>I138</f>
        <v>2.0340856481481481E-2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2.0340856481481481E-2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2.0340856481481481E-2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2.0340856481481481E-2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2.0340856481481481E-2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120000</v>
      </c>
      <c r="F16" s="22">
        <f t="shared" ref="F16:N16" si="5">(E16 * $E$6) + E16</f>
        <v>144000</v>
      </c>
      <c r="G16" s="22">
        <f t="shared" si="5"/>
        <v>172800</v>
      </c>
      <c r="H16" s="22">
        <f t="shared" si="5"/>
        <v>207360</v>
      </c>
      <c r="I16" s="22">
        <f t="shared" si="5"/>
        <v>248832</v>
      </c>
      <c r="J16" s="22">
        <f t="shared" si="5"/>
        <v>298598.40000000002</v>
      </c>
      <c r="K16" s="22">
        <f t="shared" si="5"/>
        <v>358318.08000000002</v>
      </c>
      <c r="L16" s="22">
        <f t="shared" si="5"/>
        <v>429981.696</v>
      </c>
      <c r="M16" s="22">
        <f t="shared" si="5"/>
        <v>515978.03519999998</v>
      </c>
      <c r="N16" s="22">
        <f t="shared" si="5"/>
        <v>619173.64223999996</v>
      </c>
      <c r="P16" s="172" t="s">
        <v>20</v>
      </c>
      <c r="Q16" s="172" t="s">
        <v>42</v>
      </c>
      <c r="R16" s="20" t="s">
        <v>60</v>
      </c>
      <c r="S16" s="22">
        <f>($E$4 * $E$6) + $E$4</f>
        <v>120000</v>
      </c>
      <c r="T16" s="22">
        <f t="shared" ref="T16" si="6">(S16 * $E$6) + S16</f>
        <v>144000</v>
      </c>
      <c r="U16" s="22">
        <f t="shared" ref="U16" si="7">(T16 * $E$6) + T16</f>
        <v>172800</v>
      </c>
      <c r="V16" s="22">
        <f t="shared" ref="V16" si="8">(U16 * $E$6) + U16</f>
        <v>207360</v>
      </c>
      <c r="W16" s="22">
        <f t="shared" ref="W16" si="9">(V16 * $E$6) + V16</f>
        <v>248832</v>
      </c>
      <c r="X16" s="22">
        <f t="shared" ref="X16" si="10">(W16 * $E$6) + W16</f>
        <v>298598.40000000002</v>
      </c>
      <c r="Y16" s="22">
        <f t="shared" ref="Y16" si="11">(X16 * $E$6) + X16</f>
        <v>358318.08000000002</v>
      </c>
      <c r="Z16" s="22">
        <f t="shared" ref="Z16" si="12">(Y16 * $E$6) + Y16</f>
        <v>429981.696</v>
      </c>
      <c r="AA16" s="22">
        <f t="shared" ref="AA16" si="13">(Z16 * $E$6) + Z16</f>
        <v>515978.03519999998</v>
      </c>
      <c r="AB16" s="22">
        <f t="shared" ref="AB16" si="14">(AA16 * $E$6) + AA16</f>
        <v>619173.64223999996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120000</v>
      </c>
      <c r="AH16" s="22">
        <f t="shared" ref="AH16" si="15">(AG16 * $E$6) + AG16</f>
        <v>144000</v>
      </c>
      <c r="AI16" s="22">
        <f t="shared" ref="AI16" si="16">(AH16 * $E$6) + AH16</f>
        <v>172800</v>
      </c>
      <c r="AJ16" s="22">
        <f t="shared" ref="AJ16" si="17">(AI16 * $E$6) + AI16</f>
        <v>207360</v>
      </c>
      <c r="AK16" s="22">
        <f t="shared" ref="AK16" si="18">(AJ16 * $E$6) + AJ16</f>
        <v>248832</v>
      </c>
      <c r="AL16" s="22">
        <f t="shared" ref="AL16" si="19">(AK16 * $E$6) + AK16</f>
        <v>298598.40000000002</v>
      </c>
      <c r="AM16" s="22">
        <f t="shared" ref="AM16" si="20">(AL16 * $E$6) + AL16</f>
        <v>358318.08000000002</v>
      </c>
      <c r="AN16" s="22">
        <f t="shared" ref="AN16" si="21">(AM16 * $E$6) + AM16</f>
        <v>429981.696</v>
      </c>
      <c r="AO16" s="22">
        <f t="shared" ref="AO16" si="22">(AN16 * $E$6) + AN16</f>
        <v>515978.03519999998</v>
      </c>
      <c r="AP16" s="22">
        <f t="shared" ref="AP16" si="23">(AO16 * $E$6) + AO16</f>
        <v>619173.64223999996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120000</v>
      </c>
      <c r="AV16" s="22">
        <f t="shared" ref="AV16" si="24">(AU16 * $E$6) + AU16</f>
        <v>144000</v>
      </c>
      <c r="AW16" s="22">
        <f t="shared" ref="AW16" si="25">(AV16 * $E$6) + AV16</f>
        <v>172800</v>
      </c>
      <c r="AX16" s="22">
        <f t="shared" ref="AX16" si="26">(AW16 * $E$6) + AW16</f>
        <v>207360</v>
      </c>
      <c r="AY16" s="22">
        <f t="shared" ref="AY16" si="27">(AX16 * $E$6) + AX16</f>
        <v>248832</v>
      </c>
      <c r="AZ16" s="22">
        <f t="shared" ref="AZ16" si="28">(AY16 * $E$6) + AY16</f>
        <v>298598.40000000002</v>
      </c>
      <c r="BA16" s="22">
        <f t="shared" ref="BA16" si="29">(AZ16 * $E$6) + AZ16</f>
        <v>358318.08000000002</v>
      </c>
      <c r="BB16" s="22">
        <f t="shared" ref="BB16" si="30">(BA16 * $E$6) + BA16</f>
        <v>429981.696</v>
      </c>
      <c r="BC16" s="22">
        <f t="shared" ref="BC16" si="31">(BB16 * $E$6) + BB16</f>
        <v>515978.03519999998</v>
      </c>
      <c r="BD16" s="22">
        <f t="shared" ref="BD16" si="32">(BC16 * $E$6) + BC16</f>
        <v>619173.64223999996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120000</v>
      </c>
      <c r="BJ16" s="22">
        <f t="shared" ref="BJ16" si="33">(BI16 * $E$6) + BI16</f>
        <v>144000</v>
      </c>
      <c r="BK16" s="22">
        <f t="shared" ref="BK16" si="34">(BJ16 * $E$6) + BJ16</f>
        <v>172800</v>
      </c>
      <c r="BL16" s="22">
        <f t="shared" ref="BL16" si="35">(BK16 * $E$6) + BK16</f>
        <v>207360</v>
      </c>
      <c r="BM16" s="22">
        <f t="shared" ref="BM16" si="36">(BL16 * $E$6) + BL16</f>
        <v>248832</v>
      </c>
      <c r="BN16" s="22">
        <f t="shared" ref="BN16" si="37">(BM16 * $E$6) + BM16</f>
        <v>298598.40000000002</v>
      </c>
      <c r="BO16" s="22">
        <f t="shared" ref="BO16" si="38">(BN16 * $E$6) + BN16</f>
        <v>358318.08000000002</v>
      </c>
      <c r="BP16" s="22">
        <f t="shared" ref="BP16" si="39">(BO16 * $E$6) + BO16</f>
        <v>429981.696</v>
      </c>
      <c r="BQ16" s="22">
        <f t="shared" ref="BQ16" si="40">(BP16 * $E$6) + BP16</f>
        <v>515978.03519999998</v>
      </c>
      <c r="BR16" s="22">
        <f t="shared" ref="BR16" si="41">(BQ16 * $E$6) + BQ16</f>
        <v>619173.64223999996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2520000000000</v>
      </c>
      <c r="F17" s="26">
        <f t="shared" ref="F17:N17" si="42">F16*21000000</f>
        <v>3024000000000</v>
      </c>
      <c r="G17" s="26">
        <f t="shared" si="42"/>
        <v>3628800000000</v>
      </c>
      <c r="H17" s="26">
        <f t="shared" si="42"/>
        <v>4354560000000</v>
      </c>
      <c r="I17" s="26">
        <f t="shared" si="42"/>
        <v>5225472000000</v>
      </c>
      <c r="J17" s="26">
        <f t="shared" si="42"/>
        <v>6270566400000.001</v>
      </c>
      <c r="K17" s="26">
        <f t="shared" si="42"/>
        <v>7524679680000</v>
      </c>
      <c r="L17" s="26">
        <f t="shared" si="42"/>
        <v>9029615616000</v>
      </c>
      <c r="M17" s="26">
        <f t="shared" si="42"/>
        <v>10835538739200</v>
      </c>
      <c r="N17" s="26">
        <f t="shared" si="42"/>
        <v>13002646487040</v>
      </c>
      <c r="P17" s="164"/>
      <c r="Q17" s="164"/>
      <c r="R17" s="20" t="s">
        <v>61</v>
      </c>
      <c r="S17" s="26">
        <f>S16*21000000</f>
        <v>2520000000000</v>
      </c>
      <c r="T17" s="26">
        <f t="shared" ref="T17:AB17" si="43">T16*21000000</f>
        <v>3024000000000</v>
      </c>
      <c r="U17" s="26">
        <f t="shared" si="43"/>
        <v>3628800000000</v>
      </c>
      <c r="V17" s="26">
        <f t="shared" si="43"/>
        <v>4354560000000</v>
      </c>
      <c r="W17" s="26">
        <f t="shared" si="43"/>
        <v>5225472000000</v>
      </c>
      <c r="X17" s="26">
        <f t="shared" si="43"/>
        <v>6270566400000.001</v>
      </c>
      <c r="Y17" s="26">
        <f t="shared" si="43"/>
        <v>7524679680000</v>
      </c>
      <c r="Z17" s="26">
        <f t="shared" si="43"/>
        <v>9029615616000</v>
      </c>
      <c r="AA17" s="26">
        <f t="shared" si="43"/>
        <v>10835538739200</v>
      </c>
      <c r="AB17" s="26">
        <f t="shared" si="43"/>
        <v>13002646487040</v>
      </c>
      <c r="AC17" s="5"/>
      <c r="AD17" s="164"/>
      <c r="AE17" s="164"/>
      <c r="AF17" s="20" t="s">
        <v>61</v>
      </c>
      <c r="AG17" s="26">
        <f>AG16*21000000</f>
        <v>2520000000000</v>
      </c>
      <c r="AH17" s="26">
        <f t="shared" ref="AH17:AP17" si="44">AH16*21000000</f>
        <v>3024000000000</v>
      </c>
      <c r="AI17" s="26">
        <f t="shared" si="44"/>
        <v>3628800000000</v>
      </c>
      <c r="AJ17" s="26">
        <f t="shared" si="44"/>
        <v>4354560000000</v>
      </c>
      <c r="AK17" s="26">
        <f t="shared" si="44"/>
        <v>5225472000000</v>
      </c>
      <c r="AL17" s="26">
        <f t="shared" si="44"/>
        <v>6270566400000.001</v>
      </c>
      <c r="AM17" s="26">
        <f t="shared" si="44"/>
        <v>7524679680000</v>
      </c>
      <c r="AN17" s="26">
        <f t="shared" si="44"/>
        <v>9029615616000</v>
      </c>
      <c r="AO17" s="26">
        <f t="shared" si="44"/>
        <v>10835538739200</v>
      </c>
      <c r="AP17" s="26">
        <f t="shared" si="44"/>
        <v>13002646487040</v>
      </c>
      <c r="AQ17" s="5"/>
      <c r="AR17" s="164"/>
      <c r="AS17" s="164"/>
      <c r="AT17" s="20" t="s">
        <v>61</v>
      </c>
      <c r="AU17" s="26">
        <f>AU16*21000000</f>
        <v>2520000000000</v>
      </c>
      <c r="AV17" s="26">
        <f t="shared" ref="AV17:BD17" si="45">AV16*21000000</f>
        <v>3024000000000</v>
      </c>
      <c r="AW17" s="26">
        <f t="shared" si="45"/>
        <v>3628800000000</v>
      </c>
      <c r="AX17" s="26">
        <f t="shared" si="45"/>
        <v>4354560000000</v>
      </c>
      <c r="AY17" s="26">
        <f t="shared" si="45"/>
        <v>5225472000000</v>
      </c>
      <c r="AZ17" s="26">
        <f t="shared" si="45"/>
        <v>6270566400000.001</v>
      </c>
      <c r="BA17" s="26">
        <f t="shared" si="45"/>
        <v>7524679680000</v>
      </c>
      <c r="BB17" s="26">
        <f t="shared" si="45"/>
        <v>9029615616000</v>
      </c>
      <c r="BC17" s="26">
        <f t="shared" si="45"/>
        <v>10835538739200</v>
      </c>
      <c r="BD17" s="26">
        <f t="shared" si="45"/>
        <v>13002646487040</v>
      </c>
      <c r="BE17" s="5"/>
      <c r="BF17" s="164"/>
      <c r="BG17" s="164"/>
      <c r="BH17" s="20" t="s">
        <v>61</v>
      </c>
      <c r="BI17" s="26">
        <f>BI16*21000000</f>
        <v>2520000000000</v>
      </c>
      <c r="BJ17" s="26">
        <f t="shared" ref="BJ17:BR17" si="46">BJ16*21000000</f>
        <v>3024000000000</v>
      </c>
      <c r="BK17" s="26">
        <f t="shared" si="46"/>
        <v>3628800000000</v>
      </c>
      <c r="BL17" s="26">
        <f t="shared" si="46"/>
        <v>4354560000000</v>
      </c>
      <c r="BM17" s="26">
        <f t="shared" si="46"/>
        <v>5225472000000</v>
      </c>
      <c r="BN17" s="26">
        <f t="shared" si="46"/>
        <v>6270566400000.001</v>
      </c>
      <c r="BO17" s="26">
        <f t="shared" si="46"/>
        <v>7524679680000</v>
      </c>
      <c r="BP17" s="26">
        <f t="shared" si="46"/>
        <v>9029615616000</v>
      </c>
      <c r="BQ17" s="26">
        <f t="shared" si="46"/>
        <v>10835538739200</v>
      </c>
      <c r="BR17" s="26">
        <f t="shared" si="46"/>
        <v>13002646487040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0.16666666666666666</v>
      </c>
      <c r="F18" s="27">
        <f t="shared" ref="F18:N18" si="47">(F16-$E4)/F16</f>
        <v>0.30555555555555558</v>
      </c>
      <c r="G18" s="27">
        <f t="shared" si="47"/>
        <v>0.42129629629629628</v>
      </c>
      <c r="H18" s="27">
        <f t="shared" si="47"/>
        <v>0.51774691358024694</v>
      </c>
      <c r="I18" s="27">
        <f t="shared" si="47"/>
        <v>0.5981224279835391</v>
      </c>
      <c r="J18" s="27">
        <f t="shared" si="47"/>
        <v>0.66510202331961599</v>
      </c>
      <c r="K18" s="27">
        <f t="shared" si="47"/>
        <v>0.72091835276634664</v>
      </c>
      <c r="L18" s="27">
        <f t="shared" si="47"/>
        <v>0.76743196063862218</v>
      </c>
      <c r="M18" s="27">
        <f t="shared" si="47"/>
        <v>0.80619330053218508</v>
      </c>
      <c r="N18" s="27">
        <f t="shared" si="47"/>
        <v>0.83849441711015427</v>
      </c>
      <c r="P18" s="172" t="s">
        <v>16</v>
      </c>
      <c r="Q18" s="180" t="s">
        <v>41</v>
      </c>
      <c r="R18" s="20" t="s">
        <v>53</v>
      </c>
      <c r="S18" s="27">
        <f>(S16-$E4)/S16</f>
        <v>0.16666666666666666</v>
      </c>
      <c r="T18" s="27">
        <f t="shared" ref="T18:AB18" si="48">(T16-$E4)/T16</f>
        <v>0.30555555555555558</v>
      </c>
      <c r="U18" s="27">
        <f t="shared" si="48"/>
        <v>0.42129629629629628</v>
      </c>
      <c r="V18" s="27">
        <f t="shared" si="48"/>
        <v>0.51774691358024694</v>
      </c>
      <c r="W18" s="27">
        <f t="shared" si="48"/>
        <v>0.5981224279835391</v>
      </c>
      <c r="X18" s="27">
        <f t="shared" si="48"/>
        <v>0.66510202331961599</v>
      </c>
      <c r="Y18" s="27">
        <f t="shared" si="48"/>
        <v>0.72091835276634664</v>
      </c>
      <c r="Z18" s="27">
        <f t="shared" si="48"/>
        <v>0.76743196063862218</v>
      </c>
      <c r="AA18" s="27">
        <f t="shared" si="48"/>
        <v>0.80619330053218508</v>
      </c>
      <c r="AB18" s="27">
        <f t="shared" si="48"/>
        <v>0.83849441711015427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0.16666666666666666</v>
      </c>
      <c r="AH18" s="27">
        <f t="shared" ref="AH18:AP18" si="49">(AH16-$E4)/AH16</f>
        <v>0.30555555555555558</v>
      </c>
      <c r="AI18" s="27">
        <f t="shared" si="49"/>
        <v>0.42129629629629628</v>
      </c>
      <c r="AJ18" s="27">
        <f t="shared" si="49"/>
        <v>0.51774691358024694</v>
      </c>
      <c r="AK18" s="27">
        <f t="shared" si="49"/>
        <v>0.5981224279835391</v>
      </c>
      <c r="AL18" s="27">
        <f t="shared" si="49"/>
        <v>0.66510202331961599</v>
      </c>
      <c r="AM18" s="27">
        <f t="shared" si="49"/>
        <v>0.72091835276634664</v>
      </c>
      <c r="AN18" s="27">
        <f t="shared" si="49"/>
        <v>0.76743196063862218</v>
      </c>
      <c r="AO18" s="27">
        <f t="shared" si="49"/>
        <v>0.80619330053218508</v>
      </c>
      <c r="AP18" s="27">
        <f t="shared" si="49"/>
        <v>0.83849441711015427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0.16666666666666666</v>
      </c>
      <c r="AV18" s="27">
        <f t="shared" ref="AV18:BD18" si="50">(AV16-$E4)/AV16</f>
        <v>0.30555555555555558</v>
      </c>
      <c r="AW18" s="27">
        <f t="shared" si="50"/>
        <v>0.42129629629629628</v>
      </c>
      <c r="AX18" s="27">
        <f t="shared" si="50"/>
        <v>0.51774691358024694</v>
      </c>
      <c r="AY18" s="27">
        <f t="shared" si="50"/>
        <v>0.5981224279835391</v>
      </c>
      <c r="AZ18" s="27">
        <f t="shared" si="50"/>
        <v>0.66510202331961599</v>
      </c>
      <c r="BA18" s="27">
        <f t="shared" si="50"/>
        <v>0.72091835276634664</v>
      </c>
      <c r="BB18" s="27">
        <f t="shared" si="50"/>
        <v>0.76743196063862218</v>
      </c>
      <c r="BC18" s="27">
        <f t="shared" si="50"/>
        <v>0.80619330053218508</v>
      </c>
      <c r="BD18" s="27">
        <f t="shared" si="50"/>
        <v>0.83849441711015427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0.16666666666666666</v>
      </c>
      <c r="BJ18" s="27">
        <f t="shared" ref="BJ18:BR18" si="51">(BJ16-$E4)/BJ16</f>
        <v>0.30555555555555558</v>
      </c>
      <c r="BK18" s="27">
        <f t="shared" si="51"/>
        <v>0.42129629629629628</v>
      </c>
      <c r="BL18" s="27">
        <f t="shared" si="51"/>
        <v>0.51774691358024694</v>
      </c>
      <c r="BM18" s="27">
        <f t="shared" si="51"/>
        <v>0.5981224279835391</v>
      </c>
      <c r="BN18" s="27">
        <f t="shared" si="51"/>
        <v>0.66510202331961599</v>
      </c>
      <c r="BO18" s="27">
        <f t="shared" si="51"/>
        <v>0.72091835276634664</v>
      </c>
      <c r="BP18" s="27">
        <f t="shared" si="51"/>
        <v>0.76743196063862218</v>
      </c>
      <c r="BQ18" s="27">
        <f t="shared" si="51"/>
        <v>0.80619330053218508</v>
      </c>
      <c r="BR18" s="27">
        <f t="shared" si="51"/>
        <v>0.83849441711015427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0.83333333333333337</v>
      </c>
      <c r="F19" s="27">
        <f t="shared" ref="F19:N19" si="52">1-F18</f>
        <v>0.69444444444444442</v>
      </c>
      <c r="G19" s="27">
        <f t="shared" si="52"/>
        <v>0.57870370370370372</v>
      </c>
      <c r="H19" s="27">
        <f t="shared" si="52"/>
        <v>0.48225308641975306</v>
      </c>
      <c r="I19" s="27">
        <f t="shared" si="52"/>
        <v>0.4018775720164609</v>
      </c>
      <c r="J19" s="27">
        <f t="shared" si="52"/>
        <v>0.33489797668038401</v>
      </c>
      <c r="K19" s="27">
        <f t="shared" si="52"/>
        <v>0.27908164723365336</v>
      </c>
      <c r="L19" s="27">
        <f t="shared" si="52"/>
        <v>0.23256803936137782</v>
      </c>
      <c r="M19" s="27">
        <f t="shared" si="52"/>
        <v>0.19380669946781492</v>
      </c>
      <c r="N19" s="27">
        <f t="shared" si="52"/>
        <v>0.16150558288984573</v>
      </c>
      <c r="P19" s="173"/>
      <c r="Q19" s="181"/>
      <c r="R19" s="20" t="s">
        <v>54</v>
      </c>
      <c r="S19" s="27">
        <f>1-S18</f>
        <v>0.83333333333333337</v>
      </c>
      <c r="T19" s="27">
        <f t="shared" ref="T19:AB19" si="53">1-T18</f>
        <v>0.69444444444444442</v>
      </c>
      <c r="U19" s="27">
        <f t="shared" si="53"/>
        <v>0.57870370370370372</v>
      </c>
      <c r="V19" s="27">
        <f t="shared" si="53"/>
        <v>0.48225308641975306</v>
      </c>
      <c r="W19" s="27">
        <f t="shared" si="53"/>
        <v>0.4018775720164609</v>
      </c>
      <c r="X19" s="27">
        <f t="shared" si="53"/>
        <v>0.33489797668038401</v>
      </c>
      <c r="Y19" s="27">
        <f t="shared" si="53"/>
        <v>0.27908164723365336</v>
      </c>
      <c r="Z19" s="27">
        <f t="shared" si="53"/>
        <v>0.23256803936137782</v>
      </c>
      <c r="AA19" s="27">
        <f t="shared" si="53"/>
        <v>0.19380669946781492</v>
      </c>
      <c r="AB19" s="27">
        <f t="shared" si="53"/>
        <v>0.16150558288984573</v>
      </c>
      <c r="AC19" s="5"/>
      <c r="AD19" s="173"/>
      <c r="AE19" s="181"/>
      <c r="AF19" s="20" t="s">
        <v>54</v>
      </c>
      <c r="AG19" s="27">
        <f>1-AG18</f>
        <v>0.83333333333333337</v>
      </c>
      <c r="AH19" s="27">
        <f t="shared" ref="AH19:AP19" si="54">1-AH18</f>
        <v>0.69444444444444442</v>
      </c>
      <c r="AI19" s="27">
        <f t="shared" si="54"/>
        <v>0.57870370370370372</v>
      </c>
      <c r="AJ19" s="27">
        <f t="shared" si="54"/>
        <v>0.48225308641975306</v>
      </c>
      <c r="AK19" s="27">
        <f t="shared" si="54"/>
        <v>0.4018775720164609</v>
      </c>
      <c r="AL19" s="27">
        <f t="shared" si="54"/>
        <v>0.33489797668038401</v>
      </c>
      <c r="AM19" s="27">
        <f t="shared" si="54"/>
        <v>0.27908164723365336</v>
      </c>
      <c r="AN19" s="27">
        <f t="shared" si="54"/>
        <v>0.23256803936137782</v>
      </c>
      <c r="AO19" s="27">
        <f t="shared" si="54"/>
        <v>0.19380669946781492</v>
      </c>
      <c r="AP19" s="27">
        <f t="shared" si="54"/>
        <v>0.16150558288984573</v>
      </c>
      <c r="AQ19" s="5"/>
      <c r="AR19" s="173"/>
      <c r="AS19" s="181"/>
      <c r="AT19" s="20" t="s">
        <v>54</v>
      </c>
      <c r="AU19" s="27">
        <f>1-AU18</f>
        <v>0.83333333333333337</v>
      </c>
      <c r="AV19" s="27">
        <f t="shared" ref="AV19:BD19" si="55">1-AV18</f>
        <v>0.69444444444444442</v>
      </c>
      <c r="AW19" s="27">
        <f t="shared" si="55"/>
        <v>0.57870370370370372</v>
      </c>
      <c r="AX19" s="27">
        <f t="shared" si="55"/>
        <v>0.48225308641975306</v>
      </c>
      <c r="AY19" s="27">
        <f t="shared" si="55"/>
        <v>0.4018775720164609</v>
      </c>
      <c r="AZ19" s="27">
        <f t="shared" si="55"/>
        <v>0.33489797668038401</v>
      </c>
      <c r="BA19" s="27">
        <f t="shared" si="55"/>
        <v>0.27908164723365336</v>
      </c>
      <c r="BB19" s="27">
        <f t="shared" si="55"/>
        <v>0.23256803936137782</v>
      </c>
      <c r="BC19" s="27">
        <f t="shared" si="55"/>
        <v>0.19380669946781492</v>
      </c>
      <c r="BD19" s="27">
        <f t="shared" si="55"/>
        <v>0.16150558288984573</v>
      </c>
      <c r="BE19" s="5"/>
      <c r="BF19" s="173"/>
      <c r="BG19" s="181"/>
      <c r="BH19" s="20" t="s">
        <v>54</v>
      </c>
      <c r="BI19" s="27">
        <f>1-BI18</f>
        <v>0.83333333333333337</v>
      </c>
      <c r="BJ19" s="27">
        <f t="shared" ref="BJ19:BR19" si="56">1-BJ18</f>
        <v>0.69444444444444442</v>
      </c>
      <c r="BK19" s="27">
        <f t="shared" si="56"/>
        <v>0.57870370370370372</v>
      </c>
      <c r="BL19" s="27">
        <f t="shared" si="56"/>
        <v>0.48225308641975306</v>
      </c>
      <c r="BM19" s="27">
        <f t="shared" si="56"/>
        <v>0.4018775720164609</v>
      </c>
      <c r="BN19" s="27">
        <f t="shared" si="56"/>
        <v>0.33489797668038401</v>
      </c>
      <c r="BO19" s="27">
        <f t="shared" si="56"/>
        <v>0.27908164723365336</v>
      </c>
      <c r="BP19" s="27">
        <f t="shared" si="56"/>
        <v>0.23256803936137782</v>
      </c>
      <c r="BQ19" s="27">
        <f t="shared" si="56"/>
        <v>0.19380669946781492</v>
      </c>
      <c r="BR19" s="27">
        <f t="shared" si="56"/>
        <v>0.16150558288984573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0.16666666666666666</v>
      </c>
      <c r="F20" s="97">
        <f t="shared" ref="F20:N20" si="57">F18-E18</f>
        <v>0.13888888888888892</v>
      </c>
      <c r="G20" s="97">
        <f t="shared" si="57"/>
        <v>0.1157407407407407</v>
      </c>
      <c r="H20" s="97">
        <f t="shared" si="57"/>
        <v>9.6450617283950657E-2</v>
      </c>
      <c r="I20" s="97">
        <f t="shared" si="57"/>
        <v>8.0375514403292159E-2</v>
      </c>
      <c r="J20" s="97">
        <f t="shared" si="57"/>
        <v>6.6979595336076891E-2</v>
      </c>
      <c r="K20" s="97">
        <f t="shared" si="57"/>
        <v>5.581632944673065E-2</v>
      </c>
      <c r="L20" s="97">
        <f t="shared" si="57"/>
        <v>4.6513607872275542E-2</v>
      </c>
      <c r="M20" s="97">
        <f t="shared" si="57"/>
        <v>3.8761339893562896E-2</v>
      </c>
      <c r="N20" s="97">
        <f t="shared" si="57"/>
        <v>3.2301116577969191E-2</v>
      </c>
      <c r="P20" s="173"/>
      <c r="Q20" s="181"/>
      <c r="R20" s="20" t="s">
        <v>55</v>
      </c>
      <c r="S20" s="97">
        <f>S18</f>
        <v>0.16666666666666666</v>
      </c>
      <c r="T20" s="97">
        <f t="shared" ref="T20" si="58">T18-S18</f>
        <v>0.13888888888888892</v>
      </c>
      <c r="U20" s="97">
        <f t="shared" ref="U20" si="59">U18-T18</f>
        <v>0.1157407407407407</v>
      </c>
      <c r="V20" s="97">
        <f t="shared" ref="V20" si="60">V18-U18</f>
        <v>9.6450617283950657E-2</v>
      </c>
      <c r="W20" s="97">
        <f t="shared" ref="W20" si="61">W18-V18</f>
        <v>8.0375514403292159E-2</v>
      </c>
      <c r="X20" s="97">
        <f t="shared" ref="X20" si="62">X18-W18</f>
        <v>6.6979595336076891E-2</v>
      </c>
      <c r="Y20" s="97">
        <f t="shared" ref="Y20" si="63">Y18-X18</f>
        <v>5.581632944673065E-2</v>
      </c>
      <c r="Z20" s="97">
        <f t="shared" ref="Z20" si="64">Z18-Y18</f>
        <v>4.6513607872275542E-2</v>
      </c>
      <c r="AA20" s="97">
        <f t="shared" ref="AA20" si="65">AA18-Z18</f>
        <v>3.8761339893562896E-2</v>
      </c>
      <c r="AB20" s="97">
        <f t="shared" ref="AB20" si="66">AB18-AA18</f>
        <v>3.2301116577969191E-2</v>
      </c>
      <c r="AC20" s="5"/>
      <c r="AD20" s="173"/>
      <c r="AE20" s="181"/>
      <c r="AF20" s="20" t="s">
        <v>55</v>
      </c>
      <c r="AG20" s="97">
        <f>AG18</f>
        <v>0.16666666666666666</v>
      </c>
      <c r="AH20" s="97">
        <f t="shared" ref="AH20" si="67">AH18-AG18</f>
        <v>0.13888888888888892</v>
      </c>
      <c r="AI20" s="97">
        <f t="shared" ref="AI20" si="68">AI18-AH18</f>
        <v>0.1157407407407407</v>
      </c>
      <c r="AJ20" s="97">
        <f t="shared" ref="AJ20" si="69">AJ18-AI18</f>
        <v>9.6450617283950657E-2</v>
      </c>
      <c r="AK20" s="97">
        <f t="shared" ref="AK20" si="70">AK18-AJ18</f>
        <v>8.0375514403292159E-2</v>
      </c>
      <c r="AL20" s="97">
        <f t="shared" ref="AL20" si="71">AL18-AK18</f>
        <v>6.6979595336076891E-2</v>
      </c>
      <c r="AM20" s="97">
        <f t="shared" ref="AM20" si="72">AM18-AL18</f>
        <v>5.581632944673065E-2</v>
      </c>
      <c r="AN20" s="97">
        <f t="shared" ref="AN20" si="73">AN18-AM18</f>
        <v>4.6513607872275542E-2</v>
      </c>
      <c r="AO20" s="97">
        <f t="shared" ref="AO20" si="74">AO18-AN18</f>
        <v>3.8761339893562896E-2</v>
      </c>
      <c r="AP20" s="97">
        <f t="shared" ref="AP20" si="75">AP18-AO18</f>
        <v>3.2301116577969191E-2</v>
      </c>
      <c r="AQ20" s="5"/>
      <c r="AR20" s="173"/>
      <c r="AS20" s="181"/>
      <c r="AT20" s="20" t="s">
        <v>55</v>
      </c>
      <c r="AU20" s="97">
        <f>AU18</f>
        <v>0.16666666666666666</v>
      </c>
      <c r="AV20" s="97">
        <f t="shared" ref="AV20" si="76">AV18-AU18</f>
        <v>0.13888888888888892</v>
      </c>
      <c r="AW20" s="97">
        <f t="shared" ref="AW20" si="77">AW18-AV18</f>
        <v>0.1157407407407407</v>
      </c>
      <c r="AX20" s="97">
        <f t="shared" ref="AX20" si="78">AX18-AW18</f>
        <v>9.6450617283950657E-2</v>
      </c>
      <c r="AY20" s="97">
        <f t="shared" ref="AY20" si="79">AY18-AX18</f>
        <v>8.0375514403292159E-2</v>
      </c>
      <c r="AZ20" s="97">
        <f t="shared" ref="AZ20" si="80">AZ18-AY18</f>
        <v>6.6979595336076891E-2</v>
      </c>
      <c r="BA20" s="97">
        <f t="shared" ref="BA20" si="81">BA18-AZ18</f>
        <v>5.581632944673065E-2</v>
      </c>
      <c r="BB20" s="97">
        <f t="shared" ref="BB20" si="82">BB18-BA18</f>
        <v>4.6513607872275542E-2</v>
      </c>
      <c r="BC20" s="97">
        <f t="shared" ref="BC20" si="83">BC18-BB18</f>
        <v>3.8761339893562896E-2</v>
      </c>
      <c r="BD20" s="97">
        <f t="shared" ref="BD20" si="84">BD18-BC18</f>
        <v>3.2301116577969191E-2</v>
      </c>
      <c r="BE20" s="5"/>
      <c r="BF20" s="173"/>
      <c r="BG20" s="181"/>
      <c r="BH20" s="20" t="s">
        <v>55</v>
      </c>
      <c r="BI20" s="97">
        <f>BI18</f>
        <v>0.16666666666666666</v>
      </c>
      <c r="BJ20" s="97">
        <f t="shared" ref="BJ20" si="85">BJ18-BI18</f>
        <v>0.13888888888888892</v>
      </c>
      <c r="BK20" s="97">
        <f t="shared" ref="BK20" si="86">BK18-BJ18</f>
        <v>0.1157407407407407</v>
      </c>
      <c r="BL20" s="97">
        <f t="shared" ref="BL20" si="87">BL18-BK18</f>
        <v>9.6450617283950657E-2</v>
      </c>
      <c r="BM20" s="97">
        <f t="shared" ref="BM20" si="88">BM18-BL18</f>
        <v>8.0375514403292159E-2</v>
      </c>
      <c r="BN20" s="97">
        <f t="shared" ref="BN20" si="89">BN18-BM18</f>
        <v>6.6979595336076891E-2</v>
      </c>
      <c r="BO20" s="97">
        <f t="shared" ref="BO20" si="90">BO18-BN18</f>
        <v>5.581632944673065E-2</v>
      </c>
      <c r="BP20" s="97">
        <f t="shared" ref="BP20" si="91">BP18-BO18</f>
        <v>4.6513607872275542E-2</v>
      </c>
      <c r="BQ20" s="97">
        <f t="shared" ref="BQ20" si="92">BQ18-BP18</f>
        <v>3.8761339893562896E-2</v>
      </c>
      <c r="BR20" s="97">
        <f t="shared" ref="BR20" si="93">BR18-BQ18</f>
        <v>3.2301116577969191E-2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0.11962448559670782</v>
      </c>
      <c r="J21" s="27"/>
      <c r="K21" s="27"/>
      <c r="L21" s="27"/>
      <c r="M21" s="27"/>
      <c r="N21" s="97">
        <f>SUM(E20:N20)/10</f>
        <v>8.3849441711015424E-2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0.11962448559670782</v>
      </c>
      <c r="X21" s="27"/>
      <c r="Y21" s="27"/>
      <c r="Z21" s="27"/>
      <c r="AA21" s="27"/>
      <c r="AB21" s="97">
        <f>SUM(S20:AB20)/10</f>
        <v>8.3849441711015424E-2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0.11962448559670782</v>
      </c>
      <c r="AL21" s="27"/>
      <c r="AM21" s="27"/>
      <c r="AN21" s="27"/>
      <c r="AO21" s="27"/>
      <c r="AP21" s="97">
        <f>SUM(AG20:AP20)/10</f>
        <v>8.3849441711015424E-2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0.11962448559670782</v>
      </c>
      <c r="AZ21" s="27"/>
      <c r="BA21" s="27"/>
      <c r="BB21" s="27"/>
      <c r="BC21" s="27"/>
      <c r="BD21" s="97">
        <f>SUM(AU20:BD20)/10</f>
        <v>8.3849441711015424E-2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0.11962448559670782</v>
      </c>
      <c r="BN21" s="27"/>
      <c r="BO21" s="27"/>
      <c r="BP21" s="27"/>
      <c r="BQ21" s="27"/>
      <c r="BR21" s="97">
        <f>SUM(BI20:BR20)/10</f>
        <v>8.3849441711015424E-2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0</v>
      </c>
      <c r="F22" s="97">
        <f t="shared" ref="F22:N22" si="94">$E$12*F20</f>
        <v>0</v>
      </c>
      <c r="G22" s="97">
        <f t="shared" si="94"/>
        <v>0</v>
      </c>
      <c r="H22" s="97">
        <f t="shared" si="94"/>
        <v>0</v>
      </c>
      <c r="I22" s="97">
        <f t="shared" si="94"/>
        <v>0</v>
      </c>
      <c r="J22" s="97">
        <f t="shared" si="94"/>
        <v>0</v>
      </c>
      <c r="K22" s="97">
        <f t="shared" si="94"/>
        <v>0</v>
      </c>
      <c r="L22" s="97">
        <f t="shared" si="94"/>
        <v>0</v>
      </c>
      <c r="M22" s="97">
        <f t="shared" si="94"/>
        <v>0</v>
      </c>
      <c r="N22" s="97">
        <f t="shared" si="94"/>
        <v>0</v>
      </c>
      <c r="P22" s="173"/>
      <c r="Q22" s="181"/>
      <c r="R22" s="20" t="s">
        <v>81</v>
      </c>
      <c r="S22" s="97">
        <f>$E$12*S20</f>
        <v>0</v>
      </c>
      <c r="T22" s="97">
        <f t="shared" ref="T22:AB22" si="95">$E$12*T20</f>
        <v>0</v>
      </c>
      <c r="U22" s="97">
        <f t="shared" si="95"/>
        <v>0</v>
      </c>
      <c r="V22" s="97">
        <f t="shared" si="95"/>
        <v>0</v>
      </c>
      <c r="W22" s="97">
        <f t="shared" si="95"/>
        <v>0</v>
      </c>
      <c r="X22" s="97">
        <f t="shared" si="95"/>
        <v>0</v>
      </c>
      <c r="Y22" s="97">
        <f t="shared" si="95"/>
        <v>0</v>
      </c>
      <c r="Z22" s="97">
        <f t="shared" si="95"/>
        <v>0</v>
      </c>
      <c r="AA22" s="97">
        <f t="shared" si="95"/>
        <v>0</v>
      </c>
      <c r="AB22" s="97">
        <f t="shared" si="95"/>
        <v>0</v>
      </c>
      <c r="AC22" s="5"/>
      <c r="AD22" s="173"/>
      <c r="AE22" s="181"/>
      <c r="AF22" s="20" t="s">
        <v>81</v>
      </c>
      <c r="AG22" s="97">
        <f>$E$12*AG20</f>
        <v>0</v>
      </c>
      <c r="AH22" s="97">
        <f t="shared" ref="AH22:AP22" si="96">$E$12*AH20</f>
        <v>0</v>
      </c>
      <c r="AI22" s="97">
        <f t="shared" si="96"/>
        <v>0</v>
      </c>
      <c r="AJ22" s="97">
        <f t="shared" si="96"/>
        <v>0</v>
      </c>
      <c r="AK22" s="97">
        <f t="shared" si="96"/>
        <v>0</v>
      </c>
      <c r="AL22" s="97">
        <f t="shared" si="96"/>
        <v>0</v>
      </c>
      <c r="AM22" s="97">
        <f t="shared" si="96"/>
        <v>0</v>
      </c>
      <c r="AN22" s="97">
        <f t="shared" si="96"/>
        <v>0</v>
      </c>
      <c r="AO22" s="97">
        <f t="shared" si="96"/>
        <v>0</v>
      </c>
      <c r="AP22" s="97">
        <f t="shared" si="96"/>
        <v>0</v>
      </c>
      <c r="AQ22" s="5"/>
      <c r="AR22" s="173"/>
      <c r="AS22" s="181"/>
      <c r="AT22" s="20" t="s">
        <v>81</v>
      </c>
      <c r="AU22" s="97">
        <f>$E$12*AU20</f>
        <v>0</v>
      </c>
      <c r="AV22" s="97">
        <f t="shared" ref="AV22:BD22" si="97">$E$12*AV20</f>
        <v>0</v>
      </c>
      <c r="AW22" s="97">
        <f t="shared" si="97"/>
        <v>0</v>
      </c>
      <c r="AX22" s="97">
        <f t="shared" si="97"/>
        <v>0</v>
      </c>
      <c r="AY22" s="97">
        <f t="shared" si="97"/>
        <v>0</v>
      </c>
      <c r="AZ22" s="97">
        <f t="shared" si="97"/>
        <v>0</v>
      </c>
      <c r="BA22" s="97">
        <f t="shared" si="97"/>
        <v>0</v>
      </c>
      <c r="BB22" s="97">
        <f t="shared" si="97"/>
        <v>0</v>
      </c>
      <c r="BC22" s="97">
        <f t="shared" si="97"/>
        <v>0</v>
      </c>
      <c r="BD22" s="97">
        <f t="shared" si="97"/>
        <v>0</v>
      </c>
      <c r="BE22" s="5"/>
      <c r="BF22" s="173"/>
      <c r="BG22" s="181"/>
      <c r="BH22" s="20" t="s">
        <v>81</v>
      </c>
      <c r="BI22" s="97">
        <f>$E$12*BI20</f>
        <v>0</v>
      </c>
      <c r="BJ22" s="97">
        <f t="shared" ref="BJ22:BR22" si="98">$E$12*BJ20</f>
        <v>0</v>
      </c>
      <c r="BK22" s="97">
        <f t="shared" si="98"/>
        <v>0</v>
      </c>
      <c r="BL22" s="97">
        <f t="shared" si="98"/>
        <v>0</v>
      </c>
      <c r="BM22" s="97">
        <f t="shared" si="98"/>
        <v>0</v>
      </c>
      <c r="BN22" s="97">
        <f t="shared" si="98"/>
        <v>0</v>
      </c>
      <c r="BO22" s="97">
        <f t="shared" si="98"/>
        <v>0</v>
      </c>
      <c r="BP22" s="97">
        <f t="shared" si="98"/>
        <v>0</v>
      </c>
      <c r="BQ22" s="97">
        <f t="shared" si="98"/>
        <v>0</v>
      </c>
      <c r="BR22" s="97">
        <f t="shared" si="98"/>
        <v>0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0</v>
      </c>
      <c r="J23" s="27"/>
      <c r="K23" s="27"/>
      <c r="L23" s="27"/>
      <c r="M23" s="27"/>
      <c r="N23" s="97">
        <f>SUM(E22:N22)/10</f>
        <v>0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0</v>
      </c>
      <c r="X23" s="27"/>
      <c r="Y23" s="27"/>
      <c r="Z23" s="27"/>
      <c r="AA23" s="27"/>
      <c r="AB23" s="97">
        <f>SUM(S22:AB22)/10</f>
        <v>0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0</v>
      </c>
      <c r="AL23" s="27"/>
      <c r="AM23" s="27"/>
      <c r="AN23" s="27"/>
      <c r="AO23" s="27"/>
      <c r="AP23" s="97">
        <f>SUM(AG22:AP22)/10</f>
        <v>0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0</v>
      </c>
      <c r="AZ23" s="27"/>
      <c r="BA23" s="27"/>
      <c r="BB23" s="27"/>
      <c r="BC23" s="27"/>
      <c r="BD23" s="97">
        <f>SUM(AU22:BD22)/10</f>
        <v>0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0</v>
      </c>
      <c r="BN23" s="27"/>
      <c r="BO23" s="27"/>
      <c r="BP23" s="27"/>
      <c r="BQ23" s="27"/>
      <c r="BR23" s="97">
        <f>SUM(BI22:BR22)/10</f>
        <v>0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0.16666666666666666</v>
      </c>
      <c r="F24" s="18">
        <f t="shared" ref="F24:N24" si="99">F20+F22</f>
        <v>0.13888888888888892</v>
      </c>
      <c r="G24" s="18">
        <f t="shared" si="99"/>
        <v>0.1157407407407407</v>
      </c>
      <c r="H24" s="18">
        <f t="shared" si="99"/>
        <v>9.6450617283950657E-2</v>
      </c>
      <c r="I24" s="18">
        <f t="shared" si="99"/>
        <v>8.0375514403292159E-2</v>
      </c>
      <c r="J24" s="18">
        <f t="shared" si="99"/>
        <v>6.6979595336076891E-2</v>
      </c>
      <c r="K24" s="18">
        <f t="shared" si="99"/>
        <v>5.581632944673065E-2</v>
      </c>
      <c r="L24" s="18">
        <f t="shared" si="99"/>
        <v>4.6513607872275542E-2</v>
      </c>
      <c r="M24" s="18">
        <f t="shared" si="99"/>
        <v>3.8761339893562896E-2</v>
      </c>
      <c r="N24" s="18">
        <f t="shared" si="99"/>
        <v>3.2301116577969191E-2</v>
      </c>
      <c r="P24" s="173"/>
      <c r="Q24" s="181"/>
      <c r="R24" s="16" t="s">
        <v>83</v>
      </c>
      <c r="S24" s="18">
        <f>S20+S22</f>
        <v>0.16666666666666666</v>
      </c>
      <c r="T24" s="18">
        <f t="shared" ref="T24:AB24" si="100">T20+T22</f>
        <v>0.13888888888888892</v>
      </c>
      <c r="U24" s="18">
        <f t="shared" si="100"/>
        <v>0.1157407407407407</v>
      </c>
      <c r="V24" s="18">
        <f t="shared" si="100"/>
        <v>9.6450617283950657E-2</v>
      </c>
      <c r="W24" s="18">
        <f t="shared" si="100"/>
        <v>8.0375514403292159E-2</v>
      </c>
      <c r="X24" s="18">
        <f t="shared" si="100"/>
        <v>6.6979595336076891E-2</v>
      </c>
      <c r="Y24" s="18">
        <f t="shared" si="100"/>
        <v>5.581632944673065E-2</v>
      </c>
      <c r="Z24" s="18">
        <f t="shared" si="100"/>
        <v>4.6513607872275542E-2</v>
      </c>
      <c r="AA24" s="18">
        <f t="shared" si="100"/>
        <v>3.8761339893562896E-2</v>
      </c>
      <c r="AB24" s="18">
        <f t="shared" si="100"/>
        <v>3.2301116577969191E-2</v>
      </c>
      <c r="AC24" s="5"/>
      <c r="AD24" s="173"/>
      <c r="AE24" s="181"/>
      <c r="AF24" s="16" t="s">
        <v>83</v>
      </c>
      <c r="AG24" s="18">
        <f>AG20+AG22</f>
        <v>0.16666666666666666</v>
      </c>
      <c r="AH24" s="18">
        <f t="shared" ref="AH24:AP24" si="101">AH20+AH22</f>
        <v>0.13888888888888892</v>
      </c>
      <c r="AI24" s="18">
        <f t="shared" si="101"/>
        <v>0.1157407407407407</v>
      </c>
      <c r="AJ24" s="18">
        <f t="shared" si="101"/>
        <v>9.6450617283950657E-2</v>
      </c>
      <c r="AK24" s="18">
        <f t="shared" si="101"/>
        <v>8.0375514403292159E-2</v>
      </c>
      <c r="AL24" s="18">
        <f t="shared" si="101"/>
        <v>6.6979595336076891E-2</v>
      </c>
      <c r="AM24" s="18">
        <f t="shared" si="101"/>
        <v>5.581632944673065E-2</v>
      </c>
      <c r="AN24" s="18">
        <f t="shared" si="101"/>
        <v>4.6513607872275542E-2</v>
      </c>
      <c r="AO24" s="18">
        <f t="shared" si="101"/>
        <v>3.8761339893562896E-2</v>
      </c>
      <c r="AP24" s="18">
        <f t="shared" si="101"/>
        <v>3.2301116577969191E-2</v>
      </c>
      <c r="AQ24" s="5"/>
      <c r="AR24" s="173"/>
      <c r="AS24" s="181"/>
      <c r="AT24" s="16" t="s">
        <v>83</v>
      </c>
      <c r="AU24" s="18">
        <f>AU20+AU22</f>
        <v>0.16666666666666666</v>
      </c>
      <c r="AV24" s="18">
        <f t="shared" ref="AV24:BD24" si="102">AV20+AV22</f>
        <v>0.13888888888888892</v>
      </c>
      <c r="AW24" s="18">
        <f t="shared" si="102"/>
        <v>0.1157407407407407</v>
      </c>
      <c r="AX24" s="18">
        <f t="shared" si="102"/>
        <v>9.6450617283950657E-2</v>
      </c>
      <c r="AY24" s="18">
        <f t="shared" si="102"/>
        <v>8.0375514403292159E-2</v>
      </c>
      <c r="AZ24" s="18">
        <f t="shared" si="102"/>
        <v>6.6979595336076891E-2</v>
      </c>
      <c r="BA24" s="18">
        <f t="shared" si="102"/>
        <v>5.581632944673065E-2</v>
      </c>
      <c r="BB24" s="18">
        <f t="shared" si="102"/>
        <v>4.6513607872275542E-2</v>
      </c>
      <c r="BC24" s="18">
        <f t="shared" si="102"/>
        <v>3.8761339893562896E-2</v>
      </c>
      <c r="BD24" s="18">
        <f t="shared" si="102"/>
        <v>3.2301116577969191E-2</v>
      </c>
      <c r="BE24" s="5"/>
      <c r="BF24" s="173"/>
      <c r="BG24" s="181"/>
      <c r="BH24" s="16" t="s">
        <v>83</v>
      </c>
      <c r="BI24" s="18">
        <f>BI20+BI22</f>
        <v>0.16666666666666666</v>
      </c>
      <c r="BJ24" s="18">
        <f t="shared" ref="BJ24:BR24" si="103">BJ20+BJ22</f>
        <v>0.13888888888888892</v>
      </c>
      <c r="BK24" s="18">
        <f t="shared" si="103"/>
        <v>0.1157407407407407</v>
      </c>
      <c r="BL24" s="18">
        <f t="shared" si="103"/>
        <v>9.6450617283950657E-2</v>
      </c>
      <c r="BM24" s="18">
        <f t="shared" si="103"/>
        <v>8.0375514403292159E-2</v>
      </c>
      <c r="BN24" s="18">
        <f t="shared" si="103"/>
        <v>6.6979595336076891E-2</v>
      </c>
      <c r="BO24" s="18">
        <f t="shared" si="103"/>
        <v>5.581632944673065E-2</v>
      </c>
      <c r="BP24" s="18">
        <f t="shared" si="103"/>
        <v>4.6513607872275542E-2</v>
      </c>
      <c r="BQ24" s="18">
        <f t="shared" si="103"/>
        <v>3.8761339893562896E-2</v>
      </c>
      <c r="BR24" s="18">
        <f t="shared" si="103"/>
        <v>3.2301116577969191E-2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0.11962448559670782</v>
      </c>
      <c r="J25" s="17"/>
      <c r="K25" s="17"/>
      <c r="L25" s="17"/>
      <c r="M25" s="17"/>
      <c r="N25" s="18">
        <f>SUM(E24:N24)/10</f>
        <v>8.3849441711015424E-2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0.11962448559670782</v>
      </c>
      <c r="X25" s="17"/>
      <c r="Y25" s="17"/>
      <c r="Z25" s="17"/>
      <c r="AA25" s="17"/>
      <c r="AB25" s="18">
        <f>SUM(S24:AB24)/10</f>
        <v>8.3849441711015424E-2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0.11962448559670782</v>
      </c>
      <c r="AL25" s="17"/>
      <c r="AM25" s="17"/>
      <c r="AN25" s="17"/>
      <c r="AO25" s="17"/>
      <c r="AP25" s="18">
        <f>SUM(AG24:AP24)/10</f>
        <v>8.3849441711015424E-2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0.11962448559670782</v>
      </c>
      <c r="AZ25" s="17"/>
      <c r="BA25" s="17"/>
      <c r="BB25" s="17"/>
      <c r="BC25" s="17"/>
      <c r="BD25" s="18">
        <f>SUM(AU24:BD24)/10</f>
        <v>8.3849441711015424E-2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0.11962448559670782</v>
      </c>
      <c r="BN25" s="17"/>
      <c r="BO25" s="17"/>
      <c r="BP25" s="17"/>
      <c r="BQ25" s="17"/>
      <c r="BR25" s="18">
        <f>SUM(BI24:BR24)/10</f>
        <v>8.3849441711015424E-2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1.8333333333333333E-2</v>
      </c>
      <c r="F26" s="18">
        <f>((1+$E$12)*$E$5)+($E$5*F19)</f>
        <v>1.6944444444444443E-2</v>
      </c>
      <c r="G26" s="18">
        <f t="shared" ref="G26:N26" si="104">((1+$E$12)*$E$5)+($E$5*G19)</f>
        <v>1.5787037037037037E-2</v>
      </c>
      <c r="H26" s="18">
        <f t="shared" si="104"/>
        <v>1.482253086419753E-2</v>
      </c>
      <c r="I26" s="18">
        <f t="shared" si="104"/>
        <v>1.4018775720164609E-2</v>
      </c>
      <c r="J26" s="18">
        <f t="shared" si="104"/>
        <v>1.334897976680384E-2</v>
      </c>
      <c r="K26" s="18">
        <f t="shared" si="104"/>
        <v>1.2790816472336534E-2</v>
      </c>
      <c r="L26" s="18">
        <f t="shared" si="104"/>
        <v>1.2325680393613779E-2</v>
      </c>
      <c r="M26" s="18">
        <f t="shared" si="104"/>
        <v>1.193806699467815E-2</v>
      </c>
      <c r="N26" s="18">
        <f t="shared" si="104"/>
        <v>1.1615055828898458E-2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1.8333333333333333E-2</v>
      </c>
      <c r="T26" s="18">
        <f>((1+$E$12)*$E$5)+($E$5*T19)</f>
        <v>1.6944444444444443E-2</v>
      </c>
      <c r="U26" s="18">
        <f t="shared" ref="U26:AB26" si="105">((1+$E$12)*$E$5)+($E$5*U19)</f>
        <v>1.5787037037037037E-2</v>
      </c>
      <c r="V26" s="18">
        <f t="shared" si="105"/>
        <v>1.482253086419753E-2</v>
      </c>
      <c r="W26" s="18">
        <f t="shared" si="105"/>
        <v>1.4018775720164609E-2</v>
      </c>
      <c r="X26" s="18">
        <f t="shared" si="105"/>
        <v>1.334897976680384E-2</v>
      </c>
      <c r="Y26" s="18">
        <f t="shared" si="105"/>
        <v>1.2790816472336534E-2</v>
      </c>
      <c r="Z26" s="18">
        <f t="shared" si="105"/>
        <v>1.2325680393613779E-2</v>
      </c>
      <c r="AA26" s="18">
        <f t="shared" si="105"/>
        <v>1.193806699467815E-2</v>
      </c>
      <c r="AB26" s="18">
        <f t="shared" si="105"/>
        <v>1.1615055828898458E-2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1.8333333333333333E-2</v>
      </c>
      <c r="AH26" s="18">
        <f>((1+$E$12)*$E$5)+($E$5*AH19)</f>
        <v>1.6944444444444443E-2</v>
      </c>
      <c r="AI26" s="18">
        <f t="shared" ref="AI26:AP26" si="106">((1+$E$12)*$E$5)+($E$5*AI19)</f>
        <v>1.5787037037037037E-2</v>
      </c>
      <c r="AJ26" s="18">
        <f t="shared" si="106"/>
        <v>1.482253086419753E-2</v>
      </c>
      <c r="AK26" s="18">
        <f t="shared" si="106"/>
        <v>1.4018775720164609E-2</v>
      </c>
      <c r="AL26" s="18">
        <f t="shared" si="106"/>
        <v>1.334897976680384E-2</v>
      </c>
      <c r="AM26" s="18">
        <f t="shared" si="106"/>
        <v>1.2790816472336534E-2</v>
      </c>
      <c r="AN26" s="18">
        <f t="shared" si="106"/>
        <v>1.2325680393613779E-2</v>
      </c>
      <c r="AO26" s="18">
        <f t="shared" si="106"/>
        <v>1.193806699467815E-2</v>
      </c>
      <c r="AP26" s="18">
        <f t="shared" si="106"/>
        <v>1.1615055828898458E-2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1.8333333333333333E-2</v>
      </c>
      <c r="AV26" s="18">
        <f>((1+$E$12)*$E$5)+($E$5*AV19)</f>
        <v>1.6944444444444443E-2</v>
      </c>
      <c r="AW26" s="18">
        <f t="shared" ref="AW26:BD26" si="107">((1+$E$12)*$E$5)+($E$5*AW19)</f>
        <v>1.5787037037037037E-2</v>
      </c>
      <c r="AX26" s="18">
        <f t="shared" si="107"/>
        <v>1.482253086419753E-2</v>
      </c>
      <c r="AY26" s="18">
        <f t="shared" si="107"/>
        <v>1.4018775720164609E-2</v>
      </c>
      <c r="AZ26" s="18">
        <f t="shared" si="107"/>
        <v>1.334897976680384E-2</v>
      </c>
      <c r="BA26" s="18">
        <f t="shared" si="107"/>
        <v>1.2790816472336534E-2</v>
      </c>
      <c r="BB26" s="18">
        <f t="shared" si="107"/>
        <v>1.2325680393613779E-2</v>
      </c>
      <c r="BC26" s="18">
        <f t="shared" si="107"/>
        <v>1.193806699467815E-2</v>
      </c>
      <c r="BD26" s="18">
        <f t="shared" si="107"/>
        <v>1.1615055828898458E-2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1.8333333333333333E-2</v>
      </c>
      <c r="BJ26" s="18">
        <f>((1+$E$12)*$E$5)+($E$5*BJ19)</f>
        <v>1.6944444444444443E-2</v>
      </c>
      <c r="BK26" s="18">
        <f t="shared" ref="BK26:BR26" si="108">((1+$E$12)*$E$5)+($E$5*BK19)</f>
        <v>1.5787037037037037E-2</v>
      </c>
      <c r="BL26" s="18">
        <f t="shared" si="108"/>
        <v>1.482253086419753E-2</v>
      </c>
      <c r="BM26" s="18">
        <f t="shared" si="108"/>
        <v>1.4018775720164609E-2</v>
      </c>
      <c r="BN26" s="18">
        <f t="shared" si="108"/>
        <v>1.334897976680384E-2</v>
      </c>
      <c r="BO26" s="18">
        <f t="shared" si="108"/>
        <v>1.2790816472336534E-2</v>
      </c>
      <c r="BP26" s="18">
        <f t="shared" si="108"/>
        <v>1.2325680393613779E-2</v>
      </c>
      <c r="BQ26" s="18">
        <f t="shared" si="108"/>
        <v>1.193806699467815E-2</v>
      </c>
      <c r="BR26" s="18">
        <f t="shared" si="108"/>
        <v>1.1615055828898458E-2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1.598122427983539E-2</v>
      </c>
      <c r="J27" s="17"/>
      <c r="K27" s="17"/>
      <c r="L27" s="17"/>
      <c r="M27" s="17"/>
      <c r="N27" s="18">
        <f>SUM(E26:N26)/10</f>
        <v>1.4192472085550772E-2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1.598122427983539E-2</v>
      </c>
      <c r="X27" s="17"/>
      <c r="Y27" s="17"/>
      <c r="Z27" s="17"/>
      <c r="AA27" s="17"/>
      <c r="AB27" s="18">
        <f>SUM(S26:AB26)/10</f>
        <v>1.4192472085550772E-2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1.598122427983539E-2</v>
      </c>
      <c r="AL27" s="17"/>
      <c r="AM27" s="17"/>
      <c r="AN27" s="17"/>
      <c r="AO27" s="17"/>
      <c r="AP27" s="18">
        <f>SUM(AG26:AP26)/10</f>
        <v>1.4192472085550772E-2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1.598122427983539E-2</v>
      </c>
      <c r="AZ27" s="17"/>
      <c r="BA27" s="17"/>
      <c r="BB27" s="17"/>
      <c r="BC27" s="17"/>
      <c r="BD27" s="18">
        <f>SUM(AU26:BD26)/10</f>
        <v>1.4192472085550772E-2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1.598122427983539E-2</v>
      </c>
      <c r="BN27" s="17"/>
      <c r="BO27" s="17"/>
      <c r="BP27" s="17"/>
      <c r="BQ27" s="17"/>
      <c r="BR27" s="18">
        <f>SUM(BI26:BR26)/10</f>
        <v>1.4192472085550772E-2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1.8333333333333333E-2</v>
      </c>
      <c r="F28" s="97">
        <f t="shared" ref="F28:N28" si="109">E28+F26</f>
        <v>3.5277777777777776E-2</v>
      </c>
      <c r="G28" s="97">
        <f t="shared" si="109"/>
        <v>5.1064814814814813E-2</v>
      </c>
      <c r="H28" s="97">
        <f t="shared" si="109"/>
        <v>6.5887345679012346E-2</v>
      </c>
      <c r="I28" s="97">
        <f t="shared" si="109"/>
        <v>7.9906121399176952E-2</v>
      </c>
      <c r="J28" s="97">
        <f t="shared" si="109"/>
        <v>9.3255101165980792E-2</v>
      </c>
      <c r="K28" s="97">
        <f t="shared" si="109"/>
        <v>0.10604591763831733</v>
      </c>
      <c r="L28" s="97">
        <f t="shared" si="109"/>
        <v>0.11837159803193112</v>
      </c>
      <c r="M28" s="97">
        <f t="shared" si="109"/>
        <v>0.13030966502660926</v>
      </c>
      <c r="N28" s="97">
        <f t="shared" si="109"/>
        <v>0.14192472085550772</v>
      </c>
      <c r="P28" s="173"/>
      <c r="Q28" s="181"/>
      <c r="R28" s="20" t="s">
        <v>53</v>
      </c>
      <c r="S28" s="97">
        <f>S26</f>
        <v>1.8333333333333333E-2</v>
      </c>
      <c r="T28" s="97">
        <f t="shared" ref="T28" si="110">S28+T26</f>
        <v>3.5277777777777776E-2</v>
      </c>
      <c r="U28" s="97">
        <f t="shared" ref="U28" si="111">T28+U26</f>
        <v>5.1064814814814813E-2</v>
      </c>
      <c r="V28" s="97">
        <f t="shared" ref="V28" si="112">U28+V26</f>
        <v>6.5887345679012346E-2</v>
      </c>
      <c r="W28" s="97">
        <f t="shared" ref="W28" si="113">V28+W26</f>
        <v>7.9906121399176952E-2</v>
      </c>
      <c r="X28" s="97">
        <f t="shared" ref="X28" si="114">W28+X26</f>
        <v>9.3255101165980792E-2</v>
      </c>
      <c r="Y28" s="97">
        <f t="shared" ref="Y28" si="115">X28+Y26</f>
        <v>0.10604591763831733</v>
      </c>
      <c r="Z28" s="97">
        <f t="shared" ref="Z28" si="116">Y28+Z26</f>
        <v>0.11837159803193112</v>
      </c>
      <c r="AA28" s="97">
        <f t="shared" ref="AA28" si="117">Z28+AA26</f>
        <v>0.13030966502660926</v>
      </c>
      <c r="AB28" s="97">
        <f t="shared" ref="AB28" si="118">AA28+AB26</f>
        <v>0.14192472085550772</v>
      </c>
      <c r="AC28" s="5"/>
      <c r="AD28" s="173"/>
      <c r="AE28" s="181"/>
      <c r="AF28" s="20" t="s">
        <v>53</v>
      </c>
      <c r="AG28" s="97">
        <f>AG26</f>
        <v>1.8333333333333333E-2</v>
      </c>
      <c r="AH28" s="97">
        <f t="shared" ref="AH28" si="119">AG28+AH26</f>
        <v>3.5277777777777776E-2</v>
      </c>
      <c r="AI28" s="97">
        <f t="shared" ref="AI28" si="120">AH28+AI26</f>
        <v>5.1064814814814813E-2</v>
      </c>
      <c r="AJ28" s="97">
        <f t="shared" ref="AJ28" si="121">AI28+AJ26</f>
        <v>6.5887345679012346E-2</v>
      </c>
      <c r="AK28" s="97">
        <f t="shared" ref="AK28" si="122">AJ28+AK26</f>
        <v>7.9906121399176952E-2</v>
      </c>
      <c r="AL28" s="97">
        <f t="shared" ref="AL28" si="123">AK28+AL26</f>
        <v>9.3255101165980792E-2</v>
      </c>
      <c r="AM28" s="97">
        <f t="shared" ref="AM28" si="124">AL28+AM26</f>
        <v>0.10604591763831733</v>
      </c>
      <c r="AN28" s="97">
        <f t="shared" ref="AN28" si="125">AM28+AN26</f>
        <v>0.11837159803193112</v>
      </c>
      <c r="AO28" s="97">
        <f t="shared" ref="AO28" si="126">AN28+AO26</f>
        <v>0.13030966502660926</v>
      </c>
      <c r="AP28" s="97">
        <f t="shared" ref="AP28" si="127">AO28+AP26</f>
        <v>0.14192472085550772</v>
      </c>
      <c r="AQ28" s="5"/>
      <c r="AR28" s="173"/>
      <c r="AS28" s="181"/>
      <c r="AT28" s="20" t="s">
        <v>53</v>
      </c>
      <c r="AU28" s="97">
        <f>AU26</f>
        <v>1.8333333333333333E-2</v>
      </c>
      <c r="AV28" s="97">
        <f t="shared" ref="AV28" si="128">AU28+AV26</f>
        <v>3.5277777777777776E-2</v>
      </c>
      <c r="AW28" s="97">
        <f t="shared" ref="AW28" si="129">AV28+AW26</f>
        <v>5.1064814814814813E-2</v>
      </c>
      <c r="AX28" s="97">
        <f t="shared" ref="AX28" si="130">AW28+AX26</f>
        <v>6.5887345679012346E-2</v>
      </c>
      <c r="AY28" s="97">
        <f t="shared" ref="AY28" si="131">AX28+AY26</f>
        <v>7.9906121399176952E-2</v>
      </c>
      <c r="AZ28" s="97">
        <f t="shared" ref="AZ28" si="132">AY28+AZ26</f>
        <v>9.3255101165980792E-2</v>
      </c>
      <c r="BA28" s="97">
        <f t="shared" ref="BA28" si="133">AZ28+BA26</f>
        <v>0.10604591763831733</v>
      </c>
      <c r="BB28" s="97">
        <f t="shared" ref="BB28" si="134">BA28+BB26</f>
        <v>0.11837159803193112</v>
      </c>
      <c r="BC28" s="97">
        <f t="shared" ref="BC28" si="135">BB28+BC26</f>
        <v>0.13030966502660926</v>
      </c>
      <c r="BD28" s="97">
        <f t="shared" ref="BD28" si="136">BC28+BD26</f>
        <v>0.14192472085550772</v>
      </c>
      <c r="BE28" s="5"/>
      <c r="BF28" s="173"/>
      <c r="BG28" s="181"/>
      <c r="BH28" s="20" t="s">
        <v>53</v>
      </c>
      <c r="BI28" s="97">
        <f>BI26</f>
        <v>1.8333333333333333E-2</v>
      </c>
      <c r="BJ28" s="97">
        <f t="shared" ref="BJ28" si="137">BI28+BJ26</f>
        <v>3.5277777777777776E-2</v>
      </c>
      <c r="BK28" s="97">
        <f t="shared" ref="BK28" si="138">BJ28+BK26</f>
        <v>5.1064814814814813E-2</v>
      </c>
      <c r="BL28" s="97">
        <f t="shared" ref="BL28" si="139">BK28+BL26</f>
        <v>6.5887345679012346E-2</v>
      </c>
      <c r="BM28" s="97">
        <f t="shared" ref="BM28" si="140">BL28+BM26</f>
        <v>7.9906121399176952E-2</v>
      </c>
      <c r="BN28" s="97">
        <f t="shared" ref="BN28" si="141">BM28+BN26</f>
        <v>9.3255101165980792E-2</v>
      </c>
      <c r="BO28" s="97">
        <f t="shared" ref="BO28" si="142">BN28+BO26</f>
        <v>0.10604591763831733</v>
      </c>
      <c r="BP28" s="97">
        <f t="shared" ref="BP28" si="143">BO28+BP26</f>
        <v>0.11837159803193112</v>
      </c>
      <c r="BQ28" s="97">
        <f t="shared" ref="BQ28" si="144">BP28+BQ26</f>
        <v>0.13030966502660926</v>
      </c>
      <c r="BR28" s="97">
        <f t="shared" ref="BR28" si="145">BQ28+BR26</f>
        <v>0.14192472085550772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0.02</v>
      </c>
      <c r="F29" s="97">
        <f t="shared" ref="F29:N29" si="146">((1+$E$12)*$E$5)+$E$5</f>
        <v>0.02</v>
      </c>
      <c r="G29" s="97">
        <f t="shared" si="146"/>
        <v>0.02</v>
      </c>
      <c r="H29" s="97">
        <f t="shared" si="146"/>
        <v>0.02</v>
      </c>
      <c r="I29" s="97">
        <f t="shared" si="146"/>
        <v>0.02</v>
      </c>
      <c r="J29" s="97">
        <f t="shared" si="146"/>
        <v>0.02</v>
      </c>
      <c r="K29" s="97">
        <f t="shared" si="146"/>
        <v>0.02</v>
      </c>
      <c r="L29" s="97">
        <f t="shared" si="146"/>
        <v>0.02</v>
      </c>
      <c r="M29" s="97">
        <f t="shared" si="146"/>
        <v>0.02</v>
      </c>
      <c r="N29" s="97">
        <f t="shared" si="146"/>
        <v>0.02</v>
      </c>
      <c r="O29" s="12"/>
      <c r="P29" s="173"/>
      <c r="Q29" s="181"/>
      <c r="R29" s="20" t="s">
        <v>107</v>
      </c>
      <c r="S29" s="97">
        <f>((1+$E$12)*$E$5)+$E$5</f>
        <v>0.02</v>
      </c>
      <c r="T29" s="97">
        <f t="shared" ref="T29:AB29" si="147">((1+$E$12)*$E$5)+$E$5</f>
        <v>0.02</v>
      </c>
      <c r="U29" s="97">
        <f t="shared" si="147"/>
        <v>0.02</v>
      </c>
      <c r="V29" s="97">
        <f t="shared" si="147"/>
        <v>0.02</v>
      </c>
      <c r="W29" s="97">
        <f t="shared" si="147"/>
        <v>0.02</v>
      </c>
      <c r="X29" s="97">
        <f t="shared" si="147"/>
        <v>0.02</v>
      </c>
      <c r="Y29" s="97">
        <f t="shared" si="147"/>
        <v>0.02</v>
      </c>
      <c r="Z29" s="97">
        <f t="shared" si="147"/>
        <v>0.02</v>
      </c>
      <c r="AA29" s="97">
        <f t="shared" si="147"/>
        <v>0.02</v>
      </c>
      <c r="AB29" s="97">
        <f t="shared" si="147"/>
        <v>0.02</v>
      </c>
      <c r="AC29" s="12"/>
      <c r="AD29" s="173"/>
      <c r="AE29" s="181"/>
      <c r="AF29" s="20" t="s">
        <v>107</v>
      </c>
      <c r="AG29" s="97">
        <f>((1+$E$12)*$E$5)+$E$5</f>
        <v>0.02</v>
      </c>
      <c r="AH29" s="97">
        <f t="shared" ref="AH29:AP29" si="148">((1+$E$12)*$E$5)+$E$5</f>
        <v>0.02</v>
      </c>
      <c r="AI29" s="97">
        <f t="shared" si="148"/>
        <v>0.02</v>
      </c>
      <c r="AJ29" s="97">
        <f t="shared" si="148"/>
        <v>0.02</v>
      </c>
      <c r="AK29" s="97">
        <f t="shared" si="148"/>
        <v>0.02</v>
      </c>
      <c r="AL29" s="97">
        <f t="shared" si="148"/>
        <v>0.02</v>
      </c>
      <c r="AM29" s="97">
        <f t="shared" si="148"/>
        <v>0.02</v>
      </c>
      <c r="AN29" s="97">
        <f t="shared" si="148"/>
        <v>0.02</v>
      </c>
      <c r="AO29" s="97">
        <f t="shared" si="148"/>
        <v>0.02</v>
      </c>
      <c r="AP29" s="97">
        <f t="shared" si="148"/>
        <v>0.02</v>
      </c>
      <c r="AQ29" s="12"/>
      <c r="AR29" s="173"/>
      <c r="AS29" s="181"/>
      <c r="AT29" s="20" t="s">
        <v>107</v>
      </c>
      <c r="AU29" s="97">
        <f>((1+$E$12)*$E$5)+$E$5</f>
        <v>0.02</v>
      </c>
      <c r="AV29" s="97">
        <f t="shared" ref="AV29:BD29" si="149">((1+$E$12)*$E$5)+$E$5</f>
        <v>0.02</v>
      </c>
      <c r="AW29" s="97">
        <f t="shared" si="149"/>
        <v>0.02</v>
      </c>
      <c r="AX29" s="97">
        <f t="shared" si="149"/>
        <v>0.02</v>
      </c>
      <c r="AY29" s="97">
        <f t="shared" si="149"/>
        <v>0.02</v>
      </c>
      <c r="AZ29" s="97">
        <f t="shared" si="149"/>
        <v>0.02</v>
      </c>
      <c r="BA29" s="97">
        <f t="shared" si="149"/>
        <v>0.02</v>
      </c>
      <c r="BB29" s="97">
        <f t="shared" si="149"/>
        <v>0.02</v>
      </c>
      <c r="BC29" s="97">
        <f t="shared" si="149"/>
        <v>0.02</v>
      </c>
      <c r="BD29" s="97">
        <f t="shared" si="149"/>
        <v>0.02</v>
      </c>
      <c r="BE29" s="12"/>
      <c r="BF29" s="173"/>
      <c r="BG29" s="181"/>
      <c r="BH29" s="20" t="s">
        <v>107</v>
      </c>
      <c r="BI29" s="97">
        <f>((1+$E$12)*$E$5)+$E$5</f>
        <v>0.02</v>
      </c>
      <c r="BJ29" s="97">
        <f t="shared" ref="BJ29:BR29" si="150">((1+$E$12)*$E$5)+$E$5</f>
        <v>0.02</v>
      </c>
      <c r="BK29" s="97">
        <f t="shared" si="150"/>
        <v>0.02</v>
      </c>
      <c r="BL29" s="97">
        <f t="shared" si="150"/>
        <v>0.02</v>
      </c>
      <c r="BM29" s="97">
        <f t="shared" si="150"/>
        <v>0.02</v>
      </c>
      <c r="BN29" s="97">
        <f t="shared" si="150"/>
        <v>0.02</v>
      </c>
      <c r="BO29" s="97">
        <f t="shared" si="150"/>
        <v>0.02</v>
      </c>
      <c r="BP29" s="97">
        <f t="shared" si="150"/>
        <v>0.02</v>
      </c>
      <c r="BQ29" s="97">
        <f t="shared" si="150"/>
        <v>0.02</v>
      </c>
      <c r="BR29" s="97">
        <f t="shared" si="150"/>
        <v>0.02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0.02</v>
      </c>
      <c r="F30" s="97">
        <f>E30+F29</f>
        <v>0.04</v>
      </c>
      <c r="G30" s="97">
        <f t="shared" ref="G30:N30" si="151">F30+G29</f>
        <v>0.06</v>
      </c>
      <c r="H30" s="97">
        <f t="shared" si="151"/>
        <v>0.08</v>
      </c>
      <c r="I30" s="97">
        <f t="shared" si="151"/>
        <v>0.1</v>
      </c>
      <c r="J30" s="97">
        <f t="shared" si="151"/>
        <v>0.12000000000000001</v>
      </c>
      <c r="K30" s="97">
        <f t="shared" si="151"/>
        <v>0.14000000000000001</v>
      </c>
      <c r="L30" s="97">
        <f t="shared" si="151"/>
        <v>0.16</v>
      </c>
      <c r="M30" s="97">
        <f t="shared" si="151"/>
        <v>0.18</v>
      </c>
      <c r="N30" s="97">
        <f t="shared" si="151"/>
        <v>0.19999999999999998</v>
      </c>
      <c r="O30" s="12"/>
      <c r="P30" s="164"/>
      <c r="Q30" s="182"/>
      <c r="R30" s="20" t="s">
        <v>108</v>
      </c>
      <c r="S30" s="97">
        <f>S29</f>
        <v>0.02</v>
      </c>
      <c r="T30" s="97">
        <f>S30+T29</f>
        <v>0.04</v>
      </c>
      <c r="U30" s="97">
        <f t="shared" ref="U30" si="152">T30+U29</f>
        <v>0.06</v>
      </c>
      <c r="V30" s="97">
        <f t="shared" ref="V30" si="153">U30+V29</f>
        <v>0.08</v>
      </c>
      <c r="W30" s="97">
        <f t="shared" ref="W30" si="154">V30+W29</f>
        <v>0.1</v>
      </c>
      <c r="X30" s="97">
        <f t="shared" ref="X30" si="155">W30+X29</f>
        <v>0.12000000000000001</v>
      </c>
      <c r="Y30" s="97">
        <f t="shared" ref="Y30" si="156">X30+Y29</f>
        <v>0.14000000000000001</v>
      </c>
      <c r="Z30" s="97">
        <f t="shared" ref="Z30" si="157">Y30+Z29</f>
        <v>0.16</v>
      </c>
      <c r="AA30" s="97">
        <f t="shared" ref="AA30" si="158">Z30+AA29</f>
        <v>0.18</v>
      </c>
      <c r="AB30" s="97">
        <f t="shared" ref="AB30" si="159">AA30+AB29</f>
        <v>0.19999999999999998</v>
      </c>
      <c r="AC30" s="12"/>
      <c r="AD30" s="164"/>
      <c r="AE30" s="182"/>
      <c r="AF30" s="20" t="s">
        <v>108</v>
      </c>
      <c r="AG30" s="97">
        <f>AG29</f>
        <v>0.02</v>
      </c>
      <c r="AH30" s="97">
        <f>AG30+AH29</f>
        <v>0.04</v>
      </c>
      <c r="AI30" s="97">
        <f t="shared" ref="AI30" si="160">AH30+AI29</f>
        <v>0.06</v>
      </c>
      <c r="AJ30" s="97">
        <f t="shared" ref="AJ30" si="161">AI30+AJ29</f>
        <v>0.08</v>
      </c>
      <c r="AK30" s="97">
        <f t="shared" ref="AK30" si="162">AJ30+AK29</f>
        <v>0.1</v>
      </c>
      <c r="AL30" s="97">
        <f t="shared" ref="AL30" si="163">AK30+AL29</f>
        <v>0.12000000000000001</v>
      </c>
      <c r="AM30" s="97">
        <f t="shared" ref="AM30" si="164">AL30+AM29</f>
        <v>0.14000000000000001</v>
      </c>
      <c r="AN30" s="97">
        <f t="shared" ref="AN30" si="165">AM30+AN29</f>
        <v>0.16</v>
      </c>
      <c r="AO30" s="97">
        <f t="shared" ref="AO30" si="166">AN30+AO29</f>
        <v>0.18</v>
      </c>
      <c r="AP30" s="97">
        <f t="shared" ref="AP30" si="167">AO30+AP29</f>
        <v>0.19999999999999998</v>
      </c>
      <c r="AQ30" s="12"/>
      <c r="AR30" s="164"/>
      <c r="AS30" s="182"/>
      <c r="AT30" s="20" t="s">
        <v>108</v>
      </c>
      <c r="AU30" s="97">
        <f>AU29</f>
        <v>0.02</v>
      </c>
      <c r="AV30" s="97">
        <f>AU30+AV29</f>
        <v>0.04</v>
      </c>
      <c r="AW30" s="97">
        <f t="shared" ref="AW30" si="168">AV30+AW29</f>
        <v>0.06</v>
      </c>
      <c r="AX30" s="97">
        <f t="shared" ref="AX30" si="169">AW30+AX29</f>
        <v>0.08</v>
      </c>
      <c r="AY30" s="97">
        <f t="shared" ref="AY30" si="170">AX30+AY29</f>
        <v>0.1</v>
      </c>
      <c r="AZ30" s="97">
        <f t="shared" ref="AZ30" si="171">AY30+AZ29</f>
        <v>0.12000000000000001</v>
      </c>
      <c r="BA30" s="97">
        <f t="shared" ref="BA30" si="172">AZ30+BA29</f>
        <v>0.14000000000000001</v>
      </c>
      <c r="BB30" s="97">
        <f t="shared" ref="BB30" si="173">BA30+BB29</f>
        <v>0.16</v>
      </c>
      <c r="BC30" s="97">
        <f t="shared" ref="BC30" si="174">BB30+BC29</f>
        <v>0.18</v>
      </c>
      <c r="BD30" s="97">
        <f t="shared" ref="BD30" si="175">BC30+BD29</f>
        <v>0.19999999999999998</v>
      </c>
      <c r="BE30" s="12"/>
      <c r="BF30" s="164"/>
      <c r="BG30" s="182"/>
      <c r="BH30" s="20" t="s">
        <v>108</v>
      </c>
      <c r="BI30" s="97">
        <f>BI29</f>
        <v>0.02</v>
      </c>
      <c r="BJ30" s="97">
        <f>BI30+BJ29</f>
        <v>0.04</v>
      </c>
      <c r="BK30" s="97">
        <f t="shared" ref="BK30" si="176">BJ30+BK29</f>
        <v>0.06</v>
      </c>
      <c r="BL30" s="97">
        <f t="shared" ref="BL30" si="177">BK30+BL29</f>
        <v>0.08</v>
      </c>
      <c r="BM30" s="97">
        <f t="shared" ref="BM30" si="178">BL30+BM29</f>
        <v>0.1</v>
      </c>
      <c r="BN30" s="97">
        <f t="shared" ref="BN30" si="179">BM30+BN29</f>
        <v>0.12000000000000001</v>
      </c>
      <c r="BO30" s="97">
        <f t="shared" ref="BO30" si="180">BN30+BO29</f>
        <v>0.14000000000000001</v>
      </c>
      <c r="BP30" s="97">
        <f t="shared" ref="BP30" si="181">BO30+BP29</f>
        <v>0.16</v>
      </c>
      <c r="BQ30" s="97">
        <f t="shared" ref="BQ30" si="182">BP30+BQ29</f>
        <v>0.18</v>
      </c>
      <c r="BR30" s="97">
        <f t="shared" ref="BR30" si="183">BQ30+BR29</f>
        <v>0.19999999999999998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0.14583333333333334</v>
      </c>
      <c r="F34" s="17">
        <f t="shared" ref="F34:N34" si="184">F39*$E$4/F$16</f>
        <v>0.12152777777777778</v>
      </c>
      <c r="G34" s="17">
        <f t="shared" si="184"/>
        <v>0.10127314814814815</v>
      </c>
      <c r="H34" s="17">
        <f t="shared" si="184"/>
        <v>8.4394290123456783E-2</v>
      </c>
      <c r="I34" s="17">
        <f t="shared" si="184"/>
        <v>7.0328575102880653E-2</v>
      </c>
      <c r="J34" s="17">
        <f t="shared" si="184"/>
        <v>5.8607145919067211E-2</v>
      </c>
      <c r="K34" s="17">
        <f t="shared" si="184"/>
        <v>4.8839288265889347E-2</v>
      </c>
      <c r="L34" s="17">
        <f t="shared" si="184"/>
        <v>4.069940688824112E-2</v>
      </c>
      <c r="M34" s="17">
        <f t="shared" si="184"/>
        <v>3.3916172406867603E-2</v>
      </c>
      <c r="N34" s="17">
        <f t="shared" si="184"/>
        <v>2.8263477005723004E-2</v>
      </c>
      <c r="P34" s="172" t="s">
        <v>16</v>
      </c>
      <c r="Q34" s="165" t="s">
        <v>41</v>
      </c>
      <c r="R34" s="16" t="s">
        <v>83</v>
      </c>
      <c r="S34" s="17">
        <f>S39*$E$4/S$16</f>
        <v>0.125</v>
      </c>
      <c r="T34" s="17">
        <f t="shared" ref="T34:AB34" si="185">T39*$E$4/T$16</f>
        <v>0.10416666666666667</v>
      </c>
      <c r="U34" s="17">
        <f t="shared" si="185"/>
        <v>8.6805555555555552E-2</v>
      </c>
      <c r="V34" s="17">
        <f t="shared" si="185"/>
        <v>7.2337962962962965E-2</v>
      </c>
      <c r="W34" s="17">
        <f t="shared" si="185"/>
        <v>6.0281635802469133E-2</v>
      </c>
      <c r="X34" s="17">
        <f t="shared" si="185"/>
        <v>5.0234696502057606E-2</v>
      </c>
      <c r="Y34" s="17">
        <f t="shared" si="185"/>
        <v>4.1862247085048009E-2</v>
      </c>
      <c r="Z34" s="17">
        <f t="shared" si="185"/>
        <v>3.4885205904206677E-2</v>
      </c>
      <c r="AA34" s="17">
        <f t="shared" si="185"/>
        <v>2.9071004920172231E-2</v>
      </c>
      <c r="AB34" s="17">
        <f t="shared" si="185"/>
        <v>2.4225837433476859E-2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0.10416666666666667</v>
      </c>
      <c r="AH34" s="17">
        <f t="shared" ref="AH34:AP34" si="186">AH39*$E$4/AH$16</f>
        <v>8.6805555555555552E-2</v>
      </c>
      <c r="AI34" s="17">
        <f t="shared" si="186"/>
        <v>7.2337962962962965E-2</v>
      </c>
      <c r="AJ34" s="17">
        <f t="shared" si="186"/>
        <v>6.0281635802469133E-2</v>
      </c>
      <c r="AK34" s="17">
        <f t="shared" si="186"/>
        <v>5.0234696502057613E-2</v>
      </c>
      <c r="AL34" s="17">
        <f t="shared" si="186"/>
        <v>4.1862247085048009E-2</v>
      </c>
      <c r="AM34" s="17">
        <f t="shared" si="186"/>
        <v>3.4885205904206677E-2</v>
      </c>
      <c r="AN34" s="17">
        <f t="shared" si="186"/>
        <v>2.9071004920172231E-2</v>
      </c>
      <c r="AO34" s="17">
        <f t="shared" si="186"/>
        <v>2.4225837433476859E-2</v>
      </c>
      <c r="AP34" s="17">
        <f t="shared" si="186"/>
        <v>2.0188197861230717E-2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8.3333333333333329E-2</v>
      </c>
      <c r="AV34" s="17">
        <f t="shared" ref="AV34:BD34" si="187">AV39*$E$4/AV$16</f>
        <v>6.9444444444444448E-2</v>
      </c>
      <c r="AW34" s="17">
        <f t="shared" si="187"/>
        <v>5.7870370370370371E-2</v>
      </c>
      <c r="AX34" s="17">
        <f t="shared" si="187"/>
        <v>4.8225308641975308E-2</v>
      </c>
      <c r="AY34" s="17">
        <f t="shared" si="187"/>
        <v>4.0187757201646093E-2</v>
      </c>
      <c r="AZ34" s="17">
        <f t="shared" si="187"/>
        <v>3.3489797668038404E-2</v>
      </c>
      <c r="BA34" s="17">
        <f t="shared" si="187"/>
        <v>2.7908164723365339E-2</v>
      </c>
      <c r="BB34" s="17">
        <f t="shared" si="187"/>
        <v>2.3256803936137785E-2</v>
      </c>
      <c r="BC34" s="17">
        <f t="shared" si="187"/>
        <v>1.9380669946781486E-2</v>
      </c>
      <c r="BD34" s="17">
        <f t="shared" si="187"/>
        <v>1.6150558288984575E-2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6.25E-2</v>
      </c>
      <c r="BJ34" s="17">
        <f t="shared" ref="BJ34:BR34" si="188">BJ39*$E$4/BJ$16</f>
        <v>5.2083333333333336E-2</v>
      </c>
      <c r="BK34" s="17">
        <f t="shared" si="188"/>
        <v>4.3402777777777776E-2</v>
      </c>
      <c r="BL34" s="17">
        <f t="shared" si="188"/>
        <v>3.6168981481481483E-2</v>
      </c>
      <c r="BM34" s="17">
        <f t="shared" si="188"/>
        <v>3.0140817901234566E-2</v>
      </c>
      <c r="BN34" s="17">
        <f t="shared" si="188"/>
        <v>2.5117348251028803E-2</v>
      </c>
      <c r="BO34" s="17">
        <f t="shared" si="188"/>
        <v>2.0931123542524004E-2</v>
      </c>
      <c r="BP34" s="17">
        <f t="shared" si="188"/>
        <v>1.7442602952103339E-2</v>
      </c>
      <c r="BQ34" s="17">
        <f t="shared" si="188"/>
        <v>1.4535502460086116E-2</v>
      </c>
      <c r="BR34" s="17">
        <f t="shared" si="188"/>
        <v>1.2112918716738429E-2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0.10467142489711934</v>
      </c>
      <c r="J35" s="17"/>
      <c r="K35" s="17"/>
      <c r="L35" s="17"/>
      <c r="M35" s="17"/>
      <c r="N35" s="18">
        <f>SUM(E34:N34)/10</f>
        <v>7.3368261497138501E-2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8.9718364197530862E-2</v>
      </c>
      <c r="X35" s="17"/>
      <c r="Y35" s="17"/>
      <c r="Z35" s="17"/>
      <c r="AA35" s="17"/>
      <c r="AB35" s="18">
        <f>SUM(S34:AB34)/10</f>
        <v>6.2887081283261564E-2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7.4765303497942387E-2</v>
      </c>
      <c r="AL35" s="17"/>
      <c r="AM35" s="17"/>
      <c r="AN35" s="17"/>
      <c r="AO35" s="17"/>
      <c r="AP35" s="18">
        <f>SUM(AG34:AP34)/10</f>
        <v>5.2405901069384642E-2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5.9812242798353912E-2</v>
      </c>
      <c r="AZ35" s="17"/>
      <c r="BA35" s="17"/>
      <c r="BB35" s="17"/>
      <c r="BC35" s="17"/>
      <c r="BD35" s="18">
        <f>SUM(AU34:BD34)/10</f>
        <v>4.1924720855507712E-2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4.4859182098765431E-2</v>
      </c>
      <c r="BN35" s="17"/>
      <c r="BO35" s="17"/>
      <c r="BP35" s="17"/>
      <c r="BQ35" s="17"/>
      <c r="BR35" s="18">
        <f>SUM(BI34:BR34)/10</f>
        <v>3.1443540641630782E-2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189">E$18*(E34/E$20)</f>
        <v>0.14583333333333334</v>
      </c>
      <c r="F36" s="17">
        <f t="shared" si="189"/>
        <v>0.26736111111111105</v>
      </c>
      <c r="G36" s="17">
        <f t="shared" si="189"/>
        <v>0.36863425925925941</v>
      </c>
      <c r="H36" s="17">
        <f t="shared" si="189"/>
        <v>0.45302854938271586</v>
      </c>
      <c r="I36" s="17">
        <f t="shared" si="189"/>
        <v>0.52335712448559679</v>
      </c>
      <c r="J36" s="17">
        <f t="shared" si="189"/>
        <v>0.58196427040466336</v>
      </c>
      <c r="K36" s="17">
        <f t="shared" si="189"/>
        <v>0.6308035586705536</v>
      </c>
      <c r="L36" s="17">
        <f t="shared" si="189"/>
        <v>0.67150296555879474</v>
      </c>
      <c r="M36" s="17">
        <f t="shared" si="189"/>
        <v>0.70541913796566336</v>
      </c>
      <c r="N36" s="17">
        <f t="shared" si="189"/>
        <v>0.73368261497138398</v>
      </c>
      <c r="P36" s="173"/>
      <c r="Q36" s="165"/>
      <c r="R36" s="16" t="s">
        <v>53</v>
      </c>
      <c r="S36" s="17">
        <f>S$18*(S34/S$20)</f>
        <v>0.125</v>
      </c>
      <c r="T36" s="17">
        <f t="shared" ref="T36:AB36" si="190">T$18*(T34/T$20)</f>
        <v>0.22916666666666666</v>
      </c>
      <c r="U36" s="17">
        <f t="shared" si="190"/>
        <v>0.31597222222222232</v>
      </c>
      <c r="V36" s="17">
        <f t="shared" si="190"/>
        <v>0.38831018518518501</v>
      </c>
      <c r="W36" s="17">
        <f t="shared" si="190"/>
        <v>0.44859182098765443</v>
      </c>
      <c r="X36" s="17">
        <f t="shared" si="190"/>
        <v>0.49882651748971141</v>
      </c>
      <c r="Y36" s="17">
        <f t="shared" si="190"/>
        <v>0.54068876457476023</v>
      </c>
      <c r="Z36" s="17">
        <f t="shared" si="190"/>
        <v>0.57557397047896697</v>
      </c>
      <c r="AA36" s="17">
        <f t="shared" si="190"/>
        <v>0.60464497539914008</v>
      </c>
      <c r="AB36" s="17">
        <f t="shared" si="190"/>
        <v>0.62887081283261481</v>
      </c>
      <c r="AC36" s="5"/>
      <c r="AD36" s="173"/>
      <c r="AE36" s="165"/>
      <c r="AF36" s="16" t="s">
        <v>53</v>
      </c>
      <c r="AG36" s="17">
        <f>AG$18*(AG34/AG$20)</f>
        <v>0.10416666666666669</v>
      </c>
      <c r="AH36" s="17">
        <f t="shared" ref="AH36:AP36" si="191">AH$18*(AH34/AH$20)</f>
        <v>0.19097222222222218</v>
      </c>
      <c r="AI36" s="17">
        <f t="shared" si="191"/>
        <v>0.26331018518518529</v>
      </c>
      <c r="AJ36" s="17">
        <f t="shared" si="191"/>
        <v>0.32359182098765416</v>
      </c>
      <c r="AK36" s="17">
        <f t="shared" si="191"/>
        <v>0.37382651748971207</v>
      </c>
      <c r="AL36" s="17">
        <f t="shared" si="191"/>
        <v>0.41568876457475945</v>
      </c>
      <c r="AM36" s="17">
        <f t="shared" si="191"/>
        <v>0.45057397047896691</v>
      </c>
      <c r="AN36" s="17">
        <f t="shared" si="191"/>
        <v>0.47964497539913914</v>
      </c>
      <c r="AO36" s="17">
        <f t="shared" si="191"/>
        <v>0.5038708128326167</v>
      </c>
      <c r="AP36" s="17">
        <f t="shared" si="191"/>
        <v>0.52405901069384564</v>
      </c>
      <c r="AQ36" s="5"/>
      <c r="AR36" s="173"/>
      <c r="AS36" s="165"/>
      <c r="AT36" s="16" t="s">
        <v>53</v>
      </c>
      <c r="AU36" s="17">
        <f>AU$18*(AU34/AU$20)</f>
        <v>8.3333333333333329E-2</v>
      </c>
      <c r="AV36" s="17">
        <f t="shared" ref="AV36:BD36" si="192">AV$18*(AV34/AV$20)</f>
        <v>0.15277777777777776</v>
      </c>
      <c r="AW36" s="17">
        <f t="shared" si="192"/>
        <v>0.21064814814814822</v>
      </c>
      <c r="AX36" s="17">
        <f t="shared" si="192"/>
        <v>0.25887345679012336</v>
      </c>
      <c r="AY36" s="17">
        <f t="shared" si="192"/>
        <v>0.29906121399176966</v>
      </c>
      <c r="AZ36" s="17">
        <f t="shared" si="192"/>
        <v>0.3325510116598076</v>
      </c>
      <c r="BA36" s="17">
        <f t="shared" si="192"/>
        <v>0.36045917638317349</v>
      </c>
      <c r="BB36" s="17">
        <f t="shared" si="192"/>
        <v>0.38371598031931137</v>
      </c>
      <c r="BC36" s="17">
        <f t="shared" si="192"/>
        <v>0.40309665026609337</v>
      </c>
      <c r="BD36" s="17">
        <f t="shared" si="192"/>
        <v>0.41924720855507658</v>
      </c>
      <c r="BE36" s="5"/>
      <c r="BF36" s="173"/>
      <c r="BG36" s="165"/>
      <c r="BH36" s="16" t="s">
        <v>53</v>
      </c>
      <c r="BI36" s="17">
        <f>BI$18*(BI34/BI$20)</f>
        <v>6.25E-2</v>
      </c>
      <c r="BJ36" s="17">
        <f t="shared" ref="BJ36:BR36" si="193">BJ$18*(BJ34/BJ$20)</f>
        <v>0.11458333333333333</v>
      </c>
      <c r="BK36" s="17">
        <f t="shared" si="193"/>
        <v>0.15798611111111116</v>
      </c>
      <c r="BL36" s="17">
        <f t="shared" si="193"/>
        <v>0.1941550925925925</v>
      </c>
      <c r="BM36" s="17">
        <f t="shared" si="193"/>
        <v>0.22429591049382722</v>
      </c>
      <c r="BN36" s="17">
        <f t="shared" si="193"/>
        <v>0.2494132587448557</v>
      </c>
      <c r="BO36" s="17">
        <f t="shared" si="193"/>
        <v>0.27034438228738011</v>
      </c>
      <c r="BP36" s="17">
        <f t="shared" si="193"/>
        <v>0.28778698523948348</v>
      </c>
      <c r="BQ36" s="17">
        <f t="shared" si="193"/>
        <v>0.30232248769957004</v>
      </c>
      <c r="BR36" s="17">
        <f t="shared" si="193"/>
        <v>0.31443540641630741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194">10*E34</f>
        <v>1.4583333333333335</v>
      </c>
      <c r="F37" s="21">
        <f t="shared" si="194"/>
        <v>1.2152777777777777</v>
      </c>
      <c r="G37" s="21">
        <f t="shared" si="194"/>
        <v>1.0127314814814816</v>
      </c>
      <c r="H37" s="21">
        <f t="shared" si="194"/>
        <v>0.84394290123456783</v>
      </c>
      <c r="I37" s="21">
        <f t="shared" si="194"/>
        <v>0.70328575102880653</v>
      </c>
      <c r="J37" s="21">
        <f t="shared" si="194"/>
        <v>0.58607145919067216</v>
      </c>
      <c r="K37" s="21">
        <f t="shared" si="194"/>
        <v>0.48839288265889347</v>
      </c>
      <c r="L37" s="21">
        <f t="shared" si="194"/>
        <v>0.40699406888241119</v>
      </c>
      <c r="M37" s="21">
        <f t="shared" si="194"/>
        <v>0.33916172406867606</v>
      </c>
      <c r="N37" s="21">
        <f t="shared" si="194"/>
        <v>0.28263477005723003</v>
      </c>
      <c r="P37" s="173"/>
      <c r="Q37" s="163"/>
      <c r="R37" s="20" t="s">
        <v>57</v>
      </c>
      <c r="S37" s="21">
        <f t="shared" ref="S37:AB37" si="195">10*S34</f>
        <v>1.25</v>
      </c>
      <c r="T37" s="21">
        <f t="shared" si="195"/>
        <v>1.0416666666666667</v>
      </c>
      <c r="U37" s="21">
        <f t="shared" si="195"/>
        <v>0.86805555555555558</v>
      </c>
      <c r="V37" s="21">
        <f t="shared" si="195"/>
        <v>0.72337962962962965</v>
      </c>
      <c r="W37" s="21">
        <f t="shared" si="195"/>
        <v>0.60281635802469136</v>
      </c>
      <c r="X37" s="21">
        <f t="shared" si="195"/>
        <v>0.50234696502057608</v>
      </c>
      <c r="Y37" s="21">
        <f t="shared" si="195"/>
        <v>0.4186224708504801</v>
      </c>
      <c r="Z37" s="21">
        <f t="shared" si="195"/>
        <v>0.34885205904206679</v>
      </c>
      <c r="AA37" s="21">
        <f t="shared" si="195"/>
        <v>0.29071004920172233</v>
      </c>
      <c r="AB37" s="21">
        <f t="shared" si="195"/>
        <v>0.2422583743347686</v>
      </c>
      <c r="AC37" s="5"/>
      <c r="AD37" s="173"/>
      <c r="AE37" s="163"/>
      <c r="AF37" s="20" t="s">
        <v>57</v>
      </c>
      <c r="AG37" s="21">
        <f t="shared" ref="AG37:AP37" si="196">10*AG34</f>
        <v>1.0416666666666667</v>
      </c>
      <c r="AH37" s="21">
        <f t="shared" si="196"/>
        <v>0.86805555555555558</v>
      </c>
      <c r="AI37" s="21">
        <f t="shared" si="196"/>
        <v>0.72337962962962965</v>
      </c>
      <c r="AJ37" s="21">
        <f t="shared" si="196"/>
        <v>0.60281635802469136</v>
      </c>
      <c r="AK37" s="21">
        <f t="shared" si="196"/>
        <v>0.50234696502057608</v>
      </c>
      <c r="AL37" s="21">
        <f t="shared" si="196"/>
        <v>0.4186224708504801</v>
      </c>
      <c r="AM37" s="21">
        <f t="shared" si="196"/>
        <v>0.34885205904206679</v>
      </c>
      <c r="AN37" s="21">
        <f t="shared" si="196"/>
        <v>0.29071004920172233</v>
      </c>
      <c r="AO37" s="21">
        <f t="shared" si="196"/>
        <v>0.2422583743347686</v>
      </c>
      <c r="AP37" s="21">
        <f t="shared" si="196"/>
        <v>0.20188197861230717</v>
      </c>
      <c r="AQ37" s="5"/>
      <c r="AR37" s="173"/>
      <c r="AS37" s="163"/>
      <c r="AT37" s="20" t="s">
        <v>57</v>
      </c>
      <c r="AU37" s="21">
        <f t="shared" ref="AU37:BD37" si="197">10*AU34</f>
        <v>0.83333333333333326</v>
      </c>
      <c r="AV37" s="21">
        <f t="shared" si="197"/>
        <v>0.69444444444444442</v>
      </c>
      <c r="AW37" s="21">
        <f t="shared" si="197"/>
        <v>0.57870370370370372</v>
      </c>
      <c r="AX37" s="21">
        <f t="shared" si="197"/>
        <v>0.48225308641975306</v>
      </c>
      <c r="AY37" s="21">
        <f t="shared" si="197"/>
        <v>0.4018775720164609</v>
      </c>
      <c r="AZ37" s="21">
        <f t="shared" si="197"/>
        <v>0.33489797668038401</v>
      </c>
      <c r="BA37" s="21">
        <f t="shared" si="197"/>
        <v>0.27908164723365336</v>
      </c>
      <c r="BB37" s="21">
        <f t="shared" si="197"/>
        <v>0.23256803936137785</v>
      </c>
      <c r="BC37" s="21">
        <f t="shared" si="197"/>
        <v>0.19380669946781487</v>
      </c>
      <c r="BD37" s="21">
        <f t="shared" si="197"/>
        <v>0.16150558288984573</v>
      </c>
      <c r="BE37" s="5"/>
      <c r="BF37" s="173"/>
      <c r="BG37" s="163"/>
      <c r="BH37" s="20" t="s">
        <v>57</v>
      </c>
      <c r="BI37" s="21">
        <f t="shared" ref="BI37:BR37" si="198">10*BI34</f>
        <v>0.625</v>
      </c>
      <c r="BJ37" s="21">
        <f t="shared" si="198"/>
        <v>0.52083333333333337</v>
      </c>
      <c r="BK37" s="21">
        <f t="shared" si="198"/>
        <v>0.43402777777777779</v>
      </c>
      <c r="BL37" s="21">
        <f t="shared" si="198"/>
        <v>0.36168981481481483</v>
      </c>
      <c r="BM37" s="21">
        <f t="shared" si="198"/>
        <v>0.30140817901234568</v>
      </c>
      <c r="BN37" s="21">
        <f t="shared" si="198"/>
        <v>0.25117348251028804</v>
      </c>
      <c r="BO37" s="21">
        <f t="shared" si="198"/>
        <v>0.20931123542524005</v>
      </c>
      <c r="BP37" s="21">
        <f t="shared" si="198"/>
        <v>0.17442602952103339</v>
      </c>
      <c r="BQ37" s="21">
        <f t="shared" si="198"/>
        <v>0.14535502460086117</v>
      </c>
      <c r="BR37" s="21">
        <f t="shared" si="198"/>
        <v>0.1211291871673843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1.4583333333333335</v>
      </c>
      <c r="F38" s="21">
        <f>10*F36</f>
        <v>2.6736111111111107</v>
      </c>
      <c r="G38" s="21">
        <f>10*G36</f>
        <v>3.6863425925925943</v>
      </c>
      <c r="H38" s="21">
        <f t="shared" ref="H38:N38" si="199">10*H36</f>
        <v>4.5302854938271588</v>
      </c>
      <c r="I38" s="21">
        <f t="shared" si="199"/>
        <v>5.2335712448559679</v>
      </c>
      <c r="J38" s="21">
        <f t="shared" si="199"/>
        <v>5.8196427040466334</v>
      </c>
      <c r="K38" s="21">
        <f t="shared" si="199"/>
        <v>6.308035586705536</v>
      </c>
      <c r="L38" s="21">
        <f t="shared" si="199"/>
        <v>6.7150296555879478</v>
      </c>
      <c r="M38" s="21">
        <f t="shared" si="199"/>
        <v>7.0541913796566336</v>
      </c>
      <c r="N38" s="21">
        <f t="shared" si="199"/>
        <v>7.3368261497138398</v>
      </c>
      <c r="P38" s="173"/>
      <c r="Q38" s="163"/>
      <c r="R38" s="20" t="s">
        <v>58</v>
      </c>
      <c r="S38" s="21">
        <f>10*S36</f>
        <v>1.25</v>
      </c>
      <c r="T38" s="21">
        <f>10*T36</f>
        <v>2.2916666666666665</v>
      </c>
      <c r="U38" s="21">
        <f>10*U36</f>
        <v>3.1597222222222232</v>
      </c>
      <c r="V38" s="21">
        <f t="shared" ref="V38:AB38" si="200">10*V36</f>
        <v>3.8831018518518503</v>
      </c>
      <c r="W38" s="21">
        <f t="shared" si="200"/>
        <v>4.4859182098765444</v>
      </c>
      <c r="X38" s="21">
        <f t="shared" si="200"/>
        <v>4.9882651748971139</v>
      </c>
      <c r="Y38" s="21">
        <f t="shared" si="200"/>
        <v>5.4068876457476023</v>
      </c>
      <c r="Z38" s="21">
        <f t="shared" si="200"/>
        <v>5.7557397047896695</v>
      </c>
      <c r="AA38" s="21">
        <f t="shared" si="200"/>
        <v>6.0464497539914008</v>
      </c>
      <c r="AB38" s="21">
        <f t="shared" si="200"/>
        <v>6.2887081283261477</v>
      </c>
      <c r="AC38" s="5"/>
      <c r="AD38" s="173"/>
      <c r="AE38" s="163"/>
      <c r="AF38" s="20" t="s">
        <v>58</v>
      </c>
      <c r="AG38" s="21">
        <f>10*AG36</f>
        <v>1.041666666666667</v>
      </c>
      <c r="AH38" s="21">
        <f>10*AH36</f>
        <v>1.9097222222222219</v>
      </c>
      <c r="AI38" s="21">
        <f>10*AI36</f>
        <v>2.633101851851853</v>
      </c>
      <c r="AJ38" s="21">
        <f t="shared" ref="AJ38:AP38" si="201">10*AJ36</f>
        <v>3.2359182098765418</v>
      </c>
      <c r="AK38" s="21">
        <f t="shared" si="201"/>
        <v>3.738265174897121</v>
      </c>
      <c r="AL38" s="21">
        <f t="shared" si="201"/>
        <v>4.1568876457475943</v>
      </c>
      <c r="AM38" s="21">
        <f t="shared" si="201"/>
        <v>4.5057397047896695</v>
      </c>
      <c r="AN38" s="21">
        <f t="shared" si="201"/>
        <v>4.7964497539913911</v>
      </c>
      <c r="AO38" s="21">
        <f t="shared" si="201"/>
        <v>5.0387081283261672</v>
      </c>
      <c r="AP38" s="21">
        <f t="shared" si="201"/>
        <v>5.2405901069384564</v>
      </c>
      <c r="AQ38" s="5"/>
      <c r="AR38" s="173"/>
      <c r="AS38" s="163"/>
      <c r="AT38" s="20" t="s">
        <v>58</v>
      </c>
      <c r="AU38" s="21">
        <f>10*AU36</f>
        <v>0.83333333333333326</v>
      </c>
      <c r="AV38" s="21">
        <f>10*AV36</f>
        <v>1.5277777777777777</v>
      </c>
      <c r="AW38" s="21">
        <f>10*AW36</f>
        <v>2.1064814814814823</v>
      </c>
      <c r="AX38" s="21">
        <f t="shared" ref="AX38:BD38" si="202">10*AX36</f>
        <v>2.5887345679012337</v>
      </c>
      <c r="AY38" s="21">
        <f t="shared" si="202"/>
        <v>2.9906121399176966</v>
      </c>
      <c r="AZ38" s="21">
        <f t="shared" si="202"/>
        <v>3.325510116598076</v>
      </c>
      <c r="BA38" s="21">
        <f t="shared" si="202"/>
        <v>3.6045917638317349</v>
      </c>
      <c r="BB38" s="21">
        <f t="shared" si="202"/>
        <v>3.8371598031931136</v>
      </c>
      <c r="BC38" s="21">
        <f t="shared" si="202"/>
        <v>4.0309665026609336</v>
      </c>
      <c r="BD38" s="21">
        <f t="shared" si="202"/>
        <v>4.192472085550766</v>
      </c>
      <c r="BE38" s="5"/>
      <c r="BF38" s="173"/>
      <c r="BG38" s="163"/>
      <c r="BH38" s="20" t="s">
        <v>58</v>
      </c>
      <c r="BI38" s="21">
        <f>10*BI36</f>
        <v>0.625</v>
      </c>
      <c r="BJ38" s="21">
        <f>10*BJ36</f>
        <v>1.1458333333333333</v>
      </c>
      <c r="BK38" s="21">
        <f>10*BK36</f>
        <v>1.5798611111111116</v>
      </c>
      <c r="BL38" s="21">
        <f t="shared" ref="BL38:BR38" si="203">10*BL36</f>
        <v>1.9415509259259252</v>
      </c>
      <c r="BM38" s="21">
        <f t="shared" si="203"/>
        <v>2.2429591049382722</v>
      </c>
      <c r="BN38" s="21">
        <f t="shared" si="203"/>
        <v>2.4941325874485569</v>
      </c>
      <c r="BO38" s="21">
        <f t="shared" si="203"/>
        <v>2.7034438228738011</v>
      </c>
      <c r="BP38" s="21">
        <f t="shared" si="203"/>
        <v>2.8778698523948347</v>
      </c>
      <c r="BQ38" s="21">
        <f t="shared" si="203"/>
        <v>3.0232248769957004</v>
      </c>
      <c r="BR38" s="21">
        <f t="shared" si="203"/>
        <v>3.1443540641630738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204">$D32</f>
        <v>0.17499999999999999</v>
      </c>
      <c r="G39" s="17">
        <f t="shared" si="204"/>
        <v>0.17499999999999999</v>
      </c>
      <c r="H39" s="17">
        <f t="shared" si="204"/>
        <v>0.17499999999999999</v>
      </c>
      <c r="I39" s="17">
        <f t="shared" si="204"/>
        <v>0.17499999999999999</v>
      </c>
      <c r="J39" s="17">
        <f t="shared" si="204"/>
        <v>0.17499999999999999</v>
      </c>
      <c r="K39" s="17">
        <f t="shared" si="204"/>
        <v>0.17499999999999999</v>
      </c>
      <c r="L39" s="17">
        <f t="shared" si="204"/>
        <v>0.17499999999999999</v>
      </c>
      <c r="M39" s="17">
        <f t="shared" si="204"/>
        <v>0.17499999999999999</v>
      </c>
      <c r="N39" s="17">
        <f t="shared" si="204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205">$R32</f>
        <v>0.15</v>
      </c>
      <c r="U39" s="17">
        <f t="shared" si="205"/>
        <v>0.15</v>
      </c>
      <c r="V39" s="17">
        <f t="shared" si="205"/>
        <v>0.15</v>
      </c>
      <c r="W39" s="17">
        <f t="shared" si="205"/>
        <v>0.15</v>
      </c>
      <c r="X39" s="17">
        <f t="shared" si="205"/>
        <v>0.15</v>
      </c>
      <c r="Y39" s="17">
        <f t="shared" si="205"/>
        <v>0.15</v>
      </c>
      <c r="Z39" s="17">
        <f t="shared" si="205"/>
        <v>0.15</v>
      </c>
      <c r="AA39" s="17">
        <f t="shared" si="205"/>
        <v>0.15</v>
      </c>
      <c r="AB39" s="17">
        <f t="shared" si="205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206">$AF32</f>
        <v>0.125</v>
      </c>
      <c r="AI39" s="17">
        <f t="shared" si="206"/>
        <v>0.125</v>
      </c>
      <c r="AJ39" s="17">
        <f t="shared" si="206"/>
        <v>0.125</v>
      </c>
      <c r="AK39" s="17">
        <f t="shared" si="206"/>
        <v>0.125</v>
      </c>
      <c r="AL39" s="17">
        <f t="shared" si="206"/>
        <v>0.125</v>
      </c>
      <c r="AM39" s="17">
        <f t="shared" si="206"/>
        <v>0.125</v>
      </c>
      <c r="AN39" s="17">
        <f t="shared" si="206"/>
        <v>0.125</v>
      </c>
      <c r="AO39" s="17">
        <f t="shared" si="206"/>
        <v>0.125</v>
      </c>
      <c r="AP39" s="17">
        <f t="shared" si="206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207">$AT32</f>
        <v>0.1</v>
      </c>
      <c r="AW39" s="17">
        <f t="shared" si="207"/>
        <v>0.1</v>
      </c>
      <c r="AX39" s="17">
        <f t="shared" si="207"/>
        <v>0.1</v>
      </c>
      <c r="AY39" s="17">
        <f t="shared" si="207"/>
        <v>0.1</v>
      </c>
      <c r="AZ39" s="17">
        <f t="shared" si="207"/>
        <v>0.1</v>
      </c>
      <c r="BA39" s="17">
        <f t="shared" si="207"/>
        <v>0.1</v>
      </c>
      <c r="BB39" s="17">
        <f t="shared" si="207"/>
        <v>0.1</v>
      </c>
      <c r="BC39" s="17">
        <f t="shared" si="207"/>
        <v>0.1</v>
      </c>
      <c r="BD39" s="17">
        <f t="shared" si="207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208">$BH32</f>
        <v>7.4999999999999997E-2</v>
      </c>
      <c r="BK39" s="17">
        <f t="shared" si="208"/>
        <v>7.4999999999999997E-2</v>
      </c>
      <c r="BL39" s="17">
        <f t="shared" si="208"/>
        <v>7.4999999999999997E-2</v>
      </c>
      <c r="BM39" s="17">
        <f t="shared" si="208"/>
        <v>7.4999999999999997E-2</v>
      </c>
      <c r="BN39" s="17">
        <f t="shared" si="208"/>
        <v>7.4999999999999997E-2</v>
      </c>
      <c r="BO39" s="17">
        <f t="shared" si="208"/>
        <v>7.4999999999999997E-2</v>
      </c>
      <c r="BP39" s="17">
        <f t="shared" si="208"/>
        <v>7.4999999999999997E-2</v>
      </c>
      <c r="BQ39" s="17">
        <f t="shared" si="208"/>
        <v>7.4999999999999997E-2</v>
      </c>
      <c r="BR39" s="17">
        <f t="shared" si="208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175000.00000000003</v>
      </c>
      <c r="F40" s="22">
        <f t="shared" ref="F40:N40" si="209">F37*F$16</f>
        <v>175000</v>
      </c>
      <c r="G40" s="22">
        <f t="shared" si="209"/>
        <v>175000.00000000003</v>
      </c>
      <c r="H40" s="22">
        <f t="shared" si="209"/>
        <v>175000</v>
      </c>
      <c r="I40" s="22">
        <f t="shared" si="209"/>
        <v>175000</v>
      </c>
      <c r="J40" s="22">
        <f t="shared" si="209"/>
        <v>175000.00000000003</v>
      </c>
      <c r="K40" s="22">
        <f t="shared" si="209"/>
        <v>175000</v>
      </c>
      <c r="L40" s="22">
        <f t="shared" si="209"/>
        <v>174999.99999999997</v>
      </c>
      <c r="M40" s="22">
        <f t="shared" si="209"/>
        <v>175000.00000000003</v>
      </c>
      <c r="N40" s="22">
        <f t="shared" si="209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210">T37*T$16</f>
        <v>150000</v>
      </c>
      <c r="U40" s="22">
        <f t="shared" si="210"/>
        <v>150000</v>
      </c>
      <c r="V40" s="22">
        <f t="shared" si="210"/>
        <v>150000</v>
      </c>
      <c r="W40" s="22">
        <f t="shared" si="210"/>
        <v>150000</v>
      </c>
      <c r="X40" s="22">
        <f t="shared" si="210"/>
        <v>150000</v>
      </c>
      <c r="Y40" s="22">
        <f t="shared" si="210"/>
        <v>150000</v>
      </c>
      <c r="Z40" s="22">
        <f t="shared" si="210"/>
        <v>150000</v>
      </c>
      <c r="AA40" s="22">
        <f t="shared" si="210"/>
        <v>150000</v>
      </c>
      <c r="AB40" s="22">
        <f t="shared" si="210"/>
        <v>150000</v>
      </c>
      <c r="AC40" s="5"/>
      <c r="AD40" s="173"/>
      <c r="AE40" s="163"/>
      <c r="AF40" s="20" t="s">
        <v>57</v>
      </c>
      <c r="AG40" s="22">
        <f>AG37*AG$16</f>
        <v>125000.00000000001</v>
      </c>
      <c r="AH40" s="22">
        <f t="shared" ref="AH40:AP40" si="211">AH37*AH$16</f>
        <v>125000</v>
      </c>
      <c r="AI40" s="22">
        <f t="shared" si="211"/>
        <v>125000</v>
      </c>
      <c r="AJ40" s="22">
        <f t="shared" si="211"/>
        <v>125000</v>
      </c>
      <c r="AK40" s="22">
        <f t="shared" si="211"/>
        <v>124999.99999999999</v>
      </c>
      <c r="AL40" s="22">
        <f t="shared" si="211"/>
        <v>125000</v>
      </c>
      <c r="AM40" s="22">
        <f t="shared" si="211"/>
        <v>125000.00000000001</v>
      </c>
      <c r="AN40" s="22">
        <f t="shared" si="211"/>
        <v>125000.00000000001</v>
      </c>
      <c r="AO40" s="22">
        <f t="shared" si="211"/>
        <v>125000</v>
      </c>
      <c r="AP40" s="22">
        <f t="shared" si="211"/>
        <v>125000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212">AV37*AV$16</f>
        <v>100000</v>
      </c>
      <c r="AW40" s="22">
        <f t="shared" si="212"/>
        <v>100000</v>
      </c>
      <c r="AX40" s="22">
        <f t="shared" si="212"/>
        <v>100000</v>
      </c>
      <c r="AY40" s="22">
        <f t="shared" si="212"/>
        <v>100000</v>
      </c>
      <c r="AZ40" s="22">
        <f t="shared" si="212"/>
        <v>99999.999999999985</v>
      </c>
      <c r="BA40" s="22">
        <f t="shared" si="212"/>
        <v>99999.999999999985</v>
      </c>
      <c r="BB40" s="22">
        <f t="shared" si="212"/>
        <v>100000</v>
      </c>
      <c r="BC40" s="22">
        <f t="shared" si="212"/>
        <v>100000</v>
      </c>
      <c r="BD40" s="22">
        <f t="shared" si="212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213">BJ37*BJ$16</f>
        <v>75000</v>
      </c>
      <c r="BK40" s="22">
        <f t="shared" si="213"/>
        <v>75000</v>
      </c>
      <c r="BL40" s="22">
        <f t="shared" si="213"/>
        <v>75000</v>
      </c>
      <c r="BM40" s="22">
        <f t="shared" si="213"/>
        <v>75000</v>
      </c>
      <c r="BN40" s="22">
        <f t="shared" si="213"/>
        <v>75000</v>
      </c>
      <c r="BO40" s="22">
        <f t="shared" si="213"/>
        <v>75000</v>
      </c>
      <c r="BP40" s="22">
        <f t="shared" si="213"/>
        <v>75000</v>
      </c>
      <c r="BQ40" s="22">
        <f t="shared" si="213"/>
        <v>75000</v>
      </c>
      <c r="BR40" s="22">
        <f t="shared" si="213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175000.00000000003</v>
      </c>
      <c r="F41" s="22">
        <f>E41+F40</f>
        <v>350000</v>
      </c>
      <c r="G41" s="22">
        <f t="shared" ref="G41:N41" si="214">F41+G40</f>
        <v>525000</v>
      </c>
      <c r="H41" s="22">
        <f t="shared" si="214"/>
        <v>700000</v>
      </c>
      <c r="I41" s="22">
        <f t="shared" si="214"/>
        <v>875000</v>
      </c>
      <c r="J41" s="22">
        <f t="shared" si="214"/>
        <v>1050000</v>
      </c>
      <c r="K41" s="22">
        <f t="shared" si="214"/>
        <v>1225000</v>
      </c>
      <c r="L41" s="22">
        <f t="shared" si="214"/>
        <v>1400000</v>
      </c>
      <c r="M41" s="22">
        <f t="shared" si="214"/>
        <v>1575000</v>
      </c>
      <c r="N41" s="22">
        <f t="shared" si="214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" si="215">T41+U40</f>
        <v>450000</v>
      </c>
      <c r="V41" s="22">
        <f t="shared" ref="V41" si="216">U41+V40</f>
        <v>600000</v>
      </c>
      <c r="W41" s="22">
        <f t="shared" ref="W41" si="217">V41+W40</f>
        <v>750000</v>
      </c>
      <c r="X41" s="22">
        <f t="shared" ref="X41" si="218">W41+X40</f>
        <v>900000</v>
      </c>
      <c r="Y41" s="22">
        <f t="shared" ref="Y41" si="219">X41+Y40</f>
        <v>1050000</v>
      </c>
      <c r="Z41" s="22">
        <f t="shared" ref="Z41" si="220">Y41+Z40</f>
        <v>1200000</v>
      </c>
      <c r="AA41" s="22">
        <f t="shared" ref="AA41" si="221">Z41+AA40</f>
        <v>1350000</v>
      </c>
      <c r="AB41" s="22">
        <f t="shared" ref="AB41" si="222">AA41+AB40</f>
        <v>1500000</v>
      </c>
      <c r="AC41" s="5"/>
      <c r="AD41" s="173"/>
      <c r="AE41" s="163"/>
      <c r="AF41" s="20" t="s">
        <v>58</v>
      </c>
      <c r="AG41" s="22">
        <f>AG40</f>
        <v>125000.00000000001</v>
      </c>
      <c r="AH41" s="22">
        <f>AG41+AH40</f>
        <v>250000</v>
      </c>
      <c r="AI41" s="22">
        <f t="shared" ref="AI41" si="223">AH41+AI40</f>
        <v>375000</v>
      </c>
      <c r="AJ41" s="22">
        <f t="shared" ref="AJ41" si="224">AI41+AJ40</f>
        <v>500000</v>
      </c>
      <c r="AK41" s="22">
        <f t="shared" ref="AK41" si="225">AJ41+AK40</f>
        <v>625000</v>
      </c>
      <c r="AL41" s="22">
        <f t="shared" ref="AL41" si="226">AK41+AL40</f>
        <v>750000</v>
      </c>
      <c r="AM41" s="22">
        <f t="shared" ref="AM41" si="227">AL41+AM40</f>
        <v>875000</v>
      </c>
      <c r="AN41" s="22">
        <f t="shared" ref="AN41" si="228">AM41+AN40</f>
        <v>1000000</v>
      </c>
      <c r="AO41" s="22">
        <f t="shared" ref="AO41" si="229">AN41+AO40</f>
        <v>1125000</v>
      </c>
      <c r="AP41" s="22">
        <f t="shared" ref="AP41" si="230">AO41+AP40</f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" si="231">AV41+AW40</f>
        <v>300000</v>
      </c>
      <c r="AX41" s="22">
        <f t="shared" ref="AX41" si="232">AW41+AX40</f>
        <v>400000</v>
      </c>
      <c r="AY41" s="22">
        <f t="shared" ref="AY41" si="233">AX41+AY40</f>
        <v>500000</v>
      </c>
      <c r="AZ41" s="22">
        <f t="shared" ref="AZ41" si="234">AY41+AZ40</f>
        <v>600000</v>
      </c>
      <c r="BA41" s="22">
        <f t="shared" ref="BA41" si="235">AZ41+BA40</f>
        <v>700000</v>
      </c>
      <c r="BB41" s="22">
        <f t="shared" ref="BB41" si="236">BA41+BB40</f>
        <v>800000</v>
      </c>
      <c r="BC41" s="22">
        <f t="shared" ref="BC41" si="237">BB41+BC40</f>
        <v>900000</v>
      </c>
      <c r="BD41" s="22">
        <f t="shared" ref="BD41" si="238">BC41+BD40</f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" si="239">BJ41+BK40</f>
        <v>225000</v>
      </c>
      <c r="BL41" s="22">
        <f t="shared" ref="BL41" si="240">BK41+BL40</f>
        <v>300000</v>
      </c>
      <c r="BM41" s="22">
        <f t="shared" ref="BM41" si="241">BL41+BM40</f>
        <v>375000</v>
      </c>
      <c r="BN41" s="22">
        <f t="shared" ref="BN41" si="242">BM41+BN40</f>
        <v>450000</v>
      </c>
      <c r="BO41" s="22">
        <f t="shared" ref="BO41" si="243">BN41+BO40</f>
        <v>525000</v>
      </c>
      <c r="BP41" s="22">
        <f t="shared" ref="BP41" si="244">BO41+BP40</f>
        <v>600000</v>
      </c>
      <c r="BQ41" s="22">
        <f t="shared" ref="BQ41" si="245">BP41+BQ40</f>
        <v>675000</v>
      </c>
      <c r="BR41" s="22">
        <f t="shared" ref="BR41" si="246">BQ41+BR40</f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0.20999999999999996</v>
      </c>
      <c r="G42" s="17">
        <f>G36*G$16/$E$4-F42-E42</f>
        <v>0.25200000000000039</v>
      </c>
      <c r="H42" s="17">
        <f>H36*H$16/$E$4-G42-F42-E42</f>
        <v>0.30239999999999917</v>
      </c>
      <c r="I42" s="17">
        <f>I36*I$16/$E$4-H42-G42-F42-E42</f>
        <v>0.36288000000000059</v>
      </c>
      <c r="J42" s="17">
        <f>J36*J$16/$E$4-I42-H42-G42-F42-E42</f>
        <v>0.43545599999999857</v>
      </c>
      <c r="K42" s="17">
        <f>K36*K$16/$E$4-J42-I42-H42-G42-F42-E42</f>
        <v>0.52254720000000265</v>
      </c>
      <c r="L42" s="17">
        <f>L36*L$16/$E$4-K42-J42-I42-H42-G42-F42-E42</f>
        <v>0.62705664000000061</v>
      </c>
      <c r="M42" s="17">
        <f>M36*M$16/$E$4-L42-K42-J42-I42-H42-G42-F42-E42</f>
        <v>0.75246796800000526</v>
      </c>
      <c r="N42" s="17">
        <f>N36*N$16/$E$4-M42-L42-K42-J42-I42-H42-G42-F42-E42</f>
        <v>0.90296156159998597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0.18000000000000002</v>
      </c>
      <c r="U42" s="17">
        <f>U36*U$16/$E$4-T42-S42</f>
        <v>0.21600000000000011</v>
      </c>
      <c r="V42" s="17">
        <f>V36*V$16/$E$4-U42-T42-S42</f>
        <v>0.25919999999999943</v>
      </c>
      <c r="W42" s="17">
        <f>W36*W$16/$E$4-V42-U42-T42-S42</f>
        <v>0.31104000000000076</v>
      </c>
      <c r="X42" s="17">
        <f>X36*X$16/$E$4-W42-V42-U42-T42-S42</f>
        <v>0.37324799999999814</v>
      </c>
      <c r="Y42" s="17">
        <f>Y36*Y$16/$E$4-X42-W42-V42-U42-T42-S42</f>
        <v>0.44789760000000289</v>
      </c>
      <c r="Z42" s="17">
        <f>Z36*Z$16/$E$4-Y42-X42-W42-V42-U42-T42-S42</f>
        <v>0.53747712000000025</v>
      </c>
      <c r="AA42" s="17">
        <f>AA36*AA$16/$E$4-Z42-Y42-X42-W42-V42-U42-T42-S42</f>
        <v>0.64497254400000481</v>
      </c>
      <c r="AB42" s="17">
        <f>AB36*AB$16/$E$4-AA42-Z42-Y42-X42-W42-V42-U42-T42-S42</f>
        <v>0.77396705279998823</v>
      </c>
      <c r="AC42" s="5"/>
      <c r="AD42" s="173"/>
      <c r="AE42" s="171" t="s">
        <v>44</v>
      </c>
      <c r="AF42" s="16" t="s">
        <v>55</v>
      </c>
      <c r="AG42" s="17">
        <f>AG36*AG$16/$E$4</f>
        <v>0.12500000000000003</v>
      </c>
      <c r="AH42" s="17">
        <f>AH36*AH$16/$E$4-AG42</f>
        <v>0.14999999999999988</v>
      </c>
      <c r="AI42" s="17">
        <f>AI36*AI$16/$E$4-AH42-AG42</f>
        <v>0.18000000000000024</v>
      </c>
      <c r="AJ42" s="17">
        <f>AJ36*AJ$16/$E$4-AI42-AH42-AG42</f>
        <v>0.2159999999999995</v>
      </c>
      <c r="AK42" s="17">
        <f>AK36*AK$16/$E$4-AJ42-AI42-AH42-AG42</f>
        <v>0.25920000000000054</v>
      </c>
      <c r="AL42" s="17">
        <f>AL36*AL$16/$E$4-AK42-AJ42-AI42-AH42-AG42</f>
        <v>0.31103999999999854</v>
      </c>
      <c r="AM42" s="17">
        <f>AM36*AM$16/$E$4-AL42-AK42-AJ42-AI42-AH42-AG42</f>
        <v>0.37324800000000236</v>
      </c>
      <c r="AN42" s="17">
        <f>AN36*AN$16/$E$4-AM42-AL42-AK42-AJ42-AI42-AH42-AG42</f>
        <v>0.44789760000000001</v>
      </c>
      <c r="AO42" s="17">
        <f>AO36*AO$16/$E$4-AN42-AM42-AL42-AK42-AJ42-AI42-AH42-AG42</f>
        <v>0.53747712000000358</v>
      </c>
      <c r="AP42" s="17">
        <f>AP36*AP$16/$E$4-AO42-AN42-AM42-AL42-AK42-AJ42-AI42-AH42-AG42</f>
        <v>0.64497254399998993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0.11999999999999997</v>
      </c>
      <c r="AW42" s="17">
        <f>AW36*AW$16/$E$4-AV42-AU42</f>
        <v>0.14400000000000018</v>
      </c>
      <c r="AX42" s="17">
        <f>AX36*AX$16/$E$4-AW42-AV42-AU42</f>
        <v>0.1727999999999997</v>
      </c>
      <c r="AY42" s="17">
        <f>AY36*AY$16/$E$4-AX42-AW42-AV42-AU42</f>
        <v>0.20736000000000041</v>
      </c>
      <c r="AZ42" s="17">
        <f>AZ36*AZ$16/$E$4-AY42-AX42-AW42-AV42-AU42</f>
        <v>0.2488319999999988</v>
      </c>
      <c r="BA42" s="17">
        <f>BA36*BA$16/$E$4-AZ42-AY42-AX42-AW42-AV42-AU42</f>
        <v>0.29859840000000148</v>
      </c>
      <c r="BB42" s="17">
        <f>BB36*BB$16/$E$4-BA42-AZ42-AY42-AX42-AW42-AV42-AU42</f>
        <v>0.35831808000000054</v>
      </c>
      <c r="BC42" s="17">
        <f>BC36*BC$16/$E$4-BB42-BA42-AZ42-AY42-AX42-AW42-AV42-AU42</f>
        <v>0.42998169600000291</v>
      </c>
      <c r="BD42" s="17">
        <f>BD36*BD$16/$E$4-BC42-BB42-BA42-AZ42-AY42-AX42-AW42-AV42-AU42</f>
        <v>0.51597803519999208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9.0000000000000011E-2</v>
      </c>
      <c r="BK42" s="17">
        <f>BK36*BK$16/$E$4-BJ42-BI42</f>
        <v>0.10800000000000005</v>
      </c>
      <c r="BL42" s="17">
        <f>BL36*BL$16/$E$4-BK42-BJ42-BI42</f>
        <v>0.12959999999999972</v>
      </c>
      <c r="BM42" s="17">
        <f>BM36*BM$16/$E$4-BL42-BK42-BJ42-BI42</f>
        <v>0.15552000000000038</v>
      </c>
      <c r="BN42" s="17">
        <f>BN36*BN$16/$E$4-BM42-BL42-BK42-BJ42-BI42</f>
        <v>0.18662399999999907</v>
      </c>
      <c r="BO42" s="17">
        <f>BO36*BO$16/$E$4-BN42-BM42-BL42-BK42-BJ42-BI42</f>
        <v>0.22394880000000145</v>
      </c>
      <c r="BP42" s="17">
        <f>BP36*BP$16/$E$4-BO42-BN42-BM42-BL42-BK42-BJ42-BI42</f>
        <v>0.26873856000000013</v>
      </c>
      <c r="BQ42" s="17">
        <f>BQ36*BQ$16/$E$4-BP42-BO42-BN42-BM42-BL42-BK42-BJ42-BI42</f>
        <v>0.32248627200000241</v>
      </c>
      <c r="BR42" s="17">
        <f>BR36*BR$16/$E$4-BQ42-BP42-BO42-BN42-BM42-BL42-BK42-BJ42-BI42</f>
        <v>0.38698352639999412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0.26045600000000002</v>
      </c>
      <c r="J43" s="18"/>
      <c r="K43" s="18"/>
      <c r="L43" s="18"/>
      <c r="M43" s="18"/>
      <c r="N43" s="18">
        <f>SUM(E42:N42)/10</f>
        <v>0.45427693695999932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0.22324800000000006</v>
      </c>
      <c r="X43" s="18"/>
      <c r="Y43" s="18"/>
      <c r="Z43" s="18"/>
      <c r="AA43" s="18"/>
      <c r="AB43" s="18">
        <f>SUM(S42:AB42)/10</f>
        <v>0.38938023167999941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0.18604000000000004</v>
      </c>
      <c r="AL43" s="18"/>
      <c r="AM43" s="18"/>
      <c r="AN43" s="18"/>
      <c r="AO43" s="18"/>
      <c r="AP43" s="18">
        <f>SUM(AG42:AP42)/10</f>
        <v>0.3244835263999995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0.14883200000000005</v>
      </c>
      <c r="AZ43" s="18"/>
      <c r="BA43" s="18"/>
      <c r="BB43" s="18"/>
      <c r="BC43" s="18"/>
      <c r="BD43" s="18">
        <f>SUM(AU42:BD42)/10</f>
        <v>0.25958682111999953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0.11162400000000003</v>
      </c>
      <c r="BN43" s="18"/>
      <c r="BO43" s="18"/>
      <c r="BP43" s="18"/>
      <c r="BQ43" s="18"/>
      <c r="BR43" s="18">
        <f>SUM(BI42:BR42)/10</f>
        <v>0.19469011583999971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175000.00000000003</v>
      </c>
      <c r="F44" s="23">
        <f>F46-E46</f>
        <v>209999.99999999991</v>
      </c>
      <c r="G44" s="23">
        <f t="shared" ref="G44:N44" si="247">G46-F46</f>
        <v>252000.00000000041</v>
      </c>
      <c r="H44" s="23">
        <f t="shared" si="247"/>
        <v>302399.9999999993</v>
      </c>
      <c r="I44" s="23">
        <f t="shared" si="247"/>
        <v>362880.00000000058</v>
      </c>
      <c r="J44" s="23">
        <f t="shared" si="247"/>
        <v>435455.99999999814</v>
      </c>
      <c r="K44" s="23">
        <f t="shared" si="247"/>
        <v>522547.20000000275</v>
      </c>
      <c r="L44" s="23">
        <f t="shared" si="247"/>
        <v>627056.6400000006</v>
      </c>
      <c r="M44" s="23">
        <f t="shared" si="247"/>
        <v>752467.968000005</v>
      </c>
      <c r="N44" s="23">
        <f t="shared" si="247"/>
        <v>902961.56159998663</v>
      </c>
      <c r="P44" s="173"/>
      <c r="Q44" s="163"/>
      <c r="R44" s="20" t="s">
        <v>57</v>
      </c>
      <c r="S44" s="23">
        <f>S46</f>
        <v>150000</v>
      </c>
      <c r="T44" s="23">
        <f>T46-S46</f>
        <v>180000</v>
      </c>
      <c r="U44" s="23">
        <f t="shared" ref="U44" si="248">U46-T46</f>
        <v>216000.00000000012</v>
      </c>
      <c r="V44" s="23">
        <f t="shared" ref="V44" si="249">V46-U46</f>
        <v>259199.99999999953</v>
      </c>
      <c r="W44" s="23">
        <f t="shared" ref="W44" si="250">W46-V46</f>
        <v>311040.00000000058</v>
      </c>
      <c r="X44" s="23">
        <f t="shared" ref="X44" si="251">X46-W46</f>
        <v>373247.99999999814</v>
      </c>
      <c r="Y44" s="23">
        <f t="shared" ref="Y44" si="252">Y46-X46</f>
        <v>447897.60000000265</v>
      </c>
      <c r="Z44" s="23">
        <f t="shared" ref="Z44" si="253">Z46-Y46</f>
        <v>537477.12000000058</v>
      </c>
      <c r="AA44" s="23">
        <f t="shared" ref="AA44" si="254">AA46-Z46</f>
        <v>644972.54400000488</v>
      </c>
      <c r="AB44" s="23">
        <f t="shared" ref="AB44" si="255">AB46-AA46</f>
        <v>773967.05279998761</v>
      </c>
      <c r="AC44" s="5"/>
      <c r="AD44" s="173"/>
      <c r="AE44" s="163"/>
      <c r="AF44" s="20" t="s">
        <v>57</v>
      </c>
      <c r="AG44" s="23">
        <f>AG46</f>
        <v>125000.00000000003</v>
      </c>
      <c r="AH44" s="23">
        <f>AH46-AG46</f>
        <v>149999.99999999991</v>
      </c>
      <c r="AI44" s="23">
        <f t="shared" ref="AI44" si="256">AI46-AH46</f>
        <v>180000.00000000023</v>
      </c>
      <c r="AJ44" s="23">
        <f t="shared" ref="AJ44" si="257">AJ46-AI46</f>
        <v>215999.99999999948</v>
      </c>
      <c r="AK44" s="23">
        <f t="shared" ref="AK44" si="258">AK46-AJ46</f>
        <v>259200.0000000007</v>
      </c>
      <c r="AL44" s="23">
        <f t="shared" ref="AL44" si="259">AL46-AK46</f>
        <v>311039.99999999825</v>
      </c>
      <c r="AM44" s="23">
        <f t="shared" ref="AM44" si="260">AM46-AL46</f>
        <v>373248.00000000256</v>
      </c>
      <c r="AN44" s="23">
        <f t="shared" ref="AN44" si="261">AN46-AM46</f>
        <v>447897.59999999986</v>
      </c>
      <c r="AO44" s="23">
        <f t="shared" ref="AO44" si="262">AO46-AN46</f>
        <v>537477.1200000043</v>
      </c>
      <c r="AP44" s="23">
        <f t="shared" ref="AP44" si="263">AP46-AO46</f>
        <v>644972.54399998952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120000.00000000001</v>
      </c>
      <c r="AW44" s="23">
        <f t="shared" ref="AW44" si="264">AW46-AV46</f>
        <v>144000.00000000012</v>
      </c>
      <c r="AX44" s="23">
        <f t="shared" ref="AX44" si="265">AX46-AW46</f>
        <v>172799.99999999965</v>
      </c>
      <c r="AY44" s="23">
        <f t="shared" ref="AY44" si="266">AY46-AX46</f>
        <v>207360.00000000047</v>
      </c>
      <c r="AZ44" s="23">
        <f t="shared" ref="AZ44" si="267">AZ46-AY46</f>
        <v>248831.99999999884</v>
      </c>
      <c r="BA44" s="23">
        <f t="shared" ref="BA44" si="268">BA46-AZ46</f>
        <v>298598.40000000177</v>
      </c>
      <c r="BB44" s="23">
        <f t="shared" ref="BB44" si="269">BB46-BA46</f>
        <v>358318.08000000031</v>
      </c>
      <c r="BC44" s="23">
        <f t="shared" ref="BC44" si="270">BC46-BB46</f>
        <v>429981.69600000279</v>
      </c>
      <c r="BD44" s="23">
        <f t="shared" ref="BD44" si="271">BD46-BC46</f>
        <v>515978.03519999259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90000</v>
      </c>
      <c r="BK44" s="23">
        <f t="shared" ref="BK44" si="272">BK46-BJ46</f>
        <v>108000.00000000006</v>
      </c>
      <c r="BL44" s="23">
        <f t="shared" ref="BL44" si="273">BL46-BK46</f>
        <v>129599.99999999977</v>
      </c>
      <c r="BM44" s="23">
        <f t="shared" ref="BM44" si="274">BM46-BL46</f>
        <v>155520.00000000029</v>
      </c>
      <c r="BN44" s="23">
        <f t="shared" ref="BN44" si="275">BN46-BM46</f>
        <v>186623.99999999907</v>
      </c>
      <c r="BO44" s="23">
        <f t="shared" ref="BO44" si="276">BO46-BN46</f>
        <v>223948.80000000133</v>
      </c>
      <c r="BP44" s="23">
        <f t="shared" ref="BP44" si="277">BP46-BO46</f>
        <v>268738.56000000029</v>
      </c>
      <c r="BQ44" s="23">
        <f t="shared" ref="BQ44" si="278">BQ46-BP46</f>
        <v>322486.27200000244</v>
      </c>
      <c r="BR44" s="23">
        <f t="shared" ref="BR44" si="279">BR46-BQ46</f>
        <v>386983.5263999938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260456.00000000006</v>
      </c>
      <c r="J45" s="23"/>
      <c r="K45" s="23"/>
      <c r="L45" s="23"/>
      <c r="M45" s="23"/>
      <c r="N45" s="23">
        <f>SUM(E44:N44)/10</f>
        <v>454276.93695999932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223248.00000000006</v>
      </c>
      <c r="X45" s="23"/>
      <c r="Y45" s="23"/>
      <c r="Z45" s="23"/>
      <c r="AA45" s="23"/>
      <c r="AB45" s="23">
        <f>SUM(S44:AB44)/10</f>
        <v>389380.23167999939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186040.00000000006</v>
      </c>
      <c r="AL45" s="23"/>
      <c r="AM45" s="23"/>
      <c r="AN45" s="23"/>
      <c r="AO45" s="23"/>
      <c r="AP45" s="23">
        <f>SUM(AG44:AP44)/10</f>
        <v>324483.52639999951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148832.00000000006</v>
      </c>
      <c r="AZ45" s="23"/>
      <c r="BA45" s="23"/>
      <c r="BB45" s="23"/>
      <c r="BC45" s="23"/>
      <c r="BD45" s="23">
        <f>SUM(AU44:BD44)/10</f>
        <v>259586.82111999966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111624.00000000003</v>
      </c>
      <c r="BN45" s="23"/>
      <c r="BO45" s="23"/>
      <c r="BP45" s="23"/>
      <c r="BQ45" s="23"/>
      <c r="BR45" s="23">
        <f>SUM(BI44:BR44)/10</f>
        <v>194690.11583999969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280">E38*E$16</f>
        <v>175000.00000000003</v>
      </c>
      <c r="F46" s="22">
        <f t="shared" si="280"/>
        <v>384999.99999999994</v>
      </c>
      <c r="G46" s="22">
        <f t="shared" si="280"/>
        <v>637000.00000000035</v>
      </c>
      <c r="H46" s="22">
        <f t="shared" si="280"/>
        <v>939399.99999999965</v>
      </c>
      <c r="I46" s="22">
        <f t="shared" si="280"/>
        <v>1302280.0000000002</v>
      </c>
      <c r="J46" s="22">
        <f t="shared" si="280"/>
        <v>1737735.9999999984</v>
      </c>
      <c r="K46" s="22">
        <f t="shared" si="280"/>
        <v>2260283.2000000011</v>
      </c>
      <c r="L46" s="22">
        <f t="shared" si="280"/>
        <v>2887339.8400000017</v>
      </c>
      <c r="M46" s="22">
        <f t="shared" si="280"/>
        <v>3639807.8080000067</v>
      </c>
      <c r="N46" s="22">
        <f t="shared" si="280"/>
        <v>4542769.3695999933</v>
      </c>
      <c r="P46" s="164"/>
      <c r="Q46" s="163"/>
      <c r="R46" s="20" t="s">
        <v>58</v>
      </c>
      <c r="S46" s="22">
        <f t="shared" ref="S46:AB46" si="281">S38*S$16</f>
        <v>150000</v>
      </c>
      <c r="T46" s="22">
        <f t="shared" si="281"/>
        <v>330000</v>
      </c>
      <c r="U46" s="22">
        <f t="shared" si="281"/>
        <v>546000.00000000012</v>
      </c>
      <c r="V46" s="22">
        <f t="shared" si="281"/>
        <v>805199.99999999965</v>
      </c>
      <c r="W46" s="22">
        <f t="shared" si="281"/>
        <v>1116240.0000000002</v>
      </c>
      <c r="X46" s="22">
        <f t="shared" si="281"/>
        <v>1489487.9999999984</v>
      </c>
      <c r="Y46" s="22">
        <f t="shared" si="281"/>
        <v>1937385.600000001</v>
      </c>
      <c r="Z46" s="22">
        <f t="shared" si="281"/>
        <v>2474862.7200000016</v>
      </c>
      <c r="AA46" s="22">
        <f t="shared" si="281"/>
        <v>3119835.2640000065</v>
      </c>
      <c r="AB46" s="22">
        <f t="shared" si="281"/>
        <v>3893802.3167999941</v>
      </c>
      <c r="AC46" s="5"/>
      <c r="AD46" s="164"/>
      <c r="AE46" s="163"/>
      <c r="AF46" s="20" t="s">
        <v>58</v>
      </c>
      <c r="AG46" s="22">
        <f t="shared" ref="AG46:AP46" si="282">AG38*AG$16</f>
        <v>125000.00000000003</v>
      </c>
      <c r="AH46" s="22">
        <f t="shared" si="282"/>
        <v>274999.99999999994</v>
      </c>
      <c r="AI46" s="22">
        <f t="shared" si="282"/>
        <v>455000.00000000017</v>
      </c>
      <c r="AJ46" s="22">
        <f t="shared" si="282"/>
        <v>670999.99999999965</v>
      </c>
      <c r="AK46" s="22">
        <f t="shared" si="282"/>
        <v>930200.00000000035</v>
      </c>
      <c r="AL46" s="22">
        <f t="shared" si="282"/>
        <v>1241239.9999999986</v>
      </c>
      <c r="AM46" s="22">
        <f t="shared" si="282"/>
        <v>1614488.0000000012</v>
      </c>
      <c r="AN46" s="22">
        <f t="shared" si="282"/>
        <v>2062385.600000001</v>
      </c>
      <c r="AO46" s="22">
        <f t="shared" si="282"/>
        <v>2599862.7200000053</v>
      </c>
      <c r="AP46" s="22">
        <f t="shared" si="282"/>
        <v>3244835.2639999948</v>
      </c>
      <c r="AQ46" s="5"/>
      <c r="AR46" s="164"/>
      <c r="AS46" s="163"/>
      <c r="AT46" s="20" t="s">
        <v>58</v>
      </c>
      <c r="AU46" s="22">
        <f t="shared" ref="AU46:BD46" si="283">AU38*AU$16</f>
        <v>99999.999999999985</v>
      </c>
      <c r="AV46" s="22">
        <f t="shared" si="283"/>
        <v>220000</v>
      </c>
      <c r="AW46" s="22">
        <f t="shared" si="283"/>
        <v>364000.00000000012</v>
      </c>
      <c r="AX46" s="22">
        <f t="shared" si="283"/>
        <v>536799.99999999977</v>
      </c>
      <c r="AY46" s="22">
        <f t="shared" si="283"/>
        <v>744160.00000000023</v>
      </c>
      <c r="AZ46" s="22">
        <f t="shared" si="283"/>
        <v>992991.99999999907</v>
      </c>
      <c r="BA46" s="22">
        <f t="shared" si="283"/>
        <v>1291590.4000000008</v>
      </c>
      <c r="BB46" s="22">
        <f t="shared" si="283"/>
        <v>1649908.4800000011</v>
      </c>
      <c r="BC46" s="22">
        <f t="shared" si="283"/>
        <v>2079890.1760000039</v>
      </c>
      <c r="BD46" s="22">
        <f t="shared" si="283"/>
        <v>2595868.2111999965</v>
      </c>
      <c r="BE46" s="5"/>
      <c r="BF46" s="164"/>
      <c r="BG46" s="163"/>
      <c r="BH46" s="20" t="s">
        <v>58</v>
      </c>
      <c r="BI46" s="22">
        <f t="shared" ref="BI46:BR46" si="284">BI38*BI$16</f>
        <v>75000</v>
      </c>
      <c r="BJ46" s="22">
        <f t="shared" si="284"/>
        <v>165000</v>
      </c>
      <c r="BK46" s="22">
        <f t="shared" si="284"/>
        <v>273000.00000000006</v>
      </c>
      <c r="BL46" s="22">
        <f t="shared" si="284"/>
        <v>402599.99999999983</v>
      </c>
      <c r="BM46" s="22">
        <f t="shared" si="284"/>
        <v>558120.00000000012</v>
      </c>
      <c r="BN46" s="22">
        <f t="shared" si="284"/>
        <v>744743.99999999919</v>
      </c>
      <c r="BO46" s="22">
        <f t="shared" si="284"/>
        <v>968692.80000000051</v>
      </c>
      <c r="BP46" s="22">
        <f t="shared" si="284"/>
        <v>1237431.3600000008</v>
      </c>
      <c r="BQ46" s="22">
        <f t="shared" si="284"/>
        <v>1559917.6320000032</v>
      </c>
      <c r="BR46" s="22">
        <f t="shared" si="284"/>
        <v>1946901.158399997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-4.1666666666666796E-3</v>
      </c>
      <c r="F50" s="17">
        <f t="shared" ref="F50:N50" si="285">F$24*$D48-F34</f>
        <v>-3.472222222222196E-3</v>
      </c>
      <c r="G50" s="17">
        <f t="shared" si="285"/>
        <v>-2.8935185185185591E-3</v>
      </c>
      <c r="H50" s="17">
        <f t="shared" si="285"/>
        <v>-2.4112654320987276E-3</v>
      </c>
      <c r="I50" s="17">
        <f t="shared" si="285"/>
        <v>-2.0093878600823262E-3</v>
      </c>
      <c r="J50" s="17">
        <f t="shared" si="285"/>
        <v>-1.6744898834018529E-3</v>
      </c>
      <c r="K50" s="17">
        <f t="shared" si="285"/>
        <v>-1.395408236168294E-3</v>
      </c>
      <c r="L50" s="17">
        <f t="shared" si="285"/>
        <v>-1.1628401968069094E-3</v>
      </c>
      <c r="M50" s="17">
        <f t="shared" si="285"/>
        <v>-9.6903349733914318E-4</v>
      </c>
      <c r="N50" s="17">
        <f t="shared" si="285"/>
        <v>-8.0752791444919231E-4</v>
      </c>
      <c r="P50" s="163" t="s">
        <v>16</v>
      </c>
      <c r="Q50" s="165" t="s">
        <v>41</v>
      </c>
      <c r="R50" s="16" t="s">
        <v>83</v>
      </c>
      <c r="S50" s="17">
        <f>S$24*$D48-S34</f>
        <v>1.6666666666666663E-2</v>
      </c>
      <c r="T50" s="17">
        <f t="shared" ref="T50:AB50" si="286">T$24*$D48-T34</f>
        <v>1.3888888888888909E-2</v>
      </c>
      <c r="U50" s="17">
        <f t="shared" si="286"/>
        <v>1.1574074074074042E-2</v>
      </c>
      <c r="V50" s="17">
        <f t="shared" si="286"/>
        <v>9.6450617283950907E-3</v>
      </c>
      <c r="W50" s="17">
        <f t="shared" si="286"/>
        <v>8.0375514403291937E-3</v>
      </c>
      <c r="X50" s="17">
        <f t="shared" si="286"/>
        <v>6.6979595336077516E-3</v>
      </c>
      <c r="Y50" s="17">
        <f t="shared" si="286"/>
        <v>5.5816329446730442E-3</v>
      </c>
      <c r="Z50" s="17">
        <f t="shared" si="286"/>
        <v>4.6513607872275334E-3</v>
      </c>
      <c r="AA50" s="17">
        <f t="shared" si="286"/>
        <v>3.8761339893562292E-3</v>
      </c>
      <c r="AB50" s="17">
        <f t="shared" si="286"/>
        <v>3.2301116577969531E-3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3.7499999999999992E-2</v>
      </c>
      <c r="AH50" s="17">
        <f t="shared" ref="AH50:AP50" si="287">AH$24*$D48-AH34</f>
        <v>3.1250000000000028E-2</v>
      </c>
      <c r="AI50" s="17">
        <f t="shared" si="287"/>
        <v>2.604166666666663E-2</v>
      </c>
      <c r="AJ50" s="17">
        <f t="shared" si="287"/>
        <v>2.1701388888888923E-2</v>
      </c>
      <c r="AK50" s="17">
        <f t="shared" si="287"/>
        <v>1.8084490740740713E-2</v>
      </c>
      <c r="AL50" s="17">
        <f t="shared" si="287"/>
        <v>1.5070408950617349E-2</v>
      </c>
      <c r="AM50" s="17">
        <f t="shared" si="287"/>
        <v>1.2558674125514376E-2</v>
      </c>
      <c r="AN50" s="17">
        <f t="shared" si="287"/>
        <v>1.046556177126198E-2</v>
      </c>
      <c r="AO50" s="17">
        <f t="shared" si="287"/>
        <v>8.7213014760516017E-3</v>
      </c>
      <c r="AP50" s="17">
        <f t="shared" si="287"/>
        <v>7.2677512300430951E-3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5.8333333333333334E-2</v>
      </c>
      <c r="AV50" s="17">
        <f t="shared" ref="AV50:BD50" si="288">AV$24*$D48-AV34</f>
        <v>4.8611111111111133E-2</v>
      </c>
      <c r="AW50" s="17">
        <f t="shared" si="288"/>
        <v>4.0509259259259224E-2</v>
      </c>
      <c r="AX50" s="17">
        <f t="shared" si="288"/>
        <v>3.3757716049382748E-2</v>
      </c>
      <c r="AY50" s="17">
        <f t="shared" si="288"/>
        <v>2.8131430041152233E-2</v>
      </c>
      <c r="AZ50" s="17">
        <f t="shared" si="288"/>
        <v>2.3442858367626954E-2</v>
      </c>
      <c r="BA50" s="17">
        <f t="shared" si="288"/>
        <v>1.9535715306355714E-2</v>
      </c>
      <c r="BB50" s="17">
        <f t="shared" si="288"/>
        <v>1.6279762755296426E-2</v>
      </c>
      <c r="BC50" s="17">
        <f t="shared" si="288"/>
        <v>1.3566468962746974E-2</v>
      </c>
      <c r="BD50" s="17">
        <f t="shared" si="288"/>
        <v>1.1305390802289237E-2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7.9166666666666663E-2</v>
      </c>
      <c r="BJ50" s="17">
        <f t="shared" ref="BJ50:BR50" si="289">BJ$24*$D48-BJ34</f>
        <v>6.5972222222222238E-2</v>
      </c>
      <c r="BK50" s="17">
        <f t="shared" si="289"/>
        <v>5.4976851851851818E-2</v>
      </c>
      <c r="BL50" s="17">
        <f t="shared" si="289"/>
        <v>4.5814043209876573E-2</v>
      </c>
      <c r="BM50" s="17">
        <f t="shared" si="289"/>
        <v>3.817836934156376E-2</v>
      </c>
      <c r="BN50" s="17">
        <f t="shared" si="289"/>
        <v>3.1815307784636551E-2</v>
      </c>
      <c r="BO50" s="17">
        <f t="shared" si="289"/>
        <v>2.6512756487197048E-2</v>
      </c>
      <c r="BP50" s="17">
        <f t="shared" si="289"/>
        <v>2.2093963739330872E-2</v>
      </c>
      <c r="BQ50" s="17">
        <f t="shared" si="289"/>
        <v>1.8411636449442347E-2</v>
      </c>
      <c r="BR50" s="17">
        <f t="shared" si="289"/>
        <v>1.5343030374535382E-2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-2.9906121399176978E-3</v>
      </c>
      <c r="J51" s="17"/>
      <c r="K51" s="17"/>
      <c r="L51" s="17"/>
      <c r="M51" s="17"/>
      <c r="N51" s="18">
        <f>SUM(E50:N50)/10</f>
        <v>-2.0962360427753879E-3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1.1962448559670779E-2</v>
      </c>
      <c r="X51" s="17"/>
      <c r="Y51" s="17"/>
      <c r="Z51" s="17"/>
      <c r="AA51" s="17"/>
      <c r="AB51" s="18">
        <f>SUM(S50:AB50)/10</f>
        <v>8.3849441711015375E-3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2.6915509259259257E-2</v>
      </c>
      <c r="AL51" s="17"/>
      <c r="AM51" s="17"/>
      <c r="AN51" s="17"/>
      <c r="AO51" s="17"/>
      <c r="AP51" s="18">
        <f>SUM(AG50:AP50)/10</f>
        <v>1.8866124384978467E-2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4.1868569958847732E-2</v>
      </c>
      <c r="AZ51" s="17"/>
      <c r="BA51" s="17"/>
      <c r="BB51" s="17"/>
      <c r="BC51" s="17"/>
      <c r="BD51" s="18">
        <f>SUM(AU50:BD50)/10</f>
        <v>2.93473045988554E-2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5.682163065843622E-2</v>
      </c>
      <c r="BN51" s="17"/>
      <c r="BO51" s="17"/>
      <c r="BP51" s="17"/>
      <c r="BQ51" s="17"/>
      <c r="BR51" s="18">
        <f>SUM(BI50:BR50)/10</f>
        <v>3.9828484812732323E-2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-4.1666666666666796E-3</v>
      </c>
      <c r="F52" s="17">
        <f t="shared" ref="F52:N52" si="290">F$18*(F50/F$20)</f>
        <v>-7.6388888888888297E-3</v>
      </c>
      <c r="G52" s="17">
        <f t="shared" si="290"/>
        <v>-1.0532407407407558E-2</v>
      </c>
      <c r="H52" s="17">
        <f t="shared" si="290"/>
        <v>-1.2943672839505965E-2</v>
      </c>
      <c r="I52" s="17">
        <f t="shared" si="290"/>
        <v>-1.4953060699588643E-2</v>
      </c>
      <c r="J52" s="17">
        <f t="shared" si="290"/>
        <v>-1.662755058298971E-2</v>
      </c>
      <c r="K52" s="17">
        <f t="shared" si="290"/>
        <v>-1.8022958819159024E-2</v>
      </c>
      <c r="L52" s="17">
        <f t="shared" si="290"/>
        <v>-1.9185799015965899E-2</v>
      </c>
      <c r="M52" s="17">
        <f t="shared" si="290"/>
        <v>-2.01548325133061E-2</v>
      </c>
      <c r="N52" s="17">
        <f t="shared" si="290"/>
        <v>-2.0962360427752885E-2</v>
      </c>
      <c r="P52" s="163"/>
      <c r="Q52" s="165"/>
      <c r="R52" s="16" t="s">
        <v>53</v>
      </c>
      <c r="S52" s="17">
        <f>S$18*(S50/S$20)</f>
        <v>1.6666666666666663E-2</v>
      </c>
      <c r="T52" s="17">
        <f t="shared" ref="T52:AB52" si="291">T$18*(T50/T$20)</f>
        <v>3.0555555555555593E-2</v>
      </c>
      <c r="U52" s="17">
        <f t="shared" si="291"/>
        <v>4.2129629629629524E-2</v>
      </c>
      <c r="V52" s="17">
        <f t="shared" si="291"/>
        <v>5.1774691358024823E-2</v>
      </c>
      <c r="W52" s="17">
        <f t="shared" si="291"/>
        <v>5.9812242798353746E-2</v>
      </c>
      <c r="X52" s="17">
        <f t="shared" si="291"/>
        <v>6.6510202331962226E-2</v>
      </c>
      <c r="Y52" s="17">
        <f t="shared" si="291"/>
        <v>7.2091835276634403E-2</v>
      </c>
      <c r="Z52" s="17">
        <f t="shared" si="291"/>
        <v>7.6743196063861874E-2</v>
      </c>
      <c r="AA52" s="17">
        <f t="shared" si="291"/>
        <v>8.0619330053217253E-2</v>
      </c>
      <c r="AB52" s="17">
        <f t="shared" si="291"/>
        <v>8.3849441711016298E-2</v>
      </c>
      <c r="AC52" s="5"/>
      <c r="AD52" s="163"/>
      <c r="AE52" s="165"/>
      <c r="AF52" s="16" t="s">
        <v>53</v>
      </c>
      <c r="AG52" s="17">
        <f>AG$18*(AG50/AG$20)</f>
        <v>3.7499999999999992E-2</v>
      </c>
      <c r="AH52" s="17">
        <f t="shared" ref="AH52:AP52" si="292">AH$18*(AH50/AH$20)</f>
        <v>6.8750000000000047E-2</v>
      </c>
      <c r="AI52" s="17">
        <f t="shared" si="292"/>
        <v>9.4791666666666566E-2</v>
      </c>
      <c r="AJ52" s="17">
        <f t="shared" si="292"/>
        <v>0.1164930555555557</v>
      </c>
      <c r="AK52" s="17">
        <f t="shared" si="292"/>
        <v>0.13457754629629615</v>
      </c>
      <c r="AL52" s="17">
        <f t="shared" si="292"/>
        <v>0.14964795524691407</v>
      </c>
      <c r="AM52" s="17">
        <f t="shared" si="292"/>
        <v>0.16220662937242772</v>
      </c>
      <c r="AN52" s="17">
        <f t="shared" si="292"/>
        <v>0.1726721911436897</v>
      </c>
      <c r="AO52" s="17">
        <f t="shared" si="292"/>
        <v>0.18139349261974058</v>
      </c>
      <c r="AP52" s="17">
        <f t="shared" si="292"/>
        <v>0.18866124384978541</v>
      </c>
      <c r="AQ52" s="5"/>
      <c r="AR52" s="163"/>
      <c r="AS52" s="165"/>
      <c r="AT52" s="16" t="s">
        <v>53</v>
      </c>
      <c r="AU52" s="17">
        <f>AU$18*(AU50/AU$20)</f>
        <v>5.8333333333333334E-2</v>
      </c>
      <c r="AV52" s="17">
        <f t="shared" ref="AV52:BD52" si="293">AV$18*(AV50/AV$20)</f>
        <v>0.10694444444444448</v>
      </c>
      <c r="AW52" s="17">
        <f t="shared" si="293"/>
        <v>0.14745370370370361</v>
      </c>
      <c r="AX52" s="17">
        <f t="shared" si="293"/>
        <v>0.18121141975308652</v>
      </c>
      <c r="AY52" s="17">
        <f t="shared" si="293"/>
        <v>0.20934284979423851</v>
      </c>
      <c r="AZ52" s="17">
        <f t="shared" si="293"/>
        <v>0.23278570816186603</v>
      </c>
      <c r="BA52" s="17">
        <f t="shared" si="293"/>
        <v>0.25232142346822117</v>
      </c>
      <c r="BB52" s="17">
        <f t="shared" si="293"/>
        <v>0.26860118622351753</v>
      </c>
      <c r="BC52" s="17">
        <f t="shared" si="293"/>
        <v>0.28216765518626397</v>
      </c>
      <c r="BD52" s="17">
        <f t="shared" si="293"/>
        <v>0.29347304598855456</v>
      </c>
      <c r="BE52" s="5"/>
      <c r="BF52" s="163"/>
      <c r="BG52" s="165"/>
      <c r="BH52" s="16" t="s">
        <v>53</v>
      </c>
      <c r="BI52" s="17">
        <f>BI$18*(BI50/BI$20)</f>
        <v>7.9166666666666663E-2</v>
      </c>
      <c r="BJ52" s="17">
        <f t="shared" ref="BJ52:BR52" si="294">BJ$18*(BJ50/BJ$20)</f>
        <v>0.1451388888888889</v>
      </c>
      <c r="BK52" s="17">
        <f t="shared" si="294"/>
        <v>0.20011574074074068</v>
      </c>
      <c r="BL52" s="17">
        <f t="shared" si="294"/>
        <v>0.24592978395061735</v>
      </c>
      <c r="BM52" s="17">
        <f t="shared" si="294"/>
        <v>0.28410815329218098</v>
      </c>
      <c r="BN52" s="17">
        <f t="shared" si="294"/>
        <v>0.3159234610768179</v>
      </c>
      <c r="BO52" s="17">
        <f t="shared" si="294"/>
        <v>0.34243621756401449</v>
      </c>
      <c r="BP52" s="17">
        <f t="shared" si="294"/>
        <v>0.36453018130334536</v>
      </c>
      <c r="BQ52" s="17">
        <f t="shared" si="294"/>
        <v>0.38294181775278729</v>
      </c>
      <c r="BR52" s="17">
        <f t="shared" si="294"/>
        <v>0.39828484812732373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-4.1666666666666796E-2</v>
      </c>
      <c r="F53" s="21">
        <f t="shared" ref="F53:N53" si="295">10*F50</f>
        <v>-3.472222222222196E-2</v>
      </c>
      <c r="G53" s="21">
        <f t="shared" si="295"/>
        <v>-2.8935185185185591E-2</v>
      </c>
      <c r="H53" s="21">
        <f t="shared" si="295"/>
        <v>-2.4112654320987276E-2</v>
      </c>
      <c r="I53" s="21">
        <f t="shared" si="295"/>
        <v>-2.0093878600823262E-2</v>
      </c>
      <c r="J53" s="21">
        <f t="shared" si="295"/>
        <v>-1.6744898834018529E-2</v>
      </c>
      <c r="K53" s="21">
        <f t="shared" si="295"/>
        <v>-1.395408236168294E-2</v>
      </c>
      <c r="L53" s="21">
        <f t="shared" si="295"/>
        <v>-1.1628401968069094E-2</v>
      </c>
      <c r="M53" s="21">
        <f t="shared" si="295"/>
        <v>-9.6903349733914318E-3</v>
      </c>
      <c r="N53" s="21">
        <f t="shared" si="295"/>
        <v>-8.0752791444919231E-3</v>
      </c>
      <c r="P53" s="163"/>
      <c r="Q53" s="163"/>
      <c r="R53" s="20" t="s">
        <v>57</v>
      </c>
      <c r="S53" s="21">
        <f>10*S50</f>
        <v>0.16666666666666663</v>
      </c>
      <c r="T53" s="21">
        <f t="shared" ref="T53:AB53" si="296">10*T50</f>
        <v>0.13888888888888909</v>
      </c>
      <c r="U53" s="21">
        <f t="shared" si="296"/>
        <v>0.11574074074074042</v>
      </c>
      <c r="V53" s="21">
        <f t="shared" si="296"/>
        <v>9.6450617283950907E-2</v>
      </c>
      <c r="W53" s="21">
        <f t="shared" si="296"/>
        <v>8.0375514403291937E-2</v>
      </c>
      <c r="X53" s="21">
        <f t="shared" si="296"/>
        <v>6.6979595336077516E-2</v>
      </c>
      <c r="Y53" s="21">
        <f t="shared" si="296"/>
        <v>5.5816329446730442E-2</v>
      </c>
      <c r="Z53" s="21">
        <f t="shared" si="296"/>
        <v>4.6513607872275334E-2</v>
      </c>
      <c r="AA53" s="21">
        <f t="shared" si="296"/>
        <v>3.8761339893562292E-2</v>
      </c>
      <c r="AB53" s="21">
        <f t="shared" si="296"/>
        <v>3.2301116577969531E-2</v>
      </c>
      <c r="AC53" s="5"/>
      <c r="AD53" s="163"/>
      <c r="AE53" s="163"/>
      <c r="AF53" s="20" t="s">
        <v>57</v>
      </c>
      <c r="AG53" s="21">
        <f>10*AG50</f>
        <v>0.37499999999999989</v>
      </c>
      <c r="AH53" s="21">
        <f t="shared" ref="AH53:AP53" si="297">10*AH50</f>
        <v>0.31250000000000028</v>
      </c>
      <c r="AI53" s="21">
        <f t="shared" si="297"/>
        <v>0.2604166666666663</v>
      </c>
      <c r="AJ53" s="21">
        <f t="shared" si="297"/>
        <v>0.21701388888888923</v>
      </c>
      <c r="AK53" s="21">
        <f t="shared" si="297"/>
        <v>0.18084490740740713</v>
      </c>
      <c r="AL53" s="21">
        <f t="shared" si="297"/>
        <v>0.15070408950617348</v>
      </c>
      <c r="AM53" s="21">
        <f t="shared" si="297"/>
        <v>0.12558674125514374</v>
      </c>
      <c r="AN53" s="21">
        <f t="shared" si="297"/>
        <v>0.1046556177126198</v>
      </c>
      <c r="AO53" s="21">
        <f t="shared" si="297"/>
        <v>8.7213014760516017E-2</v>
      </c>
      <c r="AP53" s="21">
        <f t="shared" si="297"/>
        <v>7.2677512300430958E-2</v>
      </c>
      <c r="AQ53" s="5"/>
      <c r="AR53" s="163"/>
      <c r="AS53" s="163"/>
      <c r="AT53" s="20" t="s">
        <v>57</v>
      </c>
      <c r="AU53" s="21">
        <f>10*AU50</f>
        <v>0.58333333333333337</v>
      </c>
      <c r="AV53" s="21">
        <f t="shared" ref="AV53:BD53" si="298">10*AV50</f>
        <v>0.48611111111111133</v>
      </c>
      <c r="AW53" s="21">
        <f t="shared" si="298"/>
        <v>0.40509259259259223</v>
      </c>
      <c r="AX53" s="21">
        <f t="shared" si="298"/>
        <v>0.33757716049382747</v>
      </c>
      <c r="AY53" s="21">
        <f t="shared" si="298"/>
        <v>0.28131430041152233</v>
      </c>
      <c r="AZ53" s="21">
        <f t="shared" si="298"/>
        <v>0.23442858367626954</v>
      </c>
      <c r="BA53" s="21">
        <f t="shared" si="298"/>
        <v>0.19535715306355714</v>
      </c>
      <c r="BB53" s="21">
        <f t="shared" si="298"/>
        <v>0.16279762755296426</v>
      </c>
      <c r="BC53" s="21">
        <f t="shared" si="298"/>
        <v>0.13566468962746975</v>
      </c>
      <c r="BD53" s="21">
        <f t="shared" si="298"/>
        <v>0.11305390802289236</v>
      </c>
      <c r="BE53" s="5"/>
      <c r="BF53" s="163"/>
      <c r="BG53" s="163"/>
      <c r="BH53" s="20" t="s">
        <v>57</v>
      </c>
      <c r="BI53" s="21">
        <f>10*BI50</f>
        <v>0.79166666666666663</v>
      </c>
      <c r="BJ53" s="21">
        <f t="shared" ref="BJ53:BR53" si="299">10*BJ50</f>
        <v>0.65972222222222232</v>
      </c>
      <c r="BK53" s="21">
        <f t="shared" si="299"/>
        <v>0.54976851851851816</v>
      </c>
      <c r="BL53" s="21">
        <f t="shared" si="299"/>
        <v>0.45814043209876576</v>
      </c>
      <c r="BM53" s="21">
        <f t="shared" si="299"/>
        <v>0.38178369341563761</v>
      </c>
      <c r="BN53" s="21">
        <f t="shared" si="299"/>
        <v>0.31815307784636548</v>
      </c>
      <c r="BO53" s="21">
        <f t="shared" si="299"/>
        <v>0.26512756487197048</v>
      </c>
      <c r="BP53" s="21">
        <f t="shared" si="299"/>
        <v>0.22093963739330871</v>
      </c>
      <c r="BQ53" s="21">
        <f t="shared" si="299"/>
        <v>0.18411636449442348</v>
      </c>
      <c r="BR53" s="21">
        <f t="shared" si="299"/>
        <v>0.15343030374535382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-4.1666666666666796E-2</v>
      </c>
      <c r="F54" s="21">
        <f>10*F52</f>
        <v>-7.6388888888888298E-2</v>
      </c>
      <c r="G54" s="21">
        <f>10*G52</f>
        <v>-0.10532407407407558</v>
      </c>
      <c r="H54" s="21">
        <f t="shared" ref="H54:N54" si="300">10*H52</f>
        <v>-0.12943672839505965</v>
      </c>
      <c r="I54" s="21">
        <f t="shared" si="300"/>
        <v>-0.14953060699588644</v>
      </c>
      <c r="J54" s="21">
        <f t="shared" si="300"/>
        <v>-0.16627550582989709</v>
      </c>
      <c r="K54" s="21">
        <f t="shared" si="300"/>
        <v>-0.18022958819159024</v>
      </c>
      <c r="L54" s="21">
        <f t="shared" si="300"/>
        <v>-0.19185799015965899</v>
      </c>
      <c r="M54" s="21">
        <f t="shared" si="300"/>
        <v>-0.20154832513306101</v>
      </c>
      <c r="N54" s="21">
        <f t="shared" si="300"/>
        <v>-0.20962360427752885</v>
      </c>
      <c r="P54" s="163"/>
      <c r="Q54" s="163"/>
      <c r="R54" s="20" t="s">
        <v>58</v>
      </c>
      <c r="S54" s="21">
        <f>10*S52</f>
        <v>0.16666666666666663</v>
      </c>
      <c r="T54" s="21">
        <f>10*T52</f>
        <v>0.30555555555555591</v>
      </c>
      <c r="U54" s="21">
        <f>10*U52</f>
        <v>0.42129629629629523</v>
      </c>
      <c r="V54" s="21">
        <f t="shared" ref="V54:AB54" si="301">10*V52</f>
        <v>0.51774691358024827</v>
      </c>
      <c r="W54" s="21">
        <f t="shared" si="301"/>
        <v>0.59812242798353743</v>
      </c>
      <c r="X54" s="21">
        <f t="shared" si="301"/>
        <v>0.66510202331962232</v>
      </c>
      <c r="Y54" s="21">
        <f t="shared" si="301"/>
        <v>0.72091835276634408</v>
      </c>
      <c r="Z54" s="21">
        <f t="shared" si="301"/>
        <v>0.76743196063861874</v>
      </c>
      <c r="AA54" s="21">
        <f t="shared" si="301"/>
        <v>0.80619330053217253</v>
      </c>
      <c r="AB54" s="21">
        <f t="shared" si="301"/>
        <v>0.83849441711016293</v>
      </c>
      <c r="AC54" s="5"/>
      <c r="AD54" s="163"/>
      <c r="AE54" s="163"/>
      <c r="AF54" s="20" t="s">
        <v>58</v>
      </c>
      <c r="AG54" s="21">
        <f>10*AG52</f>
        <v>0.37499999999999989</v>
      </c>
      <c r="AH54" s="21">
        <f>10*AH52</f>
        <v>0.68750000000000044</v>
      </c>
      <c r="AI54" s="21">
        <f>10*AI52</f>
        <v>0.94791666666666563</v>
      </c>
      <c r="AJ54" s="21">
        <f t="shared" ref="AJ54:AP54" si="302">10*AJ52</f>
        <v>1.1649305555555569</v>
      </c>
      <c r="AK54" s="21">
        <f t="shared" si="302"/>
        <v>1.3457754629629615</v>
      </c>
      <c r="AL54" s="21">
        <f t="shared" si="302"/>
        <v>1.4964795524691408</v>
      </c>
      <c r="AM54" s="21">
        <f t="shared" si="302"/>
        <v>1.6220662937242771</v>
      </c>
      <c r="AN54" s="21">
        <f t="shared" si="302"/>
        <v>1.726721911436897</v>
      </c>
      <c r="AO54" s="21">
        <f t="shared" si="302"/>
        <v>1.8139349261974058</v>
      </c>
      <c r="AP54" s="21">
        <f t="shared" si="302"/>
        <v>1.8866124384978542</v>
      </c>
      <c r="AQ54" s="5"/>
      <c r="AR54" s="163"/>
      <c r="AS54" s="163"/>
      <c r="AT54" s="20" t="s">
        <v>58</v>
      </c>
      <c r="AU54" s="21">
        <f>10*AU52</f>
        <v>0.58333333333333337</v>
      </c>
      <c r="AV54" s="21">
        <f>10*AV52</f>
        <v>1.0694444444444449</v>
      </c>
      <c r="AW54" s="21">
        <f>10*AW52</f>
        <v>1.4745370370370361</v>
      </c>
      <c r="AX54" s="21">
        <f t="shared" ref="AX54:BD54" si="303">10*AX52</f>
        <v>1.8121141975308652</v>
      </c>
      <c r="AY54" s="21">
        <f t="shared" si="303"/>
        <v>2.0934284979423849</v>
      </c>
      <c r="AZ54" s="21">
        <f t="shared" si="303"/>
        <v>2.3278570816186601</v>
      </c>
      <c r="BA54" s="21">
        <f t="shared" si="303"/>
        <v>2.5232142346822117</v>
      </c>
      <c r="BB54" s="21">
        <f t="shared" si="303"/>
        <v>2.6860118622351754</v>
      </c>
      <c r="BC54" s="21">
        <f t="shared" si="303"/>
        <v>2.8216765518626397</v>
      </c>
      <c r="BD54" s="21">
        <f t="shared" si="303"/>
        <v>2.9347304598855457</v>
      </c>
      <c r="BE54" s="5"/>
      <c r="BF54" s="163"/>
      <c r="BG54" s="163"/>
      <c r="BH54" s="20" t="s">
        <v>58</v>
      </c>
      <c r="BI54" s="21">
        <f>10*BI52</f>
        <v>0.79166666666666663</v>
      </c>
      <c r="BJ54" s="21">
        <f>10*BJ52</f>
        <v>1.4513888888888891</v>
      </c>
      <c r="BK54" s="21">
        <f>10*BK52</f>
        <v>2.0011574074074066</v>
      </c>
      <c r="BL54" s="21">
        <f t="shared" ref="BL54:BR54" si="304">10*BL52</f>
        <v>2.4592978395061733</v>
      </c>
      <c r="BM54" s="21">
        <f t="shared" si="304"/>
        <v>2.8410815329218098</v>
      </c>
      <c r="BN54" s="21">
        <f t="shared" si="304"/>
        <v>3.1592346107681788</v>
      </c>
      <c r="BO54" s="21">
        <f t="shared" si="304"/>
        <v>3.424362175640145</v>
      </c>
      <c r="BP54" s="21">
        <f t="shared" si="304"/>
        <v>3.6453018130334538</v>
      </c>
      <c r="BQ54" s="21">
        <f t="shared" si="304"/>
        <v>3.8294181775278728</v>
      </c>
      <c r="BR54" s="21">
        <f t="shared" si="304"/>
        <v>3.9828484812732374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-5.0000000000000157E-3</v>
      </c>
      <c r="F55" s="17">
        <f t="shared" ref="F55:N55" si="305">F50*F$16/$E$4</f>
        <v>-4.9999999999999628E-3</v>
      </c>
      <c r="G55" s="17">
        <f t="shared" si="305"/>
        <v>-5.0000000000000695E-3</v>
      </c>
      <c r="H55" s="17">
        <f t="shared" si="305"/>
        <v>-4.9999999999999212E-3</v>
      </c>
      <c r="I55" s="17">
        <f t="shared" si="305"/>
        <v>-5.0000000000000539E-3</v>
      </c>
      <c r="J55" s="17">
        <f t="shared" si="305"/>
        <v>-4.9999999999997989E-3</v>
      </c>
      <c r="K55" s="17">
        <f t="shared" si="305"/>
        <v>-5.0000000000000964E-3</v>
      </c>
      <c r="L55" s="17">
        <f t="shared" si="305"/>
        <v>-5.0000000000000868E-3</v>
      </c>
      <c r="M55" s="17">
        <f t="shared" si="305"/>
        <v>-5.0000000000003549E-3</v>
      </c>
      <c r="N55" s="17">
        <f t="shared" si="305"/>
        <v>-4.9999999999997746E-3</v>
      </c>
      <c r="P55" s="163"/>
      <c r="Q55" s="171" t="s">
        <v>45</v>
      </c>
      <c r="R55" s="16" t="s">
        <v>55</v>
      </c>
      <c r="S55" s="17">
        <f>S50*S$16/$E$4</f>
        <v>1.9999999999999997E-2</v>
      </c>
      <c r="T55" s="17">
        <f t="shared" ref="T55:AB55" si="306">T50*T$16/$E$4</f>
        <v>2.0000000000000028E-2</v>
      </c>
      <c r="U55" s="17">
        <f t="shared" si="306"/>
        <v>1.9999999999999945E-2</v>
      </c>
      <c r="V55" s="17">
        <f t="shared" si="306"/>
        <v>2.0000000000000059E-2</v>
      </c>
      <c r="W55" s="17">
        <f t="shared" si="306"/>
        <v>1.9999999999999938E-2</v>
      </c>
      <c r="X55" s="17">
        <f t="shared" si="306"/>
        <v>2.0000000000000209E-2</v>
      </c>
      <c r="Y55" s="17">
        <f t="shared" si="306"/>
        <v>1.9999999999999917E-2</v>
      </c>
      <c r="Z55" s="17">
        <f t="shared" si="306"/>
        <v>1.99999999999999E-2</v>
      </c>
      <c r="AA55" s="17">
        <f t="shared" si="306"/>
        <v>1.9999999999999647E-2</v>
      </c>
      <c r="AB55" s="17">
        <f t="shared" si="306"/>
        <v>2.000000000000024E-2</v>
      </c>
      <c r="AC55" s="5"/>
      <c r="AD55" s="163"/>
      <c r="AE55" s="171" t="s">
        <v>45</v>
      </c>
      <c r="AF55" s="16" t="s">
        <v>55</v>
      </c>
      <c r="AG55" s="17">
        <f>AG50*AG$16/$E$4</f>
        <v>4.4999999999999991E-2</v>
      </c>
      <c r="AH55" s="17">
        <f t="shared" ref="AH55:AP55" si="307">AH50*AH$16/$E$4</f>
        <v>4.5000000000000033E-2</v>
      </c>
      <c r="AI55" s="17">
        <f t="shared" si="307"/>
        <v>4.4999999999999936E-2</v>
      </c>
      <c r="AJ55" s="17">
        <f t="shared" si="307"/>
        <v>4.5000000000000075E-2</v>
      </c>
      <c r="AK55" s="17">
        <f t="shared" si="307"/>
        <v>4.4999999999999936E-2</v>
      </c>
      <c r="AL55" s="17">
        <f t="shared" si="307"/>
        <v>4.50000000000002E-2</v>
      </c>
      <c r="AM55" s="17">
        <f t="shared" si="307"/>
        <v>4.4999999999999901E-2</v>
      </c>
      <c r="AN55" s="17">
        <f t="shared" si="307"/>
        <v>4.4999999999999901E-2</v>
      </c>
      <c r="AO55" s="17">
        <f t="shared" si="307"/>
        <v>4.4999999999999651E-2</v>
      </c>
      <c r="AP55" s="17">
        <f t="shared" si="307"/>
        <v>4.5000000000000227E-2</v>
      </c>
      <c r="AQ55" s="5"/>
      <c r="AR55" s="163"/>
      <c r="AS55" s="171" t="s">
        <v>45</v>
      </c>
      <c r="AT55" s="16" t="s">
        <v>55</v>
      </c>
      <c r="AU55" s="17">
        <f>AU50*AU$16/$E$4</f>
        <v>7.0000000000000007E-2</v>
      </c>
      <c r="AV55" s="17">
        <f t="shared" ref="AV55:BD55" si="308">AV50*AV$16/$E$4</f>
        <v>7.0000000000000021E-2</v>
      </c>
      <c r="AW55" s="17">
        <f t="shared" si="308"/>
        <v>6.9999999999999937E-2</v>
      </c>
      <c r="AX55" s="17">
        <f t="shared" si="308"/>
        <v>7.0000000000000062E-2</v>
      </c>
      <c r="AY55" s="17">
        <f t="shared" si="308"/>
        <v>6.9999999999999923E-2</v>
      </c>
      <c r="AZ55" s="17">
        <f t="shared" si="308"/>
        <v>7.0000000000000215E-2</v>
      </c>
      <c r="BA55" s="17">
        <f t="shared" si="308"/>
        <v>6.9999999999999923E-2</v>
      </c>
      <c r="BB55" s="17">
        <f t="shared" si="308"/>
        <v>6.9999999999999896E-2</v>
      </c>
      <c r="BC55" s="17">
        <f t="shared" si="308"/>
        <v>6.999999999999966E-2</v>
      </c>
      <c r="BD55" s="17">
        <f t="shared" si="308"/>
        <v>7.0000000000000215E-2</v>
      </c>
      <c r="BE55" s="5"/>
      <c r="BF55" s="163"/>
      <c r="BG55" s="171" t="s">
        <v>45</v>
      </c>
      <c r="BH55" s="16" t="s">
        <v>55</v>
      </c>
      <c r="BI55" s="17">
        <f>BI50*BI$16/$E$4</f>
        <v>9.5000000000000001E-2</v>
      </c>
      <c r="BJ55" s="17">
        <f t="shared" ref="BJ55:BR55" si="309">BJ50*BJ$16/$E$4</f>
        <v>9.5000000000000015E-2</v>
      </c>
      <c r="BK55" s="17">
        <f t="shared" si="309"/>
        <v>9.4999999999999946E-2</v>
      </c>
      <c r="BL55" s="17">
        <f t="shared" si="309"/>
        <v>9.5000000000000057E-2</v>
      </c>
      <c r="BM55" s="17">
        <f t="shared" si="309"/>
        <v>9.4999999999999932E-2</v>
      </c>
      <c r="BN55" s="17">
        <f t="shared" si="309"/>
        <v>9.5000000000000195E-2</v>
      </c>
      <c r="BO55" s="17">
        <f t="shared" si="309"/>
        <v>9.4999999999999904E-2</v>
      </c>
      <c r="BP55" s="17">
        <f t="shared" si="309"/>
        <v>9.4999999999999904E-2</v>
      </c>
      <c r="BQ55" s="17">
        <f t="shared" si="309"/>
        <v>9.4999999999999654E-2</v>
      </c>
      <c r="BR55" s="17">
        <f t="shared" si="309"/>
        <v>9.5000000000000237E-2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310">E53*E$16</f>
        <v>-5000.0000000000155</v>
      </c>
      <c r="F56" s="22">
        <f t="shared" si="310"/>
        <v>-4999.9999999999618</v>
      </c>
      <c r="G56" s="22">
        <f t="shared" si="310"/>
        <v>-5000.00000000007</v>
      </c>
      <c r="H56" s="22">
        <f t="shared" si="310"/>
        <v>-4999.9999999999218</v>
      </c>
      <c r="I56" s="22">
        <f t="shared" si="310"/>
        <v>-5000.0000000000537</v>
      </c>
      <c r="J56" s="22">
        <f t="shared" si="310"/>
        <v>-4999.999999999799</v>
      </c>
      <c r="K56" s="22">
        <f t="shared" si="310"/>
        <v>-5000.0000000000973</v>
      </c>
      <c r="L56" s="22">
        <f t="shared" si="310"/>
        <v>-5000.0000000000864</v>
      </c>
      <c r="M56" s="22">
        <f t="shared" si="310"/>
        <v>-5000.0000000003547</v>
      </c>
      <c r="N56" s="22">
        <f t="shared" si="310"/>
        <v>-4999.9999999997754</v>
      </c>
      <c r="P56" s="163"/>
      <c r="Q56" s="163"/>
      <c r="R56" s="20" t="s">
        <v>57</v>
      </c>
      <c r="S56" s="22">
        <f t="shared" ref="S56:AB56" si="311">S53*S$16</f>
        <v>19999.999999999996</v>
      </c>
      <c r="T56" s="22">
        <f t="shared" si="311"/>
        <v>20000.000000000029</v>
      </c>
      <c r="U56" s="22">
        <f t="shared" si="311"/>
        <v>19999.999999999945</v>
      </c>
      <c r="V56" s="22">
        <f t="shared" si="311"/>
        <v>20000.000000000062</v>
      </c>
      <c r="W56" s="22">
        <f t="shared" si="311"/>
        <v>19999.999999999938</v>
      </c>
      <c r="X56" s="22">
        <f t="shared" si="311"/>
        <v>20000.000000000211</v>
      </c>
      <c r="Y56" s="22">
        <f t="shared" si="311"/>
        <v>19999.999999999916</v>
      </c>
      <c r="Z56" s="22">
        <f t="shared" si="311"/>
        <v>19999.999999999898</v>
      </c>
      <c r="AA56" s="22">
        <f t="shared" si="311"/>
        <v>19999.999999999647</v>
      </c>
      <c r="AB56" s="22">
        <f t="shared" si="311"/>
        <v>20000.000000000236</v>
      </c>
      <c r="AC56" s="5"/>
      <c r="AD56" s="163"/>
      <c r="AE56" s="163"/>
      <c r="AF56" s="20" t="s">
        <v>57</v>
      </c>
      <c r="AG56" s="22">
        <f t="shared" ref="AG56:AP56" si="312">AG53*AG$16</f>
        <v>44999.999999999985</v>
      </c>
      <c r="AH56" s="22">
        <f t="shared" si="312"/>
        <v>45000.000000000036</v>
      </c>
      <c r="AI56" s="22">
        <f t="shared" si="312"/>
        <v>44999.999999999935</v>
      </c>
      <c r="AJ56" s="22">
        <f t="shared" si="312"/>
        <v>45000.000000000073</v>
      </c>
      <c r="AK56" s="22">
        <f t="shared" si="312"/>
        <v>44999.999999999935</v>
      </c>
      <c r="AL56" s="22">
        <f t="shared" si="312"/>
        <v>45000.000000000196</v>
      </c>
      <c r="AM56" s="22">
        <f t="shared" si="312"/>
        <v>44999.999999999898</v>
      </c>
      <c r="AN56" s="22">
        <f t="shared" si="312"/>
        <v>44999.999999999905</v>
      </c>
      <c r="AO56" s="22">
        <f t="shared" si="312"/>
        <v>44999.999999999651</v>
      </c>
      <c r="AP56" s="22">
        <f t="shared" si="312"/>
        <v>45000.000000000233</v>
      </c>
      <c r="AQ56" s="5"/>
      <c r="AR56" s="163"/>
      <c r="AS56" s="163"/>
      <c r="AT56" s="20" t="s">
        <v>57</v>
      </c>
      <c r="AU56" s="22">
        <f t="shared" ref="AU56:BD56" si="313">AU53*AU$16</f>
        <v>70000</v>
      </c>
      <c r="AV56" s="22">
        <f t="shared" si="313"/>
        <v>70000.000000000029</v>
      </c>
      <c r="AW56" s="22">
        <f t="shared" si="313"/>
        <v>69999.999999999942</v>
      </c>
      <c r="AX56" s="22">
        <f t="shared" si="313"/>
        <v>70000.000000000058</v>
      </c>
      <c r="AY56" s="22">
        <f t="shared" si="313"/>
        <v>69999.999999999927</v>
      </c>
      <c r="AZ56" s="22">
        <f t="shared" si="313"/>
        <v>70000.000000000204</v>
      </c>
      <c r="BA56" s="22">
        <f t="shared" si="313"/>
        <v>69999.999999999913</v>
      </c>
      <c r="BB56" s="22">
        <f t="shared" si="313"/>
        <v>69999.999999999898</v>
      </c>
      <c r="BC56" s="22">
        <f t="shared" si="313"/>
        <v>69999.999999999665</v>
      </c>
      <c r="BD56" s="22">
        <f t="shared" si="313"/>
        <v>70000.000000000218</v>
      </c>
      <c r="BE56" s="5"/>
      <c r="BF56" s="163"/>
      <c r="BG56" s="163"/>
      <c r="BH56" s="20" t="s">
        <v>57</v>
      </c>
      <c r="BI56" s="22">
        <f t="shared" ref="BI56:BR56" si="314">BI53*BI$16</f>
        <v>95000</v>
      </c>
      <c r="BJ56" s="22">
        <f t="shared" si="314"/>
        <v>95000.000000000015</v>
      </c>
      <c r="BK56" s="22">
        <f t="shared" si="314"/>
        <v>94999.999999999942</v>
      </c>
      <c r="BL56" s="22">
        <f t="shared" si="314"/>
        <v>95000.000000000073</v>
      </c>
      <c r="BM56" s="22">
        <f t="shared" si="314"/>
        <v>94999.999999999942</v>
      </c>
      <c r="BN56" s="22">
        <f t="shared" si="314"/>
        <v>95000.000000000189</v>
      </c>
      <c r="BO56" s="22">
        <f t="shared" si="314"/>
        <v>94999.999999999913</v>
      </c>
      <c r="BP56" s="22">
        <f t="shared" si="314"/>
        <v>94999.999999999898</v>
      </c>
      <c r="BQ56" s="22">
        <f t="shared" si="314"/>
        <v>94999.999999999665</v>
      </c>
      <c r="BR56" s="22">
        <f t="shared" si="314"/>
        <v>95000.000000000233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-5000.0000000000155</v>
      </c>
      <c r="F57" s="22">
        <f>E57+F56</f>
        <v>-9999.9999999999782</v>
      </c>
      <c r="G57" s="22">
        <f t="shared" ref="G57:N57" si="315">F57+G56</f>
        <v>-15000.000000000047</v>
      </c>
      <c r="H57" s="22">
        <f t="shared" si="315"/>
        <v>-19999.999999999971</v>
      </c>
      <c r="I57" s="22">
        <f t="shared" si="315"/>
        <v>-25000.000000000025</v>
      </c>
      <c r="J57" s="22">
        <f t="shared" si="315"/>
        <v>-29999.999999999825</v>
      </c>
      <c r="K57" s="22">
        <f t="shared" si="315"/>
        <v>-34999.99999999992</v>
      </c>
      <c r="L57" s="22">
        <f t="shared" si="315"/>
        <v>-40000.000000000007</v>
      </c>
      <c r="M57" s="22">
        <f t="shared" si="315"/>
        <v>-45000.000000000364</v>
      </c>
      <c r="N57" s="22">
        <f t="shared" si="315"/>
        <v>-50000.000000000138</v>
      </c>
      <c r="P57" s="163"/>
      <c r="Q57" s="163"/>
      <c r="R57" s="20" t="s">
        <v>58</v>
      </c>
      <c r="S57" s="22">
        <f>S56</f>
        <v>19999.999999999996</v>
      </c>
      <c r="T57" s="22">
        <f>S57+T56</f>
        <v>40000.000000000029</v>
      </c>
      <c r="U57" s="22">
        <f t="shared" ref="U57" si="316">T57+U56</f>
        <v>59999.999999999971</v>
      </c>
      <c r="V57" s="22">
        <f t="shared" ref="V57" si="317">U57+V56</f>
        <v>80000.000000000029</v>
      </c>
      <c r="W57" s="22">
        <f t="shared" ref="W57" si="318">V57+W56</f>
        <v>99999.999999999971</v>
      </c>
      <c r="X57" s="22">
        <f t="shared" ref="X57" si="319">W57+X56</f>
        <v>120000.00000000017</v>
      </c>
      <c r="Y57" s="22">
        <f t="shared" ref="Y57" si="320">X57+Y56</f>
        <v>140000.00000000009</v>
      </c>
      <c r="Z57" s="22">
        <f t="shared" ref="Z57" si="321">Y57+Z56</f>
        <v>160000</v>
      </c>
      <c r="AA57" s="22">
        <f t="shared" ref="AA57" si="322">Z57+AA56</f>
        <v>179999.99999999965</v>
      </c>
      <c r="AB57" s="22">
        <f t="shared" ref="AB57" si="323">AA57+AB56</f>
        <v>199999.99999999988</v>
      </c>
      <c r="AC57" s="5"/>
      <c r="AD57" s="163"/>
      <c r="AE57" s="163"/>
      <c r="AF57" s="20" t="s">
        <v>58</v>
      </c>
      <c r="AG57" s="22">
        <f>AG56</f>
        <v>44999.999999999985</v>
      </c>
      <c r="AH57" s="22">
        <f>AG57+AH56</f>
        <v>90000.000000000029</v>
      </c>
      <c r="AI57" s="22">
        <f t="shared" ref="AI57" si="324">AH57+AI56</f>
        <v>134999.99999999997</v>
      </c>
      <c r="AJ57" s="22">
        <f t="shared" ref="AJ57" si="325">AI57+AJ56</f>
        <v>180000.00000000006</v>
      </c>
      <c r="AK57" s="22">
        <f t="shared" ref="AK57" si="326">AJ57+AK56</f>
        <v>225000</v>
      </c>
      <c r="AL57" s="22">
        <f t="shared" ref="AL57" si="327">AK57+AL56</f>
        <v>270000.00000000017</v>
      </c>
      <c r="AM57" s="22">
        <f t="shared" ref="AM57" si="328">AL57+AM56</f>
        <v>315000.00000000006</v>
      </c>
      <c r="AN57" s="22">
        <f t="shared" ref="AN57" si="329">AM57+AN56</f>
        <v>359999.99999999994</v>
      </c>
      <c r="AO57" s="22">
        <f t="shared" ref="AO57" si="330">AN57+AO56</f>
        <v>404999.99999999959</v>
      </c>
      <c r="AP57" s="22">
        <f t="shared" ref="AP57" si="331">AO57+AP56</f>
        <v>449999.99999999983</v>
      </c>
      <c r="AQ57" s="5"/>
      <c r="AR57" s="163"/>
      <c r="AS57" s="163"/>
      <c r="AT57" s="20" t="s">
        <v>58</v>
      </c>
      <c r="AU57" s="22">
        <f>AU56</f>
        <v>70000</v>
      </c>
      <c r="AV57" s="22">
        <f>AU57+AV56</f>
        <v>140000.00000000003</v>
      </c>
      <c r="AW57" s="22">
        <f t="shared" ref="AW57" si="332">AV57+AW56</f>
        <v>209999.99999999997</v>
      </c>
      <c r="AX57" s="22">
        <f t="shared" ref="AX57" si="333">AW57+AX56</f>
        <v>280000</v>
      </c>
      <c r="AY57" s="22">
        <f t="shared" ref="AY57" si="334">AX57+AY56</f>
        <v>349999.99999999994</v>
      </c>
      <c r="AZ57" s="22">
        <f t="shared" ref="AZ57" si="335">AY57+AZ56</f>
        <v>420000.00000000012</v>
      </c>
      <c r="BA57" s="22">
        <f t="shared" ref="BA57" si="336">AZ57+BA56</f>
        <v>490000</v>
      </c>
      <c r="BB57" s="22">
        <f t="shared" ref="BB57" si="337">BA57+BB56</f>
        <v>559999.99999999988</v>
      </c>
      <c r="BC57" s="22">
        <f t="shared" ref="BC57" si="338">BB57+BC56</f>
        <v>629999.99999999953</v>
      </c>
      <c r="BD57" s="22">
        <f t="shared" ref="BD57" si="339">BC57+BD56</f>
        <v>699999.99999999977</v>
      </c>
      <c r="BE57" s="5"/>
      <c r="BF57" s="163"/>
      <c r="BG57" s="163"/>
      <c r="BH57" s="20" t="s">
        <v>58</v>
      </c>
      <c r="BI57" s="22">
        <f>BI56</f>
        <v>95000</v>
      </c>
      <c r="BJ57" s="22">
        <f>BI57+BJ56</f>
        <v>190000</v>
      </c>
      <c r="BK57" s="22">
        <f t="shared" ref="BK57" si="340">BJ57+BK56</f>
        <v>284999.99999999994</v>
      </c>
      <c r="BL57" s="22">
        <f t="shared" ref="BL57" si="341">BK57+BL56</f>
        <v>380000</v>
      </c>
      <c r="BM57" s="22">
        <f t="shared" ref="BM57" si="342">BL57+BM56</f>
        <v>474999.99999999994</v>
      </c>
      <c r="BN57" s="22">
        <f t="shared" ref="BN57" si="343">BM57+BN56</f>
        <v>570000.00000000012</v>
      </c>
      <c r="BO57" s="22">
        <f t="shared" ref="BO57" si="344">BN57+BO56</f>
        <v>665000</v>
      </c>
      <c r="BP57" s="22">
        <f t="shared" ref="BP57" si="345">BO57+BP56</f>
        <v>759999.99999999988</v>
      </c>
      <c r="BQ57" s="22">
        <f t="shared" ref="BQ57" si="346">BP57+BQ56</f>
        <v>854999.99999999953</v>
      </c>
      <c r="BR57" s="22">
        <f t="shared" ref="BR57" si="347">BQ57+BR56</f>
        <v>949999.99999999977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-5.0000000000000157E-3</v>
      </c>
      <c r="F58" s="17">
        <f>F52*F$16/$E$4-E58</f>
        <v>-5.9999999999998986E-3</v>
      </c>
      <c r="G58" s="17">
        <f>G52*G$16/$E$4-F58-E58</f>
        <v>-7.2000000000003441E-3</v>
      </c>
      <c r="H58" s="17">
        <f>H52*H$16/$E$4-G58-F58-E58</f>
        <v>-8.6399999999993114E-3</v>
      </c>
      <c r="I58" s="17">
        <f>I52*I$16/$E$4-H58-G58-F58-E58</f>
        <v>-1.0368000000000845E-2</v>
      </c>
      <c r="J58" s="17">
        <f>J52*J$16/$E$4-I58-H58-G58-F58-E58</f>
        <v>-1.2441599999997544E-2</v>
      </c>
      <c r="K58" s="17">
        <f>K52*K$16/$E$4-J58-I58-H58-G58-F58-E58</f>
        <v>-1.492992000000333E-2</v>
      </c>
      <c r="L58" s="17">
        <f>L52*L$16/$E$4-K58-J58-I58-H58-G58-F58-E58</f>
        <v>-1.7915904000000191E-2</v>
      </c>
      <c r="M58" s="17">
        <f>M52*M$16/$E$4-L58-K58-J58-I58-H58-G58-F58-E58</f>
        <v>-2.1499084800006105E-2</v>
      </c>
      <c r="N58" s="17">
        <f>N52*N$16/$E$4-M58-L58-K58-J58-I58-H58-G58-F58-E58</f>
        <v>-2.5798901759986378E-2</v>
      </c>
      <c r="P58" s="163"/>
      <c r="Q58" s="171" t="s">
        <v>44</v>
      </c>
      <c r="R58" s="16" t="s">
        <v>55</v>
      </c>
      <c r="S58" s="17">
        <f>S52*S$16/$E$4</f>
        <v>1.9999999999999997E-2</v>
      </c>
      <c r="T58" s="17">
        <f>T52*T$16/$E$4-S58</f>
        <v>2.4000000000000056E-2</v>
      </c>
      <c r="U58" s="17">
        <f>U52*U$16/$E$4-T58-S58</f>
        <v>2.879999999999977E-2</v>
      </c>
      <c r="V58" s="17">
        <f>V52*V$16/$E$4-U58-T58-S58</f>
        <v>3.4560000000000451E-2</v>
      </c>
      <c r="W58" s="17">
        <f>W52*W$16/$E$4-V58-U58-T58-S58</f>
        <v>4.1471999999999301E-2</v>
      </c>
      <c r="X58" s="17">
        <f>X52*X$16/$E$4-W58-V58-U58-T58-S58</f>
        <v>4.9766400000002341E-2</v>
      </c>
      <c r="Y58" s="17">
        <f>Y52*Y$16/$E$4-X58-W58-V58-U58-T58-S58</f>
        <v>5.9719679999997187E-2</v>
      </c>
      <c r="Z58" s="17">
        <f>Z52*Z$16/$E$4-Y58-X58-W58-V58-U58-T58-S58</f>
        <v>7.1663615999999458E-2</v>
      </c>
      <c r="AA58" s="17">
        <f>AA52*AA$16/$E$4-Z58-Y58-X58-W58-V58-U58-T58-S58</f>
        <v>8.599633919999497E-2</v>
      </c>
      <c r="AB58" s="17">
        <f>AB52*AB$16/$E$4-AA58-Z58-Y58-X58-W58-V58-U58-T58-S58</f>
        <v>0.10319560704001193</v>
      </c>
      <c r="AC58" s="5"/>
      <c r="AD58" s="163"/>
      <c r="AE58" s="171" t="s">
        <v>44</v>
      </c>
      <c r="AF58" s="16" t="s">
        <v>55</v>
      </c>
      <c r="AG58" s="17">
        <f>AG52*AG$16/$E$4</f>
        <v>4.4999999999999991E-2</v>
      </c>
      <c r="AH58" s="17">
        <f>AH52*AH$16/$E$4-AG58</f>
        <v>5.4000000000000083E-2</v>
      </c>
      <c r="AI58" s="17">
        <f>AI52*AI$16/$E$4-AH58-AG58</f>
        <v>6.4799999999999747E-2</v>
      </c>
      <c r="AJ58" s="17">
        <f>AJ52*AJ$16/$E$4-AI58-AH58-AG58</f>
        <v>7.7760000000000495E-2</v>
      </c>
      <c r="AK58" s="17">
        <f>AK52*AK$16/$E$4-AJ58-AI58-AH58-AG58</f>
        <v>9.3311999999999312E-2</v>
      </c>
      <c r="AL58" s="17">
        <f>AL52*AL$16/$E$4-AK58-AJ58-AI58-AH58-AG58</f>
        <v>0.11197440000000194</v>
      </c>
      <c r="AM58" s="17">
        <f>AM52*AM$16/$E$4-AL58-AK58-AJ58-AI58-AH58-AG58</f>
        <v>0.13436927999999751</v>
      </c>
      <c r="AN58" s="17">
        <f>AN52*AN$16/$E$4-AM58-AL58-AK58-AJ58-AI58-AH58-AG58</f>
        <v>0.16124313599999976</v>
      </c>
      <c r="AO58" s="17">
        <f>AO52*AO$16/$E$4-AN58-AM58-AL58-AK58-AJ58-AI58-AH58-AG58</f>
        <v>0.19349176319999564</v>
      </c>
      <c r="AP58" s="17">
        <f>AP52*AP$16/$E$4-AO58-AN58-AM58-AL58-AK58-AJ58-AI58-AH58-AG58</f>
        <v>0.23219011584000981</v>
      </c>
      <c r="AQ58" s="5"/>
      <c r="AR58" s="163"/>
      <c r="AS58" s="171" t="s">
        <v>44</v>
      </c>
      <c r="AT58" s="16" t="s">
        <v>55</v>
      </c>
      <c r="AU58" s="17">
        <f>AU52*AU$16/$E$4</f>
        <v>7.0000000000000007E-2</v>
      </c>
      <c r="AV58" s="17">
        <f>AV52*AV$16/$E$4-AU58</f>
        <v>8.4000000000000047E-2</v>
      </c>
      <c r="AW58" s="17">
        <f>AW52*AW$16/$E$4-AV58-AU58</f>
        <v>0.10079999999999981</v>
      </c>
      <c r="AX58" s="17">
        <f>AX52*AX$16/$E$4-AW58-AV58-AU58</f>
        <v>0.12096000000000037</v>
      </c>
      <c r="AY58" s="17">
        <f>AY52*AY$16/$E$4-AX58-AW58-AV58-AU58</f>
        <v>0.14515199999999925</v>
      </c>
      <c r="AZ58" s="17">
        <f>AZ52*AZ$16/$E$4-AY58-AX58-AW58-AV58-AU58</f>
        <v>0.17418240000000193</v>
      </c>
      <c r="BA58" s="17">
        <f>BA52*BA$16/$E$4-AZ58-AY58-AX58-AW58-AV58-AU58</f>
        <v>0.20901887999999796</v>
      </c>
      <c r="BB58" s="17">
        <f>BB52*BB$16/$E$4-BA58-AZ58-AY58-AX58-AW58-AV58-AU58</f>
        <v>0.2508226559999997</v>
      </c>
      <c r="BC58" s="17">
        <f>BC52*BC$16/$E$4-BB58-BA58-AZ58-AY58-AX58-AW58-AV58-AU58</f>
        <v>0.30098718719999645</v>
      </c>
      <c r="BD58" s="17">
        <f>BD52*BD$16/$E$4-BC58-BB58-BA58-AZ58-AY58-AX58-AW58-AV58-AU58</f>
        <v>0.36118462464000761</v>
      </c>
      <c r="BE58" s="5"/>
      <c r="BF58" s="163"/>
      <c r="BG58" s="171" t="s">
        <v>44</v>
      </c>
      <c r="BH58" s="16" t="s">
        <v>55</v>
      </c>
      <c r="BI58" s="17">
        <f>BI52*BI$16/$E$4</f>
        <v>9.5000000000000001E-2</v>
      </c>
      <c r="BJ58" s="17">
        <f>BJ52*BJ$16/$E$4-BI58</f>
        <v>0.11399999999999999</v>
      </c>
      <c r="BK58" s="17">
        <f>BK52*BK$16/$E$4-BJ58-BI58</f>
        <v>0.13679999999999984</v>
      </c>
      <c r="BL58" s="17">
        <f>BL52*BL$16/$E$4-BK58-BJ58-BI58</f>
        <v>0.16416000000000039</v>
      </c>
      <c r="BM58" s="17">
        <f>BM52*BM$16/$E$4-BL58-BK58-BJ58-BI58</f>
        <v>0.19699199999999958</v>
      </c>
      <c r="BN58" s="17">
        <f>BN52*BN$16/$E$4-BM58-BL58-BK58-BJ58-BI58</f>
        <v>0.23639040000000119</v>
      </c>
      <c r="BO58" s="17">
        <f>BO52*BO$16/$E$4-BN58-BM58-BL58-BK58-BJ58-BI58</f>
        <v>0.28366847999999867</v>
      </c>
      <c r="BP58" s="17">
        <f>BP52*BP$16/$E$4-BO58-BN58-BM58-BL58-BK58-BJ58-BI58</f>
        <v>0.34040217599999956</v>
      </c>
      <c r="BQ58" s="17">
        <f>BQ52*BQ$16/$E$4-BP58-BO58-BN58-BM58-BL58-BK58-BJ58-BI58</f>
        <v>0.40848261119999729</v>
      </c>
      <c r="BR58" s="17">
        <f>BR52*BR$16/$E$4-BQ58-BP58-BO58-BN58-BM58-BL58-BK58-BJ58-BI58</f>
        <v>0.4901791334400063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-7.4416000000000829E-3</v>
      </c>
      <c r="J59" s="18"/>
      <c r="K59" s="18"/>
      <c r="L59" s="18"/>
      <c r="M59" s="18"/>
      <c r="N59" s="18">
        <f>SUM(E58:N58)/10</f>
        <v>-1.2979341055999396E-2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2.9766399999999915E-2</v>
      </c>
      <c r="X59" s="18"/>
      <c r="Y59" s="18"/>
      <c r="Z59" s="18"/>
      <c r="AA59" s="18"/>
      <c r="AB59" s="18">
        <f>SUM(S58:AB58)/10</f>
        <v>5.1917364224000548E-2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6.697439999999992E-2</v>
      </c>
      <c r="AL59" s="18"/>
      <c r="AM59" s="18"/>
      <c r="AN59" s="18"/>
      <c r="AO59" s="18"/>
      <c r="AP59" s="18">
        <f>SUM(AG58:AP58)/10</f>
        <v>0.11681406950400042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0.1041823999999999</v>
      </c>
      <c r="AZ59" s="18"/>
      <c r="BA59" s="18"/>
      <c r="BB59" s="18"/>
      <c r="BC59" s="18"/>
      <c r="BD59" s="18">
        <f>SUM(AU58:BD58)/10</f>
        <v>0.18171077478400033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0.14139039999999997</v>
      </c>
      <c r="BN59" s="18"/>
      <c r="BO59" s="18"/>
      <c r="BP59" s="18"/>
      <c r="BQ59" s="18"/>
      <c r="BR59" s="18">
        <f>SUM(BI58:BR58)/10</f>
        <v>0.2466074800640003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-5000.0000000000155</v>
      </c>
      <c r="F60" s="23">
        <f>F62-E62</f>
        <v>-5999.999999999899</v>
      </c>
      <c r="G60" s="23">
        <f t="shared" ref="G60:N60" si="348">G62-F62</f>
        <v>-7200.0000000003474</v>
      </c>
      <c r="H60" s="23">
        <f t="shared" si="348"/>
        <v>-8639.9999999993088</v>
      </c>
      <c r="I60" s="23">
        <f t="shared" si="348"/>
        <v>-10368.000000000844</v>
      </c>
      <c r="J60" s="23">
        <f t="shared" si="348"/>
        <v>-12441.599999997532</v>
      </c>
      <c r="K60" s="23">
        <f t="shared" si="348"/>
        <v>-14929.920000003345</v>
      </c>
      <c r="L60" s="23">
        <f t="shared" si="348"/>
        <v>-17915.904000000191</v>
      </c>
      <c r="M60" s="23">
        <f t="shared" si="348"/>
        <v>-21499.084800006109</v>
      </c>
      <c r="N60" s="23">
        <f t="shared" si="348"/>
        <v>-25798.901759986387</v>
      </c>
      <c r="P60" s="163"/>
      <c r="Q60" s="163"/>
      <c r="R60" s="20" t="s">
        <v>57</v>
      </c>
      <c r="S60" s="23">
        <f>S62</f>
        <v>19999.999999999996</v>
      </c>
      <c r="T60" s="23">
        <f>T62-S62</f>
        <v>24000.000000000055</v>
      </c>
      <c r="U60" s="23">
        <f t="shared" ref="U60" si="349">U62-T62</f>
        <v>28799.99999999976</v>
      </c>
      <c r="V60" s="23">
        <f t="shared" ref="V60" si="350">V62-U62</f>
        <v>34560.000000000466</v>
      </c>
      <c r="W60" s="23">
        <f t="shared" ref="W60" si="351">W62-V62</f>
        <v>41471.999999999316</v>
      </c>
      <c r="X60" s="23">
        <f t="shared" ref="X60" si="352">X62-W62</f>
        <v>49766.400000002322</v>
      </c>
      <c r="Y60" s="23">
        <f t="shared" ref="Y60" si="353">Y62-X62</f>
        <v>59719.679999997199</v>
      </c>
      <c r="Z60" s="23">
        <f t="shared" ref="Z60" si="354">Z62-Y62</f>
        <v>71663.615999999427</v>
      </c>
      <c r="AA60" s="23">
        <f t="shared" ref="AA60" si="355">AA62-Z62</f>
        <v>85996.339199994924</v>
      </c>
      <c r="AB60" s="23">
        <f t="shared" ref="AB60" si="356">AB62-AA62</f>
        <v>103195.60704001185</v>
      </c>
      <c r="AC60" s="5"/>
      <c r="AD60" s="163"/>
      <c r="AE60" s="163"/>
      <c r="AF60" s="20" t="s">
        <v>57</v>
      </c>
      <c r="AG60" s="23">
        <f>AG62</f>
        <v>44999.999999999985</v>
      </c>
      <c r="AH60" s="23">
        <f>AH62-AG62</f>
        <v>54000.000000000073</v>
      </c>
      <c r="AI60" s="23">
        <f t="shared" ref="AI60" si="357">AI62-AH62</f>
        <v>64799.999999999767</v>
      </c>
      <c r="AJ60" s="23">
        <f t="shared" ref="AJ60" si="358">AJ62-AI62</f>
        <v>77760.000000000466</v>
      </c>
      <c r="AK60" s="23">
        <f t="shared" ref="AK60" si="359">AK62-AJ62</f>
        <v>93311.99999999936</v>
      </c>
      <c r="AL60" s="23">
        <f t="shared" ref="AL60" si="360">AL62-AK62</f>
        <v>111974.40000000189</v>
      </c>
      <c r="AM60" s="23">
        <f t="shared" ref="AM60" si="361">AM62-AL62</f>
        <v>134369.27999999747</v>
      </c>
      <c r="AN60" s="23">
        <f t="shared" ref="AN60" si="362">AN62-AM62</f>
        <v>161243.13599999982</v>
      </c>
      <c r="AO60" s="23">
        <f t="shared" ref="AO60" si="363">AO62-AN62</f>
        <v>193491.76319999562</v>
      </c>
      <c r="AP60" s="23">
        <f t="shared" ref="AP60" si="364">AP62-AO62</f>
        <v>232190.11584000988</v>
      </c>
      <c r="AQ60" s="5"/>
      <c r="AR60" s="163"/>
      <c r="AS60" s="163"/>
      <c r="AT60" s="20" t="s">
        <v>57</v>
      </c>
      <c r="AU60" s="23">
        <f>AU62</f>
        <v>70000</v>
      </c>
      <c r="AV60" s="23">
        <f>AV62-AU62</f>
        <v>84000.000000000058</v>
      </c>
      <c r="AW60" s="23">
        <f t="shared" ref="AW60" si="365">AW62-AV62</f>
        <v>100799.99999999977</v>
      </c>
      <c r="AX60" s="23">
        <f t="shared" ref="AX60" si="366">AX62-AW62</f>
        <v>120960.00000000041</v>
      </c>
      <c r="AY60" s="23">
        <f t="shared" ref="AY60" si="367">AY62-AX62</f>
        <v>145151.9999999993</v>
      </c>
      <c r="AZ60" s="23">
        <f t="shared" ref="AZ60" si="368">AZ62-AY62</f>
        <v>174182.40000000189</v>
      </c>
      <c r="BA60" s="23">
        <f t="shared" ref="BA60" si="369">BA62-AZ62</f>
        <v>209018.87999999814</v>
      </c>
      <c r="BB60" s="23">
        <f t="shared" ref="BB60" si="370">BB62-BA62</f>
        <v>250822.65599999949</v>
      </c>
      <c r="BC60" s="23">
        <f t="shared" ref="BC60" si="371">BC62-BB62</f>
        <v>300987.18719999655</v>
      </c>
      <c r="BD60" s="23">
        <f t="shared" ref="BD60" si="372">BD62-BC62</f>
        <v>361184.62464000774</v>
      </c>
      <c r="BE60" s="5"/>
      <c r="BF60" s="163"/>
      <c r="BG60" s="163"/>
      <c r="BH60" s="20" t="s">
        <v>57</v>
      </c>
      <c r="BI60" s="23">
        <f>BI62</f>
        <v>95000</v>
      </c>
      <c r="BJ60" s="23">
        <f>BJ62-BI62</f>
        <v>114000.00000000003</v>
      </c>
      <c r="BK60" s="23">
        <f t="shared" ref="BK60" si="373">BK62-BJ62</f>
        <v>136799.9999999998</v>
      </c>
      <c r="BL60" s="23">
        <f t="shared" ref="BL60" si="374">BL62-BK62</f>
        <v>164160.00000000029</v>
      </c>
      <c r="BM60" s="23">
        <f t="shared" ref="BM60" si="375">BM62-BL62</f>
        <v>196991.99999999965</v>
      </c>
      <c r="BN60" s="23">
        <f t="shared" ref="BN60" si="376">BN62-BM62</f>
        <v>236390.4000000013</v>
      </c>
      <c r="BO60" s="23">
        <f t="shared" ref="BO60" si="377">BO62-BN62</f>
        <v>283668.47999999858</v>
      </c>
      <c r="BP60" s="23">
        <f t="shared" ref="BP60" si="378">BP62-BO62</f>
        <v>340402.17599999974</v>
      </c>
      <c r="BQ60" s="23">
        <f t="shared" ref="BQ60" si="379">BQ62-BP62</f>
        <v>408482.61119999713</v>
      </c>
      <c r="BR60" s="23">
        <f t="shared" ref="BR60" si="380">BR62-BQ62</f>
        <v>490179.13344000629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-7441.6000000000831</v>
      </c>
      <c r="J61" s="23"/>
      <c r="K61" s="23"/>
      <c r="L61" s="23"/>
      <c r="M61" s="23"/>
      <c r="N61" s="23">
        <f>SUM(E60:N60)/10</f>
        <v>-12979.341055999397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29766.399999999918</v>
      </c>
      <c r="X61" s="23"/>
      <c r="Y61" s="23"/>
      <c r="Z61" s="23"/>
      <c r="AA61" s="23"/>
      <c r="AB61" s="23">
        <f>SUM(S60:AB60)/10</f>
        <v>51917.364224000528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66974.399999999936</v>
      </c>
      <c r="AL61" s="23"/>
      <c r="AM61" s="23"/>
      <c r="AN61" s="23"/>
      <c r="AO61" s="23"/>
      <c r="AP61" s="23">
        <f>SUM(AG60:AP60)/10</f>
        <v>116814.06950400044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104182.39999999991</v>
      </c>
      <c r="AZ61" s="23"/>
      <c r="BA61" s="23"/>
      <c r="BB61" s="23"/>
      <c r="BC61" s="23"/>
      <c r="BD61" s="23">
        <f>SUM(AU60:BD60)/10</f>
        <v>181710.77478400033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141390.39999999997</v>
      </c>
      <c r="BN61" s="23"/>
      <c r="BO61" s="23"/>
      <c r="BP61" s="23"/>
      <c r="BQ61" s="23"/>
      <c r="BR61" s="23">
        <f>SUM(BI60:BR60)/10</f>
        <v>246607.48006400029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381">E54*E$16</f>
        <v>-5000.0000000000155</v>
      </c>
      <c r="F62" s="22">
        <f t="shared" si="381"/>
        <v>-10999.999999999915</v>
      </c>
      <c r="G62" s="22">
        <f t="shared" si="381"/>
        <v>-18200.000000000262</v>
      </c>
      <c r="H62" s="22">
        <f t="shared" si="381"/>
        <v>-26839.999999999571</v>
      </c>
      <c r="I62" s="22">
        <f t="shared" si="381"/>
        <v>-37208.000000000415</v>
      </c>
      <c r="J62" s="22">
        <f t="shared" si="381"/>
        <v>-49649.599999997947</v>
      </c>
      <c r="K62" s="22">
        <f t="shared" si="381"/>
        <v>-64579.520000001292</v>
      </c>
      <c r="L62" s="22">
        <f t="shared" si="381"/>
        <v>-82495.424000001483</v>
      </c>
      <c r="M62" s="22">
        <f t="shared" si="381"/>
        <v>-103994.50880000759</v>
      </c>
      <c r="N62" s="22">
        <f t="shared" si="381"/>
        <v>-129793.41055999398</v>
      </c>
      <c r="P62" s="163"/>
      <c r="Q62" s="163"/>
      <c r="R62" s="20" t="s">
        <v>58</v>
      </c>
      <c r="S62" s="22">
        <f t="shared" ref="S62:AB62" si="382">S54*S$16</f>
        <v>19999.999999999996</v>
      </c>
      <c r="T62" s="22">
        <f t="shared" si="382"/>
        <v>44000.000000000051</v>
      </c>
      <c r="U62" s="22">
        <f t="shared" si="382"/>
        <v>72799.999999999811</v>
      </c>
      <c r="V62" s="22">
        <f t="shared" si="382"/>
        <v>107360.00000000028</v>
      </c>
      <c r="W62" s="22">
        <f t="shared" si="382"/>
        <v>148831.99999999959</v>
      </c>
      <c r="X62" s="22">
        <f t="shared" si="382"/>
        <v>198598.40000000192</v>
      </c>
      <c r="Y62" s="22">
        <f t="shared" si="382"/>
        <v>258318.07999999911</v>
      </c>
      <c r="Z62" s="22">
        <f t="shared" si="382"/>
        <v>329981.69599999854</v>
      </c>
      <c r="AA62" s="22">
        <f t="shared" si="382"/>
        <v>415978.03519999346</v>
      </c>
      <c r="AB62" s="22">
        <f t="shared" si="382"/>
        <v>519173.64224000531</v>
      </c>
      <c r="AC62" s="5"/>
      <c r="AD62" s="163"/>
      <c r="AE62" s="163"/>
      <c r="AF62" s="20" t="s">
        <v>58</v>
      </c>
      <c r="AG62" s="22">
        <f t="shared" ref="AG62:AP62" si="383">AG54*AG$16</f>
        <v>44999.999999999985</v>
      </c>
      <c r="AH62" s="22">
        <f t="shared" si="383"/>
        <v>99000.000000000058</v>
      </c>
      <c r="AI62" s="22">
        <f t="shared" si="383"/>
        <v>163799.99999999983</v>
      </c>
      <c r="AJ62" s="22">
        <f t="shared" si="383"/>
        <v>241560.00000000029</v>
      </c>
      <c r="AK62" s="22">
        <f t="shared" si="383"/>
        <v>334871.99999999965</v>
      </c>
      <c r="AL62" s="22">
        <f t="shared" si="383"/>
        <v>446846.40000000154</v>
      </c>
      <c r="AM62" s="22">
        <f t="shared" si="383"/>
        <v>581215.679999999</v>
      </c>
      <c r="AN62" s="22">
        <f t="shared" si="383"/>
        <v>742458.81599999883</v>
      </c>
      <c r="AO62" s="22">
        <f t="shared" si="383"/>
        <v>935950.57919999445</v>
      </c>
      <c r="AP62" s="22">
        <f t="shared" si="383"/>
        <v>1168140.6950400043</v>
      </c>
      <c r="AQ62" s="5"/>
      <c r="AR62" s="163"/>
      <c r="AS62" s="163"/>
      <c r="AT62" s="20" t="s">
        <v>58</v>
      </c>
      <c r="AU62" s="22">
        <f t="shared" ref="AU62:BD62" si="384">AU54*AU$16</f>
        <v>70000</v>
      </c>
      <c r="AV62" s="22">
        <f t="shared" si="384"/>
        <v>154000.00000000006</v>
      </c>
      <c r="AW62" s="22">
        <f t="shared" si="384"/>
        <v>254799.99999999983</v>
      </c>
      <c r="AX62" s="22">
        <f t="shared" si="384"/>
        <v>375760.00000000023</v>
      </c>
      <c r="AY62" s="22">
        <f t="shared" si="384"/>
        <v>520911.99999999953</v>
      </c>
      <c r="AZ62" s="22">
        <f t="shared" si="384"/>
        <v>695094.40000000142</v>
      </c>
      <c r="BA62" s="22">
        <f t="shared" si="384"/>
        <v>904113.27999999956</v>
      </c>
      <c r="BB62" s="22">
        <f t="shared" si="384"/>
        <v>1154935.9359999991</v>
      </c>
      <c r="BC62" s="22">
        <f t="shared" si="384"/>
        <v>1455923.1231999956</v>
      </c>
      <c r="BD62" s="22">
        <f t="shared" si="384"/>
        <v>1817107.7478400033</v>
      </c>
      <c r="BE62" s="5"/>
      <c r="BF62" s="163"/>
      <c r="BG62" s="163"/>
      <c r="BH62" s="20" t="s">
        <v>58</v>
      </c>
      <c r="BI62" s="22">
        <f t="shared" ref="BI62:BR62" si="385">BI54*BI$16</f>
        <v>95000</v>
      </c>
      <c r="BJ62" s="22">
        <f t="shared" si="385"/>
        <v>209000.00000000003</v>
      </c>
      <c r="BK62" s="22">
        <f t="shared" si="385"/>
        <v>345799.99999999983</v>
      </c>
      <c r="BL62" s="22">
        <f t="shared" si="385"/>
        <v>509960.00000000012</v>
      </c>
      <c r="BM62" s="22">
        <f t="shared" si="385"/>
        <v>706951.99999999977</v>
      </c>
      <c r="BN62" s="22">
        <f t="shared" si="385"/>
        <v>943342.40000000107</v>
      </c>
      <c r="BO62" s="22">
        <f t="shared" si="385"/>
        <v>1227010.8799999997</v>
      </c>
      <c r="BP62" s="22">
        <f t="shared" si="385"/>
        <v>1567413.0559999994</v>
      </c>
      <c r="BQ62" s="22">
        <f t="shared" si="385"/>
        <v>1975895.6671999965</v>
      </c>
      <c r="BR62" s="22">
        <f t="shared" si="385"/>
        <v>2466074.8006400028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1.5583333333333333E-2</v>
      </c>
      <c r="F63" s="17">
        <f t="shared" ref="F63:N63" si="386">F$26*$D48</f>
        <v>1.4402777777777776E-2</v>
      </c>
      <c r="G63" s="17">
        <f t="shared" si="386"/>
        <v>1.3418981481481481E-2</v>
      </c>
      <c r="H63" s="17">
        <f t="shared" si="386"/>
        <v>1.2599151234567901E-2</v>
      </c>
      <c r="I63" s="17">
        <f t="shared" si="386"/>
        <v>1.1915959362139917E-2</v>
      </c>
      <c r="J63" s="17">
        <f t="shared" si="386"/>
        <v>1.1346632801783264E-2</v>
      </c>
      <c r="K63" s="17">
        <f t="shared" si="386"/>
        <v>1.0872194001486054E-2</v>
      </c>
      <c r="L63" s="17">
        <f t="shared" si="386"/>
        <v>1.0476828334571711E-2</v>
      </c>
      <c r="M63" s="17">
        <f t="shared" si="386"/>
        <v>1.0147356945476426E-2</v>
      </c>
      <c r="N63" s="17">
        <f t="shared" si="386"/>
        <v>9.8727974545636896E-3</v>
      </c>
      <c r="P63" s="163" t="s">
        <v>17</v>
      </c>
      <c r="Q63" s="165" t="s">
        <v>41</v>
      </c>
      <c r="R63" s="16" t="s">
        <v>55</v>
      </c>
      <c r="S63" s="17">
        <f>S$26*$D48</f>
        <v>1.5583333333333333E-2</v>
      </c>
      <c r="T63" s="17">
        <f t="shared" ref="T63:AB63" si="387">T$26*$D48</f>
        <v>1.4402777777777776E-2</v>
      </c>
      <c r="U63" s="17">
        <f t="shared" si="387"/>
        <v>1.3418981481481481E-2</v>
      </c>
      <c r="V63" s="17">
        <f t="shared" si="387"/>
        <v>1.2599151234567901E-2</v>
      </c>
      <c r="W63" s="17">
        <f t="shared" si="387"/>
        <v>1.1915959362139917E-2</v>
      </c>
      <c r="X63" s="17">
        <f t="shared" si="387"/>
        <v>1.1346632801783264E-2</v>
      </c>
      <c r="Y63" s="17">
        <f t="shared" si="387"/>
        <v>1.0872194001486054E-2</v>
      </c>
      <c r="Z63" s="17">
        <f t="shared" si="387"/>
        <v>1.0476828334571711E-2</v>
      </c>
      <c r="AA63" s="17">
        <f t="shared" si="387"/>
        <v>1.0147356945476426E-2</v>
      </c>
      <c r="AB63" s="17">
        <f t="shared" si="387"/>
        <v>9.8727974545636896E-3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1.5583333333333333E-2</v>
      </c>
      <c r="AH63" s="17">
        <f t="shared" ref="AH63:AP63" si="388">AH$26*$D48</f>
        <v>1.4402777777777776E-2</v>
      </c>
      <c r="AI63" s="17">
        <f t="shared" si="388"/>
        <v>1.3418981481481481E-2</v>
      </c>
      <c r="AJ63" s="17">
        <f t="shared" si="388"/>
        <v>1.2599151234567901E-2</v>
      </c>
      <c r="AK63" s="17">
        <f t="shared" si="388"/>
        <v>1.1915959362139917E-2</v>
      </c>
      <c r="AL63" s="17">
        <f t="shared" si="388"/>
        <v>1.1346632801783264E-2</v>
      </c>
      <c r="AM63" s="17">
        <f t="shared" si="388"/>
        <v>1.0872194001486054E-2</v>
      </c>
      <c r="AN63" s="17">
        <f t="shared" si="388"/>
        <v>1.0476828334571711E-2</v>
      </c>
      <c r="AO63" s="17">
        <f t="shared" si="388"/>
        <v>1.0147356945476426E-2</v>
      </c>
      <c r="AP63" s="17">
        <f t="shared" si="388"/>
        <v>9.8727974545636896E-3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1.5583333333333333E-2</v>
      </c>
      <c r="AV63" s="17">
        <f t="shared" ref="AV63:BD63" si="389">AV$26*$D48</f>
        <v>1.4402777777777776E-2</v>
      </c>
      <c r="AW63" s="17">
        <f t="shared" si="389"/>
        <v>1.3418981481481481E-2</v>
      </c>
      <c r="AX63" s="17">
        <f t="shared" si="389"/>
        <v>1.2599151234567901E-2</v>
      </c>
      <c r="AY63" s="17">
        <f t="shared" si="389"/>
        <v>1.1915959362139917E-2</v>
      </c>
      <c r="AZ63" s="17">
        <f t="shared" si="389"/>
        <v>1.1346632801783264E-2</v>
      </c>
      <c r="BA63" s="17">
        <f t="shared" si="389"/>
        <v>1.0872194001486054E-2</v>
      </c>
      <c r="BB63" s="17">
        <f t="shared" si="389"/>
        <v>1.0476828334571711E-2</v>
      </c>
      <c r="BC63" s="17">
        <f t="shared" si="389"/>
        <v>1.0147356945476426E-2</v>
      </c>
      <c r="BD63" s="17">
        <f t="shared" si="389"/>
        <v>9.8727974545636896E-3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1.5583333333333333E-2</v>
      </c>
      <c r="BJ63" s="17">
        <f t="shared" ref="BJ63:BR63" si="390">BJ$26*$D48</f>
        <v>1.4402777777777776E-2</v>
      </c>
      <c r="BK63" s="17">
        <f t="shared" si="390"/>
        <v>1.3418981481481481E-2</v>
      </c>
      <c r="BL63" s="17">
        <f t="shared" si="390"/>
        <v>1.2599151234567901E-2</v>
      </c>
      <c r="BM63" s="17">
        <f t="shared" si="390"/>
        <v>1.1915959362139917E-2</v>
      </c>
      <c r="BN63" s="17">
        <f t="shared" si="390"/>
        <v>1.1346632801783264E-2</v>
      </c>
      <c r="BO63" s="17">
        <f t="shared" si="390"/>
        <v>1.0872194001486054E-2</v>
      </c>
      <c r="BP63" s="17">
        <f t="shared" si="390"/>
        <v>1.0476828334571711E-2</v>
      </c>
      <c r="BQ63" s="17">
        <f t="shared" si="390"/>
        <v>1.0147356945476426E-2</v>
      </c>
      <c r="BR63" s="17">
        <f t="shared" si="390"/>
        <v>9.8727974545636896E-3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1.3584040637860081E-2</v>
      </c>
      <c r="J64" s="18"/>
      <c r="K64" s="18"/>
      <c r="L64" s="18"/>
      <c r="M64" s="18"/>
      <c r="N64" s="18">
        <f>SUM(E63:N63)/10</f>
        <v>1.2063601272718156E-2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1.3584040637860081E-2</v>
      </c>
      <c r="X64" s="18"/>
      <c r="Y64" s="18"/>
      <c r="Z64" s="18"/>
      <c r="AA64" s="18"/>
      <c r="AB64" s="18">
        <f>SUM(S63:AB63)/10</f>
        <v>1.2063601272718156E-2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1.3584040637860081E-2</v>
      </c>
      <c r="AL64" s="18"/>
      <c r="AM64" s="18"/>
      <c r="AN64" s="18"/>
      <c r="AO64" s="18"/>
      <c r="AP64" s="18">
        <f>SUM(AG63:AP63)/10</f>
        <v>1.2063601272718156E-2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1.3584040637860081E-2</v>
      </c>
      <c r="AZ64" s="18"/>
      <c r="BA64" s="18"/>
      <c r="BB64" s="18"/>
      <c r="BC64" s="18"/>
      <c r="BD64" s="18">
        <f>SUM(AU63:BD63)/10</f>
        <v>1.2063601272718156E-2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1.3584040637860081E-2</v>
      </c>
      <c r="BN64" s="18"/>
      <c r="BO64" s="18"/>
      <c r="BP64" s="18"/>
      <c r="BQ64" s="18"/>
      <c r="BR64" s="18">
        <f>SUM(BI63:BR63)/10</f>
        <v>1.2063601272718156E-2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391">E$28*$D48</f>
        <v>1.5583333333333333E-2</v>
      </c>
      <c r="F65" s="17">
        <f t="shared" si="391"/>
        <v>2.9986111111111109E-2</v>
      </c>
      <c r="G65" s="17">
        <f t="shared" si="391"/>
        <v>4.3405092592592592E-2</v>
      </c>
      <c r="H65" s="17">
        <f t="shared" si="391"/>
        <v>5.6004243827160495E-2</v>
      </c>
      <c r="I65" s="17">
        <f t="shared" si="391"/>
        <v>6.7920203189300407E-2</v>
      </c>
      <c r="J65" s="17">
        <f t="shared" si="391"/>
        <v>7.9266835991083667E-2</v>
      </c>
      <c r="K65" s="17">
        <f t="shared" si="391"/>
        <v>9.013902999256973E-2</v>
      </c>
      <c r="L65" s="17">
        <f t="shared" si="391"/>
        <v>0.10061585832714146</v>
      </c>
      <c r="M65" s="17">
        <f t="shared" si="391"/>
        <v>0.11076321527261787</v>
      </c>
      <c r="N65" s="17">
        <f t="shared" si="391"/>
        <v>0.12063601272718157</v>
      </c>
      <c r="P65" s="163"/>
      <c r="Q65" s="165"/>
      <c r="R65" s="16" t="s">
        <v>53</v>
      </c>
      <c r="S65" s="17">
        <f t="shared" ref="S65:AB65" si="392">S$28*$D48</f>
        <v>1.5583333333333333E-2</v>
      </c>
      <c r="T65" s="17">
        <f t="shared" si="392"/>
        <v>2.9986111111111109E-2</v>
      </c>
      <c r="U65" s="17">
        <f t="shared" si="392"/>
        <v>4.3405092592592592E-2</v>
      </c>
      <c r="V65" s="17">
        <f t="shared" si="392"/>
        <v>5.6004243827160495E-2</v>
      </c>
      <c r="W65" s="17">
        <f t="shared" si="392"/>
        <v>6.7920203189300407E-2</v>
      </c>
      <c r="X65" s="17">
        <f t="shared" si="392"/>
        <v>7.9266835991083667E-2</v>
      </c>
      <c r="Y65" s="17">
        <f t="shared" si="392"/>
        <v>9.013902999256973E-2</v>
      </c>
      <c r="Z65" s="17">
        <f t="shared" si="392"/>
        <v>0.10061585832714146</v>
      </c>
      <c r="AA65" s="17">
        <f t="shared" si="392"/>
        <v>0.11076321527261787</v>
      </c>
      <c r="AB65" s="17">
        <f t="shared" si="392"/>
        <v>0.12063601272718157</v>
      </c>
      <c r="AC65" s="5"/>
      <c r="AD65" s="163"/>
      <c r="AE65" s="165"/>
      <c r="AF65" s="16" t="s">
        <v>53</v>
      </c>
      <c r="AG65" s="17">
        <f t="shared" ref="AG65:AP65" si="393">AG$28*$D48</f>
        <v>1.5583333333333333E-2</v>
      </c>
      <c r="AH65" s="17">
        <f t="shared" si="393"/>
        <v>2.9986111111111109E-2</v>
      </c>
      <c r="AI65" s="17">
        <f t="shared" si="393"/>
        <v>4.3405092592592592E-2</v>
      </c>
      <c r="AJ65" s="17">
        <f t="shared" si="393"/>
        <v>5.6004243827160495E-2</v>
      </c>
      <c r="AK65" s="17">
        <f t="shared" si="393"/>
        <v>6.7920203189300407E-2</v>
      </c>
      <c r="AL65" s="17">
        <f t="shared" si="393"/>
        <v>7.9266835991083667E-2</v>
      </c>
      <c r="AM65" s="17">
        <f t="shared" si="393"/>
        <v>9.013902999256973E-2</v>
      </c>
      <c r="AN65" s="17">
        <f t="shared" si="393"/>
        <v>0.10061585832714146</v>
      </c>
      <c r="AO65" s="17">
        <f t="shared" si="393"/>
        <v>0.11076321527261787</v>
      </c>
      <c r="AP65" s="17">
        <f t="shared" si="393"/>
        <v>0.12063601272718157</v>
      </c>
      <c r="AQ65" s="5"/>
      <c r="AR65" s="163"/>
      <c r="AS65" s="165"/>
      <c r="AT65" s="16" t="s">
        <v>53</v>
      </c>
      <c r="AU65" s="17">
        <f t="shared" ref="AU65:BD65" si="394">AU$28*$D48</f>
        <v>1.5583333333333333E-2</v>
      </c>
      <c r="AV65" s="17">
        <f t="shared" si="394"/>
        <v>2.9986111111111109E-2</v>
      </c>
      <c r="AW65" s="17">
        <f t="shared" si="394"/>
        <v>4.3405092592592592E-2</v>
      </c>
      <c r="AX65" s="17">
        <f t="shared" si="394"/>
        <v>5.6004243827160495E-2</v>
      </c>
      <c r="AY65" s="17">
        <f t="shared" si="394"/>
        <v>6.7920203189300407E-2</v>
      </c>
      <c r="AZ65" s="17">
        <f t="shared" si="394"/>
        <v>7.9266835991083667E-2</v>
      </c>
      <c r="BA65" s="17">
        <f t="shared" si="394"/>
        <v>9.013902999256973E-2</v>
      </c>
      <c r="BB65" s="17">
        <f t="shared" si="394"/>
        <v>0.10061585832714146</v>
      </c>
      <c r="BC65" s="17">
        <f t="shared" si="394"/>
        <v>0.11076321527261787</v>
      </c>
      <c r="BD65" s="17">
        <f t="shared" si="394"/>
        <v>0.12063601272718157</v>
      </c>
      <c r="BE65" s="5"/>
      <c r="BF65" s="163"/>
      <c r="BG65" s="165"/>
      <c r="BH65" s="16" t="s">
        <v>53</v>
      </c>
      <c r="BI65" s="17">
        <f t="shared" ref="BI65:BR65" si="395">BI$28*$D48</f>
        <v>1.5583333333333333E-2</v>
      </c>
      <c r="BJ65" s="17">
        <f t="shared" si="395"/>
        <v>2.9986111111111109E-2</v>
      </c>
      <c r="BK65" s="17">
        <f t="shared" si="395"/>
        <v>4.3405092592592592E-2</v>
      </c>
      <c r="BL65" s="17">
        <f t="shared" si="395"/>
        <v>5.6004243827160495E-2</v>
      </c>
      <c r="BM65" s="17">
        <f t="shared" si="395"/>
        <v>6.7920203189300407E-2</v>
      </c>
      <c r="BN65" s="17">
        <f t="shared" si="395"/>
        <v>7.9266835991083667E-2</v>
      </c>
      <c r="BO65" s="17">
        <f t="shared" si="395"/>
        <v>9.013902999256973E-2</v>
      </c>
      <c r="BP65" s="17">
        <f t="shared" si="395"/>
        <v>0.10061585832714146</v>
      </c>
      <c r="BQ65" s="17">
        <f t="shared" si="395"/>
        <v>0.11076321527261787</v>
      </c>
      <c r="BR65" s="17">
        <f t="shared" si="395"/>
        <v>0.12063601272718157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396">10*E63</f>
        <v>0.15583333333333332</v>
      </c>
      <c r="F66" s="21">
        <f t="shared" si="396"/>
        <v>0.14402777777777775</v>
      </c>
      <c r="G66" s="21">
        <f t="shared" si="396"/>
        <v>0.13418981481481482</v>
      </c>
      <c r="H66" s="21">
        <f t="shared" si="396"/>
        <v>0.12599151234567901</v>
      </c>
      <c r="I66" s="21">
        <f t="shared" si="396"/>
        <v>0.11915959362139918</v>
      </c>
      <c r="J66" s="21">
        <f t="shared" si="396"/>
        <v>0.11346632801783263</v>
      </c>
      <c r="K66" s="21">
        <f t="shared" si="396"/>
        <v>0.10872194001486055</v>
      </c>
      <c r="L66" s="21">
        <f t="shared" si="396"/>
        <v>0.10476828334571711</v>
      </c>
      <c r="M66" s="21">
        <f t="shared" si="396"/>
        <v>0.10147356945476427</v>
      </c>
      <c r="N66" s="21">
        <f t="shared" si="396"/>
        <v>9.8727974545636893E-2</v>
      </c>
      <c r="P66" s="163"/>
      <c r="Q66" s="163"/>
      <c r="R66" s="20" t="s">
        <v>57</v>
      </c>
      <c r="S66" s="21">
        <f t="shared" ref="S66:AB66" si="397">10*S63</f>
        <v>0.15583333333333332</v>
      </c>
      <c r="T66" s="21">
        <f t="shared" si="397"/>
        <v>0.14402777777777775</v>
      </c>
      <c r="U66" s="21">
        <f t="shared" si="397"/>
        <v>0.13418981481481482</v>
      </c>
      <c r="V66" s="21">
        <f t="shared" si="397"/>
        <v>0.12599151234567901</v>
      </c>
      <c r="W66" s="21">
        <f t="shared" si="397"/>
        <v>0.11915959362139918</v>
      </c>
      <c r="X66" s="21">
        <f t="shared" si="397"/>
        <v>0.11346632801783263</v>
      </c>
      <c r="Y66" s="21">
        <f t="shared" si="397"/>
        <v>0.10872194001486055</v>
      </c>
      <c r="Z66" s="21">
        <f t="shared" si="397"/>
        <v>0.10476828334571711</v>
      </c>
      <c r="AA66" s="21">
        <f t="shared" si="397"/>
        <v>0.10147356945476427</v>
      </c>
      <c r="AB66" s="21">
        <f t="shared" si="397"/>
        <v>9.8727974545636893E-2</v>
      </c>
      <c r="AC66" s="5"/>
      <c r="AD66" s="163"/>
      <c r="AE66" s="163"/>
      <c r="AF66" s="20" t="s">
        <v>57</v>
      </c>
      <c r="AG66" s="21">
        <f t="shared" ref="AG66:AP66" si="398">10*AG63</f>
        <v>0.15583333333333332</v>
      </c>
      <c r="AH66" s="21">
        <f t="shared" si="398"/>
        <v>0.14402777777777775</v>
      </c>
      <c r="AI66" s="21">
        <f t="shared" si="398"/>
        <v>0.13418981481481482</v>
      </c>
      <c r="AJ66" s="21">
        <f t="shared" si="398"/>
        <v>0.12599151234567901</v>
      </c>
      <c r="AK66" s="21">
        <f t="shared" si="398"/>
        <v>0.11915959362139918</v>
      </c>
      <c r="AL66" s="21">
        <f t="shared" si="398"/>
        <v>0.11346632801783263</v>
      </c>
      <c r="AM66" s="21">
        <f t="shared" si="398"/>
        <v>0.10872194001486055</v>
      </c>
      <c r="AN66" s="21">
        <f t="shared" si="398"/>
        <v>0.10476828334571711</v>
      </c>
      <c r="AO66" s="21">
        <f t="shared" si="398"/>
        <v>0.10147356945476427</v>
      </c>
      <c r="AP66" s="21">
        <f t="shared" si="398"/>
        <v>9.8727974545636893E-2</v>
      </c>
      <c r="AQ66" s="5"/>
      <c r="AR66" s="163"/>
      <c r="AS66" s="163"/>
      <c r="AT66" s="20" t="s">
        <v>57</v>
      </c>
      <c r="AU66" s="21">
        <f t="shared" ref="AU66:BD66" si="399">10*AU63</f>
        <v>0.15583333333333332</v>
      </c>
      <c r="AV66" s="21">
        <f t="shared" si="399"/>
        <v>0.14402777777777775</v>
      </c>
      <c r="AW66" s="21">
        <f t="shared" si="399"/>
        <v>0.13418981481481482</v>
      </c>
      <c r="AX66" s="21">
        <f t="shared" si="399"/>
        <v>0.12599151234567901</v>
      </c>
      <c r="AY66" s="21">
        <f t="shared" si="399"/>
        <v>0.11915959362139918</v>
      </c>
      <c r="AZ66" s="21">
        <f t="shared" si="399"/>
        <v>0.11346632801783263</v>
      </c>
      <c r="BA66" s="21">
        <f t="shared" si="399"/>
        <v>0.10872194001486055</v>
      </c>
      <c r="BB66" s="21">
        <f t="shared" si="399"/>
        <v>0.10476828334571711</v>
      </c>
      <c r="BC66" s="21">
        <f t="shared" si="399"/>
        <v>0.10147356945476427</v>
      </c>
      <c r="BD66" s="21">
        <f t="shared" si="399"/>
        <v>9.8727974545636893E-2</v>
      </c>
      <c r="BE66" s="5"/>
      <c r="BF66" s="163"/>
      <c r="BG66" s="163"/>
      <c r="BH66" s="20" t="s">
        <v>57</v>
      </c>
      <c r="BI66" s="21">
        <f t="shared" ref="BI66:BR66" si="400">10*BI63</f>
        <v>0.15583333333333332</v>
      </c>
      <c r="BJ66" s="21">
        <f t="shared" si="400"/>
        <v>0.14402777777777775</v>
      </c>
      <c r="BK66" s="21">
        <f t="shared" si="400"/>
        <v>0.13418981481481482</v>
      </c>
      <c r="BL66" s="21">
        <f t="shared" si="400"/>
        <v>0.12599151234567901</v>
      </c>
      <c r="BM66" s="21">
        <f t="shared" si="400"/>
        <v>0.11915959362139918</v>
      </c>
      <c r="BN66" s="21">
        <f t="shared" si="400"/>
        <v>0.11346632801783263</v>
      </c>
      <c r="BO66" s="21">
        <f t="shared" si="400"/>
        <v>0.10872194001486055</v>
      </c>
      <c r="BP66" s="21">
        <f t="shared" si="400"/>
        <v>0.10476828334571711</v>
      </c>
      <c r="BQ66" s="21">
        <f t="shared" si="400"/>
        <v>0.10147356945476427</v>
      </c>
      <c r="BR66" s="21">
        <f t="shared" si="400"/>
        <v>9.8727974545636893E-2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0.15583333333333332</v>
      </c>
      <c r="F67" s="21">
        <f t="shared" ref="F67:N67" si="401">10*F65</f>
        <v>0.29986111111111108</v>
      </c>
      <c r="G67" s="21">
        <f t="shared" si="401"/>
        <v>0.43405092592592592</v>
      </c>
      <c r="H67" s="21">
        <f t="shared" si="401"/>
        <v>0.56004243827160494</v>
      </c>
      <c r="I67" s="21">
        <f t="shared" si="401"/>
        <v>0.6792020318930041</v>
      </c>
      <c r="J67" s="21">
        <f t="shared" si="401"/>
        <v>0.79266835991083662</v>
      </c>
      <c r="K67" s="21">
        <f t="shared" si="401"/>
        <v>0.9013902999256973</v>
      </c>
      <c r="L67" s="21">
        <f t="shared" si="401"/>
        <v>1.0061585832714146</v>
      </c>
      <c r="M67" s="21">
        <f t="shared" si="401"/>
        <v>1.1076321527261788</v>
      </c>
      <c r="N67" s="21">
        <f t="shared" si="401"/>
        <v>1.2063601272718156</v>
      </c>
      <c r="P67" s="163"/>
      <c r="Q67" s="163"/>
      <c r="R67" s="20" t="s">
        <v>58</v>
      </c>
      <c r="S67" s="21">
        <f>10*S65</f>
        <v>0.15583333333333332</v>
      </c>
      <c r="T67" s="21">
        <f t="shared" ref="T67:AB67" si="402">10*T65</f>
        <v>0.29986111111111108</v>
      </c>
      <c r="U67" s="21">
        <f t="shared" si="402"/>
        <v>0.43405092592592592</v>
      </c>
      <c r="V67" s="21">
        <f t="shared" si="402"/>
        <v>0.56004243827160494</v>
      </c>
      <c r="W67" s="21">
        <f t="shared" si="402"/>
        <v>0.6792020318930041</v>
      </c>
      <c r="X67" s="21">
        <f t="shared" si="402"/>
        <v>0.79266835991083662</v>
      </c>
      <c r="Y67" s="21">
        <f t="shared" si="402"/>
        <v>0.9013902999256973</v>
      </c>
      <c r="Z67" s="21">
        <f t="shared" si="402"/>
        <v>1.0061585832714146</v>
      </c>
      <c r="AA67" s="21">
        <f t="shared" si="402"/>
        <v>1.1076321527261788</v>
      </c>
      <c r="AB67" s="21">
        <f t="shared" si="402"/>
        <v>1.2063601272718156</v>
      </c>
      <c r="AC67" s="5"/>
      <c r="AD67" s="163"/>
      <c r="AE67" s="163"/>
      <c r="AF67" s="20" t="s">
        <v>58</v>
      </c>
      <c r="AG67" s="21">
        <f>10*AG65</f>
        <v>0.15583333333333332</v>
      </c>
      <c r="AH67" s="21">
        <f t="shared" ref="AH67:AP67" si="403">10*AH65</f>
        <v>0.29986111111111108</v>
      </c>
      <c r="AI67" s="21">
        <f t="shared" si="403"/>
        <v>0.43405092592592592</v>
      </c>
      <c r="AJ67" s="21">
        <f t="shared" si="403"/>
        <v>0.56004243827160494</v>
      </c>
      <c r="AK67" s="21">
        <f t="shared" si="403"/>
        <v>0.6792020318930041</v>
      </c>
      <c r="AL67" s="21">
        <f t="shared" si="403"/>
        <v>0.79266835991083662</v>
      </c>
      <c r="AM67" s="21">
        <f t="shared" si="403"/>
        <v>0.9013902999256973</v>
      </c>
      <c r="AN67" s="21">
        <f t="shared" si="403"/>
        <v>1.0061585832714146</v>
      </c>
      <c r="AO67" s="21">
        <f t="shared" si="403"/>
        <v>1.1076321527261788</v>
      </c>
      <c r="AP67" s="21">
        <f t="shared" si="403"/>
        <v>1.2063601272718156</v>
      </c>
      <c r="AQ67" s="5"/>
      <c r="AR67" s="163"/>
      <c r="AS67" s="163"/>
      <c r="AT67" s="20" t="s">
        <v>58</v>
      </c>
      <c r="AU67" s="21">
        <f>10*AU65</f>
        <v>0.15583333333333332</v>
      </c>
      <c r="AV67" s="21">
        <f t="shared" ref="AV67:BD67" si="404">10*AV65</f>
        <v>0.29986111111111108</v>
      </c>
      <c r="AW67" s="21">
        <f t="shared" si="404"/>
        <v>0.43405092592592592</v>
      </c>
      <c r="AX67" s="21">
        <f t="shared" si="404"/>
        <v>0.56004243827160494</v>
      </c>
      <c r="AY67" s="21">
        <f t="shared" si="404"/>
        <v>0.6792020318930041</v>
      </c>
      <c r="AZ67" s="21">
        <f t="shared" si="404"/>
        <v>0.79266835991083662</v>
      </c>
      <c r="BA67" s="21">
        <f t="shared" si="404"/>
        <v>0.9013902999256973</v>
      </c>
      <c r="BB67" s="21">
        <f t="shared" si="404"/>
        <v>1.0061585832714146</v>
      </c>
      <c r="BC67" s="21">
        <f t="shared" si="404"/>
        <v>1.1076321527261788</v>
      </c>
      <c r="BD67" s="21">
        <f t="shared" si="404"/>
        <v>1.2063601272718156</v>
      </c>
      <c r="BE67" s="5"/>
      <c r="BF67" s="163"/>
      <c r="BG67" s="163"/>
      <c r="BH67" s="20" t="s">
        <v>58</v>
      </c>
      <c r="BI67" s="21">
        <f>10*BI65</f>
        <v>0.15583333333333332</v>
      </c>
      <c r="BJ67" s="21">
        <f t="shared" ref="BJ67:BR67" si="405">10*BJ65</f>
        <v>0.29986111111111108</v>
      </c>
      <c r="BK67" s="21">
        <f t="shared" si="405"/>
        <v>0.43405092592592592</v>
      </c>
      <c r="BL67" s="21">
        <f t="shared" si="405"/>
        <v>0.56004243827160494</v>
      </c>
      <c r="BM67" s="21">
        <f t="shared" si="405"/>
        <v>0.6792020318930041</v>
      </c>
      <c r="BN67" s="21">
        <f t="shared" si="405"/>
        <v>0.79266835991083662</v>
      </c>
      <c r="BO67" s="21">
        <f t="shared" si="405"/>
        <v>0.9013902999256973</v>
      </c>
      <c r="BP67" s="21">
        <f t="shared" si="405"/>
        <v>1.0061585832714146</v>
      </c>
      <c r="BQ67" s="21">
        <f t="shared" si="405"/>
        <v>1.1076321527261788</v>
      </c>
      <c r="BR67" s="21">
        <f t="shared" si="405"/>
        <v>1.2063601272718156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1.8700000000000001E-2</v>
      </c>
      <c r="F68" s="17">
        <f t="shared" ref="F68:N68" si="406">F63*F$16/$E$4</f>
        <v>2.0740000000000001E-2</v>
      </c>
      <c r="G68" s="17">
        <f t="shared" si="406"/>
        <v>2.3188E-2</v>
      </c>
      <c r="H68" s="17">
        <f t="shared" si="406"/>
        <v>2.6125599999999999E-2</v>
      </c>
      <c r="I68" s="17">
        <f t="shared" si="406"/>
        <v>2.9650720000000002E-2</v>
      </c>
      <c r="J68" s="17">
        <f t="shared" si="406"/>
        <v>3.3880864000000004E-2</v>
      </c>
      <c r="K68" s="17">
        <f t="shared" si="406"/>
        <v>3.8957036800000004E-2</v>
      </c>
      <c r="L68" s="17">
        <f t="shared" si="406"/>
        <v>4.5048444159999999E-2</v>
      </c>
      <c r="M68" s="17">
        <f t="shared" si="406"/>
        <v>5.2358132991999998E-2</v>
      </c>
      <c r="N68" s="17">
        <f t="shared" si="406"/>
        <v>6.1129759590399999E-2</v>
      </c>
      <c r="P68" s="163"/>
      <c r="Q68" s="171" t="s">
        <v>45</v>
      </c>
      <c r="R68" s="16" t="s">
        <v>55</v>
      </c>
      <c r="S68" s="17">
        <f>S63*S$16/$E$4</f>
        <v>1.8700000000000001E-2</v>
      </c>
      <c r="T68" s="17">
        <f t="shared" ref="T68:AB68" si="407">T63*T$16/$E$4</f>
        <v>2.0740000000000001E-2</v>
      </c>
      <c r="U68" s="17">
        <f t="shared" si="407"/>
        <v>2.3188E-2</v>
      </c>
      <c r="V68" s="17">
        <f t="shared" si="407"/>
        <v>2.6125599999999999E-2</v>
      </c>
      <c r="W68" s="17">
        <f t="shared" si="407"/>
        <v>2.9650720000000002E-2</v>
      </c>
      <c r="X68" s="17">
        <f t="shared" si="407"/>
        <v>3.3880864000000004E-2</v>
      </c>
      <c r="Y68" s="17">
        <f t="shared" si="407"/>
        <v>3.8957036800000004E-2</v>
      </c>
      <c r="Z68" s="17">
        <f t="shared" si="407"/>
        <v>4.5048444159999999E-2</v>
      </c>
      <c r="AA68" s="17">
        <f t="shared" si="407"/>
        <v>5.2358132991999998E-2</v>
      </c>
      <c r="AB68" s="17">
        <f t="shared" si="407"/>
        <v>6.1129759590399999E-2</v>
      </c>
      <c r="AC68" s="5"/>
      <c r="AD68" s="163"/>
      <c r="AE68" s="171" t="s">
        <v>45</v>
      </c>
      <c r="AF68" s="16" t="s">
        <v>55</v>
      </c>
      <c r="AG68" s="17">
        <f>AG63*AG$16/$E$4</f>
        <v>1.8700000000000001E-2</v>
      </c>
      <c r="AH68" s="17">
        <f t="shared" ref="AH68:AP68" si="408">AH63*AH$16/$E$4</f>
        <v>2.0740000000000001E-2</v>
      </c>
      <c r="AI68" s="17">
        <f t="shared" si="408"/>
        <v>2.3188E-2</v>
      </c>
      <c r="AJ68" s="17">
        <f t="shared" si="408"/>
        <v>2.6125599999999999E-2</v>
      </c>
      <c r="AK68" s="17">
        <f t="shared" si="408"/>
        <v>2.9650720000000002E-2</v>
      </c>
      <c r="AL68" s="17">
        <f t="shared" si="408"/>
        <v>3.3880864000000004E-2</v>
      </c>
      <c r="AM68" s="17">
        <f t="shared" si="408"/>
        <v>3.8957036800000004E-2</v>
      </c>
      <c r="AN68" s="17">
        <f t="shared" si="408"/>
        <v>4.5048444159999999E-2</v>
      </c>
      <c r="AO68" s="17">
        <f t="shared" si="408"/>
        <v>5.2358132991999998E-2</v>
      </c>
      <c r="AP68" s="17">
        <f t="shared" si="408"/>
        <v>6.1129759590399999E-2</v>
      </c>
      <c r="AQ68" s="5"/>
      <c r="AR68" s="163"/>
      <c r="AS68" s="171" t="s">
        <v>45</v>
      </c>
      <c r="AT68" s="16" t="s">
        <v>55</v>
      </c>
      <c r="AU68" s="17">
        <f>AU63*AU$16/$E$4</f>
        <v>1.8700000000000001E-2</v>
      </c>
      <c r="AV68" s="17">
        <f t="shared" ref="AV68:BD68" si="409">AV63*AV$16/$E$4</f>
        <v>2.0740000000000001E-2</v>
      </c>
      <c r="AW68" s="17">
        <f t="shared" si="409"/>
        <v>2.3188E-2</v>
      </c>
      <c r="AX68" s="17">
        <f t="shared" si="409"/>
        <v>2.6125599999999999E-2</v>
      </c>
      <c r="AY68" s="17">
        <f t="shared" si="409"/>
        <v>2.9650720000000002E-2</v>
      </c>
      <c r="AZ68" s="17">
        <f t="shared" si="409"/>
        <v>3.3880864000000004E-2</v>
      </c>
      <c r="BA68" s="17">
        <f t="shared" si="409"/>
        <v>3.8957036800000004E-2</v>
      </c>
      <c r="BB68" s="17">
        <f t="shared" si="409"/>
        <v>4.5048444159999999E-2</v>
      </c>
      <c r="BC68" s="17">
        <f t="shared" si="409"/>
        <v>5.2358132991999998E-2</v>
      </c>
      <c r="BD68" s="17">
        <f t="shared" si="409"/>
        <v>6.1129759590399999E-2</v>
      </c>
      <c r="BE68" s="5"/>
      <c r="BF68" s="163"/>
      <c r="BG68" s="171" t="s">
        <v>45</v>
      </c>
      <c r="BH68" s="16" t="s">
        <v>55</v>
      </c>
      <c r="BI68" s="17">
        <f>BI63*BI$16/$E$4</f>
        <v>1.8700000000000001E-2</v>
      </c>
      <c r="BJ68" s="17">
        <f t="shared" ref="BJ68:BR68" si="410">BJ63*BJ$16/$E$4</f>
        <v>2.0740000000000001E-2</v>
      </c>
      <c r="BK68" s="17">
        <f t="shared" si="410"/>
        <v>2.3188E-2</v>
      </c>
      <c r="BL68" s="17">
        <f t="shared" si="410"/>
        <v>2.6125599999999999E-2</v>
      </c>
      <c r="BM68" s="17">
        <f t="shared" si="410"/>
        <v>2.9650720000000002E-2</v>
      </c>
      <c r="BN68" s="17">
        <f t="shared" si="410"/>
        <v>3.3880864000000004E-2</v>
      </c>
      <c r="BO68" s="17">
        <f t="shared" si="410"/>
        <v>3.8957036800000004E-2</v>
      </c>
      <c r="BP68" s="17">
        <f t="shared" si="410"/>
        <v>4.5048444159999999E-2</v>
      </c>
      <c r="BQ68" s="17">
        <f t="shared" si="410"/>
        <v>5.2358132991999998E-2</v>
      </c>
      <c r="BR68" s="17">
        <f t="shared" si="410"/>
        <v>6.1129759590399999E-2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2.3680864000000003E-2</v>
      </c>
      <c r="J69" s="18"/>
      <c r="K69" s="18"/>
      <c r="L69" s="18"/>
      <c r="M69" s="18"/>
      <c r="N69" s="18">
        <f>SUM(E68:N68)/10</f>
        <v>3.4977855754240006E-2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2.3680864000000003E-2</v>
      </c>
      <c r="X69" s="18"/>
      <c r="Y69" s="18"/>
      <c r="Z69" s="18"/>
      <c r="AA69" s="18"/>
      <c r="AB69" s="18">
        <f>SUM(S68:AB68)/10</f>
        <v>3.4977855754240006E-2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2.3680864000000003E-2</v>
      </c>
      <c r="AL69" s="18"/>
      <c r="AM69" s="18"/>
      <c r="AN69" s="18"/>
      <c r="AO69" s="18"/>
      <c r="AP69" s="18">
        <f>SUM(AG68:AP68)/10</f>
        <v>3.4977855754240006E-2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2.3680864000000003E-2</v>
      </c>
      <c r="AZ69" s="18"/>
      <c r="BA69" s="18"/>
      <c r="BB69" s="18"/>
      <c r="BC69" s="18"/>
      <c r="BD69" s="18">
        <f>SUM(AU68:BD68)/10</f>
        <v>3.4977855754240006E-2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2.3680864000000003E-2</v>
      </c>
      <c r="BN69" s="18"/>
      <c r="BO69" s="18"/>
      <c r="BP69" s="18"/>
      <c r="BQ69" s="18"/>
      <c r="BR69" s="18">
        <f>SUM(BI68:BR68)/10</f>
        <v>3.4977855754240006E-2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411">E66*E$16</f>
        <v>18700</v>
      </c>
      <c r="F70" s="24">
        <f t="shared" si="411"/>
        <v>20739.999999999996</v>
      </c>
      <c r="G70" s="24">
        <f t="shared" si="411"/>
        <v>23188</v>
      </c>
      <c r="H70" s="24">
        <f t="shared" si="411"/>
        <v>26125.599999999999</v>
      </c>
      <c r="I70" s="24">
        <f t="shared" si="411"/>
        <v>29650.720000000001</v>
      </c>
      <c r="J70" s="24">
        <f t="shared" si="411"/>
        <v>33880.863999999994</v>
      </c>
      <c r="K70" s="24">
        <f t="shared" si="411"/>
        <v>38957.036800000002</v>
      </c>
      <c r="L70" s="24">
        <f t="shared" si="411"/>
        <v>45048.444159999999</v>
      </c>
      <c r="M70" s="24">
        <f t="shared" si="411"/>
        <v>52358.132991999999</v>
      </c>
      <c r="N70" s="24">
        <f t="shared" si="411"/>
        <v>61129.759590399997</v>
      </c>
      <c r="P70" s="163"/>
      <c r="Q70" s="163"/>
      <c r="R70" s="20" t="s">
        <v>57</v>
      </c>
      <c r="S70" s="24">
        <f t="shared" ref="S70:AB70" si="412">S66*S$16</f>
        <v>18700</v>
      </c>
      <c r="T70" s="24">
        <f t="shared" si="412"/>
        <v>20739.999999999996</v>
      </c>
      <c r="U70" s="24">
        <f t="shared" si="412"/>
        <v>23188</v>
      </c>
      <c r="V70" s="24">
        <f t="shared" si="412"/>
        <v>26125.599999999999</v>
      </c>
      <c r="W70" s="24">
        <f t="shared" si="412"/>
        <v>29650.720000000001</v>
      </c>
      <c r="X70" s="24">
        <f t="shared" si="412"/>
        <v>33880.863999999994</v>
      </c>
      <c r="Y70" s="24">
        <f t="shared" si="412"/>
        <v>38957.036800000002</v>
      </c>
      <c r="Z70" s="24">
        <f t="shared" si="412"/>
        <v>45048.444159999999</v>
      </c>
      <c r="AA70" s="24">
        <f t="shared" si="412"/>
        <v>52358.132991999999</v>
      </c>
      <c r="AB70" s="24">
        <f t="shared" si="412"/>
        <v>61129.759590399997</v>
      </c>
      <c r="AC70" s="5"/>
      <c r="AD70" s="163"/>
      <c r="AE70" s="163"/>
      <c r="AF70" s="20" t="s">
        <v>57</v>
      </c>
      <c r="AG70" s="24">
        <f t="shared" ref="AG70:AP70" si="413">AG66*AG$16</f>
        <v>18700</v>
      </c>
      <c r="AH70" s="24">
        <f t="shared" si="413"/>
        <v>20739.999999999996</v>
      </c>
      <c r="AI70" s="24">
        <f t="shared" si="413"/>
        <v>23188</v>
      </c>
      <c r="AJ70" s="24">
        <f t="shared" si="413"/>
        <v>26125.599999999999</v>
      </c>
      <c r="AK70" s="24">
        <f t="shared" si="413"/>
        <v>29650.720000000001</v>
      </c>
      <c r="AL70" s="24">
        <f t="shared" si="413"/>
        <v>33880.863999999994</v>
      </c>
      <c r="AM70" s="24">
        <f t="shared" si="413"/>
        <v>38957.036800000002</v>
      </c>
      <c r="AN70" s="24">
        <f t="shared" si="413"/>
        <v>45048.444159999999</v>
      </c>
      <c r="AO70" s="24">
        <f t="shared" si="413"/>
        <v>52358.132991999999</v>
      </c>
      <c r="AP70" s="24">
        <f t="shared" si="413"/>
        <v>61129.759590399997</v>
      </c>
      <c r="AQ70" s="5"/>
      <c r="AR70" s="163"/>
      <c r="AS70" s="163"/>
      <c r="AT70" s="20" t="s">
        <v>57</v>
      </c>
      <c r="AU70" s="24">
        <f t="shared" ref="AU70:BD70" si="414">AU66*AU$16</f>
        <v>18700</v>
      </c>
      <c r="AV70" s="24">
        <f t="shared" si="414"/>
        <v>20739.999999999996</v>
      </c>
      <c r="AW70" s="24">
        <f t="shared" si="414"/>
        <v>23188</v>
      </c>
      <c r="AX70" s="24">
        <f t="shared" si="414"/>
        <v>26125.599999999999</v>
      </c>
      <c r="AY70" s="24">
        <f t="shared" si="414"/>
        <v>29650.720000000001</v>
      </c>
      <c r="AZ70" s="24">
        <f t="shared" si="414"/>
        <v>33880.863999999994</v>
      </c>
      <c r="BA70" s="24">
        <f t="shared" si="414"/>
        <v>38957.036800000002</v>
      </c>
      <c r="BB70" s="24">
        <f t="shared" si="414"/>
        <v>45048.444159999999</v>
      </c>
      <c r="BC70" s="24">
        <f t="shared" si="414"/>
        <v>52358.132991999999</v>
      </c>
      <c r="BD70" s="24">
        <f t="shared" si="414"/>
        <v>61129.759590399997</v>
      </c>
      <c r="BE70" s="5"/>
      <c r="BF70" s="163"/>
      <c r="BG70" s="163"/>
      <c r="BH70" s="20" t="s">
        <v>57</v>
      </c>
      <c r="BI70" s="24">
        <f t="shared" ref="BI70:BR70" si="415">BI66*BI$16</f>
        <v>18700</v>
      </c>
      <c r="BJ70" s="24">
        <f t="shared" si="415"/>
        <v>20739.999999999996</v>
      </c>
      <c r="BK70" s="24">
        <f t="shared" si="415"/>
        <v>23188</v>
      </c>
      <c r="BL70" s="24">
        <f t="shared" si="415"/>
        <v>26125.599999999999</v>
      </c>
      <c r="BM70" s="24">
        <f t="shared" si="415"/>
        <v>29650.720000000001</v>
      </c>
      <c r="BN70" s="24">
        <f t="shared" si="415"/>
        <v>33880.863999999994</v>
      </c>
      <c r="BO70" s="24">
        <f t="shared" si="415"/>
        <v>38957.036800000002</v>
      </c>
      <c r="BP70" s="24">
        <f t="shared" si="415"/>
        <v>45048.444159999999</v>
      </c>
      <c r="BQ70" s="24">
        <f t="shared" si="415"/>
        <v>52358.132991999999</v>
      </c>
      <c r="BR70" s="24">
        <f t="shared" si="415"/>
        <v>61129.759590399997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23680.864000000001</v>
      </c>
      <c r="J71" s="24"/>
      <c r="K71" s="24"/>
      <c r="L71" s="24"/>
      <c r="M71" s="24"/>
      <c r="N71" s="24">
        <f>SUM(E70:N70)/10</f>
        <v>34977.855754240001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23680.864000000001</v>
      </c>
      <c r="X71" s="24"/>
      <c r="Y71" s="24"/>
      <c r="Z71" s="24"/>
      <c r="AA71" s="24"/>
      <c r="AB71" s="24">
        <f>SUM(S70:AB70)/10</f>
        <v>34977.855754240001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23680.864000000001</v>
      </c>
      <c r="AL71" s="24"/>
      <c r="AM71" s="24"/>
      <c r="AN71" s="24"/>
      <c r="AO71" s="24"/>
      <c r="AP71" s="24">
        <f>SUM(AG70:AP70)/10</f>
        <v>34977.855754240001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23680.864000000001</v>
      </c>
      <c r="AZ71" s="24"/>
      <c r="BA71" s="24"/>
      <c r="BB71" s="24"/>
      <c r="BC71" s="24"/>
      <c r="BD71" s="24">
        <f>SUM(AU70:BD70)/10</f>
        <v>34977.855754240001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23680.864000000001</v>
      </c>
      <c r="BN71" s="24"/>
      <c r="BO71" s="24"/>
      <c r="BP71" s="24"/>
      <c r="BQ71" s="24"/>
      <c r="BR71" s="24">
        <f>SUM(BI70:BR70)/10</f>
        <v>34977.855754240001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18700</v>
      </c>
      <c r="F72" s="25">
        <f t="shared" ref="F72:N72" si="416">E72+F70</f>
        <v>39440</v>
      </c>
      <c r="G72" s="25">
        <f t="shared" si="416"/>
        <v>62628</v>
      </c>
      <c r="H72" s="25">
        <f t="shared" si="416"/>
        <v>88753.600000000006</v>
      </c>
      <c r="I72" s="25">
        <f t="shared" si="416"/>
        <v>118404.32</v>
      </c>
      <c r="J72" s="25">
        <f t="shared" si="416"/>
        <v>152285.18400000001</v>
      </c>
      <c r="K72" s="25">
        <f t="shared" si="416"/>
        <v>191242.22080000001</v>
      </c>
      <c r="L72" s="25">
        <f t="shared" si="416"/>
        <v>236290.66496000002</v>
      </c>
      <c r="M72" s="25">
        <f t="shared" si="416"/>
        <v>288648.79795200005</v>
      </c>
      <c r="N72" s="25">
        <f t="shared" si="416"/>
        <v>349778.55754240003</v>
      </c>
      <c r="P72" s="163"/>
      <c r="Q72" s="163"/>
      <c r="R72" s="20" t="s">
        <v>58</v>
      </c>
      <c r="S72" s="25">
        <f>S70</f>
        <v>18700</v>
      </c>
      <c r="T72" s="25">
        <f t="shared" ref="T72" si="417">S72+T70</f>
        <v>39440</v>
      </c>
      <c r="U72" s="25">
        <f t="shared" ref="U72" si="418">T72+U70</f>
        <v>62628</v>
      </c>
      <c r="V72" s="25">
        <f t="shared" ref="V72" si="419">U72+V70</f>
        <v>88753.600000000006</v>
      </c>
      <c r="W72" s="25">
        <f t="shared" ref="W72" si="420">V72+W70</f>
        <v>118404.32</v>
      </c>
      <c r="X72" s="25">
        <f t="shared" ref="X72" si="421">W72+X70</f>
        <v>152285.18400000001</v>
      </c>
      <c r="Y72" s="25">
        <f t="shared" ref="Y72" si="422">X72+Y70</f>
        <v>191242.22080000001</v>
      </c>
      <c r="Z72" s="25">
        <f t="shared" ref="Z72" si="423">Y72+Z70</f>
        <v>236290.66496000002</v>
      </c>
      <c r="AA72" s="25">
        <f t="shared" ref="AA72" si="424">Z72+AA70</f>
        <v>288648.79795200005</v>
      </c>
      <c r="AB72" s="25">
        <f t="shared" ref="AB72" si="425">AA72+AB70</f>
        <v>349778.55754240003</v>
      </c>
      <c r="AC72" s="5"/>
      <c r="AD72" s="163"/>
      <c r="AE72" s="163"/>
      <c r="AF72" s="20" t="s">
        <v>58</v>
      </c>
      <c r="AG72" s="25">
        <f>AG70</f>
        <v>18700</v>
      </c>
      <c r="AH72" s="25">
        <f t="shared" ref="AH72" si="426">AG72+AH70</f>
        <v>39440</v>
      </c>
      <c r="AI72" s="25">
        <f t="shared" ref="AI72" si="427">AH72+AI70</f>
        <v>62628</v>
      </c>
      <c r="AJ72" s="25">
        <f t="shared" ref="AJ72" si="428">AI72+AJ70</f>
        <v>88753.600000000006</v>
      </c>
      <c r="AK72" s="25">
        <f t="shared" ref="AK72" si="429">AJ72+AK70</f>
        <v>118404.32</v>
      </c>
      <c r="AL72" s="25">
        <f t="shared" ref="AL72" si="430">AK72+AL70</f>
        <v>152285.18400000001</v>
      </c>
      <c r="AM72" s="25">
        <f t="shared" ref="AM72" si="431">AL72+AM70</f>
        <v>191242.22080000001</v>
      </c>
      <c r="AN72" s="25">
        <f t="shared" ref="AN72" si="432">AM72+AN70</f>
        <v>236290.66496000002</v>
      </c>
      <c r="AO72" s="25">
        <f t="shared" ref="AO72" si="433">AN72+AO70</f>
        <v>288648.79795200005</v>
      </c>
      <c r="AP72" s="25">
        <f t="shared" ref="AP72" si="434">AO72+AP70</f>
        <v>349778.55754240003</v>
      </c>
      <c r="AQ72" s="5"/>
      <c r="AR72" s="163"/>
      <c r="AS72" s="163"/>
      <c r="AT72" s="20" t="s">
        <v>58</v>
      </c>
      <c r="AU72" s="25">
        <f>AU70</f>
        <v>18700</v>
      </c>
      <c r="AV72" s="25">
        <f t="shared" ref="AV72" si="435">AU72+AV70</f>
        <v>39440</v>
      </c>
      <c r="AW72" s="25">
        <f t="shared" ref="AW72" si="436">AV72+AW70</f>
        <v>62628</v>
      </c>
      <c r="AX72" s="25">
        <f t="shared" ref="AX72" si="437">AW72+AX70</f>
        <v>88753.600000000006</v>
      </c>
      <c r="AY72" s="25">
        <f t="shared" ref="AY72" si="438">AX72+AY70</f>
        <v>118404.32</v>
      </c>
      <c r="AZ72" s="25">
        <f t="shared" ref="AZ72" si="439">AY72+AZ70</f>
        <v>152285.18400000001</v>
      </c>
      <c r="BA72" s="25">
        <f t="shared" ref="BA72" si="440">AZ72+BA70</f>
        <v>191242.22080000001</v>
      </c>
      <c r="BB72" s="25">
        <f t="shared" ref="BB72" si="441">BA72+BB70</f>
        <v>236290.66496000002</v>
      </c>
      <c r="BC72" s="25">
        <f t="shared" ref="BC72" si="442">BB72+BC70</f>
        <v>288648.79795200005</v>
      </c>
      <c r="BD72" s="25">
        <f t="shared" ref="BD72" si="443">BC72+BD70</f>
        <v>349778.55754240003</v>
      </c>
      <c r="BE72" s="5"/>
      <c r="BF72" s="163"/>
      <c r="BG72" s="163"/>
      <c r="BH72" s="20" t="s">
        <v>58</v>
      </c>
      <c r="BI72" s="25">
        <f>BI70</f>
        <v>18700</v>
      </c>
      <c r="BJ72" s="25">
        <f t="shared" ref="BJ72" si="444">BI72+BJ70</f>
        <v>39440</v>
      </c>
      <c r="BK72" s="25">
        <f t="shared" ref="BK72" si="445">BJ72+BK70</f>
        <v>62628</v>
      </c>
      <c r="BL72" s="25">
        <f t="shared" ref="BL72" si="446">BK72+BL70</f>
        <v>88753.600000000006</v>
      </c>
      <c r="BM72" s="25">
        <f t="shared" ref="BM72" si="447">BL72+BM70</f>
        <v>118404.32</v>
      </c>
      <c r="BN72" s="25">
        <f t="shared" ref="BN72" si="448">BM72+BN70</f>
        <v>152285.18400000001</v>
      </c>
      <c r="BO72" s="25">
        <f t="shared" ref="BO72" si="449">BN72+BO70</f>
        <v>191242.22080000001</v>
      </c>
      <c r="BP72" s="25">
        <f t="shared" ref="BP72" si="450">BO72+BP70</f>
        <v>236290.66496000002</v>
      </c>
      <c r="BQ72" s="25">
        <f t="shared" ref="BQ72" si="451">BP72+BQ70</f>
        <v>288648.79795200005</v>
      </c>
      <c r="BR72" s="25">
        <f t="shared" ref="BR72" si="452">BQ72+BR70</f>
        <v>349778.55754240003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1.8700000000000001E-2</v>
      </c>
      <c r="F73" s="17">
        <f>F65*F$16/$E$4-E73</f>
        <v>2.4480000000000002E-2</v>
      </c>
      <c r="G73" s="17">
        <f>G65*G$16/$E$4-F73-E73</f>
        <v>3.1823999999999998E-2</v>
      </c>
      <c r="H73" s="17">
        <f>H65*H$16/$E$4-G73-F73-E73</f>
        <v>4.11264E-2</v>
      </c>
      <c r="I73" s="17">
        <f>I65*I$16/$E$4-H73-G73-F73-E73</f>
        <v>5.2876799999999967E-2</v>
      </c>
      <c r="J73" s="17">
        <f>J65*J$16/$E$4-I73-H73-G73-F73-E73</f>
        <v>6.7682303999999999E-2</v>
      </c>
      <c r="K73" s="17">
        <f>K65*K$16/$E$4-J73-I73-H73-G73-F73-E73</f>
        <v>8.629493760000001E-2</v>
      </c>
      <c r="L73" s="17">
        <f>L65*L$16/$E$4-K73-J73-I73-H73-G73-F73-E73</f>
        <v>0.10964533248000013</v>
      </c>
      <c r="M73" s="17">
        <f>M65*M$16/$E$4-L73-K73-J73-I73-H73-G73-F73-E73</f>
        <v>0.13888408780799996</v>
      </c>
      <c r="N73" s="17">
        <f>N65*N$16/$E$4-M73-L73-K73-J73-I73-H73-G73-F73-E73</f>
        <v>0.17543253196799999</v>
      </c>
      <c r="P73" s="163"/>
      <c r="Q73" s="171" t="s">
        <v>44</v>
      </c>
      <c r="R73" s="16" t="s">
        <v>55</v>
      </c>
      <c r="S73" s="17">
        <f>S65*S$16/$E$4</f>
        <v>1.8700000000000001E-2</v>
      </c>
      <c r="T73" s="17">
        <f>T65*T$16/$E$4-S73</f>
        <v>2.4480000000000002E-2</v>
      </c>
      <c r="U73" s="17">
        <f>U65*U$16/$E$4-T73-S73</f>
        <v>3.1823999999999998E-2</v>
      </c>
      <c r="V73" s="17">
        <f>V65*V$16/$E$4-U73-T73-S73</f>
        <v>4.11264E-2</v>
      </c>
      <c r="W73" s="17">
        <f>W65*W$16/$E$4-V73-U73-T73-S73</f>
        <v>5.2876799999999967E-2</v>
      </c>
      <c r="X73" s="17">
        <f>X65*X$16/$E$4-W73-V73-U73-T73-S73</f>
        <v>6.7682303999999999E-2</v>
      </c>
      <c r="Y73" s="17">
        <f>Y65*Y$16/$E$4-X73-W73-V73-U73-T73-S73</f>
        <v>8.629493760000001E-2</v>
      </c>
      <c r="Z73" s="17">
        <f>Z65*Z$16/$E$4-Y73-X73-W73-V73-U73-T73-S73</f>
        <v>0.10964533248000013</v>
      </c>
      <c r="AA73" s="17">
        <f>AA65*AA$16/$E$4-Z73-Y73-X73-W73-V73-U73-T73-S73</f>
        <v>0.13888408780799996</v>
      </c>
      <c r="AB73" s="17">
        <f>AB65*AB$16/$E$4-AA73-Z73-Y73-X73-W73-V73-U73-T73-S73</f>
        <v>0.17543253196799999</v>
      </c>
      <c r="AC73" s="5"/>
      <c r="AD73" s="163"/>
      <c r="AE73" s="171" t="s">
        <v>44</v>
      </c>
      <c r="AF73" s="16" t="s">
        <v>55</v>
      </c>
      <c r="AG73" s="17">
        <f>AG65*AG$16/$E$4</f>
        <v>1.8700000000000001E-2</v>
      </c>
      <c r="AH73" s="17">
        <f>AH65*AH$16/$E$4-AG73</f>
        <v>2.4480000000000002E-2</v>
      </c>
      <c r="AI73" s="17">
        <f>AI65*AI$16/$E$4-AH73-AG73</f>
        <v>3.1823999999999998E-2</v>
      </c>
      <c r="AJ73" s="17">
        <f>AJ65*AJ$16/$E$4-AI73-AH73-AG73</f>
        <v>4.11264E-2</v>
      </c>
      <c r="AK73" s="17">
        <f>AK65*AK$16/$E$4-AJ73-AI73-AH73-AG73</f>
        <v>5.2876799999999967E-2</v>
      </c>
      <c r="AL73" s="17">
        <f>AL65*AL$16/$E$4-AK73-AJ73-AI73-AH73-AG73</f>
        <v>6.7682303999999999E-2</v>
      </c>
      <c r="AM73" s="17">
        <f>AM65*AM$16/$E$4-AL73-AK73-AJ73-AI73-AH73-AG73</f>
        <v>8.629493760000001E-2</v>
      </c>
      <c r="AN73" s="17">
        <f>AN65*AN$16/$E$4-AM73-AL73-AK73-AJ73-AI73-AH73-AG73</f>
        <v>0.10964533248000013</v>
      </c>
      <c r="AO73" s="17">
        <f>AO65*AO$16/$E$4-AN73-AM73-AL73-AK73-AJ73-AI73-AH73-AG73</f>
        <v>0.13888408780799996</v>
      </c>
      <c r="AP73" s="17">
        <f>AP65*AP$16/$E$4-AO73-AN73-AM73-AL73-AK73-AJ73-AI73-AH73-AG73</f>
        <v>0.17543253196799999</v>
      </c>
      <c r="AQ73" s="5"/>
      <c r="AR73" s="163"/>
      <c r="AS73" s="171" t="s">
        <v>44</v>
      </c>
      <c r="AT73" s="16" t="s">
        <v>55</v>
      </c>
      <c r="AU73" s="17">
        <f>AU65*AU$16/$E$4</f>
        <v>1.8700000000000001E-2</v>
      </c>
      <c r="AV73" s="17">
        <f>AV65*AV$16/$E$4-AU73</f>
        <v>2.4480000000000002E-2</v>
      </c>
      <c r="AW73" s="17">
        <f>AW65*AW$16/$E$4-AV73-AU73</f>
        <v>3.1823999999999998E-2</v>
      </c>
      <c r="AX73" s="17">
        <f>AX65*AX$16/$E$4-AW73-AV73-AU73</f>
        <v>4.11264E-2</v>
      </c>
      <c r="AY73" s="17">
        <f>AY65*AY$16/$E$4-AX73-AW73-AV73-AU73</f>
        <v>5.2876799999999967E-2</v>
      </c>
      <c r="AZ73" s="17">
        <f>AZ65*AZ$16/$E$4-AY73-AX73-AW73-AV73-AU73</f>
        <v>6.7682303999999999E-2</v>
      </c>
      <c r="BA73" s="17">
        <f>BA65*BA$16/$E$4-AZ73-AY73-AX73-AW73-AV73-AU73</f>
        <v>8.629493760000001E-2</v>
      </c>
      <c r="BB73" s="17">
        <f>BB65*BB$16/$E$4-BA73-AZ73-AY73-AX73-AW73-AV73-AU73</f>
        <v>0.10964533248000013</v>
      </c>
      <c r="BC73" s="17">
        <f>BC65*BC$16/$E$4-BB73-BA73-AZ73-AY73-AX73-AW73-AV73-AU73</f>
        <v>0.13888408780799996</v>
      </c>
      <c r="BD73" s="17">
        <f>BD65*BD$16/$E$4-BC73-BB73-BA73-AZ73-AY73-AX73-AW73-AV73-AU73</f>
        <v>0.17543253196799999</v>
      </c>
      <c r="BE73" s="5"/>
      <c r="BF73" s="163"/>
      <c r="BG73" s="171" t="s">
        <v>44</v>
      </c>
      <c r="BH73" s="16" t="s">
        <v>55</v>
      </c>
      <c r="BI73" s="17">
        <f>BI65*BI$16/$E$4</f>
        <v>1.8700000000000001E-2</v>
      </c>
      <c r="BJ73" s="17">
        <f>BJ65*BJ$16/$E$4-BI73</f>
        <v>2.4480000000000002E-2</v>
      </c>
      <c r="BK73" s="17">
        <f>BK65*BK$16/$E$4-BJ73-BI73</f>
        <v>3.1823999999999998E-2</v>
      </c>
      <c r="BL73" s="17">
        <f>BL65*BL$16/$E$4-BK73-BJ73-BI73</f>
        <v>4.11264E-2</v>
      </c>
      <c r="BM73" s="17">
        <f>BM65*BM$16/$E$4-BL73-BK73-BJ73-BI73</f>
        <v>5.2876799999999967E-2</v>
      </c>
      <c r="BN73" s="17">
        <f>BN65*BN$16/$E$4-BM73-BL73-BK73-BJ73-BI73</f>
        <v>6.7682303999999999E-2</v>
      </c>
      <c r="BO73" s="17">
        <f>BO65*BO$16/$E$4-BN73-BM73-BL73-BK73-BJ73-BI73</f>
        <v>8.629493760000001E-2</v>
      </c>
      <c r="BP73" s="17">
        <f>BP65*BP$16/$E$4-BO73-BN73-BM73-BL73-BK73-BJ73-BI73</f>
        <v>0.10964533248000013</v>
      </c>
      <c r="BQ73" s="17">
        <f>BQ65*BQ$16/$E$4-BP73-BO73-BN73-BM73-BL73-BK73-BJ73-BI73</f>
        <v>0.13888408780799996</v>
      </c>
      <c r="BR73" s="17">
        <f>BR65*BR$16/$E$4-BQ73-BP73-BO73-BN73-BM73-BL73-BK73-BJ73-BI73</f>
        <v>0.17543253196799999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3.3801439999999995E-2</v>
      </c>
      <c r="J74" s="18"/>
      <c r="K74" s="18"/>
      <c r="L74" s="18"/>
      <c r="M74" s="18"/>
      <c r="N74" s="18">
        <f>SUM(E73:N73)/10</f>
        <v>7.4694639385600003E-2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3.3801439999999995E-2</v>
      </c>
      <c r="X74" s="18"/>
      <c r="Y74" s="18"/>
      <c r="Z74" s="18"/>
      <c r="AA74" s="18"/>
      <c r="AB74" s="18">
        <f>SUM(S73:AB73)/10</f>
        <v>7.4694639385600003E-2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3.3801439999999995E-2</v>
      </c>
      <c r="AL74" s="18"/>
      <c r="AM74" s="18"/>
      <c r="AN74" s="18"/>
      <c r="AO74" s="18"/>
      <c r="AP74" s="18">
        <f>SUM(AG73:AP73)/10</f>
        <v>7.4694639385600003E-2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3.3801439999999995E-2</v>
      </c>
      <c r="AZ74" s="18"/>
      <c r="BA74" s="18"/>
      <c r="BB74" s="18"/>
      <c r="BC74" s="18"/>
      <c r="BD74" s="18">
        <f>SUM(AU73:BD73)/10</f>
        <v>7.4694639385600003E-2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3.3801439999999995E-2</v>
      </c>
      <c r="BN74" s="18"/>
      <c r="BO74" s="18"/>
      <c r="BP74" s="18"/>
      <c r="BQ74" s="18"/>
      <c r="BR74" s="18">
        <f>SUM(BI73:BR73)/10</f>
        <v>7.4694639385600003E-2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18700</v>
      </c>
      <c r="F75" s="24">
        <f>F77-E77</f>
        <v>24479.999999999993</v>
      </c>
      <c r="G75" s="24">
        <f>G77-F77</f>
        <v>31824.000000000007</v>
      </c>
      <c r="H75" s="24">
        <f t="shared" ref="H75:N75" si="453">H77-G77</f>
        <v>41126.399999999994</v>
      </c>
      <c r="I75" s="24">
        <f t="shared" si="453"/>
        <v>52876.799999999988</v>
      </c>
      <c r="J75" s="24">
        <f t="shared" si="453"/>
        <v>67682.304000000004</v>
      </c>
      <c r="K75" s="24">
        <f t="shared" si="453"/>
        <v>86294.937600000034</v>
      </c>
      <c r="L75" s="24">
        <f t="shared" si="453"/>
        <v>109645.33248000004</v>
      </c>
      <c r="M75" s="24">
        <f t="shared" si="453"/>
        <v>138884.08780799998</v>
      </c>
      <c r="N75" s="24">
        <f t="shared" si="453"/>
        <v>175432.531968</v>
      </c>
      <c r="P75" s="163"/>
      <c r="Q75" s="163"/>
      <c r="R75" s="20" t="s">
        <v>57</v>
      </c>
      <c r="S75" s="24">
        <f>S77</f>
        <v>18700</v>
      </c>
      <c r="T75" s="24">
        <f>T77-S77</f>
        <v>24479.999999999993</v>
      </c>
      <c r="U75" s="24">
        <f>U77-T77</f>
        <v>31824.000000000007</v>
      </c>
      <c r="V75" s="24">
        <f t="shared" ref="V75" si="454">V77-U77</f>
        <v>41126.399999999994</v>
      </c>
      <c r="W75" s="24">
        <f t="shared" ref="W75" si="455">W77-V77</f>
        <v>52876.799999999988</v>
      </c>
      <c r="X75" s="24">
        <f t="shared" ref="X75" si="456">X77-W77</f>
        <v>67682.304000000004</v>
      </c>
      <c r="Y75" s="24">
        <f t="shared" ref="Y75" si="457">Y77-X77</f>
        <v>86294.937600000034</v>
      </c>
      <c r="Z75" s="24">
        <f t="shared" ref="Z75" si="458">Z77-Y77</f>
        <v>109645.33248000004</v>
      </c>
      <c r="AA75" s="24">
        <f t="shared" ref="AA75" si="459">AA77-Z77</f>
        <v>138884.08780799998</v>
      </c>
      <c r="AB75" s="24">
        <f t="shared" ref="AB75" si="460">AB77-AA77</f>
        <v>175432.531968</v>
      </c>
      <c r="AC75" s="5"/>
      <c r="AD75" s="163"/>
      <c r="AE75" s="163"/>
      <c r="AF75" s="20" t="s">
        <v>57</v>
      </c>
      <c r="AG75" s="24">
        <f>AG77</f>
        <v>18700</v>
      </c>
      <c r="AH75" s="24">
        <f>AH77-AG77</f>
        <v>24479.999999999993</v>
      </c>
      <c r="AI75" s="24">
        <f>AI77-AH77</f>
        <v>31824.000000000007</v>
      </c>
      <c r="AJ75" s="24">
        <f t="shared" ref="AJ75" si="461">AJ77-AI77</f>
        <v>41126.399999999994</v>
      </c>
      <c r="AK75" s="24">
        <f t="shared" ref="AK75" si="462">AK77-AJ77</f>
        <v>52876.799999999988</v>
      </c>
      <c r="AL75" s="24">
        <f t="shared" ref="AL75" si="463">AL77-AK77</f>
        <v>67682.304000000004</v>
      </c>
      <c r="AM75" s="24">
        <f t="shared" ref="AM75" si="464">AM77-AL77</f>
        <v>86294.937600000034</v>
      </c>
      <c r="AN75" s="24">
        <f t="shared" ref="AN75" si="465">AN77-AM77</f>
        <v>109645.33248000004</v>
      </c>
      <c r="AO75" s="24">
        <f t="shared" ref="AO75" si="466">AO77-AN77</f>
        <v>138884.08780799998</v>
      </c>
      <c r="AP75" s="24">
        <f t="shared" ref="AP75" si="467">AP77-AO77</f>
        <v>175432.531968</v>
      </c>
      <c r="AQ75" s="5"/>
      <c r="AR75" s="163"/>
      <c r="AS75" s="163"/>
      <c r="AT75" s="20" t="s">
        <v>57</v>
      </c>
      <c r="AU75" s="24">
        <f>AU77</f>
        <v>18700</v>
      </c>
      <c r="AV75" s="24">
        <f>AV77-AU77</f>
        <v>24479.999999999993</v>
      </c>
      <c r="AW75" s="24">
        <f>AW77-AV77</f>
        <v>31824.000000000007</v>
      </c>
      <c r="AX75" s="24">
        <f t="shared" ref="AX75" si="468">AX77-AW77</f>
        <v>41126.399999999994</v>
      </c>
      <c r="AY75" s="24">
        <f t="shared" ref="AY75" si="469">AY77-AX77</f>
        <v>52876.799999999988</v>
      </c>
      <c r="AZ75" s="24">
        <f t="shared" ref="AZ75" si="470">AZ77-AY77</f>
        <v>67682.304000000004</v>
      </c>
      <c r="BA75" s="24">
        <f t="shared" ref="BA75" si="471">BA77-AZ77</f>
        <v>86294.937600000034</v>
      </c>
      <c r="BB75" s="24">
        <f t="shared" ref="BB75" si="472">BB77-BA77</f>
        <v>109645.33248000004</v>
      </c>
      <c r="BC75" s="24">
        <f t="shared" ref="BC75" si="473">BC77-BB77</f>
        <v>138884.08780799998</v>
      </c>
      <c r="BD75" s="24">
        <f t="shared" ref="BD75" si="474">BD77-BC77</f>
        <v>175432.531968</v>
      </c>
      <c r="BE75" s="5"/>
      <c r="BF75" s="163"/>
      <c r="BG75" s="163"/>
      <c r="BH75" s="20" t="s">
        <v>57</v>
      </c>
      <c r="BI75" s="24">
        <f>BI77</f>
        <v>18700</v>
      </c>
      <c r="BJ75" s="24">
        <f>BJ77-BI77</f>
        <v>24479.999999999993</v>
      </c>
      <c r="BK75" s="24">
        <f>BK77-BJ77</f>
        <v>31824.000000000007</v>
      </c>
      <c r="BL75" s="24">
        <f t="shared" ref="BL75" si="475">BL77-BK77</f>
        <v>41126.399999999994</v>
      </c>
      <c r="BM75" s="24">
        <f t="shared" ref="BM75" si="476">BM77-BL77</f>
        <v>52876.799999999988</v>
      </c>
      <c r="BN75" s="24">
        <f t="shared" ref="BN75" si="477">BN77-BM77</f>
        <v>67682.304000000004</v>
      </c>
      <c r="BO75" s="24">
        <f t="shared" ref="BO75" si="478">BO77-BN77</f>
        <v>86294.937600000034</v>
      </c>
      <c r="BP75" s="24">
        <f t="shared" ref="BP75" si="479">BP77-BO77</f>
        <v>109645.33248000004</v>
      </c>
      <c r="BQ75" s="24">
        <f t="shared" ref="BQ75" si="480">BQ77-BP77</f>
        <v>138884.08780799998</v>
      </c>
      <c r="BR75" s="24">
        <f t="shared" ref="BR75" si="481">BR77-BQ77</f>
        <v>175432.531968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33801.439999999995</v>
      </c>
      <c r="J76" s="24"/>
      <c r="K76" s="24"/>
      <c r="L76" s="24"/>
      <c r="M76" s="24"/>
      <c r="N76" s="24">
        <f>SUM(E75:N75)/10</f>
        <v>74694.639385600007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33801.439999999995</v>
      </c>
      <c r="X76" s="24"/>
      <c r="Y76" s="24"/>
      <c r="Z76" s="24"/>
      <c r="AA76" s="24"/>
      <c r="AB76" s="24">
        <f>SUM(S75:AB75)/10</f>
        <v>74694.639385600007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33801.439999999995</v>
      </c>
      <c r="AL76" s="24"/>
      <c r="AM76" s="24"/>
      <c r="AN76" s="24"/>
      <c r="AO76" s="24"/>
      <c r="AP76" s="24">
        <f>SUM(AG75:AP75)/10</f>
        <v>74694.639385600007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33801.439999999995</v>
      </c>
      <c r="AZ76" s="24"/>
      <c r="BA76" s="24"/>
      <c r="BB76" s="24"/>
      <c r="BC76" s="24"/>
      <c r="BD76" s="24">
        <f>SUM(AU75:BD75)/10</f>
        <v>74694.639385600007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33801.439999999995</v>
      </c>
      <c r="BN76" s="24"/>
      <c r="BO76" s="24"/>
      <c r="BP76" s="24"/>
      <c r="BQ76" s="24"/>
      <c r="BR76" s="24">
        <f>SUM(BI75:BR75)/10</f>
        <v>74694.639385600007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482">E67*E$16</f>
        <v>18700</v>
      </c>
      <c r="F77" s="25">
        <f t="shared" si="482"/>
        <v>43179.999999999993</v>
      </c>
      <c r="G77" s="25">
        <f t="shared" si="482"/>
        <v>75004</v>
      </c>
      <c r="H77" s="25">
        <f t="shared" si="482"/>
        <v>116130.4</v>
      </c>
      <c r="I77" s="25">
        <f t="shared" si="482"/>
        <v>169007.19999999998</v>
      </c>
      <c r="J77" s="25">
        <f t="shared" si="482"/>
        <v>236689.50399999999</v>
      </c>
      <c r="K77" s="25">
        <f t="shared" si="482"/>
        <v>322984.44160000002</v>
      </c>
      <c r="L77" s="25">
        <f t="shared" si="482"/>
        <v>432629.77408000006</v>
      </c>
      <c r="M77" s="25">
        <f t="shared" si="482"/>
        <v>571513.86188800004</v>
      </c>
      <c r="N77" s="25">
        <f t="shared" si="482"/>
        <v>746946.39385600004</v>
      </c>
      <c r="P77" s="163"/>
      <c r="Q77" s="163"/>
      <c r="R77" s="20" t="s">
        <v>58</v>
      </c>
      <c r="S77" s="25">
        <f t="shared" ref="S77:AB77" si="483">S67*S$16</f>
        <v>18700</v>
      </c>
      <c r="T77" s="25">
        <f t="shared" si="483"/>
        <v>43179.999999999993</v>
      </c>
      <c r="U77" s="25">
        <f t="shared" si="483"/>
        <v>75004</v>
      </c>
      <c r="V77" s="25">
        <f t="shared" si="483"/>
        <v>116130.4</v>
      </c>
      <c r="W77" s="25">
        <f t="shared" si="483"/>
        <v>169007.19999999998</v>
      </c>
      <c r="X77" s="25">
        <f t="shared" si="483"/>
        <v>236689.50399999999</v>
      </c>
      <c r="Y77" s="25">
        <f t="shared" si="483"/>
        <v>322984.44160000002</v>
      </c>
      <c r="Z77" s="25">
        <f t="shared" si="483"/>
        <v>432629.77408000006</v>
      </c>
      <c r="AA77" s="25">
        <f t="shared" si="483"/>
        <v>571513.86188800004</v>
      </c>
      <c r="AB77" s="25">
        <f t="shared" si="483"/>
        <v>746946.39385600004</v>
      </c>
      <c r="AC77" s="5"/>
      <c r="AD77" s="163"/>
      <c r="AE77" s="163"/>
      <c r="AF77" s="20" t="s">
        <v>58</v>
      </c>
      <c r="AG77" s="25">
        <f t="shared" ref="AG77:AP77" si="484">AG67*AG$16</f>
        <v>18700</v>
      </c>
      <c r="AH77" s="25">
        <f t="shared" si="484"/>
        <v>43179.999999999993</v>
      </c>
      <c r="AI77" s="25">
        <f t="shared" si="484"/>
        <v>75004</v>
      </c>
      <c r="AJ77" s="25">
        <f t="shared" si="484"/>
        <v>116130.4</v>
      </c>
      <c r="AK77" s="25">
        <f t="shared" si="484"/>
        <v>169007.19999999998</v>
      </c>
      <c r="AL77" s="25">
        <f t="shared" si="484"/>
        <v>236689.50399999999</v>
      </c>
      <c r="AM77" s="25">
        <f t="shared" si="484"/>
        <v>322984.44160000002</v>
      </c>
      <c r="AN77" s="25">
        <f t="shared" si="484"/>
        <v>432629.77408000006</v>
      </c>
      <c r="AO77" s="25">
        <f t="shared" si="484"/>
        <v>571513.86188800004</v>
      </c>
      <c r="AP77" s="25">
        <f t="shared" si="484"/>
        <v>746946.39385600004</v>
      </c>
      <c r="AQ77" s="5"/>
      <c r="AR77" s="163"/>
      <c r="AS77" s="163"/>
      <c r="AT77" s="20" t="s">
        <v>58</v>
      </c>
      <c r="AU77" s="25">
        <f t="shared" ref="AU77:BD77" si="485">AU67*AU$16</f>
        <v>18700</v>
      </c>
      <c r="AV77" s="25">
        <f t="shared" si="485"/>
        <v>43179.999999999993</v>
      </c>
      <c r="AW77" s="25">
        <f t="shared" si="485"/>
        <v>75004</v>
      </c>
      <c r="AX77" s="25">
        <f t="shared" si="485"/>
        <v>116130.4</v>
      </c>
      <c r="AY77" s="25">
        <f t="shared" si="485"/>
        <v>169007.19999999998</v>
      </c>
      <c r="AZ77" s="25">
        <f t="shared" si="485"/>
        <v>236689.50399999999</v>
      </c>
      <c r="BA77" s="25">
        <f t="shared" si="485"/>
        <v>322984.44160000002</v>
      </c>
      <c r="BB77" s="25">
        <f t="shared" si="485"/>
        <v>432629.77408000006</v>
      </c>
      <c r="BC77" s="25">
        <f t="shared" si="485"/>
        <v>571513.86188800004</v>
      </c>
      <c r="BD77" s="25">
        <f t="shared" si="485"/>
        <v>746946.39385600004</v>
      </c>
      <c r="BE77" s="5"/>
      <c r="BF77" s="163"/>
      <c r="BG77" s="163"/>
      <c r="BH77" s="20" t="s">
        <v>58</v>
      </c>
      <c r="BI77" s="25">
        <f t="shared" ref="BI77:BR77" si="486">BI67*BI$16</f>
        <v>18700</v>
      </c>
      <c r="BJ77" s="25">
        <f t="shared" si="486"/>
        <v>43179.999999999993</v>
      </c>
      <c r="BK77" s="25">
        <f t="shared" si="486"/>
        <v>75004</v>
      </c>
      <c r="BL77" s="25">
        <f t="shared" si="486"/>
        <v>116130.4</v>
      </c>
      <c r="BM77" s="25">
        <f t="shared" si="486"/>
        <v>169007.19999999998</v>
      </c>
      <c r="BN77" s="25">
        <f t="shared" si="486"/>
        <v>236689.50399999999</v>
      </c>
      <c r="BO77" s="25">
        <f t="shared" si="486"/>
        <v>322984.44160000002</v>
      </c>
      <c r="BP77" s="25">
        <f t="shared" si="486"/>
        <v>432629.77408000006</v>
      </c>
      <c r="BQ77" s="25">
        <f t="shared" si="486"/>
        <v>571513.86188800004</v>
      </c>
      <c r="BR77" s="25">
        <f t="shared" si="486"/>
        <v>746946.39385600004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487">E50+E63-E124</f>
        <v>1.1416666666666653E-2</v>
      </c>
      <c r="F78" s="17">
        <f t="shared" si="487"/>
        <v>1.093055555555558E-2</v>
      </c>
      <c r="G78" s="17">
        <f t="shared" si="487"/>
        <v>1.0525462962962922E-2</v>
      </c>
      <c r="H78" s="17">
        <f t="shared" si="487"/>
        <v>1.0187885802469173E-2</v>
      </c>
      <c r="I78" s="17">
        <f t="shared" si="487"/>
        <v>9.9065715020575911E-3</v>
      </c>
      <c r="J78" s="17">
        <f t="shared" si="487"/>
        <v>9.6721429183814107E-3</v>
      </c>
      <c r="K78" s="17">
        <f t="shared" si="487"/>
        <v>9.4767857653177603E-3</v>
      </c>
      <c r="L78" s="17">
        <f t="shared" si="487"/>
        <v>9.3139881377648018E-3</v>
      </c>
      <c r="M78" s="17">
        <f t="shared" si="487"/>
        <v>9.1783234481372829E-3</v>
      </c>
      <c r="N78" s="17">
        <f t="shared" si="487"/>
        <v>9.0652695401144973E-3</v>
      </c>
      <c r="P78" s="163" t="s">
        <v>18</v>
      </c>
      <c r="Q78" s="165" t="s">
        <v>41</v>
      </c>
      <c r="R78" s="16" t="s">
        <v>55</v>
      </c>
      <c r="S78" s="17">
        <f t="shared" ref="S78:AB78" si="488">S50+S63-S124</f>
        <v>3.2249999999999994E-2</v>
      </c>
      <c r="T78" s="17">
        <f t="shared" si="488"/>
        <v>2.8291666666666687E-2</v>
      </c>
      <c r="U78" s="17">
        <f t="shared" si="488"/>
        <v>2.4993055555555525E-2</v>
      </c>
      <c r="V78" s="17">
        <f t="shared" si="488"/>
        <v>2.2244212962962993E-2</v>
      </c>
      <c r="W78" s="17">
        <f t="shared" si="488"/>
        <v>1.9953510802469113E-2</v>
      </c>
      <c r="X78" s="17">
        <f t="shared" si="488"/>
        <v>1.8044592335391015E-2</v>
      </c>
      <c r="Y78" s="17">
        <f t="shared" si="488"/>
        <v>1.64538269461591E-2</v>
      </c>
      <c r="Z78" s="17">
        <f t="shared" si="488"/>
        <v>1.5128189121799245E-2</v>
      </c>
      <c r="AA78" s="17">
        <f t="shared" si="488"/>
        <v>1.4023490934832655E-2</v>
      </c>
      <c r="AB78" s="17">
        <f t="shared" si="488"/>
        <v>1.3102909112360643E-2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489">AG50+AG63-AG124</f>
        <v>5.3083333333333323E-2</v>
      </c>
      <c r="AH78" s="17">
        <f t="shared" si="489"/>
        <v>4.5652777777777806E-2</v>
      </c>
      <c r="AI78" s="17">
        <f t="shared" si="489"/>
        <v>3.9460648148148113E-2</v>
      </c>
      <c r="AJ78" s="17">
        <f t="shared" si="489"/>
        <v>3.4300540123456826E-2</v>
      </c>
      <c r="AK78" s="17">
        <f t="shared" si="489"/>
        <v>3.0000450102880633E-2</v>
      </c>
      <c r="AL78" s="17">
        <f t="shared" si="489"/>
        <v>2.6417041752400613E-2</v>
      </c>
      <c r="AM78" s="17">
        <f t="shared" si="489"/>
        <v>2.3430868127000432E-2</v>
      </c>
      <c r="AN78" s="17">
        <f t="shared" si="489"/>
        <v>2.0942390105833691E-2</v>
      </c>
      <c r="AO78" s="17">
        <f t="shared" si="489"/>
        <v>1.8868658421528028E-2</v>
      </c>
      <c r="AP78" s="17">
        <f t="shared" si="489"/>
        <v>1.7140548684606786E-2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490">AU50+AU63-AU124</f>
        <v>7.3916666666666672E-2</v>
      </c>
      <c r="AV78" s="17">
        <f t="shared" si="490"/>
        <v>6.3013888888888911E-2</v>
      </c>
      <c r="AW78" s="17">
        <f t="shared" si="490"/>
        <v>5.3928240740740707E-2</v>
      </c>
      <c r="AX78" s="17">
        <f t="shared" si="490"/>
        <v>4.6356867283950651E-2</v>
      </c>
      <c r="AY78" s="17">
        <f t="shared" si="490"/>
        <v>4.0047389403292152E-2</v>
      </c>
      <c r="AZ78" s="17">
        <f t="shared" si="490"/>
        <v>3.4789491169410214E-2</v>
      </c>
      <c r="BA78" s="17">
        <f t="shared" si="490"/>
        <v>3.040790930784177E-2</v>
      </c>
      <c r="BB78" s="17">
        <f t="shared" si="490"/>
        <v>2.6756591089868137E-2</v>
      </c>
      <c r="BC78" s="17">
        <f t="shared" si="490"/>
        <v>2.37138259082234E-2</v>
      </c>
      <c r="BD78" s="17">
        <f t="shared" si="490"/>
        <v>2.1178188256852928E-2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491">BI50+BI63-BI124</f>
        <v>9.4750000000000001E-2</v>
      </c>
      <c r="BJ78" s="17">
        <f t="shared" si="491"/>
        <v>8.0375000000000016E-2</v>
      </c>
      <c r="BK78" s="17">
        <f t="shared" si="491"/>
        <v>6.8395833333333295E-2</v>
      </c>
      <c r="BL78" s="17">
        <f t="shared" si="491"/>
        <v>5.8413194444444476E-2</v>
      </c>
      <c r="BM78" s="17">
        <f t="shared" si="491"/>
        <v>5.0094328703703679E-2</v>
      </c>
      <c r="BN78" s="17">
        <f t="shared" si="491"/>
        <v>4.3161940586419811E-2</v>
      </c>
      <c r="BO78" s="17">
        <f t="shared" si="491"/>
        <v>3.7384950488683101E-2</v>
      </c>
      <c r="BP78" s="17">
        <f t="shared" si="491"/>
        <v>3.257079207390258E-2</v>
      </c>
      <c r="BQ78" s="17">
        <f t="shared" si="491"/>
        <v>2.8558993394918773E-2</v>
      </c>
      <c r="BR78" s="17">
        <f t="shared" si="491"/>
        <v>2.521582782909907E-2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1.0593428497942385E-2</v>
      </c>
      <c r="J79" s="17"/>
      <c r="K79" s="17"/>
      <c r="L79" s="17"/>
      <c r="M79" s="17"/>
      <c r="N79" s="18">
        <f>SUM(E78:N78)/10</f>
        <v>9.9673652299427668E-3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2.5546489197530865E-2</v>
      </c>
      <c r="X79" s="17"/>
      <c r="Y79" s="17"/>
      <c r="Z79" s="17"/>
      <c r="AA79" s="17"/>
      <c r="AB79" s="18">
        <f>SUM(S78:AB78)/10</f>
        <v>2.0448545443819698E-2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4.049954989711934E-2</v>
      </c>
      <c r="AL79" s="17"/>
      <c r="AM79" s="17"/>
      <c r="AN79" s="17"/>
      <c r="AO79" s="17"/>
      <c r="AP79" s="18">
        <f>SUM(AG78:AP78)/10</f>
        <v>3.0929725657696628E-2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5.5452610596707821E-2</v>
      </c>
      <c r="AZ79" s="17"/>
      <c r="BA79" s="17"/>
      <c r="BB79" s="17"/>
      <c r="BC79" s="17"/>
      <c r="BD79" s="18">
        <f>SUM(AU78:BD78)/10</f>
        <v>4.1410905871573547E-2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7.0405671296296296E-2</v>
      </c>
      <c r="BN79" s="17"/>
      <c r="BO79" s="17"/>
      <c r="BP79" s="17"/>
      <c r="BQ79" s="17"/>
      <c r="BR79" s="18">
        <f>SUM(BI78:BR78)/10</f>
        <v>5.1892086085450484E-2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492">E52+E65-E126</f>
        <v>1.1416666666666653E-2</v>
      </c>
      <c r="F80" s="17">
        <f t="shared" si="492"/>
        <v>2.2347222222222279E-2</v>
      </c>
      <c r="G80" s="17">
        <f t="shared" si="492"/>
        <v>3.2872685185185033E-2</v>
      </c>
      <c r="H80" s="17">
        <f t="shared" si="492"/>
        <v>4.3060570987654534E-2</v>
      </c>
      <c r="I80" s="17">
        <f t="shared" si="492"/>
        <v>5.2967142489711766E-2</v>
      </c>
      <c r="J80" s="17">
        <f t="shared" si="492"/>
        <v>6.2639285408093964E-2</v>
      </c>
      <c r="K80" s="17">
        <f t="shared" si="492"/>
        <v>7.2116071173410706E-2</v>
      </c>
      <c r="L80" s="17">
        <f t="shared" si="492"/>
        <v>8.1430059311175557E-2</v>
      </c>
      <c r="M80" s="17">
        <f t="shared" si="492"/>
        <v>9.0608382759311767E-2</v>
      </c>
      <c r="N80" s="17">
        <f t="shared" si="492"/>
        <v>9.9673652299428678E-2</v>
      </c>
      <c r="P80" s="163"/>
      <c r="Q80" s="165"/>
      <c r="R80" s="16" t="s">
        <v>53</v>
      </c>
      <c r="S80" s="17">
        <f t="shared" ref="S80:AB80" si="493">S52+S65-S126</f>
        <v>3.2249999999999994E-2</v>
      </c>
      <c r="T80" s="17">
        <f t="shared" si="493"/>
        <v>6.0541666666666702E-2</v>
      </c>
      <c r="U80" s="17">
        <f t="shared" si="493"/>
        <v>8.5534722222222109E-2</v>
      </c>
      <c r="V80" s="17">
        <f t="shared" si="493"/>
        <v>0.10777893518518532</v>
      </c>
      <c r="W80" s="17">
        <f t="shared" si="493"/>
        <v>0.12773244598765415</v>
      </c>
      <c r="X80" s="17">
        <f t="shared" si="493"/>
        <v>0.14577703832304589</v>
      </c>
      <c r="Y80" s="17">
        <f t="shared" si="493"/>
        <v>0.16223086526920413</v>
      </c>
      <c r="Z80" s="17">
        <f t="shared" si="493"/>
        <v>0.17735905439100333</v>
      </c>
      <c r="AA80" s="17">
        <f t="shared" si="493"/>
        <v>0.19138254532583512</v>
      </c>
      <c r="AB80" s="17">
        <f t="shared" si="493"/>
        <v>0.20448545443819788</v>
      </c>
      <c r="AC80" s="5"/>
      <c r="AD80" s="163"/>
      <c r="AE80" s="165"/>
      <c r="AF80" s="16" t="s">
        <v>53</v>
      </c>
      <c r="AG80" s="17">
        <f t="shared" ref="AG80:AP80" si="494">AG52+AG65-AG126</f>
        <v>5.3083333333333323E-2</v>
      </c>
      <c r="AH80" s="17">
        <f t="shared" si="494"/>
        <v>9.8736111111111163E-2</v>
      </c>
      <c r="AI80" s="17">
        <f t="shared" si="494"/>
        <v>0.13819675925925917</v>
      </c>
      <c r="AJ80" s="17">
        <f t="shared" si="494"/>
        <v>0.17249729938271618</v>
      </c>
      <c r="AK80" s="17">
        <f t="shared" si="494"/>
        <v>0.20249774948559657</v>
      </c>
      <c r="AL80" s="17">
        <f t="shared" si="494"/>
        <v>0.22891479123799774</v>
      </c>
      <c r="AM80" s="17">
        <f t="shared" si="494"/>
        <v>0.25234565936499742</v>
      </c>
      <c r="AN80" s="17">
        <f t="shared" si="494"/>
        <v>0.27328804947083118</v>
      </c>
      <c r="AO80" s="17">
        <f t="shared" si="494"/>
        <v>0.29215670789235848</v>
      </c>
      <c r="AP80" s="17">
        <f t="shared" si="494"/>
        <v>0.30929725657696699</v>
      </c>
      <c r="AQ80" s="5"/>
      <c r="AR80" s="163"/>
      <c r="AS80" s="165"/>
      <c r="AT80" s="16" t="s">
        <v>53</v>
      </c>
      <c r="AU80" s="17">
        <f t="shared" ref="AU80:BD80" si="495">AU52+AU65-AU126</f>
        <v>7.3916666666666672E-2</v>
      </c>
      <c r="AV80" s="17">
        <f t="shared" si="495"/>
        <v>0.13693055555555558</v>
      </c>
      <c r="AW80" s="17">
        <f t="shared" si="495"/>
        <v>0.19085879629629621</v>
      </c>
      <c r="AX80" s="17">
        <f t="shared" si="495"/>
        <v>0.23721566358024701</v>
      </c>
      <c r="AY80" s="17">
        <f t="shared" si="495"/>
        <v>0.27726305298353893</v>
      </c>
      <c r="AZ80" s="17">
        <f t="shared" si="495"/>
        <v>0.3120525441529497</v>
      </c>
      <c r="BA80" s="17">
        <f t="shared" si="495"/>
        <v>0.3424604534607909</v>
      </c>
      <c r="BB80" s="17">
        <f t="shared" si="495"/>
        <v>0.36921704455065896</v>
      </c>
      <c r="BC80" s="17">
        <f t="shared" si="495"/>
        <v>0.39293087045888186</v>
      </c>
      <c r="BD80" s="17">
        <f t="shared" si="495"/>
        <v>0.41410905871573611</v>
      </c>
      <c r="BE80" s="5"/>
      <c r="BF80" s="163"/>
      <c r="BG80" s="165"/>
      <c r="BH80" s="16" t="s">
        <v>53</v>
      </c>
      <c r="BI80" s="17">
        <f t="shared" ref="BI80:BR80" si="496">BI52+BI65-BI126</f>
        <v>9.4750000000000001E-2</v>
      </c>
      <c r="BJ80" s="17">
        <f t="shared" si="496"/>
        <v>0.175125</v>
      </c>
      <c r="BK80" s="17">
        <f t="shared" si="496"/>
        <v>0.24352083333333327</v>
      </c>
      <c r="BL80" s="17">
        <f t="shared" si="496"/>
        <v>0.30193402777777784</v>
      </c>
      <c r="BM80" s="17">
        <f t="shared" si="496"/>
        <v>0.3520283564814814</v>
      </c>
      <c r="BN80" s="17">
        <f t="shared" si="496"/>
        <v>0.39519029706790154</v>
      </c>
      <c r="BO80" s="17">
        <f t="shared" si="496"/>
        <v>0.43257524755658422</v>
      </c>
      <c r="BP80" s="17">
        <f t="shared" si="496"/>
        <v>0.46514603963048684</v>
      </c>
      <c r="BQ80" s="17">
        <f t="shared" si="496"/>
        <v>0.49370503302540514</v>
      </c>
      <c r="BR80" s="17">
        <f t="shared" si="496"/>
        <v>0.51892086085450528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0.11416666666666653</v>
      </c>
      <c r="F81" s="21">
        <f t="shared" ref="F81:N81" si="497">10*F78</f>
        <v>0.10930555555555581</v>
      </c>
      <c r="G81" s="21">
        <f t="shared" si="497"/>
        <v>0.10525462962962923</v>
      </c>
      <c r="H81" s="21">
        <f t="shared" si="497"/>
        <v>0.10187885802469174</v>
      </c>
      <c r="I81" s="21">
        <f t="shared" si="497"/>
        <v>9.9065715020575915E-2</v>
      </c>
      <c r="J81" s="21">
        <f t="shared" si="497"/>
        <v>9.67214291838141E-2</v>
      </c>
      <c r="K81" s="21">
        <f t="shared" si="497"/>
        <v>9.4767857653177606E-2</v>
      </c>
      <c r="L81" s="21">
        <f t="shared" si="497"/>
        <v>9.3139881377648018E-2</v>
      </c>
      <c r="M81" s="21">
        <f t="shared" si="497"/>
        <v>9.1783234481372822E-2</v>
      </c>
      <c r="N81" s="21">
        <f t="shared" si="497"/>
        <v>9.065269540114497E-2</v>
      </c>
      <c r="P81" s="163"/>
      <c r="Q81" s="163"/>
      <c r="R81" s="20" t="s">
        <v>57</v>
      </c>
      <c r="S81" s="21">
        <f>10*S78</f>
        <v>0.32249999999999995</v>
      </c>
      <c r="T81" s="21">
        <f t="shared" ref="T81:AB81" si="498">10*T78</f>
        <v>0.28291666666666687</v>
      </c>
      <c r="U81" s="21">
        <f t="shared" si="498"/>
        <v>0.24993055555555527</v>
      </c>
      <c r="V81" s="21">
        <f t="shared" si="498"/>
        <v>0.22244212962962995</v>
      </c>
      <c r="W81" s="21">
        <f t="shared" si="498"/>
        <v>0.19953510802469113</v>
      </c>
      <c r="X81" s="21">
        <f t="shared" si="498"/>
        <v>0.18044592335391016</v>
      </c>
      <c r="Y81" s="21">
        <f t="shared" si="498"/>
        <v>0.164538269461591</v>
      </c>
      <c r="Z81" s="21">
        <f t="shared" si="498"/>
        <v>0.15128189121799246</v>
      </c>
      <c r="AA81" s="21">
        <f t="shared" si="498"/>
        <v>0.14023490934832655</v>
      </c>
      <c r="AB81" s="21">
        <f t="shared" si="498"/>
        <v>0.13102909112360642</v>
      </c>
      <c r="AC81" s="5"/>
      <c r="AD81" s="163"/>
      <c r="AE81" s="163"/>
      <c r="AF81" s="20" t="s">
        <v>57</v>
      </c>
      <c r="AG81" s="21">
        <f>10*AG78</f>
        <v>0.53083333333333327</v>
      </c>
      <c r="AH81" s="21">
        <f t="shared" ref="AH81:AP81" si="499">10*AH78</f>
        <v>0.45652777777777809</v>
      </c>
      <c r="AI81" s="21">
        <f t="shared" si="499"/>
        <v>0.39460648148148114</v>
      </c>
      <c r="AJ81" s="21">
        <f t="shared" si="499"/>
        <v>0.34300540123456824</v>
      </c>
      <c r="AK81" s="21">
        <f t="shared" si="499"/>
        <v>0.30000450102880633</v>
      </c>
      <c r="AL81" s="21">
        <f t="shared" si="499"/>
        <v>0.26417041752400611</v>
      </c>
      <c r="AM81" s="21">
        <f t="shared" si="499"/>
        <v>0.23430868127000432</v>
      </c>
      <c r="AN81" s="21">
        <f t="shared" si="499"/>
        <v>0.20942390105833691</v>
      </c>
      <c r="AO81" s="21">
        <f t="shared" si="499"/>
        <v>0.18868658421528028</v>
      </c>
      <c r="AP81" s="21">
        <f t="shared" si="499"/>
        <v>0.17140548684606788</v>
      </c>
      <c r="AQ81" s="5"/>
      <c r="AR81" s="163"/>
      <c r="AS81" s="163"/>
      <c r="AT81" s="20" t="s">
        <v>57</v>
      </c>
      <c r="AU81" s="21">
        <f>10*AU78</f>
        <v>0.73916666666666675</v>
      </c>
      <c r="AV81" s="21">
        <f t="shared" ref="AV81:BD81" si="500">10*AV78</f>
        <v>0.63013888888888914</v>
      </c>
      <c r="AW81" s="21">
        <f t="shared" si="500"/>
        <v>0.53928240740740707</v>
      </c>
      <c r="AX81" s="21">
        <f t="shared" si="500"/>
        <v>0.46356867283950653</v>
      </c>
      <c r="AY81" s="21">
        <f t="shared" si="500"/>
        <v>0.40047389403292155</v>
      </c>
      <c r="AZ81" s="21">
        <f t="shared" si="500"/>
        <v>0.34789491169410214</v>
      </c>
      <c r="BA81" s="21">
        <f t="shared" si="500"/>
        <v>0.30407909307841768</v>
      </c>
      <c r="BB81" s="21">
        <f t="shared" si="500"/>
        <v>0.26756591089868137</v>
      </c>
      <c r="BC81" s="21">
        <f t="shared" si="500"/>
        <v>0.23713825908223402</v>
      </c>
      <c r="BD81" s="21">
        <f t="shared" si="500"/>
        <v>0.21178188256852928</v>
      </c>
      <c r="BE81" s="5"/>
      <c r="BF81" s="163"/>
      <c r="BG81" s="163"/>
      <c r="BH81" s="20" t="s">
        <v>57</v>
      </c>
      <c r="BI81" s="21">
        <f>10*BI78</f>
        <v>0.94750000000000001</v>
      </c>
      <c r="BJ81" s="21">
        <f t="shared" ref="BJ81:BR81" si="501">10*BJ78</f>
        <v>0.80375000000000019</v>
      </c>
      <c r="BK81" s="21">
        <f t="shared" si="501"/>
        <v>0.683958333333333</v>
      </c>
      <c r="BL81" s="21">
        <f t="shared" si="501"/>
        <v>0.58413194444444472</v>
      </c>
      <c r="BM81" s="21">
        <f t="shared" si="501"/>
        <v>0.50094328703703683</v>
      </c>
      <c r="BN81" s="21">
        <f t="shared" si="501"/>
        <v>0.43161940586419811</v>
      </c>
      <c r="BO81" s="21">
        <f t="shared" si="501"/>
        <v>0.373849504886831</v>
      </c>
      <c r="BP81" s="21">
        <f t="shared" si="501"/>
        <v>0.32570792073902577</v>
      </c>
      <c r="BQ81" s="21">
        <f t="shared" si="501"/>
        <v>0.28558993394918775</v>
      </c>
      <c r="BR81" s="21">
        <f t="shared" si="501"/>
        <v>0.25215827829099069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0.11416666666666653</v>
      </c>
      <c r="F82" s="21">
        <f>10*F80</f>
        <v>0.22347222222222279</v>
      </c>
      <c r="G82" s="21">
        <f>10*G80</f>
        <v>0.32872685185185035</v>
      </c>
      <c r="H82" s="21">
        <f t="shared" ref="H82:N82" si="502">10*H80</f>
        <v>0.43060570987654534</v>
      </c>
      <c r="I82" s="21">
        <f t="shared" si="502"/>
        <v>0.52967142489711772</v>
      </c>
      <c r="J82" s="21">
        <f t="shared" si="502"/>
        <v>0.62639285408093959</v>
      </c>
      <c r="K82" s="21">
        <f t="shared" si="502"/>
        <v>0.72116071173410701</v>
      </c>
      <c r="L82" s="21">
        <f t="shared" si="502"/>
        <v>0.81430059311175551</v>
      </c>
      <c r="M82" s="21">
        <f t="shared" si="502"/>
        <v>0.90608382759311767</v>
      </c>
      <c r="N82" s="21">
        <f t="shared" si="502"/>
        <v>0.99673652299428683</v>
      </c>
      <c r="P82" s="163"/>
      <c r="Q82" s="163"/>
      <c r="R82" s="20" t="s">
        <v>58</v>
      </c>
      <c r="S82" s="21">
        <f>10*S80</f>
        <v>0.32249999999999995</v>
      </c>
      <c r="T82" s="21">
        <f>10*T80</f>
        <v>0.60541666666666705</v>
      </c>
      <c r="U82" s="21">
        <f>10*U80</f>
        <v>0.85534722222222115</v>
      </c>
      <c r="V82" s="21">
        <f t="shared" ref="V82:AB82" si="503">10*V80</f>
        <v>1.0777893518518531</v>
      </c>
      <c r="W82" s="21">
        <f t="shared" si="503"/>
        <v>1.2773244598765414</v>
      </c>
      <c r="X82" s="21">
        <f t="shared" si="503"/>
        <v>1.4577703832304589</v>
      </c>
      <c r="Y82" s="21">
        <f t="shared" si="503"/>
        <v>1.6223086526920414</v>
      </c>
      <c r="Z82" s="21">
        <f t="shared" si="503"/>
        <v>1.7735905439100332</v>
      </c>
      <c r="AA82" s="21">
        <f t="shared" si="503"/>
        <v>1.9138254532583512</v>
      </c>
      <c r="AB82" s="21">
        <f t="shared" si="503"/>
        <v>2.0448545443819786</v>
      </c>
      <c r="AC82" s="5"/>
      <c r="AD82" s="163"/>
      <c r="AE82" s="163"/>
      <c r="AF82" s="20" t="s">
        <v>58</v>
      </c>
      <c r="AG82" s="21">
        <f>10*AG80</f>
        <v>0.53083333333333327</v>
      </c>
      <c r="AH82" s="21">
        <f>10*AH80</f>
        <v>0.98736111111111158</v>
      </c>
      <c r="AI82" s="21">
        <f>10*AI80</f>
        <v>1.3819675925925918</v>
      </c>
      <c r="AJ82" s="21">
        <f t="shared" ref="AJ82:AP82" si="504">10*AJ80</f>
        <v>1.7249729938271618</v>
      </c>
      <c r="AK82" s="21">
        <f t="shared" si="504"/>
        <v>2.0249774948559658</v>
      </c>
      <c r="AL82" s="21">
        <f t="shared" si="504"/>
        <v>2.2891479123799776</v>
      </c>
      <c r="AM82" s="21">
        <f t="shared" si="504"/>
        <v>2.523456593649974</v>
      </c>
      <c r="AN82" s="21">
        <f t="shared" si="504"/>
        <v>2.7328804947083118</v>
      </c>
      <c r="AO82" s="21">
        <f t="shared" si="504"/>
        <v>2.9215670789235846</v>
      </c>
      <c r="AP82" s="21">
        <f t="shared" si="504"/>
        <v>3.0929725657696698</v>
      </c>
      <c r="AQ82" s="5"/>
      <c r="AR82" s="163"/>
      <c r="AS82" s="163"/>
      <c r="AT82" s="20" t="s">
        <v>58</v>
      </c>
      <c r="AU82" s="21">
        <f>10*AU80</f>
        <v>0.73916666666666675</v>
      </c>
      <c r="AV82" s="21">
        <f>10*AV80</f>
        <v>1.3693055555555558</v>
      </c>
      <c r="AW82" s="21">
        <f>10*AW80</f>
        <v>1.9085879629629621</v>
      </c>
      <c r="AX82" s="21">
        <f t="shared" ref="AX82:BD82" si="505">10*AX80</f>
        <v>2.3721566358024702</v>
      </c>
      <c r="AY82" s="21">
        <f t="shared" si="505"/>
        <v>2.7726305298353893</v>
      </c>
      <c r="AZ82" s="21">
        <f t="shared" si="505"/>
        <v>3.1205254415294972</v>
      </c>
      <c r="BA82" s="21">
        <f t="shared" si="505"/>
        <v>3.424604534607909</v>
      </c>
      <c r="BB82" s="21">
        <f t="shared" si="505"/>
        <v>3.6921704455065898</v>
      </c>
      <c r="BC82" s="21">
        <f t="shared" si="505"/>
        <v>3.9293087045888186</v>
      </c>
      <c r="BD82" s="21">
        <f t="shared" si="505"/>
        <v>4.1410905871573611</v>
      </c>
      <c r="BE82" s="5"/>
      <c r="BF82" s="163"/>
      <c r="BG82" s="163"/>
      <c r="BH82" s="20" t="s">
        <v>58</v>
      </c>
      <c r="BI82" s="21">
        <f>10*BI80</f>
        <v>0.94750000000000001</v>
      </c>
      <c r="BJ82" s="21">
        <f>10*BJ80</f>
        <v>1.75125</v>
      </c>
      <c r="BK82" s="21">
        <f>10*BK80</f>
        <v>2.4352083333333328</v>
      </c>
      <c r="BL82" s="21">
        <f t="shared" ref="BL82:BR82" si="506">10*BL80</f>
        <v>3.0193402777777782</v>
      </c>
      <c r="BM82" s="21">
        <f t="shared" si="506"/>
        <v>3.5202835648148141</v>
      </c>
      <c r="BN82" s="21">
        <f t="shared" si="506"/>
        <v>3.9519029706790154</v>
      </c>
      <c r="BO82" s="21">
        <f t="shared" si="506"/>
        <v>4.3257524755658423</v>
      </c>
      <c r="BP82" s="21">
        <f t="shared" si="506"/>
        <v>4.6514603963048682</v>
      </c>
      <c r="BQ82" s="21">
        <f t="shared" si="506"/>
        <v>4.9370503302540509</v>
      </c>
      <c r="BR82" s="21">
        <f t="shared" si="506"/>
        <v>5.1892086085450533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507">E55+E68-E129</f>
        <v>1.3699999999999986E-2</v>
      </c>
      <c r="F83" s="17">
        <f t="shared" si="507"/>
        <v>1.5740000000000039E-2</v>
      </c>
      <c r="G83" s="17">
        <f t="shared" si="507"/>
        <v>1.818799999999993E-2</v>
      </c>
      <c r="H83" s="17">
        <f t="shared" si="507"/>
        <v>2.1125600000000078E-2</v>
      </c>
      <c r="I83" s="17">
        <f t="shared" si="507"/>
        <v>2.4650719999999949E-2</v>
      </c>
      <c r="J83" s="17">
        <f t="shared" si="507"/>
        <v>2.8880864000000204E-2</v>
      </c>
      <c r="K83" s="17">
        <f t="shared" si="507"/>
        <v>3.395703679999991E-2</v>
      </c>
      <c r="L83" s="17">
        <f t="shared" si="507"/>
        <v>4.0048444159999912E-2</v>
      </c>
      <c r="M83" s="17">
        <f t="shared" si="507"/>
        <v>4.7358132991999646E-2</v>
      </c>
      <c r="N83" s="17">
        <f t="shared" si="507"/>
        <v>5.6129759590400223E-2</v>
      </c>
      <c r="P83" s="163"/>
      <c r="Q83" s="171" t="s">
        <v>45</v>
      </c>
      <c r="R83" s="16" t="s">
        <v>55</v>
      </c>
      <c r="S83" s="17">
        <f t="shared" ref="S83:AB83" si="508">S55+S68-S129</f>
        <v>3.8699999999999998E-2</v>
      </c>
      <c r="T83" s="17">
        <f t="shared" si="508"/>
        <v>4.0740000000000026E-2</v>
      </c>
      <c r="U83" s="17">
        <f t="shared" si="508"/>
        <v>4.3187999999999949E-2</v>
      </c>
      <c r="V83" s="17">
        <f t="shared" si="508"/>
        <v>4.6125600000000058E-2</v>
      </c>
      <c r="W83" s="17">
        <f t="shared" si="508"/>
        <v>4.965071999999994E-2</v>
      </c>
      <c r="X83" s="17">
        <f t="shared" si="508"/>
        <v>5.3880864000000209E-2</v>
      </c>
      <c r="Y83" s="17">
        <f t="shared" si="508"/>
        <v>5.8957036799999918E-2</v>
      </c>
      <c r="Z83" s="17">
        <f t="shared" si="508"/>
        <v>6.5048444159999899E-2</v>
      </c>
      <c r="AA83" s="17">
        <f t="shared" si="508"/>
        <v>7.2358132991999641E-2</v>
      </c>
      <c r="AB83" s="17">
        <f t="shared" si="508"/>
        <v>8.1129759590400238E-2</v>
      </c>
      <c r="AC83" s="5"/>
      <c r="AD83" s="163"/>
      <c r="AE83" s="171" t="s">
        <v>45</v>
      </c>
      <c r="AF83" s="16" t="s">
        <v>55</v>
      </c>
      <c r="AG83" s="17">
        <f t="shared" ref="AG83:AP83" si="509">AG55+AG68-AG129</f>
        <v>6.3699999999999993E-2</v>
      </c>
      <c r="AH83" s="17">
        <f t="shared" si="509"/>
        <v>6.5740000000000035E-2</v>
      </c>
      <c r="AI83" s="17">
        <f t="shared" si="509"/>
        <v>6.8187999999999943E-2</v>
      </c>
      <c r="AJ83" s="17">
        <f t="shared" si="509"/>
        <v>7.1125600000000067E-2</v>
      </c>
      <c r="AK83" s="17">
        <f t="shared" si="509"/>
        <v>7.4650719999999934E-2</v>
      </c>
      <c r="AL83" s="17">
        <f t="shared" si="509"/>
        <v>7.8880864000000203E-2</v>
      </c>
      <c r="AM83" s="17">
        <f t="shared" si="509"/>
        <v>8.3957036799999912E-2</v>
      </c>
      <c r="AN83" s="17">
        <f t="shared" si="509"/>
        <v>9.0048444159999907E-2</v>
      </c>
      <c r="AO83" s="17">
        <f t="shared" si="509"/>
        <v>9.7358132991999649E-2</v>
      </c>
      <c r="AP83" s="17">
        <f t="shared" si="509"/>
        <v>0.10612975959040022</v>
      </c>
      <c r="AQ83" s="5"/>
      <c r="AR83" s="163"/>
      <c r="AS83" s="171" t="s">
        <v>45</v>
      </c>
      <c r="AT83" s="16" t="s">
        <v>55</v>
      </c>
      <c r="AU83" s="17">
        <f t="shared" ref="AU83:BD83" si="510">AU55+AU68-AU129</f>
        <v>8.8700000000000001E-2</v>
      </c>
      <c r="AV83" s="17">
        <f t="shared" si="510"/>
        <v>9.0740000000000015E-2</v>
      </c>
      <c r="AW83" s="17">
        <f t="shared" si="510"/>
        <v>9.3187999999999938E-2</v>
      </c>
      <c r="AX83" s="17">
        <f t="shared" si="510"/>
        <v>9.6125600000000061E-2</v>
      </c>
      <c r="AY83" s="17">
        <f t="shared" si="510"/>
        <v>9.9650719999999929E-2</v>
      </c>
      <c r="AZ83" s="17">
        <f t="shared" si="510"/>
        <v>0.10388086400000021</v>
      </c>
      <c r="BA83" s="17">
        <f t="shared" si="510"/>
        <v>0.10895703679999993</v>
      </c>
      <c r="BB83" s="17">
        <f t="shared" si="510"/>
        <v>0.1150484441599999</v>
      </c>
      <c r="BC83" s="17">
        <f t="shared" si="510"/>
        <v>0.12235813299199966</v>
      </c>
      <c r="BD83" s="17">
        <f t="shared" si="510"/>
        <v>0.13112975959040021</v>
      </c>
      <c r="BE83" s="5"/>
      <c r="BF83" s="163"/>
      <c r="BG83" s="171" t="s">
        <v>45</v>
      </c>
      <c r="BH83" s="16" t="s">
        <v>55</v>
      </c>
      <c r="BI83" s="17">
        <f t="shared" ref="BI83:BR83" si="511">BI55+BI68-BI129</f>
        <v>0.1137</v>
      </c>
      <c r="BJ83" s="17">
        <f t="shared" si="511"/>
        <v>0.11574000000000001</v>
      </c>
      <c r="BK83" s="17">
        <f t="shared" si="511"/>
        <v>0.11818799999999995</v>
      </c>
      <c r="BL83" s="17">
        <f t="shared" si="511"/>
        <v>0.12112560000000006</v>
      </c>
      <c r="BM83" s="17">
        <f t="shared" si="511"/>
        <v>0.12465071999999994</v>
      </c>
      <c r="BN83" s="17">
        <f t="shared" si="511"/>
        <v>0.12888086400000021</v>
      </c>
      <c r="BO83" s="17">
        <f t="shared" si="511"/>
        <v>0.1339570367999999</v>
      </c>
      <c r="BP83" s="17">
        <f t="shared" si="511"/>
        <v>0.1400484441599999</v>
      </c>
      <c r="BQ83" s="17">
        <f t="shared" si="511"/>
        <v>0.14735813299199965</v>
      </c>
      <c r="BR83" s="17">
        <f t="shared" si="511"/>
        <v>0.15612975959040024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1.8680863999999995E-2</v>
      </c>
      <c r="J84" s="18"/>
      <c r="K84" s="18"/>
      <c r="L84" s="18"/>
      <c r="M84" s="18"/>
      <c r="N84" s="18">
        <f>SUM(E83:N83)/10</f>
        <v>2.9977855754239984E-2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4.3680864E-2</v>
      </c>
      <c r="X84" s="18"/>
      <c r="Y84" s="18"/>
      <c r="Z84" s="18"/>
      <c r="AA84" s="18"/>
      <c r="AB84" s="18">
        <f>SUM(S83:AB83)/10</f>
        <v>5.4977855754239989E-2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6.8680863999999994E-2</v>
      </c>
      <c r="AL84" s="18"/>
      <c r="AM84" s="18"/>
      <c r="AN84" s="18"/>
      <c r="AO84" s="18"/>
      <c r="AP84" s="18">
        <f>SUM(AG83:AP83)/10</f>
        <v>7.997785575423999E-2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9.3680863999999989E-2</v>
      </c>
      <c r="AZ84" s="18"/>
      <c r="BA84" s="18"/>
      <c r="BB84" s="18"/>
      <c r="BC84" s="18"/>
      <c r="BD84" s="18">
        <f>SUM(AU83:BD83)/10</f>
        <v>0.10497785575423998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0.11868086399999997</v>
      </c>
      <c r="BN84" s="18"/>
      <c r="BO84" s="18"/>
      <c r="BP84" s="18"/>
      <c r="BQ84" s="18"/>
      <c r="BR84" s="18">
        <f>SUM(BI83:BR83)/10</f>
        <v>0.12997785575423998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512">E81*E$16</f>
        <v>13699.999999999984</v>
      </c>
      <c r="F85" s="23">
        <f t="shared" si="512"/>
        <v>15740.000000000036</v>
      </c>
      <c r="G85" s="23">
        <f t="shared" si="512"/>
        <v>18187.999999999931</v>
      </c>
      <c r="H85" s="23">
        <f t="shared" si="512"/>
        <v>21125.600000000079</v>
      </c>
      <c r="I85" s="23">
        <f t="shared" si="512"/>
        <v>24650.719999999947</v>
      </c>
      <c r="J85" s="23">
        <f t="shared" si="512"/>
        <v>28880.864000000198</v>
      </c>
      <c r="K85" s="23">
        <f t="shared" si="512"/>
        <v>33957.036799999907</v>
      </c>
      <c r="L85" s="23">
        <f t="shared" si="512"/>
        <v>40048.444159999912</v>
      </c>
      <c r="M85" s="23">
        <f t="shared" si="512"/>
        <v>47358.132991999635</v>
      </c>
      <c r="N85" s="23">
        <f t="shared" si="512"/>
        <v>56129.759590400223</v>
      </c>
      <c r="P85" s="163"/>
      <c r="Q85" s="163"/>
      <c r="R85" s="20" t="s">
        <v>57</v>
      </c>
      <c r="S85" s="23">
        <f t="shared" ref="S85:AB85" si="513">S81*S$16</f>
        <v>38699.999999999993</v>
      </c>
      <c r="T85" s="23">
        <f t="shared" si="513"/>
        <v>40740.000000000029</v>
      </c>
      <c r="U85" s="23">
        <f t="shared" si="513"/>
        <v>43187.999999999949</v>
      </c>
      <c r="V85" s="23">
        <f t="shared" si="513"/>
        <v>46125.600000000064</v>
      </c>
      <c r="W85" s="23">
        <f t="shared" si="513"/>
        <v>49650.719999999943</v>
      </c>
      <c r="X85" s="23">
        <f t="shared" si="513"/>
        <v>53880.864000000212</v>
      </c>
      <c r="Y85" s="23">
        <f t="shared" si="513"/>
        <v>58957.036799999922</v>
      </c>
      <c r="Z85" s="23">
        <f t="shared" si="513"/>
        <v>65048.444159999905</v>
      </c>
      <c r="AA85" s="23">
        <f t="shared" si="513"/>
        <v>72358.13299199965</v>
      </c>
      <c r="AB85" s="23">
        <f t="shared" si="513"/>
        <v>81129.759590400237</v>
      </c>
      <c r="AC85" s="5"/>
      <c r="AD85" s="163"/>
      <c r="AE85" s="163"/>
      <c r="AF85" s="20" t="s">
        <v>57</v>
      </c>
      <c r="AG85" s="23">
        <f t="shared" ref="AG85:AP85" si="514">AG81*AG$16</f>
        <v>63699.999999999993</v>
      </c>
      <c r="AH85" s="23">
        <f t="shared" si="514"/>
        <v>65740.000000000044</v>
      </c>
      <c r="AI85" s="23">
        <f t="shared" si="514"/>
        <v>68187.999999999942</v>
      </c>
      <c r="AJ85" s="23">
        <f t="shared" si="514"/>
        <v>71125.600000000064</v>
      </c>
      <c r="AK85" s="23">
        <f t="shared" si="514"/>
        <v>74650.719999999928</v>
      </c>
      <c r="AL85" s="23">
        <f t="shared" si="514"/>
        <v>78880.864000000191</v>
      </c>
      <c r="AM85" s="23">
        <f t="shared" si="514"/>
        <v>83957.036799999914</v>
      </c>
      <c r="AN85" s="23">
        <f t="shared" si="514"/>
        <v>90048.444159999897</v>
      </c>
      <c r="AO85" s="23">
        <f t="shared" si="514"/>
        <v>97358.13299199965</v>
      </c>
      <c r="AP85" s="23">
        <f t="shared" si="514"/>
        <v>106129.75959040025</v>
      </c>
      <c r="AQ85" s="5"/>
      <c r="AR85" s="163"/>
      <c r="AS85" s="163"/>
      <c r="AT85" s="20" t="s">
        <v>57</v>
      </c>
      <c r="AU85" s="23">
        <f t="shared" ref="AU85:BD85" si="515">AU81*AU$16</f>
        <v>88700.000000000015</v>
      </c>
      <c r="AV85" s="23">
        <f t="shared" si="515"/>
        <v>90740.000000000029</v>
      </c>
      <c r="AW85" s="23">
        <f t="shared" si="515"/>
        <v>93187.999999999942</v>
      </c>
      <c r="AX85" s="23">
        <f t="shared" si="515"/>
        <v>96125.600000000079</v>
      </c>
      <c r="AY85" s="23">
        <f t="shared" si="515"/>
        <v>99650.719999999928</v>
      </c>
      <c r="AZ85" s="23">
        <f t="shared" si="515"/>
        <v>103880.86400000019</v>
      </c>
      <c r="BA85" s="23">
        <f t="shared" si="515"/>
        <v>108957.03679999991</v>
      </c>
      <c r="BB85" s="23">
        <f t="shared" si="515"/>
        <v>115048.4441599999</v>
      </c>
      <c r="BC85" s="23">
        <f t="shared" si="515"/>
        <v>122358.13299199966</v>
      </c>
      <c r="BD85" s="23">
        <f t="shared" si="515"/>
        <v>131129.75959040024</v>
      </c>
      <c r="BE85" s="5"/>
      <c r="BF85" s="163"/>
      <c r="BG85" s="163"/>
      <c r="BH85" s="20" t="s">
        <v>57</v>
      </c>
      <c r="BI85" s="23">
        <f t="shared" ref="BI85:BR85" si="516">BI81*BI$16</f>
        <v>113700</v>
      </c>
      <c r="BJ85" s="23">
        <f t="shared" si="516"/>
        <v>115740.00000000003</v>
      </c>
      <c r="BK85" s="23">
        <f t="shared" si="516"/>
        <v>118187.99999999994</v>
      </c>
      <c r="BL85" s="23">
        <f t="shared" si="516"/>
        <v>121125.60000000005</v>
      </c>
      <c r="BM85" s="23">
        <f t="shared" si="516"/>
        <v>124650.71999999994</v>
      </c>
      <c r="BN85" s="23">
        <f t="shared" si="516"/>
        <v>128880.86400000019</v>
      </c>
      <c r="BO85" s="23">
        <f t="shared" si="516"/>
        <v>133957.03679999991</v>
      </c>
      <c r="BP85" s="23">
        <f t="shared" si="516"/>
        <v>140048.44415999987</v>
      </c>
      <c r="BQ85" s="23">
        <f t="shared" si="516"/>
        <v>147358.13299199968</v>
      </c>
      <c r="BR85" s="23">
        <f t="shared" si="516"/>
        <v>156129.75959040021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18680.863999999994</v>
      </c>
      <c r="J86" s="23"/>
      <c r="K86" s="23"/>
      <c r="L86" s="23"/>
      <c r="M86" s="23"/>
      <c r="N86" s="23">
        <f>SUM(E85:N85)/10</f>
        <v>29977.855754239987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43680.863999999994</v>
      </c>
      <c r="X86" s="23"/>
      <c r="Y86" s="23"/>
      <c r="Z86" s="23"/>
      <c r="AA86" s="23"/>
      <c r="AB86" s="23">
        <f>SUM(S85:AB85)/10</f>
        <v>54977.855754239994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68680.863999999987</v>
      </c>
      <c r="AL86" s="23"/>
      <c r="AM86" s="23"/>
      <c r="AN86" s="23"/>
      <c r="AO86" s="23"/>
      <c r="AP86" s="23">
        <f>SUM(AG85:AP85)/10</f>
        <v>79977.855754239979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93680.864000000001</v>
      </c>
      <c r="AZ86" s="23"/>
      <c r="BA86" s="23"/>
      <c r="BB86" s="23"/>
      <c r="BC86" s="23"/>
      <c r="BD86" s="23">
        <f>SUM(AU85:BD85)/10</f>
        <v>104977.85575423998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118680.86399999999</v>
      </c>
      <c r="BN86" s="23"/>
      <c r="BO86" s="23"/>
      <c r="BP86" s="23"/>
      <c r="BQ86" s="23"/>
      <c r="BR86" s="23">
        <f>SUM(BI85:BR85)/10</f>
        <v>129977.85575423998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13699.999999999984</v>
      </c>
      <c r="F87" s="22">
        <f t="shared" ref="F87:N87" si="517">E87+F85</f>
        <v>29440.000000000022</v>
      </c>
      <c r="G87" s="22">
        <f t="shared" si="517"/>
        <v>47627.999999999956</v>
      </c>
      <c r="H87" s="22">
        <f t="shared" si="517"/>
        <v>68753.600000000035</v>
      </c>
      <c r="I87" s="22">
        <f t="shared" si="517"/>
        <v>93404.319999999978</v>
      </c>
      <c r="J87" s="22">
        <f t="shared" si="517"/>
        <v>122285.18400000018</v>
      </c>
      <c r="K87" s="22">
        <f t="shared" si="517"/>
        <v>156242.2208000001</v>
      </c>
      <c r="L87" s="22">
        <f t="shared" si="517"/>
        <v>196290.66496000002</v>
      </c>
      <c r="M87" s="22">
        <f t="shared" si="517"/>
        <v>243648.79795199964</v>
      </c>
      <c r="N87" s="22">
        <f t="shared" si="517"/>
        <v>299778.55754239985</v>
      </c>
      <c r="P87" s="163"/>
      <c r="Q87" s="163"/>
      <c r="R87" s="20" t="s">
        <v>58</v>
      </c>
      <c r="S87" s="22">
        <f>S85</f>
        <v>38699.999999999993</v>
      </c>
      <c r="T87" s="22">
        <f t="shared" ref="T87" si="518">S87+T85</f>
        <v>79440.000000000029</v>
      </c>
      <c r="U87" s="22">
        <f t="shared" ref="U87" si="519">T87+U85</f>
        <v>122627.99999999997</v>
      </c>
      <c r="V87" s="22">
        <f t="shared" ref="V87" si="520">U87+V85</f>
        <v>168753.60000000003</v>
      </c>
      <c r="W87" s="22">
        <f t="shared" ref="W87" si="521">V87+W85</f>
        <v>218404.31999999998</v>
      </c>
      <c r="X87" s="22">
        <f t="shared" ref="X87" si="522">W87+X85</f>
        <v>272285.18400000018</v>
      </c>
      <c r="Y87" s="22">
        <f t="shared" ref="Y87" si="523">X87+Y85</f>
        <v>331242.22080000013</v>
      </c>
      <c r="Z87" s="22">
        <f t="shared" ref="Z87" si="524">Y87+Z85</f>
        <v>396290.66496000002</v>
      </c>
      <c r="AA87" s="22">
        <f t="shared" ref="AA87" si="525">Z87+AA85</f>
        <v>468648.7979519997</v>
      </c>
      <c r="AB87" s="22">
        <f t="shared" ref="AB87" si="526">AA87+AB85</f>
        <v>549778.55754239997</v>
      </c>
      <c r="AC87" s="5"/>
      <c r="AD87" s="163"/>
      <c r="AE87" s="163"/>
      <c r="AF87" s="20" t="s">
        <v>58</v>
      </c>
      <c r="AG87" s="22">
        <f>AG85</f>
        <v>63699.999999999993</v>
      </c>
      <c r="AH87" s="22">
        <f t="shared" ref="AH87" si="527">AG87+AH85</f>
        <v>129440.00000000003</v>
      </c>
      <c r="AI87" s="22">
        <f t="shared" ref="AI87" si="528">AH87+AI85</f>
        <v>197627.99999999997</v>
      </c>
      <c r="AJ87" s="22">
        <f t="shared" ref="AJ87" si="529">AI87+AJ85</f>
        <v>268753.60000000003</v>
      </c>
      <c r="AK87" s="22">
        <f t="shared" ref="AK87" si="530">AJ87+AK85</f>
        <v>343404.31999999995</v>
      </c>
      <c r="AL87" s="22">
        <f t="shared" ref="AL87" si="531">AK87+AL85</f>
        <v>422285.18400000012</v>
      </c>
      <c r="AM87" s="22">
        <f t="shared" ref="AM87" si="532">AL87+AM85</f>
        <v>506242.22080000001</v>
      </c>
      <c r="AN87" s="22">
        <f t="shared" ref="AN87" si="533">AM87+AN85</f>
        <v>596290.66495999997</v>
      </c>
      <c r="AO87" s="22">
        <f t="shared" ref="AO87" si="534">AN87+AO85</f>
        <v>693648.79795199959</v>
      </c>
      <c r="AP87" s="22">
        <f t="shared" ref="AP87" si="535">AO87+AP85</f>
        <v>799778.55754239985</v>
      </c>
      <c r="AQ87" s="5"/>
      <c r="AR87" s="163"/>
      <c r="AS87" s="163"/>
      <c r="AT87" s="20" t="s">
        <v>58</v>
      </c>
      <c r="AU87" s="22">
        <f>AU85</f>
        <v>88700.000000000015</v>
      </c>
      <c r="AV87" s="22">
        <f t="shared" ref="AV87" si="536">AU87+AV85</f>
        <v>179440.00000000006</v>
      </c>
      <c r="AW87" s="22">
        <f t="shared" ref="AW87" si="537">AV87+AW85</f>
        <v>272628</v>
      </c>
      <c r="AX87" s="22">
        <f t="shared" ref="AX87" si="538">AW87+AX85</f>
        <v>368753.60000000009</v>
      </c>
      <c r="AY87" s="22">
        <f t="shared" ref="AY87" si="539">AX87+AY85</f>
        <v>468404.32</v>
      </c>
      <c r="AZ87" s="22">
        <f t="shared" ref="AZ87" si="540">AY87+AZ85</f>
        <v>572285.18400000024</v>
      </c>
      <c r="BA87" s="22">
        <f t="shared" ref="BA87" si="541">AZ87+BA85</f>
        <v>681242.22080000013</v>
      </c>
      <c r="BB87" s="22">
        <f t="shared" ref="BB87" si="542">BA87+BB85</f>
        <v>796290.66495999997</v>
      </c>
      <c r="BC87" s="22">
        <f t="shared" ref="BC87" si="543">BB87+BC85</f>
        <v>918648.79795199959</v>
      </c>
      <c r="BD87" s="22">
        <f t="shared" ref="BD87" si="544">BC87+BD85</f>
        <v>1049778.5575423997</v>
      </c>
      <c r="BE87" s="5"/>
      <c r="BF87" s="163"/>
      <c r="BG87" s="163"/>
      <c r="BH87" s="20" t="s">
        <v>58</v>
      </c>
      <c r="BI87" s="22">
        <f>BI85</f>
        <v>113700</v>
      </c>
      <c r="BJ87" s="22">
        <f t="shared" ref="BJ87" si="545">BI87+BJ85</f>
        <v>229440.00000000003</v>
      </c>
      <c r="BK87" s="22">
        <f t="shared" ref="BK87" si="546">BJ87+BK85</f>
        <v>347628</v>
      </c>
      <c r="BL87" s="22">
        <f t="shared" ref="BL87" si="547">BK87+BL85</f>
        <v>468753.60000000003</v>
      </c>
      <c r="BM87" s="22">
        <f t="shared" ref="BM87" si="548">BL87+BM85</f>
        <v>593404.31999999995</v>
      </c>
      <c r="BN87" s="22">
        <f t="shared" ref="BN87" si="549">BM87+BN85</f>
        <v>722285.18400000012</v>
      </c>
      <c r="BO87" s="22">
        <f t="shared" ref="BO87" si="550">BN87+BO85</f>
        <v>856242.22080000001</v>
      </c>
      <c r="BP87" s="22">
        <f t="shared" ref="BP87" si="551">BO87+BP85</f>
        <v>996290.66495999985</v>
      </c>
      <c r="BQ87" s="22">
        <f t="shared" ref="BQ87" si="552">BP87+BQ85</f>
        <v>1143648.7979519996</v>
      </c>
      <c r="BR87" s="22">
        <f t="shared" ref="BR87" si="553">BQ87+BR85</f>
        <v>1299778.5575423997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554">E58+E73-E132</f>
        <v>1.3699999999999986E-2</v>
      </c>
      <c r="F88" s="17">
        <f t="shared" si="554"/>
        <v>1.8480000000000104E-2</v>
      </c>
      <c r="G88" s="17">
        <f t="shared" si="554"/>
        <v>2.4623999999999653E-2</v>
      </c>
      <c r="H88" s="17">
        <f t="shared" si="554"/>
        <v>3.2486400000000693E-2</v>
      </c>
      <c r="I88" s="17">
        <f t="shared" si="554"/>
        <v>4.2508799999999125E-2</v>
      </c>
      <c r="J88" s="17">
        <f t="shared" si="554"/>
        <v>5.5240704000002458E-2</v>
      </c>
      <c r="K88" s="17">
        <f t="shared" si="554"/>
        <v>7.136501759999668E-2</v>
      </c>
      <c r="L88" s="17">
        <f t="shared" si="554"/>
        <v>9.1729428479999944E-2</v>
      </c>
      <c r="M88" s="17">
        <f t="shared" si="554"/>
        <v>0.11738500300799386</v>
      </c>
      <c r="N88" s="17">
        <f t="shared" si="554"/>
        <v>0.14963363020801362</v>
      </c>
      <c r="P88" s="163"/>
      <c r="Q88" s="171" t="s">
        <v>44</v>
      </c>
      <c r="R88" s="16" t="s">
        <v>55</v>
      </c>
      <c r="S88" s="17">
        <f t="shared" ref="S88:AB88" si="555">S58+S73-S132</f>
        <v>3.8699999999999998E-2</v>
      </c>
      <c r="T88" s="17">
        <f t="shared" si="555"/>
        <v>4.8480000000000058E-2</v>
      </c>
      <c r="U88" s="17">
        <f t="shared" si="555"/>
        <v>6.0623999999999768E-2</v>
      </c>
      <c r="V88" s="17">
        <f t="shared" si="555"/>
        <v>7.5686400000000459E-2</v>
      </c>
      <c r="W88" s="17">
        <f t="shared" si="555"/>
        <v>9.4348799999999261E-2</v>
      </c>
      <c r="X88" s="17">
        <f t="shared" si="555"/>
        <v>0.11744870400000235</v>
      </c>
      <c r="Y88" s="17">
        <f t="shared" si="555"/>
        <v>0.1460146175999972</v>
      </c>
      <c r="Z88" s="17">
        <f t="shared" si="555"/>
        <v>0.18130894847999959</v>
      </c>
      <c r="AA88" s="17">
        <f t="shared" si="555"/>
        <v>0.22488042700799493</v>
      </c>
      <c r="AB88" s="17">
        <f t="shared" si="555"/>
        <v>0.27862813900801192</v>
      </c>
      <c r="AC88" s="5"/>
      <c r="AD88" s="163"/>
      <c r="AE88" s="171" t="s">
        <v>44</v>
      </c>
      <c r="AF88" s="16" t="s">
        <v>55</v>
      </c>
      <c r="AG88" s="17">
        <f t="shared" ref="AG88:AP88" si="556">AG58+AG73-AG132</f>
        <v>6.3699999999999993E-2</v>
      </c>
      <c r="AH88" s="17">
        <f t="shared" si="556"/>
        <v>7.8480000000000077E-2</v>
      </c>
      <c r="AI88" s="17">
        <f t="shared" si="556"/>
        <v>9.6623999999999738E-2</v>
      </c>
      <c r="AJ88" s="17">
        <f t="shared" si="556"/>
        <v>0.1188864000000005</v>
      </c>
      <c r="AK88" s="17">
        <f t="shared" si="556"/>
        <v>0.14618879999999929</v>
      </c>
      <c r="AL88" s="17">
        <f t="shared" si="556"/>
        <v>0.17965670400000194</v>
      </c>
      <c r="AM88" s="17">
        <f t="shared" si="556"/>
        <v>0.22066421759999752</v>
      </c>
      <c r="AN88" s="17">
        <f t="shared" si="556"/>
        <v>0.27088846847999992</v>
      </c>
      <c r="AO88" s="17">
        <f t="shared" si="556"/>
        <v>0.3323758510079956</v>
      </c>
      <c r="AP88" s="17">
        <f t="shared" si="556"/>
        <v>0.40762264780800983</v>
      </c>
      <c r="AQ88" s="5"/>
      <c r="AR88" s="163"/>
      <c r="AS88" s="171" t="s">
        <v>44</v>
      </c>
      <c r="AT88" s="16" t="s">
        <v>55</v>
      </c>
      <c r="AU88" s="17">
        <f t="shared" ref="AU88:BD88" si="557">AU58+AU73-AU132</f>
        <v>8.8700000000000001E-2</v>
      </c>
      <c r="AV88" s="17">
        <f t="shared" si="557"/>
        <v>0.10848000000000005</v>
      </c>
      <c r="AW88" s="17">
        <f t="shared" si="557"/>
        <v>0.1326239999999998</v>
      </c>
      <c r="AX88" s="17">
        <f t="shared" si="557"/>
        <v>0.16208640000000038</v>
      </c>
      <c r="AY88" s="17">
        <f t="shared" si="557"/>
        <v>0.19802879999999923</v>
      </c>
      <c r="AZ88" s="17">
        <f t="shared" si="557"/>
        <v>0.24186470400000193</v>
      </c>
      <c r="BA88" s="17">
        <f t="shared" si="557"/>
        <v>0.29531381759999797</v>
      </c>
      <c r="BB88" s="17">
        <f t="shared" si="557"/>
        <v>0.36046798847999983</v>
      </c>
      <c r="BC88" s="17">
        <f t="shared" si="557"/>
        <v>0.43987127500799639</v>
      </c>
      <c r="BD88" s="17">
        <f t="shared" si="557"/>
        <v>0.53661715660800757</v>
      </c>
      <c r="BE88" s="5"/>
      <c r="BF88" s="163"/>
      <c r="BG88" s="171" t="s">
        <v>44</v>
      </c>
      <c r="BH88" s="16" t="s">
        <v>55</v>
      </c>
      <c r="BI88" s="17">
        <f t="shared" ref="BI88:BR88" si="558">BI58+BI73-BI132</f>
        <v>0.1137</v>
      </c>
      <c r="BJ88" s="17">
        <f t="shared" si="558"/>
        <v>0.13847999999999999</v>
      </c>
      <c r="BK88" s="17">
        <f t="shared" si="558"/>
        <v>0.16862399999999983</v>
      </c>
      <c r="BL88" s="17">
        <f t="shared" si="558"/>
        <v>0.2052864000000004</v>
      </c>
      <c r="BM88" s="17">
        <f t="shared" si="558"/>
        <v>0.24986879999999956</v>
      </c>
      <c r="BN88" s="17">
        <f t="shared" si="558"/>
        <v>0.30407270400000119</v>
      </c>
      <c r="BO88" s="17">
        <f t="shared" si="558"/>
        <v>0.36996341759999868</v>
      </c>
      <c r="BP88" s="17">
        <f t="shared" si="558"/>
        <v>0.45004750847999969</v>
      </c>
      <c r="BQ88" s="17">
        <f t="shared" si="558"/>
        <v>0.54736669900799728</v>
      </c>
      <c r="BR88" s="17">
        <f t="shared" si="558"/>
        <v>0.66561166540800631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2.6359839999999912E-2</v>
      </c>
      <c r="J89" s="18"/>
      <c r="K89" s="18"/>
      <c r="L89" s="18"/>
      <c r="M89" s="18"/>
      <c r="N89" s="18">
        <f>SUM(E88:N88)/10</f>
        <v>6.1715298329600612E-2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6.3567839999999903E-2</v>
      </c>
      <c r="X89" s="18"/>
      <c r="Y89" s="18"/>
      <c r="Z89" s="18"/>
      <c r="AA89" s="18"/>
      <c r="AB89" s="18">
        <f>SUM(S88:AB88)/10</f>
        <v>0.12661200360960054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0.10077583999999992</v>
      </c>
      <c r="AL89" s="18"/>
      <c r="AM89" s="18"/>
      <c r="AN89" s="18"/>
      <c r="AO89" s="18"/>
      <c r="AP89" s="18">
        <f>SUM(AG88:AP88)/10</f>
        <v>0.19150870888960045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0.13798383999999991</v>
      </c>
      <c r="AZ89" s="18"/>
      <c r="BA89" s="18"/>
      <c r="BB89" s="18"/>
      <c r="BC89" s="18"/>
      <c r="BD89" s="18">
        <f>SUM(AU88:BD88)/10</f>
        <v>0.25640541416960033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0.17519183999999993</v>
      </c>
      <c r="BN89" s="18"/>
      <c r="BO89" s="18"/>
      <c r="BP89" s="18"/>
      <c r="BQ89" s="18"/>
      <c r="BR89" s="18">
        <f>SUM(BI88:BR88)/10</f>
        <v>0.3213021194496003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13699.999999999984</v>
      </c>
      <c r="F90" s="23">
        <f>F92-E92</f>
        <v>18480.000000000102</v>
      </c>
      <c r="G90" s="23">
        <f>G92-F92</f>
        <v>24623.999999999654</v>
      </c>
      <c r="H90" s="23">
        <f t="shared" ref="H90:N90" si="559">H92-G92</f>
        <v>32486.400000000707</v>
      </c>
      <c r="I90" s="23">
        <f t="shared" si="559"/>
        <v>42508.799999999159</v>
      </c>
      <c r="J90" s="23">
        <f t="shared" si="559"/>
        <v>55240.704000002443</v>
      </c>
      <c r="K90" s="23">
        <f t="shared" si="559"/>
        <v>71365.017599996645</v>
      </c>
      <c r="L90" s="23">
        <f t="shared" si="559"/>
        <v>91729.428479999857</v>
      </c>
      <c r="M90" s="23">
        <f t="shared" si="559"/>
        <v>117385.00300799386</v>
      </c>
      <c r="N90" s="23">
        <f t="shared" si="559"/>
        <v>149633.6302080137</v>
      </c>
      <c r="P90" s="163"/>
      <c r="Q90" s="163"/>
      <c r="R90" s="20" t="s">
        <v>57</v>
      </c>
      <c r="S90" s="23">
        <f>S92</f>
        <v>38699.999999999993</v>
      </c>
      <c r="T90" s="23">
        <f>T92-S92</f>
        <v>48480.000000000065</v>
      </c>
      <c r="U90" s="23">
        <f>U92-T92</f>
        <v>60623.999999999767</v>
      </c>
      <c r="V90" s="23">
        <f t="shared" ref="V90" si="560">V92-U92</f>
        <v>75686.400000000431</v>
      </c>
      <c r="W90" s="23">
        <f t="shared" ref="W90" si="561">W92-V92</f>
        <v>94348.79999999929</v>
      </c>
      <c r="X90" s="23">
        <f t="shared" ref="X90" si="562">X92-W92</f>
        <v>117448.70400000236</v>
      </c>
      <c r="Y90" s="23">
        <f t="shared" ref="Y90" si="563">Y92-X92</f>
        <v>146014.61759999726</v>
      </c>
      <c r="Z90" s="23">
        <f t="shared" ref="Z90" si="564">Z92-Y92</f>
        <v>181308.94847999944</v>
      </c>
      <c r="AA90" s="23">
        <f t="shared" ref="AA90" si="565">AA92-Z92</f>
        <v>224880.42700799485</v>
      </c>
      <c r="AB90" s="23">
        <f t="shared" ref="AB90" si="566">AB92-AA92</f>
        <v>278628.13900801179</v>
      </c>
      <c r="AC90" s="5"/>
      <c r="AD90" s="163"/>
      <c r="AE90" s="163"/>
      <c r="AF90" s="20" t="s">
        <v>57</v>
      </c>
      <c r="AG90" s="23">
        <f>AG92</f>
        <v>63699.999999999993</v>
      </c>
      <c r="AH90" s="23">
        <f>AH92-AG92</f>
        <v>78480.000000000058</v>
      </c>
      <c r="AI90" s="23">
        <f>AI92-AH92</f>
        <v>96623.999999999796</v>
      </c>
      <c r="AJ90" s="23">
        <f t="shared" ref="AJ90" si="567">AJ92-AI92</f>
        <v>118886.4000000004</v>
      </c>
      <c r="AK90" s="23">
        <f t="shared" ref="AK90" si="568">AK92-AJ92</f>
        <v>146188.79999999941</v>
      </c>
      <c r="AL90" s="23">
        <f t="shared" ref="AL90" si="569">AL92-AK92</f>
        <v>179656.70400000195</v>
      </c>
      <c r="AM90" s="23">
        <f t="shared" ref="AM90" si="570">AM92-AL92</f>
        <v>220664.2175999973</v>
      </c>
      <c r="AN90" s="23">
        <f t="shared" ref="AN90" si="571">AN92-AM92</f>
        <v>270888.46847999992</v>
      </c>
      <c r="AO90" s="23">
        <f t="shared" ref="AO90" si="572">AO92-AN92</f>
        <v>332375.85100799566</v>
      </c>
      <c r="AP90" s="23">
        <f t="shared" ref="AP90" si="573">AP92-AO92</f>
        <v>407622.64780800976</v>
      </c>
      <c r="AQ90" s="5"/>
      <c r="AR90" s="163"/>
      <c r="AS90" s="163"/>
      <c r="AT90" s="20" t="s">
        <v>57</v>
      </c>
      <c r="AU90" s="23">
        <f>AU92</f>
        <v>88700.000000000015</v>
      </c>
      <c r="AV90" s="23">
        <f>AV92-AU92</f>
        <v>108480.00000000001</v>
      </c>
      <c r="AW90" s="23">
        <f>AW92-AV92</f>
        <v>132623.9999999998</v>
      </c>
      <c r="AX90" s="23">
        <f t="shared" ref="AX90" si="574">AX92-AW92</f>
        <v>162086.40000000037</v>
      </c>
      <c r="AY90" s="23">
        <f t="shared" ref="AY90" si="575">AY92-AX92</f>
        <v>198028.79999999941</v>
      </c>
      <c r="AZ90" s="23">
        <f t="shared" ref="AZ90" si="576">AZ92-AY92</f>
        <v>241864.70400000189</v>
      </c>
      <c r="BA90" s="23">
        <f t="shared" ref="BA90" si="577">BA92-AZ92</f>
        <v>295313.81759999809</v>
      </c>
      <c r="BB90" s="23">
        <f t="shared" ref="BB90" si="578">BB92-BA92</f>
        <v>360467.98847999936</v>
      </c>
      <c r="BC90" s="23">
        <f t="shared" ref="BC90" si="579">BC92-BB92</f>
        <v>439871.27500799694</v>
      </c>
      <c r="BD90" s="23">
        <f t="shared" ref="BD90" si="580">BD92-BC92</f>
        <v>536617.15660800738</v>
      </c>
      <c r="BE90" s="5"/>
      <c r="BF90" s="163"/>
      <c r="BG90" s="163"/>
      <c r="BH90" s="20" t="s">
        <v>57</v>
      </c>
      <c r="BI90" s="23">
        <f>BI92</f>
        <v>113700</v>
      </c>
      <c r="BJ90" s="23">
        <f>BJ92-BI92</f>
        <v>138480</v>
      </c>
      <c r="BK90" s="23">
        <f>BK92-BJ92</f>
        <v>168623.99999999988</v>
      </c>
      <c r="BL90" s="23">
        <f t="shared" ref="BL90" si="581">BL92-BK92</f>
        <v>205286.40000000026</v>
      </c>
      <c r="BM90" s="23">
        <f t="shared" ref="BM90" si="582">BM92-BL92</f>
        <v>249868.7999999997</v>
      </c>
      <c r="BN90" s="23">
        <f t="shared" ref="BN90" si="583">BN92-BM92</f>
        <v>304072.70400000119</v>
      </c>
      <c r="BO90" s="23">
        <f t="shared" ref="BO90" si="584">BO92-BN92</f>
        <v>369963.41759999865</v>
      </c>
      <c r="BP90" s="23">
        <f t="shared" ref="BP90" si="585">BP92-BO92</f>
        <v>450047.50847999961</v>
      </c>
      <c r="BQ90" s="23">
        <f t="shared" ref="BQ90" si="586">BQ92-BP92</f>
        <v>547366.69900799682</v>
      </c>
      <c r="BR90" s="23">
        <f t="shared" ref="BR90" si="587">BR92-BQ92</f>
        <v>665611.66540800687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26359.83999999992</v>
      </c>
      <c r="J91" s="23"/>
      <c r="K91" s="23"/>
      <c r="L91" s="23"/>
      <c r="M91" s="23"/>
      <c r="N91" s="23">
        <f>SUM(E90:N90)/10</f>
        <v>61715.298329600613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63567.839999999909</v>
      </c>
      <c r="X91" s="23"/>
      <c r="Y91" s="23"/>
      <c r="Z91" s="23"/>
      <c r="AA91" s="23"/>
      <c r="AB91" s="23">
        <f>SUM(S90:AB90)/10</f>
        <v>126612.00360960052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100775.83999999994</v>
      </c>
      <c r="AL91" s="23"/>
      <c r="AM91" s="23"/>
      <c r="AN91" s="23"/>
      <c r="AO91" s="23"/>
      <c r="AP91" s="23">
        <f>SUM(AG90:AP90)/10</f>
        <v>191508.70888960041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137983.83999999991</v>
      </c>
      <c r="AZ91" s="23"/>
      <c r="BA91" s="23"/>
      <c r="BB91" s="23"/>
      <c r="BC91" s="23"/>
      <c r="BD91" s="23">
        <f>SUM(AU90:BD90)/10</f>
        <v>256405.41416960032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175191.83999999997</v>
      </c>
      <c r="BN91" s="23"/>
      <c r="BO91" s="23"/>
      <c r="BP91" s="23"/>
      <c r="BQ91" s="23"/>
      <c r="BR91" s="23">
        <f>SUM(BI90:BR90)/10</f>
        <v>321302.11944960029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588">E82*E$16</f>
        <v>13699.999999999984</v>
      </c>
      <c r="F92" s="22">
        <f t="shared" si="588"/>
        <v>32180.000000000084</v>
      </c>
      <c r="G92" s="22">
        <f t="shared" si="588"/>
        <v>56803.999999999738</v>
      </c>
      <c r="H92" s="22">
        <f t="shared" si="588"/>
        <v>89290.400000000445</v>
      </c>
      <c r="I92" s="22">
        <f t="shared" si="588"/>
        <v>131799.1999999996</v>
      </c>
      <c r="J92" s="22">
        <f t="shared" si="588"/>
        <v>187039.90400000205</v>
      </c>
      <c r="K92" s="22">
        <f t="shared" si="588"/>
        <v>258404.92159999869</v>
      </c>
      <c r="L92" s="22">
        <f t="shared" si="588"/>
        <v>350134.35007999855</v>
      </c>
      <c r="M92" s="22">
        <f t="shared" si="588"/>
        <v>467519.35308799241</v>
      </c>
      <c r="N92" s="22">
        <f t="shared" si="588"/>
        <v>617152.9832960061</v>
      </c>
      <c r="P92" s="163"/>
      <c r="Q92" s="163"/>
      <c r="R92" s="20" t="s">
        <v>58</v>
      </c>
      <c r="S92" s="22">
        <f t="shared" ref="S92:AB92" si="589">S82*S$16</f>
        <v>38699.999999999993</v>
      </c>
      <c r="T92" s="22">
        <f t="shared" si="589"/>
        <v>87180.000000000058</v>
      </c>
      <c r="U92" s="22">
        <f t="shared" si="589"/>
        <v>147803.99999999983</v>
      </c>
      <c r="V92" s="22">
        <f t="shared" si="589"/>
        <v>223490.40000000026</v>
      </c>
      <c r="W92" s="22">
        <f t="shared" si="589"/>
        <v>317839.19999999955</v>
      </c>
      <c r="X92" s="22">
        <f t="shared" si="589"/>
        <v>435287.9040000019</v>
      </c>
      <c r="Y92" s="22">
        <f t="shared" si="589"/>
        <v>581302.52159999916</v>
      </c>
      <c r="Z92" s="22">
        <f t="shared" si="589"/>
        <v>762611.4700799986</v>
      </c>
      <c r="AA92" s="22">
        <f t="shared" si="589"/>
        <v>987491.89708799345</v>
      </c>
      <c r="AB92" s="22">
        <f t="shared" si="589"/>
        <v>1266120.0360960052</v>
      </c>
      <c r="AC92" s="5"/>
      <c r="AD92" s="163"/>
      <c r="AE92" s="163"/>
      <c r="AF92" s="20" t="s">
        <v>58</v>
      </c>
      <c r="AG92" s="22">
        <f t="shared" ref="AG92:AP92" si="590">AG82*AG$16</f>
        <v>63699.999999999993</v>
      </c>
      <c r="AH92" s="22">
        <f t="shared" si="590"/>
        <v>142180.00000000006</v>
      </c>
      <c r="AI92" s="22">
        <f t="shared" si="590"/>
        <v>238803.99999999985</v>
      </c>
      <c r="AJ92" s="22">
        <f t="shared" si="590"/>
        <v>357690.40000000026</v>
      </c>
      <c r="AK92" s="22">
        <f t="shared" si="590"/>
        <v>503879.19999999966</v>
      </c>
      <c r="AL92" s="22">
        <f t="shared" si="590"/>
        <v>683535.90400000161</v>
      </c>
      <c r="AM92" s="22">
        <f t="shared" si="590"/>
        <v>904200.12159999891</v>
      </c>
      <c r="AN92" s="22">
        <f t="shared" si="590"/>
        <v>1175088.5900799988</v>
      </c>
      <c r="AO92" s="22">
        <f t="shared" si="590"/>
        <v>1507464.4410879945</v>
      </c>
      <c r="AP92" s="22">
        <f t="shared" si="590"/>
        <v>1915087.0888960043</v>
      </c>
      <c r="AQ92" s="5"/>
      <c r="AR92" s="163"/>
      <c r="AS92" s="163"/>
      <c r="AT92" s="20" t="s">
        <v>58</v>
      </c>
      <c r="AU92" s="22">
        <f t="shared" ref="AU92:BD92" si="591">AU82*AU$16</f>
        <v>88700.000000000015</v>
      </c>
      <c r="AV92" s="22">
        <f t="shared" si="591"/>
        <v>197180.00000000003</v>
      </c>
      <c r="AW92" s="22">
        <f t="shared" si="591"/>
        <v>329803.99999999983</v>
      </c>
      <c r="AX92" s="22">
        <f t="shared" si="591"/>
        <v>491890.4000000002</v>
      </c>
      <c r="AY92" s="22">
        <f t="shared" si="591"/>
        <v>689919.1999999996</v>
      </c>
      <c r="AZ92" s="22">
        <f t="shared" si="591"/>
        <v>931783.90400000149</v>
      </c>
      <c r="BA92" s="22">
        <f t="shared" si="591"/>
        <v>1227097.7215999996</v>
      </c>
      <c r="BB92" s="22">
        <f t="shared" si="591"/>
        <v>1587565.7100799989</v>
      </c>
      <c r="BC92" s="22">
        <f t="shared" si="591"/>
        <v>2027436.9850879959</v>
      </c>
      <c r="BD92" s="22">
        <f t="shared" si="591"/>
        <v>2564054.1416960033</v>
      </c>
      <c r="BE92" s="5"/>
      <c r="BF92" s="163"/>
      <c r="BG92" s="163"/>
      <c r="BH92" s="20" t="s">
        <v>58</v>
      </c>
      <c r="BI92" s="22">
        <f t="shared" ref="BI92:BR92" si="592">BI82*BI$16</f>
        <v>113700</v>
      </c>
      <c r="BJ92" s="22">
        <f t="shared" si="592"/>
        <v>252180</v>
      </c>
      <c r="BK92" s="22">
        <f t="shared" si="592"/>
        <v>420803.99999999988</v>
      </c>
      <c r="BL92" s="22">
        <f t="shared" si="592"/>
        <v>626090.40000000014</v>
      </c>
      <c r="BM92" s="22">
        <f t="shared" si="592"/>
        <v>875959.19999999984</v>
      </c>
      <c r="BN92" s="22">
        <f t="shared" si="592"/>
        <v>1180031.904000001</v>
      </c>
      <c r="BO92" s="22">
        <f t="shared" si="592"/>
        <v>1549995.3215999997</v>
      </c>
      <c r="BP92" s="22">
        <f t="shared" si="592"/>
        <v>2000042.8300799993</v>
      </c>
      <c r="BQ92" s="22">
        <f t="shared" si="592"/>
        <v>2547409.5290879961</v>
      </c>
      <c r="BR92" s="22">
        <f t="shared" si="592"/>
        <v>3213021.194496003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2.4999999999999998E-2</v>
      </c>
      <c r="F96" s="17">
        <f t="shared" ref="F96:N96" si="593">F$24*$D94</f>
        <v>2.0833333333333339E-2</v>
      </c>
      <c r="G96" s="17">
        <f t="shared" si="593"/>
        <v>1.7361111111111105E-2</v>
      </c>
      <c r="H96" s="17">
        <f t="shared" si="593"/>
        <v>1.4467592592592598E-2</v>
      </c>
      <c r="I96" s="17">
        <f t="shared" si="593"/>
        <v>1.2056327160493823E-2</v>
      </c>
      <c r="J96" s="17">
        <f t="shared" si="593"/>
        <v>1.0046939300411534E-2</v>
      </c>
      <c r="K96" s="17">
        <f t="shared" si="593"/>
        <v>8.3724494170095975E-3</v>
      </c>
      <c r="L96" s="17">
        <f t="shared" si="593"/>
        <v>6.9770411808413313E-3</v>
      </c>
      <c r="M96" s="17">
        <f t="shared" si="593"/>
        <v>5.8142009840344341E-3</v>
      </c>
      <c r="N96" s="17">
        <f t="shared" si="593"/>
        <v>4.8451674866953785E-3</v>
      </c>
      <c r="P96" s="163" t="s">
        <v>16</v>
      </c>
      <c r="Q96" s="165" t="s">
        <v>41</v>
      </c>
      <c r="R96" s="16" t="s">
        <v>83</v>
      </c>
      <c r="S96" s="17">
        <f>S$24*$D94</f>
        <v>2.4999999999999998E-2</v>
      </c>
      <c r="T96" s="17">
        <f t="shared" ref="T96:AB96" si="594">T$24*$D94</f>
        <v>2.0833333333333339E-2</v>
      </c>
      <c r="U96" s="17">
        <f t="shared" si="594"/>
        <v>1.7361111111111105E-2</v>
      </c>
      <c r="V96" s="17">
        <f t="shared" si="594"/>
        <v>1.4467592592592598E-2</v>
      </c>
      <c r="W96" s="17">
        <f t="shared" si="594"/>
        <v>1.2056327160493823E-2</v>
      </c>
      <c r="X96" s="17">
        <f t="shared" si="594"/>
        <v>1.0046939300411534E-2</v>
      </c>
      <c r="Y96" s="17">
        <f t="shared" si="594"/>
        <v>8.3724494170095975E-3</v>
      </c>
      <c r="Z96" s="17">
        <f t="shared" si="594"/>
        <v>6.9770411808413313E-3</v>
      </c>
      <c r="AA96" s="17">
        <f t="shared" si="594"/>
        <v>5.8142009840344341E-3</v>
      </c>
      <c r="AB96" s="17">
        <f t="shared" si="594"/>
        <v>4.8451674866953785E-3</v>
      </c>
      <c r="AD96" s="163" t="s">
        <v>16</v>
      </c>
      <c r="AE96" s="165" t="s">
        <v>41</v>
      </c>
      <c r="AF96" s="16" t="s">
        <v>83</v>
      </c>
      <c r="AG96" s="17">
        <f>AG$24*$D94</f>
        <v>2.4999999999999998E-2</v>
      </c>
      <c r="AH96" s="17">
        <f t="shared" ref="AH96:AP96" si="595">AH$24*$D94</f>
        <v>2.0833333333333339E-2</v>
      </c>
      <c r="AI96" s="17">
        <f t="shared" si="595"/>
        <v>1.7361111111111105E-2</v>
      </c>
      <c r="AJ96" s="17">
        <f t="shared" si="595"/>
        <v>1.4467592592592598E-2</v>
      </c>
      <c r="AK96" s="17">
        <f t="shared" si="595"/>
        <v>1.2056327160493823E-2</v>
      </c>
      <c r="AL96" s="17">
        <f t="shared" si="595"/>
        <v>1.0046939300411534E-2</v>
      </c>
      <c r="AM96" s="17">
        <f t="shared" si="595"/>
        <v>8.3724494170095975E-3</v>
      </c>
      <c r="AN96" s="17">
        <f t="shared" si="595"/>
        <v>6.9770411808413313E-3</v>
      </c>
      <c r="AO96" s="17">
        <f t="shared" si="595"/>
        <v>5.8142009840344341E-3</v>
      </c>
      <c r="AP96" s="17">
        <f t="shared" si="595"/>
        <v>4.8451674866953785E-3</v>
      </c>
      <c r="AR96" s="163" t="s">
        <v>16</v>
      </c>
      <c r="AS96" s="165" t="s">
        <v>41</v>
      </c>
      <c r="AT96" s="16" t="s">
        <v>83</v>
      </c>
      <c r="AU96" s="17">
        <f>AU$24*$D94</f>
        <v>2.4999999999999998E-2</v>
      </c>
      <c r="AV96" s="17">
        <f t="shared" ref="AV96:BD96" si="596">AV$24*$D94</f>
        <v>2.0833333333333339E-2</v>
      </c>
      <c r="AW96" s="17">
        <f t="shared" si="596"/>
        <v>1.7361111111111105E-2</v>
      </c>
      <c r="AX96" s="17">
        <f t="shared" si="596"/>
        <v>1.4467592592592598E-2</v>
      </c>
      <c r="AY96" s="17">
        <f t="shared" si="596"/>
        <v>1.2056327160493823E-2</v>
      </c>
      <c r="AZ96" s="17">
        <f t="shared" si="596"/>
        <v>1.0046939300411534E-2</v>
      </c>
      <c r="BA96" s="17">
        <f t="shared" si="596"/>
        <v>8.3724494170095975E-3</v>
      </c>
      <c r="BB96" s="17">
        <f t="shared" si="596"/>
        <v>6.9770411808413313E-3</v>
      </c>
      <c r="BC96" s="17">
        <f t="shared" si="596"/>
        <v>5.8142009840344341E-3</v>
      </c>
      <c r="BD96" s="17">
        <f t="shared" si="596"/>
        <v>4.8451674866953785E-3</v>
      </c>
      <c r="BF96" s="163" t="s">
        <v>16</v>
      </c>
      <c r="BG96" s="165" t="s">
        <v>41</v>
      </c>
      <c r="BH96" s="16" t="s">
        <v>83</v>
      </c>
      <c r="BI96" s="17">
        <f>BI$24*$D94</f>
        <v>2.4999999999999998E-2</v>
      </c>
      <c r="BJ96" s="17">
        <f t="shared" ref="BJ96:BR96" si="597">BJ$24*$D94</f>
        <v>2.0833333333333339E-2</v>
      </c>
      <c r="BK96" s="17">
        <f t="shared" si="597"/>
        <v>1.7361111111111105E-2</v>
      </c>
      <c r="BL96" s="17">
        <f t="shared" si="597"/>
        <v>1.4467592592592598E-2</v>
      </c>
      <c r="BM96" s="17">
        <f t="shared" si="597"/>
        <v>1.2056327160493823E-2</v>
      </c>
      <c r="BN96" s="17">
        <f t="shared" si="597"/>
        <v>1.0046939300411534E-2</v>
      </c>
      <c r="BO96" s="17">
        <f t="shared" si="597"/>
        <v>8.3724494170095975E-3</v>
      </c>
      <c r="BP96" s="17">
        <f t="shared" si="597"/>
        <v>6.9770411808413313E-3</v>
      </c>
      <c r="BQ96" s="17">
        <f t="shared" si="597"/>
        <v>5.8142009840344341E-3</v>
      </c>
      <c r="BR96" s="17">
        <f t="shared" si="597"/>
        <v>4.8451674866953785E-3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1.7943672839506174E-2</v>
      </c>
      <c r="J97" s="17"/>
      <c r="K97" s="17"/>
      <c r="L97" s="17"/>
      <c r="M97" s="17"/>
      <c r="N97" s="18">
        <f>SUM(E96:N96)/10</f>
        <v>1.2577416256652313E-2</v>
      </c>
      <c r="P97" s="163"/>
      <c r="Q97" s="165"/>
      <c r="R97" s="16" t="s">
        <v>84</v>
      </c>
      <c r="S97" s="17"/>
      <c r="T97" s="17"/>
      <c r="U97" s="17"/>
      <c r="V97" s="17"/>
      <c r="W97" s="100">
        <f>SUM(S96:W96)/5</f>
        <v>1.7943672839506174E-2</v>
      </c>
      <c r="X97" s="17"/>
      <c r="Y97" s="17"/>
      <c r="Z97" s="17"/>
      <c r="AA97" s="17"/>
      <c r="AB97" s="18">
        <f>SUM(S96:AB96)/10</f>
        <v>1.2577416256652313E-2</v>
      </c>
      <c r="AD97" s="163"/>
      <c r="AE97" s="165"/>
      <c r="AF97" s="16" t="s">
        <v>84</v>
      </c>
      <c r="AG97" s="17"/>
      <c r="AH97" s="17"/>
      <c r="AI97" s="17"/>
      <c r="AJ97" s="17"/>
      <c r="AK97" s="100">
        <f>SUM(AG96:AK96)/5</f>
        <v>1.7943672839506174E-2</v>
      </c>
      <c r="AL97" s="17"/>
      <c r="AM97" s="17"/>
      <c r="AN97" s="17"/>
      <c r="AO97" s="17"/>
      <c r="AP97" s="18">
        <f>SUM(AG96:AP96)/10</f>
        <v>1.2577416256652313E-2</v>
      </c>
      <c r="AR97" s="163"/>
      <c r="AS97" s="165"/>
      <c r="AT97" s="16" t="s">
        <v>84</v>
      </c>
      <c r="AU97" s="17"/>
      <c r="AV97" s="17"/>
      <c r="AW97" s="17"/>
      <c r="AX97" s="17"/>
      <c r="AY97" s="100">
        <f>SUM(AU96:AY96)/5</f>
        <v>1.7943672839506174E-2</v>
      </c>
      <c r="AZ97" s="17"/>
      <c r="BA97" s="17"/>
      <c r="BB97" s="17"/>
      <c r="BC97" s="17"/>
      <c r="BD97" s="18">
        <f>SUM(AU96:BD96)/10</f>
        <v>1.2577416256652313E-2</v>
      </c>
      <c r="BF97" s="163"/>
      <c r="BG97" s="165"/>
      <c r="BH97" s="16" t="s">
        <v>84</v>
      </c>
      <c r="BI97" s="17"/>
      <c r="BJ97" s="17"/>
      <c r="BK97" s="17"/>
      <c r="BL97" s="17"/>
      <c r="BM97" s="100">
        <f>SUM(BI96:BM96)/5</f>
        <v>1.7943672839506174E-2</v>
      </c>
      <c r="BN97" s="17"/>
      <c r="BO97" s="17"/>
      <c r="BP97" s="17"/>
      <c r="BQ97" s="17"/>
      <c r="BR97" s="18">
        <f>SUM(BI96:BR96)/10</f>
        <v>1.2577416256652313E-2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2.4999999999999998E-2</v>
      </c>
      <c r="F98" s="17">
        <f t="shared" ref="F98:N98" si="598">F$18*(F96/F$20)</f>
        <v>4.5833333333333337E-2</v>
      </c>
      <c r="G98" s="17">
        <f t="shared" si="598"/>
        <v>6.3194444444444442E-2</v>
      </c>
      <c r="H98" s="17">
        <f t="shared" si="598"/>
        <v>7.7662037037037043E-2</v>
      </c>
      <c r="I98" s="17">
        <f t="shared" si="598"/>
        <v>8.9718364197530862E-2</v>
      </c>
      <c r="J98" s="17">
        <f t="shared" si="598"/>
        <v>9.9765303497942395E-2</v>
      </c>
      <c r="K98" s="17">
        <f t="shared" si="598"/>
        <v>0.10813775291495199</v>
      </c>
      <c r="L98" s="17">
        <f t="shared" si="598"/>
        <v>0.11511479409579332</v>
      </c>
      <c r="M98" s="17">
        <f t="shared" si="598"/>
        <v>0.12092899507982775</v>
      </c>
      <c r="N98" s="17">
        <f t="shared" si="598"/>
        <v>0.12577416256652313</v>
      </c>
      <c r="P98" s="163"/>
      <c r="Q98" s="165"/>
      <c r="R98" s="16" t="s">
        <v>53</v>
      </c>
      <c r="S98" s="17">
        <f>S$18*(S96/S$20)</f>
        <v>2.4999999999999998E-2</v>
      </c>
      <c r="T98" s="17">
        <f t="shared" ref="T98:AB98" si="599">T$18*(T96/T$20)</f>
        <v>4.5833333333333337E-2</v>
      </c>
      <c r="U98" s="17">
        <f t="shared" si="599"/>
        <v>6.3194444444444442E-2</v>
      </c>
      <c r="V98" s="17">
        <f t="shared" si="599"/>
        <v>7.7662037037037043E-2</v>
      </c>
      <c r="W98" s="17">
        <f t="shared" si="599"/>
        <v>8.9718364197530862E-2</v>
      </c>
      <c r="X98" s="17">
        <f t="shared" si="599"/>
        <v>9.9765303497942395E-2</v>
      </c>
      <c r="Y98" s="17">
        <f t="shared" si="599"/>
        <v>0.10813775291495199</v>
      </c>
      <c r="Z98" s="17">
        <f t="shared" si="599"/>
        <v>0.11511479409579332</v>
      </c>
      <c r="AA98" s="17">
        <f t="shared" si="599"/>
        <v>0.12092899507982775</v>
      </c>
      <c r="AB98" s="17">
        <f t="shared" si="599"/>
        <v>0.12577416256652313</v>
      </c>
      <c r="AD98" s="163"/>
      <c r="AE98" s="165"/>
      <c r="AF98" s="16" t="s">
        <v>53</v>
      </c>
      <c r="AG98" s="17">
        <f>AG$18*(AG96/AG$20)</f>
        <v>2.4999999999999998E-2</v>
      </c>
      <c r="AH98" s="17">
        <f t="shared" ref="AH98:AP98" si="600">AH$18*(AH96/AH$20)</f>
        <v>4.5833333333333337E-2</v>
      </c>
      <c r="AI98" s="17">
        <f t="shared" si="600"/>
        <v>6.3194444444444442E-2</v>
      </c>
      <c r="AJ98" s="17">
        <f t="shared" si="600"/>
        <v>7.7662037037037043E-2</v>
      </c>
      <c r="AK98" s="17">
        <f t="shared" si="600"/>
        <v>8.9718364197530862E-2</v>
      </c>
      <c r="AL98" s="17">
        <f t="shared" si="600"/>
        <v>9.9765303497942395E-2</v>
      </c>
      <c r="AM98" s="17">
        <f t="shared" si="600"/>
        <v>0.10813775291495199</v>
      </c>
      <c r="AN98" s="17">
        <f t="shared" si="600"/>
        <v>0.11511479409579332</v>
      </c>
      <c r="AO98" s="17">
        <f t="shared" si="600"/>
        <v>0.12092899507982775</v>
      </c>
      <c r="AP98" s="17">
        <f t="shared" si="600"/>
        <v>0.12577416256652313</v>
      </c>
      <c r="AR98" s="163"/>
      <c r="AS98" s="165"/>
      <c r="AT98" s="16" t="s">
        <v>53</v>
      </c>
      <c r="AU98" s="17">
        <f>AU$18*(AU96/AU$20)</f>
        <v>2.4999999999999998E-2</v>
      </c>
      <c r="AV98" s="17">
        <f t="shared" ref="AV98:BD98" si="601">AV$18*(AV96/AV$20)</f>
        <v>4.5833333333333337E-2</v>
      </c>
      <c r="AW98" s="17">
        <f t="shared" si="601"/>
        <v>6.3194444444444442E-2</v>
      </c>
      <c r="AX98" s="17">
        <f t="shared" si="601"/>
        <v>7.7662037037037043E-2</v>
      </c>
      <c r="AY98" s="17">
        <f t="shared" si="601"/>
        <v>8.9718364197530862E-2</v>
      </c>
      <c r="AZ98" s="17">
        <f t="shared" si="601"/>
        <v>9.9765303497942395E-2</v>
      </c>
      <c r="BA98" s="17">
        <f t="shared" si="601"/>
        <v>0.10813775291495199</v>
      </c>
      <c r="BB98" s="17">
        <f t="shared" si="601"/>
        <v>0.11511479409579332</v>
      </c>
      <c r="BC98" s="17">
        <f t="shared" si="601"/>
        <v>0.12092899507982775</v>
      </c>
      <c r="BD98" s="17">
        <f t="shared" si="601"/>
        <v>0.12577416256652313</v>
      </c>
      <c r="BF98" s="163"/>
      <c r="BG98" s="165"/>
      <c r="BH98" s="16" t="s">
        <v>53</v>
      </c>
      <c r="BI98" s="17">
        <f>BI$18*(BI96/BI$20)</f>
        <v>2.4999999999999998E-2</v>
      </c>
      <c r="BJ98" s="17">
        <f t="shared" ref="BJ98:BR98" si="602">BJ$18*(BJ96/BJ$20)</f>
        <v>4.5833333333333337E-2</v>
      </c>
      <c r="BK98" s="17">
        <f t="shared" si="602"/>
        <v>6.3194444444444442E-2</v>
      </c>
      <c r="BL98" s="17">
        <f t="shared" si="602"/>
        <v>7.7662037037037043E-2</v>
      </c>
      <c r="BM98" s="17">
        <f t="shared" si="602"/>
        <v>8.9718364197530862E-2</v>
      </c>
      <c r="BN98" s="17">
        <f t="shared" si="602"/>
        <v>9.9765303497942395E-2</v>
      </c>
      <c r="BO98" s="17">
        <f t="shared" si="602"/>
        <v>0.10813775291495199</v>
      </c>
      <c r="BP98" s="17">
        <f t="shared" si="602"/>
        <v>0.11511479409579332</v>
      </c>
      <c r="BQ98" s="17">
        <f t="shared" si="602"/>
        <v>0.12092899507982775</v>
      </c>
      <c r="BR98" s="17">
        <f t="shared" si="602"/>
        <v>0.12577416256652313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0.24999999999999997</v>
      </c>
      <c r="F99" s="21">
        <f t="shared" ref="F99:N99" si="603">10*F96</f>
        <v>0.2083333333333334</v>
      </c>
      <c r="G99" s="21">
        <f t="shared" si="603"/>
        <v>0.17361111111111105</v>
      </c>
      <c r="H99" s="21">
        <f t="shared" si="603"/>
        <v>0.14467592592592599</v>
      </c>
      <c r="I99" s="21">
        <f t="shared" si="603"/>
        <v>0.12056327160493824</v>
      </c>
      <c r="J99" s="21">
        <f t="shared" si="603"/>
        <v>0.10046939300411534</v>
      </c>
      <c r="K99" s="21">
        <f t="shared" si="603"/>
        <v>8.3724494170095975E-2</v>
      </c>
      <c r="L99" s="21">
        <f t="shared" si="603"/>
        <v>6.9770411808413313E-2</v>
      </c>
      <c r="M99" s="21">
        <f t="shared" si="603"/>
        <v>5.8142009840344344E-2</v>
      </c>
      <c r="N99" s="21">
        <f t="shared" si="603"/>
        <v>4.8451674866953787E-2</v>
      </c>
      <c r="P99" s="163"/>
      <c r="Q99" s="163"/>
      <c r="R99" s="20" t="s">
        <v>57</v>
      </c>
      <c r="S99" s="21">
        <f>10*S96</f>
        <v>0.24999999999999997</v>
      </c>
      <c r="T99" s="21">
        <f t="shared" ref="T99:AB99" si="604">10*T96</f>
        <v>0.2083333333333334</v>
      </c>
      <c r="U99" s="21">
        <f t="shared" si="604"/>
        <v>0.17361111111111105</v>
      </c>
      <c r="V99" s="21">
        <f t="shared" si="604"/>
        <v>0.14467592592592599</v>
      </c>
      <c r="W99" s="21">
        <f t="shared" si="604"/>
        <v>0.12056327160493824</v>
      </c>
      <c r="X99" s="21">
        <f t="shared" si="604"/>
        <v>0.10046939300411534</v>
      </c>
      <c r="Y99" s="21">
        <f t="shared" si="604"/>
        <v>8.3724494170095975E-2</v>
      </c>
      <c r="Z99" s="21">
        <f t="shared" si="604"/>
        <v>6.9770411808413313E-2</v>
      </c>
      <c r="AA99" s="21">
        <f t="shared" si="604"/>
        <v>5.8142009840344344E-2</v>
      </c>
      <c r="AB99" s="21">
        <f t="shared" si="604"/>
        <v>4.8451674866953787E-2</v>
      </c>
      <c r="AD99" s="163"/>
      <c r="AE99" s="163"/>
      <c r="AF99" s="20" t="s">
        <v>57</v>
      </c>
      <c r="AG99" s="21">
        <f>10*AG96</f>
        <v>0.24999999999999997</v>
      </c>
      <c r="AH99" s="21">
        <f t="shared" ref="AH99:AP99" si="605">10*AH96</f>
        <v>0.2083333333333334</v>
      </c>
      <c r="AI99" s="21">
        <f t="shared" si="605"/>
        <v>0.17361111111111105</v>
      </c>
      <c r="AJ99" s="21">
        <f t="shared" si="605"/>
        <v>0.14467592592592599</v>
      </c>
      <c r="AK99" s="21">
        <f t="shared" si="605"/>
        <v>0.12056327160493824</v>
      </c>
      <c r="AL99" s="21">
        <f t="shared" si="605"/>
        <v>0.10046939300411534</v>
      </c>
      <c r="AM99" s="21">
        <f t="shared" si="605"/>
        <v>8.3724494170095975E-2</v>
      </c>
      <c r="AN99" s="21">
        <f t="shared" si="605"/>
        <v>6.9770411808413313E-2</v>
      </c>
      <c r="AO99" s="21">
        <f t="shared" si="605"/>
        <v>5.8142009840344344E-2</v>
      </c>
      <c r="AP99" s="21">
        <f t="shared" si="605"/>
        <v>4.8451674866953787E-2</v>
      </c>
      <c r="AR99" s="163"/>
      <c r="AS99" s="163"/>
      <c r="AT99" s="20" t="s">
        <v>57</v>
      </c>
      <c r="AU99" s="21">
        <f>10*AU96</f>
        <v>0.24999999999999997</v>
      </c>
      <c r="AV99" s="21">
        <f t="shared" ref="AV99:BD99" si="606">10*AV96</f>
        <v>0.2083333333333334</v>
      </c>
      <c r="AW99" s="21">
        <f t="shared" si="606"/>
        <v>0.17361111111111105</v>
      </c>
      <c r="AX99" s="21">
        <f t="shared" si="606"/>
        <v>0.14467592592592599</v>
      </c>
      <c r="AY99" s="21">
        <f t="shared" si="606"/>
        <v>0.12056327160493824</v>
      </c>
      <c r="AZ99" s="21">
        <f t="shared" si="606"/>
        <v>0.10046939300411534</v>
      </c>
      <c r="BA99" s="21">
        <f t="shared" si="606"/>
        <v>8.3724494170095975E-2</v>
      </c>
      <c r="BB99" s="21">
        <f t="shared" si="606"/>
        <v>6.9770411808413313E-2</v>
      </c>
      <c r="BC99" s="21">
        <f t="shared" si="606"/>
        <v>5.8142009840344344E-2</v>
      </c>
      <c r="BD99" s="21">
        <f t="shared" si="606"/>
        <v>4.8451674866953787E-2</v>
      </c>
      <c r="BF99" s="163"/>
      <c r="BG99" s="163"/>
      <c r="BH99" s="20" t="s">
        <v>57</v>
      </c>
      <c r="BI99" s="21">
        <f>10*BI96</f>
        <v>0.24999999999999997</v>
      </c>
      <c r="BJ99" s="21">
        <f t="shared" ref="BJ99:BR99" si="607">10*BJ96</f>
        <v>0.2083333333333334</v>
      </c>
      <c r="BK99" s="21">
        <f t="shared" si="607"/>
        <v>0.17361111111111105</v>
      </c>
      <c r="BL99" s="21">
        <f t="shared" si="607"/>
        <v>0.14467592592592599</v>
      </c>
      <c r="BM99" s="21">
        <f t="shared" si="607"/>
        <v>0.12056327160493824</v>
      </c>
      <c r="BN99" s="21">
        <f t="shared" si="607"/>
        <v>0.10046939300411534</v>
      </c>
      <c r="BO99" s="21">
        <f t="shared" si="607"/>
        <v>8.3724494170095975E-2</v>
      </c>
      <c r="BP99" s="21">
        <f t="shared" si="607"/>
        <v>6.9770411808413313E-2</v>
      </c>
      <c r="BQ99" s="21">
        <f t="shared" si="607"/>
        <v>5.8142009840344344E-2</v>
      </c>
      <c r="BR99" s="21">
        <f t="shared" si="607"/>
        <v>4.8451674866953787E-2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0.24999999999999997</v>
      </c>
      <c r="F100" s="21">
        <f>10*F98</f>
        <v>0.45833333333333337</v>
      </c>
      <c r="G100" s="21">
        <f>10*G98</f>
        <v>0.63194444444444442</v>
      </c>
      <c r="H100" s="21">
        <f t="shared" ref="H100:N100" si="608">10*H98</f>
        <v>0.77662037037037046</v>
      </c>
      <c r="I100" s="21">
        <f t="shared" si="608"/>
        <v>0.89718364197530864</v>
      </c>
      <c r="J100" s="21">
        <f t="shared" si="608"/>
        <v>0.99765303497942392</v>
      </c>
      <c r="K100" s="21">
        <f t="shared" si="608"/>
        <v>1.08137752914952</v>
      </c>
      <c r="L100" s="21">
        <f t="shared" si="608"/>
        <v>1.1511479409579333</v>
      </c>
      <c r="M100" s="21">
        <f t="shared" si="608"/>
        <v>1.2092899507982775</v>
      </c>
      <c r="N100" s="21">
        <f t="shared" si="608"/>
        <v>1.2577416256652314</v>
      </c>
      <c r="P100" s="163"/>
      <c r="Q100" s="163"/>
      <c r="R100" s="20" t="s">
        <v>58</v>
      </c>
      <c r="S100" s="21">
        <f>10*S98</f>
        <v>0.24999999999999997</v>
      </c>
      <c r="T100" s="21">
        <f>10*T98</f>
        <v>0.45833333333333337</v>
      </c>
      <c r="U100" s="21">
        <f>10*U98</f>
        <v>0.63194444444444442</v>
      </c>
      <c r="V100" s="21">
        <f t="shared" ref="V100:AB100" si="609">10*V98</f>
        <v>0.77662037037037046</v>
      </c>
      <c r="W100" s="21">
        <f t="shared" si="609"/>
        <v>0.89718364197530864</v>
      </c>
      <c r="X100" s="21">
        <f t="shared" si="609"/>
        <v>0.99765303497942392</v>
      </c>
      <c r="Y100" s="21">
        <f t="shared" si="609"/>
        <v>1.08137752914952</v>
      </c>
      <c r="Z100" s="21">
        <f t="shared" si="609"/>
        <v>1.1511479409579333</v>
      </c>
      <c r="AA100" s="21">
        <f t="shared" si="609"/>
        <v>1.2092899507982775</v>
      </c>
      <c r="AB100" s="21">
        <f t="shared" si="609"/>
        <v>1.2577416256652314</v>
      </c>
      <c r="AD100" s="163"/>
      <c r="AE100" s="163"/>
      <c r="AF100" s="20" t="s">
        <v>58</v>
      </c>
      <c r="AG100" s="21">
        <f>10*AG98</f>
        <v>0.24999999999999997</v>
      </c>
      <c r="AH100" s="21">
        <f>10*AH98</f>
        <v>0.45833333333333337</v>
      </c>
      <c r="AI100" s="21">
        <f>10*AI98</f>
        <v>0.63194444444444442</v>
      </c>
      <c r="AJ100" s="21">
        <f t="shared" ref="AJ100:AP100" si="610">10*AJ98</f>
        <v>0.77662037037037046</v>
      </c>
      <c r="AK100" s="21">
        <f t="shared" si="610"/>
        <v>0.89718364197530864</v>
      </c>
      <c r="AL100" s="21">
        <f t="shared" si="610"/>
        <v>0.99765303497942392</v>
      </c>
      <c r="AM100" s="21">
        <f t="shared" si="610"/>
        <v>1.08137752914952</v>
      </c>
      <c r="AN100" s="21">
        <f t="shared" si="610"/>
        <v>1.1511479409579333</v>
      </c>
      <c r="AO100" s="21">
        <f t="shared" si="610"/>
        <v>1.2092899507982775</v>
      </c>
      <c r="AP100" s="21">
        <f t="shared" si="610"/>
        <v>1.2577416256652314</v>
      </c>
      <c r="AR100" s="163"/>
      <c r="AS100" s="163"/>
      <c r="AT100" s="20" t="s">
        <v>58</v>
      </c>
      <c r="AU100" s="21">
        <f>10*AU98</f>
        <v>0.24999999999999997</v>
      </c>
      <c r="AV100" s="21">
        <f>10*AV98</f>
        <v>0.45833333333333337</v>
      </c>
      <c r="AW100" s="21">
        <f>10*AW98</f>
        <v>0.63194444444444442</v>
      </c>
      <c r="AX100" s="21">
        <f t="shared" ref="AX100:BD100" si="611">10*AX98</f>
        <v>0.77662037037037046</v>
      </c>
      <c r="AY100" s="21">
        <f t="shared" si="611"/>
        <v>0.89718364197530864</v>
      </c>
      <c r="AZ100" s="21">
        <f t="shared" si="611"/>
        <v>0.99765303497942392</v>
      </c>
      <c r="BA100" s="21">
        <f t="shared" si="611"/>
        <v>1.08137752914952</v>
      </c>
      <c r="BB100" s="21">
        <f t="shared" si="611"/>
        <v>1.1511479409579333</v>
      </c>
      <c r="BC100" s="21">
        <f t="shared" si="611"/>
        <v>1.2092899507982775</v>
      </c>
      <c r="BD100" s="21">
        <f t="shared" si="611"/>
        <v>1.2577416256652314</v>
      </c>
      <c r="BF100" s="163"/>
      <c r="BG100" s="163"/>
      <c r="BH100" s="20" t="s">
        <v>58</v>
      </c>
      <c r="BI100" s="21">
        <f>10*BI98</f>
        <v>0.24999999999999997</v>
      </c>
      <c r="BJ100" s="21">
        <f>10*BJ98</f>
        <v>0.45833333333333337</v>
      </c>
      <c r="BK100" s="21">
        <f>10*BK98</f>
        <v>0.63194444444444442</v>
      </c>
      <c r="BL100" s="21">
        <f t="shared" ref="BL100:BR100" si="612">10*BL98</f>
        <v>0.77662037037037046</v>
      </c>
      <c r="BM100" s="21">
        <f t="shared" si="612"/>
        <v>0.89718364197530864</v>
      </c>
      <c r="BN100" s="21">
        <f t="shared" si="612"/>
        <v>0.99765303497942392</v>
      </c>
      <c r="BO100" s="21">
        <f t="shared" si="612"/>
        <v>1.08137752914952</v>
      </c>
      <c r="BP100" s="21">
        <f t="shared" si="612"/>
        <v>1.1511479409579333</v>
      </c>
      <c r="BQ100" s="21">
        <f t="shared" si="612"/>
        <v>1.2092899507982775</v>
      </c>
      <c r="BR100" s="21">
        <f t="shared" si="612"/>
        <v>1.2577416256652314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2.9999999999999995E-2</v>
      </c>
      <c r="F101" s="17">
        <f t="shared" ref="F101:N101" si="613">F96*F$16/$E$4</f>
        <v>3.0000000000000009E-2</v>
      </c>
      <c r="G101" s="17">
        <f t="shared" si="613"/>
        <v>2.9999999999999992E-2</v>
      </c>
      <c r="H101" s="17">
        <f t="shared" si="613"/>
        <v>3.0000000000000009E-2</v>
      </c>
      <c r="I101" s="17">
        <f t="shared" si="613"/>
        <v>2.9999999999999992E-2</v>
      </c>
      <c r="J101" s="17">
        <f t="shared" si="613"/>
        <v>3.0000000000000037E-2</v>
      </c>
      <c r="K101" s="17">
        <f t="shared" si="613"/>
        <v>2.9999999999999985E-2</v>
      </c>
      <c r="L101" s="17">
        <f t="shared" si="613"/>
        <v>2.9999999999999982E-2</v>
      </c>
      <c r="M101" s="17">
        <f t="shared" si="613"/>
        <v>2.9999999999999936E-2</v>
      </c>
      <c r="N101" s="17">
        <f t="shared" si="613"/>
        <v>3.0000000000000041E-2</v>
      </c>
      <c r="P101" s="163"/>
      <c r="Q101" s="171" t="s">
        <v>45</v>
      </c>
      <c r="R101" s="16" t="s">
        <v>55</v>
      </c>
      <c r="S101" s="17">
        <f>S96*S$16/$E$4</f>
        <v>2.9999999999999995E-2</v>
      </c>
      <c r="T101" s="17">
        <f t="shared" ref="T101:AB101" si="614">T96*T$16/$E$4</f>
        <v>3.0000000000000009E-2</v>
      </c>
      <c r="U101" s="17">
        <f t="shared" si="614"/>
        <v>2.9999999999999992E-2</v>
      </c>
      <c r="V101" s="17">
        <f t="shared" si="614"/>
        <v>3.0000000000000009E-2</v>
      </c>
      <c r="W101" s="17">
        <f t="shared" si="614"/>
        <v>2.9999999999999992E-2</v>
      </c>
      <c r="X101" s="17">
        <f t="shared" si="614"/>
        <v>3.0000000000000037E-2</v>
      </c>
      <c r="Y101" s="17">
        <f t="shared" si="614"/>
        <v>2.9999999999999985E-2</v>
      </c>
      <c r="Z101" s="17">
        <f t="shared" si="614"/>
        <v>2.9999999999999982E-2</v>
      </c>
      <c r="AA101" s="17">
        <f t="shared" si="614"/>
        <v>2.9999999999999936E-2</v>
      </c>
      <c r="AB101" s="17">
        <f t="shared" si="614"/>
        <v>3.0000000000000041E-2</v>
      </c>
      <c r="AD101" s="163"/>
      <c r="AE101" s="171" t="s">
        <v>45</v>
      </c>
      <c r="AF101" s="16" t="s">
        <v>55</v>
      </c>
      <c r="AG101" s="17">
        <f>AG96*AG$16/$E$4</f>
        <v>2.9999999999999995E-2</v>
      </c>
      <c r="AH101" s="17">
        <f t="shared" ref="AH101:AP101" si="615">AH96*AH$16/$E$4</f>
        <v>3.0000000000000009E-2</v>
      </c>
      <c r="AI101" s="17">
        <f t="shared" si="615"/>
        <v>2.9999999999999992E-2</v>
      </c>
      <c r="AJ101" s="17">
        <f t="shared" si="615"/>
        <v>3.0000000000000009E-2</v>
      </c>
      <c r="AK101" s="17">
        <f t="shared" si="615"/>
        <v>2.9999999999999992E-2</v>
      </c>
      <c r="AL101" s="17">
        <f t="shared" si="615"/>
        <v>3.0000000000000037E-2</v>
      </c>
      <c r="AM101" s="17">
        <f t="shared" si="615"/>
        <v>2.9999999999999985E-2</v>
      </c>
      <c r="AN101" s="17">
        <f t="shared" si="615"/>
        <v>2.9999999999999982E-2</v>
      </c>
      <c r="AO101" s="17">
        <f t="shared" si="615"/>
        <v>2.9999999999999936E-2</v>
      </c>
      <c r="AP101" s="17">
        <f t="shared" si="615"/>
        <v>3.0000000000000041E-2</v>
      </c>
      <c r="AR101" s="163"/>
      <c r="AS101" s="171" t="s">
        <v>45</v>
      </c>
      <c r="AT101" s="16" t="s">
        <v>55</v>
      </c>
      <c r="AU101" s="17">
        <f>AU96*AU$16/$E$4</f>
        <v>2.9999999999999995E-2</v>
      </c>
      <c r="AV101" s="17">
        <f t="shared" ref="AV101:BD101" si="616">AV96*AV$16/$E$4</f>
        <v>3.0000000000000009E-2</v>
      </c>
      <c r="AW101" s="17">
        <f t="shared" si="616"/>
        <v>2.9999999999999992E-2</v>
      </c>
      <c r="AX101" s="17">
        <f t="shared" si="616"/>
        <v>3.0000000000000009E-2</v>
      </c>
      <c r="AY101" s="17">
        <f t="shared" si="616"/>
        <v>2.9999999999999992E-2</v>
      </c>
      <c r="AZ101" s="17">
        <f t="shared" si="616"/>
        <v>3.0000000000000037E-2</v>
      </c>
      <c r="BA101" s="17">
        <f t="shared" si="616"/>
        <v>2.9999999999999985E-2</v>
      </c>
      <c r="BB101" s="17">
        <f t="shared" si="616"/>
        <v>2.9999999999999982E-2</v>
      </c>
      <c r="BC101" s="17">
        <f t="shared" si="616"/>
        <v>2.9999999999999936E-2</v>
      </c>
      <c r="BD101" s="17">
        <f t="shared" si="616"/>
        <v>3.0000000000000041E-2</v>
      </c>
      <c r="BF101" s="163"/>
      <c r="BG101" s="171" t="s">
        <v>45</v>
      </c>
      <c r="BH101" s="16" t="s">
        <v>55</v>
      </c>
      <c r="BI101" s="17">
        <f>BI96*BI$16/$E$4</f>
        <v>2.9999999999999995E-2</v>
      </c>
      <c r="BJ101" s="17">
        <f t="shared" ref="BJ101:BR101" si="617">BJ96*BJ$16/$E$4</f>
        <v>3.0000000000000009E-2</v>
      </c>
      <c r="BK101" s="17">
        <f t="shared" si="617"/>
        <v>2.9999999999999992E-2</v>
      </c>
      <c r="BL101" s="17">
        <f t="shared" si="617"/>
        <v>3.0000000000000009E-2</v>
      </c>
      <c r="BM101" s="17">
        <f t="shared" si="617"/>
        <v>2.9999999999999992E-2</v>
      </c>
      <c r="BN101" s="17">
        <f t="shared" si="617"/>
        <v>3.0000000000000037E-2</v>
      </c>
      <c r="BO101" s="17">
        <f t="shared" si="617"/>
        <v>2.9999999999999985E-2</v>
      </c>
      <c r="BP101" s="17">
        <f t="shared" si="617"/>
        <v>2.9999999999999982E-2</v>
      </c>
      <c r="BQ101" s="17">
        <f t="shared" si="617"/>
        <v>2.9999999999999936E-2</v>
      </c>
      <c r="BR101" s="17">
        <f t="shared" si="617"/>
        <v>3.0000000000000041E-2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618">E99*E$16</f>
        <v>29999.999999999996</v>
      </c>
      <c r="F102" s="22">
        <f t="shared" si="618"/>
        <v>30000.000000000011</v>
      </c>
      <c r="G102" s="22">
        <f t="shared" si="618"/>
        <v>29999.999999999989</v>
      </c>
      <c r="H102" s="22">
        <f t="shared" si="618"/>
        <v>30000.000000000011</v>
      </c>
      <c r="I102" s="22">
        <f t="shared" si="618"/>
        <v>29999.999999999993</v>
      </c>
      <c r="J102" s="22">
        <f t="shared" si="618"/>
        <v>30000.000000000036</v>
      </c>
      <c r="K102" s="22">
        <f t="shared" si="618"/>
        <v>29999.999999999985</v>
      </c>
      <c r="L102" s="22">
        <f t="shared" si="618"/>
        <v>29999.999999999982</v>
      </c>
      <c r="M102" s="22">
        <f t="shared" si="618"/>
        <v>29999.999999999938</v>
      </c>
      <c r="N102" s="22">
        <f t="shared" si="618"/>
        <v>30000.00000000004</v>
      </c>
      <c r="P102" s="163"/>
      <c r="Q102" s="163"/>
      <c r="R102" s="20" t="s">
        <v>57</v>
      </c>
      <c r="S102" s="22">
        <f t="shared" ref="S102:AB102" si="619">S99*S$16</f>
        <v>29999.999999999996</v>
      </c>
      <c r="T102" s="22">
        <f t="shared" si="619"/>
        <v>30000.000000000011</v>
      </c>
      <c r="U102" s="22">
        <f t="shared" si="619"/>
        <v>29999.999999999989</v>
      </c>
      <c r="V102" s="22">
        <f t="shared" si="619"/>
        <v>30000.000000000011</v>
      </c>
      <c r="W102" s="22">
        <f t="shared" si="619"/>
        <v>29999.999999999993</v>
      </c>
      <c r="X102" s="22">
        <f t="shared" si="619"/>
        <v>30000.000000000036</v>
      </c>
      <c r="Y102" s="22">
        <f t="shared" si="619"/>
        <v>29999.999999999985</v>
      </c>
      <c r="Z102" s="22">
        <f t="shared" si="619"/>
        <v>29999.999999999982</v>
      </c>
      <c r="AA102" s="22">
        <f t="shared" si="619"/>
        <v>29999.999999999938</v>
      </c>
      <c r="AB102" s="22">
        <f t="shared" si="619"/>
        <v>30000.00000000004</v>
      </c>
      <c r="AD102" s="163"/>
      <c r="AE102" s="163"/>
      <c r="AF102" s="20" t="s">
        <v>57</v>
      </c>
      <c r="AG102" s="22">
        <f t="shared" ref="AG102:AP102" si="620">AG99*AG$16</f>
        <v>29999.999999999996</v>
      </c>
      <c r="AH102" s="22">
        <f t="shared" si="620"/>
        <v>30000.000000000011</v>
      </c>
      <c r="AI102" s="22">
        <f t="shared" si="620"/>
        <v>29999.999999999989</v>
      </c>
      <c r="AJ102" s="22">
        <f t="shared" si="620"/>
        <v>30000.000000000011</v>
      </c>
      <c r="AK102" s="22">
        <f t="shared" si="620"/>
        <v>29999.999999999993</v>
      </c>
      <c r="AL102" s="22">
        <f t="shared" si="620"/>
        <v>30000.000000000036</v>
      </c>
      <c r="AM102" s="22">
        <f t="shared" si="620"/>
        <v>29999.999999999985</v>
      </c>
      <c r="AN102" s="22">
        <f t="shared" si="620"/>
        <v>29999.999999999982</v>
      </c>
      <c r="AO102" s="22">
        <f t="shared" si="620"/>
        <v>29999.999999999938</v>
      </c>
      <c r="AP102" s="22">
        <f t="shared" si="620"/>
        <v>30000.00000000004</v>
      </c>
      <c r="AR102" s="163"/>
      <c r="AS102" s="163"/>
      <c r="AT102" s="20" t="s">
        <v>57</v>
      </c>
      <c r="AU102" s="22">
        <f t="shared" ref="AU102:BD102" si="621">AU99*AU$16</f>
        <v>29999.999999999996</v>
      </c>
      <c r="AV102" s="22">
        <f t="shared" si="621"/>
        <v>30000.000000000011</v>
      </c>
      <c r="AW102" s="22">
        <f t="shared" si="621"/>
        <v>29999.999999999989</v>
      </c>
      <c r="AX102" s="22">
        <f t="shared" si="621"/>
        <v>30000.000000000011</v>
      </c>
      <c r="AY102" s="22">
        <f t="shared" si="621"/>
        <v>29999.999999999993</v>
      </c>
      <c r="AZ102" s="22">
        <f t="shared" si="621"/>
        <v>30000.000000000036</v>
      </c>
      <c r="BA102" s="22">
        <f t="shared" si="621"/>
        <v>29999.999999999985</v>
      </c>
      <c r="BB102" s="22">
        <f t="shared" si="621"/>
        <v>29999.999999999982</v>
      </c>
      <c r="BC102" s="22">
        <f t="shared" si="621"/>
        <v>29999.999999999938</v>
      </c>
      <c r="BD102" s="22">
        <f t="shared" si="621"/>
        <v>30000.00000000004</v>
      </c>
      <c r="BF102" s="163"/>
      <c r="BG102" s="163"/>
      <c r="BH102" s="20" t="s">
        <v>57</v>
      </c>
      <c r="BI102" s="22">
        <f t="shared" ref="BI102:BR102" si="622">BI99*BI$16</f>
        <v>29999.999999999996</v>
      </c>
      <c r="BJ102" s="22">
        <f t="shared" si="622"/>
        <v>30000.000000000011</v>
      </c>
      <c r="BK102" s="22">
        <f t="shared" si="622"/>
        <v>29999.999999999989</v>
      </c>
      <c r="BL102" s="22">
        <f t="shared" si="622"/>
        <v>30000.000000000011</v>
      </c>
      <c r="BM102" s="22">
        <f t="shared" si="622"/>
        <v>29999.999999999993</v>
      </c>
      <c r="BN102" s="22">
        <f t="shared" si="622"/>
        <v>30000.000000000036</v>
      </c>
      <c r="BO102" s="22">
        <f t="shared" si="622"/>
        <v>29999.999999999985</v>
      </c>
      <c r="BP102" s="22">
        <f t="shared" si="622"/>
        <v>29999.999999999982</v>
      </c>
      <c r="BQ102" s="22">
        <f t="shared" si="622"/>
        <v>29999.999999999938</v>
      </c>
      <c r="BR102" s="22">
        <f t="shared" si="622"/>
        <v>30000.00000000004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29999.999999999996</v>
      </c>
      <c r="F103" s="22">
        <f>E103+F102</f>
        <v>60000.000000000007</v>
      </c>
      <c r="G103" s="22">
        <f t="shared" ref="G103:N103" si="623">F103+G102</f>
        <v>90000</v>
      </c>
      <c r="H103" s="22">
        <f t="shared" si="623"/>
        <v>120000.00000000001</v>
      </c>
      <c r="I103" s="22">
        <f t="shared" si="623"/>
        <v>150000</v>
      </c>
      <c r="J103" s="22">
        <f t="shared" si="623"/>
        <v>180000.00000000003</v>
      </c>
      <c r="K103" s="22">
        <f t="shared" si="623"/>
        <v>210000</v>
      </c>
      <c r="L103" s="22">
        <f t="shared" si="623"/>
        <v>239999.99999999997</v>
      </c>
      <c r="M103" s="22">
        <f t="shared" si="623"/>
        <v>269999.99999999988</v>
      </c>
      <c r="N103" s="22">
        <f t="shared" si="623"/>
        <v>299999.99999999994</v>
      </c>
      <c r="P103" s="163"/>
      <c r="Q103" s="163"/>
      <c r="R103" s="20" t="s">
        <v>58</v>
      </c>
      <c r="S103" s="22">
        <f>S102</f>
        <v>29999.999999999996</v>
      </c>
      <c r="T103" s="22">
        <f>S103+T102</f>
        <v>60000.000000000007</v>
      </c>
      <c r="U103" s="22">
        <f t="shared" ref="U103" si="624">T103+U102</f>
        <v>90000</v>
      </c>
      <c r="V103" s="22">
        <f t="shared" ref="V103" si="625">U103+V102</f>
        <v>120000.00000000001</v>
      </c>
      <c r="W103" s="22">
        <f t="shared" ref="W103" si="626">V103+W102</f>
        <v>150000</v>
      </c>
      <c r="X103" s="22">
        <f t="shared" ref="X103" si="627">W103+X102</f>
        <v>180000.00000000003</v>
      </c>
      <c r="Y103" s="22">
        <f t="shared" ref="Y103" si="628">X103+Y102</f>
        <v>210000</v>
      </c>
      <c r="Z103" s="22">
        <f t="shared" ref="Z103" si="629">Y103+Z102</f>
        <v>239999.99999999997</v>
      </c>
      <c r="AA103" s="22">
        <f t="shared" ref="AA103" si="630">Z103+AA102</f>
        <v>269999.99999999988</v>
      </c>
      <c r="AB103" s="22">
        <f t="shared" ref="AB103" si="631">AA103+AB102</f>
        <v>299999.99999999994</v>
      </c>
      <c r="AD103" s="163"/>
      <c r="AE103" s="163"/>
      <c r="AF103" s="20" t="s">
        <v>58</v>
      </c>
      <c r="AG103" s="22">
        <f>AG102</f>
        <v>29999.999999999996</v>
      </c>
      <c r="AH103" s="22">
        <f>AG103+AH102</f>
        <v>60000.000000000007</v>
      </c>
      <c r="AI103" s="22">
        <f t="shared" ref="AI103" si="632">AH103+AI102</f>
        <v>90000</v>
      </c>
      <c r="AJ103" s="22">
        <f t="shared" ref="AJ103" si="633">AI103+AJ102</f>
        <v>120000.00000000001</v>
      </c>
      <c r="AK103" s="22">
        <f t="shared" ref="AK103" si="634">AJ103+AK102</f>
        <v>150000</v>
      </c>
      <c r="AL103" s="22">
        <f t="shared" ref="AL103" si="635">AK103+AL102</f>
        <v>180000.00000000003</v>
      </c>
      <c r="AM103" s="22">
        <f t="shared" ref="AM103" si="636">AL103+AM102</f>
        <v>210000</v>
      </c>
      <c r="AN103" s="22">
        <f t="shared" ref="AN103" si="637">AM103+AN102</f>
        <v>239999.99999999997</v>
      </c>
      <c r="AO103" s="22">
        <f t="shared" ref="AO103" si="638">AN103+AO102</f>
        <v>269999.99999999988</v>
      </c>
      <c r="AP103" s="22">
        <f t="shared" ref="AP103" si="639">AO103+AP102</f>
        <v>299999.99999999994</v>
      </c>
      <c r="AR103" s="163"/>
      <c r="AS103" s="163"/>
      <c r="AT103" s="20" t="s">
        <v>58</v>
      </c>
      <c r="AU103" s="22">
        <f>AU102</f>
        <v>29999.999999999996</v>
      </c>
      <c r="AV103" s="22">
        <f>AU103+AV102</f>
        <v>60000.000000000007</v>
      </c>
      <c r="AW103" s="22">
        <f t="shared" ref="AW103" si="640">AV103+AW102</f>
        <v>90000</v>
      </c>
      <c r="AX103" s="22">
        <f t="shared" ref="AX103" si="641">AW103+AX102</f>
        <v>120000.00000000001</v>
      </c>
      <c r="AY103" s="22">
        <f t="shared" ref="AY103" si="642">AX103+AY102</f>
        <v>150000</v>
      </c>
      <c r="AZ103" s="22">
        <f t="shared" ref="AZ103" si="643">AY103+AZ102</f>
        <v>180000.00000000003</v>
      </c>
      <c r="BA103" s="22">
        <f t="shared" ref="BA103" si="644">AZ103+BA102</f>
        <v>210000</v>
      </c>
      <c r="BB103" s="22">
        <f t="shared" ref="BB103" si="645">BA103+BB102</f>
        <v>239999.99999999997</v>
      </c>
      <c r="BC103" s="22">
        <f t="shared" ref="BC103" si="646">BB103+BC102</f>
        <v>269999.99999999988</v>
      </c>
      <c r="BD103" s="22">
        <f t="shared" ref="BD103" si="647">BC103+BD102</f>
        <v>299999.99999999994</v>
      </c>
      <c r="BF103" s="163"/>
      <c r="BG103" s="163"/>
      <c r="BH103" s="20" t="s">
        <v>58</v>
      </c>
      <c r="BI103" s="22">
        <f>BI102</f>
        <v>29999.999999999996</v>
      </c>
      <c r="BJ103" s="22">
        <f>BI103+BJ102</f>
        <v>60000.000000000007</v>
      </c>
      <c r="BK103" s="22">
        <f t="shared" ref="BK103" si="648">BJ103+BK102</f>
        <v>90000</v>
      </c>
      <c r="BL103" s="22">
        <f t="shared" ref="BL103" si="649">BK103+BL102</f>
        <v>120000.00000000001</v>
      </c>
      <c r="BM103" s="22">
        <f t="shared" ref="BM103" si="650">BL103+BM102</f>
        <v>150000</v>
      </c>
      <c r="BN103" s="22">
        <f t="shared" ref="BN103" si="651">BM103+BN102</f>
        <v>180000.00000000003</v>
      </c>
      <c r="BO103" s="22">
        <f t="shared" ref="BO103" si="652">BN103+BO102</f>
        <v>210000</v>
      </c>
      <c r="BP103" s="22">
        <f t="shared" ref="BP103" si="653">BO103+BP102</f>
        <v>239999.99999999997</v>
      </c>
      <c r="BQ103" s="22">
        <f t="shared" ref="BQ103" si="654">BP103+BQ102</f>
        <v>269999.99999999988</v>
      </c>
      <c r="BR103" s="22">
        <f t="shared" ref="BR103" si="655">BQ103+BR102</f>
        <v>299999.99999999994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2.9999999999999995E-2</v>
      </c>
      <c r="F104" s="17">
        <f>F98*F$16/$E$4-E104</f>
        <v>3.6000000000000004E-2</v>
      </c>
      <c r="G104" s="17">
        <f>G98*G$16/$E$4-F104-E104</f>
        <v>4.3200000000000002E-2</v>
      </c>
      <c r="H104" s="17">
        <f>H98*H$16/$E$4-G104-F104-E104</f>
        <v>5.1840000000000011E-2</v>
      </c>
      <c r="I104" s="17">
        <f>I98*I$16/$E$4-H104-G104-F104-E104</f>
        <v>6.2207999999999986E-2</v>
      </c>
      <c r="J104" s="17">
        <f>J98*J$16/$E$4-I104-H104-G104-F104-E104</f>
        <v>7.4649600000000038E-2</v>
      </c>
      <c r="K104" s="17">
        <f>K98*K$16/$E$4-J104-I104-H104-G104-F104-E104</f>
        <v>8.9579519999999968E-2</v>
      </c>
      <c r="L104" s="17">
        <f>L98*L$16/$E$4-K104-J104-I104-H104-G104-F104-E104</f>
        <v>0.10749542399999995</v>
      </c>
      <c r="M104" s="17">
        <f>M98*M$16/$E$4-L104-K104-J104-I104-H104-G104-F104-E104</f>
        <v>0.12899450879999996</v>
      </c>
      <c r="N104" s="17">
        <f>N98*N$16/$E$4-M104-L104-K104-J104-I104-H104-G104-F104-E104</f>
        <v>0.15479341055999996</v>
      </c>
      <c r="P104" s="163"/>
      <c r="Q104" s="171" t="s">
        <v>44</v>
      </c>
      <c r="R104" s="16" t="s">
        <v>55</v>
      </c>
      <c r="S104" s="17">
        <f>S98*S$16/$E$4</f>
        <v>2.9999999999999995E-2</v>
      </c>
      <c r="T104" s="17">
        <f>T98*T$16/$E$4-S104</f>
        <v>3.6000000000000004E-2</v>
      </c>
      <c r="U104" s="17">
        <f>U98*U$16/$E$4-T104-S104</f>
        <v>4.3200000000000002E-2</v>
      </c>
      <c r="V104" s="17">
        <f>V98*V$16/$E$4-U104-T104-S104</f>
        <v>5.1840000000000011E-2</v>
      </c>
      <c r="W104" s="17">
        <f>W98*W$16/$E$4-V104-U104-T104-S104</f>
        <v>6.2207999999999986E-2</v>
      </c>
      <c r="X104" s="17">
        <f>X98*X$16/$E$4-W104-V104-U104-T104-S104</f>
        <v>7.4649600000000038E-2</v>
      </c>
      <c r="Y104" s="17">
        <f>Y98*Y$16/$E$4-X104-W104-V104-U104-T104-S104</f>
        <v>8.9579519999999968E-2</v>
      </c>
      <c r="Z104" s="17">
        <f>Z98*Z$16/$E$4-Y104-X104-W104-V104-U104-T104-S104</f>
        <v>0.10749542399999995</v>
      </c>
      <c r="AA104" s="17">
        <f>AA98*AA$16/$E$4-Z104-Y104-X104-W104-V104-U104-T104-S104</f>
        <v>0.12899450879999996</v>
      </c>
      <c r="AB104" s="17">
        <f>AB98*AB$16/$E$4-AA104-Z104-Y104-X104-W104-V104-U104-T104-S104</f>
        <v>0.15479341055999996</v>
      </c>
      <c r="AD104" s="163"/>
      <c r="AE104" s="171" t="s">
        <v>44</v>
      </c>
      <c r="AF104" s="16" t="s">
        <v>55</v>
      </c>
      <c r="AG104" s="17">
        <f>AG98*AG$16/$E$4</f>
        <v>2.9999999999999995E-2</v>
      </c>
      <c r="AH104" s="17">
        <f>AH98*AH$16/$E$4-AG104</f>
        <v>3.6000000000000004E-2</v>
      </c>
      <c r="AI104" s="17">
        <f>AI98*AI$16/$E$4-AH104-AG104</f>
        <v>4.3200000000000002E-2</v>
      </c>
      <c r="AJ104" s="17">
        <f>AJ98*AJ$16/$E$4-AI104-AH104-AG104</f>
        <v>5.1840000000000011E-2</v>
      </c>
      <c r="AK104" s="17">
        <f>AK98*AK$16/$E$4-AJ104-AI104-AH104-AG104</f>
        <v>6.2207999999999986E-2</v>
      </c>
      <c r="AL104" s="17">
        <f>AL98*AL$16/$E$4-AK104-AJ104-AI104-AH104-AG104</f>
        <v>7.4649600000000038E-2</v>
      </c>
      <c r="AM104" s="17">
        <f>AM98*AM$16/$E$4-AL104-AK104-AJ104-AI104-AH104-AG104</f>
        <v>8.9579519999999968E-2</v>
      </c>
      <c r="AN104" s="17">
        <f>AN98*AN$16/$E$4-AM104-AL104-AK104-AJ104-AI104-AH104-AG104</f>
        <v>0.10749542399999995</v>
      </c>
      <c r="AO104" s="17">
        <f>AO98*AO$16/$E$4-AN104-AM104-AL104-AK104-AJ104-AI104-AH104-AG104</f>
        <v>0.12899450879999996</v>
      </c>
      <c r="AP104" s="17">
        <f>AP98*AP$16/$E$4-AO104-AN104-AM104-AL104-AK104-AJ104-AI104-AH104-AG104</f>
        <v>0.15479341055999996</v>
      </c>
      <c r="AR104" s="163"/>
      <c r="AS104" s="171" t="s">
        <v>44</v>
      </c>
      <c r="AT104" s="16" t="s">
        <v>55</v>
      </c>
      <c r="AU104" s="17">
        <f>AU98*AU$16/$E$4</f>
        <v>2.9999999999999995E-2</v>
      </c>
      <c r="AV104" s="17">
        <f>AV98*AV$16/$E$4-AU104</f>
        <v>3.6000000000000004E-2</v>
      </c>
      <c r="AW104" s="17">
        <f>AW98*AW$16/$E$4-AV104-AU104</f>
        <v>4.3200000000000002E-2</v>
      </c>
      <c r="AX104" s="17">
        <f>AX98*AX$16/$E$4-AW104-AV104-AU104</f>
        <v>5.1840000000000011E-2</v>
      </c>
      <c r="AY104" s="17">
        <f>AY98*AY$16/$E$4-AX104-AW104-AV104-AU104</f>
        <v>6.2207999999999986E-2</v>
      </c>
      <c r="AZ104" s="17">
        <f>AZ98*AZ$16/$E$4-AY104-AX104-AW104-AV104-AU104</f>
        <v>7.4649600000000038E-2</v>
      </c>
      <c r="BA104" s="17">
        <f>BA98*BA$16/$E$4-AZ104-AY104-AX104-AW104-AV104-AU104</f>
        <v>8.9579519999999968E-2</v>
      </c>
      <c r="BB104" s="17">
        <f>BB98*BB$16/$E$4-BA104-AZ104-AY104-AX104-AW104-AV104-AU104</f>
        <v>0.10749542399999995</v>
      </c>
      <c r="BC104" s="17">
        <f>BC98*BC$16/$E$4-BB104-BA104-AZ104-AY104-AX104-AW104-AV104-AU104</f>
        <v>0.12899450879999996</v>
      </c>
      <c r="BD104" s="17">
        <f>BD98*BD$16/$E$4-BC104-BB104-BA104-AZ104-AY104-AX104-AW104-AV104-AU104</f>
        <v>0.15479341055999996</v>
      </c>
      <c r="BF104" s="163"/>
      <c r="BG104" s="171" t="s">
        <v>44</v>
      </c>
      <c r="BH104" s="16" t="s">
        <v>55</v>
      </c>
      <c r="BI104" s="17">
        <f>BI98*BI$16/$E$4</f>
        <v>2.9999999999999995E-2</v>
      </c>
      <c r="BJ104" s="17">
        <f>BJ98*BJ$16/$E$4-BI104</f>
        <v>3.6000000000000004E-2</v>
      </c>
      <c r="BK104" s="17">
        <f>BK98*BK$16/$E$4-BJ104-BI104</f>
        <v>4.3200000000000002E-2</v>
      </c>
      <c r="BL104" s="17">
        <f>BL98*BL$16/$E$4-BK104-BJ104-BI104</f>
        <v>5.1840000000000011E-2</v>
      </c>
      <c r="BM104" s="17">
        <f>BM98*BM$16/$E$4-BL104-BK104-BJ104-BI104</f>
        <v>6.2207999999999986E-2</v>
      </c>
      <c r="BN104" s="17">
        <f>BN98*BN$16/$E$4-BM104-BL104-BK104-BJ104-BI104</f>
        <v>7.4649600000000038E-2</v>
      </c>
      <c r="BO104" s="17">
        <f>BO98*BO$16/$E$4-BN104-BM104-BL104-BK104-BJ104-BI104</f>
        <v>8.9579519999999968E-2</v>
      </c>
      <c r="BP104" s="17">
        <f>BP98*BP$16/$E$4-BO104-BN104-BM104-BL104-BK104-BJ104-BI104</f>
        <v>0.10749542399999995</v>
      </c>
      <c r="BQ104" s="17">
        <f>BQ98*BQ$16/$E$4-BP104-BO104-BN104-BM104-BL104-BK104-BJ104-BI104</f>
        <v>0.12899450879999996</v>
      </c>
      <c r="BR104" s="17">
        <f>BR98*BR$16/$E$4-BQ104-BP104-BO104-BN104-BM104-BL104-BK104-BJ104-BI104</f>
        <v>0.15479341055999996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4.4649599999999998E-2</v>
      </c>
      <c r="J105" s="18"/>
      <c r="K105" s="18"/>
      <c r="L105" s="18"/>
      <c r="M105" s="18"/>
      <c r="N105" s="18">
        <f>SUM(E104:N104)/10</f>
        <v>7.7876046335999982E-2</v>
      </c>
      <c r="P105" s="163"/>
      <c r="Q105" s="165"/>
      <c r="R105" s="16" t="s">
        <v>56</v>
      </c>
      <c r="S105" s="18"/>
      <c r="T105" s="18"/>
      <c r="U105" s="18"/>
      <c r="V105" s="18"/>
      <c r="W105" s="18">
        <f>SUM(S104:W104)/5</f>
        <v>4.4649599999999998E-2</v>
      </c>
      <c r="X105" s="18"/>
      <c r="Y105" s="18"/>
      <c r="Z105" s="18"/>
      <c r="AA105" s="18"/>
      <c r="AB105" s="18">
        <f>SUM(S104:AB104)/10</f>
        <v>7.7876046335999982E-2</v>
      </c>
      <c r="AD105" s="163"/>
      <c r="AE105" s="165"/>
      <c r="AF105" s="16" t="s">
        <v>56</v>
      </c>
      <c r="AG105" s="18"/>
      <c r="AH105" s="18"/>
      <c r="AI105" s="18"/>
      <c r="AJ105" s="18"/>
      <c r="AK105" s="18">
        <f>SUM(AG104:AK104)/5</f>
        <v>4.4649599999999998E-2</v>
      </c>
      <c r="AL105" s="18"/>
      <c r="AM105" s="18"/>
      <c r="AN105" s="18"/>
      <c r="AO105" s="18"/>
      <c r="AP105" s="18">
        <f>SUM(AG104:AP104)/10</f>
        <v>7.7876046335999982E-2</v>
      </c>
      <c r="AR105" s="163"/>
      <c r="AS105" s="165"/>
      <c r="AT105" s="16" t="s">
        <v>56</v>
      </c>
      <c r="AU105" s="18"/>
      <c r="AV105" s="18"/>
      <c r="AW105" s="18"/>
      <c r="AX105" s="18"/>
      <c r="AY105" s="18">
        <f>SUM(AU104:AY104)/5</f>
        <v>4.4649599999999998E-2</v>
      </c>
      <c r="AZ105" s="18"/>
      <c r="BA105" s="18"/>
      <c r="BB105" s="18"/>
      <c r="BC105" s="18"/>
      <c r="BD105" s="18">
        <f>SUM(AU104:BD104)/10</f>
        <v>7.7876046335999982E-2</v>
      </c>
      <c r="BF105" s="163"/>
      <c r="BG105" s="165"/>
      <c r="BH105" s="16" t="s">
        <v>56</v>
      </c>
      <c r="BI105" s="18"/>
      <c r="BJ105" s="18"/>
      <c r="BK105" s="18"/>
      <c r="BL105" s="18"/>
      <c r="BM105" s="18">
        <f>SUM(BI104:BM104)/5</f>
        <v>4.4649599999999998E-2</v>
      </c>
      <c r="BN105" s="18"/>
      <c r="BO105" s="18"/>
      <c r="BP105" s="18"/>
      <c r="BQ105" s="18"/>
      <c r="BR105" s="18">
        <f>SUM(BI104:BR104)/10</f>
        <v>7.7876046335999982E-2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29999.999999999996</v>
      </c>
      <c r="F106" s="23">
        <f>F108-E108</f>
        <v>36000</v>
      </c>
      <c r="G106" s="23">
        <f t="shared" ref="G106:N106" si="656">G108-F108</f>
        <v>43200</v>
      </c>
      <c r="H106" s="23">
        <f t="shared" si="656"/>
        <v>51840.000000000029</v>
      </c>
      <c r="I106" s="23">
        <f t="shared" si="656"/>
        <v>62207.999999999971</v>
      </c>
      <c r="J106" s="23">
        <f t="shared" si="656"/>
        <v>74649.600000000035</v>
      </c>
      <c r="K106" s="23">
        <f t="shared" si="656"/>
        <v>89579.520000000019</v>
      </c>
      <c r="L106" s="23">
        <f t="shared" si="656"/>
        <v>107495.42399999994</v>
      </c>
      <c r="M106" s="23">
        <f t="shared" si="656"/>
        <v>128994.50879999984</v>
      </c>
      <c r="N106" s="23">
        <f t="shared" si="656"/>
        <v>154793.41056000011</v>
      </c>
      <c r="P106" s="163"/>
      <c r="Q106" s="163"/>
      <c r="R106" s="20" t="s">
        <v>57</v>
      </c>
      <c r="S106" s="23">
        <f>S108</f>
        <v>29999.999999999996</v>
      </c>
      <c r="T106" s="23">
        <f>T108-S108</f>
        <v>36000</v>
      </c>
      <c r="U106" s="23">
        <f t="shared" ref="U106" si="657">U108-T108</f>
        <v>43200</v>
      </c>
      <c r="V106" s="23">
        <f t="shared" ref="V106" si="658">V108-U108</f>
        <v>51840.000000000029</v>
      </c>
      <c r="W106" s="23">
        <f t="shared" ref="W106" si="659">W108-V108</f>
        <v>62207.999999999971</v>
      </c>
      <c r="X106" s="23">
        <f t="shared" ref="X106" si="660">X108-W108</f>
        <v>74649.600000000035</v>
      </c>
      <c r="Y106" s="23">
        <f t="shared" ref="Y106" si="661">Y108-X108</f>
        <v>89579.520000000019</v>
      </c>
      <c r="Z106" s="23">
        <f t="shared" ref="Z106" si="662">Z108-Y108</f>
        <v>107495.42399999994</v>
      </c>
      <c r="AA106" s="23">
        <f t="shared" ref="AA106" si="663">AA108-Z108</f>
        <v>128994.50879999984</v>
      </c>
      <c r="AB106" s="23">
        <f t="shared" ref="AB106" si="664">AB108-AA108</f>
        <v>154793.41056000011</v>
      </c>
      <c r="AD106" s="163"/>
      <c r="AE106" s="163"/>
      <c r="AF106" s="20" t="s">
        <v>57</v>
      </c>
      <c r="AG106" s="23">
        <f>AG108</f>
        <v>29999.999999999996</v>
      </c>
      <c r="AH106" s="23">
        <f>AH108-AG108</f>
        <v>36000</v>
      </c>
      <c r="AI106" s="23">
        <f t="shared" ref="AI106" si="665">AI108-AH108</f>
        <v>43200</v>
      </c>
      <c r="AJ106" s="23">
        <f t="shared" ref="AJ106" si="666">AJ108-AI108</f>
        <v>51840.000000000029</v>
      </c>
      <c r="AK106" s="23">
        <f t="shared" ref="AK106" si="667">AK108-AJ108</f>
        <v>62207.999999999971</v>
      </c>
      <c r="AL106" s="23">
        <f t="shared" ref="AL106" si="668">AL108-AK108</f>
        <v>74649.600000000035</v>
      </c>
      <c r="AM106" s="23">
        <f t="shared" ref="AM106" si="669">AM108-AL108</f>
        <v>89579.520000000019</v>
      </c>
      <c r="AN106" s="23">
        <f t="shared" ref="AN106" si="670">AN108-AM108</f>
        <v>107495.42399999994</v>
      </c>
      <c r="AO106" s="23">
        <f t="shared" ref="AO106" si="671">AO108-AN108</f>
        <v>128994.50879999984</v>
      </c>
      <c r="AP106" s="23">
        <f t="shared" ref="AP106" si="672">AP108-AO108</f>
        <v>154793.41056000011</v>
      </c>
      <c r="AR106" s="163"/>
      <c r="AS106" s="163"/>
      <c r="AT106" s="20" t="s">
        <v>57</v>
      </c>
      <c r="AU106" s="23">
        <f>AU108</f>
        <v>29999.999999999996</v>
      </c>
      <c r="AV106" s="23">
        <f>AV108-AU108</f>
        <v>36000</v>
      </c>
      <c r="AW106" s="23">
        <f t="shared" ref="AW106" si="673">AW108-AV108</f>
        <v>43200</v>
      </c>
      <c r="AX106" s="23">
        <f t="shared" ref="AX106" si="674">AX108-AW108</f>
        <v>51840.000000000029</v>
      </c>
      <c r="AY106" s="23">
        <f t="shared" ref="AY106" si="675">AY108-AX108</f>
        <v>62207.999999999971</v>
      </c>
      <c r="AZ106" s="23">
        <f t="shared" ref="AZ106" si="676">AZ108-AY108</f>
        <v>74649.600000000035</v>
      </c>
      <c r="BA106" s="23">
        <f t="shared" ref="BA106" si="677">BA108-AZ108</f>
        <v>89579.520000000019</v>
      </c>
      <c r="BB106" s="23">
        <f t="shared" ref="BB106" si="678">BB108-BA108</f>
        <v>107495.42399999994</v>
      </c>
      <c r="BC106" s="23">
        <f t="shared" ref="BC106" si="679">BC108-BB108</f>
        <v>128994.50879999984</v>
      </c>
      <c r="BD106" s="23">
        <f t="shared" ref="BD106" si="680">BD108-BC108</f>
        <v>154793.41056000011</v>
      </c>
      <c r="BF106" s="163"/>
      <c r="BG106" s="163"/>
      <c r="BH106" s="20" t="s">
        <v>57</v>
      </c>
      <c r="BI106" s="23">
        <f>BI108</f>
        <v>29999.999999999996</v>
      </c>
      <c r="BJ106" s="23">
        <f>BJ108-BI108</f>
        <v>36000</v>
      </c>
      <c r="BK106" s="23">
        <f t="shared" ref="BK106" si="681">BK108-BJ108</f>
        <v>43200</v>
      </c>
      <c r="BL106" s="23">
        <f t="shared" ref="BL106" si="682">BL108-BK108</f>
        <v>51840.000000000029</v>
      </c>
      <c r="BM106" s="23">
        <f t="shared" ref="BM106" si="683">BM108-BL108</f>
        <v>62207.999999999971</v>
      </c>
      <c r="BN106" s="23">
        <f t="shared" ref="BN106" si="684">BN108-BM108</f>
        <v>74649.600000000035</v>
      </c>
      <c r="BO106" s="23">
        <f t="shared" ref="BO106" si="685">BO108-BN108</f>
        <v>89579.520000000019</v>
      </c>
      <c r="BP106" s="23">
        <f t="shared" ref="BP106" si="686">BP108-BO108</f>
        <v>107495.42399999994</v>
      </c>
      <c r="BQ106" s="23">
        <f t="shared" ref="BQ106" si="687">BQ108-BP108</f>
        <v>128994.50879999984</v>
      </c>
      <c r="BR106" s="23">
        <f t="shared" ref="BR106" si="688">BR108-BQ108</f>
        <v>154793.41056000011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44649.599999999999</v>
      </c>
      <c r="J107" s="23"/>
      <c r="K107" s="23"/>
      <c r="L107" s="23"/>
      <c r="M107" s="23"/>
      <c r="N107" s="23">
        <f>SUM(E106:N106)/10</f>
        <v>77876.046335999999</v>
      </c>
      <c r="P107" s="163"/>
      <c r="Q107" s="163"/>
      <c r="R107" s="20" t="s">
        <v>59</v>
      </c>
      <c r="S107" s="23"/>
      <c r="T107" s="23"/>
      <c r="U107" s="23"/>
      <c r="V107" s="23"/>
      <c r="W107" s="23">
        <f>SUM(S106:W106)/5</f>
        <v>44649.599999999999</v>
      </c>
      <c r="X107" s="23"/>
      <c r="Y107" s="23"/>
      <c r="Z107" s="23"/>
      <c r="AA107" s="23"/>
      <c r="AB107" s="23">
        <f>SUM(S106:AB106)/10</f>
        <v>77876.046335999999</v>
      </c>
      <c r="AD107" s="163"/>
      <c r="AE107" s="163"/>
      <c r="AF107" s="20" t="s">
        <v>59</v>
      </c>
      <c r="AG107" s="23"/>
      <c r="AH107" s="23"/>
      <c r="AI107" s="23"/>
      <c r="AJ107" s="23"/>
      <c r="AK107" s="23">
        <f>SUM(AG106:AK106)/5</f>
        <v>44649.599999999999</v>
      </c>
      <c r="AL107" s="23"/>
      <c r="AM107" s="23"/>
      <c r="AN107" s="23"/>
      <c r="AO107" s="23"/>
      <c r="AP107" s="23">
        <f>SUM(AG106:AP106)/10</f>
        <v>77876.046335999999</v>
      </c>
      <c r="AR107" s="163"/>
      <c r="AS107" s="163"/>
      <c r="AT107" s="20" t="s">
        <v>59</v>
      </c>
      <c r="AU107" s="23"/>
      <c r="AV107" s="23"/>
      <c r="AW107" s="23"/>
      <c r="AX107" s="23"/>
      <c r="AY107" s="23">
        <f>SUM(AU106:AY106)/5</f>
        <v>44649.599999999999</v>
      </c>
      <c r="AZ107" s="23"/>
      <c r="BA107" s="23"/>
      <c r="BB107" s="23"/>
      <c r="BC107" s="23"/>
      <c r="BD107" s="23">
        <f>SUM(AU106:BD106)/10</f>
        <v>77876.046335999999</v>
      </c>
      <c r="BF107" s="163"/>
      <c r="BG107" s="163"/>
      <c r="BH107" s="20" t="s">
        <v>59</v>
      </c>
      <c r="BI107" s="23"/>
      <c r="BJ107" s="23"/>
      <c r="BK107" s="23"/>
      <c r="BL107" s="23"/>
      <c r="BM107" s="23">
        <f>SUM(BI106:BM106)/5</f>
        <v>44649.599999999999</v>
      </c>
      <c r="BN107" s="23"/>
      <c r="BO107" s="23"/>
      <c r="BP107" s="23"/>
      <c r="BQ107" s="23"/>
      <c r="BR107" s="23">
        <f>SUM(BI106:BR106)/10</f>
        <v>77876.046335999999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29999.999999999996</v>
      </c>
      <c r="F108" s="22">
        <f t="shared" ref="F108:N108" si="689">F100*F$16</f>
        <v>66000</v>
      </c>
      <c r="G108" s="22">
        <f t="shared" si="689"/>
        <v>109200</v>
      </c>
      <c r="H108" s="22">
        <f t="shared" si="689"/>
        <v>161040.00000000003</v>
      </c>
      <c r="I108" s="22">
        <f t="shared" si="689"/>
        <v>223248</v>
      </c>
      <c r="J108" s="22">
        <f t="shared" si="689"/>
        <v>297897.60000000003</v>
      </c>
      <c r="K108" s="22">
        <f t="shared" si="689"/>
        <v>387477.12000000005</v>
      </c>
      <c r="L108" s="22">
        <f t="shared" si="689"/>
        <v>494972.54399999999</v>
      </c>
      <c r="M108" s="22">
        <f t="shared" si="689"/>
        <v>623967.05279999983</v>
      </c>
      <c r="N108" s="22">
        <f t="shared" si="689"/>
        <v>778760.46335999994</v>
      </c>
      <c r="P108" s="163"/>
      <c r="Q108" s="163"/>
      <c r="R108" s="20" t="s">
        <v>58</v>
      </c>
      <c r="S108" s="22">
        <f>S100*S$16</f>
        <v>29999.999999999996</v>
      </c>
      <c r="T108" s="22">
        <f t="shared" ref="T108:AB108" si="690">T100*T$16</f>
        <v>66000</v>
      </c>
      <c r="U108" s="22">
        <f t="shared" si="690"/>
        <v>109200</v>
      </c>
      <c r="V108" s="22">
        <f t="shared" si="690"/>
        <v>161040.00000000003</v>
      </c>
      <c r="W108" s="22">
        <f t="shared" si="690"/>
        <v>223248</v>
      </c>
      <c r="X108" s="22">
        <f t="shared" si="690"/>
        <v>297897.60000000003</v>
      </c>
      <c r="Y108" s="22">
        <f t="shared" si="690"/>
        <v>387477.12000000005</v>
      </c>
      <c r="Z108" s="22">
        <f t="shared" si="690"/>
        <v>494972.54399999999</v>
      </c>
      <c r="AA108" s="22">
        <f t="shared" si="690"/>
        <v>623967.05279999983</v>
      </c>
      <c r="AB108" s="22">
        <f t="shared" si="690"/>
        <v>778760.46335999994</v>
      </c>
      <c r="AD108" s="163"/>
      <c r="AE108" s="163"/>
      <c r="AF108" s="20" t="s">
        <v>58</v>
      </c>
      <c r="AG108" s="22">
        <f>AG100*AG$16</f>
        <v>29999.999999999996</v>
      </c>
      <c r="AH108" s="22">
        <f t="shared" ref="AH108:AP108" si="691">AH100*AH$16</f>
        <v>66000</v>
      </c>
      <c r="AI108" s="22">
        <f t="shared" si="691"/>
        <v>109200</v>
      </c>
      <c r="AJ108" s="22">
        <f t="shared" si="691"/>
        <v>161040.00000000003</v>
      </c>
      <c r="AK108" s="22">
        <f t="shared" si="691"/>
        <v>223248</v>
      </c>
      <c r="AL108" s="22">
        <f t="shared" si="691"/>
        <v>297897.60000000003</v>
      </c>
      <c r="AM108" s="22">
        <f t="shared" si="691"/>
        <v>387477.12000000005</v>
      </c>
      <c r="AN108" s="22">
        <f t="shared" si="691"/>
        <v>494972.54399999999</v>
      </c>
      <c r="AO108" s="22">
        <f t="shared" si="691"/>
        <v>623967.05279999983</v>
      </c>
      <c r="AP108" s="22">
        <f t="shared" si="691"/>
        <v>778760.46335999994</v>
      </c>
      <c r="AR108" s="163"/>
      <c r="AS108" s="163"/>
      <c r="AT108" s="20" t="s">
        <v>58</v>
      </c>
      <c r="AU108" s="22">
        <f>AU100*AU$16</f>
        <v>29999.999999999996</v>
      </c>
      <c r="AV108" s="22">
        <f t="shared" ref="AV108:BD108" si="692">AV100*AV$16</f>
        <v>66000</v>
      </c>
      <c r="AW108" s="22">
        <f t="shared" si="692"/>
        <v>109200</v>
      </c>
      <c r="AX108" s="22">
        <f t="shared" si="692"/>
        <v>161040.00000000003</v>
      </c>
      <c r="AY108" s="22">
        <f t="shared" si="692"/>
        <v>223248</v>
      </c>
      <c r="AZ108" s="22">
        <f t="shared" si="692"/>
        <v>297897.60000000003</v>
      </c>
      <c r="BA108" s="22">
        <f t="shared" si="692"/>
        <v>387477.12000000005</v>
      </c>
      <c r="BB108" s="22">
        <f t="shared" si="692"/>
        <v>494972.54399999999</v>
      </c>
      <c r="BC108" s="22">
        <f t="shared" si="692"/>
        <v>623967.05279999983</v>
      </c>
      <c r="BD108" s="22">
        <f t="shared" si="692"/>
        <v>778760.46335999994</v>
      </c>
      <c r="BF108" s="163"/>
      <c r="BG108" s="163"/>
      <c r="BH108" s="20" t="s">
        <v>58</v>
      </c>
      <c r="BI108" s="22">
        <f>BI100*BI$16</f>
        <v>29999.999999999996</v>
      </c>
      <c r="BJ108" s="22">
        <f t="shared" ref="BJ108:BR108" si="693">BJ100*BJ$16</f>
        <v>66000</v>
      </c>
      <c r="BK108" s="22">
        <f t="shared" si="693"/>
        <v>109200</v>
      </c>
      <c r="BL108" s="22">
        <f t="shared" si="693"/>
        <v>161040.00000000003</v>
      </c>
      <c r="BM108" s="22">
        <f t="shared" si="693"/>
        <v>223248</v>
      </c>
      <c r="BN108" s="22">
        <f t="shared" si="693"/>
        <v>297897.60000000003</v>
      </c>
      <c r="BO108" s="22">
        <f t="shared" si="693"/>
        <v>387477.12000000005</v>
      </c>
      <c r="BP108" s="22">
        <f t="shared" si="693"/>
        <v>494972.54399999999</v>
      </c>
      <c r="BQ108" s="22">
        <f t="shared" si="693"/>
        <v>623967.05279999983</v>
      </c>
      <c r="BR108" s="22">
        <f t="shared" si="693"/>
        <v>778760.46335999994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2.7499999999999998E-3</v>
      </c>
      <c r="F109" s="17">
        <f t="shared" ref="F109:N109" si="694">F$26*$D94</f>
        <v>2.5416666666666665E-3</v>
      </c>
      <c r="G109" s="17">
        <f t="shared" si="694"/>
        <v>2.3680555555555555E-3</v>
      </c>
      <c r="H109" s="17">
        <f t="shared" si="694"/>
        <v>2.2233796296296294E-3</v>
      </c>
      <c r="I109" s="17">
        <f t="shared" si="694"/>
        <v>2.1028163580246915E-3</v>
      </c>
      <c r="J109" s="17">
        <f t="shared" si="694"/>
        <v>2.0023469650205759E-3</v>
      </c>
      <c r="K109" s="17">
        <f t="shared" si="694"/>
        <v>1.9186224708504802E-3</v>
      </c>
      <c r="L109" s="17">
        <f t="shared" si="694"/>
        <v>1.8488520590420668E-3</v>
      </c>
      <c r="M109" s="17">
        <f t="shared" si="694"/>
        <v>1.7907100492017224E-3</v>
      </c>
      <c r="N109" s="17">
        <f t="shared" si="694"/>
        <v>1.7422583743347687E-3</v>
      </c>
      <c r="P109" s="163" t="s">
        <v>17</v>
      </c>
      <c r="Q109" s="165" t="s">
        <v>41</v>
      </c>
      <c r="R109" s="16" t="s">
        <v>55</v>
      </c>
      <c r="S109" s="17">
        <f>S$26*$D94</f>
        <v>2.7499999999999998E-3</v>
      </c>
      <c r="T109" s="17">
        <f t="shared" ref="T109:AB109" si="695">T$26*$D94</f>
        <v>2.5416666666666665E-3</v>
      </c>
      <c r="U109" s="17">
        <f t="shared" si="695"/>
        <v>2.3680555555555555E-3</v>
      </c>
      <c r="V109" s="17">
        <f t="shared" si="695"/>
        <v>2.2233796296296294E-3</v>
      </c>
      <c r="W109" s="17">
        <f t="shared" si="695"/>
        <v>2.1028163580246915E-3</v>
      </c>
      <c r="X109" s="17">
        <f t="shared" si="695"/>
        <v>2.0023469650205759E-3</v>
      </c>
      <c r="Y109" s="17">
        <f t="shared" si="695"/>
        <v>1.9186224708504802E-3</v>
      </c>
      <c r="Z109" s="17">
        <f t="shared" si="695"/>
        <v>1.8488520590420668E-3</v>
      </c>
      <c r="AA109" s="17">
        <f t="shared" si="695"/>
        <v>1.7907100492017224E-3</v>
      </c>
      <c r="AB109" s="17">
        <f t="shared" si="695"/>
        <v>1.7422583743347687E-3</v>
      </c>
      <c r="AD109" s="163" t="s">
        <v>17</v>
      </c>
      <c r="AE109" s="165" t="s">
        <v>41</v>
      </c>
      <c r="AF109" s="16" t="s">
        <v>55</v>
      </c>
      <c r="AG109" s="17">
        <f>AG$26*$D94</f>
        <v>2.7499999999999998E-3</v>
      </c>
      <c r="AH109" s="17">
        <f t="shared" ref="AH109:AP109" si="696">AH$26*$D94</f>
        <v>2.5416666666666665E-3</v>
      </c>
      <c r="AI109" s="17">
        <f t="shared" si="696"/>
        <v>2.3680555555555555E-3</v>
      </c>
      <c r="AJ109" s="17">
        <f t="shared" si="696"/>
        <v>2.2233796296296294E-3</v>
      </c>
      <c r="AK109" s="17">
        <f t="shared" si="696"/>
        <v>2.1028163580246915E-3</v>
      </c>
      <c r="AL109" s="17">
        <f t="shared" si="696"/>
        <v>2.0023469650205759E-3</v>
      </c>
      <c r="AM109" s="17">
        <f t="shared" si="696"/>
        <v>1.9186224708504802E-3</v>
      </c>
      <c r="AN109" s="17">
        <f t="shared" si="696"/>
        <v>1.8488520590420668E-3</v>
      </c>
      <c r="AO109" s="17">
        <f t="shared" si="696"/>
        <v>1.7907100492017224E-3</v>
      </c>
      <c r="AP109" s="17">
        <f t="shared" si="696"/>
        <v>1.7422583743347687E-3</v>
      </c>
      <c r="AR109" s="163" t="s">
        <v>17</v>
      </c>
      <c r="AS109" s="165" t="s">
        <v>41</v>
      </c>
      <c r="AT109" s="16" t="s">
        <v>55</v>
      </c>
      <c r="AU109" s="17">
        <f>AU$26*$D94</f>
        <v>2.7499999999999998E-3</v>
      </c>
      <c r="AV109" s="17">
        <f t="shared" ref="AV109:BD109" si="697">AV$26*$D94</f>
        <v>2.5416666666666665E-3</v>
      </c>
      <c r="AW109" s="17">
        <f t="shared" si="697"/>
        <v>2.3680555555555555E-3</v>
      </c>
      <c r="AX109" s="17">
        <f t="shared" si="697"/>
        <v>2.2233796296296294E-3</v>
      </c>
      <c r="AY109" s="17">
        <f t="shared" si="697"/>
        <v>2.1028163580246915E-3</v>
      </c>
      <c r="AZ109" s="17">
        <f t="shared" si="697"/>
        <v>2.0023469650205759E-3</v>
      </c>
      <c r="BA109" s="17">
        <f t="shared" si="697"/>
        <v>1.9186224708504802E-3</v>
      </c>
      <c r="BB109" s="17">
        <f t="shared" si="697"/>
        <v>1.8488520590420668E-3</v>
      </c>
      <c r="BC109" s="17">
        <f t="shared" si="697"/>
        <v>1.7907100492017224E-3</v>
      </c>
      <c r="BD109" s="17">
        <f t="shared" si="697"/>
        <v>1.7422583743347687E-3</v>
      </c>
      <c r="BF109" s="163" t="s">
        <v>17</v>
      </c>
      <c r="BG109" s="165" t="s">
        <v>41</v>
      </c>
      <c r="BH109" s="16" t="s">
        <v>55</v>
      </c>
      <c r="BI109" s="17">
        <f>BI$26*$D94</f>
        <v>2.7499999999999998E-3</v>
      </c>
      <c r="BJ109" s="17">
        <f t="shared" ref="BJ109:BR109" si="698">BJ$26*$D94</f>
        <v>2.5416666666666665E-3</v>
      </c>
      <c r="BK109" s="17">
        <f t="shared" si="698"/>
        <v>2.3680555555555555E-3</v>
      </c>
      <c r="BL109" s="17">
        <f t="shared" si="698"/>
        <v>2.2233796296296294E-3</v>
      </c>
      <c r="BM109" s="17">
        <f t="shared" si="698"/>
        <v>2.1028163580246915E-3</v>
      </c>
      <c r="BN109" s="17">
        <f t="shared" si="698"/>
        <v>2.0023469650205759E-3</v>
      </c>
      <c r="BO109" s="17">
        <f t="shared" si="698"/>
        <v>1.9186224708504802E-3</v>
      </c>
      <c r="BP109" s="17">
        <f t="shared" si="698"/>
        <v>1.8488520590420668E-3</v>
      </c>
      <c r="BQ109" s="17">
        <f t="shared" si="698"/>
        <v>1.7907100492017224E-3</v>
      </c>
      <c r="BR109" s="17">
        <f t="shared" si="698"/>
        <v>1.7422583743347687E-3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2.3971836419753086E-3</v>
      </c>
      <c r="J110" s="18"/>
      <c r="K110" s="18"/>
      <c r="L110" s="18"/>
      <c r="M110" s="18"/>
      <c r="N110" s="18">
        <f>SUM(E109:N109)/10</f>
        <v>2.128870812832616E-3</v>
      </c>
      <c r="P110" s="163"/>
      <c r="Q110" s="165"/>
      <c r="R110" s="16" t="s">
        <v>56</v>
      </c>
      <c r="S110" s="17"/>
      <c r="T110" s="17"/>
      <c r="U110" s="17"/>
      <c r="V110" s="17"/>
      <c r="W110" s="100">
        <f>SUM(S109:W109)/5</f>
        <v>2.3971836419753086E-3</v>
      </c>
      <c r="X110" s="18"/>
      <c r="Y110" s="18"/>
      <c r="Z110" s="18"/>
      <c r="AA110" s="18"/>
      <c r="AB110" s="18">
        <f>SUM(S109:AB109)/10</f>
        <v>2.128870812832616E-3</v>
      </c>
      <c r="AD110" s="163"/>
      <c r="AE110" s="165"/>
      <c r="AF110" s="16" t="s">
        <v>56</v>
      </c>
      <c r="AG110" s="17"/>
      <c r="AH110" s="17"/>
      <c r="AI110" s="17"/>
      <c r="AJ110" s="17"/>
      <c r="AK110" s="100">
        <f>SUM(AG109:AK109)/5</f>
        <v>2.3971836419753086E-3</v>
      </c>
      <c r="AL110" s="18"/>
      <c r="AM110" s="18"/>
      <c r="AN110" s="18"/>
      <c r="AO110" s="18"/>
      <c r="AP110" s="18">
        <f>SUM(AG109:AP109)/10</f>
        <v>2.128870812832616E-3</v>
      </c>
      <c r="AR110" s="163"/>
      <c r="AS110" s="165"/>
      <c r="AT110" s="16" t="s">
        <v>56</v>
      </c>
      <c r="AU110" s="17"/>
      <c r="AV110" s="17"/>
      <c r="AW110" s="17"/>
      <c r="AX110" s="17"/>
      <c r="AY110" s="100">
        <f>SUM(AU109:AY109)/5</f>
        <v>2.3971836419753086E-3</v>
      </c>
      <c r="AZ110" s="18"/>
      <c r="BA110" s="18"/>
      <c r="BB110" s="18"/>
      <c r="BC110" s="18"/>
      <c r="BD110" s="18">
        <f>SUM(AU109:BD109)/10</f>
        <v>2.128870812832616E-3</v>
      </c>
      <c r="BF110" s="163"/>
      <c r="BG110" s="165"/>
      <c r="BH110" s="16" t="s">
        <v>56</v>
      </c>
      <c r="BI110" s="17"/>
      <c r="BJ110" s="17"/>
      <c r="BK110" s="17"/>
      <c r="BL110" s="17"/>
      <c r="BM110" s="100">
        <f>SUM(BI109:BM109)/5</f>
        <v>2.3971836419753086E-3</v>
      </c>
      <c r="BN110" s="18"/>
      <c r="BO110" s="18"/>
      <c r="BP110" s="18"/>
      <c r="BQ110" s="18"/>
      <c r="BR110" s="18">
        <f>SUM(BI109:BR109)/10</f>
        <v>2.128870812832616E-3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699">E$28*$D94</f>
        <v>2.7499999999999998E-3</v>
      </c>
      <c r="F111" s="17">
        <f t="shared" si="699"/>
        <v>5.2916666666666659E-3</v>
      </c>
      <c r="G111" s="17">
        <f t="shared" si="699"/>
        <v>7.6597222222222214E-3</v>
      </c>
      <c r="H111" s="17">
        <f t="shared" si="699"/>
        <v>9.8831018518518512E-3</v>
      </c>
      <c r="I111" s="17">
        <f t="shared" si="699"/>
        <v>1.1985918209876543E-2</v>
      </c>
      <c r="J111" s="17">
        <f t="shared" si="699"/>
        <v>1.3988265174897119E-2</v>
      </c>
      <c r="K111" s="17">
        <f t="shared" si="699"/>
        <v>1.5906887645747599E-2</v>
      </c>
      <c r="L111" s="17">
        <f t="shared" si="699"/>
        <v>1.7755739704789667E-2</v>
      </c>
      <c r="M111" s="17">
        <f t="shared" si="699"/>
        <v>1.9546449753991387E-2</v>
      </c>
      <c r="N111" s="17">
        <f t="shared" si="699"/>
        <v>2.1288708128326159E-2</v>
      </c>
      <c r="P111" s="163"/>
      <c r="Q111" s="165"/>
      <c r="R111" s="16" t="s">
        <v>53</v>
      </c>
      <c r="S111" s="17">
        <f t="shared" ref="S111:AB111" si="700">S$28*$D94</f>
        <v>2.7499999999999998E-3</v>
      </c>
      <c r="T111" s="17">
        <f t="shared" si="700"/>
        <v>5.2916666666666659E-3</v>
      </c>
      <c r="U111" s="17">
        <f t="shared" si="700"/>
        <v>7.6597222222222214E-3</v>
      </c>
      <c r="V111" s="17">
        <f t="shared" si="700"/>
        <v>9.8831018518518512E-3</v>
      </c>
      <c r="W111" s="17">
        <f t="shared" si="700"/>
        <v>1.1985918209876543E-2</v>
      </c>
      <c r="X111" s="17">
        <f t="shared" si="700"/>
        <v>1.3988265174897119E-2</v>
      </c>
      <c r="Y111" s="17">
        <f t="shared" si="700"/>
        <v>1.5906887645747599E-2</v>
      </c>
      <c r="Z111" s="17">
        <f t="shared" si="700"/>
        <v>1.7755739704789667E-2</v>
      </c>
      <c r="AA111" s="17">
        <f t="shared" si="700"/>
        <v>1.9546449753991387E-2</v>
      </c>
      <c r="AB111" s="17">
        <f t="shared" si="700"/>
        <v>2.1288708128326159E-2</v>
      </c>
      <c r="AD111" s="163"/>
      <c r="AE111" s="165"/>
      <c r="AF111" s="16" t="s">
        <v>53</v>
      </c>
      <c r="AG111" s="17">
        <f t="shared" ref="AG111:AP111" si="701">AG$28*$D94</f>
        <v>2.7499999999999998E-3</v>
      </c>
      <c r="AH111" s="17">
        <f t="shared" si="701"/>
        <v>5.2916666666666659E-3</v>
      </c>
      <c r="AI111" s="17">
        <f t="shared" si="701"/>
        <v>7.6597222222222214E-3</v>
      </c>
      <c r="AJ111" s="17">
        <f t="shared" si="701"/>
        <v>9.8831018518518512E-3</v>
      </c>
      <c r="AK111" s="17">
        <f t="shared" si="701"/>
        <v>1.1985918209876543E-2</v>
      </c>
      <c r="AL111" s="17">
        <f t="shared" si="701"/>
        <v>1.3988265174897119E-2</v>
      </c>
      <c r="AM111" s="17">
        <f t="shared" si="701"/>
        <v>1.5906887645747599E-2</v>
      </c>
      <c r="AN111" s="17">
        <f t="shared" si="701"/>
        <v>1.7755739704789667E-2</v>
      </c>
      <c r="AO111" s="17">
        <f t="shared" si="701"/>
        <v>1.9546449753991387E-2</v>
      </c>
      <c r="AP111" s="17">
        <f t="shared" si="701"/>
        <v>2.1288708128326159E-2</v>
      </c>
      <c r="AR111" s="163"/>
      <c r="AS111" s="165"/>
      <c r="AT111" s="16" t="s">
        <v>53</v>
      </c>
      <c r="AU111" s="17">
        <f t="shared" ref="AU111:BD111" si="702">AU$28*$D94</f>
        <v>2.7499999999999998E-3</v>
      </c>
      <c r="AV111" s="17">
        <f t="shared" si="702"/>
        <v>5.2916666666666659E-3</v>
      </c>
      <c r="AW111" s="17">
        <f t="shared" si="702"/>
        <v>7.6597222222222214E-3</v>
      </c>
      <c r="AX111" s="17">
        <f t="shared" si="702"/>
        <v>9.8831018518518512E-3</v>
      </c>
      <c r="AY111" s="17">
        <f t="shared" si="702"/>
        <v>1.1985918209876543E-2</v>
      </c>
      <c r="AZ111" s="17">
        <f t="shared" si="702"/>
        <v>1.3988265174897119E-2</v>
      </c>
      <c r="BA111" s="17">
        <f t="shared" si="702"/>
        <v>1.5906887645747599E-2</v>
      </c>
      <c r="BB111" s="17">
        <f t="shared" si="702"/>
        <v>1.7755739704789667E-2</v>
      </c>
      <c r="BC111" s="17">
        <f t="shared" si="702"/>
        <v>1.9546449753991387E-2</v>
      </c>
      <c r="BD111" s="17">
        <f t="shared" si="702"/>
        <v>2.1288708128326159E-2</v>
      </c>
      <c r="BF111" s="163"/>
      <c r="BG111" s="165"/>
      <c r="BH111" s="16" t="s">
        <v>53</v>
      </c>
      <c r="BI111" s="17">
        <f t="shared" ref="BI111:BR111" si="703">BI$28*$D94</f>
        <v>2.7499999999999998E-3</v>
      </c>
      <c r="BJ111" s="17">
        <f t="shared" si="703"/>
        <v>5.2916666666666659E-3</v>
      </c>
      <c r="BK111" s="17">
        <f t="shared" si="703"/>
        <v>7.6597222222222214E-3</v>
      </c>
      <c r="BL111" s="17">
        <f t="shared" si="703"/>
        <v>9.8831018518518512E-3</v>
      </c>
      <c r="BM111" s="17">
        <f t="shared" si="703"/>
        <v>1.1985918209876543E-2</v>
      </c>
      <c r="BN111" s="17">
        <f t="shared" si="703"/>
        <v>1.3988265174897119E-2</v>
      </c>
      <c r="BO111" s="17">
        <f t="shared" si="703"/>
        <v>1.5906887645747599E-2</v>
      </c>
      <c r="BP111" s="17">
        <f t="shared" si="703"/>
        <v>1.7755739704789667E-2</v>
      </c>
      <c r="BQ111" s="17">
        <f t="shared" si="703"/>
        <v>1.9546449753991387E-2</v>
      </c>
      <c r="BR111" s="17">
        <f t="shared" si="703"/>
        <v>2.1288708128326159E-2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704">10*E109</f>
        <v>2.7499999999999997E-2</v>
      </c>
      <c r="F112" s="21">
        <f t="shared" si="704"/>
        <v>2.5416666666666664E-2</v>
      </c>
      <c r="G112" s="21">
        <f t="shared" si="704"/>
        <v>2.3680555555555555E-2</v>
      </c>
      <c r="H112" s="21">
        <f t="shared" si="704"/>
        <v>2.2233796296296293E-2</v>
      </c>
      <c r="I112" s="21">
        <f t="shared" si="704"/>
        <v>2.1028163580246916E-2</v>
      </c>
      <c r="J112" s="21">
        <f t="shared" si="704"/>
        <v>2.0023469650205759E-2</v>
      </c>
      <c r="K112" s="21">
        <f t="shared" si="704"/>
        <v>1.9186224708504802E-2</v>
      </c>
      <c r="L112" s="21">
        <f t="shared" si="704"/>
        <v>1.8488520590420669E-2</v>
      </c>
      <c r="M112" s="21">
        <f t="shared" si="704"/>
        <v>1.7907100492017224E-2</v>
      </c>
      <c r="N112" s="21">
        <f t="shared" si="704"/>
        <v>1.7422583743347687E-2</v>
      </c>
      <c r="P112" s="163"/>
      <c r="Q112" s="163"/>
      <c r="R112" s="20" t="s">
        <v>57</v>
      </c>
      <c r="S112" s="21">
        <f t="shared" ref="S112:AB112" si="705">10*S109</f>
        <v>2.7499999999999997E-2</v>
      </c>
      <c r="T112" s="21">
        <f t="shared" si="705"/>
        <v>2.5416666666666664E-2</v>
      </c>
      <c r="U112" s="21">
        <f t="shared" si="705"/>
        <v>2.3680555555555555E-2</v>
      </c>
      <c r="V112" s="21">
        <f t="shared" si="705"/>
        <v>2.2233796296296293E-2</v>
      </c>
      <c r="W112" s="21">
        <f t="shared" si="705"/>
        <v>2.1028163580246916E-2</v>
      </c>
      <c r="X112" s="21">
        <f t="shared" si="705"/>
        <v>2.0023469650205759E-2</v>
      </c>
      <c r="Y112" s="21">
        <f t="shared" si="705"/>
        <v>1.9186224708504802E-2</v>
      </c>
      <c r="Z112" s="21">
        <f t="shared" si="705"/>
        <v>1.8488520590420669E-2</v>
      </c>
      <c r="AA112" s="21">
        <f t="shared" si="705"/>
        <v>1.7907100492017224E-2</v>
      </c>
      <c r="AB112" s="21">
        <f t="shared" si="705"/>
        <v>1.7422583743347687E-2</v>
      </c>
      <c r="AD112" s="163"/>
      <c r="AE112" s="163"/>
      <c r="AF112" s="20" t="s">
        <v>57</v>
      </c>
      <c r="AG112" s="21">
        <f t="shared" ref="AG112:AP112" si="706">10*AG109</f>
        <v>2.7499999999999997E-2</v>
      </c>
      <c r="AH112" s="21">
        <f t="shared" si="706"/>
        <v>2.5416666666666664E-2</v>
      </c>
      <c r="AI112" s="21">
        <f t="shared" si="706"/>
        <v>2.3680555555555555E-2</v>
      </c>
      <c r="AJ112" s="21">
        <f t="shared" si="706"/>
        <v>2.2233796296296293E-2</v>
      </c>
      <c r="AK112" s="21">
        <f t="shared" si="706"/>
        <v>2.1028163580246916E-2</v>
      </c>
      <c r="AL112" s="21">
        <f t="shared" si="706"/>
        <v>2.0023469650205759E-2</v>
      </c>
      <c r="AM112" s="21">
        <f t="shared" si="706"/>
        <v>1.9186224708504802E-2</v>
      </c>
      <c r="AN112" s="21">
        <f t="shared" si="706"/>
        <v>1.8488520590420669E-2</v>
      </c>
      <c r="AO112" s="21">
        <f t="shared" si="706"/>
        <v>1.7907100492017224E-2</v>
      </c>
      <c r="AP112" s="21">
        <f t="shared" si="706"/>
        <v>1.7422583743347687E-2</v>
      </c>
      <c r="AR112" s="163"/>
      <c r="AS112" s="163"/>
      <c r="AT112" s="20" t="s">
        <v>57</v>
      </c>
      <c r="AU112" s="21">
        <f t="shared" ref="AU112:BD112" si="707">10*AU109</f>
        <v>2.7499999999999997E-2</v>
      </c>
      <c r="AV112" s="21">
        <f t="shared" si="707"/>
        <v>2.5416666666666664E-2</v>
      </c>
      <c r="AW112" s="21">
        <f t="shared" si="707"/>
        <v>2.3680555555555555E-2</v>
      </c>
      <c r="AX112" s="21">
        <f t="shared" si="707"/>
        <v>2.2233796296296293E-2</v>
      </c>
      <c r="AY112" s="21">
        <f t="shared" si="707"/>
        <v>2.1028163580246916E-2</v>
      </c>
      <c r="AZ112" s="21">
        <f t="shared" si="707"/>
        <v>2.0023469650205759E-2</v>
      </c>
      <c r="BA112" s="21">
        <f t="shared" si="707"/>
        <v>1.9186224708504802E-2</v>
      </c>
      <c r="BB112" s="21">
        <f t="shared" si="707"/>
        <v>1.8488520590420669E-2</v>
      </c>
      <c r="BC112" s="21">
        <f t="shared" si="707"/>
        <v>1.7907100492017224E-2</v>
      </c>
      <c r="BD112" s="21">
        <f t="shared" si="707"/>
        <v>1.7422583743347687E-2</v>
      </c>
      <c r="BF112" s="163"/>
      <c r="BG112" s="163"/>
      <c r="BH112" s="20" t="s">
        <v>57</v>
      </c>
      <c r="BI112" s="21">
        <f t="shared" ref="BI112:BR112" si="708">10*BI109</f>
        <v>2.7499999999999997E-2</v>
      </c>
      <c r="BJ112" s="21">
        <f t="shared" si="708"/>
        <v>2.5416666666666664E-2</v>
      </c>
      <c r="BK112" s="21">
        <f t="shared" si="708"/>
        <v>2.3680555555555555E-2</v>
      </c>
      <c r="BL112" s="21">
        <f t="shared" si="708"/>
        <v>2.2233796296296293E-2</v>
      </c>
      <c r="BM112" s="21">
        <f t="shared" si="708"/>
        <v>2.1028163580246916E-2</v>
      </c>
      <c r="BN112" s="21">
        <f t="shared" si="708"/>
        <v>2.0023469650205759E-2</v>
      </c>
      <c r="BO112" s="21">
        <f t="shared" si="708"/>
        <v>1.9186224708504802E-2</v>
      </c>
      <c r="BP112" s="21">
        <f t="shared" si="708"/>
        <v>1.8488520590420669E-2</v>
      </c>
      <c r="BQ112" s="21">
        <f t="shared" si="708"/>
        <v>1.7907100492017224E-2</v>
      </c>
      <c r="BR112" s="21">
        <f t="shared" si="708"/>
        <v>1.7422583743347687E-2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2.7499999999999997E-2</v>
      </c>
      <c r="F113" s="21">
        <f t="shared" ref="F113:N113" si="709">10*F111</f>
        <v>5.291666666666666E-2</v>
      </c>
      <c r="G113" s="21">
        <f t="shared" si="709"/>
        <v>7.6597222222222219E-2</v>
      </c>
      <c r="H113" s="21">
        <f t="shared" si="709"/>
        <v>9.8831018518518512E-2</v>
      </c>
      <c r="I113" s="21">
        <f t="shared" si="709"/>
        <v>0.11985918209876543</v>
      </c>
      <c r="J113" s="21">
        <f t="shared" si="709"/>
        <v>0.13988265174897119</v>
      </c>
      <c r="K113" s="21">
        <f t="shared" si="709"/>
        <v>0.159068876457476</v>
      </c>
      <c r="L113" s="21">
        <f t="shared" si="709"/>
        <v>0.17755739704789666</v>
      </c>
      <c r="M113" s="21">
        <f t="shared" si="709"/>
        <v>0.19546449753991388</v>
      </c>
      <c r="N113" s="21">
        <f t="shared" si="709"/>
        <v>0.21288708128326159</v>
      </c>
      <c r="P113" s="163"/>
      <c r="Q113" s="163"/>
      <c r="R113" s="20" t="s">
        <v>58</v>
      </c>
      <c r="S113" s="21">
        <f>10*S111</f>
        <v>2.7499999999999997E-2</v>
      </c>
      <c r="T113" s="21">
        <f t="shared" ref="T113:AB113" si="710">10*T111</f>
        <v>5.291666666666666E-2</v>
      </c>
      <c r="U113" s="21">
        <f t="shared" si="710"/>
        <v>7.6597222222222219E-2</v>
      </c>
      <c r="V113" s="21">
        <f t="shared" si="710"/>
        <v>9.8831018518518512E-2</v>
      </c>
      <c r="W113" s="21">
        <f t="shared" si="710"/>
        <v>0.11985918209876543</v>
      </c>
      <c r="X113" s="21">
        <f t="shared" si="710"/>
        <v>0.13988265174897119</v>
      </c>
      <c r="Y113" s="21">
        <f t="shared" si="710"/>
        <v>0.159068876457476</v>
      </c>
      <c r="Z113" s="21">
        <f t="shared" si="710"/>
        <v>0.17755739704789666</v>
      </c>
      <c r="AA113" s="21">
        <f t="shared" si="710"/>
        <v>0.19546449753991388</v>
      </c>
      <c r="AB113" s="21">
        <f t="shared" si="710"/>
        <v>0.21288708128326159</v>
      </c>
      <c r="AD113" s="163"/>
      <c r="AE113" s="163"/>
      <c r="AF113" s="20" t="s">
        <v>58</v>
      </c>
      <c r="AG113" s="21">
        <f>10*AG111</f>
        <v>2.7499999999999997E-2</v>
      </c>
      <c r="AH113" s="21">
        <f t="shared" ref="AH113:AP113" si="711">10*AH111</f>
        <v>5.291666666666666E-2</v>
      </c>
      <c r="AI113" s="21">
        <f t="shared" si="711"/>
        <v>7.6597222222222219E-2</v>
      </c>
      <c r="AJ113" s="21">
        <f t="shared" si="711"/>
        <v>9.8831018518518512E-2</v>
      </c>
      <c r="AK113" s="21">
        <f t="shared" si="711"/>
        <v>0.11985918209876543</v>
      </c>
      <c r="AL113" s="21">
        <f t="shared" si="711"/>
        <v>0.13988265174897119</v>
      </c>
      <c r="AM113" s="21">
        <f t="shared" si="711"/>
        <v>0.159068876457476</v>
      </c>
      <c r="AN113" s="21">
        <f t="shared" si="711"/>
        <v>0.17755739704789666</v>
      </c>
      <c r="AO113" s="21">
        <f t="shared" si="711"/>
        <v>0.19546449753991388</v>
      </c>
      <c r="AP113" s="21">
        <f t="shared" si="711"/>
        <v>0.21288708128326159</v>
      </c>
      <c r="AR113" s="163"/>
      <c r="AS113" s="163"/>
      <c r="AT113" s="20" t="s">
        <v>58</v>
      </c>
      <c r="AU113" s="21">
        <f>10*AU111</f>
        <v>2.7499999999999997E-2</v>
      </c>
      <c r="AV113" s="21">
        <f t="shared" ref="AV113:BD113" si="712">10*AV111</f>
        <v>5.291666666666666E-2</v>
      </c>
      <c r="AW113" s="21">
        <f t="shared" si="712"/>
        <v>7.6597222222222219E-2</v>
      </c>
      <c r="AX113" s="21">
        <f t="shared" si="712"/>
        <v>9.8831018518518512E-2</v>
      </c>
      <c r="AY113" s="21">
        <f t="shared" si="712"/>
        <v>0.11985918209876543</v>
      </c>
      <c r="AZ113" s="21">
        <f t="shared" si="712"/>
        <v>0.13988265174897119</v>
      </c>
      <c r="BA113" s="21">
        <f t="shared" si="712"/>
        <v>0.159068876457476</v>
      </c>
      <c r="BB113" s="21">
        <f t="shared" si="712"/>
        <v>0.17755739704789666</v>
      </c>
      <c r="BC113" s="21">
        <f t="shared" si="712"/>
        <v>0.19546449753991388</v>
      </c>
      <c r="BD113" s="21">
        <f t="shared" si="712"/>
        <v>0.21288708128326159</v>
      </c>
      <c r="BF113" s="163"/>
      <c r="BG113" s="163"/>
      <c r="BH113" s="20" t="s">
        <v>58</v>
      </c>
      <c r="BI113" s="21">
        <f>10*BI111</f>
        <v>2.7499999999999997E-2</v>
      </c>
      <c r="BJ113" s="21">
        <f t="shared" ref="BJ113:BR113" si="713">10*BJ111</f>
        <v>5.291666666666666E-2</v>
      </c>
      <c r="BK113" s="21">
        <f t="shared" si="713"/>
        <v>7.6597222222222219E-2</v>
      </c>
      <c r="BL113" s="21">
        <f t="shared" si="713"/>
        <v>9.8831018518518512E-2</v>
      </c>
      <c r="BM113" s="21">
        <f t="shared" si="713"/>
        <v>0.11985918209876543</v>
      </c>
      <c r="BN113" s="21">
        <f t="shared" si="713"/>
        <v>0.13988265174897119</v>
      </c>
      <c r="BO113" s="21">
        <f t="shared" si="713"/>
        <v>0.159068876457476</v>
      </c>
      <c r="BP113" s="21">
        <f t="shared" si="713"/>
        <v>0.17755739704789666</v>
      </c>
      <c r="BQ113" s="21">
        <f t="shared" si="713"/>
        <v>0.19546449753991388</v>
      </c>
      <c r="BR113" s="21">
        <f t="shared" si="713"/>
        <v>0.21288708128326159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714">E109*E$16/$E$4</f>
        <v>3.3E-3</v>
      </c>
      <c r="F114" s="17">
        <f t="shared" si="714"/>
        <v>3.6599999999999996E-3</v>
      </c>
      <c r="G114" s="17">
        <f t="shared" si="714"/>
        <v>4.0920000000000002E-3</v>
      </c>
      <c r="H114" s="17">
        <f t="shared" si="714"/>
        <v>4.6103999999999997E-3</v>
      </c>
      <c r="I114" s="17">
        <f t="shared" si="714"/>
        <v>5.2324800000000003E-3</v>
      </c>
      <c r="J114" s="17">
        <f t="shared" si="714"/>
        <v>5.9789760000000004E-3</v>
      </c>
      <c r="K114" s="17">
        <f t="shared" si="714"/>
        <v>6.8747712000000001E-3</v>
      </c>
      <c r="L114" s="17">
        <f t="shared" si="714"/>
        <v>7.9497254399999995E-3</v>
      </c>
      <c r="M114" s="17">
        <f t="shared" si="714"/>
        <v>9.2396705279999998E-3</v>
      </c>
      <c r="N114" s="17">
        <f t="shared" si="714"/>
        <v>1.07876046336E-2</v>
      </c>
      <c r="P114" s="163"/>
      <c r="Q114" s="171" t="s">
        <v>45</v>
      </c>
      <c r="R114" s="16" t="s">
        <v>55</v>
      </c>
      <c r="S114" s="17">
        <f t="shared" ref="S114:AB114" si="715">S109*S$16/$E$4</f>
        <v>3.3E-3</v>
      </c>
      <c r="T114" s="17">
        <f t="shared" si="715"/>
        <v>3.6599999999999996E-3</v>
      </c>
      <c r="U114" s="17">
        <f t="shared" si="715"/>
        <v>4.0920000000000002E-3</v>
      </c>
      <c r="V114" s="17">
        <f t="shared" si="715"/>
        <v>4.6103999999999997E-3</v>
      </c>
      <c r="W114" s="17">
        <f t="shared" si="715"/>
        <v>5.2324800000000003E-3</v>
      </c>
      <c r="X114" s="17">
        <f t="shared" si="715"/>
        <v>5.9789760000000004E-3</v>
      </c>
      <c r="Y114" s="17">
        <f t="shared" si="715"/>
        <v>6.8747712000000001E-3</v>
      </c>
      <c r="Z114" s="17">
        <f t="shared" si="715"/>
        <v>7.9497254399999995E-3</v>
      </c>
      <c r="AA114" s="17">
        <f t="shared" si="715"/>
        <v>9.2396705279999998E-3</v>
      </c>
      <c r="AB114" s="17">
        <f t="shared" si="715"/>
        <v>1.07876046336E-2</v>
      </c>
      <c r="AD114" s="163"/>
      <c r="AE114" s="171" t="s">
        <v>45</v>
      </c>
      <c r="AF114" s="16" t="s">
        <v>55</v>
      </c>
      <c r="AG114" s="17">
        <f t="shared" ref="AG114:AP114" si="716">AG109*AG$16/$E$4</f>
        <v>3.3E-3</v>
      </c>
      <c r="AH114" s="17">
        <f t="shared" si="716"/>
        <v>3.6599999999999996E-3</v>
      </c>
      <c r="AI114" s="17">
        <f t="shared" si="716"/>
        <v>4.0920000000000002E-3</v>
      </c>
      <c r="AJ114" s="17">
        <f t="shared" si="716"/>
        <v>4.6103999999999997E-3</v>
      </c>
      <c r="AK114" s="17">
        <f t="shared" si="716"/>
        <v>5.2324800000000003E-3</v>
      </c>
      <c r="AL114" s="17">
        <f t="shared" si="716"/>
        <v>5.9789760000000004E-3</v>
      </c>
      <c r="AM114" s="17">
        <f t="shared" si="716"/>
        <v>6.8747712000000001E-3</v>
      </c>
      <c r="AN114" s="17">
        <f t="shared" si="716"/>
        <v>7.9497254399999995E-3</v>
      </c>
      <c r="AO114" s="17">
        <f t="shared" si="716"/>
        <v>9.2396705279999998E-3</v>
      </c>
      <c r="AP114" s="17">
        <f t="shared" si="716"/>
        <v>1.07876046336E-2</v>
      </c>
      <c r="AR114" s="163"/>
      <c r="AS114" s="171" t="s">
        <v>45</v>
      </c>
      <c r="AT114" s="16" t="s">
        <v>55</v>
      </c>
      <c r="AU114" s="17">
        <f t="shared" ref="AU114:BD114" si="717">AU109*AU$16/$E$4</f>
        <v>3.3E-3</v>
      </c>
      <c r="AV114" s="17">
        <f t="shared" si="717"/>
        <v>3.6599999999999996E-3</v>
      </c>
      <c r="AW114" s="17">
        <f t="shared" si="717"/>
        <v>4.0920000000000002E-3</v>
      </c>
      <c r="AX114" s="17">
        <f t="shared" si="717"/>
        <v>4.6103999999999997E-3</v>
      </c>
      <c r="AY114" s="17">
        <f t="shared" si="717"/>
        <v>5.2324800000000003E-3</v>
      </c>
      <c r="AZ114" s="17">
        <f t="shared" si="717"/>
        <v>5.9789760000000004E-3</v>
      </c>
      <c r="BA114" s="17">
        <f t="shared" si="717"/>
        <v>6.8747712000000001E-3</v>
      </c>
      <c r="BB114" s="17">
        <f t="shared" si="717"/>
        <v>7.9497254399999995E-3</v>
      </c>
      <c r="BC114" s="17">
        <f t="shared" si="717"/>
        <v>9.2396705279999998E-3</v>
      </c>
      <c r="BD114" s="17">
        <f t="shared" si="717"/>
        <v>1.07876046336E-2</v>
      </c>
      <c r="BF114" s="163"/>
      <c r="BG114" s="171" t="s">
        <v>45</v>
      </c>
      <c r="BH114" s="16" t="s">
        <v>55</v>
      </c>
      <c r="BI114" s="17">
        <f t="shared" ref="BI114:BR114" si="718">BI109*BI$16/$E$4</f>
        <v>3.3E-3</v>
      </c>
      <c r="BJ114" s="17">
        <f t="shared" si="718"/>
        <v>3.6599999999999996E-3</v>
      </c>
      <c r="BK114" s="17">
        <f t="shared" si="718"/>
        <v>4.0920000000000002E-3</v>
      </c>
      <c r="BL114" s="17">
        <f t="shared" si="718"/>
        <v>4.6103999999999997E-3</v>
      </c>
      <c r="BM114" s="17">
        <f t="shared" si="718"/>
        <v>5.2324800000000003E-3</v>
      </c>
      <c r="BN114" s="17">
        <f t="shared" si="718"/>
        <v>5.9789760000000004E-3</v>
      </c>
      <c r="BO114" s="17">
        <f t="shared" si="718"/>
        <v>6.8747712000000001E-3</v>
      </c>
      <c r="BP114" s="17">
        <f t="shared" si="718"/>
        <v>7.9497254399999995E-3</v>
      </c>
      <c r="BQ114" s="17">
        <f t="shared" si="718"/>
        <v>9.2396705279999998E-3</v>
      </c>
      <c r="BR114" s="17">
        <f t="shared" si="718"/>
        <v>1.07876046336E-2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4.178976E-3</v>
      </c>
      <c r="J115" s="18"/>
      <c r="K115" s="18"/>
      <c r="L115" s="18"/>
      <c r="M115" s="18"/>
      <c r="N115" s="18">
        <f>SUM(E114:N114)/10</f>
        <v>6.1725627801600003E-3</v>
      </c>
      <c r="P115" s="163"/>
      <c r="Q115" s="165"/>
      <c r="R115" s="16" t="s">
        <v>56</v>
      </c>
      <c r="S115" s="17"/>
      <c r="T115" s="17"/>
      <c r="U115" s="17"/>
      <c r="V115" s="17"/>
      <c r="W115" s="18">
        <f>SUM(S114:W114)/5</f>
        <v>4.178976E-3</v>
      </c>
      <c r="X115" s="18"/>
      <c r="Y115" s="18"/>
      <c r="Z115" s="18"/>
      <c r="AA115" s="18"/>
      <c r="AB115" s="18">
        <f>SUM(S114:AB114)/10</f>
        <v>6.1725627801600003E-3</v>
      </c>
      <c r="AD115" s="163"/>
      <c r="AE115" s="165"/>
      <c r="AF115" s="16" t="s">
        <v>56</v>
      </c>
      <c r="AG115" s="17"/>
      <c r="AH115" s="17"/>
      <c r="AI115" s="17"/>
      <c r="AJ115" s="17"/>
      <c r="AK115" s="18">
        <f>SUM(AG114:AK114)/5</f>
        <v>4.178976E-3</v>
      </c>
      <c r="AL115" s="18"/>
      <c r="AM115" s="18"/>
      <c r="AN115" s="18"/>
      <c r="AO115" s="18"/>
      <c r="AP115" s="18">
        <f>SUM(AG114:AP114)/10</f>
        <v>6.1725627801600003E-3</v>
      </c>
      <c r="AR115" s="163"/>
      <c r="AS115" s="165"/>
      <c r="AT115" s="16" t="s">
        <v>56</v>
      </c>
      <c r="AU115" s="17"/>
      <c r="AV115" s="17"/>
      <c r="AW115" s="17"/>
      <c r="AX115" s="17"/>
      <c r="AY115" s="18">
        <f>SUM(AU114:AY114)/5</f>
        <v>4.178976E-3</v>
      </c>
      <c r="AZ115" s="18"/>
      <c r="BA115" s="18"/>
      <c r="BB115" s="18"/>
      <c r="BC115" s="18"/>
      <c r="BD115" s="18">
        <f>SUM(AU114:BD114)/10</f>
        <v>6.1725627801600003E-3</v>
      </c>
      <c r="BF115" s="163"/>
      <c r="BG115" s="165"/>
      <c r="BH115" s="16" t="s">
        <v>56</v>
      </c>
      <c r="BI115" s="17"/>
      <c r="BJ115" s="17"/>
      <c r="BK115" s="17"/>
      <c r="BL115" s="17"/>
      <c r="BM115" s="18">
        <f>SUM(BI114:BM114)/5</f>
        <v>4.178976E-3</v>
      </c>
      <c r="BN115" s="18"/>
      <c r="BO115" s="18"/>
      <c r="BP115" s="18"/>
      <c r="BQ115" s="18"/>
      <c r="BR115" s="18">
        <f>SUM(BI114:BR114)/10</f>
        <v>6.1725627801600003E-3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719">E112*E$16</f>
        <v>3299.9999999999995</v>
      </c>
      <c r="F116" s="24">
        <f t="shared" si="719"/>
        <v>3659.9999999999995</v>
      </c>
      <c r="G116" s="24">
        <f t="shared" si="719"/>
        <v>4092</v>
      </c>
      <c r="H116" s="24">
        <f t="shared" si="719"/>
        <v>4610.3999999999996</v>
      </c>
      <c r="I116" s="24">
        <f t="shared" si="719"/>
        <v>5232.4800000000005</v>
      </c>
      <c r="J116" s="24">
        <f t="shared" si="719"/>
        <v>5978.9759999999997</v>
      </c>
      <c r="K116" s="24">
        <f t="shared" si="719"/>
        <v>6874.7712000000001</v>
      </c>
      <c r="L116" s="24">
        <f t="shared" si="719"/>
        <v>7949.7254400000002</v>
      </c>
      <c r="M116" s="24">
        <f t="shared" si="719"/>
        <v>9239.6705280000006</v>
      </c>
      <c r="N116" s="24">
        <f t="shared" si="719"/>
        <v>10787.6046336</v>
      </c>
      <c r="P116" s="163"/>
      <c r="Q116" s="163"/>
      <c r="R116" s="20" t="s">
        <v>57</v>
      </c>
      <c r="S116" s="24">
        <f t="shared" ref="S116:AB116" si="720">S112*S$16</f>
        <v>3299.9999999999995</v>
      </c>
      <c r="T116" s="24">
        <f t="shared" si="720"/>
        <v>3659.9999999999995</v>
      </c>
      <c r="U116" s="24">
        <f t="shared" si="720"/>
        <v>4092</v>
      </c>
      <c r="V116" s="24">
        <f t="shared" si="720"/>
        <v>4610.3999999999996</v>
      </c>
      <c r="W116" s="24">
        <f t="shared" si="720"/>
        <v>5232.4800000000005</v>
      </c>
      <c r="X116" s="24">
        <f t="shared" si="720"/>
        <v>5978.9759999999997</v>
      </c>
      <c r="Y116" s="24">
        <f t="shared" si="720"/>
        <v>6874.7712000000001</v>
      </c>
      <c r="Z116" s="24">
        <f t="shared" si="720"/>
        <v>7949.7254400000002</v>
      </c>
      <c r="AA116" s="24">
        <f t="shared" si="720"/>
        <v>9239.6705280000006</v>
      </c>
      <c r="AB116" s="24">
        <f t="shared" si="720"/>
        <v>10787.6046336</v>
      </c>
      <c r="AD116" s="163"/>
      <c r="AE116" s="163"/>
      <c r="AF116" s="20" t="s">
        <v>57</v>
      </c>
      <c r="AG116" s="24">
        <f t="shared" ref="AG116:AP116" si="721">AG112*AG$16</f>
        <v>3299.9999999999995</v>
      </c>
      <c r="AH116" s="24">
        <f t="shared" si="721"/>
        <v>3659.9999999999995</v>
      </c>
      <c r="AI116" s="24">
        <f t="shared" si="721"/>
        <v>4092</v>
      </c>
      <c r="AJ116" s="24">
        <f t="shared" si="721"/>
        <v>4610.3999999999996</v>
      </c>
      <c r="AK116" s="24">
        <f t="shared" si="721"/>
        <v>5232.4800000000005</v>
      </c>
      <c r="AL116" s="24">
        <f t="shared" si="721"/>
        <v>5978.9759999999997</v>
      </c>
      <c r="AM116" s="24">
        <f t="shared" si="721"/>
        <v>6874.7712000000001</v>
      </c>
      <c r="AN116" s="24">
        <f t="shared" si="721"/>
        <v>7949.7254400000002</v>
      </c>
      <c r="AO116" s="24">
        <f t="shared" si="721"/>
        <v>9239.6705280000006</v>
      </c>
      <c r="AP116" s="24">
        <f t="shared" si="721"/>
        <v>10787.6046336</v>
      </c>
      <c r="AR116" s="163"/>
      <c r="AS116" s="163"/>
      <c r="AT116" s="20" t="s">
        <v>57</v>
      </c>
      <c r="AU116" s="24">
        <f t="shared" ref="AU116:BD116" si="722">AU112*AU$16</f>
        <v>3299.9999999999995</v>
      </c>
      <c r="AV116" s="24">
        <f t="shared" si="722"/>
        <v>3659.9999999999995</v>
      </c>
      <c r="AW116" s="24">
        <f t="shared" si="722"/>
        <v>4092</v>
      </c>
      <c r="AX116" s="24">
        <f t="shared" si="722"/>
        <v>4610.3999999999996</v>
      </c>
      <c r="AY116" s="24">
        <f t="shared" si="722"/>
        <v>5232.4800000000005</v>
      </c>
      <c r="AZ116" s="24">
        <f t="shared" si="722"/>
        <v>5978.9759999999997</v>
      </c>
      <c r="BA116" s="24">
        <f t="shared" si="722"/>
        <v>6874.7712000000001</v>
      </c>
      <c r="BB116" s="24">
        <f t="shared" si="722"/>
        <v>7949.7254400000002</v>
      </c>
      <c r="BC116" s="24">
        <f t="shared" si="722"/>
        <v>9239.6705280000006</v>
      </c>
      <c r="BD116" s="24">
        <f t="shared" si="722"/>
        <v>10787.6046336</v>
      </c>
      <c r="BF116" s="163"/>
      <c r="BG116" s="163"/>
      <c r="BH116" s="20" t="s">
        <v>57</v>
      </c>
      <c r="BI116" s="24">
        <f t="shared" ref="BI116:BR116" si="723">BI112*BI$16</f>
        <v>3299.9999999999995</v>
      </c>
      <c r="BJ116" s="24">
        <f t="shared" si="723"/>
        <v>3659.9999999999995</v>
      </c>
      <c r="BK116" s="24">
        <f t="shared" si="723"/>
        <v>4092</v>
      </c>
      <c r="BL116" s="24">
        <f t="shared" si="723"/>
        <v>4610.3999999999996</v>
      </c>
      <c r="BM116" s="24">
        <f t="shared" si="723"/>
        <v>5232.4800000000005</v>
      </c>
      <c r="BN116" s="24">
        <f t="shared" si="723"/>
        <v>5978.9759999999997</v>
      </c>
      <c r="BO116" s="24">
        <f t="shared" si="723"/>
        <v>6874.7712000000001</v>
      </c>
      <c r="BP116" s="24">
        <f t="shared" si="723"/>
        <v>7949.7254400000002</v>
      </c>
      <c r="BQ116" s="24">
        <f t="shared" si="723"/>
        <v>9239.6705280000006</v>
      </c>
      <c r="BR116" s="24">
        <f t="shared" si="723"/>
        <v>10787.6046336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4178.9760000000006</v>
      </c>
      <c r="J117" s="24"/>
      <c r="K117" s="24"/>
      <c r="L117" s="24"/>
      <c r="M117" s="24"/>
      <c r="N117" s="24">
        <f>SUM(E116:N116)/10</f>
        <v>6172.5627801600003</v>
      </c>
      <c r="P117" s="163"/>
      <c r="Q117" s="163"/>
      <c r="R117" s="20" t="s">
        <v>59</v>
      </c>
      <c r="S117" s="25"/>
      <c r="T117" s="25"/>
      <c r="U117" s="25"/>
      <c r="V117" s="25"/>
      <c r="W117" s="24">
        <f>SUM(S116:W116)/5</f>
        <v>4178.9760000000006</v>
      </c>
      <c r="X117" s="24"/>
      <c r="Y117" s="24"/>
      <c r="Z117" s="24"/>
      <c r="AA117" s="24"/>
      <c r="AB117" s="24">
        <f>SUM(S116:AB116)/10</f>
        <v>6172.5627801600003</v>
      </c>
      <c r="AD117" s="163"/>
      <c r="AE117" s="163"/>
      <c r="AF117" s="20" t="s">
        <v>59</v>
      </c>
      <c r="AG117" s="25"/>
      <c r="AH117" s="25"/>
      <c r="AI117" s="25"/>
      <c r="AJ117" s="25"/>
      <c r="AK117" s="24">
        <f>SUM(AG116:AK116)/5</f>
        <v>4178.9760000000006</v>
      </c>
      <c r="AL117" s="24"/>
      <c r="AM117" s="24"/>
      <c r="AN117" s="24"/>
      <c r="AO117" s="24"/>
      <c r="AP117" s="24">
        <f>SUM(AG116:AP116)/10</f>
        <v>6172.5627801600003</v>
      </c>
      <c r="AR117" s="163"/>
      <c r="AS117" s="163"/>
      <c r="AT117" s="20" t="s">
        <v>59</v>
      </c>
      <c r="AU117" s="25"/>
      <c r="AV117" s="25"/>
      <c r="AW117" s="25"/>
      <c r="AX117" s="25"/>
      <c r="AY117" s="24">
        <f>SUM(AU116:AY116)/5</f>
        <v>4178.9760000000006</v>
      </c>
      <c r="AZ117" s="24"/>
      <c r="BA117" s="24"/>
      <c r="BB117" s="24"/>
      <c r="BC117" s="24"/>
      <c r="BD117" s="24">
        <f>SUM(AU116:BD116)/10</f>
        <v>6172.5627801600003</v>
      </c>
      <c r="BF117" s="163"/>
      <c r="BG117" s="163"/>
      <c r="BH117" s="20" t="s">
        <v>59</v>
      </c>
      <c r="BI117" s="25"/>
      <c r="BJ117" s="25"/>
      <c r="BK117" s="25"/>
      <c r="BL117" s="25"/>
      <c r="BM117" s="24">
        <f>SUM(BI116:BM116)/5</f>
        <v>4178.9760000000006</v>
      </c>
      <c r="BN117" s="24"/>
      <c r="BO117" s="24"/>
      <c r="BP117" s="24"/>
      <c r="BQ117" s="24"/>
      <c r="BR117" s="24">
        <f>SUM(BI116:BR116)/10</f>
        <v>6172.5627801600003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3299.9999999999995</v>
      </c>
      <c r="F118" s="25">
        <f t="shared" ref="F118:N118" si="724">E118+F116</f>
        <v>6959.9999999999991</v>
      </c>
      <c r="G118" s="25">
        <f t="shared" si="724"/>
        <v>11052</v>
      </c>
      <c r="H118" s="25">
        <f t="shared" si="724"/>
        <v>15662.4</v>
      </c>
      <c r="I118" s="25">
        <f t="shared" si="724"/>
        <v>20894.88</v>
      </c>
      <c r="J118" s="25">
        <f t="shared" si="724"/>
        <v>26873.856</v>
      </c>
      <c r="K118" s="25">
        <f t="shared" si="724"/>
        <v>33748.627200000003</v>
      </c>
      <c r="L118" s="25">
        <f t="shared" si="724"/>
        <v>41698.352640000005</v>
      </c>
      <c r="M118" s="25">
        <f t="shared" si="724"/>
        <v>50938.023168000007</v>
      </c>
      <c r="N118" s="25">
        <f t="shared" si="724"/>
        <v>61725.627801600007</v>
      </c>
      <c r="P118" s="163"/>
      <c r="Q118" s="163"/>
      <c r="R118" s="20" t="s">
        <v>58</v>
      </c>
      <c r="S118" s="25">
        <f>S116</f>
        <v>3299.9999999999995</v>
      </c>
      <c r="T118" s="25">
        <f t="shared" ref="T118" si="725">S118+T116</f>
        <v>6959.9999999999991</v>
      </c>
      <c r="U118" s="25">
        <f t="shared" ref="U118" si="726">T118+U116</f>
        <v>11052</v>
      </c>
      <c r="V118" s="25">
        <f t="shared" ref="V118" si="727">U118+V116</f>
        <v>15662.4</v>
      </c>
      <c r="W118" s="25">
        <f t="shared" ref="W118" si="728">V118+W116</f>
        <v>20894.88</v>
      </c>
      <c r="X118" s="25">
        <f t="shared" ref="X118" si="729">W118+X116</f>
        <v>26873.856</v>
      </c>
      <c r="Y118" s="25">
        <f t="shared" ref="Y118" si="730">X118+Y116</f>
        <v>33748.627200000003</v>
      </c>
      <c r="Z118" s="25">
        <f t="shared" ref="Z118" si="731">Y118+Z116</f>
        <v>41698.352640000005</v>
      </c>
      <c r="AA118" s="25">
        <f t="shared" ref="AA118" si="732">Z118+AA116</f>
        <v>50938.023168000007</v>
      </c>
      <c r="AB118" s="25">
        <f t="shared" ref="AB118" si="733">AA118+AB116</f>
        <v>61725.627801600007</v>
      </c>
      <c r="AD118" s="163"/>
      <c r="AE118" s="163"/>
      <c r="AF118" s="20" t="s">
        <v>58</v>
      </c>
      <c r="AG118" s="25">
        <f>AG116</f>
        <v>3299.9999999999995</v>
      </c>
      <c r="AH118" s="25">
        <f t="shared" ref="AH118" si="734">AG118+AH116</f>
        <v>6959.9999999999991</v>
      </c>
      <c r="AI118" s="25">
        <f t="shared" ref="AI118" si="735">AH118+AI116</f>
        <v>11052</v>
      </c>
      <c r="AJ118" s="25">
        <f t="shared" ref="AJ118" si="736">AI118+AJ116</f>
        <v>15662.4</v>
      </c>
      <c r="AK118" s="25">
        <f t="shared" ref="AK118" si="737">AJ118+AK116</f>
        <v>20894.88</v>
      </c>
      <c r="AL118" s="25">
        <f t="shared" ref="AL118" si="738">AK118+AL116</f>
        <v>26873.856</v>
      </c>
      <c r="AM118" s="25">
        <f t="shared" ref="AM118" si="739">AL118+AM116</f>
        <v>33748.627200000003</v>
      </c>
      <c r="AN118" s="25">
        <f t="shared" ref="AN118" si="740">AM118+AN116</f>
        <v>41698.352640000005</v>
      </c>
      <c r="AO118" s="25">
        <f t="shared" ref="AO118" si="741">AN118+AO116</f>
        <v>50938.023168000007</v>
      </c>
      <c r="AP118" s="25">
        <f t="shared" ref="AP118" si="742">AO118+AP116</f>
        <v>61725.627801600007</v>
      </c>
      <c r="AR118" s="163"/>
      <c r="AS118" s="163"/>
      <c r="AT118" s="20" t="s">
        <v>58</v>
      </c>
      <c r="AU118" s="25">
        <f>AU116</f>
        <v>3299.9999999999995</v>
      </c>
      <c r="AV118" s="25">
        <f t="shared" ref="AV118" si="743">AU118+AV116</f>
        <v>6959.9999999999991</v>
      </c>
      <c r="AW118" s="25">
        <f t="shared" ref="AW118" si="744">AV118+AW116</f>
        <v>11052</v>
      </c>
      <c r="AX118" s="25">
        <f t="shared" ref="AX118" si="745">AW118+AX116</f>
        <v>15662.4</v>
      </c>
      <c r="AY118" s="25">
        <f t="shared" ref="AY118" si="746">AX118+AY116</f>
        <v>20894.88</v>
      </c>
      <c r="AZ118" s="25">
        <f t="shared" ref="AZ118" si="747">AY118+AZ116</f>
        <v>26873.856</v>
      </c>
      <c r="BA118" s="25">
        <f t="shared" ref="BA118" si="748">AZ118+BA116</f>
        <v>33748.627200000003</v>
      </c>
      <c r="BB118" s="25">
        <f t="shared" ref="BB118" si="749">BA118+BB116</f>
        <v>41698.352640000005</v>
      </c>
      <c r="BC118" s="25">
        <f t="shared" ref="BC118" si="750">BB118+BC116</f>
        <v>50938.023168000007</v>
      </c>
      <c r="BD118" s="25">
        <f t="shared" ref="BD118" si="751">BC118+BD116</f>
        <v>61725.627801600007</v>
      </c>
      <c r="BF118" s="163"/>
      <c r="BG118" s="163"/>
      <c r="BH118" s="20" t="s">
        <v>58</v>
      </c>
      <c r="BI118" s="25">
        <f>BI116</f>
        <v>3299.9999999999995</v>
      </c>
      <c r="BJ118" s="25">
        <f t="shared" ref="BJ118" si="752">BI118+BJ116</f>
        <v>6959.9999999999991</v>
      </c>
      <c r="BK118" s="25">
        <f t="shared" ref="BK118" si="753">BJ118+BK116</f>
        <v>11052</v>
      </c>
      <c r="BL118" s="25">
        <f t="shared" ref="BL118" si="754">BK118+BL116</f>
        <v>15662.4</v>
      </c>
      <c r="BM118" s="25">
        <f t="shared" ref="BM118" si="755">BL118+BM116</f>
        <v>20894.88</v>
      </c>
      <c r="BN118" s="25">
        <f t="shared" ref="BN118" si="756">BM118+BN116</f>
        <v>26873.856</v>
      </c>
      <c r="BO118" s="25">
        <f t="shared" ref="BO118" si="757">BN118+BO116</f>
        <v>33748.627200000003</v>
      </c>
      <c r="BP118" s="25">
        <f t="shared" ref="BP118" si="758">BO118+BP116</f>
        <v>41698.352640000005</v>
      </c>
      <c r="BQ118" s="25">
        <f t="shared" ref="BQ118" si="759">BP118+BQ116</f>
        <v>50938.023168000007</v>
      </c>
      <c r="BR118" s="25">
        <f t="shared" ref="BR118" si="760">BQ118+BR116</f>
        <v>61725.627801600007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3.3E-3</v>
      </c>
      <c r="F119" s="17">
        <f>F111*F$16/$E$4-E119</f>
        <v>4.3199999999999992E-3</v>
      </c>
      <c r="G119" s="17">
        <f>G111*G$16/$E$4-F119-E119</f>
        <v>5.6160000000000003E-3</v>
      </c>
      <c r="H119" s="17">
        <f>H111*H$16/$E$4-G119-F119-E119</f>
        <v>7.2575999999999986E-3</v>
      </c>
      <c r="I119" s="17">
        <f>I111*I$16/$E$4-H119-G119-F119-E119</f>
        <v>9.3312000000000013E-3</v>
      </c>
      <c r="J119" s="17">
        <f>J111*J$16/$E$4-I119-H119-G119-F119-E119</f>
        <v>1.1943936000000006E-2</v>
      </c>
      <c r="K119" s="17">
        <f>K111*K$16/$E$4-J119-I119-H119-G119-F119-E119</f>
        <v>1.5228518400000005E-2</v>
      </c>
      <c r="L119" s="17">
        <f>L111*L$16/$E$4-K119-J119-I119-H119-G119-F119-E119</f>
        <v>1.9349176320000012E-2</v>
      </c>
      <c r="M119" s="17">
        <f>M111*M$16/$E$4-L119-K119-J119-I119-H119-G119-F119-E119</f>
        <v>2.4508956671999985E-2</v>
      </c>
      <c r="N119" s="17">
        <f>N111*N$16/$E$4-M119-L119-K119-J119-I119-H119-G119-F119-E119</f>
        <v>3.0958682111999997E-2</v>
      </c>
      <c r="P119" s="163"/>
      <c r="Q119" s="171" t="s">
        <v>44</v>
      </c>
      <c r="R119" s="16" t="s">
        <v>55</v>
      </c>
      <c r="S119" s="17">
        <f>S111*S$16/$E$4</f>
        <v>3.3E-3</v>
      </c>
      <c r="T119" s="17">
        <f>T111*T$16/$E$4-S119</f>
        <v>4.3199999999999992E-3</v>
      </c>
      <c r="U119" s="17">
        <f>U111*U$16/$E$4-T119-S119</f>
        <v>5.6160000000000003E-3</v>
      </c>
      <c r="V119" s="17">
        <f>V111*V$16/$E$4-U119-T119-S119</f>
        <v>7.2575999999999986E-3</v>
      </c>
      <c r="W119" s="17">
        <f>W111*W$16/$E$4-V119-U119-T119-S119</f>
        <v>9.3312000000000013E-3</v>
      </c>
      <c r="X119" s="17">
        <f>X111*X$16/$E$4-W119-V119-U119-T119-S119</f>
        <v>1.1943936000000006E-2</v>
      </c>
      <c r="Y119" s="17">
        <f>Y111*Y$16/$E$4-X119-W119-V119-U119-T119-S119</f>
        <v>1.5228518400000005E-2</v>
      </c>
      <c r="Z119" s="17">
        <f>Z111*Z$16/$E$4-Y119-X119-W119-V119-U119-T119-S119</f>
        <v>1.9349176320000012E-2</v>
      </c>
      <c r="AA119" s="17">
        <f>AA111*AA$16/$E$4-Z119-Y119-X119-W119-V119-U119-T119-S119</f>
        <v>2.4508956671999985E-2</v>
      </c>
      <c r="AB119" s="17">
        <f>AB111*AB$16/$E$4-AA119-Z119-Y119-X119-W119-V119-U119-T119-S119</f>
        <v>3.0958682111999997E-2</v>
      </c>
      <c r="AD119" s="163"/>
      <c r="AE119" s="171" t="s">
        <v>44</v>
      </c>
      <c r="AF119" s="16" t="s">
        <v>55</v>
      </c>
      <c r="AG119" s="17">
        <f>AG111*AG$16/$E$4</f>
        <v>3.3E-3</v>
      </c>
      <c r="AH119" s="17">
        <f>AH111*AH$16/$E$4-AG119</f>
        <v>4.3199999999999992E-3</v>
      </c>
      <c r="AI119" s="17">
        <f>AI111*AI$16/$E$4-AH119-AG119</f>
        <v>5.6160000000000003E-3</v>
      </c>
      <c r="AJ119" s="17">
        <f>AJ111*AJ$16/$E$4-AI119-AH119-AG119</f>
        <v>7.2575999999999986E-3</v>
      </c>
      <c r="AK119" s="17">
        <f>AK111*AK$16/$E$4-AJ119-AI119-AH119-AG119</f>
        <v>9.3312000000000013E-3</v>
      </c>
      <c r="AL119" s="17">
        <f>AL111*AL$16/$E$4-AK119-AJ119-AI119-AH119-AG119</f>
        <v>1.1943936000000006E-2</v>
      </c>
      <c r="AM119" s="17">
        <f>AM111*AM$16/$E$4-AL119-AK119-AJ119-AI119-AH119-AG119</f>
        <v>1.5228518400000005E-2</v>
      </c>
      <c r="AN119" s="17">
        <f>AN111*AN$16/$E$4-AM119-AL119-AK119-AJ119-AI119-AH119-AG119</f>
        <v>1.9349176320000012E-2</v>
      </c>
      <c r="AO119" s="17">
        <f>AO111*AO$16/$E$4-AN119-AM119-AL119-AK119-AJ119-AI119-AH119-AG119</f>
        <v>2.4508956671999985E-2</v>
      </c>
      <c r="AP119" s="17">
        <f>AP111*AP$16/$E$4-AO119-AN119-AM119-AL119-AK119-AJ119-AI119-AH119-AG119</f>
        <v>3.0958682111999997E-2</v>
      </c>
      <c r="AR119" s="163"/>
      <c r="AS119" s="171" t="s">
        <v>44</v>
      </c>
      <c r="AT119" s="16" t="s">
        <v>55</v>
      </c>
      <c r="AU119" s="17">
        <f>AU111*AU$16/$E$4</f>
        <v>3.3E-3</v>
      </c>
      <c r="AV119" s="17">
        <f>AV111*AV$16/$E$4-AU119</f>
        <v>4.3199999999999992E-3</v>
      </c>
      <c r="AW119" s="17">
        <f>AW111*AW$16/$E$4-AV119-AU119</f>
        <v>5.6160000000000003E-3</v>
      </c>
      <c r="AX119" s="17">
        <f>AX111*AX$16/$E$4-AW119-AV119-AU119</f>
        <v>7.2575999999999986E-3</v>
      </c>
      <c r="AY119" s="17">
        <f>AY111*AY$16/$E$4-AX119-AW119-AV119-AU119</f>
        <v>9.3312000000000013E-3</v>
      </c>
      <c r="AZ119" s="17">
        <f>AZ111*AZ$16/$E$4-AY119-AX119-AW119-AV119-AU119</f>
        <v>1.1943936000000006E-2</v>
      </c>
      <c r="BA119" s="17">
        <f>BA111*BA$16/$E$4-AZ119-AY119-AX119-AW119-AV119-AU119</f>
        <v>1.5228518400000005E-2</v>
      </c>
      <c r="BB119" s="17">
        <f>BB111*BB$16/$E$4-BA119-AZ119-AY119-AX119-AW119-AV119-AU119</f>
        <v>1.9349176320000012E-2</v>
      </c>
      <c r="BC119" s="17">
        <f>BC111*BC$16/$E$4-BB119-BA119-AZ119-AY119-AX119-AW119-AV119-AU119</f>
        <v>2.4508956671999985E-2</v>
      </c>
      <c r="BD119" s="17">
        <f>BD111*BD$16/$E$4-BC119-BB119-BA119-AZ119-AY119-AX119-AW119-AV119-AU119</f>
        <v>3.0958682111999997E-2</v>
      </c>
      <c r="BF119" s="163"/>
      <c r="BG119" s="171" t="s">
        <v>44</v>
      </c>
      <c r="BH119" s="16" t="s">
        <v>55</v>
      </c>
      <c r="BI119" s="17">
        <f>BI111*BI$16/$E$4</f>
        <v>3.3E-3</v>
      </c>
      <c r="BJ119" s="17">
        <f>BJ111*BJ$16/$E$4-BI119</f>
        <v>4.3199999999999992E-3</v>
      </c>
      <c r="BK119" s="17">
        <f>BK111*BK$16/$E$4-BJ119-BI119</f>
        <v>5.6160000000000003E-3</v>
      </c>
      <c r="BL119" s="17">
        <f>BL111*BL$16/$E$4-BK119-BJ119-BI119</f>
        <v>7.2575999999999986E-3</v>
      </c>
      <c r="BM119" s="17">
        <f>BM111*BM$16/$E$4-BL119-BK119-BJ119-BI119</f>
        <v>9.3312000000000013E-3</v>
      </c>
      <c r="BN119" s="17">
        <f>BN111*BN$16/$E$4-BM119-BL119-BK119-BJ119-BI119</f>
        <v>1.1943936000000006E-2</v>
      </c>
      <c r="BO119" s="17">
        <f>BO111*BO$16/$E$4-BN119-BM119-BL119-BK119-BJ119-BI119</f>
        <v>1.5228518400000005E-2</v>
      </c>
      <c r="BP119" s="17">
        <f>BP111*BP$16/$E$4-BO119-BN119-BM119-BL119-BK119-BJ119-BI119</f>
        <v>1.9349176320000012E-2</v>
      </c>
      <c r="BQ119" s="17">
        <f>BQ111*BQ$16/$E$4-BP119-BO119-BN119-BM119-BL119-BK119-BJ119-BI119</f>
        <v>2.4508956671999985E-2</v>
      </c>
      <c r="BR119" s="17">
        <f>BR111*BR$16/$E$4-BQ119-BP119-BO119-BN119-BM119-BL119-BK119-BJ119-BI119</f>
        <v>3.0958682111999997E-2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5.9649600000000001E-3</v>
      </c>
      <c r="J120" s="18"/>
      <c r="K120" s="18"/>
      <c r="L120" s="18"/>
      <c r="M120" s="18"/>
      <c r="N120" s="18">
        <f>SUM(E119:N119)/10</f>
        <v>1.3181406950399998E-2</v>
      </c>
      <c r="P120" s="163"/>
      <c r="Q120" s="165"/>
      <c r="R120" s="16" t="s">
        <v>56</v>
      </c>
      <c r="S120" s="18"/>
      <c r="T120" s="18"/>
      <c r="U120" s="18"/>
      <c r="V120" s="18"/>
      <c r="W120" s="18">
        <f>SUM(S119:W119)/5</f>
        <v>5.9649600000000001E-3</v>
      </c>
      <c r="X120" s="18"/>
      <c r="Y120" s="18"/>
      <c r="Z120" s="18"/>
      <c r="AA120" s="18"/>
      <c r="AB120" s="18">
        <f>SUM(S119:AB119)/10</f>
        <v>1.3181406950399998E-2</v>
      </c>
      <c r="AD120" s="163"/>
      <c r="AE120" s="165"/>
      <c r="AF120" s="16" t="s">
        <v>56</v>
      </c>
      <c r="AG120" s="18"/>
      <c r="AH120" s="18"/>
      <c r="AI120" s="18"/>
      <c r="AJ120" s="18"/>
      <c r="AK120" s="18">
        <f>SUM(AG119:AK119)/5</f>
        <v>5.9649600000000001E-3</v>
      </c>
      <c r="AL120" s="18"/>
      <c r="AM120" s="18"/>
      <c r="AN120" s="18"/>
      <c r="AO120" s="18"/>
      <c r="AP120" s="18">
        <f>SUM(AG119:AP119)/10</f>
        <v>1.3181406950399998E-2</v>
      </c>
      <c r="AR120" s="163"/>
      <c r="AS120" s="165"/>
      <c r="AT120" s="16" t="s">
        <v>56</v>
      </c>
      <c r="AU120" s="18"/>
      <c r="AV120" s="18"/>
      <c r="AW120" s="18"/>
      <c r="AX120" s="18"/>
      <c r="AY120" s="18">
        <f>SUM(AU119:AY119)/5</f>
        <v>5.9649600000000001E-3</v>
      </c>
      <c r="AZ120" s="18"/>
      <c r="BA120" s="18"/>
      <c r="BB120" s="18"/>
      <c r="BC120" s="18"/>
      <c r="BD120" s="18">
        <f>SUM(AU119:BD119)/10</f>
        <v>1.3181406950399998E-2</v>
      </c>
      <c r="BF120" s="163"/>
      <c r="BG120" s="165"/>
      <c r="BH120" s="16" t="s">
        <v>56</v>
      </c>
      <c r="BI120" s="18"/>
      <c r="BJ120" s="18"/>
      <c r="BK120" s="18"/>
      <c r="BL120" s="18"/>
      <c r="BM120" s="18">
        <f>SUM(BI119:BM119)/5</f>
        <v>5.9649600000000001E-3</v>
      </c>
      <c r="BN120" s="18"/>
      <c r="BO120" s="18"/>
      <c r="BP120" s="18"/>
      <c r="BQ120" s="18"/>
      <c r="BR120" s="18">
        <f>SUM(BI119:BR119)/10</f>
        <v>1.3181406950399998E-2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3299.9999999999995</v>
      </c>
      <c r="F121" s="24">
        <f>F123-E123</f>
        <v>4320</v>
      </c>
      <c r="G121" s="24">
        <f>G123-F123</f>
        <v>5616.0000000000009</v>
      </c>
      <c r="H121" s="24">
        <f t="shared" ref="H121:N121" si="761">H123-G123</f>
        <v>7257.5999999999985</v>
      </c>
      <c r="I121" s="24">
        <f t="shared" si="761"/>
        <v>9331.2000000000007</v>
      </c>
      <c r="J121" s="24">
        <f t="shared" si="761"/>
        <v>11943.936000000005</v>
      </c>
      <c r="K121" s="24">
        <f t="shared" si="761"/>
        <v>15228.518400000001</v>
      </c>
      <c r="L121" s="24">
        <f t="shared" si="761"/>
        <v>19349.176319999999</v>
      </c>
      <c r="M121" s="24">
        <f t="shared" si="761"/>
        <v>24508.956671999986</v>
      </c>
      <c r="N121" s="24">
        <f t="shared" si="761"/>
        <v>30958.682112000024</v>
      </c>
      <c r="P121" s="163"/>
      <c r="Q121" s="163"/>
      <c r="R121" s="20" t="s">
        <v>57</v>
      </c>
      <c r="S121" s="24">
        <f>S123</f>
        <v>3299.9999999999995</v>
      </c>
      <c r="T121" s="24">
        <f>T123-S123</f>
        <v>4320</v>
      </c>
      <c r="U121" s="24">
        <f>U123-T123</f>
        <v>5616.0000000000009</v>
      </c>
      <c r="V121" s="24">
        <f t="shared" ref="V121" si="762">V123-U123</f>
        <v>7257.5999999999985</v>
      </c>
      <c r="W121" s="24">
        <f t="shared" ref="W121" si="763">W123-V123</f>
        <v>9331.2000000000007</v>
      </c>
      <c r="X121" s="24">
        <f t="shared" ref="X121" si="764">X123-W123</f>
        <v>11943.936000000005</v>
      </c>
      <c r="Y121" s="24">
        <f t="shared" ref="Y121" si="765">Y123-X123</f>
        <v>15228.518400000001</v>
      </c>
      <c r="Z121" s="24">
        <f t="shared" ref="Z121" si="766">Z123-Y123</f>
        <v>19349.176319999999</v>
      </c>
      <c r="AA121" s="24">
        <f t="shared" ref="AA121" si="767">AA123-Z123</f>
        <v>24508.956671999986</v>
      </c>
      <c r="AB121" s="24">
        <f t="shared" ref="AB121" si="768">AB123-AA123</f>
        <v>30958.682112000024</v>
      </c>
      <c r="AD121" s="163"/>
      <c r="AE121" s="163"/>
      <c r="AF121" s="20" t="s">
        <v>57</v>
      </c>
      <c r="AG121" s="24">
        <f>AG123</f>
        <v>3299.9999999999995</v>
      </c>
      <c r="AH121" s="24">
        <f>AH123-AG123</f>
        <v>4320</v>
      </c>
      <c r="AI121" s="24">
        <f>AI123-AH123</f>
        <v>5616.0000000000009</v>
      </c>
      <c r="AJ121" s="24">
        <f t="shared" ref="AJ121" si="769">AJ123-AI123</f>
        <v>7257.5999999999985</v>
      </c>
      <c r="AK121" s="24">
        <f t="shared" ref="AK121" si="770">AK123-AJ123</f>
        <v>9331.2000000000007</v>
      </c>
      <c r="AL121" s="24">
        <f t="shared" ref="AL121" si="771">AL123-AK123</f>
        <v>11943.936000000005</v>
      </c>
      <c r="AM121" s="24">
        <f t="shared" ref="AM121" si="772">AM123-AL123</f>
        <v>15228.518400000001</v>
      </c>
      <c r="AN121" s="24">
        <f t="shared" ref="AN121" si="773">AN123-AM123</f>
        <v>19349.176319999999</v>
      </c>
      <c r="AO121" s="24">
        <f t="shared" ref="AO121" si="774">AO123-AN123</f>
        <v>24508.956671999986</v>
      </c>
      <c r="AP121" s="24">
        <f t="shared" ref="AP121" si="775">AP123-AO123</f>
        <v>30958.682112000024</v>
      </c>
      <c r="AR121" s="163"/>
      <c r="AS121" s="163"/>
      <c r="AT121" s="20" t="s">
        <v>57</v>
      </c>
      <c r="AU121" s="24">
        <f>AU123</f>
        <v>3299.9999999999995</v>
      </c>
      <c r="AV121" s="24">
        <f>AV123-AU123</f>
        <v>4320</v>
      </c>
      <c r="AW121" s="24">
        <f>AW123-AV123</f>
        <v>5616.0000000000009</v>
      </c>
      <c r="AX121" s="24">
        <f t="shared" ref="AX121" si="776">AX123-AW123</f>
        <v>7257.5999999999985</v>
      </c>
      <c r="AY121" s="24">
        <f t="shared" ref="AY121" si="777">AY123-AX123</f>
        <v>9331.2000000000007</v>
      </c>
      <c r="AZ121" s="24">
        <f t="shared" ref="AZ121" si="778">AZ123-AY123</f>
        <v>11943.936000000005</v>
      </c>
      <c r="BA121" s="24">
        <f t="shared" ref="BA121" si="779">BA123-AZ123</f>
        <v>15228.518400000001</v>
      </c>
      <c r="BB121" s="24">
        <f t="shared" ref="BB121" si="780">BB123-BA123</f>
        <v>19349.176319999999</v>
      </c>
      <c r="BC121" s="24">
        <f t="shared" ref="BC121" si="781">BC123-BB123</f>
        <v>24508.956671999986</v>
      </c>
      <c r="BD121" s="24">
        <f t="shared" ref="BD121" si="782">BD123-BC123</f>
        <v>30958.682112000024</v>
      </c>
      <c r="BF121" s="163"/>
      <c r="BG121" s="163"/>
      <c r="BH121" s="20" t="s">
        <v>57</v>
      </c>
      <c r="BI121" s="24">
        <f>BI123</f>
        <v>3299.9999999999995</v>
      </c>
      <c r="BJ121" s="24">
        <f>BJ123-BI123</f>
        <v>4320</v>
      </c>
      <c r="BK121" s="24">
        <f>BK123-BJ123</f>
        <v>5616.0000000000009</v>
      </c>
      <c r="BL121" s="24">
        <f t="shared" ref="BL121" si="783">BL123-BK123</f>
        <v>7257.5999999999985</v>
      </c>
      <c r="BM121" s="24">
        <f t="shared" ref="BM121" si="784">BM123-BL123</f>
        <v>9331.2000000000007</v>
      </c>
      <c r="BN121" s="24">
        <f t="shared" ref="BN121" si="785">BN123-BM123</f>
        <v>11943.936000000005</v>
      </c>
      <c r="BO121" s="24">
        <f t="shared" ref="BO121" si="786">BO123-BN123</f>
        <v>15228.518400000001</v>
      </c>
      <c r="BP121" s="24">
        <f t="shared" ref="BP121" si="787">BP123-BO123</f>
        <v>19349.176319999999</v>
      </c>
      <c r="BQ121" s="24">
        <f t="shared" ref="BQ121" si="788">BQ123-BP123</f>
        <v>24508.956671999986</v>
      </c>
      <c r="BR121" s="24">
        <f t="shared" ref="BR121" si="789">BR123-BQ123</f>
        <v>30958.682112000024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5964.96</v>
      </c>
      <c r="J122" s="24"/>
      <c r="K122" s="24"/>
      <c r="L122" s="24"/>
      <c r="M122" s="24"/>
      <c r="N122" s="24">
        <f>SUM(E121:N121)/10</f>
        <v>13181.406950400002</v>
      </c>
      <c r="P122" s="163"/>
      <c r="Q122" s="163"/>
      <c r="R122" s="20" t="s">
        <v>59</v>
      </c>
      <c r="S122" s="24"/>
      <c r="T122" s="24"/>
      <c r="U122" s="24"/>
      <c r="V122" s="24"/>
      <c r="W122" s="24">
        <f>SUM(S121:W121)/5</f>
        <v>5964.96</v>
      </c>
      <c r="X122" s="24"/>
      <c r="Y122" s="24"/>
      <c r="Z122" s="24"/>
      <c r="AA122" s="24"/>
      <c r="AB122" s="24">
        <f>SUM(S121:AB121)/10</f>
        <v>13181.406950400002</v>
      </c>
      <c r="AD122" s="163"/>
      <c r="AE122" s="163"/>
      <c r="AF122" s="20" t="s">
        <v>59</v>
      </c>
      <c r="AG122" s="24"/>
      <c r="AH122" s="24"/>
      <c r="AI122" s="24"/>
      <c r="AJ122" s="24"/>
      <c r="AK122" s="24">
        <f>SUM(AG121:AK121)/5</f>
        <v>5964.96</v>
      </c>
      <c r="AL122" s="24"/>
      <c r="AM122" s="24"/>
      <c r="AN122" s="24"/>
      <c r="AO122" s="24"/>
      <c r="AP122" s="24">
        <f>SUM(AG121:AP121)/10</f>
        <v>13181.406950400002</v>
      </c>
      <c r="AR122" s="163"/>
      <c r="AS122" s="163"/>
      <c r="AT122" s="20" t="s">
        <v>59</v>
      </c>
      <c r="AU122" s="24"/>
      <c r="AV122" s="24"/>
      <c r="AW122" s="24"/>
      <c r="AX122" s="24"/>
      <c r="AY122" s="24">
        <f>SUM(AU121:AY121)/5</f>
        <v>5964.96</v>
      </c>
      <c r="AZ122" s="24"/>
      <c r="BA122" s="24"/>
      <c r="BB122" s="24"/>
      <c r="BC122" s="24"/>
      <c r="BD122" s="24">
        <f>SUM(AU121:BD121)/10</f>
        <v>13181.406950400002</v>
      </c>
      <c r="BF122" s="163"/>
      <c r="BG122" s="163"/>
      <c r="BH122" s="20" t="s">
        <v>59</v>
      </c>
      <c r="BI122" s="24"/>
      <c r="BJ122" s="24"/>
      <c r="BK122" s="24"/>
      <c r="BL122" s="24"/>
      <c r="BM122" s="24">
        <f>SUM(BI121:BM121)/5</f>
        <v>5964.96</v>
      </c>
      <c r="BN122" s="24"/>
      <c r="BO122" s="24"/>
      <c r="BP122" s="24"/>
      <c r="BQ122" s="24"/>
      <c r="BR122" s="24">
        <f>SUM(BI121:BR121)/10</f>
        <v>13181.406950400002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790">E113*E$16</f>
        <v>3299.9999999999995</v>
      </c>
      <c r="F123" s="25">
        <f t="shared" si="790"/>
        <v>7619.9999999999991</v>
      </c>
      <c r="G123" s="25">
        <f t="shared" si="790"/>
        <v>13236</v>
      </c>
      <c r="H123" s="25">
        <f t="shared" si="790"/>
        <v>20493.599999999999</v>
      </c>
      <c r="I123" s="25">
        <f t="shared" si="790"/>
        <v>29824.799999999999</v>
      </c>
      <c r="J123" s="25">
        <f t="shared" si="790"/>
        <v>41768.736000000004</v>
      </c>
      <c r="K123" s="25">
        <f t="shared" si="790"/>
        <v>56997.254400000005</v>
      </c>
      <c r="L123" s="25">
        <f t="shared" si="790"/>
        <v>76346.430720000004</v>
      </c>
      <c r="M123" s="25">
        <f t="shared" si="790"/>
        <v>100855.38739199999</v>
      </c>
      <c r="N123" s="25">
        <f t="shared" si="790"/>
        <v>131814.06950400001</v>
      </c>
      <c r="P123" s="163"/>
      <c r="Q123" s="163"/>
      <c r="R123" s="20" t="s">
        <v>58</v>
      </c>
      <c r="S123" s="25">
        <f t="shared" ref="S123:AB123" si="791">S113*S$16</f>
        <v>3299.9999999999995</v>
      </c>
      <c r="T123" s="25">
        <f t="shared" si="791"/>
        <v>7619.9999999999991</v>
      </c>
      <c r="U123" s="25">
        <f t="shared" si="791"/>
        <v>13236</v>
      </c>
      <c r="V123" s="25">
        <f t="shared" si="791"/>
        <v>20493.599999999999</v>
      </c>
      <c r="W123" s="25">
        <f t="shared" si="791"/>
        <v>29824.799999999999</v>
      </c>
      <c r="X123" s="25">
        <f t="shared" si="791"/>
        <v>41768.736000000004</v>
      </c>
      <c r="Y123" s="25">
        <f t="shared" si="791"/>
        <v>56997.254400000005</v>
      </c>
      <c r="Z123" s="25">
        <f t="shared" si="791"/>
        <v>76346.430720000004</v>
      </c>
      <c r="AA123" s="25">
        <f t="shared" si="791"/>
        <v>100855.38739199999</v>
      </c>
      <c r="AB123" s="25">
        <f t="shared" si="791"/>
        <v>131814.06950400001</v>
      </c>
      <c r="AD123" s="163"/>
      <c r="AE123" s="163"/>
      <c r="AF123" s="20" t="s">
        <v>58</v>
      </c>
      <c r="AG123" s="25">
        <f t="shared" ref="AG123:AP123" si="792">AG113*AG$16</f>
        <v>3299.9999999999995</v>
      </c>
      <c r="AH123" s="25">
        <f t="shared" si="792"/>
        <v>7619.9999999999991</v>
      </c>
      <c r="AI123" s="25">
        <f t="shared" si="792"/>
        <v>13236</v>
      </c>
      <c r="AJ123" s="25">
        <f t="shared" si="792"/>
        <v>20493.599999999999</v>
      </c>
      <c r="AK123" s="25">
        <f t="shared" si="792"/>
        <v>29824.799999999999</v>
      </c>
      <c r="AL123" s="25">
        <f t="shared" si="792"/>
        <v>41768.736000000004</v>
      </c>
      <c r="AM123" s="25">
        <f t="shared" si="792"/>
        <v>56997.254400000005</v>
      </c>
      <c r="AN123" s="25">
        <f t="shared" si="792"/>
        <v>76346.430720000004</v>
      </c>
      <c r="AO123" s="25">
        <f t="shared" si="792"/>
        <v>100855.38739199999</v>
      </c>
      <c r="AP123" s="25">
        <f t="shared" si="792"/>
        <v>131814.06950400001</v>
      </c>
      <c r="AR123" s="163"/>
      <c r="AS123" s="163"/>
      <c r="AT123" s="20" t="s">
        <v>58</v>
      </c>
      <c r="AU123" s="25">
        <f t="shared" ref="AU123:BD123" si="793">AU113*AU$16</f>
        <v>3299.9999999999995</v>
      </c>
      <c r="AV123" s="25">
        <f t="shared" si="793"/>
        <v>7619.9999999999991</v>
      </c>
      <c r="AW123" s="25">
        <f t="shared" si="793"/>
        <v>13236</v>
      </c>
      <c r="AX123" s="25">
        <f t="shared" si="793"/>
        <v>20493.599999999999</v>
      </c>
      <c r="AY123" s="25">
        <f t="shared" si="793"/>
        <v>29824.799999999999</v>
      </c>
      <c r="AZ123" s="25">
        <f t="shared" si="793"/>
        <v>41768.736000000004</v>
      </c>
      <c r="BA123" s="25">
        <f t="shared" si="793"/>
        <v>56997.254400000005</v>
      </c>
      <c r="BB123" s="25">
        <f t="shared" si="793"/>
        <v>76346.430720000004</v>
      </c>
      <c r="BC123" s="25">
        <f t="shared" si="793"/>
        <v>100855.38739199999</v>
      </c>
      <c r="BD123" s="25">
        <f t="shared" si="793"/>
        <v>131814.06950400001</v>
      </c>
      <c r="BF123" s="163"/>
      <c r="BG123" s="163"/>
      <c r="BH123" s="20" t="s">
        <v>58</v>
      </c>
      <c r="BI123" s="25">
        <f t="shared" ref="BI123:BR123" si="794">BI113*BI$16</f>
        <v>3299.9999999999995</v>
      </c>
      <c r="BJ123" s="25">
        <f t="shared" si="794"/>
        <v>7619.9999999999991</v>
      </c>
      <c r="BK123" s="25">
        <f t="shared" si="794"/>
        <v>13236</v>
      </c>
      <c r="BL123" s="25">
        <f t="shared" si="794"/>
        <v>20493.599999999999</v>
      </c>
      <c r="BM123" s="25">
        <f t="shared" si="794"/>
        <v>29824.799999999999</v>
      </c>
      <c r="BN123" s="25">
        <f t="shared" si="794"/>
        <v>41768.736000000004</v>
      </c>
      <c r="BO123" s="25">
        <f t="shared" si="794"/>
        <v>56997.254400000005</v>
      </c>
      <c r="BP123" s="25">
        <f t="shared" si="794"/>
        <v>76346.430720000004</v>
      </c>
      <c r="BQ123" s="25">
        <f t="shared" si="794"/>
        <v>100855.38739199999</v>
      </c>
      <c r="BR123" s="25">
        <f t="shared" si="794"/>
        <v>131814.06950400001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0</v>
      </c>
      <c r="F124" s="17">
        <f t="shared" ref="F124:N124" si="795">F129*$E$4/F$16</f>
        <v>0</v>
      </c>
      <c r="G124" s="17">
        <f t="shared" si="795"/>
        <v>0</v>
      </c>
      <c r="H124" s="17">
        <f t="shared" si="795"/>
        <v>0</v>
      </c>
      <c r="I124" s="17">
        <f t="shared" si="795"/>
        <v>0</v>
      </c>
      <c r="J124" s="17">
        <f t="shared" si="795"/>
        <v>0</v>
      </c>
      <c r="K124" s="17">
        <f t="shared" si="795"/>
        <v>0</v>
      </c>
      <c r="L124" s="17">
        <f t="shared" si="795"/>
        <v>0</v>
      </c>
      <c r="M124" s="17">
        <f t="shared" si="795"/>
        <v>0</v>
      </c>
      <c r="N124" s="17">
        <f t="shared" si="795"/>
        <v>0</v>
      </c>
      <c r="P124" s="172" t="s">
        <v>71</v>
      </c>
      <c r="Q124" s="165" t="s">
        <v>41</v>
      </c>
      <c r="R124" s="16" t="s">
        <v>55</v>
      </c>
      <c r="S124" s="17">
        <f>S129*$E$4/S$16</f>
        <v>0</v>
      </c>
      <c r="T124" s="17">
        <f t="shared" ref="T124:AB124" si="796">T129*$E$4/T$16</f>
        <v>0</v>
      </c>
      <c r="U124" s="17">
        <f t="shared" si="796"/>
        <v>0</v>
      </c>
      <c r="V124" s="17">
        <f t="shared" si="796"/>
        <v>0</v>
      </c>
      <c r="W124" s="17">
        <f t="shared" si="796"/>
        <v>0</v>
      </c>
      <c r="X124" s="17">
        <f t="shared" si="796"/>
        <v>0</v>
      </c>
      <c r="Y124" s="17">
        <f t="shared" si="796"/>
        <v>0</v>
      </c>
      <c r="Z124" s="17">
        <f t="shared" si="796"/>
        <v>0</v>
      </c>
      <c r="AA124" s="17">
        <f t="shared" si="796"/>
        <v>0</v>
      </c>
      <c r="AB124" s="17">
        <f t="shared" si="796"/>
        <v>0</v>
      </c>
      <c r="AC124" s="5"/>
      <c r="AD124" s="172" t="s">
        <v>71</v>
      </c>
      <c r="AE124" s="165" t="s">
        <v>41</v>
      </c>
      <c r="AF124" s="16" t="s">
        <v>55</v>
      </c>
      <c r="AG124" s="17">
        <f>AG129*$E$4/AG$16</f>
        <v>0</v>
      </c>
      <c r="AH124" s="17">
        <f t="shared" ref="AH124:AP124" si="797">AH129*$E$4/AH$16</f>
        <v>0</v>
      </c>
      <c r="AI124" s="17">
        <f t="shared" si="797"/>
        <v>0</v>
      </c>
      <c r="AJ124" s="17">
        <f t="shared" si="797"/>
        <v>0</v>
      </c>
      <c r="AK124" s="17">
        <f t="shared" si="797"/>
        <v>0</v>
      </c>
      <c r="AL124" s="17">
        <f t="shared" si="797"/>
        <v>0</v>
      </c>
      <c r="AM124" s="17">
        <f t="shared" si="797"/>
        <v>0</v>
      </c>
      <c r="AN124" s="17">
        <f t="shared" si="797"/>
        <v>0</v>
      </c>
      <c r="AO124" s="17">
        <f t="shared" si="797"/>
        <v>0</v>
      </c>
      <c r="AP124" s="17">
        <f t="shared" si="797"/>
        <v>0</v>
      </c>
      <c r="AQ124" s="5"/>
      <c r="AR124" s="172" t="s">
        <v>71</v>
      </c>
      <c r="AS124" s="165" t="s">
        <v>41</v>
      </c>
      <c r="AT124" s="16" t="s">
        <v>55</v>
      </c>
      <c r="AU124" s="17">
        <f>AU129*$E$4/AU$16</f>
        <v>0</v>
      </c>
      <c r="AV124" s="17">
        <f t="shared" ref="AV124:BD124" si="798">AV129*$E$4/AV$16</f>
        <v>0</v>
      </c>
      <c r="AW124" s="17">
        <f t="shared" si="798"/>
        <v>0</v>
      </c>
      <c r="AX124" s="17">
        <f t="shared" si="798"/>
        <v>0</v>
      </c>
      <c r="AY124" s="17">
        <f t="shared" si="798"/>
        <v>0</v>
      </c>
      <c r="AZ124" s="17">
        <f t="shared" si="798"/>
        <v>0</v>
      </c>
      <c r="BA124" s="17">
        <f t="shared" si="798"/>
        <v>0</v>
      </c>
      <c r="BB124" s="17">
        <f t="shared" si="798"/>
        <v>0</v>
      </c>
      <c r="BC124" s="17">
        <f t="shared" si="798"/>
        <v>0</v>
      </c>
      <c r="BD124" s="17">
        <f t="shared" si="798"/>
        <v>0</v>
      </c>
      <c r="BE124" s="5"/>
      <c r="BF124" s="172" t="s">
        <v>71</v>
      </c>
      <c r="BG124" s="165" t="s">
        <v>41</v>
      </c>
      <c r="BH124" s="16" t="s">
        <v>55</v>
      </c>
      <c r="BI124" s="17">
        <f>BI129*$E$4/BI$16</f>
        <v>0</v>
      </c>
      <c r="BJ124" s="17">
        <f t="shared" ref="BJ124:BR124" si="799">BJ129*$E$4/BJ$16</f>
        <v>0</v>
      </c>
      <c r="BK124" s="17">
        <f t="shared" si="799"/>
        <v>0</v>
      </c>
      <c r="BL124" s="17">
        <f t="shared" si="799"/>
        <v>0</v>
      </c>
      <c r="BM124" s="17">
        <f t="shared" si="799"/>
        <v>0</v>
      </c>
      <c r="BN124" s="17">
        <f t="shared" si="799"/>
        <v>0</v>
      </c>
      <c r="BO124" s="17">
        <f t="shared" si="799"/>
        <v>0</v>
      </c>
      <c r="BP124" s="17">
        <f t="shared" si="799"/>
        <v>0</v>
      </c>
      <c r="BQ124" s="17">
        <f t="shared" si="799"/>
        <v>0</v>
      </c>
      <c r="BR124" s="17">
        <f t="shared" si="799"/>
        <v>0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0</v>
      </c>
      <c r="J125" s="17"/>
      <c r="K125" s="17"/>
      <c r="L125" s="17"/>
      <c r="M125" s="17"/>
      <c r="N125" s="18">
        <f>SUM(E124:N124)/10</f>
        <v>0</v>
      </c>
      <c r="P125" s="173"/>
      <c r="Q125" s="165"/>
      <c r="R125" s="16" t="s">
        <v>56</v>
      </c>
      <c r="S125" s="17"/>
      <c r="T125" s="17"/>
      <c r="U125" s="17"/>
      <c r="V125" s="17"/>
      <c r="W125" s="100">
        <f>SUM(S124:W124)/5</f>
        <v>0</v>
      </c>
      <c r="X125" s="17"/>
      <c r="Y125" s="17"/>
      <c r="Z125" s="17"/>
      <c r="AA125" s="17"/>
      <c r="AB125" s="18">
        <f>SUM(S124:AB124)/10</f>
        <v>0</v>
      </c>
      <c r="AC125" s="5"/>
      <c r="AD125" s="173"/>
      <c r="AE125" s="165"/>
      <c r="AF125" s="16" t="s">
        <v>56</v>
      </c>
      <c r="AG125" s="17"/>
      <c r="AH125" s="17"/>
      <c r="AI125" s="17"/>
      <c r="AJ125" s="17"/>
      <c r="AK125" s="100">
        <f>SUM(AG124:AK124)/5</f>
        <v>0</v>
      </c>
      <c r="AL125" s="17"/>
      <c r="AM125" s="17"/>
      <c r="AN125" s="17"/>
      <c r="AO125" s="17"/>
      <c r="AP125" s="18">
        <f>SUM(AG124:AP124)/10</f>
        <v>0</v>
      </c>
      <c r="AQ125" s="5"/>
      <c r="AR125" s="173"/>
      <c r="AS125" s="165"/>
      <c r="AT125" s="16" t="s">
        <v>56</v>
      </c>
      <c r="AU125" s="17"/>
      <c r="AV125" s="17"/>
      <c r="AW125" s="17"/>
      <c r="AX125" s="17"/>
      <c r="AY125" s="100">
        <f>SUM(AU124:AY124)/5</f>
        <v>0</v>
      </c>
      <c r="AZ125" s="17"/>
      <c r="BA125" s="17"/>
      <c r="BB125" s="17"/>
      <c r="BC125" s="17"/>
      <c r="BD125" s="18">
        <f>SUM(AU124:BD124)/10</f>
        <v>0</v>
      </c>
      <c r="BE125" s="5"/>
      <c r="BF125" s="173"/>
      <c r="BG125" s="165"/>
      <c r="BH125" s="16" t="s">
        <v>56</v>
      </c>
      <c r="BI125" s="17"/>
      <c r="BJ125" s="17"/>
      <c r="BK125" s="17"/>
      <c r="BL125" s="17"/>
      <c r="BM125" s="100">
        <f>SUM(BI124:BM124)/5</f>
        <v>0</v>
      </c>
      <c r="BN125" s="17"/>
      <c r="BO125" s="17"/>
      <c r="BP125" s="17"/>
      <c r="BQ125" s="17"/>
      <c r="BR125" s="18">
        <f>SUM(BI124:BR124)/10</f>
        <v>0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800">E$18*(E124/E$20)</f>
        <v>0</v>
      </c>
      <c r="F126" s="17">
        <f t="shared" si="800"/>
        <v>0</v>
      </c>
      <c r="G126" s="17">
        <f t="shared" si="800"/>
        <v>0</v>
      </c>
      <c r="H126" s="17">
        <f t="shared" si="800"/>
        <v>0</v>
      </c>
      <c r="I126" s="17">
        <f t="shared" si="800"/>
        <v>0</v>
      </c>
      <c r="J126" s="17">
        <f t="shared" si="800"/>
        <v>0</v>
      </c>
      <c r="K126" s="17">
        <f t="shared" si="800"/>
        <v>0</v>
      </c>
      <c r="L126" s="17">
        <f t="shared" si="800"/>
        <v>0</v>
      </c>
      <c r="M126" s="17">
        <f t="shared" si="800"/>
        <v>0</v>
      </c>
      <c r="N126" s="17">
        <f t="shared" si="800"/>
        <v>0</v>
      </c>
      <c r="P126" s="173"/>
      <c r="Q126" s="165"/>
      <c r="R126" s="16" t="s">
        <v>53</v>
      </c>
      <c r="S126" s="17">
        <f t="shared" ref="S126:AB126" si="801">S$18*(S124/S$20)</f>
        <v>0</v>
      </c>
      <c r="T126" s="17">
        <f t="shared" si="801"/>
        <v>0</v>
      </c>
      <c r="U126" s="17">
        <f t="shared" si="801"/>
        <v>0</v>
      </c>
      <c r="V126" s="17">
        <f t="shared" si="801"/>
        <v>0</v>
      </c>
      <c r="W126" s="17">
        <f t="shared" si="801"/>
        <v>0</v>
      </c>
      <c r="X126" s="17">
        <f t="shared" si="801"/>
        <v>0</v>
      </c>
      <c r="Y126" s="17">
        <f t="shared" si="801"/>
        <v>0</v>
      </c>
      <c r="Z126" s="17">
        <f t="shared" si="801"/>
        <v>0</v>
      </c>
      <c r="AA126" s="17">
        <f t="shared" si="801"/>
        <v>0</v>
      </c>
      <c r="AB126" s="17">
        <f t="shared" si="801"/>
        <v>0</v>
      </c>
      <c r="AC126" s="5"/>
      <c r="AD126" s="173"/>
      <c r="AE126" s="165"/>
      <c r="AF126" s="16" t="s">
        <v>53</v>
      </c>
      <c r="AG126" s="17">
        <f t="shared" ref="AG126:AP126" si="802">AG$18*(AG124/AG$20)</f>
        <v>0</v>
      </c>
      <c r="AH126" s="17">
        <f t="shared" si="802"/>
        <v>0</v>
      </c>
      <c r="AI126" s="17">
        <f t="shared" si="802"/>
        <v>0</v>
      </c>
      <c r="AJ126" s="17">
        <f t="shared" si="802"/>
        <v>0</v>
      </c>
      <c r="AK126" s="17">
        <f t="shared" si="802"/>
        <v>0</v>
      </c>
      <c r="AL126" s="17">
        <f t="shared" si="802"/>
        <v>0</v>
      </c>
      <c r="AM126" s="17">
        <f t="shared" si="802"/>
        <v>0</v>
      </c>
      <c r="AN126" s="17">
        <f t="shared" si="802"/>
        <v>0</v>
      </c>
      <c r="AO126" s="17">
        <f t="shared" si="802"/>
        <v>0</v>
      </c>
      <c r="AP126" s="17">
        <f t="shared" si="802"/>
        <v>0</v>
      </c>
      <c r="AQ126" s="5"/>
      <c r="AR126" s="173"/>
      <c r="AS126" s="165"/>
      <c r="AT126" s="16" t="s">
        <v>53</v>
      </c>
      <c r="AU126" s="17">
        <f t="shared" ref="AU126:BD126" si="803">AU$18*(AU124/AU$20)</f>
        <v>0</v>
      </c>
      <c r="AV126" s="17">
        <f t="shared" si="803"/>
        <v>0</v>
      </c>
      <c r="AW126" s="17">
        <f t="shared" si="803"/>
        <v>0</v>
      </c>
      <c r="AX126" s="17">
        <f t="shared" si="803"/>
        <v>0</v>
      </c>
      <c r="AY126" s="17">
        <f t="shared" si="803"/>
        <v>0</v>
      </c>
      <c r="AZ126" s="17">
        <f t="shared" si="803"/>
        <v>0</v>
      </c>
      <c r="BA126" s="17">
        <f t="shared" si="803"/>
        <v>0</v>
      </c>
      <c r="BB126" s="17">
        <f t="shared" si="803"/>
        <v>0</v>
      </c>
      <c r="BC126" s="17">
        <f t="shared" si="803"/>
        <v>0</v>
      </c>
      <c r="BD126" s="17">
        <f t="shared" si="803"/>
        <v>0</v>
      </c>
      <c r="BE126" s="5"/>
      <c r="BF126" s="173"/>
      <c r="BG126" s="165"/>
      <c r="BH126" s="16" t="s">
        <v>53</v>
      </c>
      <c r="BI126" s="17">
        <f t="shared" ref="BI126:BR126" si="804">BI$18*(BI124/BI$20)</f>
        <v>0</v>
      </c>
      <c r="BJ126" s="17">
        <f t="shared" si="804"/>
        <v>0</v>
      </c>
      <c r="BK126" s="17">
        <f t="shared" si="804"/>
        <v>0</v>
      </c>
      <c r="BL126" s="17">
        <f t="shared" si="804"/>
        <v>0</v>
      </c>
      <c r="BM126" s="17">
        <f t="shared" si="804"/>
        <v>0</v>
      </c>
      <c r="BN126" s="17">
        <f t="shared" si="804"/>
        <v>0</v>
      </c>
      <c r="BO126" s="17">
        <f t="shared" si="804"/>
        <v>0</v>
      </c>
      <c r="BP126" s="17">
        <f t="shared" si="804"/>
        <v>0</v>
      </c>
      <c r="BQ126" s="17">
        <f t="shared" si="804"/>
        <v>0</v>
      </c>
      <c r="BR126" s="17">
        <f t="shared" si="804"/>
        <v>0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0</v>
      </c>
      <c r="F127" s="21">
        <f t="shared" ref="F127:N127" si="805">10*F124</f>
        <v>0</v>
      </c>
      <c r="G127" s="21">
        <f t="shared" si="805"/>
        <v>0</v>
      </c>
      <c r="H127" s="21">
        <f t="shared" si="805"/>
        <v>0</v>
      </c>
      <c r="I127" s="21">
        <f t="shared" si="805"/>
        <v>0</v>
      </c>
      <c r="J127" s="21">
        <f t="shared" si="805"/>
        <v>0</v>
      </c>
      <c r="K127" s="21">
        <f t="shared" si="805"/>
        <v>0</v>
      </c>
      <c r="L127" s="21">
        <f t="shared" si="805"/>
        <v>0</v>
      </c>
      <c r="M127" s="21">
        <f t="shared" si="805"/>
        <v>0</v>
      </c>
      <c r="N127" s="21">
        <f t="shared" si="805"/>
        <v>0</v>
      </c>
      <c r="P127" s="173"/>
      <c r="Q127" s="163"/>
      <c r="R127" s="20" t="s">
        <v>57</v>
      </c>
      <c r="S127" s="21">
        <f>10*S124</f>
        <v>0</v>
      </c>
      <c r="T127" s="21">
        <f t="shared" ref="T127:AB127" si="806">10*T124</f>
        <v>0</v>
      </c>
      <c r="U127" s="21">
        <f t="shared" si="806"/>
        <v>0</v>
      </c>
      <c r="V127" s="21">
        <f t="shared" si="806"/>
        <v>0</v>
      </c>
      <c r="W127" s="21">
        <f t="shared" si="806"/>
        <v>0</v>
      </c>
      <c r="X127" s="21">
        <f t="shared" si="806"/>
        <v>0</v>
      </c>
      <c r="Y127" s="21">
        <f t="shared" si="806"/>
        <v>0</v>
      </c>
      <c r="Z127" s="21">
        <f t="shared" si="806"/>
        <v>0</v>
      </c>
      <c r="AA127" s="21">
        <f t="shared" si="806"/>
        <v>0</v>
      </c>
      <c r="AB127" s="21">
        <f t="shared" si="806"/>
        <v>0</v>
      </c>
      <c r="AC127" s="5"/>
      <c r="AD127" s="173"/>
      <c r="AE127" s="163"/>
      <c r="AF127" s="20" t="s">
        <v>57</v>
      </c>
      <c r="AG127" s="21">
        <f>10*AG124</f>
        <v>0</v>
      </c>
      <c r="AH127" s="21">
        <f t="shared" ref="AH127:AP127" si="807">10*AH124</f>
        <v>0</v>
      </c>
      <c r="AI127" s="21">
        <f t="shared" si="807"/>
        <v>0</v>
      </c>
      <c r="AJ127" s="21">
        <f t="shared" si="807"/>
        <v>0</v>
      </c>
      <c r="AK127" s="21">
        <f t="shared" si="807"/>
        <v>0</v>
      </c>
      <c r="AL127" s="21">
        <f t="shared" si="807"/>
        <v>0</v>
      </c>
      <c r="AM127" s="21">
        <f t="shared" si="807"/>
        <v>0</v>
      </c>
      <c r="AN127" s="21">
        <f t="shared" si="807"/>
        <v>0</v>
      </c>
      <c r="AO127" s="21">
        <f t="shared" si="807"/>
        <v>0</v>
      </c>
      <c r="AP127" s="21">
        <f t="shared" si="807"/>
        <v>0</v>
      </c>
      <c r="AQ127" s="5"/>
      <c r="AR127" s="173"/>
      <c r="AS127" s="163"/>
      <c r="AT127" s="20" t="s">
        <v>57</v>
      </c>
      <c r="AU127" s="21">
        <f>10*AU124</f>
        <v>0</v>
      </c>
      <c r="AV127" s="21">
        <f t="shared" ref="AV127:BD127" si="808">10*AV124</f>
        <v>0</v>
      </c>
      <c r="AW127" s="21">
        <f t="shared" si="808"/>
        <v>0</v>
      </c>
      <c r="AX127" s="21">
        <f t="shared" si="808"/>
        <v>0</v>
      </c>
      <c r="AY127" s="21">
        <f t="shared" si="808"/>
        <v>0</v>
      </c>
      <c r="AZ127" s="21">
        <f t="shared" si="808"/>
        <v>0</v>
      </c>
      <c r="BA127" s="21">
        <f t="shared" si="808"/>
        <v>0</v>
      </c>
      <c r="BB127" s="21">
        <f t="shared" si="808"/>
        <v>0</v>
      </c>
      <c r="BC127" s="21">
        <f t="shared" si="808"/>
        <v>0</v>
      </c>
      <c r="BD127" s="21">
        <f t="shared" si="808"/>
        <v>0</v>
      </c>
      <c r="BE127" s="5"/>
      <c r="BF127" s="173"/>
      <c r="BG127" s="163"/>
      <c r="BH127" s="20" t="s">
        <v>57</v>
      </c>
      <c r="BI127" s="21">
        <f>10*BI124</f>
        <v>0</v>
      </c>
      <c r="BJ127" s="21">
        <f t="shared" ref="BJ127:BR127" si="809">10*BJ124</f>
        <v>0</v>
      </c>
      <c r="BK127" s="21">
        <f t="shared" si="809"/>
        <v>0</v>
      </c>
      <c r="BL127" s="21">
        <f t="shared" si="809"/>
        <v>0</v>
      </c>
      <c r="BM127" s="21">
        <f t="shared" si="809"/>
        <v>0</v>
      </c>
      <c r="BN127" s="21">
        <f t="shared" si="809"/>
        <v>0</v>
      </c>
      <c r="BO127" s="21">
        <f t="shared" si="809"/>
        <v>0</v>
      </c>
      <c r="BP127" s="21">
        <f t="shared" si="809"/>
        <v>0</v>
      </c>
      <c r="BQ127" s="21">
        <f t="shared" si="809"/>
        <v>0</v>
      </c>
      <c r="BR127" s="21">
        <f t="shared" si="809"/>
        <v>0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0</v>
      </c>
      <c r="F128" s="21">
        <f>10*F126</f>
        <v>0</v>
      </c>
      <c r="G128" s="21">
        <f>10*G126</f>
        <v>0</v>
      </c>
      <c r="H128" s="21">
        <f t="shared" ref="H128:N128" si="810">10*H126</f>
        <v>0</v>
      </c>
      <c r="I128" s="21">
        <f t="shared" si="810"/>
        <v>0</v>
      </c>
      <c r="J128" s="21">
        <f t="shared" si="810"/>
        <v>0</v>
      </c>
      <c r="K128" s="21">
        <f t="shared" si="810"/>
        <v>0</v>
      </c>
      <c r="L128" s="21">
        <f t="shared" si="810"/>
        <v>0</v>
      </c>
      <c r="M128" s="21">
        <f t="shared" si="810"/>
        <v>0</v>
      </c>
      <c r="N128" s="21">
        <f t="shared" si="810"/>
        <v>0</v>
      </c>
      <c r="P128" s="173"/>
      <c r="Q128" s="163"/>
      <c r="R128" s="20" t="s">
        <v>58</v>
      </c>
      <c r="S128" s="21">
        <f>10*S126</f>
        <v>0</v>
      </c>
      <c r="T128" s="21">
        <f>10*T126</f>
        <v>0</v>
      </c>
      <c r="U128" s="21">
        <f>10*U126</f>
        <v>0</v>
      </c>
      <c r="V128" s="21">
        <f t="shared" ref="V128:AB128" si="811">10*V126</f>
        <v>0</v>
      </c>
      <c r="W128" s="21">
        <f t="shared" si="811"/>
        <v>0</v>
      </c>
      <c r="X128" s="21">
        <f t="shared" si="811"/>
        <v>0</v>
      </c>
      <c r="Y128" s="21">
        <f t="shared" si="811"/>
        <v>0</v>
      </c>
      <c r="Z128" s="21">
        <f t="shared" si="811"/>
        <v>0</v>
      </c>
      <c r="AA128" s="21">
        <f t="shared" si="811"/>
        <v>0</v>
      </c>
      <c r="AB128" s="21">
        <f t="shared" si="811"/>
        <v>0</v>
      </c>
      <c r="AC128" s="5"/>
      <c r="AD128" s="173"/>
      <c r="AE128" s="163"/>
      <c r="AF128" s="20" t="s">
        <v>58</v>
      </c>
      <c r="AG128" s="21">
        <f>10*AG126</f>
        <v>0</v>
      </c>
      <c r="AH128" s="21">
        <f>10*AH126</f>
        <v>0</v>
      </c>
      <c r="AI128" s="21">
        <f>10*AI126</f>
        <v>0</v>
      </c>
      <c r="AJ128" s="21">
        <f t="shared" ref="AJ128:AP128" si="812">10*AJ126</f>
        <v>0</v>
      </c>
      <c r="AK128" s="21">
        <f t="shared" si="812"/>
        <v>0</v>
      </c>
      <c r="AL128" s="21">
        <f t="shared" si="812"/>
        <v>0</v>
      </c>
      <c r="AM128" s="21">
        <f t="shared" si="812"/>
        <v>0</v>
      </c>
      <c r="AN128" s="21">
        <f t="shared" si="812"/>
        <v>0</v>
      </c>
      <c r="AO128" s="21">
        <f t="shared" si="812"/>
        <v>0</v>
      </c>
      <c r="AP128" s="21">
        <f t="shared" si="812"/>
        <v>0</v>
      </c>
      <c r="AQ128" s="5"/>
      <c r="AR128" s="173"/>
      <c r="AS128" s="163"/>
      <c r="AT128" s="20" t="s">
        <v>58</v>
      </c>
      <c r="AU128" s="21">
        <f>10*AU126</f>
        <v>0</v>
      </c>
      <c r="AV128" s="21">
        <f>10*AV126</f>
        <v>0</v>
      </c>
      <c r="AW128" s="21">
        <f>10*AW126</f>
        <v>0</v>
      </c>
      <c r="AX128" s="21">
        <f t="shared" ref="AX128:BD128" si="813">10*AX126</f>
        <v>0</v>
      </c>
      <c r="AY128" s="21">
        <f t="shared" si="813"/>
        <v>0</v>
      </c>
      <c r="AZ128" s="21">
        <f t="shared" si="813"/>
        <v>0</v>
      </c>
      <c r="BA128" s="21">
        <f t="shared" si="813"/>
        <v>0</v>
      </c>
      <c r="BB128" s="21">
        <f t="shared" si="813"/>
        <v>0</v>
      </c>
      <c r="BC128" s="21">
        <f t="shared" si="813"/>
        <v>0</v>
      </c>
      <c r="BD128" s="21">
        <f t="shared" si="813"/>
        <v>0</v>
      </c>
      <c r="BE128" s="5"/>
      <c r="BF128" s="173"/>
      <c r="BG128" s="163"/>
      <c r="BH128" s="20" t="s">
        <v>58</v>
      </c>
      <c r="BI128" s="21">
        <f>10*BI126</f>
        <v>0</v>
      </c>
      <c r="BJ128" s="21">
        <f>10*BJ126</f>
        <v>0</v>
      </c>
      <c r="BK128" s="21">
        <f>10*BK126</f>
        <v>0</v>
      </c>
      <c r="BL128" s="21">
        <f t="shared" ref="BL128:BR128" si="814">10*BL126</f>
        <v>0</v>
      </c>
      <c r="BM128" s="21">
        <f t="shared" si="814"/>
        <v>0</v>
      </c>
      <c r="BN128" s="21">
        <f t="shared" si="814"/>
        <v>0</v>
      </c>
      <c r="BO128" s="21">
        <f t="shared" si="814"/>
        <v>0</v>
      </c>
      <c r="BP128" s="21">
        <f t="shared" si="814"/>
        <v>0</v>
      </c>
      <c r="BQ128" s="21">
        <f t="shared" si="814"/>
        <v>0</v>
      </c>
      <c r="BR128" s="21">
        <f t="shared" si="814"/>
        <v>0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0</v>
      </c>
      <c r="F129" s="17">
        <f t="shared" ref="F129:N129" si="815">$E$11*$E$12</f>
        <v>0</v>
      </c>
      <c r="G129" s="17">
        <f t="shared" si="815"/>
        <v>0</v>
      </c>
      <c r="H129" s="17">
        <f t="shared" si="815"/>
        <v>0</v>
      </c>
      <c r="I129" s="17">
        <f t="shared" si="815"/>
        <v>0</v>
      </c>
      <c r="J129" s="17">
        <f t="shared" si="815"/>
        <v>0</v>
      </c>
      <c r="K129" s="17">
        <f t="shared" si="815"/>
        <v>0</v>
      </c>
      <c r="L129" s="17">
        <f t="shared" si="815"/>
        <v>0</v>
      </c>
      <c r="M129" s="17">
        <f t="shared" si="815"/>
        <v>0</v>
      </c>
      <c r="N129" s="17">
        <f t="shared" si="815"/>
        <v>0</v>
      </c>
      <c r="P129" s="173"/>
      <c r="Q129" s="171" t="s">
        <v>45</v>
      </c>
      <c r="R129" s="16" t="s">
        <v>55</v>
      </c>
      <c r="S129" s="17">
        <f>$E$11*$E$12</f>
        <v>0</v>
      </c>
      <c r="T129" s="17">
        <f t="shared" ref="T129:AB129" si="816">$E$11*$E$12</f>
        <v>0</v>
      </c>
      <c r="U129" s="17">
        <f t="shared" si="816"/>
        <v>0</v>
      </c>
      <c r="V129" s="17">
        <f t="shared" si="816"/>
        <v>0</v>
      </c>
      <c r="W129" s="17">
        <f t="shared" si="816"/>
        <v>0</v>
      </c>
      <c r="X129" s="17">
        <f t="shared" si="816"/>
        <v>0</v>
      </c>
      <c r="Y129" s="17">
        <f t="shared" si="816"/>
        <v>0</v>
      </c>
      <c r="Z129" s="17">
        <f t="shared" si="816"/>
        <v>0</v>
      </c>
      <c r="AA129" s="17">
        <f t="shared" si="816"/>
        <v>0</v>
      </c>
      <c r="AB129" s="17">
        <f t="shared" si="816"/>
        <v>0</v>
      </c>
      <c r="AC129" s="5"/>
      <c r="AD129" s="173"/>
      <c r="AE129" s="171" t="s">
        <v>45</v>
      </c>
      <c r="AF129" s="16" t="s">
        <v>55</v>
      </c>
      <c r="AG129" s="17">
        <f>$E$11*$E$12</f>
        <v>0</v>
      </c>
      <c r="AH129" s="17">
        <f t="shared" ref="AH129:AP129" si="817">$E$11*$E$12</f>
        <v>0</v>
      </c>
      <c r="AI129" s="17">
        <f t="shared" si="817"/>
        <v>0</v>
      </c>
      <c r="AJ129" s="17">
        <f t="shared" si="817"/>
        <v>0</v>
      </c>
      <c r="AK129" s="17">
        <f t="shared" si="817"/>
        <v>0</v>
      </c>
      <c r="AL129" s="17">
        <f t="shared" si="817"/>
        <v>0</v>
      </c>
      <c r="AM129" s="17">
        <f t="shared" si="817"/>
        <v>0</v>
      </c>
      <c r="AN129" s="17">
        <f t="shared" si="817"/>
        <v>0</v>
      </c>
      <c r="AO129" s="17">
        <f t="shared" si="817"/>
        <v>0</v>
      </c>
      <c r="AP129" s="17">
        <f t="shared" si="817"/>
        <v>0</v>
      </c>
      <c r="AQ129" s="5"/>
      <c r="AR129" s="173"/>
      <c r="AS129" s="171" t="s">
        <v>45</v>
      </c>
      <c r="AT129" s="16" t="s">
        <v>55</v>
      </c>
      <c r="AU129" s="17">
        <f>$E$11*$E$12</f>
        <v>0</v>
      </c>
      <c r="AV129" s="17">
        <f t="shared" ref="AV129:BD129" si="818">$E$11*$E$12</f>
        <v>0</v>
      </c>
      <c r="AW129" s="17">
        <f t="shared" si="818"/>
        <v>0</v>
      </c>
      <c r="AX129" s="17">
        <f t="shared" si="818"/>
        <v>0</v>
      </c>
      <c r="AY129" s="17">
        <f t="shared" si="818"/>
        <v>0</v>
      </c>
      <c r="AZ129" s="17">
        <f t="shared" si="818"/>
        <v>0</v>
      </c>
      <c r="BA129" s="17">
        <f t="shared" si="818"/>
        <v>0</v>
      </c>
      <c r="BB129" s="17">
        <f t="shared" si="818"/>
        <v>0</v>
      </c>
      <c r="BC129" s="17">
        <f t="shared" si="818"/>
        <v>0</v>
      </c>
      <c r="BD129" s="17">
        <f t="shared" si="818"/>
        <v>0</v>
      </c>
      <c r="BE129" s="5"/>
      <c r="BF129" s="173"/>
      <c r="BG129" s="171" t="s">
        <v>45</v>
      </c>
      <c r="BH129" s="16" t="s">
        <v>55</v>
      </c>
      <c r="BI129" s="17">
        <f>$E$11*$E$12</f>
        <v>0</v>
      </c>
      <c r="BJ129" s="17">
        <f t="shared" ref="BJ129:BR129" si="819">$E$11*$E$12</f>
        <v>0</v>
      </c>
      <c r="BK129" s="17">
        <f t="shared" si="819"/>
        <v>0</v>
      </c>
      <c r="BL129" s="17">
        <f t="shared" si="819"/>
        <v>0</v>
      </c>
      <c r="BM129" s="17">
        <f t="shared" si="819"/>
        <v>0</v>
      </c>
      <c r="BN129" s="17">
        <f t="shared" si="819"/>
        <v>0</v>
      </c>
      <c r="BO129" s="17">
        <f t="shared" si="819"/>
        <v>0</v>
      </c>
      <c r="BP129" s="17">
        <f t="shared" si="819"/>
        <v>0</v>
      </c>
      <c r="BQ129" s="17">
        <f t="shared" si="819"/>
        <v>0</v>
      </c>
      <c r="BR129" s="17">
        <f t="shared" si="819"/>
        <v>0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0</v>
      </c>
      <c r="F130" s="22">
        <f t="shared" ref="F130:N130" si="820">F127*F$16</f>
        <v>0</v>
      </c>
      <c r="G130" s="22">
        <f t="shared" si="820"/>
        <v>0</v>
      </c>
      <c r="H130" s="22">
        <f t="shared" si="820"/>
        <v>0</v>
      </c>
      <c r="I130" s="22">
        <f t="shared" si="820"/>
        <v>0</v>
      </c>
      <c r="J130" s="22">
        <f t="shared" si="820"/>
        <v>0</v>
      </c>
      <c r="K130" s="22">
        <f t="shared" si="820"/>
        <v>0</v>
      </c>
      <c r="L130" s="22">
        <f t="shared" si="820"/>
        <v>0</v>
      </c>
      <c r="M130" s="22">
        <f t="shared" si="820"/>
        <v>0</v>
      </c>
      <c r="N130" s="22">
        <f t="shared" si="820"/>
        <v>0</v>
      </c>
      <c r="P130" s="173"/>
      <c r="Q130" s="163"/>
      <c r="R130" s="20" t="s">
        <v>57</v>
      </c>
      <c r="S130" s="22">
        <f>S127*S$16</f>
        <v>0</v>
      </c>
      <c r="T130" s="22">
        <f t="shared" ref="T130:AB130" si="821">T127*T$16</f>
        <v>0</v>
      </c>
      <c r="U130" s="22">
        <f t="shared" si="821"/>
        <v>0</v>
      </c>
      <c r="V130" s="22">
        <f t="shared" si="821"/>
        <v>0</v>
      </c>
      <c r="W130" s="22">
        <f t="shared" si="821"/>
        <v>0</v>
      </c>
      <c r="X130" s="22">
        <f t="shared" si="821"/>
        <v>0</v>
      </c>
      <c r="Y130" s="22">
        <f t="shared" si="821"/>
        <v>0</v>
      </c>
      <c r="Z130" s="22">
        <f t="shared" si="821"/>
        <v>0</v>
      </c>
      <c r="AA130" s="22">
        <f t="shared" si="821"/>
        <v>0</v>
      </c>
      <c r="AB130" s="22">
        <f t="shared" si="821"/>
        <v>0</v>
      </c>
      <c r="AC130" s="5"/>
      <c r="AD130" s="173"/>
      <c r="AE130" s="163"/>
      <c r="AF130" s="20" t="s">
        <v>57</v>
      </c>
      <c r="AG130" s="22">
        <f>AG127*AG$16</f>
        <v>0</v>
      </c>
      <c r="AH130" s="22">
        <f t="shared" ref="AH130:AP130" si="822">AH127*AH$16</f>
        <v>0</v>
      </c>
      <c r="AI130" s="22">
        <f t="shared" si="822"/>
        <v>0</v>
      </c>
      <c r="AJ130" s="22">
        <f t="shared" si="822"/>
        <v>0</v>
      </c>
      <c r="AK130" s="22">
        <f t="shared" si="822"/>
        <v>0</v>
      </c>
      <c r="AL130" s="22">
        <f t="shared" si="822"/>
        <v>0</v>
      </c>
      <c r="AM130" s="22">
        <f t="shared" si="822"/>
        <v>0</v>
      </c>
      <c r="AN130" s="22">
        <f t="shared" si="822"/>
        <v>0</v>
      </c>
      <c r="AO130" s="22">
        <f t="shared" si="822"/>
        <v>0</v>
      </c>
      <c r="AP130" s="22">
        <f t="shared" si="822"/>
        <v>0</v>
      </c>
      <c r="AQ130" s="5"/>
      <c r="AR130" s="173"/>
      <c r="AS130" s="163"/>
      <c r="AT130" s="20" t="s">
        <v>57</v>
      </c>
      <c r="AU130" s="22">
        <f>AU127*AU$16</f>
        <v>0</v>
      </c>
      <c r="AV130" s="22">
        <f t="shared" ref="AV130:BD130" si="823">AV127*AV$16</f>
        <v>0</v>
      </c>
      <c r="AW130" s="22">
        <f t="shared" si="823"/>
        <v>0</v>
      </c>
      <c r="AX130" s="22">
        <f t="shared" si="823"/>
        <v>0</v>
      </c>
      <c r="AY130" s="22">
        <f t="shared" si="823"/>
        <v>0</v>
      </c>
      <c r="AZ130" s="22">
        <f t="shared" si="823"/>
        <v>0</v>
      </c>
      <c r="BA130" s="22">
        <f t="shared" si="823"/>
        <v>0</v>
      </c>
      <c r="BB130" s="22">
        <f t="shared" si="823"/>
        <v>0</v>
      </c>
      <c r="BC130" s="22">
        <f t="shared" si="823"/>
        <v>0</v>
      </c>
      <c r="BD130" s="22">
        <f t="shared" si="823"/>
        <v>0</v>
      </c>
      <c r="BE130" s="5"/>
      <c r="BF130" s="173"/>
      <c r="BG130" s="163"/>
      <c r="BH130" s="20" t="s">
        <v>57</v>
      </c>
      <c r="BI130" s="22">
        <f>BI127*BI$16</f>
        <v>0</v>
      </c>
      <c r="BJ130" s="22">
        <f t="shared" ref="BJ130:BR130" si="824">BJ127*BJ$16</f>
        <v>0</v>
      </c>
      <c r="BK130" s="22">
        <f t="shared" si="824"/>
        <v>0</v>
      </c>
      <c r="BL130" s="22">
        <f t="shared" si="824"/>
        <v>0</v>
      </c>
      <c r="BM130" s="22">
        <f t="shared" si="824"/>
        <v>0</v>
      </c>
      <c r="BN130" s="22">
        <f t="shared" si="824"/>
        <v>0</v>
      </c>
      <c r="BO130" s="22">
        <f t="shared" si="824"/>
        <v>0</v>
      </c>
      <c r="BP130" s="22">
        <f t="shared" si="824"/>
        <v>0</v>
      </c>
      <c r="BQ130" s="22">
        <f t="shared" si="824"/>
        <v>0</v>
      </c>
      <c r="BR130" s="22">
        <f t="shared" si="824"/>
        <v>0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0</v>
      </c>
      <c r="F131" s="22">
        <f>E131+F130</f>
        <v>0</v>
      </c>
      <c r="G131" s="22">
        <f t="shared" ref="G131:N131" si="825">F131+G130</f>
        <v>0</v>
      </c>
      <c r="H131" s="22">
        <f t="shared" si="825"/>
        <v>0</v>
      </c>
      <c r="I131" s="22">
        <f t="shared" si="825"/>
        <v>0</v>
      </c>
      <c r="J131" s="22">
        <f t="shared" si="825"/>
        <v>0</v>
      </c>
      <c r="K131" s="22">
        <f t="shared" si="825"/>
        <v>0</v>
      </c>
      <c r="L131" s="22">
        <f t="shared" si="825"/>
        <v>0</v>
      </c>
      <c r="M131" s="22">
        <f t="shared" si="825"/>
        <v>0</v>
      </c>
      <c r="N131" s="22">
        <f t="shared" si="825"/>
        <v>0</v>
      </c>
      <c r="P131" s="173"/>
      <c r="Q131" s="163"/>
      <c r="R131" s="20" t="s">
        <v>58</v>
      </c>
      <c r="S131" s="22">
        <f>S130</f>
        <v>0</v>
      </c>
      <c r="T131" s="22">
        <f>S131+T130</f>
        <v>0</v>
      </c>
      <c r="U131" s="22">
        <f t="shared" ref="U131" si="826">T131+U130</f>
        <v>0</v>
      </c>
      <c r="V131" s="22">
        <f t="shared" ref="V131" si="827">U131+V130</f>
        <v>0</v>
      </c>
      <c r="W131" s="22">
        <f t="shared" ref="W131" si="828">V131+W130</f>
        <v>0</v>
      </c>
      <c r="X131" s="22">
        <f t="shared" ref="X131" si="829">W131+X130</f>
        <v>0</v>
      </c>
      <c r="Y131" s="22">
        <f t="shared" ref="Y131" si="830">X131+Y130</f>
        <v>0</v>
      </c>
      <c r="Z131" s="22">
        <f t="shared" ref="Z131" si="831">Y131+Z130</f>
        <v>0</v>
      </c>
      <c r="AA131" s="22">
        <f t="shared" ref="AA131" si="832">Z131+AA130</f>
        <v>0</v>
      </c>
      <c r="AB131" s="22">
        <f t="shared" ref="AB131" si="833">AA131+AB130</f>
        <v>0</v>
      </c>
      <c r="AC131" s="5"/>
      <c r="AD131" s="173"/>
      <c r="AE131" s="163"/>
      <c r="AF131" s="20" t="s">
        <v>58</v>
      </c>
      <c r="AG131" s="22">
        <f>AG130</f>
        <v>0</v>
      </c>
      <c r="AH131" s="22">
        <f>AG131+AH130</f>
        <v>0</v>
      </c>
      <c r="AI131" s="22">
        <f t="shared" ref="AI131" si="834">AH131+AI130</f>
        <v>0</v>
      </c>
      <c r="AJ131" s="22">
        <f t="shared" ref="AJ131" si="835">AI131+AJ130</f>
        <v>0</v>
      </c>
      <c r="AK131" s="22">
        <f t="shared" ref="AK131" si="836">AJ131+AK130</f>
        <v>0</v>
      </c>
      <c r="AL131" s="22">
        <f t="shared" ref="AL131" si="837">AK131+AL130</f>
        <v>0</v>
      </c>
      <c r="AM131" s="22">
        <f t="shared" ref="AM131" si="838">AL131+AM130</f>
        <v>0</v>
      </c>
      <c r="AN131" s="22">
        <f t="shared" ref="AN131" si="839">AM131+AN130</f>
        <v>0</v>
      </c>
      <c r="AO131" s="22">
        <f t="shared" ref="AO131" si="840">AN131+AO130</f>
        <v>0</v>
      </c>
      <c r="AP131" s="22">
        <f t="shared" ref="AP131" si="841">AO131+AP130</f>
        <v>0</v>
      </c>
      <c r="AQ131" s="5"/>
      <c r="AR131" s="173"/>
      <c r="AS131" s="163"/>
      <c r="AT131" s="20" t="s">
        <v>58</v>
      </c>
      <c r="AU131" s="22">
        <f>AU130</f>
        <v>0</v>
      </c>
      <c r="AV131" s="22">
        <f>AU131+AV130</f>
        <v>0</v>
      </c>
      <c r="AW131" s="22">
        <f t="shared" ref="AW131" si="842">AV131+AW130</f>
        <v>0</v>
      </c>
      <c r="AX131" s="22">
        <f t="shared" ref="AX131" si="843">AW131+AX130</f>
        <v>0</v>
      </c>
      <c r="AY131" s="22">
        <f t="shared" ref="AY131" si="844">AX131+AY130</f>
        <v>0</v>
      </c>
      <c r="AZ131" s="22">
        <f t="shared" ref="AZ131" si="845">AY131+AZ130</f>
        <v>0</v>
      </c>
      <c r="BA131" s="22">
        <f t="shared" ref="BA131" si="846">AZ131+BA130</f>
        <v>0</v>
      </c>
      <c r="BB131" s="22">
        <f t="shared" ref="BB131" si="847">BA131+BB130</f>
        <v>0</v>
      </c>
      <c r="BC131" s="22">
        <f t="shared" ref="BC131" si="848">BB131+BC130</f>
        <v>0</v>
      </c>
      <c r="BD131" s="22">
        <f t="shared" ref="BD131" si="849">BC131+BD130</f>
        <v>0</v>
      </c>
      <c r="BE131" s="5"/>
      <c r="BF131" s="173"/>
      <c r="BG131" s="163"/>
      <c r="BH131" s="20" t="s">
        <v>58</v>
      </c>
      <c r="BI131" s="22">
        <f>BI130</f>
        <v>0</v>
      </c>
      <c r="BJ131" s="22">
        <f>BI131+BJ130</f>
        <v>0</v>
      </c>
      <c r="BK131" s="22">
        <f t="shared" ref="BK131" si="850">BJ131+BK130</f>
        <v>0</v>
      </c>
      <c r="BL131" s="22">
        <f t="shared" ref="BL131" si="851">BK131+BL130</f>
        <v>0</v>
      </c>
      <c r="BM131" s="22">
        <f t="shared" ref="BM131" si="852">BL131+BM130</f>
        <v>0</v>
      </c>
      <c r="BN131" s="22">
        <f t="shared" ref="BN131" si="853">BM131+BN130</f>
        <v>0</v>
      </c>
      <c r="BO131" s="22">
        <f t="shared" ref="BO131" si="854">BN131+BO130</f>
        <v>0</v>
      </c>
      <c r="BP131" s="22">
        <f t="shared" ref="BP131" si="855">BO131+BP130</f>
        <v>0</v>
      </c>
      <c r="BQ131" s="22">
        <f t="shared" ref="BQ131" si="856">BP131+BQ130</f>
        <v>0</v>
      </c>
      <c r="BR131" s="22">
        <f t="shared" ref="BR131" si="857">BQ131+BR130</f>
        <v>0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0</v>
      </c>
      <c r="F132" s="17">
        <f>F126*F$16/$E$4-E132</f>
        <v>0</v>
      </c>
      <c r="G132" s="17">
        <f>G126*G$16/$E$4-F132-E132</f>
        <v>0</v>
      </c>
      <c r="H132" s="17">
        <f>H126*H$16/$E$4-G132-F132-E132</f>
        <v>0</v>
      </c>
      <c r="I132" s="17">
        <f>I126*I$16/$E$4-H132-G132-F132-E132</f>
        <v>0</v>
      </c>
      <c r="J132" s="17">
        <f>J126*J$16/$E$4-I132-H132-G132-F132-E132</f>
        <v>0</v>
      </c>
      <c r="K132" s="17">
        <f>K126*K$16/$E$4-J132-I132-H132-G132-F132-E132</f>
        <v>0</v>
      </c>
      <c r="L132" s="17">
        <f>L126*L$16/$E$4-K132-J132-I132-H132-G132-F132-E132</f>
        <v>0</v>
      </c>
      <c r="M132" s="17">
        <f>M126*M$16/$E$4-L132-K132-J132-I132-H132-G132-F132-E132</f>
        <v>0</v>
      </c>
      <c r="N132" s="17">
        <f>N126*N$16/$E$4-M132-L132-K132-J132-I132-H132-G132-F132-E132</f>
        <v>0</v>
      </c>
      <c r="P132" s="173"/>
      <c r="Q132" s="171" t="s">
        <v>44</v>
      </c>
      <c r="R132" s="16" t="s">
        <v>55</v>
      </c>
      <c r="S132" s="17">
        <f>S126*S$16/$E$4</f>
        <v>0</v>
      </c>
      <c r="T132" s="17">
        <f>T126*T$16/$E$4-S132</f>
        <v>0</v>
      </c>
      <c r="U132" s="17">
        <f>U126*U$16/$E$4-T132-S132</f>
        <v>0</v>
      </c>
      <c r="V132" s="17">
        <f>V126*V$16/$E$4-U132-T132-S132</f>
        <v>0</v>
      </c>
      <c r="W132" s="17">
        <f>W126*W$16/$E$4-V132-U132-T132-S132</f>
        <v>0</v>
      </c>
      <c r="X132" s="17">
        <f>X126*X$16/$E$4-W132-V132-U132-T132-S132</f>
        <v>0</v>
      </c>
      <c r="Y132" s="17">
        <f>Y126*Y$16/$E$4-X132-W132-V132-U132-T132-S132</f>
        <v>0</v>
      </c>
      <c r="Z132" s="17">
        <f>Z126*Z$16/$E$4-Y132-X132-W132-V132-U132-T132-S132</f>
        <v>0</v>
      </c>
      <c r="AA132" s="17">
        <f>AA126*AA$16/$E$4-Z132-Y132-X132-W132-V132-U132-T132-S132</f>
        <v>0</v>
      </c>
      <c r="AB132" s="17">
        <f>AB126*AB$16/$E$4-AA132-Z132-Y132-X132-W132-V132-U132-T132-S132</f>
        <v>0</v>
      </c>
      <c r="AC132" s="5"/>
      <c r="AD132" s="173"/>
      <c r="AE132" s="171" t="s">
        <v>44</v>
      </c>
      <c r="AF132" s="16" t="s">
        <v>55</v>
      </c>
      <c r="AG132" s="17">
        <f>AG126*AG$16/$E$4</f>
        <v>0</v>
      </c>
      <c r="AH132" s="17">
        <f>AH126*AH$16/$E$4-AG132</f>
        <v>0</v>
      </c>
      <c r="AI132" s="17">
        <f>AI126*AI$16/$E$4-AH132-AG132</f>
        <v>0</v>
      </c>
      <c r="AJ132" s="17">
        <f>AJ126*AJ$16/$E$4-AI132-AH132-AG132</f>
        <v>0</v>
      </c>
      <c r="AK132" s="17">
        <f>AK126*AK$16/$E$4-AJ132-AI132-AH132-AG132</f>
        <v>0</v>
      </c>
      <c r="AL132" s="17">
        <f>AL126*AL$16/$E$4-AK132-AJ132-AI132-AH132-AG132</f>
        <v>0</v>
      </c>
      <c r="AM132" s="17">
        <f>AM126*AM$16/$E$4-AL132-AK132-AJ132-AI132-AH132-AG132</f>
        <v>0</v>
      </c>
      <c r="AN132" s="17">
        <f>AN126*AN$16/$E$4-AM132-AL132-AK132-AJ132-AI132-AH132-AG132</f>
        <v>0</v>
      </c>
      <c r="AO132" s="17">
        <f>AO126*AO$16/$E$4-AN132-AM132-AL132-AK132-AJ132-AI132-AH132-AG132</f>
        <v>0</v>
      </c>
      <c r="AP132" s="17">
        <f>AP126*AP$16/$E$4-AO132-AN132-AM132-AL132-AK132-AJ132-AI132-AH132-AG132</f>
        <v>0</v>
      </c>
      <c r="AQ132" s="5"/>
      <c r="AR132" s="173"/>
      <c r="AS132" s="171" t="s">
        <v>44</v>
      </c>
      <c r="AT132" s="16" t="s">
        <v>55</v>
      </c>
      <c r="AU132" s="17">
        <f>AU126*AU$16/$E$4</f>
        <v>0</v>
      </c>
      <c r="AV132" s="17">
        <f>AV126*AV$16/$E$4-AU132</f>
        <v>0</v>
      </c>
      <c r="AW132" s="17">
        <f>AW126*AW$16/$E$4-AV132-AU132</f>
        <v>0</v>
      </c>
      <c r="AX132" s="17">
        <f>AX126*AX$16/$E$4-AW132-AV132-AU132</f>
        <v>0</v>
      </c>
      <c r="AY132" s="17">
        <f>AY126*AY$16/$E$4-AX132-AW132-AV132-AU132</f>
        <v>0</v>
      </c>
      <c r="AZ132" s="17">
        <f>AZ126*AZ$16/$E$4-AY132-AX132-AW132-AV132-AU132</f>
        <v>0</v>
      </c>
      <c r="BA132" s="17">
        <f>BA126*BA$16/$E$4-AZ132-AY132-AX132-AW132-AV132-AU132</f>
        <v>0</v>
      </c>
      <c r="BB132" s="17">
        <f>BB126*BB$16/$E$4-BA132-AZ132-AY132-AX132-AW132-AV132-AU132</f>
        <v>0</v>
      </c>
      <c r="BC132" s="17">
        <f>BC126*BC$16/$E$4-BB132-BA132-AZ132-AY132-AX132-AW132-AV132-AU132</f>
        <v>0</v>
      </c>
      <c r="BD132" s="17">
        <f>BD126*BD$16/$E$4-BC132-BB132-BA132-AZ132-AY132-AX132-AW132-AV132-AU132</f>
        <v>0</v>
      </c>
      <c r="BE132" s="5"/>
      <c r="BF132" s="173"/>
      <c r="BG132" s="171" t="s">
        <v>44</v>
      </c>
      <c r="BH132" s="16" t="s">
        <v>55</v>
      </c>
      <c r="BI132" s="17">
        <f>BI126*BI$16/$E$4</f>
        <v>0</v>
      </c>
      <c r="BJ132" s="17">
        <f>BJ126*BJ$16/$E$4-BI132</f>
        <v>0</v>
      </c>
      <c r="BK132" s="17">
        <f>BK126*BK$16/$E$4-BJ132-BI132</f>
        <v>0</v>
      </c>
      <c r="BL132" s="17">
        <f>BL126*BL$16/$E$4-BK132-BJ132-BI132</f>
        <v>0</v>
      </c>
      <c r="BM132" s="17">
        <f>BM126*BM$16/$E$4-BL132-BK132-BJ132-BI132</f>
        <v>0</v>
      </c>
      <c r="BN132" s="17">
        <f>BN126*BN$16/$E$4-BM132-BL132-BK132-BJ132-BI132</f>
        <v>0</v>
      </c>
      <c r="BO132" s="17">
        <f>BO126*BO$16/$E$4-BN132-BM132-BL132-BK132-BJ132-BI132</f>
        <v>0</v>
      </c>
      <c r="BP132" s="17">
        <f>BP126*BP$16/$E$4-BO132-BN132-BM132-BL132-BK132-BJ132-BI132</f>
        <v>0</v>
      </c>
      <c r="BQ132" s="17">
        <f>BQ126*BQ$16/$E$4-BP132-BO132-BN132-BM132-BL132-BK132-BJ132-BI132</f>
        <v>0</v>
      </c>
      <c r="BR132" s="17">
        <f>BR126*BR$16/$E$4-BQ132-BP132-BO132-BN132-BM132-BL132-BK132-BJ132-BI132</f>
        <v>0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0</v>
      </c>
      <c r="J133" s="18"/>
      <c r="K133" s="18"/>
      <c r="L133" s="18"/>
      <c r="M133" s="18"/>
      <c r="N133" s="18">
        <f>SUM(E132:N132)/10</f>
        <v>0</v>
      </c>
      <c r="P133" s="173"/>
      <c r="Q133" s="165"/>
      <c r="R133" s="16" t="s">
        <v>56</v>
      </c>
      <c r="S133" s="18"/>
      <c r="T133" s="18"/>
      <c r="U133" s="18"/>
      <c r="V133" s="18"/>
      <c r="W133" s="18">
        <f>SUM(S132:W132)/5</f>
        <v>0</v>
      </c>
      <c r="X133" s="18"/>
      <c r="Y133" s="18"/>
      <c r="Z133" s="18"/>
      <c r="AA133" s="18"/>
      <c r="AB133" s="18">
        <f>SUM(S132:AB132)/10</f>
        <v>0</v>
      </c>
      <c r="AC133" s="5"/>
      <c r="AD133" s="173"/>
      <c r="AE133" s="165"/>
      <c r="AF133" s="16" t="s">
        <v>56</v>
      </c>
      <c r="AG133" s="18"/>
      <c r="AH133" s="18"/>
      <c r="AI133" s="18"/>
      <c r="AJ133" s="18"/>
      <c r="AK133" s="18">
        <f>SUM(AG132:AK132)/5</f>
        <v>0</v>
      </c>
      <c r="AL133" s="18"/>
      <c r="AM133" s="18"/>
      <c r="AN133" s="18"/>
      <c r="AO133" s="18"/>
      <c r="AP133" s="18">
        <f>SUM(AG132:AP132)/10</f>
        <v>0</v>
      </c>
      <c r="AQ133" s="5"/>
      <c r="AR133" s="173"/>
      <c r="AS133" s="165"/>
      <c r="AT133" s="16" t="s">
        <v>56</v>
      </c>
      <c r="AU133" s="18"/>
      <c r="AV133" s="18"/>
      <c r="AW133" s="18"/>
      <c r="AX133" s="18"/>
      <c r="AY133" s="18">
        <f>SUM(AU132:AY132)/5</f>
        <v>0</v>
      </c>
      <c r="AZ133" s="18"/>
      <c r="BA133" s="18"/>
      <c r="BB133" s="18"/>
      <c r="BC133" s="18"/>
      <c r="BD133" s="18">
        <f>SUM(AU132:BD132)/10</f>
        <v>0</v>
      </c>
      <c r="BE133" s="5"/>
      <c r="BF133" s="173"/>
      <c r="BG133" s="165"/>
      <c r="BH133" s="16" t="s">
        <v>56</v>
      </c>
      <c r="BI133" s="18"/>
      <c r="BJ133" s="18"/>
      <c r="BK133" s="18"/>
      <c r="BL133" s="18"/>
      <c r="BM133" s="18">
        <f>SUM(BI132:BM132)/5</f>
        <v>0</v>
      </c>
      <c r="BN133" s="18"/>
      <c r="BO133" s="18"/>
      <c r="BP133" s="18"/>
      <c r="BQ133" s="18"/>
      <c r="BR133" s="18">
        <f>SUM(BI132:BR132)/10</f>
        <v>0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0</v>
      </c>
      <c r="F134" s="23">
        <f>F136-E136</f>
        <v>0</v>
      </c>
      <c r="G134" s="23">
        <f t="shared" ref="G134:N134" si="858">G136-F136</f>
        <v>0</v>
      </c>
      <c r="H134" s="23">
        <f t="shared" si="858"/>
        <v>0</v>
      </c>
      <c r="I134" s="23">
        <f t="shared" si="858"/>
        <v>0</v>
      </c>
      <c r="J134" s="23">
        <f t="shared" si="858"/>
        <v>0</v>
      </c>
      <c r="K134" s="23">
        <f t="shared" si="858"/>
        <v>0</v>
      </c>
      <c r="L134" s="23">
        <f t="shared" si="858"/>
        <v>0</v>
      </c>
      <c r="M134" s="23">
        <f t="shared" si="858"/>
        <v>0</v>
      </c>
      <c r="N134" s="23">
        <f t="shared" si="858"/>
        <v>0</v>
      </c>
      <c r="P134" s="173"/>
      <c r="Q134" s="163"/>
      <c r="R134" s="20" t="s">
        <v>57</v>
      </c>
      <c r="S134" s="23">
        <f>S136</f>
        <v>0</v>
      </c>
      <c r="T134" s="23">
        <f>T136-S136</f>
        <v>0</v>
      </c>
      <c r="U134" s="23">
        <f t="shared" ref="U134" si="859">U136-T136</f>
        <v>0</v>
      </c>
      <c r="V134" s="23">
        <f t="shared" ref="V134" si="860">V136-U136</f>
        <v>0</v>
      </c>
      <c r="W134" s="23">
        <f t="shared" ref="W134" si="861">W136-V136</f>
        <v>0</v>
      </c>
      <c r="X134" s="23">
        <f t="shared" ref="X134" si="862">X136-W136</f>
        <v>0</v>
      </c>
      <c r="Y134" s="23">
        <f t="shared" ref="Y134" si="863">Y136-X136</f>
        <v>0</v>
      </c>
      <c r="Z134" s="23">
        <f t="shared" ref="Z134" si="864">Z136-Y136</f>
        <v>0</v>
      </c>
      <c r="AA134" s="23">
        <f t="shared" ref="AA134" si="865">AA136-Z136</f>
        <v>0</v>
      </c>
      <c r="AB134" s="23">
        <f t="shared" ref="AB134" si="866">AB136-AA136</f>
        <v>0</v>
      </c>
      <c r="AC134" s="5"/>
      <c r="AD134" s="173"/>
      <c r="AE134" s="163"/>
      <c r="AF134" s="20" t="s">
        <v>57</v>
      </c>
      <c r="AG134" s="23">
        <f>AG136</f>
        <v>0</v>
      </c>
      <c r="AH134" s="23">
        <f>AH136-AG136</f>
        <v>0</v>
      </c>
      <c r="AI134" s="23">
        <f t="shared" ref="AI134" si="867">AI136-AH136</f>
        <v>0</v>
      </c>
      <c r="AJ134" s="23">
        <f t="shared" ref="AJ134" si="868">AJ136-AI136</f>
        <v>0</v>
      </c>
      <c r="AK134" s="23">
        <f t="shared" ref="AK134" si="869">AK136-AJ136</f>
        <v>0</v>
      </c>
      <c r="AL134" s="23">
        <f t="shared" ref="AL134" si="870">AL136-AK136</f>
        <v>0</v>
      </c>
      <c r="AM134" s="23">
        <f t="shared" ref="AM134" si="871">AM136-AL136</f>
        <v>0</v>
      </c>
      <c r="AN134" s="23">
        <f t="shared" ref="AN134" si="872">AN136-AM136</f>
        <v>0</v>
      </c>
      <c r="AO134" s="23">
        <f t="shared" ref="AO134" si="873">AO136-AN136</f>
        <v>0</v>
      </c>
      <c r="AP134" s="23">
        <f t="shared" ref="AP134" si="874">AP136-AO136</f>
        <v>0</v>
      </c>
      <c r="AQ134" s="5"/>
      <c r="AR134" s="173"/>
      <c r="AS134" s="163"/>
      <c r="AT134" s="20" t="s">
        <v>57</v>
      </c>
      <c r="AU134" s="23">
        <f>AU136</f>
        <v>0</v>
      </c>
      <c r="AV134" s="23">
        <f>AV136-AU136</f>
        <v>0</v>
      </c>
      <c r="AW134" s="23">
        <f t="shared" ref="AW134" si="875">AW136-AV136</f>
        <v>0</v>
      </c>
      <c r="AX134" s="23">
        <f t="shared" ref="AX134" si="876">AX136-AW136</f>
        <v>0</v>
      </c>
      <c r="AY134" s="23">
        <f t="shared" ref="AY134" si="877">AY136-AX136</f>
        <v>0</v>
      </c>
      <c r="AZ134" s="23">
        <f t="shared" ref="AZ134" si="878">AZ136-AY136</f>
        <v>0</v>
      </c>
      <c r="BA134" s="23">
        <f t="shared" ref="BA134" si="879">BA136-AZ136</f>
        <v>0</v>
      </c>
      <c r="BB134" s="23">
        <f t="shared" ref="BB134" si="880">BB136-BA136</f>
        <v>0</v>
      </c>
      <c r="BC134" s="23">
        <f t="shared" ref="BC134" si="881">BC136-BB136</f>
        <v>0</v>
      </c>
      <c r="BD134" s="23">
        <f t="shared" ref="BD134" si="882">BD136-BC136</f>
        <v>0</v>
      </c>
      <c r="BE134" s="5"/>
      <c r="BF134" s="173"/>
      <c r="BG134" s="163"/>
      <c r="BH134" s="20" t="s">
        <v>57</v>
      </c>
      <c r="BI134" s="23">
        <f>BI136</f>
        <v>0</v>
      </c>
      <c r="BJ134" s="23">
        <f>BJ136-BI136</f>
        <v>0</v>
      </c>
      <c r="BK134" s="23">
        <f t="shared" ref="BK134" si="883">BK136-BJ136</f>
        <v>0</v>
      </c>
      <c r="BL134" s="23">
        <f t="shared" ref="BL134" si="884">BL136-BK136</f>
        <v>0</v>
      </c>
      <c r="BM134" s="23">
        <f t="shared" ref="BM134" si="885">BM136-BL136</f>
        <v>0</v>
      </c>
      <c r="BN134" s="23">
        <f t="shared" ref="BN134" si="886">BN136-BM136</f>
        <v>0</v>
      </c>
      <c r="BO134" s="23">
        <f t="shared" ref="BO134" si="887">BO136-BN136</f>
        <v>0</v>
      </c>
      <c r="BP134" s="23">
        <f t="shared" ref="BP134" si="888">BP136-BO136</f>
        <v>0</v>
      </c>
      <c r="BQ134" s="23">
        <f t="shared" ref="BQ134" si="889">BQ136-BP136</f>
        <v>0</v>
      </c>
      <c r="BR134" s="23">
        <f t="shared" ref="BR134" si="890">BR136-BQ136</f>
        <v>0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0</v>
      </c>
      <c r="J135" s="23"/>
      <c r="K135" s="23"/>
      <c r="L135" s="23"/>
      <c r="M135" s="23"/>
      <c r="N135" s="23">
        <f>SUM(E134:N134)/10</f>
        <v>0</v>
      </c>
      <c r="P135" s="173"/>
      <c r="Q135" s="163"/>
      <c r="R135" s="20" t="s">
        <v>59</v>
      </c>
      <c r="S135" s="23"/>
      <c r="T135" s="23"/>
      <c r="U135" s="23"/>
      <c r="V135" s="23"/>
      <c r="W135" s="23">
        <f>SUM(S134:W134)/5</f>
        <v>0</v>
      </c>
      <c r="X135" s="23"/>
      <c r="Y135" s="23"/>
      <c r="Z135" s="23"/>
      <c r="AA135" s="23"/>
      <c r="AB135" s="23">
        <f>SUM(S134:AB134)/10</f>
        <v>0</v>
      </c>
      <c r="AC135" s="5"/>
      <c r="AD135" s="173"/>
      <c r="AE135" s="163"/>
      <c r="AF135" s="20" t="s">
        <v>59</v>
      </c>
      <c r="AG135" s="23"/>
      <c r="AH135" s="23"/>
      <c r="AI135" s="23"/>
      <c r="AJ135" s="23"/>
      <c r="AK135" s="23">
        <f>SUM(AG134:AK134)/5</f>
        <v>0</v>
      </c>
      <c r="AL135" s="23"/>
      <c r="AM135" s="23"/>
      <c r="AN135" s="23"/>
      <c r="AO135" s="23"/>
      <c r="AP135" s="23">
        <f>SUM(AG134:AP134)/10</f>
        <v>0</v>
      </c>
      <c r="AQ135" s="5"/>
      <c r="AR135" s="173"/>
      <c r="AS135" s="163"/>
      <c r="AT135" s="20" t="s">
        <v>59</v>
      </c>
      <c r="AU135" s="23"/>
      <c r="AV135" s="23"/>
      <c r="AW135" s="23"/>
      <c r="AX135" s="23"/>
      <c r="AY135" s="23">
        <f>SUM(AU134:AY134)/5</f>
        <v>0</v>
      </c>
      <c r="AZ135" s="23"/>
      <c r="BA135" s="23"/>
      <c r="BB135" s="23"/>
      <c r="BC135" s="23"/>
      <c r="BD135" s="23">
        <f>SUM(AU134:BD134)/10</f>
        <v>0</v>
      </c>
      <c r="BE135" s="5"/>
      <c r="BF135" s="173"/>
      <c r="BG135" s="163"/>
      <c r="BH135" s="20" t="s">
        <v>59</v>
      </c>
      <c r="BI135" s="23"/>
      <c r="BJ135" s="23"/>
      <c r="BK135" s="23"/>
      <c r="BL135" s="23"/>
      <c r="BM135" s="23">
        <f>SUM(BI134:BM134)/5</f>
        <v>0</v>
      </c>
      <c r="BN135" s="23"/>
      <c r="BO135" s="23"/>
      <c r="BP135" s="23"/>
      <c r="BQ135" s="23"/>
      <c r="BR135" s="23">
        <f>SUM(BI134:BR134)/10</f>
        <v>0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891">E128*E$16</f>
        <v>0</v>
      </c>
      <c r="F136" s="22">
        <f t="shared" si="891"/>
        <v>0</v>
      </c>
      <c r="G136" s="22">
        <f t="shared" si="891"/>
        <v>0</v>
      </c>
      <c r="H136" s="22">
        <f t="shared" si="891"/>
        <v>0</v>
      </c>
      <c r="I136" s="22">
        <f t="shared" si="891"/>
        <v>0</v>
      </c>
      <c r="J136" s="22">
        <f t="shared" si="891"/>
        <v>0</v>
      </c>
      <c r="K136" s="22">
        <f t="shared" si="891"/>
        <v>0</v>
      </c>
      <c r="L136" s="22">
        <f t="shared" si="891"/>
        <v>0</v>
      </c>
      <c r="M136" s="22">
        <f t="shared" si="891"/>
        <v>0</v>
      </c>
      <c r="N136" s="22">
        <f t="shared" si="891"/>
        <v>0</v>
      </c>
      <c r="P136" s="164"/>
      <c r="Q136" s="163"/>
      <c r="R136" s="20" t="s">
        <v>58</v>
      </c>
      <c r="S136" s="22">
        <f t="shared" ref="S136:AB136" si="892">S128*S$16</f>
        <v>0</v>
      </c>
      <c r="T136" s="22">
        <f t="shared" si="892"/>
        <v>0</v>
      </c>
      <c r="U136" s="22">
        <f t="shared" si="892"/>
        <v>0</v>
      </c>
      <c r="V136" s="22">
        <f t="shared" si="892"/>
        <v>0</v>
      </c>
      <c r="W136" s="22">
        <f t="shared" si="892"/>
        <v>0</v>
      </c>
      <c r="X136" s="22">
        <f t="shared" si="892"/>
        <v>0</v>
      </c>
      <c r="Y136" s="22">
        <f t="shared" si="892"/>
        <v>0</v>
      </c>
      <c r="Z136" s="22">
        <f t="shared" si="892"/>
        <v>0</v>
      </c>
      <c r="AA136" s="22">
        <f t="shared" si="892"/>
        <v>0</v>
      </c>
      <c r="AB136" s="22">
        <f t="shared" si="892"/>
        <v>0</v>
      </c>
      <c r="AC136" s="5"/>
      <c r="AD136" s="164"/>
      <c r="AE136" s="163"/>
      <c r="AF136" s="20" t="s">
        <v>58</v>
      </c>
      <c r="AG136" s="22">
        <f t="shared" ref="AG136:AP136" si="893">AG128*AG$16</f>
        <v>0</v>
      </c>
      <c r="AH136" s="22">
        <f t="shared" si="893"/>
        <v>0</v>
      </c>
      <c r="AI136" s="22">
        <f t="shared" si="893"/>
        <v>0</v>
      </c>
      <c r="AJ136" s="22">
        <f t="shared" si="893"/>
        <v>0</v>
      </c>
      <c r="AK136" s="22">
        <f t="shared" si="893"/>
        <v>0</v>
      </c>
      <c r="AL136" s="22">
        <f t="shared" si="893"/>
        <v>0</v>
      </c>
      <c r="AM136" s="22">
        <f t="shared" si="893"/>
        <v>0</v>
      </c>
      <c r="AN136" s="22">
        <f t="shared" si="893"/>
        <v>0</v>
      </c>
      <c r="AO136" s="22">
        <f t="shared" si="893"/>
        <v>0</v>
      </c>
      <c r="AP136" s="22">
        <f t="shared" si="893"/>
        <v>0</v>
      </c>
      <c r="AQ136" s="5"/>
      <c r="AR136" s="164"/>
      <c r="AS136" s="163"/>
      <c r="AT136" s="20" t="s">
        <v>58</v>
      </c>
      <c r="AU136" s="22">
        <f t="shared" ref="AU136:BD136" si="894">AU128*AU$16</f>
        <v>0</v>
      </c>
      <c r="AV136" s="22">
        <f t="shared" si="894"/>
        <v>0</v>
      </c>
      <c r="AW136" s="22">
        <f t="shared" si="894"/>
        <v>0</v>
      </c>
      <c r="AX136" s="22">
        <f t="shared" si="894"/>
        <v>0</v>
      </c>
      <c r="AY136" s="22">
        <f t="shared" si="894"/>
        <v>0</v>
      </c>
      <c r="AZ136" s="22">
        <f t="shared" si="894"/>
        <v>0</v>
      </c>
      <c r="BA136" s="22">
        <f t="shared" si="894"/>
        <v>0</v>
      </c>
      <c r="BB136" s="22">
        <f t="shared" si="894"/>
        <v>0</v>
      </c>
      <c r="BC136" s="22">
        <f t="shared" si="894"/>
        <v>0</v>
      </c>
      <c r="BD136" s="22">
        <f t="shared" si="894"/>
        <v>0</v>
      </c>
      <c r="BE136" s="5"/>
      <c r="BF136" s="164"/>
      <c r="BG136" s="163"/>
      <c r="BH136" s="20" t="s">
        <v>58</v>
      </c>
      <c r="BI136" s="22">
        <f t="shared" ref="BI136:BR136" si="895">BI128*BI$16</f>
        <v>0</v>
      </c>
      <c r="BJ136" s="22">
        <f t="shared" si="895"/>
        <v>0</v>
      </c>
      <c r="BK136" s="22">
        <f t="shared" si="895"/>
        <v>0</v>
      </c>
      <c r="BL136" s="22">
        <f t="shared" si="895"/>
        <v>0</v>
      </c>
      <c r="BM136" s="22">
        <f t="shared" si="895"/>
        <v>0</v>
      </c>
      <c r="BN136" s="22">
        <f t="shared" si="895"/>
        <v>0</v>
      </c>
      <c r="BO136" s="22">
        <f t="shared" si="895"/>
        <v>0</v>
      </c>
      <c r="BP136" s="22">
        <f t="shared" si="895"/>
        <v>0</v>
      </c>
      <c r="BQ136" s="22">
        <f t="shared" si="895"/>
        <v>0</v>
      </c>
      <c r="BR136" s="22">
        <f t="shared" si="895"/>
        <v>0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2.7749999999999997E-2</v>
      </c>
      <c r="F137" s="17">
        <f t="shared" ref="F137:N137" si="896">F96+F109+F124</f>
        <v>2.3375000000000007E-2</v>
      </c>
      <c r="G137" s="17">
        <f t="shared" si="896"/>
        <v>1.9729166666666659E-2</v>
      </c>
      <c r="H137" s="17">
        <f t="shared" si="896"/>
        <v>1.6690972222222229E-2</v>
      </c>
      <c r="I137" s="17">
        <f t="shared" si="896"/>
        <v>1.4159143518518515E-2</v>
      </c>
      <c r="J137" s="17">
        <f t="shared" si="896"/>
        <v>1.204928626543211E-2</v>
      </c>
      <c r="K137" s="17">
        <f t="shared" si="896"/>
        <v>1.0291071887860078E-2</v>
      </c>
      <c r="L137" s="17">
        <f t="shared" si="896"/>
        <v>8.8258932398833975E-3</v>
      </c>
      <c r="M137" s="17">
        <f t="shared" si="896"/>
        <v>7.6049110332361567E-3</v>
      </c>
      <c r="N137" s="17">
        <f t="shared" si="896"/>
        <v>6.5874258610301474E-3</v>
      </c>
      <c r="P137" s="163" t="s">
        <v>18</v>
      </c>
      <c r="Q137" s="165" t="s">
        <v>41</v>
      </c>
      <c r="R137" s="16" t="s">
        <v>55</v>
      </c>
      <c r="S137" s="17">
        <f>S96+S109+S124</f>
        <v>2.7749999999999997E-2</v>
      </c>
      <c r="T137" s="17">
        <f t="shared" ref="T137:AB137" si="897">T96+T109+T124</f>
        <v>2.3375000000000007E-2</v>
      </c>
      <c r="U137" s="17">
        <f t="shared" si="897"/>
        <v>1.9729166666666659E-2</v>
      </c>
      <c r="V137" s="17">
        <f t="shared" si="897"/>
        <v>1.6690972222222229E-2</v>
      </c>
      <c r="W137" s="17">
        <f t="shared" si="897"/>
        <v>1.4159143518518515E-2</v>
      </c>
      <c r="X137" s="17">
        <f t="shared" si="897"/>
        <v>1.204928626543211E-2</v>
      </c>
      <c r="Y137" s="17">
        <f t="shared" si="897"/>
        <v>1.0291071887860078E-2</v>
      </c>
      <c r="Z137" s="17">
        <f t="shared" si="897"/>
        <v>8.8258932398833975E-3</v>
      </c>
      <c r="AA137" s="17">
        <f t="shared" si="897"/>
        <v>7.6049110332361567E-3</v>
      </c>
      <c r="AB137" s="17">
        <f t="shared" si="897"/>
        <v>6.5874258610301474E-3</v>
      </c>
      <c r="AD137" s="163" t="s">
        <v>18</v>
      </c>
      <c r="AE137" s="165" t="s">
        <v>41</v>
      </c>
      <c r="AF137" s="16" t="s">
        <v>55</v>
      </c>
      <c r="AG137" s="17">
        <f>AG96+AG109+AG124</f>
        <v>2.7749999999999997E-2</v>
      </c>
      <c r="AH137" s="17">
        <f t="shared" ref="AH137:AP137" si="898">AH96+AH109+AH124</f>
        <v>2.3375000000000007E-2</v>
      </c>
      <c r="AI137" s="17">
        <f t="shared" si="898"/>
        <v>1.9729166666666659E-2</v>
      </c>
      <c r="AJ137" s="17">
        <f t="shared" si="898"/>
        <v>1.6690972222222229E-2</v>
      </c>
      <c r="AK137" s="17">
        <f t="shared" si="898"/>
        <v>1.4159143518518515E-2</v>
      </c>
      <c r="AL137" s="17">
        <f t="shared" si="898"/>
        <v>1.204928626543211E-2</v>
      </c>
      <c r="AM137" s="17">
        <f t="shared" si="898"/>
        <v>1.0291071887860078E-2</v>
      </c>
      <c r="AN137" s="17">
        <f t="shared" si="898"/>
        <v>8.8258932398833975E-3</v>
      </c>
      <c r="AO137" s="17">
        <f t="shared" si="898"/>
        <v>7.6049110332361567E-3</v>
      </c>
      <c r="AP137" s="17">
        <f t="shared" si="898"/>
        <v>6.5874258610301474E-3</v>
      </c>
      <c r="AR137" s="163" t="s">
        <v>18</v>
      </c>
      <c r="AS137" s="165" t="s">
        <v>41</v>
      </c>
      <c r="AT137" s="16" t="s">
        <v>55</v>
      </c>
      <c r="AU137" s="17">
        <f>AU96+AU109+AU124</f>
        <v>2.7749999999999997E-2</v>
      </c>
      <c r="AV137" s="17">
        <f t="shared" ref="AV137:BD137" si="899">AV96+AV109+AV124</f>
        <v>2.3375000000000007E-2</v>
      </c>
      <c r="AW137" s="17">
        <f t="shared" si="899"/>
        <v>1.9729166666666659E-2</v>
      </c>
      <c r="AX137" s="17">
        <f t="shared" si="899"/>
        <v>1.6690972222222229E-2</v>
      </c>
      <c r="AY137" s="17">
        <f t="shared" si="899"/>
        <v>1.4159143518518515E-2</v>
      </c>
      <c r="AZ137" s="17">
        <f t="shared" si="899"/>
        <v>1.204928626543211E-2</v>
      </c>
      <c r="BA137" s="17">
        <f t="shared" si="899"/>
        <v>1.0291071887860078E-2</v>
      </c>
      <c r="BB137" s="17">
        <f t="shared" si="899"/>
        <v>8.8258932398833975E-3</v>
      </c>
      <c r="BC137" s="17">
        <f t="shared" si="899"/>
        <v>7.6049110332361567E-3</v>
      </c>
      <c r="BD137" s="17">
        <f t="shared" si="899"/>
        <v>6.5874258610301474E-3</v>
      </c>
      <c r="BF137" s="163" t="s">
        <v>18</v>
      </c>
      <c r="BG137" s="165" t="s">
        <v>41</v>
      </c>
      <c r="BH137" s="16" t="s">
        <v>55</v>
      </c>
      <c r="BI137" s="17">
        <f>BI96+BI109+BI124</f>
        <v>2.7749999999999997E-2</v>
      </c>
      <c r="BJ137" s="17">
        <f t="shared" ref="BJ137:BR137" si="900">BJ96+BJ109+BJ124</f>
        <v>2.3375000000000007E-2</v>
      </c>
      <c r="BK137" s="17">
        <f t="shared" si="900"/>
        <v>1.9729166666666659E-2</v>
      </c>
      <c r="BL137" s="17">
        <f t="shared" si="900"/>
        <v>1.6690972222222229E-2</v>
      </c>
      <c r="BM137" s="17">
        <f t="shared" si="900"/>
        <v>1.4159143518518515E-2</v>
      </c>
      <c r="BN137" s="17">
        <f t="shared" si="900"/>
        <v>1.204928626543211E-2</v>
      </c>
      <c r="BO137" s="17">
        <f t="shared" si="900"/>
        <v>1.0291071887860078E-2</v>
      </c>
      <c r="BP137" s="17">
        <f t="shared" si="900"/>
        <v>8.8258932398833975E-3</v>
      </c>
      <c r="BQ137" s="17">
        <f t="shared" si="900"/>
        <v>7.6049110332361567E-3</v>
      </c>
      <c r="BR137" s="17">
        <f t="shared" si="900"/>
        <v>6.5874258610301474E-3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2.0340856481481481E-2</v>
      </c>
      <c r="J138" s="17"/>
      <c r="K138" s="17"/>
      <c r="L138" s="17"/>
      <c r="M138" s="17"/>
      <c r="N138" s="18">
        <f>SUM(E137:N137)/10</f>
        <v>1.470628706948493E-2</v>
      </c>
      <c r="P138" s="163"/>
      <c r="Q138" s="165"/>
      <c r="R138" s="16" t="s">
        <v>56</v>
      </c>
      <c r="S138" s="17"/>
      <c r="T138" s="17"/>
      <c r="U138" s="17"/>
      <c r="V138" s="17"/>
      <c r="W138" s="43">
        <f>SUM(S137:W137)/5</f>
        <v>2.0340856481481481E-2</v>
      </c>
      <c r="X138" s="17"/>
      <c r="Y138" s="17"/>
      <c r="Z138" s="17"/>
      <c r="AA138" s="17"/>
      <c r="AB138" s="18">
        <f>SUM(S137:AB137)/10</f>
        <v>1.470628706948493E-2</v>
      </c>
      <c r="AD138" s="163"/>
      <c r="AE138" s="165"/>
      <c r="AF138" s="16" t="s">
        <v>56</v>
      </c>
      <c r="AG138" s="17"/>
      <c r="AH138" s="17"/>
      <c r="AI138" s="17"/>
      <c r="AJ138" s="17"/>
      <c r="AK138" s="43">
        <f>SUM(AG137:AK137)/5</f>
        <v>2.0340856481481481E-2</v>
      </c>
      <c r="AL138" s="17"/>
      <c r="AM138" s="17"/>
      <c r="AN138" s="17"/>
      <c r="AO138" s="17"/>
      <c r="AP138" s="18">
        <f>SUM(AG137:AP137)/10</f>
        <v>1.470628706948493E-2</v>
      </c>
      <c r="AR138" s="163"/>
      <c r="AS138" s="165"/>
      <c r="AT138" s="16" t="s">
        <v>56</v>
      </c>
      <c r="AU138" s="17"/>
      <c r="AV138" s="17"/>
      <c r="AW138" s="17"/>
      <c r="AX138" s="17"/>
      <c r="AY138" s="43">
        <f>SUM(AU137:AY137)/5</f>
        <v>2.0340856481481481E-2</v>
      </c>
      <c r="AZ138" s="17"/>
      <c r="BA138" s="17"/>
      <c r="BB138" s="17"/>
      <c r="BC138" s="17"/>
      <c r="BD138" s="18">
        <f>SUM(AU137:BD137)/10</f>
        <v>1.470628706948493E-2</v>
      </c>
      <c r="BF138" s="163"/>
      <c r="BG138" s="165"/>
      <c r="BH138" s="16" t="s">
        <v>56</v>
      </c>
      <c r="BI138" s="17"/>
      <c r="BJ138" s="17"/>
      <c r="BK138" s="17"/>
      <c r="BL138" s="17"/>
      <c r="BM138" s="43">
        <f>SUM(BI137:BM137)/5</f>
        <v>2.0340856481481481E-2</v>
      </c>
      <c r="BN138" s="17"/>
      <c r="BO138" s="17"/>
      <c r="BP138" s="17"/>
      <c r="BQ138" s="17"/>
      <c r="BR138" s="18">
        <f>SUM(BI137:BR137)/10</f>
        <v>1.470628706948493E-2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2.7749999999999997E-2</v>
      </c>
      <c r="F139" s="17">
        <f t="shared" ref="F139:N139" si="901">F98+F111</f>
        <v>5.1125000000000004E-2</v>
      </c>
      <c r="G139" s="17">
        <f t="shared" si="901"/>
        <v>7.0854166666666663E-2</v>
      </c>
      <c r="H139" s="17">
        <f t="shared" si="901"/>
        <v>8.7545138888888901E-2</v>
      </c>
      <c r="I139" s="17">
        <f t="shared" si="901"/>
        <v>0.10170428240740741</v>
      </c>
      <c r="J139" s="17">
        <f t="shared" si="901"/>
        <v>0.11375356867283952</v>
      </c>
      <c r="K139" s="17">
        <f t="shared" si="901"/>
        <v>0.1240446405606996</v>
      </c>
      <c r="L139" s="17">
        <f t="shared" si="901"/>
        <v>0.132870533800583</v>
      </c>
      <c r="M139" s="17">
        <f t="shared" si="901"/>
        <v>0.14047544483381913</v>
      </c>
      <c r="N139" s="17">
        <f t="shared" si="901"/>
        <v>0.1470628706948493</v>
      </c>
      <c r="P139" s="163"/>
      <c r="Q139" s="165"/>
      <c r="R139" s="16" t="s">
        <v>53</v>
      </c>
      <c r="S139" s="17">
        <f>S98+S111</f>
        <v>2.7749999999999997E-2</v>
      </c>
      <c r="T139" s="17">
        <f t="shared" ref="T139:AB139" si="902">T98+T111</f>
        <v>5.1125000000000004E-2</v>
      </c>
      <c r="U139" s="17">
        <f t="shared" si="902"/>
        <v>7.0854166666666663E-2</v>
      </c>
      <c r="V139" s="17">
        <f t="shared" si="902"/>
        <v>8.7545138888888901E-2</v>
      </c>
      <c r="W139" s="17">
        <f t="shared" si="902"/>
        <v>0.10170428240740741</v>
      </c>
      <c r="X139" s="17">
        <f t="shared" si="902"/>
        <v>0.11375356867283952</v>
      </c>
      <c r="Y139" s="17">
        <f t="shared" si="902"/>
        <v>0.1240446405606996</v>
      </c>
      <c r="Z139" s="17">
        <f t="shared" si="902"/>
        <v>0.132870533800583</v>
      </c>
      <c r="AA139" s="17">
        <f t="shared" si="902"/>
        <v>0.14047544483381913</v>
      </c>
      <c r="AB139" s="17">
        <f t="shared" si="902"/>
        <v>0.1470628706948493</v>
      </c>
      <c r="AC139" s="5"/>
      <c r="AD139" s="163"/>
      <c r="AE139" s="165"/>
      <c r="AF139" s="16" t="s">
        <v>53</v>
      </c>
      <c r="AG139" s="17">
        <f>AG98+AG111</f>
        <v>2.7749999999999997E-2</v>
      </c>
      <c r="AH139" s="17">
        <f t="shared" ref="AH139:AP139" si="903">AH98+AH111</f>
        <v>5.1125000000000004E-2</v>
      </c>
      <c r="AI139" s="17">
        <f t="shared" si="903"/>
        <v>7.0854166666666663E-2</v>
      </c>
      <c r="AJ139" s="17">
        <f t="shared" si="903"/>
        <v>8.7545138888888901E-2</v>
      </c>
      <c r="AK139" s="17">
        <f t="shared" si="903"/>
        <v>0.10170428240740741</v>
      </c>
      <c r="AL139" s="17">
        <f t="shared" si="903"/>
        <v>0.11375356867283952</v>
      </c>
      <c r="AM139" s="17">
        <f t="shared" si="903"/>
        <v>0.1240446405606996</v>
      </c>
      <c r="AN139" s="17">
        <f t="shared" si="903"/>
        <v>0.132870533800583</v>
      </c>
      <c r="AO139" s="17">
        <f t="shared" si="903"/>
        <v>0.14047544483381913</v>
      </c>
      <c r="AP139" s="17">
        <f t="shared" si="903"/>
        <v>0.1470628706948493</v>
      </c>
      <c r="AQ139" s="5"/>
      <c r="AR139" s="163"/>
      <c r="AS139" s="165"/>
      <c r="AT139" s="16" t="s">
        <v>53</v>
      </c>
      <c r="AU139" s="17">
        <f>AU98+AU111</f>
        <v>2.7749999999999997E-2</v>
      </c>
      <c r="AV139" s="17">
        <f t="shared" ref="AV139:BD139" si="904">AV98+AV111</f>
        <v>5.1125000000000004E-2</v>
      </c>
      <c r="AW139" s="17">
        <f t="shared" si="904"/>
        <v>7.0854166666666663E-2</v>
      </c>
      <c r="AX139" s="17">
        <f t="shared" si="904"/>
        <v>8.7545138888888901E-2</v>
      </c>
      <c r="AY139" s="17">
        <f t="shared" si="904"/>
        <v>0.10170428240740741</v>
      </c>
      <c r="AZ139" s="17">
        <f t="shared" si="904"/>
        <v>0.11375356867283952</v>
      </c>
      <c r="BA139" s="17">
        <f t="shared" si="904"/>
        <v>0.1240446405606996</v>
      </c>
      <c r="BB139" s="17">
        <f t="shared" si="904"/>
        <v>0.132870533800583</v>
      </c>
      <c r="BC139" s="17">
        <f t="shared" si="904"/>
        <v>0.14047544483381913</v>
      </c>
      <c r="BD139" s="17">
        <f t="shared" si="904"/>
        <v>0.1470628706948493</v>
      </c>
      <c r="BE139" s="5"/>
      <c r="BF139" s="163"/>
      <c r="BG139" s="165"/>
      <c r="BH139" s="16" t="s">
        <v>53</v>
      </c>
      <c r="BI139" s="17">
        <f>BI98+BI111</f>
        <v>2.7749999999999997E-2</v>
      </c>
      <c r="BJ139" s="17">
        <f t="shared" ref="BJ139:BR139" si="905">BJ98+BJ111</f>
        <v>5.1125000000000004E-2</v>
      </c>
      <c r="BK139" s="17">
        <f t="shared" si="905"/>
        <v>7.0854166666666663E-2</v>
      </c>
      <c r="BL139" s="17">
        <f t="shared" si="905"/>
        <v>8.7545138888888901E-2</v>
      </c>
      <c r="BM139" s="17">
        <f t="shared" si="905"/>
        <v>0.10170428240740741</v>
      </c>
      <c r="BN139" s="17">
        <f t="shared" si="905"/>
        <v>0.11375356867283952</v>
      </c>
      <c r="BO139" s="17">
        <f t="shared" si="905"/>
        <v>0.1240446405606996</v>
      </c>
      <c r="BP139" s="17">
        <f t="shared" si="905"/>
        <v>0.132870533800583</v>
      </c>
      <c r="BQ139" s="17">
        <f t="shared" si="905"/>
        <v>0.14047544483381913</v>
      </c>
      <c r="BR139" s="17">
        <f t="shared" si="905"/>
        <v>0.1470628706948493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0.27749999999999997</v>
      </c>
      <c r="F140" s="21">
        <f t="shared" ref="F140:N140" si="906">10*F137</f>
        <v>0.23375000000000007</v>
      </c>
      <c r="G140" s="21">
        <f t="shared" si="906"/>
        <v>0.19729166666666659</v>
      </c>
      <c r="H140" s="21">
        <f t="shared" si="906"/>
        <v>0.16690972222222228</v>
      </c>
      <c r="I140" s="21">
        <f t="shared" si="906"/>
        <v>0.14159143518518516</v>
      </c>
      <c r="J140" s="21">
        <f t="shared" si="906"/>
        <v>0.1204928626543211</v>
      </c>
      <c r="K140" s="21">
        <f t="shared" si="906"/>
        <v>0.10291071887860077</v>
      </c>
      <c r="L140" s="21">
        <f t="shared" si="906"/>
        <v>8.8258932398833978E-2</v>
      </c>
      <c r="M140" s="21">
        <f t="shared" si="906"/>
        <v>7.6049110332361572E-2</v>
      </c>
      <c r="N140" s="21">
        <f t="shared" si="906"/>
        <v>6.5874258610301467E-2</v>
      </c>
      <c r="P140" s="163"/>
      <c r="Q140" s="163"/>
      <c r="R140" s="20" t="s">
        <v>57</v>
      </c>
      <c r="S140" s="21">
        <f>10*S137</f>
        <v>0.27749999999999997</v>
      </c>
      <c r="T140" s="21">
        <f t="shared" ref="T140:AB140" si="907">10*T137</f>
        <v>0.23375000000000007</v>
      </c>
      <c r="U140" s="21">
        <f t="shared" si="907"/>
        <v>0.19729166666666659</v>
      </c>
      <c r="V140" s="21">
        <f t="shared" si="907"/>
        <v>0.16690972222222228</v>
      </c>
      <c r="W140" s="21">
        <f t="shared" si="907"/>
        <v>0.14159143518518516</v>
      </c>
      <c r="X140" s="21">
        <f t="shared" si="907"/>
        <v>0.1204928626543211</v>
      </c>
      <c r="Y140" s="21">
        <f t="shared" si="907"/>
        <v>0.10291071887860077</v>
      </c>
      <c r="Z140" s="21">
        <f t="shared" si="907"/>
        <v>8.8258932398833978E-2</v>
      </c>
      <c r="AA140" s="21">
        <f t="shared" si="907"/>
        <v>7.6049110332361572E-2</v>
      </c>
      <c r="AB140" s="21">
        <f t="shared" si="907"/>
        <v>6.5874258610301467E-2</v>
      </c>
      <c r="AC140" s="5"/>
      <c r="AD140" s="163"/>
      <c r="AE140" s="163"/>
      <c r="AF140" s="20" t="s">
        <v>57</v>
      </c>
      <c r="AG140" s="21">
        <f>10*AG137</f>
        <v>0.27749999999999997</v>
      </c>
      <c r="AH140" s="21">
        <f t="shared" ref="AH140:AP140" si="908">10*AH137</f>
        <v>0.23375000000000007</v>
      </c>
      <c r="AI140" s="21">
        <f t="shared" si="908"/>
        <v>0.19729166666666659</v>
      </c>
      <c r="AJ140" s="21">
        <f t="shared" si="908"/>
        <v>0.16690972222222228</v>
      </c>
      <c r="AK140" s="21">
        <f t="shared" si="908"/>
        <v>0.14159143518518516</v>
      </c>
      <c r="AL140" s="21">
        <f t="shared" si="908"/>
        <v>0.1204928626543211</v>
      </c>
      <c r="AM140" s="21">
        <f t="shared" si="908"/>
        <v>0.10291071887860077</v>
      </c>
      <c r="AN140" s="21">
        <f t="shared" si="908"/>
        <v>8.8258932398833978E-2</v>
      </c>
      <c r="AO140" s="21">
        <f t="shared" si="908"/>
        <v>7.6049110332361572E-2</v>
      </c>
      <c r="AP140" s="21">
        <f t="shared" si="908"/>
        <v>6.5874258610301467E-2</v>
      </c>
      <c r="AQ140" s="5"/>
      <c r="AR140" s="163"/>
      <c r="AS140" s="163"/>
      <c r="AT140" s="20" t="s">
        <v>57</v>
      </c>
      <c r="AU140" s="21">
        <f>10*AU137</f>
        <v>0.27749999999999997</v>
      </c>
      <c r="AV140" s="21">
        <f t="shared" ref="AV140:BD140" si="909">10*AV137</f>
        <v>0.23375000000000007</v>
      </c>
      <c r="AW140" s="21">
        <f t="shared" si="909"/>
        <v>0.19729166666666659</v>
      </c>
      <c r="AX140" s="21">
        <f t="shared" si="909"/>
        <v>0.16690972222222228</v>
      </c>
      <c r="AY140" s="21">
        <f t="shared" si="909"/>
        <v>0.14159143518518516</v>
      </c>
      <c r="AZ140" s="21">
        <f t="shared" si="909"/>
        <v>0.1204928626543211</v>
      </c>
      <c r="BA140" s="21">
        <f t="shared" si="909"/>
        <v>0.10291071887860077</v>
      </c>
      <c r="BB140" s="21">
        <f t="shared" si="909"/>
        <v>8.8258932398833978E-2</v>
      </c>
      <c r="BC140" s="21">
        <f t="shared" si="909"/>
        <v>7.6049110332361572E-2</v>
      </c>
      <c r="BD140" s="21">
        <f t="shared" si="909"/>
        <v>6.5874258610301467E-2</v>
      </c>
      <c r="BE140" s="5"/>
      <c r="BF140" s="163"/>
      <c r="BG140" s="163"/>
      <c r="BH140" s="20" t="s">
        <v>57</v>
      </c>
      <c r="BI140" s="21">
        <f>10*BI137</f>
        <v>0.27749999999999997</v>
      </c>
      <c r="BJ140" s="21">
        <f t="shared" ref="BJ140:BR140" si="910">10*BJ137</f>
        <v>0.23375000000000007</v>
      </c>
      <c r="BK140" s="21">
        <f t="shared" si="910"/>
        <v>0.19729166666666659</v>
      </c>
      <c r="BL140" s="21">
        <f t="shared" si="910"/>
        <v>0.16690972222222228</v>
      </c>
      <c r="BM140" s="21">
        <f t="shared" si="910"/>
        <v>0.14159143518518516</v>
      </c>
      <c r="BN140" s="21">
        <f t="shared" si="910"/>
        <v>0.1204928626543211</v>
      </c>
      <c r="BO140" s="21">
        <f t="shared" si="910"/>
        <v>0.10291071887860077</v>
      </c>
      <c r="BP140" s="21">
        <f t="shared" si="910"/>
        <v>8.8258932398833978E-2</v>
      </c>
      <c r="BQ140" s="21">
        <f t="shared" si="910"/>
        <v>7.6049110332361572E-2</v>
      </c>
      <c r="BR140" s="21">
        <f t="shared" si="910"/>
        <v>6.5874258610301467E-2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0.27749999999999997</v>
      </c>
      <c r="F141" s="21">
        <f>10*F139</f>
        <v>0.51124999999999998</v>
      </c>
      <c r="G141" s="21">
        <f>10*G139</f>
        <v>0.70854166666666663</v>
      </c>
      <c r="H141" s="21">
        <f t="shared" ref="H141:N141" si="911">10*H139</f>
        <v>0.87545138888888907</v>
      </c>
      <c r="I141" s="21">
        <f t="shared" si="911"/>
        <v>1.0170428240740741</v>
      </c>
      <c r="J141" s="21">
        <f t="shared" si="911"/>
        <v>1.1375356867283952</v>
      </c>
      <c r="K141" s="21">
        <f t="shared" si="911"/>
        <v>1.2404464056069959</v>
      </c>
      <c r="L141" s="21">
        <f t="shared" si="911"/>
        <v>1.32870533800583</v>
      </c>
      <c r="M141" s="21">
        <f t="shared" si="911"/>
        <v>1.4047544483381913</v>
      </c>
      <c r="N141" s="21">
        <f t="shared" si="911"/>
        <v>1.4706287069484931</v>
      </c>
      <c r="P141" s="163"/>
      <c r="Q141" s="163"/>
      <c r="R141" s="20" t="s">
        <v>58</v>
      </c>
      <c r="S141" s="21">
        <f>10*S139</f>
        <v>0.27749999999999997</v>
      </c>
      <c r="T141" s="21">
        <f>10*T139</f>
        <v>0.51124999999999998</v>
      </c>
      <c r="U141" s="21">
        <f>10*U139</f>
        <v>0.70854166666666663</v>
      </c>
      <c r="V141" s="21">
        <f t="shared" ref="V141:AB141" si="912">10*V139</f>
        <v>0.87545138888888907</v>
      </c>
      <c r="W141" s="21">
        <f t="shared" si="912"/>
        <v>1.0170428240740741</v>
      </c>
      <c r="X141" s="21">
        <f t="shared" si="912"/>
        <v>1.1375356867283952</v>
      </c>
      <c r="Y141" s="21">
        <f t="shared" si="912"/>
        <v>1.2404464056069959</v>
      </c>
      <c r="Z141" s="21">
        <f t="shared" si="912"/>
        <v>1.32870533800583</v>
      </c>
      <c r="AA141" s="21">
        <f t="shared" si="912"/>
        <v>1.4047544483381913</v>
      </c>
      <c r="AB141" s="21">
        <f t="shared" si="912"/>
        <v>1.4706287069484931</v>
      </c>
      <c r="AC141" s="5"/>
      <c r="AD141" s="163"/>
      <c r="AE141" s="163"/>
      <c r="AF141" s="20" t="s">
        <v>58</v>
      </c>
      <c r="AG141" s="21">
        <f>10*AG139</f>
        <v>0.27749999999999997</v>
      </c>
      <c r="AH141" s="21">
        <f>10*AH139</f>
        <v>0.51124999999999998</v>
      </c>
      <c r="AI141" s="21">
        <f>10*AI139</f>
        <v>0.70854166666666663</v>
      </c>
      <c r="AJ141" s="21">
        <f t="shared" ref="AJ141:AP141" si="913">10*AJ139</f>
        <v>0.87545138888888907</v>
      </c>
      <c r="AK141" s="21">
        <f t="shared" si="913"/>
        <v>1.0170428240740741</v>
      </c>
      <c r="AL141" s="21">
        <f t="shared" si="913"/>
        <v>1.1375356867283952</v>
      </c>
      <c r="AM141" s="21">
        <f t="shared" si="913"/>
        <v>1.2404464056069959</v>
      </c>
      <c r="AN141" s="21">
        <f t="shared" si="913"/>
        <v>1.32870533800583</v>
      </c>
      <c r="AO141" s="21">
        <f t="shared" si="913"/>
        <v>1.4047544483381913</v>
      </c>
      <c r="AP141" s="21">
        <f t="shared" si="913"/>
        <v>1.4706287069484931</v>
      </c>
      <c r="AQ141" s="5"/>
      <c r="AR141" s="163"/>
      <c r="AS141" s="163"/>
      <c r="AT141" s="20" t="s">
        <v>58</v>
      </c>
      <c r="AU141" s="21">
        <f>10*AU139</f>
        <v>0.27749999999999997</v>
      </c>
      <c r="AV141" s="21">
        <f>10*AV139</f>
        <v>0.51124999999999998</v>
      </c>
      <c r="AW141" s="21">
        <f>10*AW139</f>
        <v>0.70854166666666663</v>
      </c>
      <c r="AX141" s="21">
        <f t="shared" ref="AX141:BD141" si="914">10*AX139</f>
        <v>0.87545138888888907</v>
      </c>
      <c r="AY141" s="21">
        <f t="shared" si="914"/>
        <v>1.0170428240740741</v>
      </c>
      <c r="AZ141" s="21">
        <f t="shared" si="914"/>
        <v>1.1375356867283952</v>
      </c>
      <c r="BA141" s="21">
        <f t="shared" si="914"/>
        <v>1.2404464056069959</v>
      </c>
      <c r="BB141" s="21">
        <f t="shared" si="914"/>
        <v>1.32870533800583</v>
      </c>
      <c r="BC141" s="21">
        <f t="shared" si="914"/>
        <v>1.4047544483381913</v>
      </c>
      <c r="BD141" s="21">
        <f t="shared" si="914"/>
        <v>1.4706287069484931</v>
      </c>
      <c r="BE141" s="5"/>
      <c r="BF141" s="163"/>
      <c r="BG141" s="163"/>
      <c r="BH141" s="20" t="s">
        <v>58</v>
      </c>
      <c r="BI141" s="21">
        <f>10*BI139</f>
        <v>0.27749999999999997</v>
      </c>
      <c r="BJ141" s="21">
        <f>10*BJ139</f>
        <v>0.51124999999999998</v>
      </c>
      <c r="BK141" s="21">
        <f>10*BK139</f>
        <v>0.70854166666666663</v>
      </c>
      <c r="BL141" s="21">
        <f t="shared" ref="BL141:BR141" si="915">10*BL139</f>
        <v>0.87545138888888907</v>
      </c>
      <c r="BM141" s="21">
        <f t="shared" si="915"/>
        <v>1.0170428240740741</v>
      </c>
      <c r="BN141" s="21">
        <f t="shared" si="915"/>
        <v>1.1375356867283952</v>
      </c>
      <c r="BO141" s="21">
        <f t="shared" si="915"/>
        <v>1.2404464056069959</v>
      </c>
      <c r="BP141" s="21">
        <f t="shared" si="915"/>
        <v>1.32870533800583</v>
      </c>
      <c r="BQ141" s="21">
        <f t="shared" si="915"/>
        <v>1.4047544483381913</v>
      </c>
      <c r="BR141" s="21">
        <f t="shared" si="915"/>
        <v>1.4706287069484931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3.3299999999999996E-2</v>
      </c>
      <c r="F142" s="17">
        <f t="shared" ref="F142:N142" si="916">F101+F114+F129</f>
        <v>3.3660000000000009E-2</v>
      </c>
      <c r="G142" s="17">
        <f t="shared" si="916"/>
        <v>3.409199999999999E-2</v>
      </c>
      <c r="H142" s="17">
        <f t="shared" si="916"/>
        <v>3.4610400000000006E-2</v>
      </c>
      <c r="I142" s="17">
        <f t="shared" si="916"/>
        <v>3.523247999999999E-2</v>
      </c>
      <c r="J142" s="17">
        <f t="shared" si="916"/>
        <v>3.5978976000000037E-2</v>
      </c>
      <c r="K142" s="17">
        <f t="shared" si="916"/>
        <v>3.6874771199999982E-2</v>
      </c>
      <c r="L142" s="17">
        <f t="shared" si="916"/>
        <v>3.7949725439999984E-2</v>
      </c>
      <c r="M142" s="17">
        <f t="shared" si="916"/>
        <v>3.923967052799994E-2</v>
      </c>
      <c r="N142" s="17">
        <f t="shared" si="916"/>
        <v>4.0787604633600039E-2</v>
      </c>
      <c r="P142" s="163"/>
      <c r="Q142" s="171" t="s">
        <v>45</v>
      </c>
      <c r="R142" s="16" t="s">
        <v>55</v>
      </c>
      <c r="S142" s="17">
        <f>S101+S114+S129</f>
        <v>3.3299999999999996E-2</v>
      </c>
      <c r="T142" s="17">
        <f t="shared" ref="T142:AB142" si="917">T101+T114+T129</f>
        <v>3.3660000000000009E-2</v>
      </c>
      <c r="U142" s="17">
        <f t="shared" si="917"/>
        <v>3.409199999999999E-2</v>
      </c>
      <c r="V142" s="17">
        <f t="shared" si="917"/>
        <v>3.4610400000000006E-2</v>
      </c>
      <c r="W142" s="17">
        <f t="shared" si="917"/>
        <v>3.523247999999999E-2</v>
      </c>
      <c r="X142" s="17">
        <f t="shared" si="917"/>
        <v>3.5978976000000037E-2</v>
      </c>
      <c r="Y142" s="17">
        <f t="shared" si="917"/>
        <v>3.6874771199999982E-2</v>
      </c>
      <c r="Z142" s="17">
        <f t="shared" si="917"/>
        <v>3.7949725439999984E-2</v>
      </c>
      <c r="AA142" s="17">
        <f t="shared" si="917"/>
        <v>3.923967052799994E-2</v>
      </c>
      <c r="AB142" s="17">
        <f t="shared" si="917"/>
        <v>4.0787604633600039E-2</v>
      </c>
      <c r="AC142" s="5"/>
      <c r="AD142" s="163"/>
      <c r="AE142" s="171" t="s">
        <v>45</v>
      </c>
      <c r="AF142" s="16" t="s">
        <v>55</v>
      </c>
      <c r="AG142" s="17">
        <f>AG101+AG114+AG129</f>
        <v>3.3299999999999996E-2</v>
      </c>
      <c r="AH142" s="17">
        <f t="shared" ref="AH142:AP142" si="918">AH101+AH114+AH129</f>
        <v>3.3660000000000009E-2</v>
      </c>
      <c r="AI142" s="17">
        <f t="shared" si="918"/>
        <v>3.409199999999999E-2</v>
      </c>
      <c r="AJ142" s="17">
        <f t="shared" si="918"/>
        <v>3.4610400000000006E-2</v>
      </c>
      <c r="AK142" s="17">
        <f t="shared" si="918"/>
        <v>3.523247999999999E-2</v>
      </c>
      <c r="AL142" s="17">
        <f t="shared" si="918"/>
        <v>3.5978976000000037E-2</v>
      </c>
      <c r="AM142" s="17">
        <f t="shared" si="918"/>
        <v>3.6874771199999982E-2</v>
      </c>
      <c r="AN142" s="17">
        <f t="shared" si="918"/>
        <v>3.7949725439999984E-2</v>
      </c>
      <c r="AO142" s="17">
        <f t="shared" si="918"/>
        <v>3.923967052799994E-2</v>
      </c>
      <c r="AP142" s="17">
        <f t="shared" si="918"/>
        <v>4.0787604633600039E-2</v>
      </c>
      <c r="AQ142" s="5"/>
      <c r="AR142" s="163"/>
      <c r="AS142" s="171" t="s">
        <v>45</v>
      </c>
      <c r="AT142" s="16" t="s">
        <v>55</v>
      </c>
      <c r="AU142" s="17">
        <f>AU101+AU114+AU129</f>
        <v>3.3299999999999996E-2</v>
      </c>
      <c r="AV142" s="17">
        <f t="shared" ref="AV142:BD142" si="919">AV101+AV114+AV129</f>
        <v>3.3660000000000009E-2</v>
      </c>
      <c r="AW142" s="17">
        <f t="shared" si="919"/>
        <v>3.409199999999999E-2</v>
      </c>
      <c r="AX142" s="17">
        <f t="shared" si="919"/>
        <v>3.4610400000000006E-2</v>
      </c>
      <c r="AY142" s="17">
        <f t="shared" si="919"/>
        <v>3.523247999999999E-2</v>
      </c>
      <c r="AZ142" s="17">
        <f t="shared" si="919"/>
        <v>3.5978976000000037E-2</v>
      </c>
      <c r="BA142" s="17">
        <f t="shared" si="919"/>
        <v>3.6874771199999982E-2</v>
      </c>
      <c r="BB142" s="17">
        <f t="shared" si="919"/>
        <v>3.7949725439999984E-2</v>
      </c>
      <c r="BC142" s="17">
        <f t="shared" si="919"/>
        <v>3.923967052799994E-2</v>
      </c>
      <c r="BD142" s="17">
        <f t="shared" si="919"/>
        <v>4.0787604633600039E-2</v>
      </c>
      <c r="BE142" s="5"/>
      <c r="BF142" s="163"/>
      <c r="BG142" s="171" t="s">
        <v>45</v>
      </c>
      <c r="BH142" s="16" t="s">
        <v>55</v>
      </c>
      <c r="BI142" s="17">
        <f>BI101+BI114+BI129</f>
        <v>3.3299999999999996E-2</v>
      </c>
      <c r="BJ142" s="17">
        <f t="shared" ref="BJ142:BR142" si="920">BJ101+BJ114+BJ129</f>
        <v>3.3660000000000009E-2</v>
      </c>
      <c r="BK142" s="17">
        <f t="shared" si="920"/>
        <v>3.409199999999999E-2</v>
      </c>
      <c r="BL142" s="17">
        <f t="shared" si="920"/>
        <v>3.4610400000000006E-2</v>
      </c>
      <c r="BM142" s="17">
        <f t="shared" si="920"/>
        <v>3.523247999999999E-2</v>
      </c>
      <c r="BN142" s="17">
        <f t="shared" si="920"/>
        <v>3.5978976000000037E-2</v>
      </c>
      <c r="BO142" s="17">
        <f t="shared" si="920"/>
        <v>3.6874771199999982E-2</v>
      </c>
      <c r="BP142" s="17">
        <f t="shared" si="920"/>
        <v>3.7949725439999984E-2</v>
      </c>
      <c r="BQ142" s="17">
        <f t="shared" si="920"/>
        <v>3.923967052799994E-2</v>
      </c>
      <c r="BR142" s="17">
        <f t="shared" si="920"/>
        <v>4.0787604633600039E-2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3.4178976E-2</v>
      </c>
      <c r="J143" s="18"/>
      <c r="K143" s="18"/>
      <c r="L143" s="18"/>
      <c r="M143" s="18"/>
      <c r="N143" s="18">
        <f>SUM(E142:N142)/10</f>
        <v>3.6172562780159997E-2</v>
      </c>
      <c r="P143" s="163"/>
      <c r="Q143" s="165"/>
      <c r="R143" s="16" t="s">
        <v>56</v>
      </c>
      <c r="S143" s="17"/>
      <c r="T143" s="17"/>
      <c r="U143" s="17"/>
      <c r="V143" s="17"/>
      <c r="W143" s="18">
        <f>SUM(S142:W142)/5</f>
        <v>3.4178976E-2</v>
      </c>
      <c r="X143" s="18"/>
      <c r="Y143" s="18"/>
      <c r="Z143" s="18"/>
      <c r="AA143" s="18"/>
      <c r="AB143" s="18">
        <f>SUM(S142:AB142)/10</f>
        <v>3.6172562780159997E-2</v>
      </c>
      <c r="AC143" s="5"/>
      <c r="AD143" s="163"/>
      <c r="AE143" s="165"/>
      <c r="AF143" s="16" t="s">
        <v>56</v>
      </c>
      <c r="AG143" s="17"/>
      <c r="AH143" s="17"/>
      <c r="AI143" s="17"/>
      <c r="AJ143" s="17"/>
      <c r="AK143" s="18">
        <f>SUM(AG142:AK142)/5</f>
        <v>3.4178976E-2</v>
      </c>
      <c r="AL143" s="18"/>
      <c r="AM143" s="18"/>
      <c r="AN143" s="18"/>
      <c r="AO143" s="18"/>
      <c r="AP143" s="18">
        <f>SUM(AG142:AP142)/10</f>
        <v>3.6172562780159997E-2</v>
      </c>
      <c r="AQ143" s="5"/>
      <c r="AR143" s="163"/>
      <c r="AS143" s="165"/>
      <c r="AT143" s="16" t="s">
        <v>56</v>
      </c>
      <c r="AU143" s="17"/>
      <c r="AV143" s="17"/>
      <c r="AW143" s="17"/>
      <c r="AX143" s="17"/>
      <c r="AY143" s="18">
        <f>SUM(AU142:AY142)/5</f>
        <v>3.4178976E-2</v>
      </c>
      <c r="AZ143" s="18"/>
      <c r="BA143" s="18"/>
      <c r="BB143" s="18"/>
      <c r="BC143" s="18"/>
      <c r="BD143" s="18">
        <f>SUM(AU142:BD142)/10</f>
        <v>3.6172562780159997E-2</v>
      </c>
      <c r="BE143" s="5"/>
      <c r="BF143" s="163"/>
      <c r="BG143" s="165"/>
      <c r="BH143" s="16" t="s">
        <v>56</v>
      </c>
      <c r="BI143" s="17"/>
      <c r="BJ143" s="17"/>
      <c r="BK143" s="17"/>
      <c r="BL143" s="17"/>
      <c r="BM143" s="18">
        <f>SUM(BI142:BM142)/5</f>
        <v>3.4178976E-2</v>
      </c>
      <c r="BN143" s="18"/>
      <c r="BO143" s="18"/>
      <c r="BP143" s="18"/>
      <c r="BQ143" s="18"/>
      <c r="BR143" s="18">
        <f>SUM(BI142:BR142)/10</f>
        <v>3.6172562780159997E-2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921">E140*E$16</f>
        <v>33299.999999999993</v>
      </c>
      <c r="F144" s="23">
        <f t="shared" si="921"/>
        <v>33660.000000000007</v>
      </c>
      <c r="G144" s="23">
        <f t="shared" si="921"/>
        <v>34091.999999999985</v>
      </c>
      <c r="H144" s="23">
        <f t="shared" si="921"/>
        <v>34610.400000000009</v>
      </c>
      <c r="I144" s="23">
        <f t="shared" si="921"/>
        <v>35232.479999999996</v>
      </c>
      <c r="J144" s="23">
        <f t="shared" si="921"/>
        <v>35978.976000000039</v>
      </c>
      <c r="K144" s="23">
        <f t="shared" si="921"/>
        <v>36874.771199999981</v>
      </c>
      <c r="L144" s="23">
        <f t="shared" si="921"/>
        <v>37949.72543999998</v>
      </c>
      <c r="M144" s="23">
        <f t="shared" si="921"/>
        <v>39239.670527999944</v>
      </c>
      <c r="N144" s="23">
        <f t="shared" si="921"/>
        <v>40787.604633600036</v>
      </c>
      <c r="P144" s="163"/>
      <c r="Q144" s="163"/>
      <c r="R144" s="20" t="s">
        <v>57</v>
      </c>
      <c r="S144" s="23">
        <f t="shared" ref="S144:AB144" si="922">S140*S$16</f>
        <v>33299.999999999993</v>
      </c>
      <c r="T144" s="23">
        <f t="shared" si="922"/>
        <v>33660.000000000007</v>
      </c>
      <c r="U144" s="23">
        <f t="shared" si="922"/>
        <v>34091.999999999985</v>
      </c>
      <c r="V144" s="23">
        <f t="shared" si="922"/>
        <v>34610.400000000009</v>
      </c>
      <c r="W144" s="23">
        <f t="shared" si="922"/>
        <v>35232.479999999996</v>
      </c>
      <c r="X144" s="23">
        <f t="shared" si="922"/>
        <v>35978.976000000039</v>
      </c>
      <c r="Y144" s="23">
        <f t="shared" si="922"/>
        <v>36874.771199999981</v>
      </c>
      <c r="Z144" s="23">
        <f t="shared" si="922"/>
        <v>37949.72543999998</v>
      </c>
      <c r="AA144" s="23">
        <f t="shared" si="922"/>
        <v>39239.670527999944</v>
      </c>
      <c r="AB144" s="23">
        <f t="shared" si="922"/>
        <v>40787.604633600036</v>
      </c>
      <c r="AC144" s="5"/>
      <c r="AD144" s="163"/>
      <c r="AE144" s="163"/>
      <c r="AF144" s="20" t="s">
        <v>57</v>
      </c>
      <c r="AG144" s="23">
        <f t="shared" ref="AG144:AP144" si="923">AG140*AG$16</f>
        <v>33299.999999999993</v>
      </c>
      <c r="AH144" s="23">
        <f t="shared" si="923"/>
        <v>33660.000000000007</v>
      </c>
      <c r="AI144" s="23">
        <f t="shared" si="923"/>
        <v>34091.999999999985</v>
      </c>
      <c r="AJ144" s="23">
        <f t="shared" si="923"/>
        <v>34610.400000000009</v>
      </c>
      <c r="AK144" s="23">
        <f t="shared" si="923"/>
        <v>35232.479999999996</v>
      </c>
      <c r="AL144" s="23">
        <f t="shared" si="923"/>
        <v>35978.976000000039</v>
      </c>
      <c r="AM144" s="23">
        <f t="shared" si="923"/>
        <v>36874.771199999981</v>
      </c>
      <c r="AN144" s="23">
        <f t="shared" si="923"/>
        <v>37949.72543999998</v>
      </c>
      <c r="AO144" s="23">
        <f t="shared" si="923"/>
        <v>39239.670527999944</v>
      </c>
      <c r="AP144" s="23">
        <f t="shared" si="923"/>
        <v>40787.604633600036</v>
      </c>
      <c r="AQ144" s="5"/>
      <c r="AR144" s="163"/>
      <c r="AS144" s="163"/>
      <c r="AT144" s="20" t="s">
        <v>57</v>
      </c>
      <c r="AU144" s="23">
        <f t="shared" ref="AU144:BD144" si="924">AU140*AU$16</f>
        <v>33299.999999999993</v>
      </c>
      <c r="AV144" s="23">
        <f t="shared" si="924"/>
        <v>33660.000000000007</v>
      </c>
      <c r="AW144" s="23">
        <f t="shared" si="924"/>
        <v>34091.999999999985</v>
      </c>
      <c r="AX144" s="23">
        <f t="shared" si="924"/>
        <v>34610.400000000009</v>
      </c>
      <c r="AY144" s="23">
        <f t="shared" si="924"/>
        <v>35232.479999999996</v>
      </c>
      <c r="AZ144" s="23">
        <f t="shared" si="924"/>
        <v>35978.976000000039</v>
      </c>
      <c r="BA144" s="23">
        <f t="shared" si="924"/>
        <v>36874.771199999981</v>
      </c>
      <c r="BB144" s="23">
        <f t="shared" si="924"/>
        <v>37949.72543999998</v>
      </c>
      <c r="BC144" s="23">
        <f t="shared" si="924"/>
        <v>39239.670527999944</v>
      </c>
      <c r="BD144" s="23">
        <f t="shared" si="924"/>
        <v>40787.604633600036</v>
      </c>
      <c r="BE144" s="5"/>
      <c r="BF144" s="163"/>
      <c r="BG144" s="163"/>
      <c r="BH144" s="20" t="s">
        <v>57</v>
      </c>
      <c r="BI144" s="23">
        <f t="shared" ref="BI144:BR144" si="925">BI140*BI$16</f>
        <v>33299.999999999993</v>
      </c>
      <c r="BJ144" s="23">
        <f t="shared" si="925"/>
        <v>33660.000000000007</v>
      </c>
      <c r="BK144" s="23">
        <f t="shared" si="925"/>
        <v>34091.999999999985</v>
      </c>
      <c r="BL144" s="23">
        <f t="shared" si="925"/>
        <v>34610.400000000009</v>
      </c>
      <c r="BM144" s="23">
        <f t="shared" si="925"/>
        <v>35232.479999999996</v>
      </c>
      <c r="BN144" s="23">
        <f t="shared" si="925"/>
        <v>35978.976000000039</v>
      </c>
      <c r="BO144" s="23">
        <f t="shared" si="925"/>
        <v>36874.771199999981</v>
      </c>
      <c r="BP144" s="23">
        <f t="shared" si="925"/>
        <v>37949.72543999998</v>
      </c>
      <c r="BQ144" s="23">
        <f t="shared" si="925"/>
        <v>39239.670527999944</v>
      </c>
      <c r="BR144" s="23">
        <f t="shared" si="925"/>
        <v>40787.604633600036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34178.976000000002</v>
      </c>
      <c r="J145" s="23"/>
      <c r="K145" s="23"/>
      <c r="L145" s="23"/>
      <c r="M145" s="23"/>
      <c r="N145" s="23">
        <f>SUM(E144:N144)/10</f>
        <v>36172.562780159999</v>
      </c>
      <c r="P145" s="163"/>
      <c r="Q145" s="163"/>
      <c r="R145" s="20" t="s">
        <v>59</v>
      </c>
      <c r="S145" s="22"/>
      <c r="T145" s="22"/>
      <c r="U145" s="22"/>
      <c r="V145" s="22"/>
      <c r="W145" s="23">
        <f>SUM(S144:W144)/5</f>
        <v>34178.976000000002</v>
      </c>
      <c r="X145" s="23"/>
      <c r="Y145" s="23"/>
      <c r="Z145" s="23"/>
      <c r="AA145" s="23"/>
      <c r="AB145" s="23">
        <f>SUM(S144:AB144)/10</f>
        <v>36172.562780159999</v>
      </c>
      <c r="AC145" s="5"/>
      <c r="AD145" s="163"/>
      <c r="AE145" s="163"/>
      <c r="AF145" s="20" t="s">
        <v>59</v>
      </c>
      <c r="AG145" s="22"/>
      <c r="AH145" s="22"/>
      <c r="AI145" s="22"/>
      <c r="AJ145" s="22"/>
      <c r="AK145" s="23">
        <f>SUM(AG144:AK144)/5</f>
        <v>34178.976000000002</v>
      </c>
      <c r="AL145" s="23"/>
      <c r="AM145" s="23"/>
      <c r="AN145" s="23"/>
      <c r="AO145" s="23"/>
      <c r="AP145" s="23">
        <f>SUM(AG144:AP144)/10</f>
        <v>36172.562780159999</v>
      </c>
      <c r="AQ145" s="5"/>
      <c r="AR145" s="163"/>
      <c r="AS145" s="163"/>
      <c r="AT145" s="20" t="s">
        <v>59</v>
      </c>
      <c r="AU145" s="22"/>
      <c r="AV145" s="22"/>
      <c r="AW145" s="22"/>
      <c r="AX145" s="22"/>
      <c r="AY145" s="23">
        <f>SUM(AU144:AY144)/5</f>
        <v>34178.976000000002</v>
      </c>
      <c r="AZ145" s="23"/>
      <c r="BA145" s="23"/>
      <c r="BB145" s="23"/>
      <c r="BC145" s="23"/>
      <c r="BD145" s="23">
        <f>SUM(AU144:BD144)/10</f>
        <v>36172.562780159999</v>
      </c>
      <c r="BE145" s="5"/>
      <c r="BF145" s="163"/>
      <c r="BG145" s="163"/>
      <c r="BH145" s="20" t="s">
        <v>59</v>
      </c>
      <c r="BI145" s="22"/>
      <c r="BJ145" s="22"/>
      <c r="BK145" s="22"/>
      <c r="BL145" s="22"/>
      <c r="BM145" s="23">
        <f>SUM(BI144:BM144)/5</f>
        <v>34178.976000000002</v>
      </c>
      <c r="BN145" s="23"/>
      <c r="BO145" s="23"/>
      <c r="BP145" s="23"/>
      <c r="BQ145" s="23"/>
      <c r="BR145" s="23">
        <f>SUM(BI144:BR144)/10</f>
        <v>36172.562780159999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33299.999999999993</v>
      </c>
      <c r="F146" s="22">
        <f t="shared" ref="F146:N146" si="926">E146+F144</f>
        <v>66960</v>
      </c>
      <c r="G146" s="22">
        <f t="shared" si="926"/>
        <v>101051.99999999999</v>
      </c>
      <c r="H146" s="22">
        <f t="shared" si="926"/>
        <v>135662.39999999999</v>
      </c>
      <c r="I146" s="22">
        <f t="shared" si="926"/>
        <v>170894.88</v>
      </c>
      <c r="J146" s="22">
        <f t="shared" si="926"/>
        <v>206873.85600000003</v>
      </c>
      <c r="K146" s="22">
        <f t="shared" si="926"/>
        <v>243748.62720000002</v>
      </c>
      <c r="L146" s="22">
        <f t="shared" si="926"/>
        <v>281698.35264</v>
      </c>
      <c r="M146" s="22">
        <f t="shared" si="926"/>
        <v>320938.02316799993</v>
      </c>
      <c r="N146" s="22">
        <f t="shared" si="926"/>
        <v>361725.62780159997</v>
      </c>
      <c r="P146" s="163"/>
      <c r="Q146" s="163"/>
      <c r="R146" s="20" t="s">
        <v>58</v>
      </c>
      <c r="S146" s="22">
        <f>S144</f>
        <v>33299.999999999993</v>
      </c>
      <c r="T146" s="22">
        <f t="shared" ref="T146" si="927">S146+T144</f>
        <v>66960</v>
      </c>
      <c r="U146" s="22">
        <f t="shared" ref="U146" si="928">T146+U144</f>
        <v>101051.99999999999</v>
      </c>
      <c r="V146" s="22">
        <f t="shared" ref="V146" si="929">U146+V144</f>
        <v>135662.39999999999</v>
      </c>
      <c r="W146" s="22">
        <f t="shared" ref="W146" si="930">V146+W144</f>
        <v>170894.88</v>
      </c>
      <c r="X146" s="22">
        <f t="shared" ref="X146" si="931">W146+X144</f>
        <v>206873.85600000003</v>
      </c>
      <c r="Y146" s="22">
        <f t="shared" ref="Y146" si="932">X146+Y144</f>
        <v>243748.62720000002</v>
      </c>
      <c r="Z146" s="22">
        <f t="shared" ref="Z146" si="933">Y146+Z144</f>
        <v>281698.35264</v>
      </c>
      <c r="AA146" s="22">
        <f t="shared" ref="AA146" si="934">Z146+AA144</f>
        <v>320938.02316799993</v>
      </c>
      <c r="AB146" s="22">
        <f t="shared" ref="AB146" si="935">AA146+AB144</f>
        <v>361725.62780159997</v>
      </c>
      <c r="AC146" s="5"/>
      <c r="AD146" s="163"/>
      <c r="AE146" s="163"/>
      <c r="AF146" s="20" t="s">
        <v>58</v>
      </c>
      <c r="AG146" s="22">
        <f>AG144</f>
        <v>33299.999999999993</v>
      </c>
      <c r="AH146" s="22">
        <f t="shared" ref="AH146" si="936">AG146+AH144</f>
        <v>66960</v>
      </c>
      <c r="AI146" s="22">
        <f t="shared" ref="AI146" si="937">AH146+AI144</f>
        <v>101051.99999999999</v>
      </c>
      <c r="AJ146" s="22">
        <f t="shared" ref="AJ146" si="938">AI146+AJ144</f>
        <v>135662.39999999999</v>
      </c>
      <c r="AK146" s="22">
        <f t="shared" ref="AK146" si="939">AJ146+AK144</f>
        <v>170894.88</v>
      </c>
      <c r="AL146" s="22">
        <f t="shared" ref="AL146" si="940">AK146+AL144</f>
        <v>206873.85600000003</v>
      </c>
      <c r="AM146" s="22">
        <f t="shared" ref="AM146" si="941">AL146+AM144</f>
        <v>243748.62720000002</v>
      </c>
      <c r="AN146" s="22">
        <f t="shared" ref="AN146" si="942">AM146+AN144</f>
        <v>281698.35264</v>
      </c>
      <c r="AO146" s="22">
        <f t="shared" ref="AO146" si="943">AN146+AO144</f>
        <v>320938.02316799993</v>
      </c>
      <c r="AP146" s="22">
        <f t="shared" ref="AP146" si="944">AO146+AP144</f>
        <v>361725.62780159997</v>
      </c>
      <c r="AQ146" s="5"/>
      <c r="AR146" s="163"/>
      <c r="AS146" s="163"/>
      <c r="AT146" s="20" t="s">
        <v>58</v>
      </c>
      <c r="AU146" s="22">
        <f>AU144</f>
        <v>33299.999999999993</v>
      </c>
      <c r="AV146" s="22">
        <f t="shared" ref="AV146" si="945">AU146+AV144</f>
        <v>66960</v>
      </c>
      <c r="AW146" s="22">
        <f t="shared" ref="AW146" si="946">AV146+AW144</f>
        <v>101051.99999999999</v>
      </c>
      <c r="AX146" s="22">
        <f t="shared" ref="AX146" si="947">AW146+AX144</f>
        <v>135662.39999999999</v>
      </c>
      <c r="AY146" s="22">
        <f t="shared" ref="AY146" si="948">AX146+AY144</f>
        <v>170894.88</v>
      </c>
      <c r="AZ146" s="22">
        <f t="shared" ref="AZ146" si="949">AY146+AZ144</f>
        <v>206873.85600000003</v>
      </c>
      <c r="BA146" s="22">
        <f t="shared" ref="BA146" si="950">AZ146+BA144</f>
        <v>243748.62720000002</v>
      </c>
      <c r="BB146" s="22">
        <f t="shared" ref="BB146" si="951">BA146+BB144</f>
        <v>281698.35264</v>
      </c>
      <c r="BC146" s="22">
        <f t="shared" ref="BC146" si="952">BB146+BC144</f>
        <v>320938.02316799993</v>
      </c>
      <c r="BD146" s="22">
        <f t="shared" ref="BD146" si="953">BC146+BD144</f>
        <v>361725.62780159997</v>
      </c>
      <c r="BE146" s="5"/>
      <c r="BF146" s="163"/>
      <c r="BG146" s="163"/>
      <c r="BH146" s="20" t="s">
        <v>58</v>
      </c>
      <c r="BI146" s="22">
        <f>BI144</f>
        <v>33299.999999999993</v>
      </c>
      <c r="BJ146" s="22">
        <f t="shared" ref="BJ146" si="954">BI146+BJ144</f>
        <v>66960</v>
      </c>
      <c r="BK146" s="22">
        <f t="shared" ref="BK146" si="955">BJ146+BK144</f>
        <v>101051.99999999999</v>
      </c>
      <c r="BL146" s="22">
        <f t="shared" ref="BL146" si="956">BK146+BL144</f>
        <v>135662.39999999999</v>
      </c>
      <c r="BM146" s="22">
        <f t="shared" ref="BM146" si="957">BL146+BM144</f>
        <v>170894.88</v>
      </c>
      <c r="BN146" s="22">
        <f t="shared" ref="BN146" si="958">BM146+BN144</f>
        <v>206873.85600000003</v>
      </c>
      <c r="BO146" s="22">
        <f t="shared" ref="BO146" si="959">BN146+BO144</f>
        <v>243748.62720000002</v>
      </c>
      <c r="BP146" s="22">
        <f t="shared" ref="BP146" si="960">BO146+BP144</f>
        <v>281698.35264</v>
      </c>
      <c r="BQ146" s="22">
        <f t="shared" ref="BQ146" si="961">BP146+BQ144</f>
        <v>320938.02316799993</v>
      </c>
      <c r="BR146" s="22">
        <f t="shared" ref="BR146" si="962">BQ146+BR144</f>
        <v>361725.62780159997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3.3299999999999996E-2</v>
      </c>
      <c r="F147" s="17">
        <f t="shared" ref="F147:N147" si="963">F104+F119+F132</f>
        <v>4.0320000000000002E-2</v>
      </c>
      <c r="G147" s="17">
        <f t="shared" si="963"/>
        <v>4.8816000000000005E-2</v>
      </c>
      <c r="H147" s="17">
        <f t="shared" si="963"/>
        <v>5.9097600000000007E-2</v>
      </c>
      <c r="I147" s="17">
        <f t="shared" si="963"/>
        <v>7.1539199999999983E-2</v>
      </c>
      <c r="J147" s="17">
        <f t="shared" si="963"/>
        <v>8.659353600000004E-2</v>
      </c>
      <c r="K147" s="17">
        <f t="shared" si="963"/>
        <v>0.10480803839999997</v>
      </c>
      <c r="L147" s="17">
        <f t="shared" si="963"/>
        <v>0.12684460031999997</v>
      </c>
      <c r="M147" s="17">
        <f t="shared" si="963"/>
        <v>0.15350346547199994</v>
      </c>
      <c r="N147" s="17">
        <f t="shared" si="963"/>
        <v>0.18575209267199996</v>
      </c>
      <c r="P147" s="163"/>
      <c r="Q147" s="171" t="s">
        <v>44</v>
      </c>
      <c r="R147" s="16" t="s">
        <v>55</v>
      </c>
      <c r="S147" s="17">
        <f>S104+S119+S132</f>
        <v>3.3299999999999996E-2</v>
      </c>
      <c r="T147" s="17">
        <f t="shared" ref="T147:AB147" si="964">T104+T119+T132</f>
        <v>4.0320000000000002E-2</v>
      </c>
      <c r="U147" s="17">
        <f t="shared" si="964"/>
        <v>4.8816000000000005E-2</v>
      </c>
      <c r="V147" s="17">
        <f t="shared" si="964"/>
        <v>5.9097600000000007E-2</v>
      </c>
      <c r="W147" s="17">
        <f t="shared" si="964"/>
        <v>7.1539199999999983E-2</v>
      </c>
      <c r="X147" s="17">
        <f t="shared" si="964"/>
        <v>8.659353600000004E-2</v>
      </c>
      <c r="Y147" s="17">
        <f t="shared" si="964"/>
        <v>0.10480803839999997</v>
      </c>
      <c r="Z147" s="17">
        <f t="shared" si="964"/>
        <v>0.12684460031999997</v>
      </c>
      <c r="AA147" s="17">
        <f t="shared" si="964"/>
        <v>0.15350346547199994</v>
      </c>
      <c r="AB147" s="17">
        <f t="shared" si="964"/>
        <v>0.18575209267199996</v>
      </c>
      <c r="AC147" s="5"/>
      <c r="AD147" s="163"/>
      <c r="AE147" s="171" t="s">
        <v>44</v>
      </c>
      <c r="AF147" s="16" t="s">
        <v>55</v>
      </c>
      <c r="AG147" s="17">
        <f>AG104+AG119+AG132</f>
        <v>3.3299999999999996E-2</v>
      </c>
      <c r="AH147" s="17">
        <f t="shared" ref="AH147:AP147" si="965">AH104+AH119+AH132</f>
        <v>4.0320000000000002E-2</v>
      </c>
      <c r="AI147" s="17">
        <f t="shared" si="965"/>
        <v>4.8816000000000005E-2</v>
      </c>
      <c r="AJ147" s="17">
        <f t="shared" si="965"/>
        <v>5.9097600000000007E-2</v>
      </c>
      <c r="AK147" s="17">
        <f t="shared" si="965"/>
        <v>7.1539199999999983E-2</v>
      </c>
      <c r="AL147" s="17">
        <f t="shared" si="965"/>
        <v>8.659353600000004E-2</v>
      </c>
      <c r="AM147" s="17">
        <f t="shared" si="965"/>
        <v>0.10480803839999997</v>
      </c>
      <c r="AN147" s="17">
        <f t="shared" si="965"/>
        <v>0.12684460031999997</v>
      </c>
      <c r="AO147" s="17">
        <f t="shared" si="965"/>
        <v>0.15350346547199994</v>
      </c>
      <c r="AP147" s="17">
        <f t="shared" si="965"/>
        <v>0.18575209267199996</v>
      </c>
      <c r="AQ147" s="5"/>
      <c r="AR147" s="163"/>
      <c r="AS147" s="171" t="s">
        <v>44</v>
      </c>
      <c r="AT147" s="16" t="s">
        <v>55</v>
      </c>
      <c r="AU147" s="17">
        <f>AU104+AU119+AU132</f>
        <v>3.3299999999999996E-2</v>
      </c>
      <c r="AV147" s="17">
        <f t="shared" ref="AV147:BD147" si="966">AV104+AV119+AV132</f>
        <v>4.0320000000000002E-2</v>
      </c>
      <c r="AW147" s="17">
        <f t="shared" si="966"/>
        <v>4.8816000000000005E-2</v>
      </c>
      <c r="AX147" s="17">
        <f t="shared" si="966"/>
        <v>5.9097600000000007E-2</v>
      </c>
      <c r="AY147" s="17">
        <f t="shared" si="966"/>
        <v>7.1539199999999983E-2</v>
      </c>
      <c r="AZ147" s="17">
        <f t="shared" si="966"/>
        <v>8.659353600000004E-2</v>
      </c>
      <c r="BA147" s="17">
        <f t="shared" si="966"/>
        <v>0.10480803839999997</v>
      </c>
      <c r="BB147" s="17">
        <f t="shared" si="966"/>
        <v>0.12684460031999997</v>
      </c>
      <c r="BC147" s="17">
        <f t="shared" si="966"/>
        <v>0.15350346547199994</v>
      </c>
      <c r="BD147" s="17">
        <f t="shared" si="966"/>
        <v>0.18575209267199996</v>
      </c>
      <c r="BE147" s="5"/>
      <c r="BF147" s="163"/>
      <c r="BG147" s="171" t="s">
        <v>44</v>
      </c>
      <c r="BH147" s="16" t="s">
        <v>55</v>
      </c>
      <c r="BI147" s="17">
        <f>BI104+BI119+BI132</f>
        <v>3.3299999999999996E-2</v>
      </c>
      <c r="BJ147" s="17">
        <f t="shared" ref="BJ147:BR147" si="967">BJ104+BJ119+BJ132</f>
        <v>4.0320000000000002E-2</v>
      </c>
      <c r="BK147" s="17">
        <f t="shared" si="967"/>
        <v>4.8816000000000005E-2</v>
      </c>
      <c r="BL147" s="17">
        <f t="shared" si="967"/>
        <v>5.9097600000000007E-2</v>
      </c>
      <c r="BM147" s="17">
        <f t="shared" si="967"/>
        <v>7.1539199999999983E-2</v>
      </c>
      <c r="BN147" s="17">
        <f t="shared" si="967"/>
        <v>8.659353600000004E-2</v>
      </c>
      <c r="BO147" s="17">
        <f t="shared" si="967"/>
        <v>0.10480803839999997</v>
      </c>
      <c r="BP147" s="17">
        <f t="shared" si="967"/>
        <v>0.12684460031999997</v>
      </c>
      <c r="BQ147" s="17">
        <f t="shared" si="967"/>
        <v>0.15350346547199994</v>
      </c>
      <c r="BR147" s="17">
        <f t="shared" si="967"/>
        <v>0.18575209267199996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5.0614559999999996E-2</v>
      </c>
      <c r="J148" s="18"/>
      <c r="K148" s="18"/>
      <c r="L148" s="18"/>
      <c r="M148" s="18"/>
      <c r="N148" s="18">
        <f>SUM(E147:N147)/10</f>
        <v>9.1057453286399984E-2</v>
      </c>
      <c r="O148" s="9"/>
      <c r="P148" s="163"/>
      <c r="Q148" s="165"/>
      <c r="R148" s="16" t="s">
        <v>56</v>
      </c>
      <c r="S148" s="18"/>
      <c r="T148" s="18"/>
      <c r="U148" s="18"/>
      <c r="V148" s="18"/>
      <c r="W148" s="18">
        <f>SUM(S147:W147)/5</f>
        <v>5.0614559999999996E-2</v>
      </c>
      <c r="X148" s="18"/>
      <c r="Y148" s="18"/>
      <c r="Z148" s="18"/>
      <c r="AA148" s="18"/>
      <c r="AB148" s="18">
        <f>SUM(S147:AB147)/10</f>
        <v>9.1057453286399984E-2</v>
      </c>
      <c r="AC148" s="9"/>
      <c r="AD148" s="163"/>
      <c r="AE148" s="165"/>
      <c r="AF148" s="16" t="s">
        <v>56</v>
      </c>
      <c r="AG148" s="18"/>
      <c r="AH148" s="18"/>
      <c r="AI148" s="18"/>
      <c r="AJ148" s="18"/>
      <c r="AK148" s="18">
        <f>SUM(AG147:AK147)/5</f>
        <v>5.0614559999999996E-2</v>
      </c>
      <c r="AL148" s="18"/>
      <c r="AM148" s="18"/>
      <c r="AN148" s="18"/>
      <c r="AO148" s="18"/>
      <c r="AP148" s="18">
        <f>SUM(AG147:AP147)/10</f>
        <v>9.1057453286399984E-2</v>
      </c>
      <c r="AQ148" s="9"/>
      <c r="AR148" s="163"/>
      <c r="AS148" s="165"/>
      <c r="AT148" s="16" t="s">
        <v>56</v>
      </c>
      <c r="AU148" s="18"/>
      <c r="AV148" s="18"/>
      <c r="AW148" s="18"/>
      <c r="AX148" s="18"/>
      <c r="AY148" s="18">
        <f>SUM(AU147:AY147)/5</f>
        <v>5.0614559999999996E-2</v>
      </c>
      <c r="AZ148" s="18"/>
      <c r="BA148" s="18"/>
      <c r="BB148" s="18"/>
      <c r="BC148" s="18"/>
      <c r="BD148" s="18">
        <f>SUM(AU147:BD147)/10</f>
        <v>9.1057453286399984E-2</v>
      </c>
      <c r="BE148" s="9"/>
      <c r="BF148" s="163"/>
      <c r="BG148" s="165"/>
      <c r="BH148" s="16" t="s">
        <v>56</v>
      </c>
      <c r="BI148" s="18"/>
      <c r="BJ148" s="18"/>
      <c r="BK148" s="18"/>
      <c r="BL148" s="18"/>
      <c r="BM148" s="18">
        <f>SUM(BI147:BM147)/5</f>
        <v>5.0614559999999996E-2</v>
      </c>
      <c r="BN148" s="18"/>
      <c r="BO148" s="18"/>
      <c r="BP148" s="18"/>
      <c r="BQ148" s="18"/>
      <c r="BR148" s="18">
        <f>SUM(BI147:BR147)/10</f>
        <v>9.1057453286399984E-2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33299.999999999993</v>
      </c>
      <c r="F149" s="23">
        <f>F151-E151</f>
        <v>40320.000000000007</v>
      </c>
      <c r="G149" s="23">
        <f>G151-F151</f>
        <v>48816</v>
      </c>
      <c r="H149" s="23">
        <f t="shared" ref="H149:N149" si="968">H151-G151</f>
        <v>59097.600000000035</v>
      </c>
      <c r="I149" s="23">
        <f t="shared" si="968"/>
        <v>71539.199999999983</v>
      </c>
      <c r="J149" s="23">
        <f t="shared" si="968"/>
        <v>86593.536000000051</v>
      </c>
      <c r="K149" s="23">
        <f t="shared" si="968"/>
        <v>104808.03839999996</v>
      </c>
      <c r="L149" s="23">
        <f t="shared" si="968"/>
        <v>126844.60032000003</v>
      </c>
      <c r="M149" s="23">
        <f t="shared" si="968"/>
        <v>153503.46547199972</v>
      </c>
      <c r="N149" s="23">
        <f t="shared" si="968"/>
        <v>185752.09267200029</v>
      </c>
      <c r="P149" s="163"/>
      <c r="Q149" s="163"/>
      <c r="R149" s="20" t="s">
        <v>57</v>
      </c>
      <c r="S149" s="23">
        <f>S151</f>
        <v>33299.999999999993</v>
      </c>
      <c r="T149" s="23">
        <f>T151-S151</f>
        <v>40320.000000000007</v>
      </c>
      <c r="U149" s="23">
        <f>U151-T151</f>
        <v>48816</v>
      </c>
      <c r="V149" s="23">
        <f t="shared" ref="V149" si="969">V151-U151</f>
        <v>59097.600000000035</v>
      </c>
      <c r="W149" s="23">
        <f t="shared" ref="W149" si="970">W151-V151</f>
        <v>71539.199999999983</v>
      </c>
      <c r="X149" s="23">
        <f t="shared" ref="X149" si="971">X151-W151</f>
        <v>86593.536000000051</v>
      </c>
      <c r="Y149" s="23">
        <f t="shared" ref="Y149" si="972">Y151-X151</f>
        <v>104808.03839999996</v>
      </c>
      <c r="Z149" s="23">
        <f t="shared" ref="Z149" si="973">Z151-Y151</f>
        <v>126844.60032000003</v>
      </c>
      <c r="AA149" s="23">
        <f t="shared" ref="AA149" si="974">AA151-Z151</f>
        <v>153503.46547199972</v>
      </c>
      <c r="AB149" s="23">
        <f t="shared" ref="AB149" si="975">AB151-AA151</f>
        <v>185752.09267200029</v>
      </c>
      <c r="AC149" s="5"/>
      <c r="AD149" s="163"/>
      <c r="AE149" s="163"/>
      <c r="AF149" s="20" t="s">
        <v>57</v>
      </c>
      <c r="AG149" s="23">
        <f>AG151</f>
        <v>33299.999999999993</v>
      </c>
      <c r="AH149" s="23">
        <f>AH151-AG151</f>
        <v>40320.000000000007</v>
      </c>
      <c r="AI149" s="23">
        <f>AI151-AH151</f>
        <v>48816</v>
      </c>
      <c r="AJ149" s="23">
        <f t="shared" ref="AJ149" si="976">AJ151-AI151</f>
        <v>59097.600000000035</v>
      </c>
      <c r="AK149" s="23">
        <f t="shared" ref="AK149" si="977">AK151-AJ151</f>
        <v>71539.199999999983</v>
      </c>
      <c r="AL149" s="23">
        <f t="shared" ref="AL149" si="978">AL151-AK151</f>
        <v>86593.536000000051</v>
      </c>
      <c r="AM149" s="23">
        <f t="shared" ref="AM149" si="979">AM151-AL151</f>
        <v>104808.03839999996</v>
      </c>
      <c r="AN149" s="23">
        <f t="shared" ref="AN149" si="980">AN151-AM151</f>
        <v>126844.60032000003</v>
      </c>
      <c r="AO149" s="23">
        <f t="shared" ref="AO149" si="981">AO151-AN151</f>
        <v>153503.46547199972</v>
      </c>
      <c r="AP149" s="23">
        <f t="shared" ref="AP149" si="982">AP151-AO151</f>
        <v>185752.09267200029</v>
      </c>
      <c r="AQ149" s="5"/>
      <c r="AR149" s="163"/>
      <c r="AS149" s="163"/>
      <c r="AT149" s="20" t="s">
        <v>57</v>
      </c>
      <c r="AU149" s="23">
        <f>AU151</f>
        <v>33299.999999999993</v>
      </c>
      <c r="AV149" s="23">
        <f>AV151-AU151</f>
        <v>40320.000000000007</v>
      </c>
      <c r="AW149" s="23">
        <f>AW151-AV151</f>
        <v>48816</v>
      </c>
      <c r="AX149" s="23">
        <f t="shared" ref="AX149" si="983">AX151-AW151</f>
        <v>59097.600000000035</v>
      </c>
      <c r="AY149" s="23">
        <f t="shared" ref="AY149" si="984">AY151-AX151</f>
        <v>71539.199999999983</v>
      </c>
      <c r="AZ149" s="23">
        <f t="shared" ref="AZ149" si="985">AZ151-AY151</f>
        <v>86593.536000000051</v>
      </c>
      <c r="BA149" s="23">
        <f t="shared" ref="BA149" si="986">BA151-AZ151</f>
        <v>104808.03839999996</v>
      </c>
      <c r="BB149" s="23">
        <f t="shared" ref="BB149" si="987">BB151-BA151</f>
        <v>126844.60032000003</v>
      </c>
      <c r="BC149" s="23">
        <f t="shared" ref="BC149" si="988">BC151-BB151</f>
        <v>153503.46547199972</v>
      </c>
      <c r="BD149" s="23">
        <f t="shared" ref="BD149" si="989">BD151-BC151</f>
        <v>185752.09267200029</v>
      </c>
      <c r="BE149" s="5"/>
      <c r="BF149" s="163"/>
      <c r="BG149" s="163"/>
      <c r="BH149" s="20" t="s">
        <v>57</v>
      </c>
      <c r="BI149" s="23">
        <f>BI151</f>
        <v>33299.999999999993</v>
      </c>
      <c r="BJ149" s="23">
        <f>BJ151-BI151</f>
        <v>40320.000000000007</v>
      </c>
      <c r="BK149" s="23">
        <f>BK151-BJ151</f>
        <v>48816</v>
      </c>
      <c r="BL149" s="23">
        <f t="shared" ref="BL149" si="990">BL151-BK151</f>
        <v>59097.600000000035</v>
      </c>
      <c r="BM149" s="23">
        <f t="shared" ref="BM149" si="991">BM151-BL151</f>
        <v>71539.199999999983</v>
      </c>
      <c r="BN149" s="23">
        <f t="shared" ref="BN149" si="992">BN151-BM151</f>
        <v>86593.536000000051</v>
      </c>
      <c r="BO149" s="23">
        <f t="shared" ref="BO149" si="993">BO151-BN151</f>
        <v>104808.03839999996</v>
      </c>
      <c r="BP149" s="23">
        <f t="shared" ref="BP149" si="994">BP151-BO151</f>
        <v>126844.60032000003</v>
      </c>
      <c r="BQ149" s="23">
        <f t="shared" ref="BQ149" si="995">BQ151-BP151</f>
        <v>153503.46547199972</v>
      </c>
      <c r="BR149" s="23">
        <f t="shared" ref="BR149" si="996">BR151-BQ151</f>
        <v>185752.09267200029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50614.560000000005</v>
      </c>
      <c r="J150" s="23"/>
      <c r="K150" s="23"/>
      <c r="L150" s="23"/>
      <c r="M150" s="23"/>
      <c r="N150" s="23">
        <f>SUM(E149:N149)/10</f>
        <v>91057.453286400007</v>
      </c>
      <c r="P150" s="163"/>
      <c r="Q150" s="163"/>
      <c r="R150" s="20" t="s">
        <v>59</v>
      </c>
      <c r="S150" s="23"/>
      <c r="T150" s="23"/>
      <c r="U150" s="23"/>
      <c r="V150" s="23"/>
      <c r="W150" s="23">
        <f>SUM(S149:W149)/5</f>
        <v>50614.560000000005</v>
      </c>
      <c r="X150" s="23"/>
      <c r="Y150" s="23"/>
      <c r="Z150" s="23"/>
      <c r="AA150" s="23"/>
      <c r="AB150" s="23">
        <f>SUM(S149:AB149)/10</f>
        <v>91057.453286400007</v>
      </c>
      <c r="AC150" s="5"/>
      <c r="AD150" s="163"/>
      <c r="AE150" s="163"/>
      <c r="AF150" s="20" t="s">
        <v>59</v>
      </c>
      <c r="AG150" s="23"/>
      <c r="AH150" s="23"/>
      <c r="AI150" s="23"/>
      <c r="AJ150" s="23"/>
      <c r="AK150" s="23">
        <f>SUM(AG149:AK149)/5</f>
        <v>50614.560000000005</v>
      </c>
      <c r="AL150" s="23"/>
      <c r="AM150" s="23"/>
      <c r="AN150" s="23"/>
      <c r="AO150" s="23"/>
      <c r="AP150" s="23">
        <f>SUM(AG149:AP149)/10</f>
        <v>91057.453286400007</v>
      </c>
      <c r="AQ150" s="5"/>
      <c r="AR150" s="163"/>
      <c r="AS150" s="163"/>
      <c r="AT150" s="20" t="s">
        <v>59</v>
      </c>
      <c r="AU150" s="23"/>
      <c r="AV150" s="23"/>
      <c r="AW150" s="23"/>
      <c r="AX150" s="23"/>
      <c r="AY150" s="23">
        <f>SUM(AU149:AY149)/5</f>
        <v>50614.560000000005</v>
      </c>
      <c r="AZ150" s="23"/>
      <c r="BA150" s="23"/>
      <c r="BB150" s="23"/>
      <c r="BC150" s="23"/>
      <c r="BD150" s="23">
        <f>SUM(AU149:BD149)/10</f>
        <v>91057.453286400007</v>
      </c>
      <c r="BE150" s="5"/>
      <c r="BF150" s="163"/>
      <c r="BG150" s="163"/>
      <c r="BH150" s="20" t="s">
        <v>59</v>
      </c>
      <c r="BI150" s="23"/>
      <c r="BJ150" s="23"/>
      <c r="BK150" s="23"/>
      <c r="BL150" s="23"/>
      <c r="BM150" s="23">
        <f>SUM(BI149:BM149)/5</f>
        <v>50614.560000000005</v>
      </c>
      <c r="BN150" s="23"/>
      <c r="BO150" s="23"/>
      <c r="BP150" s="23"/>
      <c r="BQ150" s="23"/>
      <c r="BR150" s="23">
        <f>SUM(BI149:BR149)/10</f>
        <v>91057.453286400007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997">E141*E$16</f>
        <v>33299.999999999993</v>
      </c>
      <c r="F151" s="22">
        <f t="shared" si="997"/>
        <v>73620</v>
      </c>
      <c r="G151" s="22">
        <f t="shared" si="997"/>
        <v>122436</v>
      </c>
      <c r="H151" s="22">
        <f t="shared" si="997"/>
        <v>181533.60000000003</v>
      </c>
      <c r="I151" s="22">
        <f t="shared" si="997"/>
        <v>253072.80000000002</v>
      </c>
      <c r="J151" s="22">
        <f t="shared" si="997"/>
        <v>339666.33600000007</v>
      </c>
      <c r="K151" s="22">
        <f t="shared" si="997"/>
        <v>444474.37440000003</v>
      </c>
      <c r="L151" s="22">
        <f t="shared" si="997"/>
        <v>571318.97472000006</v>
      </c>
      <c r="M151" s="22">
        <f t="shared" si="997"/>
        <v>724822.44019199978</v>
      </c>
      <c r="N151" s="22">
        <f t="shared" si="997"/>
        <v>910574.53286400007</v>
      </c>
      <c r="P151" s="163"/>
      <c r="Q151" s="163"/>
      <c r="R151" s="20" t="s">
        <v>58</v>
      </c>
      <c r="S151" s="22">
        <f t="shared" ref="S151:AB151" si="998">S141*S$16</f>
        <v>33299.999999999993</v>
      </c>
      <c r="T151" s="22">
        <f t="shared" si="998"/>
        <v>73620</v>
      </c>
      <c r="U151" s="22">
        <f t="shared" si="998"/>
        <v>122436</v>
      </c>
      <c r="V151" s="22">
        <f t="shared" si="998"/>
        <v>181533.60000000003</v>
      </c>
      <c r="W151" s="22">
        <f t="shared" si="998"/>
        <v>253072.80000000002</v>
      </c>
      <c r="X151" s="22">
        <f t="shared" si="998"/>
        <v>339666.33600000007</v>
      </c>
      <c r="Y151" s="22">
        <f t="shared" si="998"/>
        <v>444474.37440000003</v>
      </c>
      <c r="Z151" s="22">
        <f t="shared" si="998"/>
        <v>571318.97472000006</v>
      </c>
      <c r="AA151" s="22">
        <f t="shared" si="998"/>
        <v>724822.44019199978</v>
      </c>
      <c r="AB151" s="22">
        <f t="shared" si="998"/>
        <v>910574.53286400007</v>
      </c>
      <c r="AC151" s="5"/>
      <c r="AD151" s="163"/>
      <c r="AE151" s="163"/>
      <c r="AF151" s="20" t="s">
        <v>58</v>
      </c>
      <c r="AG151" s="22">
        <f t="shared" ref="AG151:AP151" si="999">AG141*AG$16</f>
        <v>33299.999999999993</v>
      </c>
      <c r="AH151" s="22">
        <f t="shared" si="999"/>
        <v>73620</v>
      </c>
      <c r="AI151" s="22">
        <f t="shared" si="999"/>
        <v>122436</v>
      </c>
      <c r="AJ151" s="22">
        <f t="shared" si="999"/>
        <v>181533.60000000003</v>
      </c>
      <c r="AK151" s="22">
        <f t="shared" si="999"/>
        <v>253072.80000000002</v>
      </c>
      <c r="AL151" s="22">
        <f t="shared" si="999"/>
        <v>339666.33600000007</v>
      </c>
      <c r="AM151" s="22">
        <f t="shared" si="999"/>
        <v>444474.37440000003</v>
      </c>
      <c r="AN151" s="22">
        <f t="shared" si="999"/>
        <v>571318.97472000006</v>
      </c>
      <c r="AO151" s="22">
        <f t="shared" si="999"/>
        <v>724822.44019199978</v>
      </c>
      <c r="AP151" s="22">
        <f t="shared" si="999"/>
        <v>910574.53286400007</v>
      </c>
      <c r="AQ151" s="5"/>
      <c r="AR151" s="163"/>
      <c r="AS151" s="163"/>
      <c r="AT151" s="20" t="s">
        <v>58</v>
      </c>
      <c r="AU151" s="22">
        <f t="shared" ref="AU151:BD151" si="1000">AU141*AU$16</f>
        <v>33299.999999999993</v>
      </c>
      <c r="AV151" s="22">
        <f t="shared" si="1000"/>
        <v>73620</v>
      </c>
      <c r="AW151" s="22">
        <f t="shared" si="1000"/>
        <v>122436</v>
      </c>
      <c r="AX151" s="22">
        <f t="shared" si="1000"/>
        <v>181533.60000000003</v>
      </c>
      <c r="AY151" s="22">
        <f t="shared" si="1000"/>
        <v>253072.80000000002</v>
      </c>
      <c r="AZ151" s="22">
        <f t="shared" si="1000"/>
        <v>339666.33600000007</v>
      </c>
      <c r="BA151" s="22">
        <f t="shared" si="1000"/>
        <v>444474.37440000003</v>
      </c>
      <c r="BB151" s="22">
        <f t="shared" si="1000"/>
        <v>571318.97472000006</v>
      </c>
      <c r="BC151" s="22">
        <f t="shared" si="1000"/>
        <v>724822.44019199978</v>
      </c>
      <c r="BD151" s="22">
        <f t="shared" si="1000"/>
        <v>910574.53286400007</v>
      </c>
      <c r="BE151" s="5"/>
      <c r="BF151" s="163"/>
      <c r="BG151" s="163"/>
      <c r="BH151" s="20" t="s">
        <v>58</v>
      </c>
      <c r="BI151" s="22">
        <f t="shared" ref="BI151:BR151" si="1001">BI141*BI$16</f>
        <v>33299.999999999993</v>
      </c>
      <c r="BJ151" s="22">
        <f t="shared" si="1001"/>
        <v>73620</v>
      </c>
      <c r="BK151" s="22">
        <f t="shared" si="1001"/>
        <v>122436</v>
      </c>
      <c r="BL151" s="22">
        <f t="shared" si="1001"/>
        <v>181533.60000000003</v>
      </c>
      <c r="BM151" s="22">
        <f t="shared" si="1001"/>
        <v>253072.80000000002</v>
      </c>
      <c r="BN151" s="22">
        <f t="shared" si="1001"/>
        <v>339666.33600000007</v>
      </c>
      <c r="BO151" s="22">
        <f t="shared" si="1001"/>
        <v>444474.37440000003</v>
      </c>
      <c r="BP151" s="22">
        <f t="shared" si="1001"/>
        <v>571318.97472000006</v>
      </c>
      <c r="BQ151" s="22">
        <f t="shared" si="1001"/>
        <v>724822.44019199978</v>
      </c>
      <c r="BR151" s="22">
        <f t="shared" si="1001"/>
        <v>910574.53286400007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249.99999999999997</v>
      </c>
      <c r="F155" s="28">
        <f t="shared" ref="F155:N155" si="1002">F$99/10*$C155/(2+$E$12)</f>
        <v>208.3333333333334</v>
      </c>
      <c r="G155" s="28">
        <f t="shared" si="1002"/>
        <v>173.61111111111106</v>
      </c>
      <c r="H155" s="28">
        <f t="shared" si="1002"/>
        <v>144.67592592592598</v>
      </c>
      <c r="I155" s="28">
        <f t="shared" si="1002"/>
        <v>120.56327160493824</v>
      </c>
      <c r="J155" s="28">
        <f t="shared" si="1002"/>
        <v>100.46939300411533</v>
      </c>
      <c r="K155" s="28">
        <f t="shared" si="1002"/>
        <v>83.72449417009598</v>
      </c>
      <c r="L155" s="28">
        <f t="shared" si="1002"/>
        <v>69.770411808413314</v>
      </c>
      <c r="M155" s="28">
        <f t="shared" si="1002"/>
        <v>58.142009840344343</v>
      </c>
      <c r="N155" s="28">
        <f t="shared" si="1002"/>
        <v>48.451674866953788</v>
      </c>
      <c r="P155" s="164" t="s">
        <v>16</v>
      </c>
      <c r="Q155" s="166">
        <v>20000</v>
      </c>
      <c r="R155" s="58" t="s">
        <v>19</v>
      </c>
      <c r="S155" s="28">
        <f>S$99/10*$C155/(2+$E$12)</f>
        <v>249.99999999999997</v>
      </c>
      <c r="T155" s="28">
        <f t="shared" ref="T155:AB155" si="1003">T$99/10*$C155/(2+$E$12)</f>
        <v>208.3333333333334</v>
      </c>
      <c r="U155" s="28">
        <f t="shared" si="1003"/>
        <v>173.61111111111106</v>
      </c>
      <c r="V155" s="28">
        <f t="shared" si="1003"/>
        <v>144.67592592592598</v>
      </c>
      <c r="W155" s="28">
        <f t="shared" si="1003"/>
        <v>120.56327160493824</v>
      </c>
      <c r="X155" s="28">
        <f t="shared" si="1003"/>
        <v>100.46939300411533</v>
      </c>
      <c r="Y155" s="28">
        <f t="shared" si="1003"/>
        <v>83.72449417009598</v>
      </c>
      <c r="Z155" s="28">
        <f t="shared" si="1003"/>
        <v>69.770411808413314</v>
      </c>
      <c r="AA155" s="28">
        <f t="shared" si="1003"/>
        <v>58.142009840344343</v>
      </c>
      <c r="AB155" s="28">
        <f t="shared" si="1003"/>
        <v>48.451674866953788</v>
      </c>
      <c r="AD155" s="164" t="s">
        <v>16</v>
      </c>
      <c r="AE155" s="166">
        <v>20000</v>
      </c>
      <c r="AF155" s="58" t="s">
        <v>19</v>
      </c>
      <c r="AG155" s="28">
        <f>AG$99/10*$C155/(2+$E$12)</f>
        <v>249.99999999999997</v>
      </c>
      <c r="AH155" s="28">
        <f t="shared" ref="AH155:AP155" si="1004">AH$99/10*$C155/(2+$E$12)</f>
        <v>208.3333333333334</v>
      </c>
      <c r="AI155" s="28">
        <f t="shared" si="1004"/>
        <v>173.61111111111106</v>
      </c>
      <c r="AJ155" s="28">
        <f t="shared" si="1004"/>
        <v>144.67592592592598</v>
      </c>
      <c r="AK155" s="28">
        <f t="shared" si="1004"/>
        <v>120.56327160493824</v>
      </c>
      <c r="AL155" s="28">
        <f t="shared" si="1004"/>
        <v>100.46939300411533</v>
      </c>
      <c r="AM155" s="28">
        <f t="shared" si="1004"/>
        <v>83.72449417009598</v>
      </c>
      <c r="AN155" s="28">
        <f t="shared" si="1004"/>
        <v>69.770411808413314</v>
      </c>
      <c r="AO155" s="28">
        <f t="shared" si="1004"/>
        <v>58.142009840344343</v>
      </c>
      <c r="AP155" s="28">
        <f t="shared" si="1004"/>
        <v>48.451674866953788</v>
      </c>
      <c r="AR155" s="164" t="s">
        <v>16</v>
      </c>
      <c r="AS155" s="166">
        <v>20000</v>
      </c>
      <c r="AT155" s="58" t="s">
        <v>19</v>
      </c>
      <c r="AU155" s="28">
        <f>AU$99/10*$C155/(2+$E$12)</f>
        <v>249.99999999999997</v>
      </c>
      <c r="AV155" s="28">
        <f t="shared" ref="AV155:BD155" si="1005">AV$99/10*$C155/(2+$E$12)</f>
        <v>208.3333333333334</v>
      </c>
      <c r="AW155" s="28">
        <f t="shared" si="1005"/>
        <v>173.61111111111106</v>
      </c>
      <c r="AX155" s="28">
        <f t="shared" si="1005"/>
        <v>144.67592592592598</v>
      </c>
      <c r="AY155" s="28">
        <f t="shared" si="1005"/>
        <v>120.56327160493824</v>
      </c>
      <c r="AZ155" s="28">
        <f t="shared" si="1005"/>
        <v>100.46939300411533</v>
      </c>
      <c r="BA155" s="28">
        <f t="shared" si="1005"/>
        <v>83.72449417009598</v>
      </c>
      <c r="BB155" s="28">
        <f t="shared" si="1005"/>
        <v>69.770411808413314</v>
      </c>
      <c r="BC155" s="28">
        <f t="shared" si="1005"/>
        <v>58.142009840344343</v>
      </c>
      <c r="BD155" s="28">
        <f t="shared" si="1005"/>
        <v>48.451674866953788</v>
      </c>
      <c r="BF155" s="164" t="s">
        <v>16</v>
      </c>
      <c r="BG155" s="166">
        <v>20000</v>
      </c>
      <c r="BH155" s="58" t="s">
        <v>19</v>
      </c>
      <c r="BI155" s="28">
        <f>BI$99/10*$C155/(2+$E$12)</f>
        <v>249.99999999999997</v>
      </c>
      <c r="BJ155" s="28">
        <f t="shared" ref="BJ155:BR155" si="1006">BJ$99/10*$C155/(2+$E$12)</f>
        <v>208.3333333333334</v>
      </c>
      <c r="BK155" s="28">
        <f t="shared" si="1006"/>
        <v>173.61111111111106</v>
      </c>
      <c r="BL155" s="28">
        <f t="shared" si="1006"/>
        <v>144.67592592592598</v>
      </c>
      <c r="BM155" s="28">
        <f t="shared" si="1006"/>
        <v>120.56327160493824</v>
      </c>
      <c r="BN155" s="28">
        <f t="shared" si="1006"/>
        <v>100.46939300411533</v>
      </c>
      <c r="BO155" s="28">
        <f t="shared" si="1006"/>
        <v>83.72449417009598</v>
      </c>
      <c r="BP155" s="28">
        <f t="shared" si="1006"/>
        <v>69.770411808413314</v>
      </c>
      <c r="BQ155" s="28">
        <f t="shared" si="1006"/>
        <v>58.142009840344343</v>
      </c>
      <c r="BR155" s="28">
        <f t="shared" si="1006"/>
        <v>48.451674866953788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179.43672839506172</v>
      </c>
      <c r="J156" s="28"/>
      <c r="K156" s="28"/>
      <c r="L156" s="28"/>
      <c r="M156" s="28"/>
      <c r="N156" s="28">
        <f>SUM(E155:N155)/10</f>
        <v>125.77416256652313</v>
      </c>
      <c r="P156" s="163"/>
      <c r="Q156" s="162"/>
      <c r="R156" s="20" t="s">
        <v>22</v>
      </c>
      <c r="S156" s="28"/>
      <c r="T156" s="28"/>
      <c r="U156" s="28"/>
      <c r="V156" s="28"/>
      <c r="W156" s="28">
        <f>SUM(S155:W155)/5</f>
        <v>179.43672839506172</v>
      </c>
      <c r="X156" s="28"/>
      <c r="Y156" s="28"/>
      <c r="Z156" s="28"/>
      <c r="AA156" s="28"/>
      <c r="AB156" s="28">
        <f>SUM(S155:AB155)/10</f>
        <v>125.77416256652313</v>
      </c>
      <c r="AD156" s="163"/>
      <c r="AE156" s="162"/>
      <c r="AF156" s="20" t="s">
        <v>22</v>
      </c>
      <c r="AG156" s="28"/>
      <c r="AH156" s="28"/>
      <c r="AI156" s="28"/>
      <c r="AJ156" s="28"/>
      <c r="AK156" s="28">
        <f>SUM(AG155:AK155)/5</f>
        <v>179.43672839506172</v>
      </c>
      <c r="AL156" s="28"/>
      <c r="AM156" s="28"/>
      <c r="AN156" s="28"/>
      <c r="AO156" s="28"/>
      <c r="AP156" s="28">
        <f>SUM(AG155:AP155)/10</f>
        <v>125.77416256652313</v>
      </c>
      <c r="AR156" s="163"/>
      <c r="AS156" s="162"/>
      <c r="AT156" s="20" t="s">
        <v>22</v>
      </c>
      <c r="AU156" s="28"/>
      <c r="AV156" s="28"/>
      <c r="AW156" s="28"/>
      <c r="AX156" s="28"/>
      <c r="AY156" s="28">
        <f>SUM(AU155:AY155)/5</f>
        <v>179.43672839506172</v>
      </c>
      <c r="AZ156" s="28"/>
      <c r="BA156" s="28"/>
      <c r="BB156" s="28"/>
      <c r="BC156" s="28"/>
      <c r="BD156" s="28">
        <f>SUM(AU155:BD155)/10</f>
        <v>125.77416256652313</v>
      </c>
      <c r="BF156" s="163"/>
      <c r="BG156" s="162"/>
      <c r="BH156" s="20" t="s">
        <v>22</v>
      </c>
      <c r="BI156" s="28"/>
      <c r="BJ156" s="28"/>
      <c r="BK156" s="28"/>
      <c r="BL156" s="28"/>
      <c r="BM156" s="28">
        <f>SUM(BI155:BM155)/5</f>
        <v>179.43672839506172</v>
      </c>
      <c r="BN156" s="28"/>
      <c r="BO156" s="28"/>
      <c r="BP156" s="28"/>
      <c r="BQ156" s="28"/>
      <c r="BR156" s="28">
        <f>SUM(BI155:BR155)/10</f>
        <v>125.77416256652313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249.99999999999997</v>
      </c>
      <c r="F157" s="28">
        <f t="shared" ref="F157:N157" si="1007">F$100/10*$C155/(2+$E$12)</f>
        <v>458.33333333333337</v>
      </c>
      <c r="G157" s="28">
        <f t="shared" si="1007"/>
        <v>631.94444444444446</v>
      </c>
      <c r="H157" s="28">
        <f t="shared" si="1007"/>
        <v>776.62037037037044</v>
      </c>
      <c r="I157" s="28">
        <f t="shared" si="1007"/>
        <v>897.18364197530866</v>
      </c>
      <c r="J157" s="28">
        <f t="shared" si="1007"/>
        <v>997.65303497942398</v>
      </c>
      <c r="K157" s="28">
        <f t="shared" si="1007"/>
        <v>1081.3775291495201</v>
      </c>
      <c r="L157" s="28">
        <f t="shared" si="1007"/>
        <v>1151.1479409579333</v>
      </c>
      <c r="M157" s="28">
        <f t="shared" si="1007"/>
        <v>1209.2899507982775</v>
      </c>
      <c r="N157" s="28">
        <f t="shared" si="1007"/>
        <v>1257.7416256652314</v>
      </c>
      <c r="P157" s="163"/>
      <c r="Q157" s="162"/>
      <c r="R157" s="20" t="s">
        <v>52</v>
      </c>
      <c r="S157" s="28">
        <f>S$100/10*$C155/(2+$E$12)</f>
        <v>249.99999999999997</v>
      </c>
      <c r="T157" s="28">
        <f t="shared" ref="T157:AB157" si="1008">T$100/10*$C155/(2+$E$12)</f>
        <v>458.33333333333337</v>
      </c>
      <c r="U157" s="28">
        <f t="shared" si="1008"/>
        <v>631.94444444444446</v>
      </c>
      <c r="V157" s="28">
        <f t="shared" si="1008"/>
        <v>776.62037037037044</v>
      </c>
      <c r="W157" s="28">
        <f t="shared" si="1008"/>
        <v>897.18364197530866</v>
      </c>
      <c r="X157" s="28">
        <f t="shared" si="1008"/>
        <v>997.65303497942398</v>
      </c>
      <c r="Y157" s="28">
        <f t="shared" si="1008"/>
        <v>1081.3775291495201</v>
      </c>
      <c r="Z157" s="28">
        <f t="shared" si="1008"/>
        <v>1151.1479409579333</v>
      </c>
      <c r="AA157" s="28">
        <f t="shared" si="1008"/>
        <v>1209.2899507982775</v>
      </c>
      <c r="AB157" s="28">
        <f t="shared" si="1008"/>
        <v>1257.7416256652314</v>
      </c>
      <c r="AD157" s="163"/>
      <c r="AE157" s="162"/>
      <c r="AF157" s="20" t="s">
        <v>52</v>
      </c>
      <c r="AG157" s="28">
        <f>AG$100/10*$C155/(2+$E$12)</f>
        <v>249.99999999999997</v>
      </c>
      <c r="AH157" s="28">
        <f t="shared" ref="AH157:AP157" si="1009">AH$100/10*$C155/(2+$E$12)</f>
        <v>458.33333333333337</v>
      </c>
      <c r="AI157" s="28">
        <f t="shared" si="1009"/>
        <v>631.94444444444446</v>
      </c>
      <c r="AJ157" s="28">
        <f t="shared" si="1009"/>
        <v>776.62037037037044</v>
      </c>
      <c r="AK157" s="28">
        <f t="shared" si="1009"/>
        <v>897.18364197530866</v>
      </c>
      <c r="AL157" s="28">
        <f t="shared" si="1009"/>
        <v>997.65303497942398</v>
      </c>
      <c r="AM157" s="28">
        <f t="shared" si="1009"/>
        <v>1081.3775291495201</v>
      </c>
      <c r="AN157" s="28">
        <f t="shared" si="1009"/>
        <v>1151.1479409579333</v>
      </c>
      <c r="AO157" s="28">
        <f t="shared" si="1009"/>
        <v>1209.2899507982775</v>
      </c>
      <c r="AP157" s="28">
        <f t="shared" si="1009"/>
        <v>1257.7416256652314</v>
      </c>
      <c r="AR157" s="163"/>
      <c r="AS157" s="162"/>
      <c r="AT157" s="20" t="s">
        <v>52</v>
      </c>
      <c r="AU157" s="28">
        <f>AU$100/10*$C155/(2+$E$12)</f>
        <v>249.99999999999997</v>
      </c>
      <c r="AV157" s="28">
        <f t="shared" ref="AV157:BD157" si="1010">AV$100/10*$C155/(2+$E$12)</f>
        <v>458.33333333333337</v>
      </c>
      <c r="AW157" s="28">
        <f t="shared" si="1010"/>
        <v>631.94444444444446</v>
      </c>
      <c r="AX157" s="28">
        <f t="shared" si="1010"/>
        <v>776.62037037037044</v>
      </c>
      <c r="AY157" s="28">
        <f t="shared" si="1010"/>
        <v>897.18364197530866</v>
      </c>
      <c r="AZ157" s="28">
        <f t="shared" si="1010"/>
        <v>997.65303497942398</v>
      </c>
      <c r="BA157" s="28">
        <f t="shared" si="1010"/>
        <v>1081.3775291495201</v>
      </c>
      <c r="BB157" s="28">
        <f t="shared" si="1010"/>
        <v>1151.1479409579333</v>
      </c>
      <c r="BC157" s="28">
        <f t="shared" si="1010"/>
        <v>1209.2899507982775</v>
      </c>
      <c r="BD157" s="28">
        <f t="shared" si="1010"/>
        <v>1257.7416256652314</v>
      </c>
      <c r="BF157" s="163"/>
      <c r="BG157" s="162"/>
      <c r="BH157" s="20" t="s">
        <v>52</v>
      </c>
      <c r="BI157" s="28">
        <f>BI$100/10*$C155/(2+$E$12)</f>
        <v>249.99999999999997</v>
      </c>
      <c r="BJ157" s="28">
        <f t="shared" ref="BJ157:BR157" si="1011">BJ$100/10*$C155/(2+$E$12)</f>
        <v>458.33333333333337</v>
      </c>
      <c r="BK157" s="28">
        <f t="shared" si="1011"/>
        <v>631.94444444444446</v>
      </c>
      <c r="BL157" s="28">
        <f t="shared" si="1011"/>
        <v>776.62037037037044</v>
      </c>
      <c r="BM157" s="28">
        <f t="shared" si="1011"/>
        <v>897.18364197530866</v>
      </c>
      <c r="BN157" s="28">
        <f t="shared" si="1011"/>
        <v>997.65303497942398</v>
      </c>
      <c r="BO157" s="28">
        <f t="shared" si="1011"/>
        <v>1081.3775291495201</v>
      </c>
      <c r="BP157" s="28">
        <f t="shared" si="1011"/>
        <v>1151.1479409579333</v>
      </c>
      <c r="BQ157" s="28">
        <f t="shared" si="1011"/>
        <v>1209.2899507982775</v>
      </c>
      <c r="BR157" s="28">
        <f t="shared" si="1011"/>
        <v>1257.7416256652314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5000</v>
      </c>
      <c r="F158" s="28">
        <f t="shared" ref="F158:N158" si="1012">F$99/10*$C158/(2+$E$12)</f>
        <v>4166.6666666666679</v>
      </c>
      <c r="G158" s="28">
        <f t="shared" si="1012"/>
        <v>3472.2222222222208</v>
      </c>
      <c r="H158" s="28">
        <f t="shared" si="1012"/>
        <v>2893.5185185185196</v>
      </c>
      <c r="I158" s="28">
        <f t="shared" si="1012"/>
        <v>2411.2654320987649</v>
      </c>
      <c r="J158" s="28">
        <f t="shared" si="1012"/>
        <v>2009.3878600823068</v>
      </c>
      <c r="K158" s="28">
        <f t="shared" si="1012"/>
        <v>1674.4898834019195</v>
      </c>
      <c r="L158" s="28">
        <f t="shared" si="1012"/>
        <v>1395.4082361682663</v>
      </c>
      <c r="M158" s="28">
        <f t="shared" si="1012"/>
        <v>1162.8401968068868</v>
      </c>
      <c r="N158" s="28">
        <f t="shared" si="1012"/>
        <v>969.03349733907567</v>
      </c>
      <c r="P158" s="163"/>
      <c r="Q158" s="162">
        <v>400000</v>
      </c>
      <c r="R158" s="58" t="s">
        <v>19</v>
      </c>
      <c r="S158" s="28">
        <f>S$99/10*$C158/(2+$E$12)</f>
        <v>5000</v>
      </c>
      <c r="T158" s="28">
        <f t="shared" ref="T158:AB158" si="1013">T$99/10*$C158/(2+$E$12)</f>
        <v>4166.6666666666679</v>
      </c>
      <c r="U158" s="28">
        <f t="shared" si="1013"/>
        <v>3472.2222222222208</v>
      </c>
      <c r="V158" s="28">
        <f t="shared" si="1013"/>
        <v>2893.5185185185196</v>
      </c>
      <c r="W158" s="28">
        <f t="shared" si="1013"/>
        <v>2411.2654320987649</v>
      </c>
      <c r="X158" s="28">
        <f t="shared" si="1013"/>
        <v>2009.3878600823068</v>
      </c>
      <c r="Y158" s="28">
        <f t="shared" si="1013"/>
        <v>1674.4898834019195</v>
      </c>
      <c r="Z158" s="28">
        <f t="shared" si="1013"/>
        <v>1395.4082361682663</v>
      </c>
      <c r="AA158" s="28">
        <f t="shared" si="1013"/>
        <v>1162.8401968068868</v>
      </c>
      <c r="AB158" s="28">
        <f t="shared" si="1013"/>
        <v>969.03349733907567</v>
      </c>
      <c r="AD158" s="163"/>
      <c r="AE158" s="162">
        <v>400000</v>
      </c>
      <c r="AF158" s="58" t="s">
        <v>19</v>
      </c>
      <c r="AG158" s="28">
        <f>AG$99/10*$C158/(2+$E$12)</f>
        <v>5000</v>
      </c>
      <c r="AH158" s="28">
        <f t="shared" ref="AH158:AP158" si="1014">AH$99/10*$C158/(2+$E$12)</f>
        <v>4166.6666666666679</v>
      </c>
      <c r="AI158" s="28">
        <f t="shared" si="1014"/>
        <v>3472.2222222222208</v>
      </c>
      <c r="AJ158" s="28">
        <f t="shared" si="1014"/>
        <v>2893.5185185185196</v>
      </c>
      <c r="AK158" s="28">
        <f t="shared" si="1014"/>
        <v>2411.2654320987649</v>
      </c>
      <c r="AL158" s="28">
        <f t="shared" si="1014"/>
        <v>2009.3878600823068</v>
      </c>
      <c r="AM158" s="28">
        <f t="shared" si="1014"/>
        <v>1674.4898834019195</v>
      </c>
      <c r="AN158" s="28">
        <f t="shared" si="1014"/>
        <v>1395.4082361682663</v>
      </c>
      <c r="AO158" s="28">
        <f t="shared" si="1014"/>
        <v>1162.8401968068868</v>
      </c>
      <c r="AP158" s="28">
        <f t="shared" si="1014"/>
        <v>969.03349733907567</v>
      </c>
      <c r="AR158" s="163"/>
      <c r="AS158" s="162">
        <v>400000</v>
      </c>
      <c r="AT158" s="58" t="s">
        <v>19</v>
      </c>
      <c r="AU158" s="28">
        <f>AU$99/10*$C158/(2+$E$12)</f>
        <v>5000</v>
      </c>
      <c r="AV158" s="28">
        <f t="shared" ref="AV158:BD158" si="1015">AV$99/10*$C158/(2+$E$12)</f>
        <v>4166.6666666666679</v>
      </c>
      <c r="AW158" s="28">
        <f t="shared" si="1015"/>
        <v>3472.2222222222208</v>
      </c>
      <c r="AX158" s="28">
        <f t="shared" si="1015"/>
        <v>2893.5185185185196</v>
      </c>
      <c r="AY158" s="28">
        <f t="shared" si="1015"/>
        <v>2411.2654320987649</v>
      </c>
      <c r="AZ158" s="28">
        <f t="shared" si="1015"/>
        <v>2009.3878600823068</v>
      </c>
      <c r="BA158" s="28">
        <f t="shared" si="1015"/>
        <v>1674.4898834019195</v>
      </c>
      <c r="BB158" s="28">
        <f t="shared" si="1015"/>
        <v>1395.4082361682663</v>
      </c>
      <c r="BC158" s="28">
        <f t="shared" si="1015"/>
        <v>1162.8401968068868</v>
      </c>
      <c r="BD158" s="28">
        <f t="shared" si="1015"/>
        <v>969.03349733907567</v>
      </c>
      <c r="BF158" s="163"/>
      <c r="BG158" s="162">
        <v>400000</v>
      </c>
      <c r="BH158" s="58" t="s">
        <v>19</v>
      </c>
      <c r="BI158" s="28">
        <f>BI$99/10*$C158/(2+$E$12)</f>
        <v>5000</v>
      </c>
      <c r="BJ158" s="28">
        <f t="shared" ref="BJ158:BR158" si="1016">BJ$99/10*$C158/(2+$E$12)</f>
        <v>4166.6666666666679</v>
      </c>
      <c r="BK158" s="28">
        <f t="shared" si="1016"/>
        <v>3472.2222222222208</v>
      </c>
      <c r="BL158" s="28">
        <f t="shared" si="1016"/>
        <v>2893.5185185185196</v>
      </c>
      <c r="BM158" s="28">
        <f t="shared" si="1016"/>
        <v>2411.2654320987649</v>
      </c>
      <c r="BN158" s="28">
        <f t="shared" si="1016"/>
        <v>2009.3878600823068</v>
      </c>
      <c r="BO158" s="28">
        <f t="shared" si="1016"/>
        <v>1674.4898834019195</v>
      </c>
      <c r="BP158" s="28">
        <f t="shared" si="1016"/>
        <v>1395.4082361682663</v>
      </c>
      <c r="BQ158" s="28">
        <f t="shared" si="1016"/>
        <v>1162.8401968068868</v>
      </c>
      <c r="BR158" s="28">
        <f t="shared" si="1016"/>
        <v>969.03349733907567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3588.7345679012346</v>
      </c>
      <c r="J159" s="28"/>
      <c r="K159" s="28"/>
      <c r="L159" s="28"/>
      <c r="M159" s="28"/>
      <c r="N159" s="28">
        <f>SUM(E158:N158)/10</f>
        <v>2515.4832513304627</v>
      </c>
      <c r="P159" s="163"/>
      <c r="Q159" s="162"/>
      <c r="R159" s="20" t="s">
        <v>22</v>
      </c>
      <c r="S159" s="28"/>
      <c r="T159" s="28"/>
      <c r="U159" s="28"/>
      <c r="V159" s="28"/>
      <c r="W159" s="28">
        <f>SUM(S158:W158)/5</f>
        <v>3588.7345679012346</v>
      </c>
      <c r="X159" s="28"/>
      <c r="Y159" s="28"/>
      <c r="Z159" s="28"/>
      <c r="AA159" s="28"/>
      <c r="AB159" s="28">
        <f>SUM(S158:AB158)/10</f>
        <v>2515.4832513304627</v>
      </c>
      <c r="AD159" s="163"/>
      <c r="AE159" s="162"/>
      <c r="AF159" s="20" t="s">
        <v>22</v>
      </c>
      <c r="AG159" s="28"/>
      <c r="AH159" s="28"/>
      <c r="AI159" s="28"/>
      <c r="AJ159" s="28"/>
      <c r="AK159" s="28">
        <f>SUM(AG158:AK158)/5</f>
        <v>3588.7345679012346</v>
      </c>
      <c r="AL159" s="28"/>
      <c r="AM159" s="28"/>
      <c r="AN159" s="28"/>
      <c r="AO159" s="28"/>
      <c r="AP159" s="28">
        <f>SUM(AG158:AP158)/10</f>
        <v>2515.4832513304627</v>
      </c>
      <c r="AR159" s="163"/>
      <c r="AS159" s="162"/>
      <c r="AT159" s="20" t="s">
        <v>22</v>
      </c>
      <c r="AU159" s="28"/>
      <c r="AV159" s="28"/>
      <c r="AW159" s="28"/>
      <c r="AX159" s="28"/>
      <c r="AY159" s="28">
        <f>SUM(AU158:AY158)/5</f>
        <v>3588.7345679012346</v>
      </c>
      <c r="AZ159" s="28"/>
      <c r="BA159" s="28"/>
      <c r="BB159" s="28"/>
      <c r="BC159" s="28"/>
      <c r="BD159" s="28">
        <f>SUM(AU158:BD158)/10</f>
        <v>2515.4832513304627</v>
      </c>
      <c r="BF159" s="163"/>
      <c r="BG159" s="162"/>
      <c r="BH159" s="20" t="s">
        <v>22</v>
      </c>
      <c r="BI159" s="28"/>
      <c r="BJ159" s="28"/>
      <c r="BK159" s="28"/>
      <c r="BL159" s="28"/>
      <c r="BM159" s="28">
        <f>SUM(BI158:BM158)/5</f>
        <v>3588.7345679012346</v>
      </c>
      <c r="BN159" s="28"/>
      <c r="BO159" s="28"/>
      <c r="BP159" s="28"/>
      <c r="BQ159" s="28"/>
      <c r="BR159" s="28">
        <f>SUM(BI158:BR158)/10</f>
        <v>2515.4832513304627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5000</v>
      </c>
      <c r="F160" s="28">
        <f t="shared" ref="F160:N160" si="1017">F$100/10*$C158/(2+$E$12)</f>
        <v>9166.6666666666679</v>
      </c>
      <c r="G160" s="28">
        <f t="shared" si="1017"/>
        <v>12638.888888888889</v>
      </c>
      <c r="H160" s="28">
        <f t="shared" si="1017"/>
        <v>15532.407407407409</v>
      </c>
      <c r="I160" s="28">
        <f t="shared" si="1017"/>
        <v>17943.672839506173</v>
      </c>
      <c r="J160" s="28">
        <f t="shared" si="1017"/>
        <v>19953.060699588477</v>
      </c>
      <c r="K160" s="28">
        <f t="shared" si="1017"/>
        <v>21627.5505829904</v>
      </c>
      <c r="L160" s="28">
        <f t="shared" si="1017"/>
        <v>23022.958819158666</v>
      </c>
      <c r="M160" s="28">
        <f t="shared" si="1017"/>
        <v>24185.799015965549</v>
      </c>
      <c r="N160" s="28">
        <f t="shared" si="1017"/>
        <v>25154.832513304627</v>
      </c>
      <c r="P160" s="163"/>
      <c r="Q160" s="162"/>
      <c r="R160" s="20" t="s">
        <v>52</v>
      </c>
      <c r="S160" s="28">
        <f>S$100/10*$C158/(2+$E$12)</f>
        <v>5000</v>
      </c>
      <c r="T160" s="28">
        <f t="shared" ref="T160:AB160" si="1018">T$100/10*$C158/(2+$E$12)</f>
        <v>9166.6666666666679</v>
      </c>
      <c r="U160" s="28">
        <f t="shared" si="1018"/>
        <v>12638.888888888889</v>
      </c>
      <c r="V160" s="28">
        <f t="shared" si="1018"/>
        <v>15532.407407407409</v>
      </c>
      <c r="W160" s="28">
        <f t="shared" si="1018"/>
        <v>17943.672839506173</v>
      </c>
      <c r="X160" s="28">
        <f t="shared" si="1018"/>
        <v>19953.060699588477</v>
      </c>
      <c r="Y160" s="28">
        <f t="shared" si="1018"/>
        <v>21627.5505829904</v>
      </c>
      <c r="Z160" s="28">
        <f t="shared" si="1018"/>
        <v>23022.958819158666</v>
      </c>
      <c r="AA160" s="28">
        <f t="shared" si="1018"/>
        <v>24185.799015965549</v>
      </c>
      <c r="AB160" s="28">
        <f t="shared" si="1018"/>
        <v>25154.832513304627</v>
      </c>
      <c r="AD160" s="163"/>
      <c r="AE160" s="162"/>
      <c r="AF160" s="20" t="s">
        <v>52</v>
      </c>
      <c r="AG160" s="28">
        <f>AG$100/10*$C158/(2+$E$12)</f>
        <v>5000</v>
      </c>
      <c r="AH160" s="28">
        <f t="shared" ref="AH160:AP160" si="1019">AH$100/10*$C158/(2+$E$12)</f>
        <v>9166.6666666666679</v>
      </c>
      <c r="AI160" s="28">
        <f t="shared" si="1019"/>
        <v>12638.888888888889</v>
      </c>
      <c r="AJ160" s="28">
        <f t="shared" si="1019"/>
        <v>15532.407407407409</v>
      </c>
      <c r="AK160" s="28">
        <f t="shared" si="1019"/>
        <v>17943.672839506173</v>
      </c>
      <c r="AL160" s="28">
        <f t="shared" si="1019"/>
        <v>19953.060699588477</v>
      </c>
      <c r="AM160" s="28">
        <f t="shared" si="1019"/>
        <v>21627.5505829904</v>
      </c>
      <c r="AN160" s="28">
        <f t="shared" si="1019"/>
        <v>23022.958819158666</v>
      </c>
      <c r="AO160" s="28">
        <f t="shared" si="1019"/>
        <v>24185.799015965549</v>
      </c>
      <c r="AP160" s="28">
        <f t="shared" si="1019"/>
        <v>25154.832513304627</v>
      </c>
      <c r="AR160" s="163"/>
      <c r="AS160" s="162"/>
      <c r="AT160" s="20" t="s">
        <v>52</v>
      </c>
      <c r="AU160" s="28">
        <f>AU$100/10*$C158/(2+$E$12)</f>
        <v>5000</v>
      </c>
      <c r="AV160" s="28">
        <f t="shared" ref="AV160:BD160" si="1020">AV$100/10*$C158/(2+$E$12)</f>
        <v>9166.6666666666679</v>
      </c>
      <c r="AW160" s="28">
        <f t="shared" si="1020"/>
        <v>12638.888888888889</v>
      </c>
      <c r="AX160" s="28">
        <f t="shared" si="1020"/>
        <v>15532.407407407409</v>
      </c>
      <c r="AY160" s="28">
        <f t="shared" si="1020"/>
        <v>17943.672839506173</v>
      </c>
      <c r="AZ160" s="28">
        <f t="shared" si="1020"/>
        <v>19953.060699588477</v>
      </c>
      <c r="BA160" s="28">
        <f t="shared" si="1020"/>
        <v>21627.5505829904</v>
      </c>
      <c r="BB160" s="28">
        <f t="shared" si="1020"/>
        <v>23022.958819158666</v>
      </c>
      <c r="BC160" s="28">
        <f t="shared" si="1020"/>
        <v>24185.799015965549</v>
      </c>
      <c r="BD160" s="28">
        <f t="shared" si="1020"/>
        <v>25154.832513304627</v>
      </c>
      <c r="BF160" s="163"/>
      <c r="BG160" s="162"/>
      <c r="BH160" s="20" t="s">
        <v>52</v>
      </c>
      <c r="BI160" s="28">
        <f>BI$100/10*$C158/(2+$E$12)</f>
        <v>5000</v>
      </c>
      <c r="BJ160" s="28">
        <f t="shared" ref="BJ160:BR160" si="1021">BJ$100/10*$C158/(2+$E$12)</f>
        <v>9166.6666666666679</v>
      </c>
      <c r="BK160" s="28">
        <f t="shared" si="1021"/>
        <v>12638.888888888889</v>
      </c>
      <c r="BL160" s="28">
        <f t="shared" si="1021"/>
        <v>15532.407407407409</v>
      </c>
      <c r="BM160" s="28">
        <f t="shared" si="1021"/>
        <v>17943.672839506173</v>
      </c>
      <c r="BN160" s="28">
        <f t="shared" si="1021"/>
        <v>19953.060699588477</v>
      </c>
      <c r="BO160" s="28">
        <f t="shared" si="1021"/>
        <v>21627.5505829904</v>
      </c>
      <c r="BP160" s="28">
        <f t="shared" si="1021"/>
        <v>23022.958819158666</v>
      </c>
      <c r="BQ160" s="28">
        <f t="shared" si="1021"/>
        <v>24185.799015965549</v>
      </c>
      <c r="BR160" s="28">
        <f t="shared" si="1021"/>
        <v>25154.832513304627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12499.999999999998</v>
      </c>
      <c r="F161" s="30">
        <f t="shared" ref="F161:N161" si="1022">F$99/10*$C$161/(2+$E$12)</f>
        <v>10416.66666666667</v>
      </c>
      <c r="G161" s="30">
        <f t="shared" si="1022"/>
        <v>8680.5555555555529</v>
      </c>
      <c r="H161" s="30">
        <f t="shared" si="1022"/>
        <v>7233.7962962962993</v>
      </c>
      <c r="I161" s="30">
        <f t="shared" si="1022"/>
        <v>6028.1635802469118</v>
      </c>
      <c r="J161" s="30">
        <f t="shared" si="1022"/>
        <v>5023.4696502057668</v>
      </c>
      <c r="K161" s="30">
        <f t="shared" si="1022"/>
        <v>4186.2247085047984</v>
      </c>
      <c r="L161" s="30">
        <f t="shared" si="1022"/>
        <v>3488.5205904206655</v>
      </c>
      <c r="M161" s="30">
        <f t="shared" si="1022"/>
        <v>2907.1004920172172</v>
      </c>
      <c r="N161" s="30">
        <f t="shared" si="1022"/>
        <v>2422.5837433476891</v>
      </c>
      <c r="P161" s="165"/>
      <c r="Q161" s="161">
        <v>1000000</v>
      </c>
      <c r="R161" s="16" t="s">
        <v>19</v>
      </c>
      <c r="S161" s="30">
        <f>S$99/10*$C$161/(2+$E$12)</f>
        <v>12499.999999999998</v>
      </c>
      <c r="T161" s="30">
        <f t="shared" ref="T161:AB161" si="1023">T$99/10*$C$161/(2+$E$12)</f>
        <v>10416.66666666667</v>
      </c>
      <c r="U161" s="30">
        <f t="shared" si="1023"/>
        <v>8680.5555555555529</v>
      </c>
      <c r="V161" s="30">
        <f t="shared" si="1023"/>
        <v>7233.7962962962993</v>
      </c>
      <c r="W161" s="30">
        <f t="shared" si="1023"/>
        <v>6028.1635802469118</v>
      </c>
      <c r="X161" s="30">
        <f t="shared" si="1023"/>
        <v>5023.4696502057668</v>
      </c>
      <c r="Y161" s="30">
        <f t="shared" si="1023"/>
        <v>4186.2247085047984</v>
      </c>
      <c r="Z161" s="30">
        <f t="shared" si="1023"/>
        <v>3488.5205904206655</v>
      </c>
      <c r="AA161" s="30">
        <f t="shared" si="1023"/>
        <v>2907.1004920172172</v>
      </c>
      <c r="AB161" s="30">
        <f t="shared" si="1023"/>
        <v>2422.5837433476891</v>
      </c>
      <c r="AD161" s="165"/>
      <c r="AE161" s="161">
        <v>1000000</v>
      </c>
      <c r="AF161" s="16" t="s">
        <v>19</v>
      </c>
      <c r="AG161" s="30">
        <f>AG$99/10*$C$161/(2+$E$12)</f>
        <v>12499.999999999998</v>
      </c>
      <c r="AH161" s="30">
        <f t="shared" ref="AH161:AP161" si="1024">AH$99/10*$C$161/(2+$E$12)</f>
        <v>10416.66666666667</v>
      </c>
      <c r="AI161" s="30">
        <f t="shared" si="1024"/>
        <v>8680.5555555555529</v>
      </c>
      <c r="AJ161" s="30">
        <f t="shared" si="1024"/>
        <v>7233.7962962962993</v>
      </c>
      <c r="AK161" s="30">
        <f t="shared" si="1024"/>
        <v>6028.1635802469118</v>
      </c>
      <c r="AL161" s="30">
        <f t="shared" si="1024"/>
        <v>5023.4696502057668</v>
      </c>
      <c r="AM161" s="30">
        <f t="shared" si="1024"/>
        <v>4186.2247085047984</v>
      </c>
      <c r="AN161" s="30">
        <f t="shared" si="1024"/>
        <v>3488.5205904206655</v>
      </c>
      <c r="AO161" s="30">
        <f t="shared" si="1024"/>
        <v>2907.1004920172172</v>
      </c>
      <c r="AP161" s="30">
        <f t="shared" si="1024"/>
        <v>2422.5837433476891</v>
      </c>
      <c r="AR161" s="165"/>
      <c r="AS161" s="161">
        <v>1000000</v>
      </c>
      <c r="AT161" s="16" t="s">
        <v>19</v>
      </c>
      <c r="AU161" s="30">
        <f>AU$99/10*$C$161/(2+$E$12)</f>
        <v>12499.999999999998</v>
      </c>
      <c r="AV161" s="30">
        <f t="shared" ref="AV161:BD161" si="1025">AV$99/10*$C$161/(2+$E$12)</f>
        <v>10416.66666666667</v>
      </c>
      <c r="AW161" s="30">
        <f t="shared" si="1025"/>
        <v>8680.5555555555529</v>
      </c>
      <c r="AX161" s="30">
        <f t="shared" si="1025"/>
        <v>7233.7962962962993</v>
      </c>
      <c r="AY161" s="30">
        <f t="shared" si="1025"/>
        <v>6028.1635802469118</v>
      </c>
      <c r="AZ161" s="30">
        <f t="shared" si="1025"/>
        <v>5023.4696502057668</v>
      </c>
      <c r="BA161" s="30">
        <f t="shared" si="1025"/>
        <v>4186.2247085047984</v>
      </c>
      <c r="BB161" s="30">
        <f t="shared" si="1025"/>
        <v>3488.5205904206655</v>
      </c>
      <c r="BC161" s="30">
        <f t="shared" si="1025"/>
        <v>2907.1004920172172</v>
      </c>
      <c r="BD161" s="30">
        <f t="shared" si="1025"/>
        <v>2422.5837433476891</v>
      </c>
      <c r="BF161" s="165"/>
      <c r="BG161" s="161">
        <v>1000000</v>
      </c>
      <c r="BH161" s="16" t="s">
        <v>19</v>
      </c>
      <c r="BI161" s="30">
        <f>BI$99/10*$C$161/(2+$E$12)</f>
        <v>12499.999999999998</v>
      </c>
      <c r="BJ161" s="30">
        <f t="shared" ref="BJ161:BR161" si="1026">BJ$99/10*$C$161/(2+$E$12)</f>
        <v>10416.66666666667</v>
      </c>
      <c r="BK161" s="30">
        <f t="shared" si="1026"/>
        <v>8680.5555555555529</v>
      </c>
      <c r="BL161" s="30">
        <f t="shared" si="1026"/>
        <v>7233.7962962962993</v>
      </c>
      <c r="BM161" s="30">
        <f t="shared" si="1026"/>
        <v>6028.1635802469118</v>
      </c>
      <c r="BN161" s="30">
        <f t="shared" si="1026"/>
        <v>5023.4696502057668</v>
      </c>
      <c r="BO161" s="30">
        <f t="shared" si="1026"/>
        <v>4186.2247085047984</v>
      </c>
      <c r="BP161" s="30">
        <f t="shared" si="1026"/>
        <v>3488.5205904206655</v>
      </c>
      <c r="BQ161" s="30">
        <f t="shared" si="1026"/>
        <v>2907.1004920172172</v>
      </c>
      <c r="BR161" s="30">
        <f t="shared" si="1026"/>
        <v>2422.5837433476891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8971.8364197530864</v>
      </c>
      <c r="J162" s="30"/>
      <c r="K162" s="30"/>
      <c r="L162" s="30"/>
      <c r="M162" s="30"/>
      <c r="N162" s="30">
        <f>SUM(E161:N161)/10</f>
        <v>6288.7081283261577</v>
      </c>
      <c r="P162" s="165"/>
      <c r="Q162" s="161"/>
      <c r="R162" s="16" t="s">
        <v>22</v>
      </c>
      <c r="S162" s="30"/>
      <c r="T162" s="30"/>
      <c r="U162" s="30"/>
      <c r="V162" s="30"/>
      <c r="W162" s="30">
        <f>SUM(S161:W161)/5</f>
        <v>8971.8364197530864</v>
      </c>
      <c r="X162" s="30"/>
      <c r="Y162" s="30"/>
      <c r="Z162" s="30"/>
      <c r="AA162" s="30"/>
      <c r="AB162" s="30">
        <f>SUM(S161:AB161)/10</f>
        <v>6288.7081283261577</v>
      </c>
      <c r="AD162" s="165"/>
      <c r="AE162" s="161"/>
      <c r="AF162" s="16" t="s">
        <v>22</v>
      </c>
      <c r="AG162" s="30"/>
      <c r="AH162" s="30"/>
      <c r="AI162" s="30"/>
      <c r="AJ162" s="30"/>
      <c r="AK162" s="30">
        <f>SUM(AG161:AK161)/5</f>
        <v>8971.8364197530864</v>
      </c>
      <c r="AL162" s="30"/>
      <c r="AM162" s="30"/>
      <c r="AN162" s="30"/>
      <c r="AO162" s="30"/>
      <c r="AP162" s="30">
        <f>SUM(AG161:AP161)/10</f>
        <v>6288.7081283261577</v>
      </c>
      <c r="AR162" s="165"/>
      <c r="AS162" s="161"/>
      <c r="AT162" s="16" t="s">
        <v>22</v>
      </c>
      <c r="AU162" s="30"/>
      <c r="AV162" s="30"/>
      <c r="AW162" s="30"/>
      <c r="AX162" s="30"/>
      <c r="AY162" s="30">
        <f>SUM(AU161:AY161)/5</f>
        <v>8971.8364197530864</v>
      </c>
      <c r="AZ162" s="30"/>
      <c r="BA162" s="30"/>
      <c r="BB162" s="30"/>
      <c r="BC162" s="30"/>
      <c r="BD162" s="30">
        <f>SUM(AU161:BD161)/10</f>
        <v>6288.7081283261577</v>
      </c>
      <c r="BF162" s="165"/>
      <c r="BG162" s="161"/>
      <c r="BH162" s="16" t="s">
        <v>22</v>
      </c>
      <c r="BI162" s="30"/>
      <c r="BJ162" s="30"/>
      <c r="BK162" s="30"/>
      <c r="BL162" s="30"/>
      <c r="BM162" s="30">
        <f>SUM(BI161:BM161)/5</f>
        <v>8971.8364197530864</v>
      </c>
      <c r="BN162" s="30"/>
      <c r="BO162" s="30"/>
      <c r="BP162" s="30"/>
      <c r="BQ162" s="30"/>
      <c r="BR162" s="30">
        <f>SUM(BI161:BR161)/10</f>
        <v>6288.7081283261577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12499.999999999998</v>
      </c>
      <c r="F163" s="30">
        <f t="shared" ref="F163:N163" si="1027">F$100/10*$C161/(2+$E$12)</f>
        <v>22916.666666666668</v>
      </c>
      <c r="G163" s="30">
        <f t="shared" si="1027"/>
        <v>31597.222222222223</v>
      </c>
      <c r="H163" s="30">
        <f t="shared" si="1027"/>
        <v>38831.018518518518</v>
      </c>
      <c r="I163" s="30">
        <f t="shared" si="1027"/>
        <v>44859.182098765428</v>
      </c>
      <c r="J163" s="30">
        <f t="shared" si="1027"/>
        <v>49882.651748971199</v>
      </c>
      <c r="K163" s="30">
        <f t="shared" si="1027"/>
        <v>54068.876457476006</v>
      </c>
      <c r="L163" s="30">
        <f t="shared" si="1027"/>
        <v>57557.397047896658</v>
      </c>
      <c r="M163" s="30">
        <f t="shared" si="1027"/>
        <v>60464.497539913878</v>
      </c>
      <c r="N163" s="30">
        <f t="shared" si="1027"/>
        <v>62887.081283261563</v>
      </c>
      <c r="P163" s="165"/>
      <c r="Q163" s="161"/>
      <c r="R163" s="16" t="s">
        <v>52</v>
      </c>
      <c r="S163" s="30">
        <f>S$100/10*$C161/(2+$E$12)</f>
        <v>12499.999999999998</v>
      </c>
      <c r="T163" s="30">
        <f t="shared" ref="T163:AB163" si="1028">T$100/10*$C161/(2+$E$12)</f>
        <v>22916.666666666668</v>
      </c>
      <c r="U163" s="30">
        <f t="shared" si="1028"/>
        <v>31597.222222222223</v>
      </c>
      <c r="V163" s="30">
        <f t="shared" si="1028"/>
        <v>38831.018518518518</v>
      </c>
      <c r="W163" s="30">
        <f t="shared" si="1028"/>
        <v>44859.182098765428</v>
      </c>
      <c r="X163" s="30">
        <f t="shared" si="1028"/>
        <v>49882.651748971199</v>
      </c>
      <c r="Y163" s="30">
        <f t="shared" si="1028"/>
        <v>54068.876457476006</v>
      </c>
      <c r="Z163" s="30">
        <f t="shared" si="1028"/>
        <v>57557.397047896658</v>
      </c>
      <c r="AA163" s="30">
        <f t="shared" si="1028"/>
        <v>60464.497539913878</v>
      </c>
      <c r="AB163" s="30">
        <f t="shared" si="1028"/>
        <v>62887.081283261563</v>
      </c>
      <c r="AD163" s="165"/>
      <c r="AE163" s="161"/>
      <c r="AF163" s="16" t="s">
        <v>52</v>
      </c>
      <c r="AG163" s="30">
        <f>AG$100/10*$C161/(2+$E$12)</f>
        <v>12499.999999999998</v>
      </c>
      <c r="AH163" s="30">
        <f t="shared" ref="AH163:AP163" si="1029">AH$100/10*$C161/(2+$E$12)</f>
        <v>22916.666666666668</v>
      </c>
      <c r="AI163" s="30">
        <f t="shared" si="1029"/>
        <v>31597.222222222223</v>
      </c>
      <c r="AJ163" s="30">
        <f t="shared" si="1029"/>
        <v>38831.018518518518</v>
      </c>
      <c r="AK163" s="30">
        <f t="shared" si="1029"/>
        <v>44859.182098765428</v>
      </c>
      <c r="AL163" s="30">
        <f t="shared" si="1029"/>
        <v>49882.651748971199</v>
      </c>
      <c r="AM163" s="30">
        <f t="shared" si="1029"/>
        <v>54068.876457476006</v>
      </c>
      <c r="AN163" s="30">
        <f t="shared" si="1029"/>
        <v>57557.397047896658</v>
      </c>
      <c r="AO163" s="30">
        <f t="shared" si="1029"/>
        <v>60464.497539913878</v>
      </c>
      <c r="AP163" s="30">
        <f t="shared" si="1029"/>
        <v>62887.081283261563</v>
      </c>
      <c r="AR163" s="165"/>
      <c r="AS163" s="161"/>
      <c r="AT163" s="16" t="s">
        <v>52</v>
      </c>
      <c r="AU163" s="30">
        <f>AU$100/10*$C161/(2+$E$12)</f>
        <v>12499.999999999998</v>
      </c>
      <c r="AV163" s="30">
        <f t="shared" ref="AV163:BD163" si="1030">AV$100/10*$C161/(2+$E$12)</f>
        <v>22916.666666666668</v>
      </c>
      <c r="AW163" s="30">
        <f t="shared" si="1030"/>
        <v>31597.222222222223</v>
      </c>
      <c r="AX163" s="30">
        <f t="shared" si="1030"/>
        <v>38831.018518518518</v>
      </c>
      <c r="AY163" s="30">
        <f t="shared" si="1030"/>
        <v>44859.182098765428</v>
      </c>
      <c r="AZ163" s="30">
        <f t="shared" si="1030"/>
        <v>49882.651748971199</v>
      </c>
      <c r="BA163" s="30">
        <f t="shared" si="1030"/>
        <v>54068.876457476006</v>
      </c>
      <c r="BB163" s="30">
        <f t="shared" si="1030"/>
        <v>57557.397047896658</v>
      </c>
      <c r="BC163" s="30">
        <f t="shared" si="1030"/>
        <v>60464.497539913878</v>
      </c>
      <c r="BD163" s="30">
        <f t="shared" si="1030"/>
        <v>62887.081283261563</v>
      </c>
      <c r="BF163" s="165"/>
      <c r="BG163" s="161"/>
      <c r="BH163" s="16" t="s">
        <v>52</v>
      </c>
      <c r="BI163" s="30">
        <f>BI$100/10*$C161/(2+$E$12)</f>
        <v>12499.999999999998</v>
      </c>
      <c r="BJ163" s="30">
        <f t="shared" ref="BJ163:BR163" si="1031">BJ$100/10*$C161/(2+$E$12)</f>
        <v>22916.666666666668</v>
      </c>
      <c r="BK163" s="30">
        <f t="shared" si="1031"/>
        <v>31597.222222222223</v>
      </c>
      <c r="BL163" s="30">
        <f t="shared" si="1031"/>
        <v>38831.018518518518</v>
      </c>
      <c r="BM163" s="30">
        <f t="shared" si="1031"/>
        <v>44859.182098765428</v>
      </c>
      <c r="BN163" s="30">
        <f t="shared" si="1031"/>
        <v>49882.651748971199</v>
      </c>
      <c r="BO163" s="30">
        <f t="shared" si="1031"/>
        <v>54068.876457476006</v>
      </c>
      <c r="BP163" s="30">
        <f t="shared" si="1031"/>
        <v>57557.397047896658</v>
      </c>
      <c r="BQ163" s="30">
        <f t="shared" si="1031"/>
        <v>60464.497539913878</v>
      </c>
      <c r="BR163" s="30">
        <f t="shared" si="1031"/>
        <v>62887.081283261563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26249.999999999996</v>
      </c>
      <c r="F164" s="30">
        <f t="shared" ref="F164:N164" si="1032">F$99/10*$C164/(2+$E$12)</f>
        <v>21875.000000000007</v>
      </c>
      <c r="G164" s="30">
        <f t="shared" si="1032"/>
        <v>18229.166666666661</v>
      </c>
      <c r="H164" s="30">
        <f t="shared" si="1032"/>
        <v>15190.972222222228</v>
      </c>
      <c r="I164" s="30">
        <f t="shared" si="1032"/>
        <v>12659.143518518515</v>
      </c>
      <c r="J164" s="30">
        <f t="shared" si="1032"/>
        <v>10549.286265432111</v>
      </c>
      <c r="K164" s="30">
        <f t="shared" si="1032"/>
        <v>8791.0718878600783</v>
      </c>
      <c r="L164" s="30">
        <f t="shared" si="1032"/>
        <v>7325.8932398833977</v>
      </c>
      <c r="M164" s="30">
        <f t="shared" si="1032"/>
        <v>6104.9110332361561</v>
      </c>
      <c r="N164" s="30">
        <f t="shared" si="1032"/>
        <v>5087.4258610301476</v>
      </c>
      <c r="P164" s="165"/>
      <c r="Q164" s="161">
        <v>2100000</v>
      </c>
      <c r="R164" s="16" t="s">
        <v>19</v>
      </c>
      <c r="S164" s="30">
        <f>S$99/10*$C164/(2+$E$12)</f>
        <v>26249.999999999996</v>
      </c>
      <c r="T164" s="30">
        <f t="shared" ref="T164:AB164" si="1033">T$99/10*$C164/(2+$E$12)</f>
        <v>21875.000000000007</v>
      </c>
      <c r="U164" s="30">
        <f t="shared" si="1033"/>
        <v>18229.166666666661</v>
      </c>
      <c r="V164" s="30">
        <f t="shared" si="1033"/>
        <v>15190.972222222228</v>
      </c>
      <c r="W164" s="30">
        <f t="shared" si="1033"/>
        <v>12659.143518518515</v>
      </c>
      <c r="X164" s="30">
        <f t="shared" si="1033"/>
        <v>10549.286265432111</v>
      </c>
      <c r="Y164" s="30">
        <f t="shared" si="1033"/>
        <v>8791.0718878600783</v>
      </c>
      <c r="Z164" s="30">
        <f t="shared" si="1033"/>
        <v>7325.8932398833977</v>
      </c>
      <c r="AA164" s="30">
        <f t="shared" si="1033"/>
        <v>6104.9110332361561</v>
      </c>
      <c r="AB164" s="30">
        <f t="shared" si="1033"/>
        <v>5087.4258610301476</v>
      </c>
      <c r="AD164" s="165"/>
      <c r="AE164" s="161">
        <v>2100000</v>
      </c>
      <c r="AF164" s="16" t="s">
        <v>19</v>
      </c>
      <c r="AG164" s="30">
        <f>AG$99/10*$C164/(2+$E$12)</f>
        <v>26249.999999999996</v>
      </c>
      <c r="AH164" s="30">
        <f t="shared" ref="AH164:AP164" si="1034">AH$99/10*$C164/(2+$E$12)</f>
        <v>21875.000000000007</v>
      </c>
      <c r="AI164" s="30">
        <f t="shared" si="1034"/>
        <v>18229.166666666661</v>
      </c>
      <c r="AJ164" s="30">
        <f t="shared" si="1034"/>
        <v>15190.972222222228</v>
      </c>
      <c r="AK164" s="30">
        <f t="shared" si="1034"/>
        <v>12659.143518518515</v>
      </c>
      <c r="AL164" s="30">
        <f t="shared" si="1034"/>
        <v>10549.286265432111</v>
      </c>
      <c r="AM164" s="30">
        <f t="shared" si="1034"/>
        <v>8791.0718878600783</v>
      </c>
      <c r="AN164" s="30">
        <f t="shared" si="1034"/>
        <v>7325.8932398833977</v>
      </c>
      <c r="AO164" s="30">
        <f t="shared" si="1034"/>
        <v>6104.9110332361561</v>
      </c>
      <c r="AP164" s="30">
        <f t="shared" si="1034"/>
        <v>5087.4258610301476</v>
      </c>
      <c r="AR164" s="165"/>
      <c r="AS164" s="161">
        <v>2100000</v>
      </c>
      <c r="AT164" s="16" t="s">
        <v>19</v>
      </c>
      <c r="AU164" s="30">
        <f>AU$99/10*$C164/(2+$E$12)</f>
        <v>26249.999999999996</v>
      </c>
      <c r="AV164" s="30">
        <f t="shared" ref="AV164:BD164" si="1035">AV$99/10*$C164/(2+$E$12)</f>
        <v>21875.000000000007</v>
      </c>
      <c r="AW164" s="30">
        <f t="shared" si="1035"/>
        <v>18229.166666666661</v>
      </c>
      <c r="AX164" s="30">
        <f t="shared" si="1035"/>
        <v>15190.972222222228</v>
      </c>
      <c r="AY164" s="30">
        <f t="shared" si="1035"/>
        <v>12659.143518518515</v>
      </c>
      <c r="AZ164" s="30">
        <f t="shared" si="1035"/>
        <v>10549.286265432111</v>
      </c>
      <c r="BA164" s="30">
        <f t="shared" si="1035"/>
        <v>8791.0718878600783</v>
      </c>
      <c r="BB164" s="30">
        <f t="shared" si="1035"/>
        <v>7325.8932398833977</v>
      </c>
      <c r="BC164" s="30">
        <f t="shared" si="1035"/>
        <v>6104.9110332361561</v>
      </c>
      <c r="BD164" s="30">
        <f t="shared" si="1035"/>
        <v>5087.4258610301476</v>
      </c>
      <c r="BF164" s="165"/>
      <c r="BG164" s="161">
        <v>2100000</v>
      </c>
      <c r="BH164" s="16" t="s">
        <v>19</v>
      </c>
      <c r="BI164" s="30">
        <f>BI$99/10*$C164/(2+$E$12)</f>
        <v>26249.999999999996</v>
      </c>
      <c r="BJ164" s="30">
        <f t="shared" ref="BJ164:BR164" si="1036">BJ$99/10*$C164/(2+$E$12)</f>
        <v>21875.000000000007</v>
      </c>
      <c r="BK164" s="30">
        <f t="shared" si="1036"/>
        <v>18229.166666666661</v>
      </c>
      <c r="BL164" s="30">
        <f t="shared" si="1036"/>
        <v>15190.972222222228</v>
      </c>
      <c r="BM164" s="30">
        <f t="shared" si="1036"/>
        <v>12659.143518518515</v>
      </c>
      <c r="BN164" s="30">
        <f t="shared" si="1036"/>
        <v>10549.286265432111</v>
      </c>
      <c r="BO164" s="30">
        <f t="shared" si="1036"/>
        <v>8791.0718878600783</v>
      </c>
      <c r="BP164" s="30">
        <f t="shared" si="1036"/>
        <v>7325.8932398833977</v>
      </c>
      <c r="BQ164" s="30">
        <f t="shared" si="1036"/>
        <v>6104.9110332361561</v>
      </c>
      <c r="BR164" s="30">
        <f t="shared" si="1036"/>
        <v>5087.4258610301476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18840.856481481482</v>
      </c>
      <c r="J165" s="30"/>
      <c r="K165" s="30"/>
      <c r="L165" s="30"/>
      <c r="M165" s="30"/>
      <c r="N165" s="30">
        <f>SUM(E164:N164)/10</f>
        <v>13206.28706948493</v>
      </c>
      <c r="P165" s="165"/>
      <c r="Q165" s="161"/>
      <c r="R165" s="16" t="s">
        <v>22</v>
      </c>
      <c r="S165" s="30"/>
      <c r="T165" s="30"/>
      <c r="U165" s="30"/>
      <c r="V165" s="30"/>
      <c r="W165" s="30">
        <f>SUM(S164:W164)/5</f>
        <v>18840.856481481482</v>
      </c>
      <c r="X165" s="30"/>
      <c r="Y165" s="30"/>
      <c r="Z165" s="30"/>
      <c r="AA165" s="30"/>
      <c r="AB165" s="30">
        <f>SUM(S164:AB164)/10</f>
        <v>13206.28706948493</v>
      </c>
      <c r="AD165" s="165"/>
      <c r="AE165" s="161"/>
      <c r="AF165" s="16" t="s">
        <v>22</v>
      </c>
      <c r="AG165" s="30"/>
      <c r="AH165" s="30"/>
      <c r="AI165" s="30"/>
      <c r="AJ165" s="30"/>
      <c r="AK165" s="30">
        <f>SUM(AG164:AK164)/5</f>
        <v>18840.856481481482</v>
      </c>
      <c r="AL165" s="30"/>
      <c r="AM165" s="30"/>
      <c r="AN165" s="30"/>
      <c r="AO165" s="30"/>
      <c r="AP165" s="30">
        <f>SUM(AG164:AP164)/10</f>
        <v>13206.28706948493</v>
      </c>
      <c r="AR165" s="165"/>
      <c r="AS165" s="161"/>
      <c r="AT165" s="16" t="s">
        <v>22</v>
      </c>
      <c r="AU165" s="30"/>
      <c r="AV165" s="30"/>
      <c r="AW165" s="30"/>
      <c r="AX165" s="30"/>
      <c r="AY165" s="30">
        <f>SUM(AU164:AY164)/5</f>
        <v>18840.856481481482</v>
      </c>
      <c r="AZ165" s="30"/>
      <c r="BA165" s="30"/>
      <c r="BB165" s="30"/>
      <c r="BC165" s="30"/>
      <c r="BD165" s="30">
        <f>SUM(AU164:BD164)/10</f>
        <v>13206.28706948493</v>
      </c>
      <c r="BF165" s="165"/>
      <c r="BG165" s="161"/>
      <c r="BH165" s="16" t="s">
        <v>22</v>
      </c>
      <c r="BI165" s="30"/>
      <c r="BJ165" s="30"/>
      <c r="BK165" s="30"/>
      <c r="BL165" s="30"/>
      <c r="BM165" s="30">
        <f>SUM(BI164:BM164)/5</f>
        <v>18840.856481481482</v>
      </c>
      <c r="BN165" s="30"/>
      <c r="BO165" s="30"/>
      <c r="BP165" s="30"/>
      <c r="BQ165" s="30"/>
      <c r="BR165" s="30">
        <f>SUM(BI164:BR164)/10</f>
        <v>13206.28706948493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26249.999999999996</v>
      </c>
      <c r="F166" s="30">
        <f t="shared" ref="F166:N166" si="1037">F$100/10*$C164/(2+$E$12)</f>
        <v>48125.000000000007</v>
      </c>
      <c r="G166" s="30">
        <f t="shared" si="1037"/>
        <v>66354.166666666657</v>
      </c>
      <c r="H166" s="30">
        <f t="shared" si="1037"/>
        <v>81545.138888888891</v>
      </c>
      <c r="I166" s="30">
        <f t="shared" si="1037"/>
        <v>94204.282407407401</v>
      </c>
      <c r="J166" s="30">
        <f t="shared" si="1037"/>
        <v>104753.56867283951</v>
      </c>
      <c r="K166" s="30">
        <f t="shared" si="1037"/>
        <v>113544.64056069961</v>
      </c>
      <c r="L166" s="30">
        <f t="shared" si="1037"/>
        <v>120870.53380058298</v>
      </c>
      <c r="M166" s="30">
        <f t="shared" si="1037"/>
        <v>126975.44483381914</v>
      </c>
      <c r="N166" s="30">
        <f t="shared" si="1037"/>
        <v>132062.87069484929</v>
      </c>
      <c r="P166" s="165"/>
      <c r="Q166" s="161"/>
      <c r="R166" s="16" t="s">
        <v>52</v>
      </c>
      <c r="S166" s="30">
        <f>S$100/10*$C164/(2+$E$12)</f>
        <v>26249.999999999996</v>
      </c>
      <c r="T166" s="30">
        <f t="shared" ref="T166:AB166" si="1038">T$100/10*$C164/(2+$E$12)</f>
        <v>48125.000000000007</v>
      </c>
      <c r="U166" s="30">
        <f t="shared" si="1038"/>
        <v>66354.166666666657</v>
      </c>
      <c r="V166" s="30">
        <f t="shared" si="1038"/>
        <v>81545.138888888891</v>
      </c>
      <c r="W166" s="30">
        <f t="shared" si="1038"/>
        <v>94204.282407407401</v>
      </c>
      <c r="X166" s="30">
        <f t="shared" si="1038"/>
        <v>104753.56867283951</v>
      </c>
      <c r="Y166" s="30">
        <f t="shared" si="1038"/>
        <v>113544.64056069961</v>
      </c>
      <c r="Z166" s="30">
        <f t="shared" si="1038"/>
        <v>120870.53380058298</v>
      </c>
      <c r="AA166" s="30">
        <f t="shared" si="1038"/>
        <v>126975.44483381914</v>
      </c>
      <c r="AB166" s="30">
        <f t="shared" si="1038"/>
        <v>132062.87069484929</v>
      </c>
      <c r="AD166" s="165"/>
      <c r="AE166" s="161"/>
      <c r="AF166" s="16" t="s">
        <v>52</v>
      </c>
      <c r="AG166" s="30">
        <f>AG$100/10*$C164/(2+$E$12)</f>
        <v>26249.999999999996</v>
      </c>
      <c r="AH166" s="30">
        <f t="shared" ref="AH166:AP166" si="1039">AH$100/10*$C164/(2+$E$12)</f>
        <v>48125.000000000007</v>
      </c>
      <c r="AI166" s="30">
        <f t="shared" si="1039"/>
        <v>66354.166666666657</v>
      </c>
      <c r="AJ166" s="30">
        <f t="shared" si="1039"/>
        <v>81545.138888888891</v>
      </c>
      <c r="AK166" s="30">
        <f t="shared" si="1039"/>
        <v>94204.282407407401</v>
      </c>
      <c r="AL166" s="30">
        <f t="shared" si="1039"/>
        <v>104753.56867283951</v>
      </c>
      <c r="AM166" s="30">
        <f t="shared" si="1039"/>
        <v>113544.64056069961</v>
      </c>
      <c r="AN166" s="30">
        <f t="shared" si="1039"/>
        <v>120870.53380058298</v>
      </c>
      <c r="AO166" s="30">
        <f t="shared" si="1039"/>
        <v>126975.44483381914</v>
      </c>
      <c r="AP166" s="30">
        <f t="shared" si="1039"/>
        <v>132062.87069484929</v>
      </c>
      <c r="AR166" s="165"/>
      <c r="AS166" s="161"/>
      <c r="AT166" s="16" t="s">
        <v>52</v>
      </c>
      <c r="AU166" s="30">
        <f>AU$100/10*$C164/(2+$E$12)</f>
        <v>26249.999999999996</v>
      </c>
      <c r="AV166" s="30">
        <f t="shared" ref="AV166:BD166" si="1040">AV$100/10*$C164/(2+$E$12)</f>
        <v>48125.000000000007</v>
      </c>
      <c r="AW166" s="30">
        <f t="shared" si="1040"/>
        <v>66354.166666666657</v>
      </c>
      <c r="AX166" s="30">
        <f t="shared" si="1040"/>
        <v>81545.138888888891</v>
      </c>
      <c r="AY166" s="30">
        <f t="shared" si="1040"/>
        <v>94204.282407407401</v>
      </c>
      <c r="AZ166" s="30">
        <f t="shared" si="1040"/>
        <v>104753.56867283951</v>
      </c>
      <c r="BA166" s="30">
        <f t="shared" si="1040"/>
        <v>113544.64056069961</v>
      </c>
      <c r="BB166" s="30">
        <f t="shared" si="1040"/>
        <v>120870.53380058298</v>
      </c>
      <c r="BC166" s="30">
        <f t="shared" si="1040"/>
        <v>126975.44483381914</v>
      </c>
      <c r="BD166" s="30">
        <f t="shared" si="1040"/>
        <v>132062.87069484929</v>
      </c>
      <c r="BF166" s="165"/>
      <c r="BG166" s="161"/>
      <c r="BH166" s="16" t="s">
        <v>52</v>
      </c>
      <c r="BI166" s="30">
        <f>BI$100/10*$C164/(2+$E$12)</f>
        <v>26249.999999999996</v>
      </c>
      <c r="BJ166" s="30">
        <f t="shared" ref="BJ166:BR166" si="1041">BJ$100/10*$C164/(2+$E$12)</f>
        <v>48125.000000000007</v>
      </c>
      <c r="BK166" s="30">
        <f t="shared" si="1041"/>
        <v>66354.166666666657</v>
      </c>
      <c r="BL166" s="30">
        <f t="shared" si="1041"/>
        <v>81545.138888888891</v>
      </c>
      <c r="BM166" s="30">
        <f t="shared" si="1041"/>
        <v>94204.282407407401</v>
      </c>
      <c r="BN166" s="30">
        <f t="shared" si="1041"/>
        <v>104753.56867283951</v>
      </c>
      <c r="BO166" s="30">
        <f t="shared" si="1041"/>
        <v>113544.64056069961</v>
      </c>
      <c r="BP166" s="30">
        <f t="shared" si="1041"/>
        <v>120870.53380058298</v>
      </c>
      <c r="BQ166" s="30">
        <f t="shared" si="1041"/>
        <v>126975.44483381914</v>
      </c>
      <c r="BR166" s="30">
        <f t="shared" si="1041"/>
        <v>132062.87069484929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27.5</v>
      </c>
      <c r="F167" s="28">
        <f t="shared" ref="F167:N167" si="1042">F$112/10*$C167/(2+$E$12)</f>
        <v>25.416666666666664</v>
      </c>
      <c r="G167" s="28">
        <f t="shared" si="1042"/>
        <v>23.680555555555557</v>
      </c>
      <c r="H167" s="28">
        <f t="shared" si="1042"/>
        <v>22.233796296296294</v>
      </c>
      <c r="I167" s="28">
        <f t="shared" si="1042"/>
        <v>21.028163580246915</v>
      </c>
      <c r="J167" s="28">
        <f t="shared" si="1042"/>
        <v>20.023469650205758</v>
      </c>
      <c r="K167" s="28">
        <f t="shared" si="1042"/>
        <v>19.186224708504803</v>
      </c>
      <c r="L167" s="28">
        <f t="shared" si="1042"/>
        <v>18.488520590420666</v>
      </c>
      <c r="M167" s="28">
        <f t="shared" si="1042"/>
        <v>17.907100492017225</v>
      </c>
      <c r="N167" s="28">
        <f t="shared" si="1042"/>
        <v>17.422583743347687</v>
      </c>
      <c r="P167" s="163" t="s">
        <v>17</v>
      </c>
      <c r="Q167" s="162">
        <v>20000</v>
      </c>
      <c r="R167" s="58" t="s">
        <v>19</v>
      </c>
      <c r="S167" s="28">
        <f>S$112/10*$C167/(2+$E$12)</f>
        <v>27.5</v>
      </c>
      <c r="T167" s="28">
        <f t="shared" ref="T167:AB167" si="1043">T$112/10*$C167/(2+$E$12)</f>
        <v>25.416666666666664</v>
      </c>
      <c r="U167" s="28">
        <f t="shared" si="1043"/>
        <v>23.680555555555557</v>
      </c>
      <c r="V167" s="28">
        <f t="shared" si="1043"/>
        <v>22.233796296296294</v>
      </c>
      <c r="W167" s="28">
        <f t="shared" si="1043"/>
        <v>21.028163580246915</v>
      </c>
      <c r="X167" s="28">
        <f t="shared" si="1043"/>
        <v>20.023469650205758</v>
      </c>
      <c r="Y167" s="28">
        <f t="shared" si="1043"/>
        <v>19.186224708504803</v>
      </c>
      <c r="Z167" s="28">
        <f t="shared" si="1043"/>
        <v>18.488520590420666</v>
      </c>
      <c r="AA167" s="28">
        <f t="shared" si="1043"/>
        <v>17.907100492017225</v>
      </c>
      <c r="AB167" s="28">
        <f t="shared" si="1043"/>
        <v>17.422583743347687</v>
      </c>
      <c r="AD167" s="163" t="s">
        <v>17</v>
      </c>
      <c r="AE167" s="162">
        <v>20000</v>
      </c>
      <c r="AF167" s="58" t="s">
        <v>19</v>
      </c>
      <c r="AG167" s="28">
        <f>AG$112/10*$C167/(2+$E$12)</f>
        <v>27.5</v>
      </c>
      <c r="AH167" s="28">
        <f t="shared" ref="AH167:AP167" si="1044">AH$112/10*$C167/(2+$E$12)</f>
        <v>25.416666666666664</v>
      </c>
      <c r="AI167" s="28">
        <f t="shared" si="1044"/>
        <v>23.680555555555557</v>
      </c>
      <c r="AJ167" s="28">
        <f t="shared" si="1044"/>
        <v>22.233796296296294</v>
      </c>
      <c r="AK167" s="28">
        <f t="shared" si="1044"/>
        <v>21.028163580246915</v>
      </c>
      <c r="AL167" s="28">
        <f t="shared" si="1044"/>
        <v>20.023469650205758</v>
      </c>
      <c r="AM167" s="28">
        <f t="shared" si="1044"/>
        <v>19.186224708504803</v>
      </c>
      <c r="AN167" s="28">
        <f t="shared" si="1044"/>
        <v>18.488520590420666</v>
      </c>
      <c r="AO167" s="28">
        <f t="shared" si="1044"/>
        <v>17.907100492017225</v>
      </c>
      <c r="AP167" s="28">
        <f t="shared" si="1044"/>
        <v>17.422583743347687</v>
      </c>
      <c r="AR167" s="163" t="s">
        <v>17</v>
      </c>
      <c r="AS167" s="162">
        <v>20000</v>
      </c>
      <c r="AT167" s="58" t="s">
        <v>19</v>
      </c>
      <c r="AU167" s="28">
        <f>AU$112/10*$C167/(2+$E$12)</f>
        <v>27.5</v>
      </c>
      <c r="AV167" s="28">
        <f t="shared" ref="AV167:BD167" si="1045">AV$112/10*$C167/(2+$E$12)</f>
        <v>25.416666666666664</v>
      </c>
      <c r="AW167" s="28">
        <f t="shared" si="1045"/>
        <v>23.680555555555557</v>
      </c>
      <c r="AX167" s="28">
        <f t="shared" si="1045"/>
        <v>22.233796296296294</v>
      </c>
      <c r="AY167" s="28">
        <f t="shared" si="1045"/>
        <v>21.028163580246915</v>
      </c>
      <c r="AZ167" s="28">
        <f t="shared" si="1045"/>
        <v>20.023469650205758</v>
      </c>
      <c r="BA167" s="28">
        <f t="shared" si="1045"/>
        <v>19.186224708504803</v>
      </c>
      <c r="BB167" s="28">
        <f t="shared" si="1045"/>
        <v>18.488520590420666</v>
      </c>
      <c r="BC167" s="28">
        <f t="shared" si="1045"/>
        <v>17.907100492017225</v>
      </c>
      <c r="BD167" s="28">
        <f t="shared" si="1045"/>
        <v>17.422583743347687</v>
      </c>
      <c r="BF167" s="163" t="s">
        <v>17</v>
      </c>
      <c r="BG167" s="162">
        <v>20000</v>
      </c>
      <c r="BH167" s="58" t="s">
        <v>19</v>
      </c>
      <c r="BI167" s="28">
        <f>BI$112/10*$C167/(2+$E$12)</f>
        <v>27.5</v>
      </c>
      <c r="BJ167" s="28">
        <f t="shared" ref="BJ167:BR167" si="1046">BJ$112/10*$C167/(2+$E$12)</f>
        <v>25.416666666666664</v>
      </c>
      <c r="BK167" s="28">
        <f t="shared" si="1046"/>
        <v>23.680555555555557</v>
      </c>
      <c r="BL167" s="28">
        <f t="shared" si="1046"/>
        <v>22.233796296296294</v>
      </c>
      <c r="BM167" s="28">
        <f t="shared" si="1046"/>
        <v>21.028163580246915</v>
      </c>
      <c r="BN167" s="28">
        <f t="shared" si="1046"/>
        <v>20.023469650205758</v>
      </c>
      <c r="BO167" s="28">
        <f t="shared" si="1046"/>
        <v>19.186224708504803</v>
      </c>
      <c r="BP167" s="28">
        <f t="shared" si="1046"/>
        <v>18.488520590420666</v>
      </c>
      <c r="BQ167" s="28">
        <f t="shared" si="1046"/>
        <v>17.907100492017225</v>
      </c>
      <c r="BR167" s="28">
        <f t="shared" si="1046"/>
        <v>17.422583743347687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23.971836419753085</v>
      </c>
      <c r="J168" s="28"/>
      <c r="K168" s="28"/>
      <c r="L168" s="28"/>
      <c r="M168" s="28"/>
      <c r="N168" s="28">
        <f>SUM(E167:N167)/10</f>
        <v>21.288708128326157</v>
      </c>
      <c r="P168" s="163"/>
      <c r="Q168" s="162"/>
      <c r="R168" s="20" t="s">
        <v>22</v>
      </c>
      <c r="S168" s="28"/>
      <c r="T168" s="28"/>
      <c r="U168" s="28"/>
      <c r="V168" s="28"/>
      <c r="W168" s="28">
        <f>SUM(S167:W167)/5</f>
        <v>23.971836419753085</v>
      </c>
      <c r="X168" s="28"/>
      <c r="Y168" s="28"/>
      <c r="Z168" s="28"/>
      <c r="AA168" s="28"/>
      <c r="AB168" s="28">
        <f>SUM(S167:AB167)/10</f>
        <v>21.288708128326157</v>
      </c>
      <c r="AD168" s="163"/>
      <c r="AE168" s="162"/>
      <c r="AF168" s="20" t="s">
        <v>22</v>
      </c>
      <c r="AG168" s="28"/>
      <c r="AH168" s="28"/>
      <c r="AI168" s="28"/>
      <c r="AJ168" s="28"/>
      <c r="AK168" s="28">
        <f>SUM(AG167:AK167)/5</f>
        <v>23.971836419753085</v>
      </c>
      <c r="AL168" s="28"/>
      <c r="AM168" s="28"/>
      <c r="AN168" s="28"/>
      <c r="AO168" s="28"/>
      <c r="AP168" s="28">
        <f>SUM(AG167:AP167)/10</f>
        <v>21.288708128326157</v>
      </c>
      <c r="AR168" s="163"/>
      <c r="AS168" s="162"/>
      <c r="AT168" s="20" t="s">
        <v>22</v>
      </c>
      <c r="AU168" s="28"/>
      <c r="AV168" s="28"/>
      <c r="AW168" s="28"/>
      <c r="AX168" s="28"/>
      <c r="AY168" s="28">
        <f>SUM(AU167:AY167)/5</f>
        <v>23.971836419753085</v>
      </c>
      <c r="AZ168" s="28"/>
      <c r="BA168" s="28"/>
      <c r="BB168" s="28"/>
      <c r="BC168" s="28"/>
      <c r="BD168" s="28">
        <f>SUM(AU167:BD167)/10</f>
        <v>21.288708128326157</v>
      </c>
      <c r="BF168" s="163"/>
      <c r="BG168" s="162"/>
      <c r="BH168" s="20" t="s">
        <v>22</v>
      </c>
      <c r="BI168" s="28"/>
      <c r="BJ168" s="28"/>
      <c r="BK168" s="28"/>
      <c r="BL168" s="28"/>
      <c r="BM168" s="28">
        <f>SUM(BI167:BM167)/5</f>
        <v>23.971836419753085</v>
      </c>
      <c r="BN168" s="28"/>
      <c r="BO168" s="28"/>
      <c r="BP168" s="28"/>
      <c r="BQ168" s="28"/>
      <c r="BR168" s="28">
        <f>SUM(BI167:BR167)/10</f>
        <v>21.288708128326157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27.5</v>
      </c>
      <c r="F169" s="28">
        <f t="shared" ref="F169:N169" si="1047">F$113/10*$C167/(2+$E$12)</f>
        <v>52.916666666666657</v>
      </c>
      <c r="G169" s="28">
        <f t="shared" si="1047"/>
        <v>76.597222222222229</v>
      </c>
      <c r="H169" s="28">
        <f t="shared" si="1047"/>
        <v>98.831018518518519</v>
      </c>
      <c r="I169" s="28">
        <f t="shared" si="1047"/>
        <v>119.85918209876543</v>
      </c>
      <c r="J169" s="28">
        <f t="shared" si="1047"/>
        <v>139.8826517489712</v>
      </c>
      <c r="K169" s="28">
        <f t="shared" si="1047"/>
        <v>159.06887645747599</v>
      </c>
      <c r="L169" s="28">
        <f t="shared" si="1047"/>
        <v>177.55739704789667</v>
      </c>
      <c r="M169" s="28">
        <f t="shared" si="1047"/>
        <v>195.46449753991388</v>
      </c>
      <c r="N169" s="28">
        <f t="shared" si="1047"/>
        <v>212.88708128326158</v>
      </c>
      <c r="P169" s="163"/>
      <c r="Q169" s="162"/>
      <c r="R169" s="20" t="s">
        <v>52</v>
      </c>
      <c r="S169" s="28">
        <f>S$113/10*$C167/(2+$E$12)</f>
        <v>27.5</v>
      </c>
      <c r="T169" s="28">
        <f t="shared" ref="T169:AB169" si="1048">T$113/10*$C167/(2+$E$12)</f>
        <v>52.916666666666657</v>
      </c>
      <c r="U169" s="28">
        <f t="shared" si="1048"/>
        <v>76.597222222222229</v>
      </c>
      <c r="V169" s="28">
        <f t="shared" si="1048"/>
        <v>98.831018518518519</v>
      </c>
      <c r="W169" s="28">
        <f t="shared" si="1048"/>
        <v>119.85918209876543</v>
      </c>
      <c r="X169" s="28">
        <f t="shared" si="1048"/>
        <v>139.8826517489712</v>
      </c>
      <c r="Y169" s="28">
        <f t="shared" si="1048"/>
        <v>159.06887645747599</v>
      </c>
      <c r="Z169" s="28">
        <f t="shared" si="1048"/>
        <v>177.55739704789667</v>
      </c>
      <c r="AA169" s="28">
        <f t="shared" si="1048"/>
        <v>195.46449753991388</v>
      </c>
      <c r="AB169" s="28">
        <f t="shared" si="1048"/>
        <v>212.88708128326158</v>
      </c>
      <c r="AD169" s="163"/>
      <c r="AE169" s="162"/>
      <c r="AF169" s="20" t="s">
        <v>52</v>
      </c>
      <c r="AG169" s="28">
        <f>AG$113/10*$C167/(2+$E$12)</f>
        <v>27.5</v>
      </c>
      <c r="AH169" s="28">
        <f t="shared" ref="AH169:AP169" si="1049">AH$113/10*$C167/(2+$E$12)</f>
        <v>52.916666666666657</v>
      </c>
      <c r="AI169" s="28">
        <f t="shared" si="1049"/>
        <v>76.597222222222229</v>
      </c>
      <c r="AJ169" s="28">
        <f t="shared" si="1049"/>
        <v>98.831018518518519</v>
      </c>
      <c r="AK169" s="28">
        <f t="shared" si="1049"/>
        <v>119.85918209876543</v>
      </c>
      <c r="AL169" s="28">
        <f t="shared" si="1049"/>
        <v>139.8826517489712</v>
      </c>
      <c r="AM169" s="28">
        <f t="shared" si="1049"/>
        <v>159.06887645747599</v>
      </c>
      <c r="AN169" s="28">
        <f t="shared" si="1049"/>
        <v>177.55739704789667</v>
      </c>
      <c r="AO169" s="28">
        <f t="shared" si="1049"/>
        <v>195.46449753991388</v>
      </c>
      <c r="AP169" s="28">
        <f t="shared" si="1049"/>
        <v>212.88708128326158</v>
      </c>
      <c r="AR169" s="163"/>
      <c r="AS169" s="162"/>
      <c r="AT169" s="20" t="s">
        <v>52</v>
      </c>
      <c r="AU169" s="28">
        <f>AU$113/10*$C167/(2+$E$12)</f>
        <v>27.5</v>
      </c>
      <c r="AV169" s="28">
        <f t="shared" ref="AV169:BD169" si="1050">AV$113/10*$C167/(2+$E$12)</f>
        <v>52.916666666666657</v>
      </c>
      <c r="AW169" s="28">
        <f t="shared" si="1050"/>
        <v>76.597222222222229</v>
      </c>
      <c r="AX169" s="28">
        <f t="shared" si="1050"/>
        <v>98.831018518518519</v>
      </c>
      <c r="AY169" s="28">
        <f t="shared" si="1050"/>
        <v>119.85918209876543</v>
      </c>
      <c r="AZ169" s="28">
        <f t="shared" si="1050"/>
        <v>139.8826517489712</v>
      </c>
      <c r="BA169" s="28">
        <f t="shared" si="1050"/>
        <v>159.06887645747599</v>
      </c>
      <c r="BB169" s="28">
        <f t="shared" si="1050"/>
        <v>177.55739704789667</v>
      </c>
      <c r="BC169" s="28">
        <f t="shared" si="1050"/>
        <v>195.46449753991388</v>
      </c>
      <c r="BD169" s="28">
        <f t="shared" si="1050"/>
        <v>212.88708128326158</v>
      </c>
      <c r="BF169" s="163"/>
      <c r="BG169" s="162"/>
      <c r="BH169" s="20" t="s">
        <v>52</v>
      </c>
      <c r="BI169" s="28">
        <f>BI$113/10*$C167/(2+$E$12)</f>
        <v>27.5</v>
      </c>
      <c r="BJ169" s="28">
        <f t="shared" ref="BJ169:BR169" si="1051">BJ$113/10*$C167/(2+$E$12)</f>
        <v>52.916666666666657</v>
      </c>
      <c r="BK169" s="28">
        <f t="shared" si="1051"/>
        <v>76.597222222222229</v>
      </c>
      <c r="BL169" s="28">
        <f t="shared" si="1051"/>
        <v>98.831018518518519</v>
      </c>
      <c r="BM169" s="28">
        <f t="shared" si="1051"/>
        <v>119.85918209876543</v>
      </c>
      <c r="BN169" s="28">
        <f t="shared" si="1051"/>
        <v>139.8826517489712</v>
      </c>
      <c r="BO169" s="28">
        <f t="shared" si="1051"/>
        <v>159.06887645747599</v>
      </c>
      <c r="BP169" s="28">
        <f t="shared" si="1051"/>
        <v>177.55739704789667</v>
      </c>
      <c r="BQ169" s="28">
        <f t="shared" si="1051"/>
        <v>195.46449753991388</v>
      </c>
      <c r="BR169" s="28">
        <f t="shared" si="1051"/>
        <v>212.88708128326158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550</v>
      </c>
      <c r="F170" s="28">
        <f t="shared" ref="F170:N170" si="1052">F$112/10*$C170/(2+$E$12)</f>
        <v>508.33333333333331</v>
      </c>
      <c r="G170" s="28">
        <f t="shared" si="1052"/>
        <v>473.61111111111109</v>
      </c>
      <c r="H170" s="28">
        <f t="shared" si="1052"/>
        <v>444.67592592592587</v>
      </c>
      <c r="I170" s="28">
        <f t="shared" si="1052"/>
        <v>420.56327160493828</v>
      </c>
      <c r="J170" s="28">
        <f t="shared" si="1052"/>
        <v>400.4693930041152</v>
      </c>
      <c r="K170" s="28">
        <f t="shared" si="1052"/>
        <v>383.72449417009602</v>
      </c>
      <c r="L170" s="28">
        <f t="shared" si="1052"/>
        <v>369.77041180841337</v>
      </c>
      <c r="M170" s="28">
        <f t="shared" si="1052"/>
        <v>358.14200984034449</v>
      </c>
      <c r="N170" s="28">
        <f t="shared" si="1052"/>
        <v>348.45167486695374</v>
      </c>
      <c r="P170" s="163"/>
      <c r="Q170" s="162">
        <v>400000</v>
      </c>
      <c r="R170" s="58" t="s">
        <v>19</v>
      </c>
      <c r="S170" s="28">
        <f>S$112/10*$C170/(2+$E$12)</f>
        <v>550</v>
      </c>
      <c r="T170" s="28">
        <f t="shared" ref="T170:AB170" si="1053">T$112/10*$C170/(2+$E$12)</f>
        <v>508.33333333333331</v>
      </c>
      <c r="U170" s="28">
        <f t="shared" si="1053"/>
        <v>473.61111111111109</v>
      </c>
      <c r="V170" s="28">
        <f t="shared" si="1053"/>
        <v>444.67592592592587</v>
      </c>
      <c r="W170" s="28">
        <f t="shared" si="1053"/>
        <v>420.56327160493828</v>
      </c>
      <c r="X170" s="28">
        <f t="shared" si="1053"/>
        <v>400.4693930041152</v>
      </c>
      <c r="Y170" s="28">
        <f t="shared" si="1053"/>
        <v>383.72449417009602</v>
      </c>
      <c r="Z170" s="28">
        <f t="shared" si="1053"/>
        <v>369.77041180841337</v>
      </c>
      <c r="AA170" s="28">
        <f t="shared" si="1053"/>
        <v>358.14200984034449</v>
      </c>
      <c r="AB170" s="28">
        <f t="shared" si="1053"/>
        <v>348.45167486695374</v>
      </c>
      <c r="AD170" s="163"/>
      <c r="AE170" s="162">
        <v>400000</v>
      </c>
      <c r="AF170" s="58" t="s">
        <v>19</v>
      </c>
      <c r="AG170" s="28">
        <f>AG$112/10*$C170/(2+$E$12)</f>
        <v>550</v>
      </c>
      <c r="AH170" s="28">
        <f t="shared" ref="AH170:AP170" si="1054">AH$112/10*$C170/(2+$E$12)</f>
        <v>508.33333333333331</v>
      </c>
      <c r="AI170" s="28">
        <f t="shared" si="1054"/>
        <v>473.61111111111109</v>
      </c>
      <c r="AJ170" s="28">
        <f t="shared" si="1054"/>
        <v>444.67592592592587</v>
      </c>
      <c r="AK170" s="28">
        <f t="shared" si="1054"/>
        <v>420.56327160493828</v>
      </c>
      <c r="AL170" s="28">
        <f t="shared" si="1054"/>
        <v>400.4693930041152</v>
      </c>
      <c r="AM170" s="28">
        <f t="shared" si="1054"/>
        <v>383.72449417009602</v>
      </c>
      <c r="AN170" s="28">
        <f t="shared" si="1054"/>
        <v>369.77041180841337</v>
      </c>
      <c r="AO170" s="28">
        <f t="shared" si="1054"/>
        <v>358.14200984034449</v>
      </c>
      <c r="AP170" s="28">
        <f t="shared" si="1054"/>
        <v>348.45167486695374</v>
      </c>
      <c r="AR170" s="163"/>
      <c r="AS170" s="162">
        <v>400000</v>
      </c>
      <c r="AT170" s="58" t="s">
        <v>19</v>
      </c>
      <c r="AU170" s="28">
        <f>AU$112/10*$C170/(2+$E$12)</f>
        <v>550</v>
      </c>
      <c r="AV170" s="28">
        <f t="shared" ref="AV170:BD170" si="1055">AV$112/10*$C170/(2+$E$12)</f>
        <v>508.33333333333331</v>
      </c>
      <c r="AW170" s="28">
        <f t="shared" si="1055"/>
        <v>473.61111111111109</v>
      </c>
      <c r="AX170" s="28">
        <f t="shared" si="1055"/>
        <v>444.67592592592587</v>
      </c>
      <c r="AY170" s="28">
        <f t="shared" si="1055"/>
        <v>420.56327160493828</v>
      </c>
      <c r="AZ170" s="28">
        <f t="shared" si="1055"/>
        <v>400.4693930041152</v>
      </c>
      <c r="BA170" s="28">
        <f t="shared" si="1055"/>
        <v>383.72449417009602</v>
      </c>
      <c r="BB170" s="28">
        <f t="shared" si="1055"/>
        <v>369.77041180841337</v>
      </c>
      <c r="BC170" s="28">
        <f t="shared" si="1055"/>
        <v>358.14200984034449</v>
      </c>
      <c r="BD170" s="28">
        <f t="shared" si="1055"/>
        <v>348.45167486695374</v>
      </c>
      <c r="BF170" s="163"/>
      <c r="BG170" s="162">
        <v>400000</v>
      </c>
      <c r="BH170" s="58" t="s">
        <v>19</v>
      </c>
      <c r="BI170" s="28">
        <f>BI$112/10*$C170/(2+$E$12)</f>
        <v>550</v>
      </c>
      <c r="BJ170" s="28">
        <f t="shared" ref="BJ170:BR170" si="1056">BJ$112/10*$C170/(2+$E$12)</f>
        <v>508.33333333333331</v>
      </c>
      <c r="BK170" s="28">
        <f t="shared" si="1056"/>
        <v>473.61111111111109</v>
      </c>
      <c r="BL170" s="28">
        <f t="shared" si="1056"/>
        <v>444.67592592592587</v>
      </c>
      <c r="BM170" s="28">
        <f t="shared" si="1056"/>
        <v>420.56327160493828</v>
      </c>
      <c r="BN170" s="28">
        <f t="shared" si="1056"/>
        <v>400.4693930041152</v>
      </c>
      <c r="BO170" s="28">
        <f t="shared" si="1056"/>
        <v>383.72449417009602</v>
      </c>
      <c r="BP170" s="28">
        <f t="shared" si="1056"/>
        <v>369.77041180841337</v>
      </c>
      <c r="BQ170" s="28">
        <f t="shared" si="1056"/>
        <v>358.14200984034449</v>
      </c>
      <c r="BR170" s="28">
        <f t="shared" si="1056"/>
        <v>348.45167486695374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479.43672839506172</v>
      </c>
      <c r="J171" s="28"/>
      <c r="K171" s="28"/>
      <c r="L171" s="28"/>
      <c r="M171" s="28"/>
      <c r="N171" s="28">
        <f>SUM(E170:N170)/10</f>
        <v>425.77416256652316</v>
      </c>
      <c r="P171" s="163"/>
      <c r="Q171" s="162"/>
      <c r="R171" s="20" t="s">
        <v>22</v>
      </c>
      <c r="S171" s="28"/>
      <c r="T171" s="28"/>
      <c r="U171" s="28"/>
      <c r="V171" s="28"/>
      <c r="W171" s="28">
        <f>SUM(S170:W170)/5</f>
        <v>479.43672839506172</v>
      </c>
      <c r="X171" s="28"/>
      <c r="Y171" s="28"/>
      <c r="Z171" s="28"/>
      <c r="AA171" s="28"/>
      <c r="AB171" s="28">
        <f>SUM(S170:AB170)/10</f>
        <v>425.77416256652316</v>
      </c>
      <c r="AD171" s="163"/>
      <c r="AE171" s="162"/>
      <c r="AF171" s="20" t="s">
        <v>22</v>
      </c>
      <c r="AG171" s="28"/>
      <c r="AH171" s="28"/>
      <c r="AI171" s="28"/>
      <c r="AJ171" s="28"/>
      <c r="AK171" s="28">
        <f>SUM(AG170:AK170)/5</f>
        <v>479.43672839506172</v>
      </c>
      <c r="AL171" s="28"/>
      <c r="AM171" s="28"/>
      <c r="AN171" s="28"/>
      <c r="AO171" s="28"/>
      <c r="AP171" s="28">
        <f>SUM(AG170:AP170)/10</f>
        <v>425.77416256652316</v>
      </c>
      <c r="AR171" s="163"/>
      <c r="AS171" s="162"/>
      <c r="AT171" s="20" t="s">
        <v>22</v>
      </c>
      <c r="AU171" s="28"/>
      <c r="AV171" s="28"/>
      <c r="AW171" s="28"/>
      <c r="AX171" s="28"/>
      <c r="AY171" s="28">
        <f>SUM(AU170:AY170)/5</f>
        <v>479.43672839506172</v>
      </c>
      <c r="AZ171" s="28"/>
      <c r="BA171" s="28"/>
      <c r="BB171" s="28"/>
      <c r="BC171" s="28"/>
      <c r="BD171" s="28">
        <f>SUM(AU170:BD170)/10</f>
        <v>425.77416256652316</v>
      </c>
      <c r="BF171" s="163"/>
      <c r="BG171" s="162"/>
      <c r="BH171" s="20" t="s">
        <v>22</v>
      </c>
      <c r="BI171" s="28"/>
      <c r="BJ171" s="28"/>
      <c r="BK171" s="28"/>
      <c r="BL171" s="28"/>
      <c r="BM171" s="28">
        <f>SUM(BI170:BM170)/5</f>
        <v>479.43672839506172</v>
      </c>
      <c r="BN171" s="28"/>
      <c r="BO171" s="28"/>
      <c r="BP171" s="28"/>
      <c r="BQ171" s="28"/>
      <c r="BR171" s="28">
        <f>SUM(BI170:BR170)/10</f>
        <v>425.77416256652316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550</v>
      </c>
      <c r="F172" s="28">
        <f t="shared" ref="F172:N172" si="1057">F$113/10*$C170/(2+$E$12)</f>
        <v>1058.3333333333333</v>
      </c>
      <c r="G172" s="28">
        <f t="shared" si="1057"/>
        <v>1531.9444444444443</v>
      </c>
      <c r="H172" s="28">
        <f t="shared" si="1057"/>
        <v>1976.6203703703702</v>
      </c>
      <c r="I172" s="28">
        <f t="shared" si="1057"/>
        <v>2397.1836419753085</v>
      </c>
      <c r="J172" s="28">
        <f t="shared" si="1057"/>
        <v>2797.6530349794239</v>
      </c>
      <c r="K172" s="28">
        <f t="shared" si="1057"/>
        <v>3181.3775291495199</v>
      </c>
      <c r="L172" s="28">
        <f t="shared" si="1057"/>
        <v>3551.1479409579333</v>
      </c>
      <c r="M172" s="28">
        <f t="shared" si="1057"/>
        <v>3909.2899507982775</v>
      </c>
      <c r="N172" s="28">
        <f t="shared" si="1057"/>
        <v>4257.7416256652314</v>
      </c>
      <c r="P172" s="163"/>
      <c r="Q172" s="162"/>
      <c r="R172" s="20" t="s">
        <v>52</v>
      </c>
      <c r="S172" s="28">
        <f>S$113/10*$C170/(2+$E$12)</f>
        <v>550</v>
      </c>
      <c r="T172" s="28">
        <f t="shared" ref="T172:AB172" si="1058">T$113/10*$C170/(2+$E$12)</f>
        <v>1058.3333333333333</v>
      </c>
      <c r="U172" s="28">
        <f t="shared" si="1058"/>
        <v>1531.9444444444443</v>
      </c>
      <c r="V172" s="28">
        <f t="shared" si="1058"/>
        <v>1976.6203703703702</v>
      </c>
      <c r="W172" s="28">
        <f t="shared" si="1058"/>
        <v>2397.1836419753085</v>
      </c>
      <c r="X172" s="28">
        <f t="shared" si="1058"/>
        <v>2797.6530349794239</v>
      </c>
      <c r="Y172" s="28">
        <f t="shared" si="1058"/>
        <v>3181.3775291495199</v>
      </c>
      <c r="Z172" s="28">
        <f t="shared" si="1058"/>
        <v>3551.1479409579333</v>
      </c>
      <c r="AA172" s="28">
        <f t="shared" si="1058"/>
        <v>3909.2899507982775</v>
      </c>
      <c r="AB172" s="28">
        <f t="shared" si="1058"/>
        <v>4257.7416256652314</v>
      </c>
      <c r="AD172" s="163"/>
      <c r="AE172" s="162"/>
      <c r="AF172" s="20" t="s">
        <v>52</v>
      </c>
      <c r="AG172" s="28">
        <f>AG$113/10*$C170/(2+$E$12)</f>
        <v>550</v>
      </c>
      <c r="AH172" s="28">
        <f t="shared" ref="AH172:AP172" si="1059">AH$113/10*$C170/(2+$E$12)</f>
        <v>1058.3333333333333</v>
      </c>
      <c r="AI172" s="28">
        <f t="shared" si="1059"/>
        <v>1531.9444444444443</v>
      </c>
      <c r="AJ172" s="28">
        <f t="shared" si="1059"/>
        <v>1976.6203703703702</v>
      </c>
      <c r="AK172" s="28">
        <f t="shared" si="1059"/>
        <v>2397.1836419753085</v>
      </c>
      <c r="AL172" s="28">
        <f t="shared" si="1059"/>
        <v>2797.6530349794239</v>
      </c>
      <c r="AM172" s="28">
        <f t="shared" si="1059"/>
        <v>3181.3775291495199</v>
      </c>
      <c r="AN172" s="28">
        <f t="shared" si="1059"/>
        <v>3551.1479409579333</v>
      </c>
      <c r="AO172" s="28">
        <f t="shared" si="1059"/>
        <v>3909.2899507982775</v>
      </c>
      <c r="AP172" s="28">
        <f t="shared" si="1059"/>
        <v>4257.7416256652314</v>
      </c>
      <c r="AR172" s="163"/>
      <c r="AS172" s="162"/>
      <c r="AT172" s="20" t="s">
        <v>52</v>
      </c>
      <c r="AU172" s="28">
        <f>AU$113/10*$C170/(2+$E$12)</f>
        <v>550</v>
      </c>
      <c r="AV172" s="28">
        <f t="shared" ref="AV172:BD172" si="1060">AV$113/10*$C170/(2+$E$12)</f>
        <v>1058.3333333333333</v>
      </c>
      <c r="AW172" s="28">
        <f t="shared" si="1060"/>
        <v>1531.9444444444443</v>
      </c>
      <c r="AX172" s="28">
        <f t="shared" si="1060"/>
        <v>1976.6203703703702</v>
      </c>
      <c r="AY172" s="28">
        <f t="shared" si="1060"/>
        <v>2397.1836419753085</v>
      </c>
      <c r="AZ172" s="28">
        <f t="shared" si="1060"/>
        <v>2797.6530349794239</v>
      </c>
      <c r="BA172" s="28">
        <f t="shared" si="1060"/>
        <v>3181.3775291495199</v>
      </c>
      <c r="BB172" s="28">
        <f t="shared" si="1060"/>
        <v>3551.1479409579333</v>
      </c>
      <c r="BC172" s="28">
        <f t="shared" si="1060"/>
        <v>3909.2899507982775</v>
      </c>
      <c r="BD172" s="28">
        <f t="shared" si="1060"/>
        <v>4257.7416256652314</v>
      </c>
      <c r="BF172" s="163"/>
      <c r="BG172" s="162"/>
      <c r="BH172" s="20" t="s">
        <v>52</v>
      </c>
      <c r="BI172" s="28">
        <f>BI$113/10*$C170/(2+$E$12)</f>
        <v>550</v>
      </c>
      <c r="BJ172" s="28">
        <f t="shared" ref="BJ172:BR172" si="1061">BJ$113/10*$C170/(2+$E$12)</f>
        <v>1058.3333333333333</v>
      </c>
      <c r="BK172" s="28">
        <f t="shared" si="1061"/>
        <v>1531.9444444444443</v>
      </c>
      <c r="BL172" s="28">
        <f t="shared" si="1061"/>
        <v>1976.6203703703702</v>
      </c>
      <c r="BM172" s="28">
        <f t="shared" si="1061"/>
        <v>2397.1836419753085</v>
      </c>
      <c r="BN172" s="28">
        <f t="shared" si="1061"/>
        <v>2797.6530349794239</v>
      </c>
      <c r="BO172" s="28">
        <f t="shared" si="1061"/>
        <v>3181.3775291495199</v>
      </c>
      <c r="BP172" s="28">
        <f t="shared" si="1061"/>
        <v>3551.1479409579333</v>
      </c>
      <c r="BQ172" s="28">
        <f t="shared" si="1061"/>
        <v>3909.2899507982775</v>
      </c>
      <c r="BR172" s="28">
        <f t="shared" si="1061"/>
        <v>4257.7416256652314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1375</v>
      </c>
      <c r="F173" s="30">
        <f t="shared" ref="F173:N173" si="1062">F$112/10*$C173/(2+$E$12)</f>
        <v>1270.8333333333333</v>
      </c>
      <c r="G173" s="30">
        <f t="shared" si="1062"/>
        <v>1184.0277777777778</v>
      </c>
      <c r="H173" s="30">
        <f t="shared" si="1062"/>
        <v>1111.6898148148148</v>
      </c>
      <c r="I173" s="30">
        <f t="shared" si="1062"/>
        <v>1051.4081790123457</v>
      </c>
      <c r="J173" s="30">
        <f t="shared" si="1062"/>
        <v>1001.173482510288</v>
      </c>
      <c r="K173" s="30">
        <f t="shared" si="1062"/>
        <v>959.31123542524006</v>
      </c>
      <c r="L173" s="30">
        <f t="shared" si="1062"/>
        <v>924.42602952103346</v>
      </c>
      <c r="M173" s="30">
        <f t="shared" si="1062"/>
        <v>895.35502460086116</v>
      </c>
      <c r="N173" s="30">
        <f t="shared" si="1062"/>
        <v>871.12918716738432</v>
      </c>
      <c r="P173" s="163"/>
      <c r="Q173" s="161">
        <v>1000000</v>
      </c>
      <c r="R173" s="16" t="s">
        <v>19</v>
      </c>
      <c r="S173" s="30">
        <f>S$112/10*$C173/(2+$E$12)</f>
        <v>1375</v>
      </c>
      <c r="T173" s="30">
        <f t="shared" ref="T173:AB173" si="1063">T$112/10*$C173/(2+$E$12)</f>
        <v>1270.8333333333333</v>
      </c>
      <c r="U173" s="30">
        <f t="shared" si="1063"/>
        <v>1184.0277777777778</v>
      </c>
      <c r="V173" s="30">
        <f t="shared" si="1063"/>
        <v>1111.6898148148148</v>
      </c>
      <c r="W173" s="30">
        <f t="shared" si="1063"/>
        <v>1051.4081790123457</v>
      </c>
      <c r="X173" s="30">
        <f t="shared" si="1063"/>
        <v>1001.173482510288</v>
      </c>
      <c r="Y173" s="30">
        <f t="shared" si="1063"/>
        <v>959.31123542524006</v>
      </c>
      <c r="Z173" s="30">
        <f t="shared" si="1063"/>
        <v>924.42602952103346</v>
      </c>
      <c r="AA173" s="30">
        <f t="shared" si="1063"/>
        <v>895.35502460086116</v>
      </c>
      <c r="AB173" s="30">
        <f t="shared" si="1063"/>
        <v>871.12918716738432</v>
      </c>
      <c r="AD173" s="163"/>
      <c r="AE173" s="161">
        <v>1000000</v>
      </c>
      <c r="AF173" s="16" t="s">
        <v>19</v>
      </c>
      <c r="AG173" s="30">
        <f>AG$112/10*$C173/(2+$E$12)</f>
        <v>1375</v>
      </c>
      <c r="AH173" s="30">
        <f t="shared" ref="AH173:AP173" si="1064">AH$112/10*$C173/(2+$E$12)</f>
        <v>1270.8333333333333</v>
      </c>
      <c r="AI173" s="30">
        <f t="shared" si="1064"/>
        <v>1184.0277777777778</v>
      </c>
      <c r="AJ173" s="30">
        <f t="shared" si="1064"/>
        <v>1111.6898148148148</v>
      </c>
      <c r="AK173" s="30">
        <f t="shared" si="1064"/>
        <v>1051.4081790123457</v>
      </c>
      <c r="AL173" s="30">
        <f t="shared" si="1064"/>
        <v>1001.173482510288</v>
      </c>
      <c r="AM173" s="30">
        <f t="shared" si="1064"/>
        <v>959.31123542524006</v>
      </c>
      <c r="AN173" s="30">
        <f t="shared" si="1064"/>
        <v>924.42602952103346</v>
      </c>
      <c r="AO173" s="30">
        <f t="shared" si="1064"/>
        <v>895.35502460086116</v>
      </c>
      <c r="AP173" s="30">
        <f t="shared" si="1064"/>
        <v>871.12918716738432</v>
      </c>
      <c r="AR173" s="163"/>
      <c r="AS173" s="161">
        <v>1000000</v>
      </c>
      <c r="AT173" s="16" t="s">
        <v>19</v>
      </c>
      <c r="AU173" s="30">
        <f>AU$112/10*$C173/(2+$E$12)</f>
        <v>1375</v>
      </c>
      <c r="AV173" s="30">
        <f t="shared" ref="AV173:BD173" si="1065">AV$112/10*$C173/(2+$E$12)</f>
        <v>1270.8333333333333</v>
      </c>
      <c r="AW173" s="30">
        <f t="shared" si="1065"/>
        <v>1184.0277777777778</v>
      </c>
      <c r="AX173" s="30">
        <f t="shared" si="1065"/>
        <v>1111.6898148148148</v>
      </c>
      <c r="AY173" s="30">
        <f t="shared" si="1065"/>
        <v>1051.4081790123457</v>
      </c>
      <c r="AZ173" s="30">
        <f t="shared" si="1065"/>
        <v>1001.173482510288</v>
      </c>
      <c r="BA173" s="30">
        <f t="shared" si="1065"/>
        <v>959.31123542524006</v>
      </c>
      <c r="BB173" s="30">
        <f t="shared" si="1065"/>
        <v>924.42602952103346</v>
      </c>
      <c r="BC173" s="30">
        <f t="shared" si="1065"/>
        <v>895.35502460086116</v>
      </c>
      <c r="BD173" s="30">
        <f t="shared" si="1065"/>
        <v>871.12918716738432</v>
      </c>
      <c r="BF173" s="163"/>
      <c r="BG173" s="161">
        <v>1000000</v>
      </c>
      <c r="BH173" s="16" t="s">
        <v>19</v>
      </c>
      <c r="BI173" s="30">
        <f>BI$112/10*$C173/(2+$E$12)</f>
        <v>1375</v>
      </c>
      <c r="BJ173" s="30">
        <f t="shared" ref="BJ173:BR173" si="1066">BJ$112/10*$C173/(2+$E$12)</f>
        <v>1270.8333333333333</v>
      </c>
      <c r="BK173" s="30">
        <f t="shared" si="1066"/>
        <v>1184.0277777777778</v>
      </c>
      <c r="BL173" s="30">
        <f t="shared" si="1066"/>
        <v>1111.6898148148148</v>
      </c>
      <c r="BM173" s="30">
        <f t="shared" si="1066"/>
        <v>1051.4081790123457</v>
      </c>
      <c r="BN173" s="30">
        <f t="shared" si="1066"/>
        <v>1001.173482510288</v>
      </c>
      <c r="BO173" s="30">
        <f t="shared" si="1066"/>
        <v>959.31123542524006</v>
      </c>
      <c r="BP173" s="30">
        <f t="shared" si="1066"/>
        <v>924.42602952103346</v>
      </c>
      <c r="BQ173" s="30">
        <f t="shared" si="1066"/>
        <v>895.35502460086116</v>
      </c>
      <c r="BR173" s="30">
        <f t="shared" si="1066"/>
        <v>871.12918716738432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1198.591820987654</v>
      </c>
      <c r="J174" s="30"/>
      <c r="K174" s="30"/>
      <c r="L174" s="30"/>
      <c r="M174" s="30"/>
      <c r="N174" s="30">
        <f>SUM(E173:N173)/10</f>
        <v>1064.4354064163076</v>
      </c>
      <c r="P174" s="163"/>
      <c r="Q174" s="161"/>
      <c r="R174" s="16" t="s">
        <v>22</v>
      </c>
      <c r="S174" s="30"/>
      <c r="T174" s="30"/>
      <c r="U174" s="30"/>
      <c r="V174" s="30"/>
      <c r="W174" s="30">
        <f>SUM(S173:W173)/5</f>
        <v>1198.591820987654</v>
      </c>
      <c r="X174" s="30"/>
      <c r="Y174" s="30"/>
      <c r="Z174" s="30"/>
      <c r="AA174" s="30"/>
      <c r="AB174" s="30">
        <f>SUM(S173:AB173)/10</f>
        <v>1064.4354064163076</v>
      </c>
      <c r="AD174" s="163"/>
      <c r="AE174" s="161"/>
      <c r="AF174" s="16" t="s">
        <v>22</v>
      </c>
      <c r="AG174" s="30"/>
      <c r="AH174" s="30"/>
      <c r="AI174" s="30"/>
      <c r="AJ174" s="30"/>
      <c r="AK174" s="30">
        <f>SUM(AG173:AK173)/5</f>
        <v>1198.591820987654</v>
      </c>
      <c r="AL174" s="30"/>
      <c r="AM174" s="30"/>
      <c r="AN174" s="30"/>
      <c r="AO174" s="30"/>
      <c r="AP174" s="30">
        <f>SUM(AG173:AP173)/10</f>
        <v>1064.4354064163076</v>
      </c>
      <c r="AR174" s="163"/>
      <c r="AS174" s="161"/>
      <c r="AT174" s="16" t="s">
        <v>22</v>
      </c>
      <c r="AU174" s="30"/>
      <c r="AV174" s="30"/>
      <c r="AW174" s="30"/>
      <c r="AX174" s="30"/>
      <c r="AY174" s="30">
        <f>SUM(AU173:AY173)/5</f>
        <v>1198.591820987654</v>
      </c>
      <c r="AZ174" s="30"/>
      <c r="BA174" s="30"/>
      <c r="BB174" s="30"/>
      <c r="BC174" s="30"/>
      <c r="BD174" s="30">
        <f>SUM(AU173:BD173)/10</f>
        <v>1064.4354064163076</v>
      </c>
      <c r="BF174" s="163"/>
      <c r="BG174" s="161"/>
      <c r="BH174" s="16" t="s">
        <v>22</v>
      </c>
      <c r="BI174" s="30"/>
      <c r="BJ174" s="30"/>
      <c r="BK174" s="30"/>
      <c r="BL174" s="30"/>
      <c r="BM174" s="30">
        <f>SUM(BI173:BM173)/5</f>
        <v>1198.591820987654</v>
      </c>
      <c r="BN174" s="30"/>
      <c r="BO174" s="30"/>
      <c r="BP174" s="30"/>
      <c r="BQ174" s="30"/>
      <c r="BR174" s="30">
        <f>SUM(BI173:BR173)/10</f>
        <v>1064.4354064163076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1375</v>
      </c>
      <c r="F175" s="30">
        <f t="shared" ref="F175:N175" si="1067">F$113/10*$C173/(2+$E$12)</f>
        <v>2645.833333333333</v>
      </c>
      <c r="G175" s="30">
        <f t="shared" si="1067"/>
        <v>3829.8611111111113</v>
      </c>
      <c r="H175" s="30">
        <f t="shared" si="1067"/>
        <v>4941.5509259259252</v>
      </c>
      <c r="I175" s="30">
        <f t="shared" si="1067"/>
        <v>5992.9591049382716</v>
      </c>
      <c r="J175" s="30">
        <f t="shared" si="1067"/>
        <v>6994.1325874485592</v>
      </c>
      <c r="K175" s="30">
        <f t="shared" si="1067"/>
        <v>7953.4438228737999</v>
      </c>
      <c r="L175" s="30">
        <f t="shared" si="1067"/>
        <v>8877.8698523948333</v>
      </c>
      <c r="M175" s="30">
        <f t="shared" si="1067"/>
        <v>9773.2248769956932</v>
      </c>
      <c r="N175" s="30">
        <f t="shared" si="1067"/>
        <v>10644.354064163079</v>
      </c>
      <c r="P175" s="163"/>
      <c r="Q175" s="161"/>
      <c r="R175" s="16" t="s">
        <v>52</v>
      </c>
      <c r="S175" s="30">
        <f>S$113/10*$C173/(2+$E$12)</f>
        <v>1375</v>
      </c>
      <c r="T175" s="30">
        <f t="shared" ref="T175:AB175" si="1068">T$113/10*$C173/(2+$E$12)</f>
        <v>2645.833333333333</v>
      </c>
      <c r="U175" s="30">
        <f t="shared" si="1068"/>
        <v>3829.8611111111113</v>
      </c>
      <c r="V175" s="30">
        <f t="shared" si="1068"/>
        <v>4941.5509259259252</v>
      </c>
      <c r="W175" s="30">
        <f t="shared" si="1068"/>
        <v>5992.9591049382716</v>
      </c>
      <c r="X175" s="30">
        <f t="shared" si="1068"/>
        <v>6994.1325874485592</v>
      </c>
      <c r="Y175" s="30">
        <f t="shared" si="1068"/>
        <v>7953.4438228737999</v>
      </c>
      <c r="Z175" s="30">
        <f t="shared" si="1068"/>
        <v>8877.8698523948333</v>
      </c>
      <c r="AA175" s="30">
        <f t="shared" si="1068"/>
        <v>9773.2248769956932</v>
      </c>
      <c r="AB175" s="30">
        <f t="shared" si="1068"/>
        <v>10644.354064163079</v>
      </c>
      <c r="AD175" s="163"/>
      <c r="AE175" s="161"/>
      <c r="AF175" s="16" t="s">
        <v>52</v>
      </c>
      <c r="AG175" s="30">
        <f>AG$113/10*$C173/(2+$E$12)</f>
        <v>1375</v>
      </c>
      <c r="AH175" s="30">
        <f t="shared" ref="AH175:AP175" si="1069">AH$113/10*$C173/(2+$E$12)</f>
        <v>2645.833333333333</v>
      </c>
      <c r="AI175" s="30">
        <f t="shared" si="1069"/>
        <v>3829.8611111111113</v>
      </c>
      <c r="AJ175" s="30">
        <f t="shared" si="1069"/>
        <v>4941.5509259259252</v>
      </c>
      <c r="AK175" s="30">
        <f t="shared" si="1069"/>
        <v>5992.9591049382716</v>
      </c>
      <c r="AL175" s="30">
        <f t="shared" si="1069"/>
        <v>6994.1325874485592</v>
      </c>
      <c r="AM175" s="30">
        <f t="shared" si="1069"/>
        <v>7953.4438228737999</v>
      </c>
      <c r="AN175" s="30">
        <f t="shared" si="1069"/>
        <v>8877.8698523948333</v>
      </c>
      <c r="AO175" s="30">
        <f t="shared" si="1069"/>
        <v>9773.2248769956932</v>
      </c>
      <c r="AP175" s="30">
        <f t="shared" si="1069"/>
        <v>10644.354064163079</v>
      </c>
      <c r="AR175" s="163"/>
      <c r="AS175" s="161"/>
      <c r="AT175" s="16" t="s">
        <v>52</v>
      </c>
      <c r="AU175" s="30">
        <f>AU$113/10*$C173/(2+$E$12)</f>
        <v>1375</v>
      </c>
      <c r="AV175" s="30">
        <f t="shared" ref="AV175:BD175" si="1070">AV$113/10*$C173/(2+$E$12)</f>
        <v>2645.833333333333</v>
      </c>
      <c r="AW175" s="30">
        <f t="shared" si="1070"/>
        <v>3829.8611111111113</v>
      </c>
      <c r="AX175" s="30">
        <f t="shared" si="1070"/>
        <v>4941.5509259259252</v>
      </c>
      <c r="AY175" s="30">
        <f t="shared" si="1070"/>
        <v>5992.9591049382716</v>
      </c>
      <c r="AZ175" s="30">
        <f t="shared" si="1070"/>
        <v>6994.1325874485592</v>
      </c>
      <c r="BA175" s="30">
        <f t="shared" si="1070"/>
        <v>7953.4438228737999</v>
      </c>
      <c r="BB175" s="30">
        <f t="shared" si="1070"/>
        <v>8877.8698523948333</v>
      </c>
      <c r="BC175" s="30">
        <f t="shared" si="1070"/>
        <v>9773.2248769956932</v>
      </c>
      <c r="BD175" s="30">
        <f t="shared" si="1070"/>
        <v>10644.354064163079</v>
      </c>
      <c r="BF175" s="163"/>
      <c r="BG175" s="161"/>
      <c r="BH175" s="16" t="s">
        <v>52</v>
      </c>
      <c r="BI175" s="30">
        <f>BI$113/10*$C173/(2+$E$12)</f>
        <v>1375</v>
      </c>
      <c r="BJ175" s="30">
        <f t="shared" ref="BJ175:BR175" si="1071">BJ$113/10*$C173/(2+$E$12)</f>
        <v>2645.833333333333</v>
      </c>
      <c r="BK175" s="30">
        <f t="shared" si="1071"/>
        <v>3829.8611111111113</v>
      </c>
      <c r="BL175" s="30">
        <f t="shared" si="1071"/>
        <v>4941.5509259259252</v>
      </c>
      <c r="BM175" s="30">
        <f t="shared" si="1071"/>
        <v>5992.9591049382716</v>
      </c>
      <c r="BN175" s="30">
        <f t="shared" si="1071"/>
        <v>6994.1325874485592</v>
      </c>
      <c r="BO175" s="30">
        <f t="shared" si="1071"/>
        <v>7953.4438228737999</v>
      </c>
      <c r="BP175" s="30">
        <f t="shared" si="1071"/>
        <v>8877.8698523948333</v>
      </c>
      <c r="BQ175" s="30">
        <f t="shared" si="1071"/>
        <v>9773.2248769956932</v>
      </c>
      <c r="BR175" s="30">
        <f t="shared" si="1071"/>
        <v>10644.354064163079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2887.5</v>
      </c>
      <c r="F176" s="30">
        <f t="shared" ref="F176:N176" si="1072">F$112/10*$C176/(2+$E$12)</f>
        <v>2668.75</v>
      </c>
      <c r="G176" s="30">
        <f t="shared" si="1072"/>
        <v>2486.4583333333335</v>
      </c>
      <c r="H176" s="30">
        <f t="shared" si="1072"/>
        <v>2334.5486111111109</v>
      </c>
      <c r="I176" s="30">
        <f t="shared" si="1072"/>
        <v>2207.9571759259261</v>
      </c>
      <c r="J176" s="30">
        <f t="shared" si="1072"/>
        <v>2102.4643132716046</v>
      </c>
      <c r="K176" s="30">
        <f t="shared" si="1072"/>
        <v>2014.5535943930042</v>
      </c>
      <c r="L176" s="30">
        <f t="shared" si="1072"/>
        <v>1941.2946619941702</v>
      </c>
      <c r="M176" s="30">
        <f t="shared" si="1072"/>
        <v>1880.2455516618086</v>
      </c>
      <c r="N176" s="30">
        <f t="shared" si="1072"/>
        <v>1829.3712930515071</v>
      </c>
      <c r="P176" s="163"/>
      <c r="Q176" s="161">
        <v>2100000</v>
      </c>
      <c r="R176" s="16" t="s">
        <v>19</v>
      </c>
      <c r="S176" s="30">
        <f>S$112/10*$C176/(2+$E$12)</f>
        <v>2887.5</v>
      </c>
      <c r="T176" s="30">
        <f t="shared" ref="T176:AB176" si="1073">T$112/10*$C176/(2+$E$12)</f>
        <v>2668.75</v>
      </c>
      <c r="U176" s="30">
        <f t="shared" si="1073"/>
        <v>2486.4583333333335</v>
      </c>
      <c r="V176" s="30">
        <f t="shared" si="1073"/>
        <v>2334.5486111111109</v>
      </c>
      <c r="W176" s="30">
        <f t="shared" si="1073"/>
        <v>2207.9571759259261</v>
      </c>
      <c r="X176" s="30">
        <f t="shared" si="1073"/>
        <v>2102.4643132716046</v>
      </c>
      <c r="Y176" s="30">
        <f t="shared" si="1073"/>
        <v>2014.5535943930042</v>
      </c>
      <c r="Z176" s="30">
        <f t="shared" si="1073"/>
        <v>1941.2946619941702</v>
      </c>
      <c r="AA176" s="30">
        <f t="shared" si="1073"/>
        <v>1880.2455516618086</v>
      </c>
      <c r="AB176" s="30">
        <f t="shared" si="1073"/>
        <v>1829.3712930515071</v>
      </c>
      <c r="AD176" s="163"/>
      <c r="AE176" s="161">
        <v>2100000</v>
      </c>
      <c r="AF176" s="16" t="s">
        <v>19</v>
      </c>
      <c r="AG176" s="30">
        <f>AG$112/10*$C176/(2+$E$12)</f>
        <v>2887.5</v>
      </c>
      <c r="AH176" s="30">
        <f t="shared" ref="AH176:AP176" si="1074">AH$112/10*$C176/(2+$E$12)</f>
        <v>2668.75</v>
      </c>
      <c r="AI176" s="30">
        <f t="shared" si="1074"/>
        <v>2486.4583333333335</v>
      </c>
      <c r="AJ176" s="30">
        <f t="shared" si="1074"/>
        <v>2334.5486111111109</v>
      </c>
      <c r="AK176" s="30">
        <f t="shared" si="1074"/>
        <v>2207.9571759259261</v>
      </c>
      <c r="AL176" s="30">
        <f t="shared" si="1074"/>
        <v>2102.4643132716046</v>
      </c>
      <c r="AM176" s="30">
        <f t="shared" si="1074"/>
        <v>2014.5535943930042</v>
      </c>
      <c r="AN176" s="30">
        <f t="shared" si="1074"/>
        <v>1941.2946619941702</v>
      </c>
      <c r="AO176" s="30">
        <f t="shared" si="1074"/>
        <v>1880.2455516618086</v>
      </c>
      <c r="AP176" s="30">
        <f t="shared" si="1074"/>
        <v>1829.3712930515071</v>
      </c>
      <c r="AR176" s="163"/>
      <c r="AS176" s="161">
        <v>2100000</v>
      </c>
      <c r="AT176" s="16" t="s">
        <v>19</v>
      </c>
      <c r="AU176" s="30">
        <f>AU$112/10*$C176/(2+$E$12)</f>
        <v>2887.5</v>
      </c>
      <c r="AV176" s="30">
        <f t="shared" ref="AV176:BD176" si="1075">AV$112/10*$C176/(2+$E$12)</f>
        <v>2668.75</v>
      </c>
      <c r="AW176" s="30">
        <f t="shared" si="1075"/>
        <v>2486.4583333333335</v>
      </c>
      <c r="AX176" s="30">
        <f t="shared" si="1075"/>
        <v>2334.5486111111109</v>
      </c>
      <c r="AY176" s="30">
        <f t="shared" si="1075"/>
        <v>2207.9571759259261</v>
      </c>
      <c r="AZ176" s="30">
        <f t="shared" si="1075"/>
        <v>2102.4643132716046</v>
      </c>
      <c r="BA176" s="30">
        <f t="shared" si="1075"/>
        <v>2014.5535943930042</v>
      </c>
      <c r="BB176" s="30">
        <f t="shared" si="1075"/>
        <v>1941.2946619941702</v>
      </c>
      <c r="BC176" s="30">
        <f t="shared" si="1075"/>
        <v>1880.2455516618086</v>
      </c>
      <c r="BD176" s="30">
        <f t="shared" si="1075"/>
        <v>1829.3712930515071</v>
      </c>
      <c r="BF176" s="163"/>
      <c r="BG176" s="161">
        <v>2100000</v>
      </c>
      <c r="BH176" s="16" t="s">
        <v>19</v>
      </c>
      <c r="BI176" s="30">
        <f>BI$112/10*$C176/(2+$E$12)</f>
        <v>2887.5</v>
      </c>
      <c r="BJ176" s="30">
        <f t="shared" ref="BJ176:BR176" si="1076">BJ$112/10*$C176/(2+$E$12)</f>
        <v>2668.75</v>
      </c>
      <c r="BK176" s="30">
        <f t="shared" si="1076"/>
        <v>2486.4583333333335</v>
      </c>
      <c r="BL176" s="30">
        <f t="shared" si="1076"/>
        <v>2334.5486111111109</v>
      </c>
      <c r="BM176" s="30">
        <f t="shared" si="1076"/>
        <v>2207.9571759259261</v>
      </c>
      <c r="BN176" s="30">
        <f t="shared" si="1076"/>
        <v>2102.4643132716046</v>
      </c>
      <c r="BO176" s="30">
        <f t="shared" si="1076"/>
        <v>2014.5535943930042</v>
      </c>
      <c r="BP176" s="30">
        <f t="shared" si="1076"/>
        <v>1941.2946619941702</v>
      </c>
      <c r="BQ176" s="30">
        <f t="shared" si="1076"/>
        <v>1880.2455516618086</v>
      </c>
      <c r="BR176" s="30">
        <f t="shared" si="1076"/>
        <v>1829.3712930515071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2517.0428240740744</v>
      </c>
      <c r="J177" s="30"/>
      <c r="K177" s="30"/>
      <c r="L177" s="30"/>
      <c r="M177" s="30"/>
      <c r="N177" s="30">
        <f>SUM(E176:N176)/10</f>
        <v>2235.3143534742467</v>
      </c>
      <c r="P177" s="163"/>
      <c r="Q177" s="161"/>
      <c r="R177" s="16" t="s">
        <v>22</v>
      </c>
      <c r="S177" s="30"/>
      <c r="T177" s="30"/>
      <c r="U177" s="30"/>
      <c r="V177" s="30"/>
      <c r="W177" s="30">
        <f>SUM(S176:W176)/5</f>
        <v>2517.0428240740744</v>
      </c>
      <c r="X177" s="30"/>
      <c r="Y177" s="30"/>
      <c r="Z177" s="30"/>
      <c r="AA177" s="30"/>
      <c r="AB177" s="30">
        <f>SUM(S176:AB176)/10</f>
        <v>2235.3143534742467</v>
      </c>
      <c r="AD177" s="163"/>
      <c r="AE177" s="161"/>
      <c r="AF177" s="16" t="s">
        <v>22</v>
      </c>
      <c r="AG177" s="30"/>
      <c r="AH177" s="30"/>
      <c r="AI177" s="30"/>
      <c r="AJ177" s="30"/>
      <c r="AK177" s="30">
        <f>SUM(AG176:AK176)/5</f>
        <v>2517.0428240740744</v>
      </c>
      <c r="AL177" s="30"/>
      <c r="AM177" s="30"/>
      <c r="AN177" s="30"/>
      <c r="AO177" s="30"/>
      <c r="AP177" s="30">
        <f>SUM(AG176:AP176)/10</f>
        <v>2235.3143534742467</v>
      </c>
      <c r="AR177" s="163"/>
      <c r="AS177" s="161"/>
      <c r="AT177" s="16" t="s">
        <v>22</v>
      </c>
      <c r="AU177" s="30"/>
      <c r="AV177" s="30"/>
      <c r="AW177" s="30"/>
      <c r="AX177" s="30"/>
      <c r="AY177" s="30">
        <f>SUM(AU176:AY176)/5</f>
        <v>2517.0428240740744</v>
      </c>
      <c r="AZ177" s="30"/>
      <c r="BA177" s="30"/>
      <c r="BB177" s="30"/>
      <c r="BC177" s="30"/>
      <c r="BD177" s="30">
        <f>SUM(AU176:BD176)/10</f>
        <v>2235.3143534742467</v>
      </c>
      <c r="BF177" s="163"/>
      <c r="BG177" s="161"/>
      <c r="BH177" s="16" t="s">
        <v>22</v>
      </c>
      <c r="BI177" s="30"/>
      <c r="BJ177" s="30"/>
      <c r="BK177" s="30"/>
      <c r="BL177" s="30"/>
      <c r="BM177" s="30">
        <f>SUM(BI176:BM176)/5</f>
        <v>2517.0428240740744</v>
      </c>
      <c r="BN177" s="30"/>
      <c r="BO177" s="30"/>
      <c r="BP177" s="30"/>
      <c r="BQ177" s="30"/>
      <c r="BR177" s="30">
        <f>SUM(BI176:BR176)/10</f>
        <v>2235.3143534742467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2887.5</v>
      </c>
      <c r="F178" s="30">
        <f t="shared" ref="F178:N178" si="1077">F$113/10*$C176/(2+$E$12)</f>
        <v>5556.2499999999991</v>
      </c>
      <c r="G178" s="30">
        <f t="shared" si="1077"/>
        <v>8042.708333333333</v>
      </c>
      <c r="H178" s="30">
        <f t="shared" si="1077"/>
        <v>10377.256944444443</v>
      </c>
      <c r="I178" s="30">
        <f t="shared" si="1077"/>
        <v>12585.21412037037</v>
      </c>
      <c r="J178" s="30">
        <f t="shared" si="1077"/>
        <v>14687.678433641975</v>
      </c>
      <c r="K178" s="30">
        <f t="shared" si="1077"/>
        <v>16702.232028034978</v>
      </c>
      <c r="L178" s="30">
        <f t="shared" si="1077"/>
        <v>18643.52669002915</v>
      </c>
      <c r="M178" s="30">
        <f t="shared" si="1077"/>
        <v>20523.772241690956</v>
      </c>
      <c r="N178" s="30">
        <f t="shared" si="1077"/>
        <v>22353.143534742467</v>
      </c>
      <c r="P178" s="163"/>
      <c r="Q178" s="161"/>
      <c r="R178" s="16" t="s">
        <v>52</v>
      </c>
      <c r="S178" s="30">
        <f>S$113/10*$C176/(2+$E$12)</f>
        <v>2887.5</v>
      </c>
      <c r="T178" s="30">
        <f t="shared" ref="T178:AB178" si="1078">T$113/10*$C176/(2+$E$12)</f>
        <v>5556.2499999999991</v>
      </c>
      <c r="U178" s="30">
        <f t="shared" si="1078"/>
        <v>8042.708333333333</v>
      </c>
      <c r="V178" s="30">
        <f t="shared" si="1078"/>
        <v>10377.256944444443</v>
      </c>
      <c r="W178" s="30">
        <f t="shared" si="1078"/>
        <v>12585.21412037037</v>
      </c>
      <c r="X178" s="30">
        <f t="shared" si="1078"/>
        <v>14687.678433641975</v>
      </c>
      <c r="Y178" s="30">
        <f t="shared" si="1078"/>
        <v>16702.232028034978</v>
      </c>
      <c r="Z178" s="30">
        <f t="shared" si="1078"/>
        <v>18643.52669002915</v>
      </c>
      <c r="AA178" s="30">
        <f t="shared" si="1078"/>
        <v>20523.772241690956</v>
      </c>
      <c r="AB178" s="30">
        <f t="shared" si="1078"/>
        <v>22353.143534742467</v>
      </c>
      <c r="AD178" s="163"/>
      <c r="AE178" s="161"/>
      <c r="AF178" s="16" t="s">
        <v>52</v>
      </c>
      <c r="AG178" s="30">
        <f>AG$113/10*$C176/(2+$E$12)</f>
        <v>2887.5</v>
      </c>
      <c r="AH178" s="30">
        <f t="shared" ref="AH178:AP178" si="1079">AH$113/10*$C176/(2+$E$12)</f>
        <v>5556.2499999999991</v>
      </c>
      <c r="AI178" s="30">
        <f t="shared" si="1079"/>
        <v>8042.708333333333</v>
      </c>
      <c r="AJ178" s="30">
        <f t="shared" si="1079"/>
        <v>10377.256944444443</v>
      </c>
      <c r="AK178" s="30">
        <f t="shared" si="1079"/>
        <v>12585.21412037037</v>
      </c>
      <c r="AL178" s="30">
        <f t="shared" si="1079"/>
        <v>14687.678433641975</v>
      </c>
      <c r="AM178" s="30">
        <f t="shared" si="1079"/>
        <v>16702.232028034978</v>
      </c>
      <c r="AN178" s="30">
        <f t="shared" si="1079"/>
        <v>18643.52669002915</v>
      </c>
      <c r="AO178" s="30">
        <f t="shared" si="1079"/>
        <v>20523.772241690956</v>
      </c>
      <c r="AP178" s="30">
        <f t="shared" si="1079"/>
        <v>22353.143534742467</v>
      </c>
      <c r="AR178" s="163"/>
      <c r="AS178" s="161"/>
      <c r="AT178" s="16" t="s">
        <v>52</v>
      </c>
      <c r="AU178" s="30">
        <f>AU$113/10*$C176/(2+$E$12)</f>
        <v>2887.5</v>
      </c>
      <c r="AV178" s="30">
        <f t="shared" ref="AV178:BD178" si="1080">AV$113/10*$C176/(2+$E$12)</f>
        <v>5556.2499999999991</v>
      </c>
      <c r="AW178" s="30">
        <f t="shared" si="1080"/>
        <v>8042.708333333333</v>
      </c>
      <c r="AX178" s="30">
        <f t="shared" si="1080"/>
        <v>10377.256944444443</v>
      </c>
      <c r="AY178" s="30">
        <f t="shared" si="1080"/>
        <v>12585.21412037037</v>
      </c>
      <c r="AZ178" s="30">
        <f t="shared" si="1080"/>
        <v>14687.678433641975</v>
      </c>
      <c r="BA178" s="30">
        <f t="shared" si="1080"/>
        <v>16702.232028034978</v>
      </c>
      <c r="BB178" s="30">
        <f t="shared" si="1080"/>
        <v>18643.52669002915</v>
      </c>
      <c r="BC178" s="30">
        <f t="shared" si="1080"/>
        <v>20523.772241690956</v>
      </c>
      <c r="BD178" s="30">
        <f t="shared" si="1080"/>
        <v>22353.143534742467</v>
      </c>
      <c r="BF178" s="163"/>
      <c r="BG178" s="161"/>
      <c r="BH178" s="16" t="s">
        <v>52</v>
      </c>
      <c r="BI178" s="30">
        <f>BI$113/10*$C176/(2+$E$12)</f>
        <v>2887.5</v>
      </c>
      <c r="BJ178" s="30">
        <f t="shared" ref="BJ178:BR178" si="1081">BJ$113/10*$C176/(2+$E$12)</f>
        <v>5556.2499999999991</v>
      </c>
      <c r="BK178" s="30">
        <f t="shared" si="1081"/>
        <v>8042.708333333333</v>
      </c>
      <c r="BL178" s="30">
        <f t="shared" si="1081"/>
        <v>10377.256944444443</v>
      </c>
      <c r="BM178" s="30">
        <f t="shared" si="1081"/>
        <v>12585.21412037037</v>
      </c>
      <c r="BN178" s="30">
        <f t="shared" si="1081"/>
        <v>14687.678433641975</v>
      </c>
      <c r="BO178" s="30">
        <f t="shared" si="1081"/>
        <v>16702.232028034978</v>
      </c>
      <c r="BP178" s="30">
        <f t="shared" si="1081"/>
        <v>18643.52669002915</v>
      </c>
      <c r="BQ178" s="30">
        <f t="shared" si="1081"/>
        <v>20523.772241690956</v>
      </c>
      <c r="BR178" s="30">
        <f t="shared" si="1081"/>
        <v>22353.143534742467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0</v>
      </c>
      <c r="F179" s="28">
        <f t="shared" ref="F179:N179" si="1082">F$127/10*$C179/(2+$E$12)</f>
        <v>0</v>
      </c>
      <c r="G179" s="28">
        <f t="shared" si="1082"/>
        <v>0</v>
      </c>
      <c r="H179" s="28">
        <f t="shared" si="1082"/>
        <v>0</v>
      </c>
      <c r="I179" s="28">
        <f t="shared" si="1082"/>
        <v>0</v>
      </c>
      <c r="J179" s="28">
        <f t="shared" si="1082"/>
        <v>0</v>
      </c>
      <c r="K179" s="28">
        <f t="shared" si="1082"/>
        <v>0</v>
      </c>
      <c r="L179" s="28">
        <f t="shared" si="1082"/>
        <v>0</v>
      </c>
      <c r="M179" s="28">
        <f t="shared" si="1082"/>
        <v>0</v>
      </c>
      <c r="N179" s="28">
        <f t="shared" si="1082"/>
        <v>0</v>
      </c>
      <c r="P179" s="163" t="s">
        <v>71</v>
      </c>
      <c r="Q179" s="162">
        <v>20000</v>
      </c>
      <c r="R179" s="58" t="s">
        <v>19</v>
      </c>
      <c r="S179" s="28">
        <f>S$127/10*$C179/(2+$E$12)</f>
        <v>0</v>
      </c>
      <c r="T179" s="28">
        <f t="shared" ref="T179:AB179" si="1083">T$127/10*$C179/(2+$E$12)</f>
        <v>0</v>
      </c>
      <c r="U179" s="28">
        <f t="shared" si="1083"/>
        <v>0</v>
      </c>
      <c r="V179" s="28">
        <f t="shared" si="1083"/>
        <v>0</v>
      </c>
      <c r="W179" s="28">
        <f t="shared" si="1083"/>
        <v>0</v>
      </c>
      <c r="X179" s="28">
        <f t="shared" si="1083"/>
        <v>0</v>
      </c>
      <c r="Y179" s="28">
        <f t="shared" si="1083"/>
        <v>0</v>
      </c>
      <c r="Z179" s="28">
        <f t="shared" si="1083"/>
        <v>0</v>
      </c>
      <c r="AA179" s="28">
        <f t="shared" si="1083"/>
        <v>0</v>
      </c>
      <c r="AB179" s="28">
        <f t="shared" si="1083"/>
        <v>0</v>
      </c>
      <c r="AD179" s="163" t="s">
        <v>71</v>
      </c>
      <c r="AE179" s="162">
        <v>20000</v>
      </c>
      <c r="AF179" s="58" t="s">
        <v>19</v>
      </c>
      <c r="AG179" s="28">
        <f>AG$127/10*$C179/(2+$E$12)</f>
        <v>0</v>
      </c>
      <c r="AH179" s="28">
        <f t="shared" ref="AH179:AP179" si="1084">AH$127/10*$C179/(2+$E$12)</f>
        <v>0</v>
      </c>
      <c r="AI179" s="28">
        <f t="shared" si="1084"/>
        <v>0</v>
      </c>
      <c r="AJ179" s="28">
        <f t="shared" si="1084"/>
        <v>0</v>
      </c>
      <c r="AK179" s="28">
        <f t="shared" si="1084"/>
        <v>0</v>
      </c>
      <c r="AL179" s="28">
        <f t="shared" si="1084"/>
        <v>0</v>
      </c>
      <c r="AM179" s="28">
        <f t="shared" si="1084"/>
        <v>0</v>
      </c>
      <c r="AN179" s="28">
        <f t="shared" si="1084"/>
        <v>0</v>
      </c>
      <c r="AO179" s="28">
        <f t="shared" si="1084"/>
        <v>0</v>
      </c>
      <c r="AP179" s="28">
        <f t="shared" si="1084"/>
        <v>0</v>
      </c>
      <c r="AR179" s="163" t="s">
        <v>71</v>
      </c>
      <c r="AS179" s="162">
        <v>20000</v>
      </c>
      <c r="AT179" s="58" t="s">
        <v>19</v>
      </c>
      <c r="AU179" s="28">
        <f>AU$127/10*$C179/(2+$E$12)</f>
        <v>0</v>
      </c>
      <c r="AV179" s="28">
        <f t="shared" ref="AV179:BD179" si="1085">AV$127/10*$C179/(2+$E$12)</f>
        <v>0</v>
      </c>
      <c r="AW179" s="28">
        <f t="shared" si="1085"/>
        <v>0</v>
      </c>
      <c r="AX179" s="28">
        <f t="shared" si="1085"/>
        <v>0</v>
      </c>
      <c r="AY179" s="28">
        <f t="shared" si="1085"/>
        <v>0</v>
      </c>
      <c r="AZ179" s="28">
        <f t="shared" si="1085"/>
        <v>0</v>
      </c>
      <c r="BA179" s="28">
        <f t="shared" si="1085"/>
        <v>0</v>
      </c>
      <c r="BB179" s="28">
        <f t="shared" si="1085"/>
        <v>0</v>
      </c>
      <c r="BC179" s="28">
        <f t="shared" si="1085"/>
        <v>0</v>
      </c>
      <c r="BD179" s="28">
        <f t="shared" si="1085"/>
        <v>0</v>
      </c>
      <c r="BF179" s="163" t="s">
        <v>71</v>
      </c>
      <c r="BG179" s="162">
        <v>20000</v>
      </c>
      <c r="BH179" s="58" t="s">
        <v>19</v>
      </c>
      <c r="BI179" s="28">
        <f>BI$127/10*$C179/(2+$E$12)</f>
        <v>0</v>
      </c>
      <c r="BJ179" s="28">
        <f t="shared" ref="BJ179:BR179" si="1086">BJ$127/10*$C179/(2+$E$12)</f>
        <v>0</v>
      </c>
      <c r="BK179" s="28">
        <f t="shared" si="1086"/>
        <v>0</v>
      </c>
      <c r="BL179" s="28">
        <f t="shared" si="1086"/>
        <v>0</v>
      </c>
      <c r="BM179" s="28">
        <f t="shared" si="1086"/>
        <v>0</v>
      </c>
      <c r="BN179" s="28">
        <f t="shared" si="1086"/>
        <v>0</v>
      </c>
      <c r="BO179" s="28">
        <f t="shared" si="1086"/>
        <v>0</v>
      </c>
      <c r="BP179" s="28">
        <f t="shared" si="1086"/>
        <v>0</v>
      </c>
      <c r="BQ179" s="28">
        <f t="shared" si="1086"/>
        <v>0</v>
      </c>
      <c r="BR179" s="28">
        <f t="shared" si="1086"/>
        <v>0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0</v>
      </c>
      <c r="J180" s="28"/>
      <c r="K180" s="28"/>
      <c r="L180" s="28"/>
      <c r="M180" s="28"/>
      <c r="N180" s="28">
        <f>SUM(E179:N179)/10</f>
        <v>0</v>
      </c>
      <c r="P180" s="163"/>
      <c r="Q180" s="162"/>
      <c r="R180" s="20" t="s">
        <v>22</v>
      </c>
      <c r="S180" s="28"/>
      <c r="T180" s="28"/>
      <c r="U180" s="28"/>
      <c r="V180" s="28"/>
      <c r="W180" s="28">
        <f>SUM(S179:W179)/5</f>
        <v>0</v>
      </c>
      <c r="X180" s="28"/>
      <c r="Y180" s="28"/>
      <c r="Z180" s="28"/>
      <c r="AA180" s="28"/>
      <c r="AB180" s="28">
        <f>SUM(S179:AB179)/10</f>
        <v>0</v>
      </c>
      <c r="AD180" s="163"/>
      <c r="AE180" s="162"/>
      <c r="AF180" s="20" t="s">
        <v>22</v>
      </c>
      <c r="AG180" s="28"/>
      <c r="AH180" s="28"/>
      <c r="AI180" s="28"/>
      <c r="AJ180" s="28"/>
      <c r="AK180" s="28">
        <f>SUM(AG179:AK179)/5</f>
        <v>0</v>
      </c>
      <c r="AL180" s="28"/>
      <c r="AM180" s="28"/>
      <c r="AN180" s="28"/>
      <c r="AO180" s="28"/>
      <c r="AP180" s="28">
        <f>SUM(AG179:AP179)/10</f>
        <v>0</v>
      </c>
      <c r="AR180" s="163"/>
      <c r="AS180" s="162"/>
      <c r="AT180" s="20" t="s">
        <v>22</v>
      </c>
      <c r="AU180" s="28"/>
      <c r="AV180" s="28"/>
      <c r="AW180" s="28"/>
      <c r="AX180" s="28"/>
      <c r="AY180" s="28">
        <f>SUM(AU179:AY179)/5</f>
        <v>0</v>
      </c>
      <c r="AZ180" s="28"/>
      <c r="BA180" s="28"/>
      <c r="BB180" s="28"/>
      <c r="BC180" s="28"/>
      <c r="BD180" s="28">
        <f>SUM(AU179:BD179)/10</f>
        <v>0</v>
      </c>
      <c r="BF180" s="163"/>
      <c r="BG180" s="162"/>
      <c r="BH180" s="20" t="s">
        <v>22</v>
      </c>
      <c r="BI180" s="28"/>
      <c r="BJ180" s="28"/>
      <c r="BK180" s="28"/>
      <c r="BL180" s="28"/>
      <c r="BM180" s="28">
        <f>SUM(BI179:BM179)/5</f>
        <v>0</v>
      </c>
      <c r="BN180" s="28"/>
      <c r="BO180" s="28"/>
      <c r="BP180" s="28"/>
      <c r="BQ180" s="28"/>
      <c r="BR180" s="28">
        <f>SUM(BI179:BR179)/10</f>
        <v>0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0</v>
      </c>
      <c r="F181" s="28">
        <f t="shared" ref="F181:N181" si="1087">F$128/10*$C179/(2+$E$12)</f>
        <v>0</v>
      </c>
      <c r="G181" s="28">
        <f t="shared" si="1087"/>
        <v>0</v>
      </c>
      <c r="H181" s="28">
        <f t="shared" si="1087"/>
        <v>0</v>
      </c>
      <c r="I181" s="28">
        <f t="shared" si="1087"/>
        <v>0</v>
      </c>
      <c r="J181" s="28">
        <f t="shared" si="1087"/>
        <v>0</v>
      </c>
      <c r="K181" s="28">
        <f t="shared" si="1087"/>
        <v>0</v>
      </c>
      <c r="L181" s="28">
        <f t="shared" si="1087"/>
        <v>0</v>
      </c>
      <c r="M181" s="28">
        <f t="shared" si="1087"/>
        <v>0</v>
      </c>
      <c r="N181" s="28">
        <f t="shared" si="1087"/>
        <v>0</v>
      </c>
      <c r="P181" s="163"/>
      <c r="Q181" s="162"/>
      <c r="R181" s="20" t="s">
        <v>52</v>
      </c>
      <c r="S181" s="28">
        <f>S$128/10*$C179/(2+$E$12)</f>
        <v>0</v>
      </c>
      <c r="T181" s="28">
        <f t="shared" ref="T181:AB181" si="1088">T$128/10*$C179/(2+$E$12)</f>
        <v>0</v>
      </c>
      <c r="U181" s="28">
        <f t="shared" si="1088"/>
        <v>0</v>
      </c>
      <c r="V181" s="28">
        <f t="shared" si="1088"/>
        <v>0</v>
      </c>
      <c r="W181" s="28">
        <f t="shared" si="1088"/>
        <v>0</v>
      </c>
      <c r="X181" s="28">
        <f t="shared" si="1088"/>
        <v>0</v>
      </c>
      <c r="Y181" s="28">
        <f t="shared" si="1088"/>
        <v>0</v>
      </c>
      <c r="Z181" s="28">
        <f t="shared" si="1088"/>
        <v>0</v>
      </c>
      <c r="AA181" s="28">
        <f t="shared" si="1088"/>
        <v>0</v>
      </c>
      <c r="AB181" s="28">
        <f t="shared" si="1088"/>
        <v>0</v>
      </c>
      <c r="AD181" s="163"/>
      <c r="AE181" s="162"/>
      <c r="AF181" s="20" t="s">
        <v>52</v>
      </c>
      <c r="AG181" s="28">
        <f>AG$128/10*$C179/(2+$E$12)</f>
        <v>0</v>
      </c>
      <c r="AH181" s="28">
        <f t="shared" ref="AH181:AP181" si="1089">AH$128/10*$C179/(2+$E$12)</f>
        <v>0</v>
      </c>
      <c r="AI181" s="28">
        <f t="shared" si="1089"/>
        <v>0</v>
      </c>
      <c r="AJ181" s="28">
        <f t="shared" si="1089"/>
        <v>0</v>
      </c>
      <c r="AK181" s="28">
        <f t="shared" si="1089"/>
        <v>0</v>
      </c>
      <c r="AL181" s="28">
        <f t="shared" si="1089"/>
        <v>0</v>
      </c>
      <c r="AM181" s="28">
        <f t="shared" si="1089"/>
        <v>0</v>
      </c>
      <c r="AN181" s="28">
        <f t="shared" si="1089"/>
        <v>0</v>
      </c>
      <c r="AO181" s="28">
        <f t="shared" si="1089"/>
        <v>0</v>
      </c>
      <c r="AP181" s="28">
        <f t="shared" si="1089"/>
        <v>0</v>
      </c>
      <c r="AR181" s="163"/>
      <c r="AS181" s="162"/>
      <c r="AT181" s="20" t="s">
        <v>52</v>
      </c>
      <c r="AU181" s="28">
        <f>AU$128/10*$C179/(2+$E$12)</f>
        <v>0</v>
      </c>
      <c r="AV181" s="28">
        <f t="shared" ref="AV181:BD181" si="1090">AV$128/10*$C179/(2+$E$12)</f>
        <v>0</v>
      </c>
      <c r="AW181" s="28">
        <f t="shared" si="1090"/>
        <v>0</v>
      </c>
      <c r="AX181" s="28">
        <f t="shared" si="1090"/>
        <v>0</v>
      </c>
      <c r="AY181" s="28">
        <f t="shared" si="1090"/>
        <v>0</v>
      </c>
      <c r="AZ181" s="28">
        <f t="shared" si="1090"/>
        <v>0</v>
      </c>
      <c r="BA181" s="28">
        <f t="shared" si="1090"/>
        <v>0</v>
      </c>
      <c r="BB181" s="28">
        <f t="shared" si="1090"/>
        <v>0</v>
      </c>
      <c r="BC181" s="28">
        <f t="shared" si="1090"/>
        <v>0</v>
      </c>
      <c r="BD181" s="28">
        <f t="shared" si="1090"/>
        <v>0</v>
      </c>
      <c r="BF181" s="163"/>
      <c r="BG181" s="162"/>
      <c r="BH181" s="20" t="s">
        <v>52</v>
      </c>
      <c r="BI181" s="28">
        <f>BI$128/10*$C179/(2+$E$12)</f>
        <v>0</v>
      </c>
      <c r="BJ181" s="28">
        <f t="shared" ref="BJ181:BR181" si="1091">BJ$128/10*$C179/(2+$E$12)</f>
        <v>0</v>
      </c>
      <c r="BK181" s="28">
        <f t="shared" si="1091"/>
        <v>0</v>
      </c>
      <c r="BL181" s="28">
        <f t="shared" si="1091"/>
        <v>0</v>
      </c>
      <c r="BM181" s="28">
        <f t="shared" si="1091"/>
        <v>0</v>
      </c>
      <c r="BN181" s="28">
        <f t="shared" si="1091"/>
        <v>0</v>
      </c>
      <c r="BO181" s="28">
        <f t="shared" si="1091"/>
        <v>0</v>
      </c>
      <c r="BP181" s="28">
        <f t="shared" si="1091"/>
        <v>0</v>
      </c>
      <c r="BQ181" s="28">
        <f t="shared" si="1091"/>
        <v>0</v>
      </c>
      <c r="BR181" s="28">
        <f t="shared" si="1091"/>
        <v>0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0</v>
      </c>
      <c r="F182" s="28">
        <f t="shared" ref="F182:N182" si="1092">F$127/10*$C182/(2+$E$12)</f>
        <v>0</v>
      </c>
      <c r="G182" s="28">
        <f t="shared" si="1092"/>
        <v>0</v>
      </c>
      <c r="H182" s="28">
        <f t="shared" si="1092"/>
        <v>0</v>
      </c>
      <c r="I182" s="28">
        <f t="shared" si="1092"/>
        <v>0</v>
      </c>
      <c r="J182" s="28">
        <f t="shared" si="1092"/>
        <v>0</v>
      </c>
      <c r="K182" s="28">
        <f t="shared" si="1092"/>
        <v>0</v>
      </c>
      <c r="L182" s="28">
        <f t="shared" si="1092"/>
        <v>0</v>
      </c>
      <c r="M182" s="28">
        <f t="shared" si="1092"/>
        <v>0</v>
      </c>
      <c r="N182" s="28">
        <f t="shared" si="1092"/>
        <v>0</v>
      </c>
      <c r="P182" s="163"/>
      <c r="Q182" s="162">
        <v>400000</v>
      </c>
      <c r="R182" s="58" t="s">
        <v>19</v>
      </c>
      <c r="S182" s="28">
        <f>S$127/10*$C182/(2+$E$12)</f>
        <v>0</v>
      </c>
      <c r="T182" s="28">
        <f t="shared" ref="T182:AB182" si="1093">T$127/10*$C182/(2+$E$12)</f>
        <v>0</v>
      </c>
      <c r="U182" s="28">
        <f t="shared" si="1093"/>
        <v>0</v>
      </c>
      <c r="V182" s="28">
        <f t="shared" si="1093"/>
        <v>0</v>
      </c>
      <c r="W182" s="28">
        <f t="shared" si="1093"/>
        <v>0</v>
      </c>
      <c r="X182" s="28">
        <f t="shared" si="1093"/>
        <v>0</v>
      </c>
      <c r="Y182" s="28">
        <f t="shared" si="1093"/>
        <v>0</v>
      </c>
      <c r="Z182" s="28">
        <f t="shared" si="1093"/>
        <v>0</v>
      </c>
      <c r="AA182" s="28">
        <f t="shared" si="1093"/>
        <v>0</v>
      </c>
      <c r="AB182" s="28">
        <f t="shared" si="1093"/>
        <v>0</v>
      </c>
      <c r="AD182" s="163"/>
      <c r="AE182" s="162">
        <v>400000</v>
      </c>
      <c r="AF182" s="58" t="s">
        <v>19</v>
      </c>
      <c r="AG182" s="28">
        <f>AG$127/10*$C182/(2+$E$12)</f>
        <v>0</v>
      </c>
      <c r="AH182" s="28">
        <f t="shared" ref="AH182:AP182" si="1094">AH$127/10*$C182/(2+$E$12)</f>
        <v>0</v>
      </c>
      <c r="AI182" s="28">
        <f t="shared" si="1094"/>
        <v>0</v>
      </c>
      <c r="AJ182" s="28">
        <f t="shared" si="1094"/>
        <v>0</v>
      </c>
      <c r="AK182" s="28">
        <f t="shared" si="1094"/>
        <v>0</v>
      </c>
      <c r="AL182" s="28">
        <f t="shared" si="1094"/>
        <v>0</v>
      </c>
      <c r="AM182" s="28">
        <f t="shared" si="1094"/>
        <v>0</v>
      </c>
      <c r="AN182" s="28">
        <f t="shared" si="1094"/>
        <v>0</v>
      </c>
      <c r="AO182" s="28">
        <f t="shared" si="1094"/>
        <v>0</v>
      </c>
      <c r="AP182" s="28">
        <f t="shared" si="1094"/>
        <v>0</v>
      </c>
      <c r="AR182" s="163"/>
      <c r="AS182" s="162">
        <v>400000</v>
      </c>
      <c r="AT182" s="58" t="s">
        <v>19</v>
      </c>
      <c r="AU182" s="28">
        <f>AU$127/10*$C182/(2+$E$12)</f>
        <v>0</v>
      </c>
      <c r="AV182" s="28">
        <f t="shared" ref="AV182:BD182" si="1095">AV$127/10*$C182/(2+$E$12)</f>
        <v>0</v>
      </c>
      <c r="AW182" s="28">
        <f t="shared" si="1095"/>
        <v>0</v>
      </c>
      <c r="AX182" s="28">
        <f t="shared" si="1095"/>
        <v>0</v>
      </c>
      <c r="AY182" s="28">
        <f t="shared" si="1095"/>
        <v>0</v>
      </c>
      <c r="AZ182" s="28">
        <f t="shared" si="1095"/>
        <v>0</v>
      </c>
      <c r="BA182" s="28">
        <f t="shared" si="1095"/>
        <v>0</v>
      </c>
      <c r="BB182" s="28">
        <f t="shared" si="1095"/>
        <v>0</v>
      </c>
      <c r="BC182" s="28">
        <f t="shared" si="1095"/>
        <v>0</v>
      </c>
      <c r="BD182" s="28">
        <f t="shared" si="1095"/>
        <v>0</v>
      </c>
      <c r="BF182" s="163"/>
      <c r="BG182" s="162">
        <v>400000</v>
      </c>
      <c r="BH182" s="58" t="s">
        <v>19</v>
      </c>
      <c r="BI182" s="28">
        <f>BI$127/10*$C182/(2+$E$12)</f>
        <v>0</v>
      </c>
      <c r="BJ182" s="28">
        <f t="shared" ref="BJ182:BR182" si="1096">BJ$127/10*$C182/(2+$E$12)</f>
        <v>0</v>
      </c>
      <c r="BK182" s="28">
        <f t="shared" si="1096"/>
        <v>0</v>
      </c>
      <c r="BL182" s="28">
        <f t="shared" si="1096"/>
        <v>0</v>
      </c>
      <c r="BM182" s="28">
        <f t="shared" si="1096"/>
        <v>0</v>
      </c>
      <c r="BN182" s="28">
        <f t="shared" si="1096"/>
        <v>0</v>
      </c>
      <c r="BO182" s="28">
        <f t="shared" si="1096"/>
        <v>0</v>
      </c>
      <c r="BP182" s="28">
        <f t="shared" si="1096"/>
        <v>0</v>
      </c>
      <c r="BQ182" s="28">
        <f t="shared" si="1096"/>
        <v>0</v>
      </c>
      <c r="BR182" s="28">
        <f t="shared" si="1096"/>
        <v>0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0</v>
      </c>
      <c r="J183" s="28"/>
      <c r="K183" s="28"/>
      <c r="L183" s="28"/>
      <c r="M183" s="28"/>
      <c r="N183" s="28">
        <f>SUM(E182:N182)/10</f>
        <v>0</v>
      </c>
      <c r="P183" s="163"/>
      <c r="Q183" s="162"/>
      <c r="R183" s="20" t="s">
        <v>22</v>
      </c>
      <c r="S183" s="28"/>
      <c r="T183" s="28"/>
      <c r="U183" s="28"/>
      <c r="V183" s="28"/>
      <c r="W183" s="28">
        <f>SUM(S182:W182)/5</f>
        <v>0</v>
      </c>
      <c r="X183" s="28"/>
      <c r="Y183" s="28"/>
      <c r="Z183" s="28"/>
      <c r="AA183" s="28"/>
      <c r="AB183" s="28">
        <f>SUM(S182:AB182)/10</f>
        <v>0</v>
      </c>
      <c r="AD183" s="163"/>
      <c r="AE183" s="162"/>
      <c r="AF183" s="20" t="s">
        <v>22</v>
      </c>
      <c r="AG183" s="28"/>
      <c r="AH183" s="28"/>
      <c r="AI183" s="28"/>
      <c r="AJ183" s="28"/>
      <c r="AK183" s="28">
        <f>SUM(AG182:AK182)/5</f>
        <v>0</v>
      </c>
      <c r="AL183" s="28"/>
      <c r="AM183" s="28"/>
      <c r="AN183" s="28"/>
      <c r="AO183" s="28"/>
      <c r="AP183" s="28">
        <f>SUM(AG182:AP182)/10</f>
        <v>0</v>
      </c>
      <c r="AR183" s="163"/>
      <c r="AS183" s="162"/>
      <c r="AT183" s="20" t="s">
        <v>22</v>
      </c>
      <c r="AU183" s="28"/>
      <c r="AV183" s="28"/>
      <c r="AW183" s="28"/>
      <c r="AX183" s="28"/>
      <c r="AY183" s="28">
        <f>SUM(AU182:AY182)/5</f>
        <v>0</v>
      </c>
      <c r="AZ183" s="28"/>
      <c r="BA183" s="28"/>
      <c r="BB183" s="28"/>
      <c r="BC183" s="28"/>
      <c r="BD183" s="28">
        <f>SUM(AU182:BD182)/10</f>
        <v>0</v>
      </c>
      <c r="BF183" s="163"/>
      <c r="BG183" s="162"/>
      <c r="BH183" s="20" t="s">
        <v>22</v>
      </c>
      <c r="BI183" s="28"/>
      <c r="BJ183" s="28"/>
      <c r="BK183" s="28"/>
      <c r="BL183" s="28"/>
      <c r="BM183" s="28">
        <f>SUM(BI182:BM182)/5</f>
        <v>0</v>
      </c>
      <c r="BN183" s="28"/>
      <c r="BO183" s="28"/>
      <c r="BP183" s="28"/>
      <c r="BQ183" s="28"/>
      <c r="BR183" s="28">
        <f>SUM(BI182:BR182)/10</f>
        <v>0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0</v>
      </c>
      <c r="F184" s="28">
        <f t="shared" ref="F184:N184" si="1097">F$128/10*$C182/(2+$E$12)</f>
        <v>0</v>
      </c>
      <c r="G184" s="28">
        <f t="shared" si="1097"/>
        <v>0</v>
      </c>
      <c r="H184" s="28">
        <f t="shared" si="1097"/>
        <v>0</v>
      </c>
      <c r="I184" s="28">
        <f t="shared" si="1097"/>
        <v>0</v>
      </c>
      <c r="J184" s="28">
        <f t="shared" si="1097"/>
        <v>0</v>
      </c>
      <c r="K184" s="28">
        <f t="shared" si="1097"/>
        <v>0</v>
      </c>
      <c r="L184" s="28">
        <f t="shared" si="1097"/>
        <v>0</v>
      </c>
      <c r="M184" s="28">
        <f t="shared" si="1097"/>
        <v>0</v>
      </c>
      <c r="N184" s="28">
        <f t="shared" si="1097"/>
        <v>0</v>
      </c>
      <c r="P184" s="163"/>
      <c r="Q184" s="162"/>
      <c r="R184" s="20" t="s">
        <v>52</v>
      </c>
      <c r="S184" s="28">
        <f>S$128/10*$C182/(2+$E$12)</f>
        <v>0</v>
      </c>
      <c r="T184" s="28">
        <f t="shared" ref="T184:AB184" si="1098">T$128/10*$C182/(2+$E$12)</f>
        <v>0</v>
      </c>
      <c r="U184" s="28">
        <f t="shared" si="1098"/>
        <v>0</v>
      </c>
      <c r="V184" s="28">
        <f t="shared" si="1098"/>
        <v>0</v>
      </c>
      <c r="W184" s="28">
        <f t="shared" si="1098"/>
        <v>0</v>
      </c>
      <c r="X184" s="28">
        <f t="shared" si="1098"/>
        <v>0</v>
      </c>
      <c r="Y184" s="28">
        <f t="shared" si="1098"/>
        <v>0</v>
      </c>
      <c r="Z184" s="28">
        <f t="shared" si="1098"/>
        <v>0</v>
      </c>
      <c r="AA184" s="28">
        <f t="shared" si="1098"/>
        <v>0</v>
      </c>
      <c r="AB184" s="28">
        <f t="shared" si="1098"/>
        <v>0</v>
      </c>
      <c r="AD184" s="163"/>
      <c r="AE184" s="162"/>
      <c r="AF184" s="20" t="s">
        <v>52</v>
      </c>
      <c r="AG184" s="28">
        <f>AG$128/10*$C182/(2+$E$12)</f>
        <v>0</v>
      </c>
      <c r="AH184" s="28">
        <f t="shared" ref="AH184:AP184" si="1099">AH$128/10*$C182/(2+$E$12)</f>
        <v>0</v>
      </c>
      <c r="AI184" s="28">
        <f t="shared" si="1099"/>
        <v>0</v>
      </c>
      <c r="AJ184" s="28">
        <f t="shared" si="1099"/>
        <v>0</v>
      </c>
      <c r="AK184" s="28">
        <f t="shared" si="1099"/>
        <v>0</v>
      </c>
      <c r="AL184" s="28">
        <f t="shared" si="1099"/>
        <v>0</v>
      </c>
      <c r="AM184" s="28">
        <f t="shared" si="1099"/>
        <v>0</v>
      </c>
      <c r="AN184" s="28">
        <f t="shared" si="1099"/>
        <v>0</v>
      </c>
      <c r="AO184" s="28">
        <f t="shared" si="1099"/>
        <v>0</v>
      </c>
      <c r="AP184" s="28">
        <f t="shared" si="1099"/>
        <v>0</v>
      </c>
      <c r="AR184" s="163"/>
      <c r="AS184" s="162"/>
      <c r="AT184" s="20" t="s">
        <v>52</v>
      </c>
      <c r="AU184" s="28">
        <f>AU$128/10*$C182/(2+$E$12)</f>
        <v>0</v>
      </c>
      <c r="AV184" s="28">
        <f t="shared" ref="AV184:BD184" si="1100">AV$128/10*$C182/(2+$E$12)</f>
        <v>0</v>
      </c>
      <c r="AW184" s="28">
        <f t="shared" si="1100"/>
        <v>0</v>
      </c>
      <c r="AX184" s="28">
        <f t="shared" si="1100"/>
        <v>0</v>
      </c>
      <c r="AY184" s="28">
        <f t="shared" si="1100"/>
        <v>0</v>
      </c>
      <c r="AZ184" s="28">
        <f t="shared" si="1100"/>
        <v>0</v>
      </c>
      <c r="BA184" s="28">
        <f t="shared" si="1100"/>
        <v>0</v>
      </c>
      <c r="BB184" s="28">
        <f t="shared" si="1100"/>
        <v>0</v>
      </c>
      <c r="BC184" s="28">
        <f t="shared" si="1100"/>
        <v>0</v>
      </c>
      <c r="BD184" s="28">
        <f t="shared" si="1100"/>
        <v>0</v>
      </c>
      <c r="BF184" s="163"/>
      <c r="BG184" s="162"/>
      <c r="BH184" s="20" t="s">
        <v>52</v>
      </c>
      <c r="BI184" s="28">
        <f>BI$128/10*$C182/(2+$E$12)</f>
        <v>0</v>
      </c>
      <c r="BJ184" s="28">
        <f t="shared" ref="BJ184:BR184" si="1101">BJ$128/10*$C182/(2+$E$12)</f>
        <v>0</v>
      </c>
      <c r="BK184" s="28">
        <f t="shared" si="1101"/>
        <v>0</v>
      </c>
      <c r="BL184" s="28">
        <f t="shared" si="1101"/>
        <v>0</v>
      </c>
      <c r="BM184" s="28">
        <f t="shared" si="1101"/>
        <v>0</v>
      </c>
      <c r="BN184" s="28">
        <f t="shared" si="1101"/>
        <v>0</v>
      </c>
      <c r="BO184" s="28">
        <f t="shared" si="1101"/>
        <v>0</v>
      </c>
      <c r="BP184" s="28">
        <f t="shared" si="1101"/>
        <v>0</v>
      </c>
      <c r="BQ184" s="28">
        <f t="shared" si="1101"/>
        <v>0</v>
      </c>
      <c r="BR184" s="28">
        <f t="shared" si="1101"/>
        <v>0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0</v>
      </c>
      <c r="F185" s="30">
        <f t="shared" ref="F185:N185" si="1102">F$127/10*$C185/(2+$E$12)</f>
        <v>0</v>
      </c>
      <c r="G185" s="30">
        <f t="shared" si="1102"/>
        <v>0</v>
      </c>
      <c r="H185" s="30">
        <f t="shared" si="1102"/>
        <v>0</v>
      </c>
      <c r="I185" s="30">
        <f t="shared" si="1102"/>
        <v>0</v>
      </c>
      <c r="J185" s="30">
        <f t="shared" si="1102"/>
        <v>0</v>
      </c>
      <c r="K185" s="30">
        <f t="shared" si="1102"/>
        <v>0</v>
      </c>
      <c r="L185" s="30">
        <f t="shared" si="1102"/>
        <v>0</v>
      </c>
      <c r="M185" s="30">
        <f t="shared" si="1102"/>
        <v>0</v>
      </c>
      <c r="N185" s="30">
        <f t="shared" si="1102"/>
        <v>0</v>
      </c>
      <c r="P185" s="163"/>
      <c r="Q185" s="161">
        <v>1000000</v>
      </c>
      <c r="R185" s="16" t="s">
        <v>19</v>
      </c>
      <c r="S185" s="30">
        <f>S$127/10*$C185/(2+$E$12)</f>
        <v>0</v>
      </c>
      <c r="T185" s="30">
        <f t="shared" ref="T185:AB185" si="1103">T$127/10*$C185/(2+$E$12)</f>
        <v>0</v>
      </c>
      <c r="U185" s="30">
        <f t="shared" si="1103"/>
        <v>0</v>
      </c>
      <c r="V185" s="30">
        <f t="shared" si="1103"/>
        <v>0</v>
      </c>
      <c r="W185" s="30">
        <f t="shared" si="1103"/>
        <v>0</v>
      </c>
      <c r="X185" s="30">
        <f t="shared" si="1103"/>
        <v>0</v>
      </c>
      <c r="Y185" s="30">
        <f t="shared" si="1103"/>
        <v>0</v>
      </c>
      <c r="Z185" s="30">
        <f t="shared" si="1103"/>
        <v>0</v>
      </c>
      <c r="AA185" s="30">
        <f t="shared" si="1103"/>
        <v>0</v>
      </c>
      <c r="AB185" s="30">
        <f t="shared" si="1103"/>
        <v>0</v>
      </c>
      <c r="AD185" s="163"/>
      <c r="AE185" s="161">
        <v>1000000</v>
      </c>
      <c r="AF185" s="16" t="s">
        <v>19</v>
      </c>
      <c r="AG185" s="30">
        <f>AG$127/10*$C185/(2+$E$12)</f>
        <v>0</v>
      </c>
      <c r="AH185" s="30">
        <f t="shared" ref="AH185:AP185" si="1104">AH$127/10*$C185/(2+$E$12)</f>
        <v>0</v>
      </c>
      <c r="AI185" s="30">
        <f t="shared" si="1104"/>
        <v>0</v>
      </c>
      <c r="AJ185" s="30">
        <f t="shared" si="1104"/>
        <v>0</v>
      </c>
      <c r="AK185" s="30">
        <f t="shared" si="1104"/>
        <v>0</v>
      </c>
      <c r="AL185" s="30">
        <f t="shared" si="1104"/>
        <v>0</v>
      </c>
      <c r="AM185" s="30">
        <f t="shared" si="1104"/>
        <v>0</v>
      </c>
      <c r="AN185" s="30">
        <f t="shared" si="1104"/>
        <v>0</v>
      </c>
      <c r="AO185" s="30">
        <f t="shared" si="1104"/>
        <v>0</v>
      </c>
      <c r="AP185" s="30">
        <f t="shared" si="1104"/>
        <v>0</v>
      </c>
      <c r="AR185" s="163"/>
      <c r="AS185" s="161">
        <v>1000000</v>
      </c>
      <c r="AT185" s="16" t="s">
        <v>19</v>
      </c>
      <c r="AU185" s="30">
        <f>AU$127/10*$C185/(2+$E$12)</f>
        <v>0</v>
      </c>
      <c r="AV185" s="30">
        <f t="shared" ref="AV185:BD185" si="1105">AV$127/10*$C185/(2+$E$12)</f>
        <v>0</v>
      </c>
      <c r="AW185" s="30">
        <f t="shared" si="1105"/>
        <v>0</v>
      </c>
      <c r="AX185" s="30">
        <f t="shared" si="1105"/>
        <v>0</v>
      </c>
      <c r="AY185" s="30">
        <f t="shared" si="1105"/>
        <v>0</v>
      </c>
      <c r="AZ185" s="30">
        <f t="shared" si="1105"/>
        <v>0</v>
      </c>
      <c r="BA185" s="30">
        <f t="shared" si="1105"/>
        <v>0</v>
      </c>
      <c r="BB185" s="30">
        <f t="shared" si="1105"/>
        <v>0</v>
      </c>
      <c r="BC185" s="30">
        <f t="shared" si="1105"/>
        <v>0</v>
      </c>
      <c r="BD185" s="30">
        <f t="shared" si="1105"/>
        <v>0</v>
      </c>
      <c r="BF185" s="163"/>
      <c r="BG185" s="161">
        <v>1000000</v>
      </c>
      <c r="BH185" s="16" t="s">
        <v>19</v>
      </c>
      <c r="BI185" s="30">
        <f>BI$127/10*$C185/(2+$E$12)</f>
        <v>0</v>
      </c>
      <c r="BJ185" s="30">
        <f t="shared" ref="BJ185:BR185" si="1106">BJ$127/10*$C185/(2+$E$12)</f>
        <v>0</v>
      </c>
      <c r="BK185" s="30">
        <f t="shared" si="1106"/>
        <v>0</v>
      </c>
      <c r="BL185" s="30">
        <f t="shared" si="1106"/>
        <v>0</v>
      </c>
      <c r="BM185" s="30">
        <f t="shared" si="1106"/>
        <v>0</v>
      </c>
      <c r="BN185" s="30">
        <f t="shared" si="1106"/>
        <v>0</v>
      </c>
      <c r="BO185" s="30">
        <f t="shared" si="1106"/>
        <v>0</v>
      </c>
      <c r="BP185" s="30">
        <f t="shared" si="1106"/>
        <v>0</v>
      </c>
      <c r="BQ185" s="30">
        <f t="shared" si="1106"/>
        <v>0</v>
      </c>
      <c r="BR185" s="30">
        <f t="shared" si="1106"/>
        <v>0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0</v>
      </c>
      <c r="J186" s="30"/>
      <c r="K186" s="30"/>
      <c r="L186" s="30"/>
      <c r="M186" s="30"/>
      <c r="N186" s="30">
        <f>SUM(E185:N185)/10</f>
        <v>0</v>
      </c>
      <c r="P186" s="163"/>
      <c r="Q186" s="161"/>
      <c r="R186" s="16" t="s">
        <v>22</v>
      </c>
      <c r="S186" s="30"/>
      <c r="T186" s="30"/>
      <c r="U186" s="30"/>
      <c r="V186" s="30"/>
      <c r="W186" s="30">
        <f>SUM(S185:W185)/5</f>
        <v>0</v>
      </c>
      <c r="X186" s="30"/>
      <c r="Y186" s="30"/>
      <c r="Z186" s="30"/>
      <c r="AA186" s="30"/>
      <c r="AB186" s="30">
        <f>SUM(S185:AB185)/10</f>
        <v>0</v>
      </c>
      <c r="AD186" s="163"/>
      <c r="AE186" s="161"/>
      <c r="AF186" s="16" t="s">
        <v>22</v>
      </c>
      <c r="AG186" s="30"/>
      <c r="AH186" s="30"/>
      <c r="AI186" s="30"/>
      <c r="AJ186" s="30"/>
      <c r="AK186" s="30">
        <f>SUM(AG185:AK185)/5</f>
        <v>0</v>
      </c>
      <c r="AL186" s="30"/>
      <c r="AM186" s="30"/>
      <c r="AN186" s="30"/>
      <c r="AO186" s="30"/>
      <c r="AP186" s="30">
        <f>SUM(AG185:AP185)/10</f>
        <v>0</v>
      </c>
      <c r="AR186" s="163"/>
      <c r="AS186" s="161"/>
      <c r="AT186" s="16" t="s">
        <v>22</v>
      </c>
      <c r="AU186" s="30"/>
      <c r="AV186" s="30"/>
      <c r="AW186" s="30"/>
      <c r="AX186" s="30"/>
      <c r="AY186" s="30">
        <f>SUM(AU185:AY185)/5</f>
        <v>0</v>
      </c>
      <c r="AZ186" s="30"/>
      <c r="BA186" s="30"/>
      <c r="BB186" s="30"/>
      <c r="BC186" s="30"/>
      <c r="BD186" s="30">
        <f>SUM(AU185:BD185)/10</f>
        <v>0</v>
      </c>
      <c r="BF186" s="163"/>
      <c r="BG186" s="161"/>
      <c r="BH186" s="16" t="s">
        <v>22</v>
      </c>
      <c r="BI186" s="30"/>
      <c r="BJ186" s="30"/>
      <c r="BK186" s="30"/>
      <c r="BL186" s="30"/>
      <c r="BM186" s="30">
        <f>SUM(BI185:BM185)/5</f>
        <v>0</v>
      </c>
      <c r="BN186" s="30"/>
      <c r="BO186" s="30"/>
      <c r="BP186" s="30"/>
      <c r="BQ186" s="30"/>
      <c r="BR186" s="30">
        <f>SUM(BI185:BR185)/10</f>
        <v>0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0</v>
      </c>
      <c r="F187" s="30">
        <f t="shared" ref="F187:N187" si="1107">F$128/10*$C185/(2+$E$12)</f>
        <v>0</v>
      </c>
      <c r="G187" s="30">
        <f t="shared" si="1107"/>
        <v>0</v>
      </c>
      <c r="H187" s="30">
        <f t="shared" si="1107"/>
        <v>0</v>
      </c>
      <c r="I187" s="30">
        <f t="shared" si="1107"/>
        <v>0</v>
      </c>
      <c r="J187" s="30">
        <f t="shared" si="1107"/>
        <v>0</v>
      </c>
      <c r="K187" s="30">
        <f t="shared" si="1107"/>
        <v>0</v>
      </c>
      <c r="L187" s="30">
        <f t="shared" si="1107"/>
        <v>0</v>
      </c>
      <c r="M187" s="30">
        <f t="shared" si="1107"/>
        <v>0</v>
      </c>
      <c r="N187" s="30">
        <f t="shared" si="1107"/>
        <v>0</v>
      </c>
      <c r="P187" s="163"/>
      <c r="Q187" s="161"/>
      <c r="R187" s="16" t="s">
        <v>52</v>
      </c>
      <c r="S187" s="30">
        <f>S$128/10*$C185/(2+$E$12)</f>
        <v>0</v>
      </c>
      <c r="T187" s="30">
        <f t="shared" ref="T187:AB187" si="1108">T$128/10*$C185/(2+$E$12)</f>
        <v>0</v>
      </c>
      <c r="U187" s="30">
        <f t="shared" si="1108"/>
        <v>0</v>
      </c>
      <c r="V187" s="30">
        <f t="shared" si="1108"/>
        <v>0</v>
      </c>
      <c r="W187" s="30">
        <f t="shared" si="1108"/>
        <v>0</v>
      </c>
      <c r="X187" s="30">
        <f t="shared" si="1108"/>
        <v>0</v>
      </c>
      <c r="Y187" s="30">
        <f t="shared" si="1108"/>
        <v>0</v>
      </c>
      <c r="Z187" s="30">
        <f t="shared" si="1108"/>
        <v>0</v>
      </c>
      <c r="AA187" s="30">
        <f t="shared" si="1108"/>
        <v>0</v>
      </c>
      <c r="AB187" s="30">
        <f t="shared" si="1108"/>
        <v>0</v>
      </c>
      <c r="AD187" s="163"/>
      <c r="AE187" s="161"/>
      <c r="AF187" s="16" t="s">
        <v>52</v>
      </c>
      <c r="AG187" s="30">
        <f>AG$128/10*$C185/(2+$E$12)</f>
        <v>0</v>
      </c>
      <c r="AH187" s="30">
        <f t="shared" ref="AH187:AP187" si="1109">AH$128/10*$C185/(2+$E$12)</f>
        <v>0</v>
      </c>
      <c r="AI187" s="30">
        <f t="shared" si="1109"/>
        <v>0</v>
      </c>
      <c r="AJ187" s="30">
        <f t="shared" si="1109"/>
        <v>0</v>
      </c>
      <c r="AK187" s="30">
        <f t="shared" si="1109"/>
        <v>0</v>
      </c>
      <c r="AL187" s="30">
        <f t="shared" si="1109"/>
        <v>0</v>
      </c>
      <c r="AM187" s="30">
        <f t="shared" si="1109"/>
        <v>0</v>
      </c>
      <c r="AN187" s="30">
        <f t="shared" si="1109"/>
        <v>0</v>
      </c>
      <c r="AO187" s="30">
        <f t="shared" si="1109"/>
        <v>0</v>
      </c>
      <c r="AP187" s="30">
        <f t="shared" si="1109"/>
        <v>0</v>
      </c>
      <c r="AR187" s="163"/>
      <c r="AS187" s="161"/>
      <c r="AT187" s="16" t="s">
        <v>52</v>
      </c>
      <c r="AU187" s="30">
        <f>AU$128/10*$C185/(2+$E$12)</f>
        <v>0</v>
      </c>
      <c r="AV187" s="30">
        <f t="shared" ref="AV187:BD187" si="1110">AV$128/10*$C185/(2+$E$12)</f>
        <v>0</v>
      </c>
      <c r="AW187" s="30">
        <f t="shared" si="1110"/>
        <v>0</v>
      </c>
      <c r="AX187" s="30">
        <f t="shared" si="1110"/>
        <v>0</v>
      </c>
      <c r="AY187" s="30">
        <f t="shared" si="1110"/>
        <v>0</v>
      </c>
      <c r="AZ187" s="30">
        <f t="shared" si="1110"/>
        <v>0</v>
      </c>
      <c r="BA187" s="30">
        <f t="shared" si="1110"/>
        <v>0</v>
      </c>
      <c r="BB187" s="30">
        <f t="shared" si="1110"/>
        <v>0</v>
      </c>
      <c r="BC187" s="30">
        <f t="shared" si="1110"/>
        <v>0</v>
      </c>
      <c r="BD187" s="30">
        <f t="shared" si="1110"/>
        <v>0</v>
      </c>
      <c r="BF187" s="163"/>
      <c r="BG187" s="161"/>
      <c r="BH187" s="16" t="s">
        <v>52</v>
      </c>
      <c r="BI187" s="30">
        <f>BI$128/10*$C185/(2+$E$12)</f>
        <v>0</v>
      </c>
      <c r="BJ187" s="30">
        <f t="shared" ref="BJ187:BR187" si="1111">BJ$128/10*$C185/(2+$E$12)</f>
        <v>0</v>
      </c>
      <c r="BK187" s="30">
        <f t="shared" si="1111"/>
        <v>0</v>
      </c>
      <c r="BL187" s="30">
        <f t="shared" si="1111"/>
        <v>0</v>
      </c>
      <c r="BM187" s="30">
        <f t="shared" si="1111"/>
        <v>0</v>
      </c>
      <c r="BN187" s="30">
        <f t="shared" si="1111"/>
        <v>0</v>
      </c>
      <c r="BO187" s="30">
        <f t="shared" si="1111"/>
        <v>0</v>
      </c>
      <c r="BP187" s="30">
        <f t="shared" si="1111"/>
        <v>0</v>
      </c>
      <c r="BQ187" s="30">
        <f t="shared" si="1111"/>
        <v>0</v>
      </c>
      <c r="BR187" s="30">
        <f t="shared" si="1111"/>
        <v>0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0</v>
      </c>
      <c r="F188" s="30">
        <f t="shared" ref="F188:N188" si="1112">F$127/10*$C188/(2+$E$12)</f>
        <v>0</v>
      </c>
      <c r="G188" s="30">
        <f t="shared" si="1112"/>
        <v>0</v>
      </c>
      <c r="H188" s="30">
        <f t="shared" si="1112"/>
        <v>0</v>
      </c>
      <c r="I188" s="30">
        <f t="shared" si="1112"/>
        <v>0</v>
      </c>
      <c r="J188" s="30">
        <f t="shared" si="1112"/>
        <v>0</v>
      </c>
      <c r="K188" s="30">
        <f t="shared" si="1112"/>
        <v>0</v>
      </c>
      <c r="L188" s="30">
        <f t="shared" si="1112"/>
        <v>0</v>
      </c>
      <c r="M188" s="30">
        <f t="shared" si="1112"/>
        <v>0</v>
      </c>
      <c r="N188" s="30">
        <f t="shared" si="1112"/>
        <v>0</v>
      </c>
      <c r="P188" s="163"/>
      <c r="Q188" s="161">
        <v>2100000</v>
      </c>
      <c r="R188" s="16" t="s">
        <v>19</v>
      </c>
      <c r="S188" s="30">
        <f>S$127/10*$C188/(2+$E$12)</f>
        <v>0</v>
      </c>
      <c r="T188" s="30">
        <f t="shared" ref="T188:AB188" si="1113">T$127/10*$C188/(2+$E$12)</f>
        <v>0</v>
      </c>
      <c r="U188" s="30">
        <f t="shared" si="1113"/>
        <v>0</v>
      </c>
      <c r="V188" s="30">
        <f t="shared" si="1113"/>
        <v>0</v>
      </c>
      <c r="W188" s="30">
        <f t="shared" si="1113"/>
        <v>0</v>
      </c>
      <c r="X188" s="30">
        <f t="shared" si="1113"/>
        <v>0</v>
      </c>
      <c r="Y188" s="30">
        <f t="shared" si="1113"/>
        <v>0</v>
      </c>
      <c r="Z188" s="30">
        <f t="shared" si="1113"/>
        <v>0</v>
      </c>
      <c r="AA188" s="30">
        <f t="shared" si="1113"/>
        <v>0</v>
      </c>
      <c r="AB188" s="30">
        <f t="shared" si="1113"/>
        <v>0</v>
      </c>
      <c r="AD188" s="163"/>
      <c r="AE188" s="161">
        <v>2100000</v>
      </c>
      <c r="AF188" s="16" t="s">
        <v>19</v>
      </c>
      <c r="AG188" s="30">
        <f>AG$127/10*$C188/(2+$E$12)</f>
        <v>0</v>
      </c>
      <c r="AH188" s="30">
        <f t="shared" ref="AH188:AP188" si="1114">AH$127/10*$C188/(2+$E$12)</f>
        <v>0</v>
      </c>
      <c r="AI188" s="30">
        <f t="shared" si="1114"/>
        <v>0</v>
      </c>
      <c r="AJ188" s="30">
        <f t="shared" si="1114"/>
        <v>0</v>
      </c>
      <c r="AK188" s="30">
        <f t="shared" si="1114"/>
        <v>0</v>
      </c>
      <c r="AL188" s="30">
        <f t="shared" si="1114"/>
        <v>0</v>
      </c>
      <c r="AM188" s="30">
        <f t="shared" si="1114"/>
        <v>0</v>
      </c>
      <c r="AN188" s="30">
        <f t="shared" si="1114"/>
        <v>0</v>
      </c>
      <c r="AO188" s="30">
        <f t="shared" si="1114"/>
        <v>0</v>
      </c>
      <c r="AP188" s="30">
        <f t="shared" si="1114"/>
        <v>0</v>
      </c>
      <c r="AR188" s="163"/>
      <c r="AS188" s="161">
        <v>2100000</v>
      </c>
      <c r="AT188" s="16" t="s">
        <v>19</v>
      </c>
      <c r="AU188" s="30">
        <f>AU$127/10*$C188/(2+$E$12)</f>
        <v>0</v>
      </c>
      <c r="AV188" s="30">
        <f t="shared" ref="AV188:BD188" si="1115">AV$127/10*$C188/(2+$E$12)</f>
        <v>0</v>
      </c>
      <c r="AW188" s="30">
        <f t="shared" si="1115"/>
        <v>0</v>
      </c>
      <c r="AX188" s="30">
        <f t="shared" si="1115"/>
        <v>0</v>
      </c>
      <c r="AY188" s="30">
        <f t="shared" si="1115"/>
        <v>0</v>
      </c>
      <c r="AZ188" s="30">
        <f t="shared" si="1115"/>
        <v>0</v>
      </c>
      <c r="BA188" s="30">
        <f t="shared" si="1115"/>
        <v>0</v>
      </c>
      <c r="BB188" s="30">
        <f t="shared" si="1115"/>
        <v>0</v>
      </c>
      <c r="BC188" s="30">
        <f t="shared" si="1115"/>
        <v>0</v>
      </c>
      <c r="BD188" s="30">
        <f t="shared" si="1115"/>
        <v>0</v>
      </c>
      <c r="BF188" s="163"/>
      <c r="BG188" s="161">
        <v>2100000</v>
      </c>
      <c r="BH188" s="16" t="s">
        <v>19</v>
      </c>
      <c r="BI188" s="30">
        <f>BI$127/10*$C188/(2+$E$12)</f>
        <v>0</v>
      </c>
      <c r="BJ188" s="30">
        <f t="shared" ref="BJ188:BR188" si="1116">BJ$127/10*$C188/(2+$E$12)</f>
        <v>0</v>
      </c>
      <c r="BK188" s="30">
        <f t="shared" si="1116"/>
        <v>0</v>
      </c>
      <c r="BL188" s="30">
        <f t="shared" si="1116"/>
        <v>0</v>
      </c>
      <c r="BM188" s="30">
        <f t="shared" si="1116"/>
        <v>0</v>
      </c>
      <c r="BN188" s="30">
        <f t="shared" si="1116"/>
        <v>0</v>
      </c>
      <c r="BO188" s="30">
        <f t="shared" si="1116"/>
        <v>0</v>
      </c>
      <c r="BP188" s="30">
        <f t="shared" si="1116"/>
        <v>0</v>
      </c>
      <c r="BQ188" s="30">
        <f t="shared" si="1116"/>
        <v>0</v>
      </c>
      <c r="BR188" s="30">
        <f t="shared" si="1116"/>
        <v>0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0</v>
      </c>
      <c r="J189" s="30"/>
      <c r="K189" s="30"/>
      <c r="L189" s="30"/>
      <c r="M189" s="30"/>
      <c r="N189" s="30">
        <f>SUM(E188:N188)/10</f>
        <v>0</v>
      </c>
      <c r="P189" s="163"/>
      <c r="Q189" s="161"/>
      <c r="R189" s="16" t="s">
        <v>22</v>
      </c>
      <c r="S189" s="30"/>
      <c r="T189" s="30"/>
      <c r="U189" s="30"/>
      <c r="V189" s="30"/>
      <c r="W189" s="30">
        <f>SUM(S188:W188)/5</f>
        <v>0</v>
      </c>
      <c r="X189" s="30"/>
      <c r="Y189" s="30"/>
      <c r="Z189" s="30"/>
      <c r="AA189" s="30"/>
      <c r="AB189" s="30">
        <f>SUM(S188:AB188)/10</f>
        <v>0</v>
      </c>
      <c r="AD189" s="163"/>
      <c r="AE189" s="161"/>
      <c r="AF189" s="16" t="s">
        <v>22</v>
      </c>
      <c r="AG189" s="30"/>
      <c r="AH189" s="30"/>
      <c r="AI189" s="30"/>
      <c r="AJ189" s="30"/>
      <c r="AK189" s="30">
        <f>SUM(AG188:AK188)/5</f>
        <v>0</v>
      </c>
      <c r="AL189" s="30"/>
      <c r="AM189" s="30"/>
      <c r="AN189" s="30"/>
      <c r="AO189" s="30"/>
      <c r="AP189" s="30">
        <f>SUM(AG188:AP188)/10</f>
        <v>0</v>
      </c>
      <c r="AR189" s="163"/>
      <c r="AS189" s="161"/>
      <c r="AT189" s="16" t="s">
        <v>22</v>
      </c>
      <c r="AU189" s="30"/>
      <c r="AV189" s="30"/>
      <c r="AW189" s="30"/>
      <c r="AX189" s="30"/>
      <c r="AY189" s="30">
        <f>SUM(AU188:AY188)/5</f>
        <v>0</v>
      </c>
      <c r="AZ189" s="30"/>
      <c r="BA189" s="30"/>
      <c r="BB189" s="30"/>
      <c r="BC189" s="30"/>
      <c r="BD189" s="30">
        <f>SUM(AU188:BD188)/10</f>
        <v>0</v>
      </c>
      <c r="BF189" s="163"/>
      <c r="BG189" s="161"/>
      <c r="BH189" s="16" t="s">
        <v>22</v>
      </c>
      <c r="BI189" s="30"/>
      <c r="BJ189" s="30"/>
      <c r="BK189" s="30"/>
      <c r="BL189" s="30"/>
      <c r="BM189" s="30">
        <f>SUM(BI188:BM188)/5</f>
        <v>0</v>
      </c>
      <c r="BN189" s="30"/>
      <c r="BO189" s="30"/>
      <c r="BP189" s="30"/>
      <c r="BQ189" s="30"/>
      <c r="BR189" s="30">
        <f>SUM(BI188:BR188)/10</f>
        <v>0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0</v>
      </c>
      <c r="F190" s="30">
        <f t="shared" ref="F190:N190" si="1117">F$128/10*$C188/(2+$E$12)</f>
        <v>0</v>
      </c>
      <c r="G190" s="30">
        <f t="shared" si="1117"/>
        <v>0</v>
      </c>
      <c r="H190" s="30">
        <f t="shared" si="1117"/>
        <v>0</v>
      </c>
      <c r="I190" s="30">
        <f t="shared" si="1117"/>
        <v>0</v>
      </c>
      <c r="J190" s="30">
        <f t="shared" si="1117"/>
        <v>0</v>
      </c>
      <c r="K190" s="30">
        <f t="shared" si="1117"/>
        <v>0</v>
      </c>
      <c r="L190" s="30">
        <f t="shared" si="1117"/>
        <v>0</v>
      </c>
      <c r="M190" s="30">
        <f t="shared" si="1117"/>
        <v>0</v>
      </c>
      <c r="N190" s="30">
        <f t="shared" si="1117"/>
        <v>0</v>
      </c>
      <c r="P190" s="163"/>
      <c r="Q190" s="161"/>
      <c r="R190" s="16" t="s">
        <v>52</v>
      </c>
      <c r="S190" s="30">
        <f>S$128/10*$C188/(2+$E$12)</f>
        <v>0</v>
      </c>
      <c r="T190" s="30">
        <f t="shared" ref="T190:AB190" si="1118">T$128/10*$C188/(2+$E$12)</f>
        <v>0</v>
      </c>
      <c r="U190" s="30">
        <f t="shared" si="1118"/>
        <v>0</v>
      </c>
      <c r="V190" s="30">
        <f t="shared" si="1118"/>
        <v>0</v>
      </c>
      <c r="W190" s="30">
        <f t="shared" si="1118"/>
        <v>0</v>
      </c>
      <c r="X190" s="30">
        <f t="shared" si="1118"/>
        <v>0</v>
      </c>
      <c r="Y190" s="30">
        <f t="shared" si="1118"/>
        <v>0</v>
      </c>
      <c r="Z190" s="30">
        <f t="shared" si="1118"/>
        <v>0</v>
      </c>
      <c r="AA190" s="30">
        <f t="shared" si="1118"/>
        <v>0</v>
      </c>
      <c r="AB190" s="30">
        <f t="shared" si="1118"/>
        <v>0</v>
      </c>
      <c r="AD190" s="163"/>
      <c r="AE190" s="161"/>
      <c r="AF190" s="16" t="s">
        <v>52</v>
      </c>
      <c r="AG190" s="30">
        <f>AG$128/10*$C188/(2+$E$12)</f>
        <v>0</v>
      </c>
      <c r="AH190" s="30">
        <f t="shared" ref="AH190:AP190" si="1119">AH$128/10*$C188/(2+$E$12)</f>
        <v>0</v>
      </c>
      <c r="AI190" s="30">
        <f t="shared" si="1119"/>
        <v>0</v>
      </c>
      <c r="AJ190" s="30">
        <f t="shared" si="1119"/>
        <v>0</v>
      </c>
      <c r="AK190" s="30">
        <f t="shared" si="1119"/>
        <v>0</v>
      </c>
      <c r="AL190" s="30">
        <f t="shared" si="1119"/>
        <v>0</v>
      </c>
      <c r="AM190" s="30">
        <f t="shared" si="1119"/>
        <v>0</v>
      </c>
      <c r="AN190" s="30">
        <f t="shared" si="1119"/>
        <v>0</v>
      </c>
      <c r="AO190" s="30">
        <f t="shared" si="1119"/>
        <v>0</v>
      </c>
      <c r="AP190" s="30">
        <f t="shared" si="1119"/>
        <v>0</v>
      </c>
      <c r="AR190" s="163"/>
      <c r="AS190" s="161"/>
      <c r="AT190" s="16" t="s">
        <v>52</v>
      </c>
      <c r="AU190" s="30">
        <f>AU$128/10*$C188/(2+$E$12)</f>
        <v>0</v>
      </c>
      <c r="AV190" s="30">
        <f t="shared" ref="AV190:BD190" si="1120">AV$128/10*$C188/(2+$E$12)</f>
        <v>0</v>
      </c>
      <c r="AW190" s="30">
        <f t="shared" si="1120"/>
        <v>0</v>
      </c>
      <c r="AX190" s="30">
        <f t="shared" si="1120"/>
        <v>0</v>
      </c>
      <c r="AY190" s="30">
        <f t="shared" si="1120"/>
        <v>0</v>
      </c>
      <c r="AZ190" s="30">
        <f t="shared" si="1120"/>
        <v>0</v>
      </c>
      <c r="BA190" s="30">
        <f t="shared" si="1120"/>
        <v>0</v>
      </c>
      <c r="BB190" s="30">
        <f t="shared" si="1120"/>
        <v>0</v>
      </c>
      <c r="BC190" s="30">
        <f t="shared" si="1120"/>
        <v>0</v>
      </c>
      <c r="BD190" s="30">
        <f t="shared" si="1120"/>
        <v>0</v>
      </c>
      <c r="BF190" s="163"/>
      <c r="BG190" s="161"/>
      <c r="BH190" s="16" t="s">
        <v>52</v>
      </c>
      <c r="BI190" s="30">
        <f>BI$128/10*$C188/(2+$E$12)</f>
        <v>0</v>
      </c>
      <c r="BJ190" s="30">
        <f t="shared" ref="BJ190:BR190" si="1121">BJ$128/10*$C188/(2+$E$12)</f>
        <v>0</v>
      </c>
      <c r="BK190" s="30">
        <f t="shared" si="1121"/>
        <v>0</v>
      </c>
      <c r="BL190" s="30">
        <f t="shared" si="1121"/>
        <v>0</v>
      </c>
      <c r="BM190" s="30">
        <f t="shared" si="1121"/>
        <v>0</v>
      </c>
      <c r="BN190" s="30">
        <f t="shared" si="1121"/>
        <v>0</v>
      </c>
      <c r="BO190" s="30">
        <f t="shared" si="1121"/>
        <v>0</v>
      </c>
      <c r="BP190" s="30">
        <f t="shared" si="1121"/>
        <v>0</v>
      </c>
      <c r="BQ190" s="30">
        <f t="shared" si="1121"/>
        <v>0</v>
      </c>
      <c r="BR190" s="30">
        <f t="shared" si="1121"/>
        <v>0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277.5</v>
      </c>
      <c r="F191" s="28">
        <f t="shared" ref="F191:N191" si="1122">F155+F167+F179</f>
        <v>233.75000000000006</v>
      </c>
      <c r="G191" s="28">
        <f t="shared" si="1122"/>
        <v>197.29166666666663</v>
      </c>
      <c r="H191" s="28">
        <f t="shared" si="1122"/>
        <v>166.90972222222229</v>
      </c>
      <c r="I191" s="28">
        <f t="shared" si="1122"/>
        <v>141.59143518518516</v>
      </c>
      <c r="J191" s="28">
        <f t="shared" si="1122"/>
        <v>120.49286265432109</v>
      </c>
      <c r="K191" s="28">
        <f t="shared" si="1122"/>
        <v>102.91071887860079</v>
      </c>
      <c r="L191" s="28">
        <f t="shared" si="1122"/>
        <v>88.258932398833977</v>
      </c>
      <c r="M191" s="28">
        <f t="shared" si="1122"/>
        <v>76.049110332361565</v>
      </c>
      <c r="N191" s="28">
        <f t="shared" si="1122"/>
        <v>65.874258610301467</v>
      </c>
      <c r="P191" s="163" t="s">
        <v>18</v>
      </c>
      <c r="Q191" s="162">
        <v>20000</v>
      </c>
      <c r="R191" s="58" t="s">
        <v>19</v>
      </c>
      <c r="S191" s="28">
        <f>S155+S167+S179</f>
        <v>277.5</v>
      </c>
      <c r="T191" s="28">
        <f t="shared" ref="T191:AB191" si="1123">T155+T167+T179</f>
        <v>233.75000000000006</v>
      </c>
      <c r="U191" s="28">
        <f t="shared" si="1123"/>
        <v>197.29166666666663</v>
      </c>
      <c r="V191" s="28">
        <f t="shared" si="1123"/>
        <v>166.90972222222229</v>
      </c>
      <c r="W191" s="28">
        <f t="shared" si="1123"/>
        <v>141.59143518518516</v>
      </c>
      <c r="X191" s="28">
        <f t="shared" si="1123"/>
        <v>120.49286265432109</v>
      </c>
      <c r="Y191" s="28">
        <f t="shared" si="1123"/>
        <v>102.91071887860079</v>
      </c>
      <c r="Z191" s="28">
        <f t="shared" si="1123"/>
        <v>88.258932398833977</v>
      </c>
      <c r="AA191" s="28">
        <f t="shared" si="1123"/>
        <v>76.049110332361565</v>
      </c>
      <c r="AB191" s="28">
        <f t="shared" si="1123"/>
        <v>65.874258610301467</v>
      </c>
      <c r="AD191" s="163" t="s">
        <v>18</v>
      </c>
      <c r="AE191" s="162">
        <v>20000</v>
      </c>
      <c r="AF191" s="58" t="s">
        <v>19</v>
      </c>
      <c r="AG191" s="28">
        <f>AG155+AG167+AG179</f>
        <v>277.5</v>
      </c>
      <c r="AH191" s="28">
        <f t="shared" ref="AH191:AP191" si="1124">AH155+AH167+AH179</f>
        <v>233.75000000000006</v>
      </c>
      <c r="AI191" s="28">
        <f t="shared" si="1124"/>
        <v>197.29166666666663</v>
      </c>
      <c r="AJ191" s="28">
        <f t="shared" si="1124"/>
        <v>166.90972222222229</v>
      </c>
      <c r="AK191" s="28">
        <f t="shared" si="1124"/>
        <v>141.59143518518516</v>
      </c>
      <c r="AL191" s="28">
        <f t="shared" si="1124"/>
        <v>120.49286265432109</v>
      </c>
      <c r="AM191" s="28">
        <f t="shared" si="1124"/>
        <v>102.91071887860079</v>
      </c>
      <c r="AN191" s="28">
        <f t="shared" si="1124"/>
        <v>88.258932398833977</v>
      </c>
      <c r="AO191" s="28">
        <f t="shared" si="1124"/>
        <v>76.049110332361565</v>
      </c>
      <c r="AP191" s="28">
        <f t="shared" si="1124"/>
        <v>65.874258610301467</v>
      </c>
      <c r="AR191" s="163" t="s">
        <v>18</v>
      </c>
      <c r="AS191" s="162">
        <v>20000</v>
      </c>
      <c r="AT191" s="58" t="s">
        <v>19</v>
      </c>
      <c r="AU191" s="28">
        <f>AU155+AU167+AU179</f>
        <v>277.5</v>
      </c>
      <c r="AV191" s="28">
        <f t="shared" ref="AV191:BD191" si="1125">AV155+AV167+AV179</f>
        <v>233.75000000000006</v>
      </c>
      <c r="AW191" s="28">
        <f t="shared" si="1125"/>
        <v>197.29166666666663</v>
      </c>
      <c r="AX191" s="28">
        <f t="shared" si="1125"/>
        <v>166.90972222222229</v>
      </c>
      <c r="AY191" s="28">
        <f t="shared" si="1125"/>
        <v>141.59143518518516</v>
      </c>
      <c r="AZ191" s="28">
        <f t="shared" si="1125"/>
        <v>120.49286265432109</v>
      </c>
      <c r="BA191" s="28">
        <f t="shared" si="1125"/>
        <v>102.91071887860079</v>
      </c>
      <c r="BB191" s="28">
        <f t="shared" si="1125"/>
        <v>88.258932398833977</v>
      </c>
      <c r="BC191" s="28">
        <f t="shared" si="1125"/>
        <v>76.049110332361565</v>
      </c>
      <c r="BD191" s="28">
        <f t="shared" si="1125"/>
        <v>65.874258610301467</v>
      </c>
      <c r="BF191" s="163" t="s">
        <v>18</v>
      </c>
      <c r="BG191" s="162">
        <v>20000</v>
      </c>
      <c r="BH191" s="58" t="s">
        <v>19</v>
      </c>
      <c r="BI191" s="28">
        <f>BI155+BI167+BI179</f>
        <v>277.5</v>
      </c>
      <c r="BJ191" s="28">
        <f t="shared" ref="BJ191:BR191" si="1126">BJ155+BJ167+BJ179</f>
        <v>233.75000000000006</v>
      </c>
      <c r="BK191" s="28">
        <f t="shared" si="1126"/>
        <v>197.29166666666663</v>
      </c>
      <c r="BL191" s="28">
        <f t="shared" si="1126"/>
        <v>166.90972222222229</v>
      </c>
      <c r="BM191" s="28">
        <f t="shared" si="1126"/>
        <v>141.59143518518516</v>
      </c>
      <c r="BN191" s="28">
        <f t="shared" si="1126"/>
        <v>120.49286265432109</v>
      </c>
      <c r="BO191" s="28">
        <f t="shared" si="1126"/>
        <v>102.91071887860079</v>
      </c>
      <c r="BP191" s="28">
        <f t="shared" si="1126"/>
        <v>88.258932398833977</v>
      </c>
      <c r="BQ191" s="28">
        <f t="shared" si="1126"/>
        <v>76.049110332361565</v>
      </c>
      <c r="BR191" s="28">
        <f t="shared" si="1126"/>
        <v>65.874258610301467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203.40856481481484</v>
      </c>
      <c r="J192" s="28"/>
      <c r="K192" s="28"/>
      <c r="L192" s="28"/>
      <c r="M192" s="28"/>
      <c r="N192" s="28">
        <f>SUM(E191:N191)/10</f>
        <v>147.06287069484932</v>
      </c>
      <c r="P192" s="163"/>
      <c r="Q192" s="162"/>
      <c r="R192" s="20" t="s">
        <v>22</v>
      </c>
      <c r="S192" s="28"/>
      <c r="T192" s="28"/>
      <c r="U192" s="28"/>
      <c r="V192" s="28"/>
      <c r="W192" s="29">
        <f>SUM(S191:W191)/5</f>
        <v>203.40856481481484</v>
      </c>
      <c r="X192" s="28"/>
      <c r="Y192" s="28"/>
      <c r="Z192" s="28"/>
      <c r="AA192" s="28"/>
      <c r="AB192" s="28">
        <f>SUM(S191:AB191)/10</f>
        <v>147.06287069484932</v>
      </c>
      <c r="AD192" s="163"/>
      <c r="AE192" s="162"/>
      <c r="AF192" s="20" t="s">
        <v>22</v>
      </c>
      <c r="AG192" s="28"/>
      <c r="AH192" s="28"/>
      <c r="AI192" s="28"/>
      <c r="AJ192" s="28"/>
      <c r="AK192" s="29">
        <f>SUM(AG191:AK191)/5</f>
        <v>203.40856481481484</v>
      </c>
      <c r="AL192" s="28"/>
      <c r="AM192" s="28"/>
      <c r="AN192" s="28"/>
      <c r="AO192" s="28"/>
      <c r="AP192" s="28">
        <f>SUM(AG191:AP191)/10</f>
        <v>147.06287069484932</v>
      </c>
      <c r="AR192" s="163"/>
      <c r="AS192" s="162"/>
      <c r="AT192" s="20" t="s">
        <v>22</v>
      </c>
      <c r="AU192" s="28"/>
      <c r="AV192" s="28"/>
      <c r="AW192" s="28"/>
      <c r="AX192" s="28"/>
      <c r="AY192" s="29">
        <f>SUM(AU191:AY191)/5</f>
        <v>203.40856481481484</v>
      </c>
      <c r="AZ192" s="28"/>
      <c r="BA192" s="28"/>
      <c r="BB192" s="28"/>
      <c r="BC192" s="28"/>
      <c r="BD192" s="28">
        <f>SUM(AU191:BD191)/10</f>
        <v>147.06287069484932</v>
      </c>
      <c r="BF192" s="163"/>
      <c r="BG192" s="162"/>
      <c r="BH192" s="20" t="s">
        <v>22</v>
      </c>
      <c r="BI192" s="28"/>
      <c r="BJ192" s="28"/>
      <c r="BK192" s="28"/>
      <c r="BL192" s="28"/>
      <c r="BM192" s="29">
        <f>SUM(BI191:BM191)/5</f>
        <v>203.40856481481484</v>
      </c>
      <c r="BN192" s="28"/>
      <c r="BO192" s="28"/>
      <c r="BP192" s="28"/>
      <c r="BQ192" s="28"/>
      <c r="BR192" s="28">
        <f>SUM(BI191:BR191)/10</f>
        <v>147.06287069484932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277.5</v>
      </c>
      <c r="F193" s="28">
        <f t="shared" ref="F193:N194" si="1127">F157+F169+F181</f>
        <v>511.25</v>
      </c>
      <c r="G193" s="28">
        <f t="shared" si="1127"/>
        <v>708.54166666666674</v>
      </c>
      <c r="H193" s="28">
        <f t="shared" si="1127"/>
        <v>875.45138888888891</v>
      </c>
      <c r="I193" s="29">
        <f t="shared" si="1127"/>
        <v>1017.0428240740741</v>
      </c>
      <c r="J193" s="28">
        <f t="shared" si="1127"/>
        <v>1137.5356867283951</v>
      </c>
      <c r="K193" s="28">
        <f t="shared" si="1127"/>
        <v>1240.446405606996</v>
      </c>
      <c r="L193" s="28">
        <f t="shared" si="1127"/>
        <v>1328.7053380058301</v>
      </c>
      <c r="M193" s="28">
        <f t="shared" si="1127"/>
        <v>1404.7544483381914</v>
      </c>
      <c r="N193" s="28">
        <f t="shared" si="1127"/>
        <v>1470.6287069484929</v>
      </c>
      <c r="P193" s="163"/>
      <c r="Q193" s="162"/>
      <c r="R193" s="20" t="s">
        <v>52</v>
      </c>
      <c r="S193" s="28">
        <f>S157+S169+S181</f>
        <v>277.5</v>
      </c>
      <c r="T193" s="28">
        <f t="shared" ref="T193:AB193" si="1128">T157+T169+T181</f>
        <v>511.25</v>
      </c>
      <c r="U193" s="28">
        <f t="shared" si="1128"/>
        <v>708.54166666666674</v>
      </c>
      <c r="V193" s="28">
        <f t="shared" si="1128"/>
        <v>875.45138888888891</v>
      </c>
      <c r="W193" s="29">
        <f t="shared" si="1128"/>
        <v>1017.0428240740741</v>
      </c>
      <c r="X193" s="28">
        <f t="shared" si="1128"/>
        <v>1137.5356867283951</v>
      </c>
      <c r="Y193" s="28">
        <f t="shared" si="1128"/>
        <v>1240.446405606996</v>
      </c>
      <c r="Z193" s="28">
        <f t="shared" si="1128"/>
        <v>1328.7053380058301</v>
      </c>
      <c r="AA193" s="28">
        <f t="shared" si="1128"/>
        <v>1404.7544483381914</v>
      </c>
      <c r="AB193" s="28">
        <f t="shared" si="1128"/>
        <v>1470.6287069484929</v>
      </c>
      <c r="AD193" s="163"/>
      <c r="AE193" s="162"/>
      <c r="AF193" s="20" t="s">
        <v>52</v>
      </c>
      <c r="AG193" s="28">
        <f>AG157+AG169+AG181</f>
        <v>277.5</v>
      </c>
      <c r="AH193" s="28">
        <f t="shared" ref="AH193:AP193" si="1129">AH157+AH169+AH181</f>
        <v>511.25</v>
      </c>
      <c r="AI193" s="28">
        <f t="shared" si="1129"/>
        <v>708.54166666666674</v>
      </c>
      <c r="AJ193" s="28">
        <f t="shared" si="1129"/>
        <v>875.45138888888891</v>
      </c>
      <c r="AK193" s="29">
        <f t="shared" si="1129"/>
        <v>1017.0428240740741</v>
      </c>
      <c r="AL193" s="28">
        <f t="shared" si="1129"/>
        <v>1137.5356867283951</v>
      </c>
      <c r="AM193" s="28">
        <f t="shared" si="1129"/>
        <v>1240.446405606996</v>
      </c>
      <c r="AN193" s="28">
        <f t="shared" si="1129"/>
        <v>1328.7053380058301</v>
      </c>
      <c r="AO193" s="28">
        <f t="shared" si="1129"/>
        <v>1404.7544483381914</v>
      </c>
      <c r="AP193" s="28">
        <f t="shared" si="1129"/>
        <v>1470.6287069484929</v>
      </c>
      <c r="AR193" s="163"/>
      <c r="AS193" s="162"/>
      <c r="AT193" s="20" t="s">
        <v>52</v>
      </c>
      <c r="AU193" s="28">
        <f>AU157+AU169+AU181</f>
        <v>277.5</v>
      </c>
      <c r="AV193" s="28">
        <f t="shared" ref="AV193:BD193" si="1130">AV157+AV169+AV181</f>
        <v>511.25</v>
      </c>
      <c r="AW193" s="28">
        <f t="shared" si="1130"/>
        <v>708.54166666666674</v>
      </c>
      <c r="AX193" s="28">
        <f t="shared" si="1130"/>
        <v>875.45138888888891</v>
      </c>
      <c r="AY193" s="29">
        <f t="shared" si="1130"/>
        <v>1017.0428240740741</v>
      </c>
      <c r="AZ193" s="28">
        <f t="shared" si="1130"/>
        <v>1137.5356867283951</v>
      </c>
      <c r="BA193" s="28">
        <f t="shared" si="1130"/>
        <v>1240.446405606996</v>
      </c>
      <c r="BB193" s="28">
        <f t="shared" si="1130"/>
        <v>1328.7053380058301</v>
      </c>
      <c r="BC193" s="28">
        <f t="shared" si="1130"/>
        <v>1404.7544483381914</v>
      </c>
      <c r="BD193" s="28">
        <f t="shared" si="1130"/>
        <v>1470.6287069484929</v>
      </c>
      <c r="BF193" s="163"/>
      <c r="BG193" s="162"/>
      <c r="BH193" s="20" t="s">
        <v>52</v>
      </c>
      <c r="BI193" s="28">
        <f>BI157+BI169+BI181</f>
        <v>277.5</v>
      </c>
      <c r="BJ193" s="28">
        <f t="shared" ref="BJ193:BR193" si="1131">BJ157+BJ169+BJ181</f>
        <v>511.25</v>
      </c>
      <c r="BK193" s="28">
        <f t="shared" si="1131"/>
        <v>708.54166666666674</v>
      </c>
      <c r="BL193" s="28">
        <f t="shared" si="1131"/>
        <v>875.45138888888891</v>
      </c>
      <c r="BM193" s="29">
        <f t="shared" si="1131"/>
        <v>1017.0428240740741</v>
      </c>
      <c r="BN193" s="28">
        <f t="shared" si="1131"/>
        <v>1137.5356867283951</v>
      </c>
      <c r="BO193" s="28">
        <f t="shared" si="1131"/>
        <v>1240.446405606996</v>
      </c>
      <c r="BP193" s="28">
        <f t="shared" si="1131"/>
        <v>1328.7053380058301</v>
      </c>
      <c r="BQ193" s="28">
        <f t="shared" si="1131"/>
        <v>1404.7544483381914</v>
      </c>
      <c r="BR193" s="28">
        <f t="shared" si="1131"/>
        <v>1470.6287069484929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5550</v>
      </c>
      <c r="F194" s="28">
        <f t="shared" si="1127"/>
        <v>4675.0000000000009</v>
      </c>
      <c r="G194" s="28">
        <f t="shared" si="1127"/>
        <v>3945.8333333333321</v>
      </c>
      <c r="H194" s="28">
        <f t="shared" si="1127"/>
        <v>3338.1944444444453</v>
      </c>
      <c r="I194" s="28">
        <f t="shared" si="1127"/>
        <v>2831.828703703703</v>
      </c>
      <c r="J194" s="28">
        <f t="shared" si="1127"/>
        <v>2409.8572530864221</v>
      </c>
      <c r="K194" s="28">
        <f t="shared" si="1127"/>
        <v>2058.2143775720156</v>
      </c>
      <c r="L194" s="28">
        <f t="shared" si="1127"/>
        <v>1765.1786479766797</v>
      </c>
      <c r="M194" s="28">
        <f t="shared" si="1127"/>
        <v>1520.9822066472311</v>
      </c>
      <c r="N194" s="28">
        <f t="shared" si="1127"/>
        <v>1317.4851722060293</v>
      </c>
      <c r="P194" s="163"/>
      <c r="Q194" s="162">
        <v>400000</v>
      </c>
      <c r="R194" s="58" t="s">
        <v>19</v>
      </c>
      <c r="S194" s="28">
        <f>S158+S170+S182</f>
        <v>5550</v>
      </c>
      <c r="T194" s="28">
        <f t="shared" ref="T194:AB194" si="1132">T158+T170+T182</f>
        <v>4675.0000000000009</v>
      </c>
      <c r="U194" s="28">
        <f t="shared" si="1132"/>
        <v>3945.8333333333321</v>
      </c>
      <c r="V194" s="28">
        <f t="shared" si="1132"/>
        <v>3338.1944444444453</v>
      </c>
      <c r="W194" s="28">
        <f t="shared" si="1132"/>
        <v>2831.828703703703</v>
      </c>
      <c r="X194" s="28">
        <f t="shared" si="1132"/>
        <v>2409.8572530864221</v>
      </c>
      <c r="Y194" s="28">
        <f t="shared" si="1132"/>
        <v>2058.2143775720156</v>
      </c>
      <c r="Z194" s="28">
        <f t="shared" si="1132"/>
        <v>1765.1786479766797</v>
      </c>
      <c r="AA194" s="28">
        <f t="shared" si="1132"/>
        <v>1520.9822066472311</v>
      </c>
      <c r="AB194" s="28">
        <f t="shared" si="1132"/>
        <v>1317.4851722060293</v>
      </c>
      <c r="AD194" s="163"/>
      <c r="AE194" s="162">
        <v>400000</v>
      </c>
      <c r="AF194" s="58" t="s">
        <v>19</v>
      </c>
      <c r="AG194" s="28">
        <f>AG158+AG170+AG182</f>
        <v>5550</v>
      </c>
      <c r="AH194" s="28">
        <f t="shared" ref="AH194:AP194" si="1133">AH158+AH170+AH182</f>
        <v>4675.0000000000009</v>
      </c>
      <c r="AI194" s="28">
        <f t="shared" si="1133"/>
        <v>3945.8333333333321</v>
      </c>
      <c r="AJ194" s="28">
        <f t="shared" si="1133"/>
        <v>3338.1944444444453</v>
      </c>
      <c r="AK194" s="28">
        <f t="shared" si="1133"/>
        <v>2831.828703703703</v>
      </c>
      <c r="AL194" s="28">
        <f t="shared" si="1133"/>
        <v>2409.8572530864221</v>
      </c>
      <c r="AM194" s="28">
        <f t="shared" si="1133"/>
        <v>2058.2143775720156</v>
      </c>
      <c r="AN194" s="28">
        <f t="shared" si="1133"/>
        <v>1765.1786479766797</v>
      </c>
      <c r="AO194" s="28">
        <f t="shared" si="1133"/>
        <v>1520.9822066472311</v>
      </c>
      <c r="AP194" s="28">
        <f t="shared" si="1133"/>
        <v>1317.4851722060293</v>
      </c>
      <c r="AR194" s="163"/>
      <c r="AS194" s="162">
        <v>400000</v>
      </c>
      <c r="AT194" s="58" t="s">
        <v>19</v>
      </c>
      <c r="AU194" s="28">
        <f>AU158+AU170+AU182</f>
        <v>5550</v>
      </c>
      <c r="AV194" s="28">
        <f t="shared" ref="AV194:BD194" si="1134">AV158+AV170+AV182</f>
        <v>4675.0000000000009</v>
      </c>
      <c r="AW194" s="28">
        <f t="shared" si="1134"/>
        <v>3945.8333333333321</v>
      </c>
      <c r="AX194" s="28">
        <f t="shared" si="1134"/>
        <v>3338.1944444444453</v>
      </c>
      <c r="AY194" s="28">
        <f t="shared" si="1134"/>
        <v>2831.828703703703</v>
      </c>
      <c r="AZ194" s="28">
        <f t="shared" si="1134"/>
        <v>2409.8572530864221</v>
      </c>
      <c r="BA194" s="28">
        <f t="shared" si="1134"/>
        <v>2058.2143775720156</v>
      </c>
      <c r="BB194" s="28">
        <f t="shared" si="1134"/>
        <v>1765.1786479766797</v>
      </c>
      <c r="BC194" s="28">
        <f t="shared" si="1134"/>
        <v>1520.9822066472311</v>
      </c>
      <c r="BD194" s="28">
        <f t="shared" si="1134"/>
        <v>1317.4851722060293</v>
      </c>
      <c r="BF194" s="163"/>
      <c r="BG194" s="162">
        <v>400000</v>
      </c>
      <c r="BH194" s="58" t="s">
        <v>19</v>
      </c>
      <c r="BI194" s="28">
        <f>BI158+BI170+BI182</f>
        <v>5550</v>
      </c>
      <c r="BJ194" s="28">
        <f t="shared" ref="BJ194:BR194" si="1135">BJ158+BJ170+BJ182</f>
        <v>4675.0000000000009</v>
      </c>
      <c r="BK194" s="28">
        <f t="shared" si="1135"/>
        <v>3945.8333333333321</v>
      </c>
      <c r="BL194" s="28">
        <f t="shared" si="1135"/>
        <v>3338.1944444444453</v>
      </c>
      <c r="BM194" s="28">
        <f t="shared" si="1135"/>
        <v>2831.828703703703</v>
      </c>
      <c r="BN194" s="28">
        <f t="shared" si="1135"/>
        <v>2409.8572530864221</v>
      </c>
      <c r="BO194" s="28">
        <f t="shared" si="1135"/>
        <v>2058.2143775720156</v>
      </c>
      <c r="BP194" s="28">
        <f t="shared" si="1135"/>
        <v>1765.1786479766797</v>
      </c>
      <c r="BQ194" s="28">
        <f t="shared" si="1135"/>
        <v>1520.9822066472311</v>
      </c>
      <c r="BR194" s="28">
        <f t="shared" si="1135"/>
        <v>1317.4851722060293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4068.1712962962965</v>
      </c>
      <c r="J195" s="28"/>
      <c r="K195" s="28"/>
      <c r="L195" s="28"/>
      <c r="M195" s="28"/>
      <c r="N195" s="28">
        <f>SUM(E194:N194)/10</f>
        <v>2941.2574138969858</v>
      </c>
      <c r="P195" s="163"/>
      <c r="Q195" s="162"/>
      <c r="R195" s="20" t="s">
        <v>22</v>
      </c>
      <c r="S195" s="28"/>
      <c r="T195" s="28"/>
      <c r="U195" s="28"/>
      <c r="V195" s="28"/>
      <c r="W195" s="29">
        <f>SUM(S194:W194)/5</f>
        <v>4068.1712962962965</v>
      </c>
      <c r="X195" s="28"/>
      <c r="Y195" s="28"/>
      <c r="Z195" s="28"/>
      <c r="AA195" s="28"/>
      <c r="AB195" s="28">
        <f>SUM(S194:AB194)/10</f>
        <v>2941.2574138969858</v>
      </c>
      <c r="AD195" s="163"/>
      <c r="AE195" s="162"/>
      <c r="AF195" s="20" t="s">
        <v>22</v>
      </c>
      <c r="AG195" s="28"/>
      <c r="AH195" s="28"/>
      <c r="AI195" s="28"/>
      <c r="AJ195" s="28"/>
      <c r="AK195" s="29">
        <f>SUM(AG194:AK194)/5</f>
        <v>4068.1712962962965</v>
      </c>
      <c r="AL195" s="28"/>
      <c r="AM195" s="28"/>
      <c r="AN195" s="28"/>
      <c r="AO195" s="28"/>
      <c r="AP195" s="28">
        <f>SUM(AG194:AP194)/10</f>
        <v>2941.2574138969858</v>
      </c>
      <c r="AR195" s="163"/>
      <c r="AS195" s="162"/>
      <c r="AT195" s="20" t="s">
        <v>22</v>
      </c>
      <c r="AU195" s="28"/>
      <c r="AV195" s="28"/>
      <c r="AW195" s="28"/>
      <c r="AX195" s="28"/>
      <c r="AY195" s="29">
        <f>SUM(AU194:AY194)/5</f>
        <v>4068.1712962962965</v>
      </c>
      <c r="AZ195" s="28"/>
      <c r="BA195" s="28"/>
      <c r="BB195" s="28"/>
      <c r="BC195" s="28"/>
      <c r="BD195" s="28">
        <f>SUM(AU194:BD194)/10</f>
        <v>2941.2574138969858</v>
      </c>
      <c r="BF195" s="163"/>
      <c r="BG195" s="162"/>
      <c r="BH195" s="20" t="s">
        <v>22</v>
      </c>
      <c r="BI195" s="28"/>
      <c r="BJ195" s="28"/>
      <c r="BK195" s="28"/>
      <c r="BL195" s="28"/>
      <c r="BM195" s="29">
        <f>SUM(BI194:BM194)/5</f>
        <v>4068.1712962962965</v>
      </c>
      <c r="BN195" s="28"/>
      <c r="BO195" s="28"/>
      <c r="BP195" s="28"/>
      <c r="BQ195" s="28"/>
      <c r="BR195" s="28">
        <f>SUM(BI194:BR194)/10</f>
        <v>2941.2574138969858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5550</v>
      </c>
      <c r="F196" s="28">
        <f t="shared" ref="F196:N197" si="1136">F160+F172+F184</f>
        <v>10225.000000000002</v>
      </c>
      <c r="G196" s="28">
        <f t="shared" si="1136"/>
        <v>14170.833333333332</v>
      </c>
      <c r="H196" s="28">
        <f t="shared" si="1136"/>
        <v>17509.027777777777</v>
      </c>
      <c r="I196" s="29">
        <f t="shared" si="1136"/>
        <v>20340.856481481482</v>
      </c>
      <c r="J196" s="28">
        <f t="shared" si="1136"/>
        <v>22750.7137345679</v>
      </c>
      <c r="K196" s="28">
        <f t="shared" si="1136"/>
        <v>24808.928112139918</v>
      </c>
      <c r="L196" s="28">
        <f t="shared" si="1136"/>
        <v>26574.1067601166</v>
      </c>
      <c r="M196" s="28">
        <f t="shared" si="1136"/>
        <v>28095.088966763826</v>
      </c>
      <c r="N196" s="28">
        <f t="shared" si="1136"/>
        <v>29412.57413896986</v>
      </c>
      <c r="P196" s="163"/>
      <c r="Q196" s="162"/>
      <c r="R196" s="20" t="s">
        <v>52</v>
      </c>
      <c r="S196" s="28">
        <f>S160+S172+S184</f>
        <v>5550</v>
      </c>
      <c r="T196" s="28">
        <f t="shared" ref="T196:AB196" si="1137">T160+T172+T184</f>
        <v>10225.000000000002</v>
      </c>
      <c r="U196" s="28">
        <f t="shared" si="1137"/>
        <v>14170.833333333332</v>
      </c>
      <c r="V196" s="28">
        <f t="shared" si="1137"/>
        <v>17509.027777777777</v>
      </c>
      <c r="W196" s="29">
        <f t="shared" si="1137"/>
        <v>20340.856481481482</v>
      </c>
      <c r="X196" s="28">
        <f t="shared" si="1137"/>
        <v>22750.7137345679</v>
      </c>
      <c r="Y196" s="28">
        <f t="shared" si="1137"/>
        <v>24808.928112139918</v>
      </c>
      <c r="Z196" s="28">
        <f t="shared" si="1137"/>
        <v>26574.1067601166</v>
      </c>
      <c r="AA196" s="28">
        <f t="shared" si="1137"/>
        <v>28095.088966763826</v>
      </c>
      <c r="AB196" s="28">
        <f t="shared" si="1137"/>
        <v>29412.57413896986</v>
      </c>
      <c r="AD196" s="163"/>
      <c r="AE196" s="162"/>
      <c r="AF196" s="20" t="s">
        <v>52</v>
      </c>
      <c r="AG196" s="28">
        <f>AG160+AG172+AG184</f>
        <v>5550</v>
      </c>
      <c r="AH196" s="28">
        <f t="shared" ref="AH196:AP196" si="1138">AH160+AH172+AH184</f>
        <v>10225.000000000002</v>
      </c>
      <c r="AI196" s="28">
        <f t="shared" si="1138"/>
        <v>14170.833333333332</v>
      </c>
      <c r="AJ196" s="28">
        <f t="shared" si="1138"/>
        <v>17509.027777777777</v>
      </c>
      <c r="AK196" s="29">
        <f t="shared" si="1138"/>
        <v>20340.856481481482</v>
      </c>
      <c r="AL196" s="28">
        <f t="shared" si="1138"/>
        <v>22750.7137345679</v>
      </c>
      <c r="AM196" s="28">
        <f t="shared" si="1138"/>
        <v>24808.928112139918</v>
      </c>
      <c r="AN196" s="28">
        <f t="shared" si="1138"/>
        <v>26574.1067601166</v>
      </c>
      <c r="AO196" s="28">
        <f t="shared" si="1138"/>
        <v>28095.088966763826</v>
      </c>
      <c r="AP196" s="28">
        <f t="shared" si="1138"/>
        <v>29412.57413896986</v>
      </c>
      <c r="AR196" s="163"/>
      <c r="AS196" s="162"/>
      <c r="AT196" s="20" t="s">
        <v>52</v>
      </c>
      <c r="AU196" s="28">
        <f>AU160+AU172+AU184</f>
        <v>5550</v>
      </c>
      <c r="AV196" s="28">
        <f t="shared" ref="AV196:BD196" si="1139">AV160+AV172+AV184</f>
        <v>10225.000000000002</v>
      </c>
      <c r="AW196" s="28">
        <f t="shared" si="1139"/>
        <v>14170.833333333332</v>
      </c>
      <c r="AX196" s="28">
        <f t="shared" si="1139"/>
        <v>17509.027777777777</v>
      </c>
      <c r="AY196" s="29">
        <f t="shared" si="1139"/>
        <v>20340.856481481482</v>
      </c>
      <c r="AZ196" s="28">
        <f t="shared" si="1139"/>
        <v>22750.7137345679</v>
      </c>
      <c r="BA196" s="28">
        <f t="shared" si="1139"/>
        <v>24808.928112139918</v>
      </c>
      <c r="BB196" s="28">
        <f t="shared" si="1139"/>
        <v>26574.1067601166</v>
      </c>
      <c r="BC196" s="28">
        <f t="shared" si="1139"/>
        <v>28095.088966763826</v>
      </c>
      <c r="BD196" s="28">
        <f t="shared" si="1139"/>
        <v>29412.57413896986</v>
      </c>
      <c r="BF196" s="163"/>
      <c r="BG196" s="162"/>
      <c r="BH196" s="20" t="s">
        <v>52</v>
      </c>
      <c r="BI196" s="28">
        <f>BI160+BI172+BI184</f>
        <v>5550</v>
      </c>
      <c r="BJ196" s="28">
        <f t="shared" ref="BJ196:BR196" si="1140">BJ160+BJ172+BJ184</f>
        <v>10225.000000000002</v>
      </c>
      <c r="BK196" s="28">
        <f t="shared" si="1140"/>
        <v>14170.833333333332</v>
      </c>
      <c r="BL196" s="28">
        <f t="shared" si="1140"/>
        <v>17509.027777777777</v>
      </c>
      <c r="BM196" s="29">
        <f t="shared" si="1140"/>
        <v>20340.856481481482</v>
      </c>
      <c r="BN196" s="28">
        <f t="shared" si="1140"/>
        <v>22750.7137345679</v>
      </c>
      <c r="BO196" s="28">
        <f t="shared" si="1140"/>
        <v>24808.928112139918</v>
      </c>
      <c r="BP196" s="28">
        <f t="shared" si="1140"/>
        <v>26574.1067601166</v>
      </c>
      <c r="BQ196" s="28">
        <f t="shared" si="1140"/>
        <v>28095.088966763826</v>
      </c>
      <c r="BR196" s="28">
        <f t="shared" si="1140"/>
        <v>29412.57413896986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13874.999999999998</v>
      </c>
      <c r="F197" s="30">
        <f t="shared" si="1136"/>
        <v>11687.500000000004</v>
      </c>
      <c r="G197" s="30">
        <f t="shared" si="1136"/>
        <v>9864.5833333333303</v>
      </c>
      <c r="H197" s="30">
        <f t="shared" si="1136"/>
        <v>8345.4861111111131</v>
      </c>
      <c r="I197" s="30">
        <f t="shared" si="1136"/>
        <v>7079.5717592592573</v>
      </c>
      <c r="J197" s="30">
        <f t="shared" si="1136"/>
        <v>6024.6431327160544</v>
      </c>
      <c r="K197" s="30">
        <f t="shared" si="1136"/>
        <v>5145.5359439300382</v>
      </c>
      <c r="L197" s="30">
        <f t="shared" si="1136"/>
        <v>4412.9466199416993</v>
      </c>
      <c r="M197" s="30">
        <f t="shared" si="1136"/>
        <v>3802.4555166180785</v>
      </c>
      <c r="N197" s="30">
        <f t="shared" si="1136"/>
        <v>3293.7129305150734</v>
      </c>
      <c r="P197" s="163"/>
      <c r="Q197" s="161">
        <v>1000000</v>
      </c>
      <c r="R197" s="16" t="s">
        <v>19</v>
      </c>
      <c r="S197" s="30">
        <f>S161+S173+S185</f>
        <v>13874.999999999998</v>
      </c>
      <c r="T197" s="30">
        <f t="shared" ref="T197:AB197" si="1141">T161+T173+T185</f>
        <v>11687.500000000004</v>
      </c>
      <c r="U197" s="30">
        <f t="shared" si="1141"/>
        <v>9864.5833333333303</v>
      </c>
      <c r="V197" s="30">
        <f t="shared" si="1141"/>
        <v>8345.4861111111131</v>
      </c>
      <c r="W197" s="30">
        <f t="shared" si="1141"/>
        <v>7079.5717592592573</v>
      </c>
      <c r="X197" s="30">
        <f t="shared" si="1141"/>
        <v>6024.6431327160544</v>
      </c>
      <c r="Y197" s="30">
        <f t="shared" si="1141"/>
        <v>5145.5359439300382</v>
      </c>
      <c r="Z197" s="30">
        <f t="shared" si="1141"/>
        <v>4412.9466199416993</v>
      </c>
      <c r="AA197" s="30">
        <f t="shared" si="1141"/>
        <v>3802.4555166180785</v>
      </c>
      <c r="AB197" s="30">
        <f t="shared" si="1141"/>
        <v>3293.7129305150734</v>
      </c>
      <c r="AD197" s="163"/>
      <c r="AE197" s="161">
        <v>1000000</v>
      </c>
      <c r="AF197" s="16" t="s">
        <v>19</v>
      </c>
      <c r="AG197" s="30">
        <f>AG161+AG173+AG185</f>
        <v>13874.999999999998</v>
      </c>
      <c r="AH197" s="30">
        <f t="shared" ref="AH197:AP197" si="1142">AH161+AH173+AH185</f>
        <v>11687.500000000004</v>
      </c>
      <c r="AI197" s="30">
        <f t="shared" si="1142"/>
        <v>9864.5833333333303</v>
      </c>
      <c r="AJ197" s="30">
        <f t="shared" si="1142"/>
        <v>8345.4861111111131</v>
      </c>
      <c r="AK197" s="30">
        <f t="shared" si="1142"/>
        <v>7079.5717592592573</v>
      </c>
      <c r="AL197" s="30">
        <f t="shared" si="1142"/>
        <v>6024.6431327160544</v>
      </c>
      <c r="AM197" s="30">
        <f t="shared" si="1142"/>
        <v>5145.5359439300382</v>
      </c>
      <c r="AN197" s="30">
        <f t="shared" si="1142"/>
        <v>4412.9466199416993</v>
      </c>
      <c r="AO197" s="30">
        <f t="shared" si="1142"/>
        <v>3802.4555166180785</v>
      </c>
      <c r="AP197" s="30">
        <f t="shared" si="1142"/>
        <v>3293.7129305150734</v>
      </c>
      <c r="AR197" s="163"/>
      <c r="AS197" s="161">
        <v>1000000</v>
      </c>
      <c r="AT197" s="16" t="s">
        <v>19</v>
      </c>
      <c r="AU197" s="30">
        <f>AU161+AU173+AU185</f>
        <v>13874.999999999998</v>
      </c>
      <c r="AV197" s="30">
        <f t="shared" ref="AV197:BD197" si="1143">AV161+AV173+AV185</f>
        <v>11687.500000000004</v>
      </c>
      <c r="AW197" s="30">
        <f t="shared" si="1143"/>
        <v>9864.5833333333303</v>
      </c>
      <c r="AX197" s="30">
        <f t="shared" si="1143"/>
        <v>8345.4861111111131</v>
      </c>
      <c r="AY197" s="30">
        <f t="shared" si="1143"/>
        <v>7079.5717592592573</v>
      </c>
      <c r="AZ197" s="30">
        <f t="shared" si="1143"/>
        <v>6024.6431327160544</v>
      </c>
      <c r="BA197" s="30">
        <f t="shared" si="1143"/>
        <v>5145.5359439300382</v>
      </c>
      <c r="BB197" s="30">
        <f t="shared" si="1143"/>
        <v>4412.9466199416993</v>
      </c>
      <c r="BC197" s="30">
        <f t="shared" si="1143"/>
        <v>3802.4555166180785</v>
      </c>
      <c r="BD197" s="30">
        <f t="shared" si="1143"/>
        <v>3293.7129305150734</v>
      </c>
      <c r="BF197" s="163"/>
      <c r="BG197" s="161">
        <v>1000000</v>
      </c>
      <c r="BH197" s="16" t="s">
        <v>19</v>
      </c>
      <c r="BI197" s="30">
        <f>BI161+BI173+BI185</f>
        <v>13874.999999999998</v>
      </c>
      <c r="BJ197" s="30">
        <f t="shared" ref="BJ197:BR197" si="1144">BJ161+BJ173+BJ185</f>
        <v>11687.500000000004</v>
      </c>
      <c r="BK197" s="30">
        <f t="shared" si="1144"/>
        <v>9864.5833333333303</v>
      </c>
      <c r="BL197" s="30">
        <f t="shared" si="1144"/>
        <v>8345.4861111111131</v>
      </c>
      <c r="BM197" s="30">
        <f t="shared" si="1144"/>
        <v>7079.5717592592573</v>
      </c>
      <c r="BN197" s="30">
        <f t="shared" si="1144"/>
        <v>6024.6431327160544</v>
      </c>
      <c r="BO197" s="30">
        <f t="shared" si="1144"/>
        <v>5145.5359439300382</v>
      </c>
      <c r="BP197" s="30">
        <f t="shared" si="1144"/>
        <v>4412.9466199416993</v>
      </c>
      <c r="BQ197" s="30">
        <f t="shared" si="1144"/>
        <v>3802.4555166180785</v>
      </c>
      <c r="BR197" s="30">
        <f t="shared" si="1144"/>
        <v>3293.7129305150734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10170.428240740739</v>
      </c>
      <c r="J198" s="30"/>
      <c r="K198" s="30"/>
      <c r="L198" s="30"/>
      <c r="M198" s="30"/>
      <c r="N198" s="30">
        <f>SUM(E197:N197)/10</f>
        <v>7353.1435347424631</v>
      </c>
      <c r="P198" s="163"/>
      <c r="Q198" s="161"/>
      <c r="R198" s="16" t="s">
        <v>22</v>
      </c>
      <c r="S198" s="30"/>
      <c r="T198" s="30"/>
      <c r="U198" s="30"/>
      <c r="V198" s="30"/>
      <c r="W198" s="31">
        <f>SUM(S197:W197)/5</f>
        <v>10170.428240740739</v>
      </c>
      <c r="X198" s="30"/>
      <c r="Y198" s="30"/>
      <c r="Z198" s="30"/>
      <c r="AA198" s="30"/>
      <c r="AB198" s="30">
        <f>SUM(S197:AB197)/10</f>
        <v>7353.1435347424631</v>
      </c>
      <c r="AD198" s="163"/>
      <c r="AE198" s="161"/>
      <c r="AF198" s="16" t="s">
        <v>22</v>
      </c>
      <c r="AG198" s="30"/>
      <c r="AH198" s="30"/>
      <c r="AI198" s="30"/>
      <c r="AJ198" s="30"/>
      <c r="AK198" s="31">
        <f>SUM(AG197:AK197)/5</f>
        <v>10170.428240740739</v>
      </c>
      <c r="AL198" s="30"/>
      <c r="AM198" s="30"/>
      <c r="AN198" s="30"/>
      <c r="AO198" s="30"/>
      <c r="AP198" s="30">
        <f>SUM(AG197:AP197)/10</f>
        <v>7353.1435347424631</v>
      </c>
      <c r="AR198" s="163"/>
      <c r="AS198" s="161"/>
      <c r="AT198" s="16" t="s">
        <v>22</v>
      </c>
      <c r="AU198" s="30"/>
      <c r="AV198" s="30"/>
      <c r="AW198" s="30"/>
      <c r="AX198" s="30"/>
      <c r="AY198" s="31">
        <f>SUM(AU197:AY197)/5</f>
        <v>10170.428240740739</v>
      </c>
      <c r="AZ198" s="30"/>
      <c r="BA198" s="30"/>
      <c r="BB198" s="30"/>
      <c r="BC198" s="30"/>
      <c r="BD198" s="30">
        <f>SUM(AU197:BD197)/10</f>
        <v>7353.1435347424631</v>
      </c>
      <c r="BF198" s="163"/>
      <c r="BG198" s="161"/>
      <c r="BH198" s="16" t="s">
        <v>22</v>
      </c>
      <c r="BI198" s="30"/>
      <c r="BJ198" s="30"/>
      <c r="BK198" s="30"/>
      <c r="BL198" s="30"/>
      <c r="BM198" s="31">
        <f>SUM(BI197:BM197)/5</f>
        <v>10170.428240740739</v>
      </c>
      <c r="BN198" s="30"/>
      <c r="BO198" s="30"/>
      <c r="BP198" s="30"/>
      <c r="BQ198" s="30"/>
      <c r="BR198" s="30">
        <f>SUM(BI197:BR197)/10</f>
        <v>7353.1435347424631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13874.999999999998</v>
      </c>
      <c r="F199" s="30">
        <f t="shared" ref="F199:N200" si="1145">F163+F175+F187</f>
        <v>25562.5</v>
      </c>
      <c r="G199" s="30">
        <f t="shared" si="1145"/>
        <v>35427.083333333336</v>
      </c>
      <c r="H199" s="30">
        <f t="shared" si="1145"/>
        <v>43772.569444444445</v>
      </c>
      <c r="I199" s="31">
        <f t="shared" si="1145"/>
        <v>50852.141203703701</v>
      </c>
      <c r="J199" s="30">
        <f t="shared" si="1145"/>
        <v>56876.784336419762</v>
      </c>
      <c r="K199" s="30">
        <f t="shared" si="1145"/>
        <v>62022.320280349806</v>
      </c>
      <c r="L199" s="30">
        <f t="shared" si="1145"/>
        <v>66435.266900291492</v>
      </c>
      <c r="M199" s="30">
        <f t="shared" si="1145"/>
        <v>70237.722416909572</v>
      </c>
      <c r="N199" s="30">
        <f t="shared" si="1145"/>
        <v>73531.435347424645</v>
      </c>
      <c r="P199" s="163"/>
      <c r="Q199" s="161"/>
      <c r="R199" s="16" t="s">
        <v>52</v>
      </c>
      <c r="S199" s="30">
        <f>S163+S175+S187</f>
        <v>13874.999999999998</v>
      </c>
      <c r="T199" s="30">
        <f t="shared" ref="T199:AB199" si="1146">T163+T175+T187</f>
        <v>25562.5</v>
      </c>
      <c r="U199" s="30">
        <f t="shared" si="1146"/>
        <v>35427.083333333336</v>
      </c>
      <c r="V199" s="30">
        <f t="shared" si="1146"/>
        <v>43772.569444444445</v>
      </c>
      <c r="W199" s="31">
        <f t="shared" si="1146"/>
        <v>50852.141203703701</v>
      </c>
      <c r="X199" s="30">
        <f t="shared" si="1146"/>
        <v>56876.784336419762</v>
      </c>
      <c r="Y199" s="30">
        <f t="shared" si="1146"/>
        <v>62022.320280349806</v>
      </c>
      <c r="Z199" s="30">
        <f t="shared" si="1146"/>
        <v>66435.266900291492</v>
      </c>
      <c r="AA199" s="30">
        <f t="shared" si="1146"/>
        <v>70237.722416909572</v>
      </c>
      <c r="AB199" s="30">
        <f t="shared" si="1146"/>
        <v>73531.435347424645</v>
      </c>
      <c r="AD199" s="163"/>
      <c r="AE199" s="161"/>
      <c r="AF199" s="16" t="s">
        <v>52</v>
      </c>
      <c r="AG199" s="30">
        <f>AG163+AG175+AG187</f>
        <v>13874.999999999998</v>
      </c>
      <c r="AH199" s="30">
        <f t="shared" ref="AH199:AP199" si="1147">AH163+AH175+AH187</f>
        <v>25562.5</v>
      </c>
      <c r="AI199" s="30">
        <f t="shared" si="1147"/>
        <v>35427.083333333336</v>
      </c>
      <c r="AJ199" s="30">
        <f t="shared" si="1147"/>
        <v>43772.569444444445</v>
      </c>
      <c r="AK199" s="31">
        <f t="shared" si="1147"/>
        <v>50852.141203703701</v>
      </c>
      <c r="AL199" s="30">
        <f t="shared" si="1147"/>
        <v>56876.784336419762</v>
      </c>
      <c r="AM199" s="30">
        <f t="shared" si="1147"/>
        <v>62022.320280349806</v>
      </c>
      <c r="AN199" s="30">
        <f t="shared" si="1147"/>
        <v>66435.266900291492</v>
      </c>
      <c r="AO199" s="30">
        <f t="shared" si="1147"/>
        <v>70237.722416909572</v>
      </c>
      <c r="AP199" s="30">
        <f t="shared" si="1147"/>
        <v>73531.435347424645</v>
      </c>
      <c r="AR199" s="163"/>
      <c r="AS199" s="161"/>
      <c r="AT199" s="16" t="s">
        <v>52</v>
      </c>
      <c r="AU199" s="30">
        <f>AU163+AU175+AU187</f>
        <v>13874.999999999998</v>
      </c>
      <c r="AV199" s="30">
        <f t="shared" ref="AV199:BD199" si="1148">AV163+AV175+AV187</f>
        <v>25562.5</v>
      </c>
      <c r="AW199" s="30">
        <f t="shared" si="1148"/>
        <v>35427.083333333336</v>
      </c>
      <c r="AX199" s="30">
        <f t="shared" si="1148"/>
        <v>43772.569444444445</v>
      </c>
      <c r="AY199" s="31">
        <f t="shared" si="1148"/>
        <v>50852.141203703701</v>
      </c>
      <c r="AZ199" s="30">
        <f t="shared" si="1148"/>
        <v>56876.784336419762</v>
      </c>
      <c r="BA199" s="30">
        <f t="shared" si="1148"/>
        <v>62022.320280349806</v>
      </c>
      <c r="BB199" s="30">
        <f t="shared" si="1148"/>
        <v>66435.266900291492</v>
      </c>
      <c r="BC199" s="30">
        <f t="shared" si="1148"/>
        <v>70237.722416909572</v>
      </c>
      <c r="BD199" s="30">
        <f t="shared" si="1148"/>
        <v>73531.435347424645</v>
      </c>
      <c r="BF199" s="163"/>
      <c r="BG199" s="161"/>
      <c r="BH199" s="16" t="s">
        <v>52</v>
      </c>
      <c r="BI199" s="30">
        <f>BI163+BI175+BI187</f>
        <v>13874.999999999998</v>
      </c>
      <c r="BJ199" s="30">
        <f t="shared" ref="BJ199:BR199" si="1149">BJ163+BJ175+BJ187</f>
        <v>25562.5</v>
      </c>
      <c r="BK199" s="30">
        <f t="shared" si="1149"/>
        <v>35427.083333333336</v>
      </c>
      <c r="BL199" s="30">
        <f t="shared" si="1149"/>
        <v>43772.569444444445</v>
      </c>
      <c r="BM199" s="31">
        <f t="shared" si="1149"/>
        <v>50852.141203703701</v>
      </c>
      <c r="BN199" s="30">
        <f t="shared" si="1149"/>
        <v>56876.784336419762</v>
      </c>
      <c r="BO199" s="30">
        <f t="shared" si="1149"/>
        <v>62022.320280349806</v>
      </c>
      <c r="BP199" s="30">
        <f t="shared" si="1149"/>
        <v>66435.266900291492</v>
      </c>
      <c r="BQ199" s="30">
        <f t="shared" si="1149"/>
        <v>70237.722416909572</v>
      </c>
      <c r="BR199" s="30">
        <f t="shared" si="1149"/>
        <v>73531.435347424645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29137.499999999996</v>
      </c>
      <c r="F200" s="30">
        <f t="shared" si="1145"/>
        <v>24543.750000000007</v>
      </c>
      <c r="G200" s="30">
        <f t="shared" si="1145"/>
        <v>20715.624999999993</v>
      </c>
      <c r="H200" s="30">
        <f t="shared" si="1145"/>
        <v>17525.520833333339</v>
      </c>
      <c r="I200" s="30">
        <f t="shared" si="1145"/>
        <v>14867.100694444442</v>
      </c>
      <c r="J200" s="30">
        <f t="shared" si="1145"/>
        <v>12651.750578703715</v>
      </c>
      <c r="K200" s="30">
        <f t="shared" si="1145"/>
        <v>10805.625482253083</v>
      </c>
      <c r="L200" s="30">
        <f t="shared" si="1145"/>
        <v>9267.1879018775671</v>
      </c>
      <c r="M200" s="30">
        <f t="shared" si="1145"/>
        <v>7985.1565848979644</v>
      </c>
      <c r="N200" s="30">
        <f t="shared" si="1145"/>
        <v>6916.7971540816543</v>
      </c>
      <c r="P200" s="163"/>
      <c r="Q200" s="161">
        <v>2100000</v>
      </c>
      <c r="R200" s="16" t="s">
        <v>19</v>
      </c>
      <c r="S200" s="30">
        <f>S164+S176+S188</f>
        <v>29137.499999999996</v>
      </c>
      <c r="T200" s="30">
        <f t="shared" ref="T200:AB200" si="1150">T164+T176+T188</f>
        <v>24543.750000000007</v>
      </c>
      <c r="U200" s="30">
        <f t="shared" si="1150"/>
        <v>20715.624999999993</v>
      </c>
      <c r="V200" s="30">
        <f t="shared" si="1150"/>
        <v>17525.520833333339</v>
      </c>
      <c r="W200" s="30">
        <f t="shared" si="1150"/>
        <v>14867.100694444442</v>
      </c>
      <c r="X200" s="30">
        <f t="shared" si="1150"/>
        <v>12651.750578703715</v>
      </c>
      <c r="Y200" s="30">
        <f t="shared" si="1150"/>
        <v>10805.625482253083</v>
      </c>
      <c r="Z200" s="30">
        <f t="shared" si="1150"/>
        <v>9267.1879018775671</v>
      </c>
      <c r="AA200" s="30">
        <f t="shared" si="1150"/>
        <v>7985.1565848979644</v>
      </c>
      <c r="AB200" s="30">
        <f t="shared" si="1150"/>
        <v>6916.7971540816543</v>
      </c>
      <c r="AD200" s="163"/>
      <c r="AE200" s="161">
        <v>2100000</v>
      </c>
      <c r="AF200" s="16" t="s">
        <v>19</v>
      </c>
      <c r="AG200" s="30">
        <f>AG164+AG176+AG188</f>
        <v>29137.499999999996</v>
      </c>
      <c r="AH200" s="30">
        <f t="shared" ref="AH200:AP200" si="1151">AH164+AH176+AH188</f>
        <v>24543.750000000007</v>
      </c>
      <c r="AI200" s="30">
        <f t="shared" si="1151"/>
        <v>20715.624999999993</v>
      </c>
      <c r="AJ200" s="30">
        <f t="shared" si="1151"/>
        <v>17525.520833333339</v>
      </c>
      <c r="AK200" s="30">
        <f t="shared" si="1151"/>
        <v>14867.100694444442</v>
      </c>
      <c r="AL200" s="30">
        <f t="shared" si="1151"/>
        <v>12651.750578703715</v>
      </c>
      <c r="AM200" s="30">
        <f t="shared" si="1151"/>
        <v>10805.625482253083</v>
      </c>
      <c r="AN200" s="30">
        <f t="shared" si="1151"/>
        <v>9267.1879018775671</v>
      </c>
      <c r="AO200" s="30">
        <f t="shared" si="1151"/>
        <v>7985.1565848979644</v>
      </c>
      <c r="AP200" s="30">
        <f t="shared" si="1151"/>
        <v>6916.7971540816543</v>
      </c>
      <c r="AR200" s="163"/>
      <c r="AS200" s="161">
        <v>2100000</v>
      </c>
      <c r="AT200" s="16" t="s">
        <v>19</v>
      </c>
      <c r="AU200" s="30">
        <f>AU164+AU176+AU188</f>
        <v>29137.499999999996</v>
      </c>
      <c r="AV200" s="30">
        <f t="shared" ref="AV200:BD200" si="1152">AV164+AV176+AV188</f>
        <v>24543.750000000007</v>
      </c>
      <c r="AW200" s="30">
        <f t="shared" si="1152"/>
        <v>20715.624999999993</v>
      </c>
      <c r="AX200" s="30">
        <f t="shared" si="1152"/>
        <v>17525.520833333339</v>
      </c>
      <c r="AY200" s="30">
        <f t="shared" si="1152"/>
        <v>14867.100694444442</v>
      </c>
      <c r="AZ200" s="30">
        <f t="shared" si="1152"/>
        <v>12651.750578703715</v>
      </c>
      <c r="BA200" s="30">
        <f t="shared" si="1152"/>
        <v>10805.625482253083</v>
      </c>
      <c r="BB200" s="30">
        <f t="shared" si="1152"/>
        <v>9267.1879018775671</v>
      </c>
      <c r="BC200" s="30">
        <f t="shared" si="1152"/>
        <v>7985.1565848979644</v>
      </c>
      <c r="BD200" s="30">
        <f t="shared" si="1152"/>
        <v>6916.7971540816543</v>
      </c>
      <c r="BF200" s="163"/>
      <c r="BG200" s="161">
        <v>2100000</v>
      </c>
      <c r="BH200" s="16" t="s">
        <v>19</v>
      </c>
      <c r="BI200" s="30">
        <f>BI164+BI176+BI188</f>
        <v>29137.499999999996</v>
      </c>
      <c r="BJ200" s="30">
        <f t="shared" ref="BJ200:BR200" si="1153">BJ164+BJ176+BJ188</f>
        <v>24543.750000000007</v>
      </c>
      <c r="BK200" s="30">
        <f t="shared" si="1153"/>
        <v>20715.624999999993</v>
      </c>
      <c r="BL200" s="30">
        <f t="shared" si="1153"/>
        <v>17525.520833333339</v>
      </c>
      <c r="BM200" s="30">
        <f t="shared" si="1153"/>
        <v>14867.100694444442</v>
      </c>
      <c r="BN200" s="30">
        <f t="shared" si="1153"/>
        <v>12651.750578703715</v>
      </c>
      <c r="BO200" s="30">
        <f t="shared" si="1153"/>
        <v>10805.625482253083</v>
      </c>
      <c r="BP200" s="30">
        <f t="shared" si="1153"/>
        <v>9267.1879018775671</v>
      </c>
      <c r="BQ200" s="30">
        <f t="shared" si="1153"/>
        <v>7985.1565848979644</v>
      </c>
      <c r="BR200" s="30">
        <f t="shared" si="1153"/>
        <v>6916.7971540816543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21357.899305555555</v>
      </c>
      <c r="J201" s="30"/>
      <c r="K201" s="30"/>
      <c r="L201" s="30"/>
      <c r="M201" s="30"/>
      <c r="N201" s="30">
        <f>SUM(E200:N200)/10</f>
        <v>15441.601422959176</v>
      </c>
      <c r="P201" s="163"/>
      <c r="Q201" s="161"/>
      <c r="R201" s="16" t="s">
        <v>22</v>
      </c>
      <c r="S201" s="30"/>
      <c r="T201" s="30"/>
      <c r="U201" s="30"/>
      <c r="V201" s="30"/>
      <c r="W201" s="31">
        <f>SUM(S200:W200)/5</f>
        <v>21357.899305555555</v>
      </c>
      <c r="X201" s="30"/>
      <c r="Y201" s="30"/>
      <c r="Z201" s="30"/>
      <c r="AA201" s="30"/>
      <c r="AB201" s="30">
        <f>SUM(S200:AB200)/10</f>
        <v>15441.601422959176</v>
      </c>
      <c r="AD201" s="163"/>
      <c r="AE201" s="161"/>
      <c r="AF201" s="16" t="s">
        <v>22</v>
      </c>
      <c r="AG201" s="30"/>
      <c r="AH201" s="30"/>
      <c r="AI201" s="30"/>
      <c r="AJ201" s="30"/>
      <c r="AK201" s="31">
        <f>SUM(AG200:AK200)/5</f>
        <v>21357.899305555555</v>
      </c>
      <c r="AL201" s="30"/>
      <c r="AM201" s="30"/>
      <c r="AN201" s="30"/>
      <c r="AO201" s="30"/>
      <c r="AP201" s="30">
        <f>SUM(AG200:AP200)/10</f>
        <v>15441.601422959176</v>
      </c>
      <c r="AR201" s="163"/>
      <c r="AS201" s="161"/>
      <c r="AT201" s="16" t="s">
        <v>22</v>
      </c>
      <c r="AU201" s="30"/>
      <c r="AV201" s="30"/>
      <c r="AW201" s="30"/>
      <c r="AX201" s="30"/>
      <c r="AY201" s="31">
        <f>SUM(AU200:AY200)/5</f>
        <v>21357.899305555555</v>
      </c>
      <c r="AZ201" s="30"/>
      <c r="BA201" s="30"/>
      <c r="BB201" s="30"/>
      <c r="BC201" s="30"/>
      <c r="BD201" s="30">
        <f>SUM(AU200:BD200)/10</f>
        <v>15441.601422959176</v>
      </c>
      <c r="BF201" s="163"/>
      <c r="BG201" s="161"/>
      <c r="BH201" s="16" t="s">
        <v>22</v>
      </c>
      <c r="BI201" s="30"/>
      <c r="BJ201" s="30"/>
      <c r="BK201" s="30"/>
      <c r="BL201" s="30"/>
      <c r="BM201" s="31">
        <f>SUM(BI200:BM200)/5</f>
        <v>21357.899305555555</v>
      </c>
      <c r="BN201" s="30"/>
      <c r="BO201" s="30"/>
      <c r="BP201" s="30"/>
      <c r="BQ201" s="30"/>
      <c r="BR201" s="30">
        <f>SUM(BI200:BR200)/10</f>
        <v>15441.601422959176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29137.499999999996</v>
      </c>
      <c r="F202" s="30">
        <f t="shared" ref="F202:N202" si="1154">F166+F178+F190</f>
        <v>53681.250000000007</v>
      </c>
      <c r="G202" s="30">
        <f t="shared" si="1154"/>
        <v>74396.874999999985</v>
      </c>
      <c r="H202" s="30">
        <f t="shared" si="1154"/>
        <v>91922.395833333328</v>
      </c>
      <c r="I202" s="31">
        <f t="shared" si="1154"/>
        <v>106789.49652777777</v>
      </c>
      <c r="J202" s="30">
        <f t="shared" si="1154"/>
        <v>119441.24710648149</v>
      </c>
      <c r="K202" s="30">
        <f t="shared" si="1154"/>
        <v>130246.87258873459</v>
      </c>
      <c r="L202" s="30">
        <f t="shared" si="1154"/>
        <v>139514.06049061214</v>
      </c>
      <c r="M202" s="30">
        <f t="shared" si="1154"/>
        <v>147499.2170755101</v>
      </c>
      <c r="N202" s="30">
        <f t="shared" si="1154"/>
        <v>154416.01422959176</v>
      </c>
      <c r="P202" s="163"/>
      <c r="Q202" s="161"/>
      <c r="R202" s="16" t="s">
        <v>52</v>
      </c>
      <c r="S202" s="30">
        <f>S166+S178+S190</f>
        <v>29137.499999999996</v>
      </c>
      <c r="T202" s="30">
        <f t="shared" ref="T202:AB202" si="1155">T166+T178+T190</f>
        <v>53681.250000000007</v>
      </c>
      <c r="U202" s="30">
        <f t="shared" si="1155"/>
        <v>74396.874999999985</v>
      </c>
      <c r="V202" s="30">
        <f t="shared" si="1155"/>
        <v>91922.395833333328</v>
      </c>
      <c r="W202" s="31">
        <f t="shared" si="1155"/>
        <v>106789.49652777777</v>
      </c>
      <c r="X202" s="30">
        <f t="shared" si="1155"/>
        <v>119441.24710648149</v>
      </c>
      <c r="Y202" s="30">
        <f t="shared" si="1155"/>
        <v>130246.87258873459</v>
      </c>
      <c r="Z202" s="30">
        <f t="shared" si="1155"/>
        <v>139514.06049061214</v>
      </c>
      <c r="AA202" s="30">
        <f t="shared" si="1155"/>
        <v>147499.2170755101</v>
      </c>
      <c r="AB202" s="30">
        <f t="shared" si="1155"/>
        <v>154416.01422959176</v>
      </c>
      <c r="AD202" s="163"/>
      <c r="AE202" s="161"/>
      <c r="AF202" s="16" t="s">
        <v>52</v>
      </c>
      <c r="AG202" s="30">
        <f>AG166+AG178+AG190</f>
        <v>29137.499999999996</v>
      </c>
      <c r="AH202" s="30">
        <f t="shared" ref="AH202:AP202" si="1156">AH166+AH178+AH190</f>
        <v>53681.250000000007</v>
      </c>
      <c r="AI202" s="30">
        <f t="shared" si="1156"/>
        <v>74396.874999999985</v>
      </c>
      <c r="AJ202" s="30">
        <f t="shared" si="1156"/>
        <v>91922.395833333328</v>
      </c>
      <c r="AK202" s="31">
        <f t="shared" si="1156"/>
        <v>106789.49652777777</v>
      </c>
      <c r="AL202" s="30">
        <f t="shared" si="1156"/>
        <v>119441.24710648149</v>
      </c>
      <c r="AM202" s="30">
        <f t="shared" si="1156"/>
        <v>130246.87258873459</v>
      </c>
      <c r="AN202" s="30">
        <f t="shared" si="1156"/>
        <v>139514.06049061214</v>
      </c>
      <c r="AO202" s="30">
        <f t="shared" si="1156"/>
        <v>147499.2170755101</v>
      </c>
      <c r="AP202" s="30">
        <f t="shared" si="1156"/>
        <v>154416.01422959176</v>
      </c>
      <c r="AR202" s="163"/>
      <c r="AS202" s="161"/>
      <c r="AT202" s="16" t="s">
        <v>52</v>
      </c>
      <c r="AU202" s="30">
        <f>AU166+AU178+AU190</f>
        <v>29137.499999999996</v>
      </c>
      <c r="AV202" s="30">
        <f t="shared" ref="AV202:BD202" si="1157">AV166+AV178+AV190</f>
        <v>53681.250000000007</v>
      </c>
      <c r="AW202" s="30">
        <f t="shared" si="1157"/>
        <v>74396.874999999985</v>
      </c>
      <c r="AX202" s="30">
        <f t="shared" si="1157"/>
        <v>91922.395833333328</v>
      </c>
      <c r="AY202" s="31">
        <f t="shared" si="1157"/>
        <v>106789.49652777777</v>
      </c>
      <c r="AZ202" s="30">
        <f t="shared" si="1157"/>
        <v>119441.24710648149</v>
      </c>
      <c r="BA202" s="30">
        <f t="shared" si="1157"/>
        <v>130246.87258873459</v>
      </c>
      <c r="BB202" s="30">
        <f t="shared" si="1157"/>
        <v>139514.06049061214</v>
      </c>
      <c r="BC202" s="30">
        <f t="shared" si="1157"/>
        <v>147499.2170755101</v>
      </c>
      <c r="BD202" s="30">
        <f t="shared" si="1157"/>
        <v>154416.01422959176</v>
      </c>
      <c r="BF202" s="163"/>
      <c r="BG202" s="161"/>
      <c r="BH202" s="16" t="s">
        <v>52</v>
      </c>
      <c r="BI202" s="30">
        <f>BI166+BI178+BI190</f>
        <v>29137.499999999996</v>
      </c>
      <c r="BJ202" s="30">
        <f t="shared" ref="BJ202:BR202" si="1158">BJ166+BJ178+BJ190</f>
        <v>53681.250000000007</v>
      </c>
      <c r="BK202" s="30">
        <f t="shared" si="1158"/>
        <v>74396.874999999985</v>
      </c>
      <c r="BL202" s="30">
        <f t="shared" si="1158"/>
        <v>91922.395833333328</v>
      </c>
      <c r="BM202" s="31">
        <f t="shared" si="1158"/>
        <v>106789.49652777777</v>
      </c>
      <c r="BN202" s="30">
        <f t="shared" si="1158"/>
        <v>119441.24710648149</v>
      </c>
      <c r="BO202" s="30">
        <f t="shared" si="1158"/>
        <v>130246.87258873459</v>
      </c>
      <c r="BP202" s="30">
        <f t="shared" si="1158"/>
        <v>139514.06049061214</v>
      </c>
      <c r="BQ202" s="30">
        <f t="shared" si="1158"/>
        <v>147499.2170755101</v>
      </c>
      <c r="BR202" s="30">
        <f t="shared" si="1158"/>
        <v>154416.01422959176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B191:B202"/>
    <mergeCell ref="C191:C193"/>
    <mergeCell ref="C194:C196"/>
    <mergeCell ref="C197:C199"/>
    <mergeCell ref="C200:C202"/>
    <mergeCell ref="B167:B178"/>
    <mergeCell ref="C167:C169"/>
    <mergeCell ref="C170:C172"/>
    <mergeCell ref="C173:C175"/>
    <mergeCell ref="C176:C178"/>
    <mergeCell ref="B179:B190"/>
    <mergeCell ref="C179:C181"/>
    <mergeCell ref="C182:C184"/>
    <mergeCell ref="C185:C187"/>
    <mergeCell ref="C188:C190"/>
    <mergeCell ref="J153:J154"/>
    <mergeCell ref="K153:K154"/>
    <mergeCell ref="L153:L154"/>
    <mergeCell ref="M153:M154"/>
    <mergeCell ref="N153:N154"/>
    <mergeCell ref="B155:B166"/>
    <mergeCell ref="C155:C157"/>
    <mergeCell ref="C158:C160"/>
    <mergeCell ref="C161:C163"/>
    <mergeCell ref="C164:C166"/>
    <mergeCell ref="D153:D154"/>
    <mergeCell ref="E153:E154"/>
    <mergeCell ref="F153:F154"/>
    <mergeCell ref="G153:G154"/>
    <mergeCell ref="H153:H154"/>
    <mergeCell ref="I153:I154"/>
    <mergeCell ref="B137:B151"/>
    <mergeCell ref="C137:C141"/>
    <mergeCell ref="C142:C146"/>
    <mergeCell ref="C147:C151"/>
    <mergeCell ref="B153:B154"/>
    <mergeCell ref="C153:C154"/>
    <mergeCell ref="B109:B123"/>
    <mergeCell ref="C109:C113"/>
    <mergeCell ref="C114:C118"/>
    <mergeCell ref="C119:C123"/>
    <mergeCell ref="B124:B136"/>
    <mergeCell ref="C124:C128"/>
    <mergeCell ref="C129:C131"/>
    <mergeCell ref="C132:C136"/>
    <mergeCell ref="J94:J95"/>
    <mergeCell ref="K94:K95"/>
    <mergeCell ref="L94:L95"/>
    <mergeCell ref="M94:M95"/>
    <mergeCell ref="N94:N95"/>
    <mergeCell ref="B96:B108"/>
    <mergeCell ref="C96:C100"/>
    <mergeCell ref="C101:C103"/>
    <mergeCell ref="C104:C108"/>
    <mergeCell ref="B94:B95"/>
    <mergeCell ref="E94:E95"/>
    <mergeCell ref="F94:F95"/>
    <mergeCell ref="G94:G95"/>
    <mergeCell ref="H94:H95"/>
    <mergeCell ref="I94:I95"/>
    <mergeCell ref="B63:B77"/>
    <mergeCell ref="C63:C67"/>
    <mergeCell ref="C68:C72"/>
    <mergeCell ref="C73:C77"/>
    <mergeCell ref="B78:B92"/>
    <mergeCell ref="C78:C82"/>
    <mergeCell ref="C83:C87"/>
    <mergeCell ref="C88:C92"/>
    <mergeCell ref="J48:J49"/>
    <mergeCell ref="K48:K49"/>
    <mergeCell ref="L48:L49"/>
    <mergeCell ref="M48:M49"/>
    <mergeCell ref="N48:N49"/>
    <mergeCell ref="B50:B62"/>
    <mergeCell ref="C50:C54"/>
    <mergeCell ref="C55:C57"/>
    <mergeCell ref="C58:C62"/>
    <mergeCell ref="B48:B49"/>
    <mergeCell ref="E48:E49"/>
    <mergeCell ref="F48:F49"/>
    <mergeCell ref="G48:G49"/>
    <mergeCell ref="H48:H49"/>
    <mergeCell ref="I48:I49"/>
    <mergeCell ref="N32:N33"/>
    <mergeCell ref="B34:B46"/>
    <mergeCell ref="C34:C38"/>
    <mergeCell ref="C39:C41"/>
    <mergeCell ref="C42:C46"/>
    <mergeCell ref="B32:B33"/>
    <mergeCell ref="E32:E33"/>
    <mergeCell ref="F32:F33"/>
    <mergeCell ref="G32:G33"/>
    <mergeCell ref="H32:H33"/>
    <mergeCell ref="I32:I33"/>
    <mergeCell ref="B26:B30"/>
    <mergeCell ref="C26:C30"/>
    <mergeCell ref="H14:H15"/>
    <mergeCell ref="I14:I15"/>
    <mergeCell ref="J14:J15"/>
    <mergeCell ref="J32:J33"/>
    <mergeCell ref="K32:K33"/>
    <mergeCell ref="L32:L33"/>
    <mergeCell ref="M32:M33"/>
    <mergeCell ref="B18:B25"/>
    <mergeCell ref="C18:C25"/>
    <mergeCell ref="B16:B17"/>
    <mergeCell ref="C16:C17"/>
    <mergeCell ref="B2:C12"/>
    <mergeCell ref="D2:E3"/>
    <mergeCell ref="G2:I3"/>
    <mergeCell ref="K2:N2"/>
    <mergeCell ref="B14:B15"/>
    <mergeCell ref="C14:C15"/>
    <mergeCell ref="D14:D15"/>
    <mergeCell ref="E14:E15"/>
    <mergeCell ref="F14:F15"/>
    <mergeCell ref="G14:G15"/>
    <mergeCell ref="N14:N15"/>
    <mergeCell ref="K14:K15"/>
    <mergeCell ref="L14:L15"/>
    <mergeCell ref="M14:M15"/>
    <mergeCell ref="P2:Q12"/>
    <mergeCell ref="R2:S3"/>
    <mergeCell ref="U2:W3"/>
    <mergeCell ref="Y2:AB2"/>
    <mergeCell ref="P14:P15"/>
    <mergeCell ref="Q14:Q15"/>
    <mergeCell ref="R14:R15"/>
    <mergeCell ref="S14:S15"/>
    <mergeCell ref="T14:T15"/>
    <mergeCell ref="U14:U15"/>
    <mergeCell ref="V14:V15"/>
    <mergeCell ref="W14:W15"/>
    <mergeCell ref="X14:X15"/>
    <mergeCell ref="Y14:Y15"/>
    <mergeCell ref="Z14:Z15"/>
    <mergeCell ref="AA14:AA15"/>
    <mergeCell ref="AB14:AB15"/>
    <mergeCell ref="U32:U33"/>
    <mergeCell ref="V32:V33"/>
    <mergeCell ref="W32:W33"/>
    <mergeCell ref="X32:X33"/>
    <mergeCell ref="Y32:Y33"/>
    <mergeCell ref="Z32:Z33"/>
    <mergeCell ref="AA32:AA33"/>
    <mergeCell ref="AB32:AB33"/>
    <mergeCell ref="P16:P17"/>
    <mergeCell ref="Q16:Q17"/>
    <mergeCell ref="P18:P25"/>
    <mergeCell ref="Q18:Q25"/>
    <mergeCell ref="P26:P30"/>
    <mergeCell ref="Q26:Q30"/>
    <mergeCell ref="P32:P33"/>
    <mergeCell ref="S32:S33"/>
    <mergeCell ref="T32:T33"/>
    <mergeCell ref="AA48:AA49"/>
    <mergeCell ref="AB48:AB49"/>
    <mergeCell ref="P48:P49"/>
    <mergeCell ref="S48:S49"/>
    <mergeCell ref="T48:T49"/>
    <mergeCell ref="U48:U49"/>
    <mergeCell ref="V48:V49"/>
    <mergeCell ref="W48:W49"/>
    <mergeCell ref="X48:X49"/>
    <mergeCell ref="Y48:Y49"/>
    <mergeCell ref="Z48:Z49"/>
    <mergeCell ref="W94:W95"/>
    <mergeCell ref="X94:X95"/>
    <mergeCell ref="Y94:Y95"/>
    <mergeCell ref="Z94:Z95"/>
    <mergeCell ref="AA94:AA95"/>
    <mergeCell ref="AB94:AB95"/>
    <mergeCell ref="P78:P92"/>
    <mergeCell ref="Q78:Q82"/>
    <mergeCell ref="Q83:Q87"/>
    <mergeCell ref="Q88:Q92"/>
    <mergeCell ref="P94:P95"/>
    <mergeCell ref="S94:S95"/>
    <mergeCell ref="T94:T95"/>
    <mergeCell ref="U94:U95"/>
    <mergeCell ref="V94:V95"/>
    <mergeCell ref="P109:P123"/>
    <mergeCell ref="Q109:Q113"/>
    <mergeCell ref="Q114:Q118"/>
    <mergeCell ref="Q119:Q123"/>
    <mergeCell ref="P124:P136"/>
    <mergeCell ref="Q124:Q128"/>
    <mergeCell ref="Q129:Q131"/>
    <mergeCell ref="Q132:Q136"/>
    <mergeCell ref="P137:P151"/>
    <mergeCell ref="Q137:Q141"/>
    <mergeCell ref="Q142:Q146"/>
    <mergeCell ref="Q147:Q151"/>
    <mergeCell ref="Y153:Y154"/>
    <mergeCell ref="Z153:Z154"/>
    <mergeCell ref="AA153:AA154"/>
    <mergeCell ref="AB153:AB154"/>
    <mergeCell ref="P153:P154"/>
    <mergeCell ref="Q153:Q154"/>
    <mergeCell ref="R153:R154"/>
    <mergeCell ref="S153:S154"/>
    <mergeCell ref="T153:T154"/>
    <mergeCell ref="U153:U154"/>
    <mergeCell ref="V153:V154"/>
    <mergeCell ref="W153:W154"/>
    <mergeCell ref="X153:X154"/>
    <mergeCell ref="P191:P202"/>
    <mergeCell ref="Q191:Q193"/>
    <mergeCell ref="Q194:Q196"/>
    <mergeCell ref="Q197:Q199"/>
    <mergeCell ref="Q200:Q202"/>
    <mergeCell ref="Q164:Q166"/>
    <mergeCell ref="Q161:Q163"/>
    <mergeCell ref="Q158:Q160"/>
    <mergeCell ref="Q155:Q157"/>
    <mergeCell ref="P155:P166"/>
    <mergeCell ref="P167:P178"/>
    <mergeCell ref="Q167:Q169"/>
    <mergeCell ref="Q170:Q172"/>
    <mergeCell ref="Q173:Q175"/>
    <mergeCell ref="Q176:Q178"/>
    <mergeCell ref="P179:P190"/>
    <mergeCell ref="Q179:Q181"/>
    <mergeCell ref="Q182:Q184"/>
    <mergeCell ref="Q185:Q187"/>
    <mergeCell ref="Q188:Q190"/>
    <mergeCell ref="Q104:Q108"/>
    <mergeCell ref="Q101:Q103"/>
    <mergeCell ref="Q96:Q100"/>
    <mergeCell ref="P96:P108"/>
    <mergeCell ref="Q73:Q77"/>
    <mergeCell ref="Q68:Q72"/>
    <mergeCell ref="Q63:Q67"/>
    <mergeCell ref="Q58:Q62"/>
    <mergeCell ref="Q55:Q57"/>
    <mergeCell ref="Q50:Q54"/>
    <mergeCell ref="P63:P77"/>
    <mergeCell ref="P50:P62"/>
    <mergeCell ref="Q42:Q46"/>
    <mergeCell ref="Q39:Q41"/>
    <mergeCell ref="Q34:Q38"/>
    <mergeCell ref="P34:P46"/>
    <mergeCell ref="AE200:AE202"/>
    <mergeCell ref="AE197:AE199"/>
    <mergeCell ref="AE194:AE196"/>
    <mergeCell ref="AE191:AE193"/>
    <mergeCell ref="AD191:AD202"/>
    <mergeCell ref="AE188:AE190"/>
    <mergeCell ref="AE185:AE187"/>
    <mergeCell ref="AE182:AE184"/>
    <mergeCell ref="AE179:AE181"/>
    <mergeCell ref="AD179:AD190"/>
    <mergeCell ref="AE176:AE178"/>
    <mergeCell ref="AE173:AE175"/>
    <mergeCell ref="AE170:AE172"/>
    <mergeCell ref="AE167:AE169"/>
    <mergeCell ref="AD167:AD178"/>
    <mergeCell ref="AE164:AE166"/>
    <mergeCell ref="AE161:AE163"/>
    <mergeCell ref="AE158:AE160"/>
    <mergeCell ref="AE155:AE157"/>
    <mergeCell ref="AD155:AD166"/>
    <mergeCell ref="AP153:AP154"/>
    <mergeCell ref="AO153:AO154"/>
    <mergeCell ref="AN153:AN154"/>
    <mergeCell ref="AM153:AM154"/>
    <mergeCell ref="AL153:AL154"/>
    <mergeCell ref="AK153:AK154"/>
    <mergeCell ref="AJ153:AJ154"/>
    <mergeCell ref="AI153:AI154"/>
    <mergeCell ref="AH153:AH154"/>
    <mergeCell ref="AG153:AG154"/>
    <mergeCell ref="AF153:AF154"/>
    <mergeCell ref="AE153:AE154"/>
    <mergeCell ref="AD153:AD154"/>
    <mergeCell ref="AE147:AE151"/>
    <mergeCell ref="AE142:AE146"/>
    <mergeCell ref="AE137:AE141"/>
    <mergeCell ref="AD137:AD151"/>
    <mergeCell ref="AE132:AE136"/>
    <mergeCell ref="AE129:AE131"/>
    <mergeCell ref="AE124:AE128"/>
    <mergeCell ref="AD124:AD136"/>
    <mergeCell ref="AE119:AE123"/>
    <mergeCell ref="AE114:AE118"/>
    <mergeCell ref="AE109:AE113"/>
    <mergeCell ref="AD109:AD123"/>
    <mergeCell ref="AE104:AE108"/>
    <mergeCell ref="AE101:AE103"/>
    <mergeCell ref="AE96:AE100"/>
    <mergeCell ref="AD96:AD108"/>
    <mergeCell ref="AP94:AP95"/>
    <mergeCell ref="AO94:AO95"/>
    <mergeCell ref="AN94:AN95"/>
    <mergeCell ref="AM94:AM95"/>
    <mergeCell ref="AL94:AL95"/>
    <mergeCell ref="AK94:AK95"/>
    <mergeCell ref="AJ94:AJ95"/>
    <mergeCell ref="AI94:AI95"/>
    <mergeCell ref="AH94:AH95"/>
    <mergeCell ref="AG94:AG95"/>
    <mergeCell ref="AD94:AD95"/>
    <mergeCell ref="AE88:AE92"/>
    <mergeCell ref="AE83:AE87"/>
    <mergeCell ref="AE78:AE82"/>
    <mergeCell ref="AD78:AD92"/>
    <mergeCell ref="AE73:AE77"/>
    <mergeCell ref="AE68:AE72"/>
    <mergeCell ref="AE63:AE67"/>
    <mergeCell ref="AD63:AD77"/>
    <mergeCell ref="AE58:AE62"/>
    <mergeCell ref="AE55:AE57"/>
    <mergeCell ref="AE50:AE54"/>
    <mergeCell ref="AD50:AD62"/>
    <mergeCell ref="AP48:AP49"/>
    <mergeCell ref="AO48:AO49"/>
    <mergeCell ref="AN48:AN49"/>
    <mergeCell ref="AM48:AM49"/>
    <mergeCell ref="AL48:AL49"/>
    <mergeCell ref="AK48:AK49"/>
    <mergeCell ref="AJ48:AJ49"/>
    <mergeCell ref="AI48:AI49"/>
    <mergeCell ref="AH48:AH49"/>
    <mergeCell ref="AG48:AG49"/>
    <mergeCell ref="AD48:AD49"/>
    <mergeCell ref="AE42:AE46"/>
    <mergeCell ref="AE39:AE41"/>
    <mergeCell ref="AE34:AE38"/>
    <mergeCell ref="AD34:AD46"/>
    <mergeCell ref="AP32:AP33"/>
    <mergeCell ref="AO32:AO33"/>
    <mergeCell ref="AN32:AN33"/>
    <mergeCell ref="AM32:AM33"/>
    <mergeCell ref="AL32:AL33"/>
    <mergeCell ref="AK32:AK33"/>
    <mergeCell ref="AJ32:AJ33"/>
    <mergeCell ref="AI32:AI33"/>
    <mergeCell ref="AH32:AH33"/>
    <mergeCell ref="AG32:AG33"/>
    <mergeCell ref="AD32:AD33"/>
    <mergeCell ref="AE26:AE30"/>
    <mergeCell ref="AD26:AD30"/>
    <mergeCell ref="AE18:AE25"/>
    <mergeCell ref="AD18:AD25"/>
    <mergeCell ref="AE16:AE17"/>
    <mergeCell ref="AD16:AD17"/>
    <mergeCell ref="AP14:AP15"/>
    <mergeCell ref="AO14:AO15"/>
    <mergeCell ref="AN14:AN15"/>
    <mergeCell ref="AM14:AM15"/>
    <mergeCell ref="AL14:AL15"/>
    <mergeCell ref="AK14:AK15"/>
    <mergeCell ref="AJ14:AJ15"/>
    <mergeCell ref="AI14:AI15"/>
    <mergeCell ref="AH14:AH15"/>
    <mergeCell ref="AG14:AG15"/>
    <mergeCell ref="AF14:AF15"/>
    <mergeCell ref="AE14:AE15"/>
    <mergeCell ref="AD14:AD15"/>
    <mergeCell ref="AM2:AP2"/>
    <mergeCell ref="AI2:AK3"/>
    <mergeCell ref="AF2:AG3"/>
    <mergeCell ref="AD2:AE12"/>
    <mergeCell ref="AS200:AS202"/>
    <mergeCell ref="AR191:AR202"/>
    <mergeCell ref="AS197:AS199"/>
    <mergeCell ref="AS194:AS196"/>
    <mergeCell ref="AS191:AS193"/>
    <mergeCell ref="AS188:AS190"/>
    <mergeCell ref="AR179:AR190"/>
    <mergeCell ref="AS185:AS187"/>
    <mergeCell ref="AS182:AS184"/>
    <mergeCell ref="AS179:AS181"/>
    <mergeCell ref="AS176:AS178"/>
    <mergeCell ref="AR167:AR178"/>
    <mergeCell ref="AS173:AS175"/>
    <mergeCell ref="AS170:AS172"/>
    <mergeCell ref="AS167:AS169"/>
    <mergeCell ref="AS164:AS166"/>
    <mergeCell ref="AR155:AR166"/>
    <mergeCell ref="AS161:AS163"/>
    <mergeCell ref="AS158:AS160"/>
    <mergeCell ref="AS155:AS157"/>
    <mergeCell ref="BD153:BD154"/>
    <mergeCell ref="BC153:BC154"/>
    <mergeCell ref="BB153:BB154"/>
    <mergeCell ref="BA153:BA154"/>
    <mergeCell ref="AZ153:AZ154"/>
    <mergeCell ref="AY153:AY154"/>
    <mergeCell ref="AX153:AX154"/>
    <mergeCell ref="AW153:AW154"/>
    <mergeCell ref="AV153:AV154"/>
    <mergeCell ref="AU153:AU154"/>
    <mergeCell ref="AT153:AT154"/>
    <mergeCell ref="AS153:AS154"/>
    <mergeCell ref="AR153:AR154"/>
    <mergeCell ref="AS147:AS151"/>
    <mergeCell ref="AR137:AR151"/>
    <mergeCell ref="AS142:AS146"/>
    <mergeCell ref="AS137:AS141"/>
    <mergeCell ref="AS132:AS136"/>
    <mergeCell ref="AR124:AR136"/>
    <mergeCell ref="AS129:AS131"/>
    <mergeCell ref="AS124:AS128"/>
    <mergeCell ref="AS119:AS123"/>
    <mergeCell ref="AR109:AR123"/>
    <mergeCell ref="AS114:AS118"/>
    <mergeCell ref="AS109:AS113"/>
    <mergeCell ref="AS104:AS108"/>
    <mergeCell ref="AR96:AR108"/>
    <mergeCell ref="AS101:AS103"/>
    <mergeCell ref="AS96:AS100"/>
    <mergeCell ref="BD94:BD95"/>
    <mergeCell ref="BC94:BC95"/>
    <mergeCell ref="BB94:BB95"/>
    <mergeCell ref="BA94:BA95"/>
    <mergeCell ref="AZ94:AZ95"/>
    <mergeCell ref="AY94:AY95"/>
    <mergeCell ref="AX94:AX95"/>
    <mergeCell ref="AW94:AW95"/>
    <mergeCell ref="AV94:AV95"/>
    <mergeCell ref="AU94:AU95"/>
    <mergeCell ref="AR94:AR95"/>
    <mergeCell ref="AW48:AW49"/>
    <mergeCell ref="AV48:AV49"/>
    <mergeCell ref="AS88:AS92"/>
    <mergeCell ref="AR78:AR92"/>
    <mergeCell ref="AS83:AS87"/>
    <mergeCell ref="AS78:AS82"/>
    <mergeCell ref="AS73:AS77"/>
    <mergeCell ref="AR63:AR77"/>
    <mergeCell ref="AS68:AS72"/>
    <mergeCell ref="AS63:AS67"/>
    <mergeCell ref="AS58:AS62"/>
    <mergeCell ref="AR50:AR62"/>
    <mergeCell ref="AS55:AS57"/>
    <mergeCell ref="AS50:AS54"/>
    <mergeCell ref="AU48:AU49"/>
    <mergeCell ref="AR48:AR49"/>
    <mergeCell ref="BD48:BD49"/>
    <mergeCell ref="BC48:BC49"/>
    <mergeCell ref="BB48:BB49"/>
    <mergeCell ref="BA48:BA49"/>
    <mergeCell ref="AZ48:AZ49"/>
    <mergeCell ref="AY48:AY49"/>
    <mergeCell ref="AX48:AX49"/>
    <mergeCell ref="AS26:AS30"/>
    <mergeCell ref="AR26:AR30"/>
    <mergeCell ref="AS42:AS46"/>
    <mergeCell ref="AR34:AR46"/>
    <mergeCell ref="AS39:AS41"/>
    <mergeCell ref="AS34:AS38"/>
    <mergeCell ref="BD32:BD33"/>
    <mergeCell ref="BC32:BC33"/>
    <mergeCell ref="BB32:BB33"/>
    <mergeCell ref="BA32:BA33"/>
    <mergeCell ref="AZ32:AZ33"/>
    <mergeCell ref="AY32:AY33"/>
    <mergeCell ref="AX32:AX33"/>
    <mergeCell ref="AW32:AW33"/>
    <mergeCell ref="AV32:AV33"/>
    <mergeCell ref="AU32:AU33"/>
    <mergeCell ref="AR32:AR33"/>
    <mergeCell ref="AS18:AS25"/>
    <mergeCell ref="AR18:AR25"/>
    <mergeCell ref="AS16:AS17"/>
    <mergeCell ref="AR16:AR17"/>
    <mergeCell ref="BD14:BD15"/>
    <mergeCell ref="BC14:BC15"/>
    <mergeCell ref="BB14:BB15"/>
    <mergeCell ref="BA14:BA15"/>
    <mergeCell ref="AZ14:AZ15"/>
    <mergeCell ref="AY14:AY15"/>
    <mergeCell ref="AX14:AX15"/>
    <mergeCell ref="AW14:AW15"/>
    <mergeCell ref="AV14:AV15"/>
    <mergeCell ref="AU14:AU15"/>
    <mergeCell ref="AT14:AT15"/>
    <mergeCell ref="AS14:AS15"/>
    <mergeCell ref="AR14:AR15"/>
    <mergeCell ref="AR2:AS12"/>
    <mergeCell ref="AW2:AY3"/>
    <mergeCell ref="AT2:AU3"/>
    <mergeCell ref="BA2:BD2"/>
    <mergeCell ref="BG200:BG202"/>
    <mergeCell ref="BF191:BF202"/>
    <mergeCell ref="BG197:BG199"/>
    <mergeCell ref="BG194:BG196"/>
    <mergeCell ref="BG191:BG193"/>
    <mergeCell ref="BG188:BG190"/>
    <mergeCell ref="BF179:BF190"/>
    <mergeCell ref="BG185:BG187"/>
    <mergeCell ref="BG182:BG184"/>
    <mergeCell ref="BG179:BG181"/>
    <mergeCell ref="BG176:BG178"/>
    <mergeCell ref="BF167:BF178"/>
    <mergeCell ref="BG173:BG175"/>
    <mergeCell ref="BG170:BG172"/>
    <mergeCell ref="BG167:BG169"/>
    <mergeCell ref="BG164:BG166"/>
    <mergeCell ref="BF155:BF166"/>
    <mergeCell ref="BG161:BG163"/>
    <mergeCell ref="BG158:BG160"/>
    <mergeCell ref="BG155:BG157"/>
    <mergeCell ref="BR153:BR154"/>
    <mergeCell ref="BQ153:BQ154"/>
    <mergeCell ref="BP153:BP154"/>
    <mergeCell ref="BO153:BO154"/>
    <mergeCell ref="BN153:BN154"/>
    <mergeCell ref="BM153:BM154"/>
    <mergeCell ref="BL153:BL154"/>
    <mergeCell ref="BK153:BK154"/>
    <mergeCell ref="BJ153:BJ154"/>
    <mergeCell ref="BI153:BI154"/>
    <mergeCell ref="BH153:BH154"/>
    <mergeCell ref="BG153:BG154"/>
    <mergeCell ref="BF153:BF154"/>
    <mergeCell ref="BG147:BG151"/>
    <mergeCell ref="BF137:BF151"/>
    <mergeCell ref="BG142:BG146"/>
    <mergeCell ref="BG137:BG141"/>
    <mergeCell ref="BG132:BG136"/>
    <mergeCell ref="BF124:BF136"/>
    <mergeCell ref="BG129:BG131"/>
    <mergeCell ref="BG124:BG128"/>
    <mergeCell ref="BG119:BG123"/>
    <mergeCell ref="BF109:BF123"/>
    <mergeCell ref="BG114:BG118"/>
    <mergeCell ref="BG109:BG113"/>
    <mergeCell ref="BG104:BG108"/>
    <mergeCell ref="BF96:BF108"/>
    <mergeCell ref="BG101:BG103"/>
    <mergeCell ref="BG96:BG100"/>
    <mergeCell ref="BR94:BR95"/>
    <mergeCell ref="BQ94:BQ95"/>
    <mergeCell ref="BP94:BP95"/>
    <mergeCell ref="BO94:BO95"/>
    <mergeCell ref="BN94:BN95"/>
    <mergeCell ref="BM94:BM95"/>
    <mergeCell ref="BL94:BL95"/>
    <mergeCell ref="BK94:BK95"/>
    <mergeCell ref="BJ94:BJ95"/>
    <mergeCell ref="BI94:BI95"/>
    <mergeCell ref="BF94:BF95"/>
    <mergeCell ref="BK32:BK33"/>
    <mergeCell ref="BJ32:BJ33"/>
    <mergeCell ref="BI32:BI33"/>
    <mergeCell ref="BF32:BF33"/>
    <mergeCell ref="BK48:BK49"/>
    <mergeCell ref="BJ48:BJ49"/>
    <mergeCell ref="BG88:BG92"/>
    <mergeCell ref="BF78:BF92"/>
    <mergeCell ref="BG83:BG87"/>
    <mergeCell ref="BG78:BG82"/>
    <mergeCell ref="BG73:BG77"/>
    <mergeCell ref="BF63:BF77"/>
    <mergeCell ref="BG68:BG72"/>
    <mergeCell ref="BG63:BG67"/>
    <mergeCell ref="BG58:BG62"/>
    <mergeCell ref="BF50:BF62"/>
    <mergeCell ref="BG55:BG57"/>
    <mergeCell ref="BG50:BG54"/>
    <mergeCell ref="BI48:BI49"/>
    <mergeCell ref="BF48:BF49"/>
    <mergeCell ref="BF2:BG12"/>
    <mergeCell ref="BK2:BM3"/>
    <mergeCell ref="BH2:BI3"/>
    <mergeCell ref="BO2:BR2"/>
    <mergeCell ref="BG26:BG30"/>
    <mergeCell ref="BF26:BF30"/>
    <mergeCell ref="BG18:BG25"/>
    <mergeCell ref="BF18:BF25"/>
    <mergeCell ref="BG16:BG17"/>
    <mergeCell ref="BF16:BF17"/>
    <mergeCell ref="BR14:BR15"/>
    <mergeCell ref="BQ14:BQ15"/>
    <mergeCell ref="BP14:BP15"/>
    <mergeCell ref="BO14:BO15"/>
    <mergeCell ref="BN14:BN15"/>
    <mergeCell ref="BM14:BM15"/>
    <mergeCell ref="BL14:BL15"/>
    <mergeCell ref="BK14:BK15"/>
    <mergeCell ref="BJ14:BJ15"/>
    <mergeCell ref="BI14:BI15"/>
    <mergeCell ref="BH14:BH15"/>
    <mergeCell ref="BG14:BG15"/>
    <mergeCell ref="BF14:BF15"/>
    <mergeCell ref="BR48:BR49"/>
    <mergeCell ref="BQ48:BQ49"/>
    <mergeCell ref="BP48:BP49"/>
    <mergeCell ref="BO48:BO49"/>
    <mergeCell ref="BN48:BN49"/>
    <mergeCell ref="BM48:BM49"/>
    <mergeCell ref="BL48:BL49"/>
    <mergeCell ref="BG42:BG46"/>
    <mergeCell ref="BF34:BF46"/>
    <mergeCell ref="BG39:BG41"/>
    <mergeCell ref="BG34:BG38"/>
    <mergeCell ref="BR32:BR33"/>
    <mergeCell ref="BQ32:BQ33"/>
    <mergeCell ref="BP32:BP33"/>
    <mergeCell ref="BO32:BO33"/>
    <mergeCell ref="BN32:BN33"/>
    <mergeCell ref="BM32:BM33"/>
    <mergeCell ref="BL32:BL33"/>
  </mergeCells>
  <conditionalFormatting sqref="E10">
    <cfRule type="cellIs" dxfId="209" priority="13" operator="lessThan">
      <formula>1</formula>
    </cfRule>
    <cfRule type="cellIs" dxfId="208" priority="14" operator="greaterThan">
      <formula>1</formula>
    </cfRule>
    <cfRule type="cellIs" dxfId="207" priority="15" operator="equal">
      <formula>1</formula>
    </cfRule>
  </conditionalFormatting>
  <conditionalFormatting sqref="S10">
    <cfRule type="cellIs" dxfId="206" priority="10" operator="lessThan">
      <formula>1</formula>
    </cfRule>
    <cfRule type="cellIs" dxfId="205" priority="11" operator="greaterThan">
      <formula>1</formula>
    </cfRule>
    <cfRule type="cellIs" dxfId="204" priority="12" operator="equal">
      <formula>1</formula>
    </cfRule>
  </conditionalFormatting>
  <conditionalFormatting sqref="AG10">
    <cfRule type="cellIs" dxfId="203" priority="7" operator="lessThan">
      <formula>1</formula>
    </cfRule>
    <cfRule type="cellIs" dxfId="202" priority="8" operator="greaterThan">
      <formula>1</formula>
    </cfRule>
    <cfRule type="cellIs" dxfId="201" priority="9" operator="equal">
      <formula>1</formula>
    </cfRule>
  </conditionalFormatting>
  <conditionalFormatting sqref="AU10">
    <cfRule type="cellIs" dxfId="200" priority="4" operator="lessThan">
      <formula>1</formula>
    </cfRule>
    <cfRule type="cellIs" dxfId="199" priority="5" operator="greaterThan">
      <formula>1</formula>
    </cfRule>
    <cfRule type="cellIs" dxfId="198" priority="6" operator="equal">
      <formula>1</formula>
    </cfRule>
  </conditionalFormatting>
  <conditionalFormatting sqref="BI10">
    <cfRule type="cellIs" dxfId="197" priority="1" operator="lessThan">
      <formula>1</formula>
    </cfRule>
    <cfRule type="cellIs" dxfId="196" priority="2" operator="greaterThan">
      <formula>1</formula>
    </cfRule>
    <cfRule type="cellIs" dxfId="195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I24 N2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6B0F5-DB44-40CA-AE12-67BAEA936002}">
  <dimension ref="A1:BS205"/>
  <sheetViews>
    <sheetView zoomScaleNormal="100" workbookViewId="0">
      <selection activeCell="B2" sqref="B2:C12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0.38309599999999999</v>
      </c>
      <c r="J4" s="10"/>
      <c r="K4" s="83">
        <f>C155</f>
        <v>20000</v>
      </c>
      <c r="L4" s="84" t="s">
        <v>51</v>
      </c>
      <c r="M4" s="51">
        <f>I192</f>
        <v>265.32516213482478</v>
      </c>
      <c r="N4" s="79">
        <f>M4*$I$16</f>
        <v>142698240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0.32836799999999994</v>
      </c>
      <c r="X4" s="10"/>
      <c r="Y4" s="83">
        <f>Q155</f>
        <v>20000</v>
      </c>
      <c r="Z4" s="84" t="s">
        <v>51</v>
      </c>
      <c r="AA4" s="51">
        <f>W192</f>
        <v>265.32516213482478</v>
      </c>
      <c r="AB4" s="79">
        <f t="shared" ref="AB4:AB11" si="0">AA4*$I$16</f>
        <v>142698240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0.27363999999999999</v>
      </c>
      <c r="AL4" s="10"/>
      <c r="AM4" s="83">
        <f>AE155</f>
        <v>20000</v>
      </c>
      <c r="AN4" s="84" t="s">
        <v>51</v>
      </c>
      <c r="AO4" s="51">
        <f>AK192</f>
        <v>265.32516213482478</v>
      </c>
      <c r="AP4" s="79">
        <f t="shared" ref="AP4:AP11" si="1">AO4*$I$16</f>
        <v>142698240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0.218912</v>
      </c>
      <c r="AZ4" s="10"/>
      <c r="BA4" s="83">
        <f>AS155</f>
        <v>20000</v>
      </c>
      <c r="BB4" s="84" t="s">
        <v>51</v>
      </c>
      <c r="BC4" s="51">
        <f>AY192</f>
        <v>265.32516213482478</v>
      </c>
      <c r="BD4" s="79">
        <f t="shared" ref="BD4:BD11" si="2">BC4*$I$16</f>
        <v>142698240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0.16418399999999997</v>
      </c>
      <c r="BN4" s="10"/>
      <c r="BO4" s="83">
        <f>BG155</f>
        <v>20000</v>
      </c>
      <c r="BP4" s="84" t="s">
        <v>51</v>
      </c>
      <c r="BQ4" s="51">
        <f>BM192</f>
        <v>265.32516213482478</v>
      </c>
      <c r="BR4" s="79">
        <f t="shared" ref="BR4:BR11" si="3">BQ4*$I$16</f>
        <v>142698240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6.7160409353245659E-2</v>
      </c>
      <c r="J5" s="42"/>
      <c r="K5" s="83">
        <f>C155</f>
        <v>20000</v>
      </c>
      <c r="L5" s="81" t="s">
        <v>52</v>
      </c>
      <c r="M5" s="51">
        <f>I193</f>
        <v>1326.6258106741238</v>
      </c>
      <c r="N5" s="79">
        <f t="shared" ref="N5:N11" si="4">M5*$I$16</f>
        <v>713491200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7.733622895222228E-2</v>
      </c>
      <c r="X5" s="42"/>
      <c r="Y5" s="83">
        <f>Q155</f>
        <v>20000</v>
      </c>
      <c r="Z5" s="81" t="s">
        <v>52</v>
      </c>
      <c r="AA5" s="51">
        <f>W193</f>
        <v>1326.6258106741238</v>
      </c>
      <c r="AB5" s="79">
        <f t="shared" si="0"/>
        <v>713491200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8.7512048551198901E-2</v>
      </c>
      <c r="AL5" s="42"/>
      <c r="AM5" s="83">
        <f>AE155</f>
        <v>20000</v>
      </c>
      <c r="AN5" s="81" t="s">
        <v>52</v>
      </c>
      <c r="AO5" s="51">
        <f>AK193</f>
        <v>1326.6258106741238</v>
      </c>
      <c r="AP5" s="79">
        <f t="shared" si="1"/>
        <v>713491200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9.7687868150175522E-2</v>
      </c>
      <c r="AZ5" s="42"/>
      <c r="BA5" s="83">
        <f>AS155</f>
        <v>20000</v>
      </c>
      <c r="BB5" s="81" t="s">
        <v>52</v>
      </c>
      <c r="BC5" s="51">
        <f>AY193</f>
        <v>1326.6258106741238</v>
      </c>
      <c r="BD5" s="79">
        <f t="shared" si="2"/>
        <v>713491200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0.10786368774915216</v>
      </c>
      <c r="BN5" s="42"/>
      <c r="BO5" s="83">
        <f>BG155</f>
        <v>20000</v>
      </c>
      <c r="BP5" s="81" t="s">
        <v>52</v>
      </c>
      <c r="BQ5" s="51">
        <f>BM193</f>
        <v>1326.6258106741238</v>
      </c>
      <c r="BR5" s="79">
        <f t="shared" si="3"/>
        <v>713491200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0.4</v>
      </c>
      <c r="F6" s="42"/>
      <c r="G6" s="59" t="s">
        <v>74</v>
      </c>
      <c r="H6" s="80" t="s">
        <v>50</v>
      </c>
      <c r="I6" s="98">
        <f>I64</f>
        <v>1.1959778663652051E-2</v>
      </c>
      <c r="J6" s="42"/>
      <c r="K6" s="83">
        <f>C158</f>
        <v>400000</v>
      </c>
      <c r="L6" s="84" t="s">
        <v>51</v>
      </c>
      <c r="M6" s="31">
        <f>I195</f>
        <v>5306.5032426964954</v>
      </c>
      <c r="N6" s="79">
        <f t="shared" si="4"/>
        <v>2853964800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1.1959778663652051E-2</v>
      </c>
      <c r="X6" s="42"/>
      <c r="Y6" s="83">
        <f>Q158</f>
        <v>400000</v>
      </c>
      <c r="Z6" s="84" t="s">
        <v>51</v>
      </c>
      <c r="AA6" s="31">
        <f>W195</f>
        <v>5306.5032426964954</v>
      </c>
      <c r="AB6" s="79">
        <f t="shared" si="0"/>
        <v>2853964800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1.1959778663652051E-2</v>
      </c>
      <c r="AL6" s="42"/>
      <c r="AM6" s="83">
        <f>AE158</f>
        <v>400000</v>
      </c>
      <c r="AN6" s="84" t="s">
        <v>51</v>
      </c>
      <c r="AO6" s="31">
        <f>AK195</f>
        <v>5306.5032426964954</v>
      </c>
      <c r="AP6" s="79">
        <f t="shared" si="1"/>
        <v>2853964800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1.1959778663652051E-2</v>
      </c>
      <c r="AZ6" s="42"/>
      <c r="BA6" s="83">
        <f>AS158</f>
        <v>400000</v>
      </c>
      <c r="BB6" s="84" t="s">
        <v>51</v>
      </c>
      <c r="BC6" s="31">
        <f>AY195</f>
        <v>5306.5032426964954</v>
      </c>
      <c r="BD6" s="79">
        <f t="shared" si="2"/>
        <v>2853964800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1.1959778663652051E-2</v>
      </c>
      <c r="BN6" s="42"/>
      <c r="BO6" s="83">
        <f>BG158</f>
        <v>400000</v>
      </c>
      <c r="BP6" s="84" t="s">
        <v>51</v>
      </c>
      <c r="BQ6" s="31">
        <f>BM195</f>
        <v>5306.5032426964954</v>
      </c>
      <c r="BR6" s="79">
        <f t="shared" si="3"/>
        <v>2853964800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0</v>
      </c>
      <c r="J7" s="10"/>
      <c r="K7" s="83">
        <f>C158</f>
        <v>400000</v>
      </c>
      <c r="L7" s="81" t="s">
        <v>52</v>
      </c>
      <c r="M7" s="51">
        <f>I196</f>
        <v>26532.516213482479</v>
      </c>
      <c r="N7" s="79">
        <f t="shared" si="4"/>
        <v>14269824000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0</v>
      </c>
      <c r="X7" s="10"/>
      <c r="Y7" s="83">
        <f>Q158</f>
        <v>400000</v>
      </c>
      <c r="Z7" s="81" t="s">
        <v>52</v>
      </c>
      <c r="AA7" s="51">
        <f>W196</f>
        <v>26532.516213482479</v>
      </c>
      <c r="AB7" s="79">
        <f t="shared" si="0"/>
        <v>14269824000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0</v>
      </c>
      <c r="AL7" s="10"/>
      <c r="AM7" s="83">
        <f>AE158</f>
        <v>400000</v>
      </c>
      <c r="AN7" s="81" t="s">
        <v>52</v>
      </c>
      <c r="AO7" s="51">
        <f>AK196</f>
        <v>26532.516213482479</v>
      </c>
      <c r="AP7" s="79">
        <f t="shared" si="1"/>
        <v>14269824000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0</v>
      </c>
      <c r="AZ7" s="10"/>
      <c r="BA7" s="83">
        <f>AS158</f>
        <v>400000</v>
      </c>
      <c r="BB7" s="81" t="s">
        <v>52</v>
      </c>
      <c r="BC7" s="51">
        <f>AY196</f>
        <v>26532.516213482479</v>
      </c>
      <c r="BD7" s="79">
        <f t="shared" si="2"/>
        <v>14269824000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0</v>
      </c>
      <c r="BN7" s="10"/>
      <c r="BO7" s="83">
        <f>BG158</f>
        <v>400000</v>
      </c>
      <c r="BP7" s="81" t="s">
        <v>52</v>
      </c>
      <c r="BQ7" s="51">
        <f>BM196</f>
        <v>26532.516213482479</v>
      </c>
      <c r="BR7" s="79">
        <f t="shared" si="3"/>
        <v>14269824000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7.9120188016897713E-2</v>
      </c>
      <c r="J8" s="10"/>
      <c r="K8" s="94">
        <f>C197</f>
        <v>1000000</v>
      </c>
      <c r="L8" s="95" t="s">
        <v>51</v>
      </c>
      <c r="M8" s="51">
        <f>I198</f>
        <v>13266.258106741239</v>
      </c>
      <c r="N8" s="79">
        <f t="shared" si="4"/>
        <v>7134912000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8.9296007615874334E-2</v>
      </c>
      <c r="X8" s="10"/>
      <c r="Y8" s="94">
        <f>Q197</f>
        <v>1000000</v>
      </c>
      <c r="Z8" s="95" t="s">
        <v>51</v>
      </c>
      <c r="AA8" s="51">
        <f>W198</f>
        <v>13266.258106741239</v>
      </c>
      <c r="AB8" s="79">
        <f t="shared" si="0"/>
        <v>7134912000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9.9471827214850955E-2</v>
      </c>
      <c r="AL8" s="10"/>
      <c r="AM8" s="94">
        <f>AE197</f>
        <v>1000000</v>
      </c>
      <c r="AN8" s="95" t="s">
        <v>51</v>
      </c>
      <c r="AO8" s="51">
        <f>AK198</f>
        <v>13266.258106741239</v>
      </c>
      <c r="AP8" s="79">
        <f t="shared" si="1"/>
        <v>7134912000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0.10964764681382758</v>
      </c>
      <c r="AZ8" s="10"/>
      <c r="BA8" s="94">
        <f>AS197</f>
        <v>1000000</v>
      </c>
      <c r="BB8" s="95" t="s">
        <v>51</v>
      </c>
      <c r="BC8" s="51">
        <f>AY198</f>
        <v>13266.258106741239</v>
      </c>
      <c r="BD8" s="79">
        <f t="shared" si="2"/>
        <v>7134912000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0.11982346641280417</v>
      </c>
      <c r="BN8" s="10"/>
      <c r="BO8" s="94">
        <f>BG197</f>
        <v>1000000</v>
      </c>
      <c r="BP8" s="95" t="s">
        <v>51</v>
      </c>
      <c r="BQ8" s="51">
        <f>BM198</f>
        <v>13266.258106741239</v>
      </c>
      <c r="BR8" s="79">
        <f t="shared" si="3"/>
        <v>7134912000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2.4421967037543877E-2</v>
      </c>
      <c r="J9" s="9"/>
      <c r="K9" s="94">
        <f>C161</f>
        <v>1000000</v>
      </c>
      <c r="L9" s="96" t="s">
        <v>52</v>
      </c>
      <c r="M9" s="50">
        <f>I199</f>
        <v>66331.290533706197</v>
      </c>
      <c r="N9" s="79">
        <f t="shared" si="4"/>
        <v>35674560000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2.4421967037543877E-2</v>
      </c>
      <c r="X9" s="9"/>
      <c r="Y9" s="94">
        <f>Q161</f>
        <v>1000000</v>
      </c>
      <c r="Z9" s="96" t="s">
        <v>52</v>
      </c>
      <c r="AA9" s="50">
        <f>W199</f>
        <v>66331.290533706197</v>
      </c>
      <c r="AB9" s="79">
        <f t="shared" si="0"/>
        <v>35674560000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2.4421967037543877E-2</v>
      </c>
      <c r="AL9" s="9"/>
      <c r="AM9" s="94">
        <f>AE161</f>
        <v>1000000</v>
      </c>
      <c r="AN9" s="96" t="s">
        <v>52</v>
      </c>
      <c r="AO9" s="50">
        <f>AK199</f>
        <v>66331.290533706197</v>
      </c>
      <c r="AP9" s="79">
        <f t="shared" si="1"/>
        <v>35674560000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2.4421967037543877E-2</v>
      </c>
      <c r="AZ9" s="9"/>
      <c r="BA9" s="94">
        <f>AS161</f>
        <v>1000000</v>
      </c>
      <c r="BB9" s="96" t="s">
        <v>52</v>
      </c>
      <c r="BC9" s="50">
        <f>AY199</f>
        <v>66331.290533706197</v>
      </c>
      <c r="BD9" s="79">
        <f t="shared" si="2"/>
        <v>35674560000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2.4421967037543877E-2</v>
      </c>
      <c r="BN9" s="9"/>
      <c r="BO9" s="94">
        <f>BG161</f>
        <v>1000000</v>
      </c>
      <c r="BP9" s="96" t="s">
        <v>52</v>
      </c>
      <c r="BQ9" s="50">
        <f>BM199</f>
        <v>66331.290533706197</v>
      </c>
      <c r="BR9" s="79">
        <f t="shared" si="3"/>
        <v>35674560000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2.1105491759385972E-3</v>
      </c>
      <c r="J10" s="9"/>
      <c r="K10" s="94">
        <f>C164</f>
        <v>2100000</v>
      </c>
      <c r="L10" s="95" t="s">
        <v>51</v>
      </c>
      <c r="M10" s="51">
        <f>I201</f>
        <v>27859.142024156601</v>
      </c>
      <c r="N10" s="79">
        <f t="shared" si="4"/>
        <v>14983315200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2.1105491759385972E-3</v>
      </c>
      <c r="X10" s="9"/>
      <c r="Y10" s="94">
        <f>Q164</f>
        <v>2100000</v>
      </c>
      <c r="Z10" s="95" t="s">
        <v>51</v>
      </c>
      <c r="AA10" s="51">
        <f>W201</f>
        <v>27859.142024156601</v>
      </c>
      <c r="AB10" s="79">
        <f t="shared" si="0"/>
        <v>14983315200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2.1105491759385972E-3</v>
      </c>
      <c r="AL10" s="9"/>
      <c r="AM10" s="94">
        <f>AE164</f>
        <v>2100000</v>
      </c>
      <c r="AN10" s="95" t="s">
        <v>51</v>
      </c>
      <c r="AO10" s="51">
        <f>AK201</f>
        <v>27859.142024156601</v>
      </c>
      <c r="AP10" s="79">
        <f t="shared" si="1"/>
        <v>14983315200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2.1105491759385972E-3</v>
      </c>
      <c r="AZ10" s="9"/>
      <c r="BA10" s="94">
        <f>AS164</f>
        <v>2100000</v>
      </c>
      <c r="BB10" s="95" t="s">
        <v>51</v>
      </c>
      <c r="BC10" s="51">
        <f>AY201</f>
        <v>27859.142024156601</v>
      </c>
      <c r="BD10" s="79">
        <f t="shared" si="2"/>
        <v>14983315200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2.1105491759385972E-3</v>
      </c>
      <c r="BN10" s="9"/>
      <c r="BO10" s="94">
        <f>BG164</f>
        <v>2100000</v>
      </c>
      <c r="BP10" s="95" t="s">
        <v>51</v>
      </c>
      <c r="BQ10" s="51">
        <f>BM201</f>
        <v>27859.142024156601</v>
      </c>
      <c r="BR10" s="79">
        <f t="shared" si="3"/>
        <v>14983315200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0</v>
      </c>
      <c r="F11" s="4"/>
      <c r="G11" s="82" t="s">
        <v>72</v>
      </c>
      <c r="H11" s="80" t="s">
        <v>50</v>
      </c>
      <c r="I11" s="99">
        <f>I125</f>
        <v>0</v>
      </c>
      <c r="J11" s="9"/>
      <c r="K11" s="94">
        <f>C164</f>
        <v>2100000</v>
      </c>
      <c r="L11" s="96" t="s">
        <v>52</v>
      </c>
      <c r="M11" s="51">
        <f>I202</f>
        <v>139295.71012078301</v>
      </c>
      <c r="N11" s="79">
        <f t="shared" si="4"/>
        <v>74916576000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0</v>
      </c>
      <c r="X11" s="9"/>
      <c r="Y11" s="94">
        <f>Q164</f>
        <v>2100000</v>
      </c>
      <c r="Z11" s="96" t="s">
        <v>52</v>
      </c>
      <c r="AA11" s="51">
        <f>W202</f>
        <v>139295.71012078301</v>
      </c>
      <c r="AB11" s="79">
        <f t="shared" si="0"/>
        <v>74916576000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0</v>
      </c>
      <c r="AL11" s="9"/>
      <c r="AM11" s="94">
        <f>AE164</f>
        <v>2100000</v>
      </c>
      <c r="AN11" s="96" t="s">
        <v>52</v>
      </c>
      <c r="AO11" s="51">
        <f>AK202</f>
        <v>139295.71012078301</v>
      </c>
      <c r="AP11" s="79">
        <f t="shared" si="1"/>
        <v>74916576000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0</v>
      </c>
      <c r="AZ11" s="9"/>
      <c r="BA11" s="94">
        <f>AS164</f>
        <v>2100000</v>
      </c>
      <c r="BB11" s="96" t="s">
        <v>52</v>
      </c>
      <c r="BC11" s="51">
        <f>AY202</f>
        <v>139295.71012078301</v>
      </c>
      <c r="BD11" s="79">
        <f t="shared" si="2"/>
        <v>74916576000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0</v>
      </c>
      <c r="BN11" s="9"/>
      <c r="BO11" s="94">
        <f>BG164</f>
        <v>2100000</v>
      </c>
      <c r="BP11" s="96" t="s">
        <v>52</v>
      </c>
      <c r="BQ11" s="51">
        <f>BM202</f>
        <v>139295.71012078301</v>
      </c>
      <c r="BR11" s="79">
        <f t="shared" si="3"/>
        <v>74916576000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0</v>
      </c>
      <c r="F12" s="4"/>
      <c r="G12" s="91" t="s">
        <v>49</v>
      </c>
      <c r="H12" s="92" t="s">
        <v>50</v>
      </c>
      <c r="I12" s="49">
        <f>I138</f>
        <v>2.6532516213482477E-2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2.6532516213482477E-2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2.6532516213482477E-2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2.6532516213482477E-2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2.6532516213482477E-2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140000</v>
      </c>
      <c r="F16" s="22">
        <f t="shared" ref="F16:N16" si="5">(E16 * $E$6) + E16</f>
        <v>196000</v>
      </c>
      <c r="G16" s="22">
        <f t="shared" si="5"/>
        <v>274400</v>
      </c>
      <c r="H16" s="22">
        <f t="shared" si="5"/>
        <v>384160</v>
      </c>
      <c r="I16" s="22">
        <f t="shared" si="5"/>
        <v>537824</v>
      </c>
      <c r="J16" s="22">
        <f t="shared" si="5"/>
        <v>752953.6</v>
      </c>
      <c r="K16" s="22">
        <f t="shared" si="5"/>
        <v>1054135.04</v>
      </c>
      <c r="L16" s="22">
        <f t="shared" si="5"/>
        <v>1475789.0560000001</v>
      </c>
      <c r="M16" s="22">
        <f t="shared" si="5"/>
        <v>2066104.6784000001</v>
      </c>
      <c r="N16" s="22">
        <f t="shared" si="5"/>
        <v>2892546.5497600003</v>
      </c>
      <c r="P16" s="172" t="s">
        <v>20</v>
      </c>
      <c r="Q16" s="172" t="s">
        <v>42</v>
      </c>
      <c r="R16" s="20" t="s">
        <v>60</v>
      </c>
      <c r="S16" s="22">
        <f>($E$4 * $E$6) + $E$4</f>
        <v>140000</v>
      </c>
      <c r="T16" s="22">
        <f t="shared" ref="T16:AB16" si="6">(S16 * $E$6) + S16</f>
        <v>196000</v>
      </c>
      <c r="U16" s="22">
        <f t="shared" si="6"/>
        <v>274400</v>
      </c>
      <c r="V16" s="22">
        <f t="shared" si="6"/>
        <v>384160</v>
      </c>
      <c r="W16" s="22">
        <f t="shared" si="6"/>
        <v>537824</v>
      </c>
      <c r="X16" s="22">
        <f t="shared" si="6"/>
        <v>752953.6</v>
      </c>
      <c r="Y16" s="22">
        <f t="shared" si="6"/>
        <v>1054135.04</v>
      </c>
      <c r="Z16" s="22">
        <f t="shared" si="6"/>
        <v>1475789.0560000001</v>
      </c>
      <c r="AA16" s="22">
        <f t="shared" si="6"/>
        <v>2066104.6784000001</v>
      </c>
      <c r="AB16" s="22">
        <f t="shared" si="6"/>
        <v>2892546.5497600003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140000</v>
      </c>
      <c r="AH16" s="22">
        <f t="shared" ref="AH16:AP16" si="7">(AG16 * $E$6) + AG16</f>
        <v>196000</v>
      </c>
      <c r="AI16" s="22">
        <f t="shared" si="7"/>
        <v>274400</v>
      </c>
      <c r="AJ16" s="22">
        <f t="shared" si="7"/>
        <v>384160</v>
      </c>
      <c r="AK16" s="22">
        <f t="shared" si="7"/>
        <v>537824</v>
      </c>
      <c r="AL16" s="22">
        <f t="shared" si="7"/>
        <v>752953.6</v>
      </c>
      <c r="AM16" s="22">
        <f t="shared" si="7"/>
        <v>1054135.04</v>
      </c>
      <c r="AN16" s="22">
        <f t="shared" si="7"/>
        <v>1475789.0560000001</v>
      </c>
      <c r="AO16" s="22">
        <f t="shared" si="7"/>
        <v>2066104.6784000001</v>
      </c>
      <c r="AP16" s="22">
        <f t="shared" si="7"/>
        <v>2892546.5497600003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140000</v>
      </c>
      <c r="AV16" s="22">
        <f t="shared" ref="AV16:BD16" si="8">(AU16 * $E$6) + AU16</f>
        <v>196000</v>
      </c>
      <c r="AW16" s="22">
        <f t="shared" si="8"/>
        <v>274400</v>
      </c>
      <c r="AX16" s="22">
        <f t="shared" si="8"/>
        <v>384160</v>
      </c>
      <c r="AY16" s="22">
        <f t="shared" si="8"/>
        <v>537824</v>
      </c>
      <c r="AZ16" s="22">
        <f t="shared" si="8"/>
        <v>752953.6</v>
      </c>
      <c r="BA16" s="22">
        <f t="shared" si="8"/>
        <v>1054135.04</v>
      </c>
      <c r="BB16" s="22">
        <f t="shared" si="8"/>
        <v>1475789.0560000001</v>
      </c>
      <c r="BC16" s="22">
        <f t="shared" si="8"/>
        <v>2066104.6784000001</v>
      </c>
      <c r="BD16" s="22">
        <f t="shared" si="8"/>
        <v>2892546.5497600003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140000</v>
      </c>
      <c r="BJ16" s="22">
        <f t="shared" ref="BJ16:BR16" si="9">(BI16 * $E$6) + BI16</f>
        <v>196000</v>
      </c>
      <c r="BK16" s="22">
        <f t="shared" si="9"/>
        <v>274400</v>
      </c>
      <c r="BL16" s="22">
        <f t="shared" si="9"/>
        <v>384160</v>
      </c>
      <c r="BM16" s="22">
        <f t="shared" si="9"/>
        <v>537824</v>
      </c>
      <c r="BN16" s="22">
        <f t="shared" si="9"/>
        <v>752953.6</v>
      </c>
      <c r="BO16" s="22">
        <f t="shared" si="9"/>
        <v>1054135.04</v>
      </c>
      <c r="BP16" s="22">
        <f t="shared" si="9"/>
        <v>1475789.0560000001</v>
      </c>
      <c r="BQ16" s="22">
        <f t="shared" si="9"/>
        <v>2066104.6784000001</v>
      </c>
      <c r="BR16" s="22">
        <f t="shared" si="9"/>
        <v>2892546.5497600003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2940000000000</v>
      </c>
      <c r="F17" s="26">
        <f t="shared" ref="F17:N17" si="10">F16*21000000</f>
        <v>4116000000000</v>
      </c>
      <c r="G17" s="26">
        <f t="shared" si="10"/>
        <v>5762400000000</v>
      </c>
      <c r="H17" s="26">
        <f t="shared" si="10"/>
        <v>8067360000000</v>
      </c>
      <c r="I17" s="26">
        <f t="shared" si="10"/>
        <v>11294304000000</v>
      </c>
      <c r="J17" s="26">
        <f t="shared" si="10"/>
        <v>15812025600000</v>
      </c>
      <c r="K17" s="26">
        <f t="shared" si="10"/>
        <v>22136835840000</v>
      </c>
      <c r="L17" s="26">
        <f t="shared" si="10"/>
        <v>30991570176000.004</v>
      </c>
      <c r="M17" s="26">
        <f t="shared" si="10"/>
        <v>43388198246400</v>
      </c>
      <c r="N17" s="26">
        <f t="shared" si="10"/>
        <v>60743477544960.008</v>
      </c>
      <c r="P17" s="164"/>
      <c r="Q17" s="164"/>
      <c r="R17" s="20" t="s">
        <v>61</v>
      </c>
      <c r="S17" s="26">
        <f>S16*21000000</f>
        <v>2940000000000</v>
      </c>
      <c r="T17" s="26">
        <f t="shared" ref="T17:AB17" si="11">T16*21000000</f>
        <v>4116000000000</v>
      </c>
      <c r="U17" s="26">
        <f t="shared" si="11"/>
        <v>5762400000000</v>
      </c>
      <c r="V17" s="26">
        <f t="shared" si="11"/>
        <v>8067360000000</v>
      </c>
      <c r="W17" s="26">
        <f t="shared" si="11"/>
        <v>11294304000000</v>
      </c>
      <c r="X17" s="26">
        <f t="shared" si="11"/>
        <v>15812025600000</v>
      </c>
      <c r="Y17" s="26">
        <f t="shared" si="11"/>
        <v>22136835840000</v>
      </c>
      <c r="Z17" s="26">
        <f t="shared" si="11"/>
        <v>30991570176000.004</v>
      </c>
      <c r="AA17" s="26">
        <f t="shared" si="11"/>
        <v>43388198246400</v>
      </c>
      <c r="AB17" s="26">
        <f t="shared" si="11"/>
        <v>60743477544960.008</v>
      </c>
      <c r="AC17" s="5"/>
      <c r="AD17" s="164"/>
      <c r="AE17" s="164"/>
      <c r="AF17" s="20" t="s">
        <v>61</v>
      </c>
      <c r="AG17" s="26">
        <f>AG16*21000000</f>
        <v>2940000000000</v>
      </c>
      <c r="AH17" s="26">
        <f t="shared" ref="AH17:AP17" si="12">AH16*21000000</f>
        <v>4116000000000</v>
      </c>
      <c r="AI17" s="26">
        <f t="shared" si="12"/>
        <v>5762400000000</v>
      </c>
      <c r="AJ17" s="26">
        <f t="shared" si="12"/>
        <v>8067360000000</v>
      </c>
      <c r="AK17" s="26">
        <f t="shared" si="12"/>
        <v>11294304000000</v>
      </c>
      <c r="AL17" s="26">
        <f t="shared" si="12"/>
        <v>15812025600000</v>
      </c>
      <c r="AM17" s="26">
        <f t="shared" si="12"/>
        <v>22136835840000</v>
      </c>
      <c r="AN17" s="26">
        <f t="shared" si="12"/>
        <v>30991570176000.004</v>
      </c>
      <c r="AO17" s="26">
        <f t="shared" si="12"/>
        <v>43388198246400</v>
      </c>
      <c r="AP17" s="26">
        <f t="shared" si="12"/>
        <v>60743477544960.008</v>
      </c>
      <c r="AQ17" s="5"/>
      <c r="AR17" s="164"/>
      <c r="AS17" s="164"/>
      <c r="AT17" s="20" t="s">
        <v>61</v>
      </c>
      <c r="AU17" s="26">
        <f>AU16*21000000</f>
        <v>2940000000000</v>
      </c>
      <c r="AV17" s="26">
        <f t="shared" ref="AV17:BD17" si="13">AV16*21000000</f>
        <v>4116000000000</v>
      </c>
      <c r="AW17" s="26">
        <f t="shared" si="13"/>
        <v>5762400000000</v>
      </c>
      <c r="AX17" s="26">
        <f t="shared" si="13"/>
        <v>8067360000000</v>
      </c>
      <c r="AY17" s="26">
        <f t="shared" si="13"/>
        <v>11294304000000</v>
      </c>
      <c r="AZ17" s="26">
        <f t="shared" si="13"/>
        <v>15812025600000</v>
      </c>
      <c r="BA17" s="26">
        <f t="shared" si="13"/>
        <v>22136835840000</v>
      </c>
      <c r="BB17" s="26">
        <f t="shared" si="13"/>
        <v>30991570176000.004</v>
      </c>
      <c r="BC17" s="26">
        <f t="shared" si="13"/>
        <v>43388198246400</v>
      </c>
      <c r="BD17" s="26">
        <f t="shared" si="13"/>
        <v>60743477544960.008</v>
      </c>
      <c r="BE17" s="5"/>
      <c r="BF17" s="164"/>
      <c r="BG17" s="164"/>
      <c r="BH17" s="20" t="s">
        <v>61</v>
      </c>
      <c r="BI17" s="26">
        <f>BI16*21000000</f>
        <v>2940000000000</v>
      </c>
      <c r="BJ17" s="26">
        <f t="shared" ref="BJ17:BR17" si="14">BJ16*21000000</f>
        <v>4116000000000</v>
      </c>
      <c r="BK17" s="26">
        <f t="shared" si="14"/>
        <v>5762400000000</v>
      </c>
      <c r="BL17" s="26">
        <f t="shared" si="14"/>
        <v>8067360000000</v>
      </c>
      <c r="BM17" s="26">
        <f t="shared" si="14"/>
        <v>11294304000000</v>
      </c>
      <c r="BN17" s="26">
        <f t="shared" si="14"/>
        <v>15812025600000</v>
      </c>
      <c r="BO17" s="26">
        <f t="shared" si="14"/>
        <v>22136835840000</v>
      </c>
      <c r="BP17" s="26">
        <f t="shared" si="14"/>
        <v>30991570176000.004</v>
      </c>
      <c r="BQ17" s="26">
        <f t="shared" si="14"/>
        <v>43388198246400</v>
      </c>
      <c r="BR17" s="26">
        <f t="shared" si="14"/>
        <v>60743477544960.008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0.2857142857142857</v>
      </c>
      <c r="F18" s="27">
        <f t="shared" ref="F18:N18" si="15">(F16-$E4)/F16</f>
        <v>0.48979591836734693</v>
      </c>
      <c r="G18" s="27">
        <f t="shared" si="15"/>
        <v>0.63556851311953355</v>
      </c>
      <c r="H18" s="27">
        <f t="shared" si="15"/>
        <v>0.73969179508538108</v>
      </c>
      <c r="I18" s="27">
        <f t="shared" si="15"/>
        <v>0.81406556791812934</v>
      </c>
      <c r="J18" s="27">
        <f t="shared" si="15"/>
        <v>0.86718969137009239</v>
      </c>
      <c r="K18" s="27">
        <f t="shared" si="15"/>
        <v>0.90513549383578029</v>
      </c>
      <c r="L18" s="27">
        <f t="shared" si="15"/>
        <v>0.93223963845412883</v>
      </c>
      <c r="M18" s="27">
        <f t="shared" si="15"/>
        <v>0.95159974175294915</v>
      </c>
      <c r="N18" s="27">
        <f t="shared" si="15"/>
        <v>0.96542838696639222</v>
      </c>
      <c r="P18" s="172" t="s">
        <v>16</v>
      </c>
      <c r="Q18" s="180" t="s">
        <v>41</v>
      </c>
      <c r="R18" s="20" t="s">
        <v>53</v>
      </c>
      <c r="S18" s="27">
        <f>(S16-$E4)/S16</f>
        <v>0.2857142857142857</v>
      </c>
      <c r="T18" s="27">
        <f t="shared" ref="T18:AB18" si="16">(T16-$E4)/T16</f>
        <v>0.48979591836734693</v>
      </c>
      <c r="U18" s="27">
        <f t="shared" si="16"/>
        <v>0.63556851311953355</v>
      </c>
      <c r="V18" s="27">
        <f t="shared" si="16"/>
        <v>0.73969179508538108</v>
      </c>
      <c r="W18" s="27">
        <f t="shared" si="16"/>
        <v>0.81406556791812934</v>
      </c>
      <c r="X18" s="27">
        <f t="shared" si="16"/>
        <v>0.86718969137009239</v>
      </c>
      <c r="Y18" s="27">
        <f t="shared" si="16"/>
        <v>0.90513549383578029</v>
      </c>
      <c r="Z18" s="27">
        <f t="shared" si="16"/>
        <v>0.93223963845412883</v>
      </c>
      <c r="AA18" s="27">
        <f t="shared" si="16"/>
        <v>0.95159974175294915</v>
      </c>
      <c r="AB18" s="27">
        <f t="shared" si="16"/>
        <v>0.96542838696639222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0.2857142857142857</v>
      </c>
      <c r="AH18" s="27">
        <f t="shared" ref="AH18:AP18" si="17">(AH16-$E4)/AH16</f>
        <v>0.48979591836734693</v>
      </c>
      <c r="AI18" s="27">
        <f t="shared" si="17"/>
        <v>0.63556851311953355</v>
      </c>
      <c r="AJ18" s="27">
        <f t="shared" si="17"/>
        <v>0.73969179508538108</v>
      </c>
      <c r="AK18" s="27">
        <f t="shared" si="17"/>
        <v>0.81406556791812934</v>
      </c>
      <c r="AL18" s="27">
        <f t="shared" si="17"/>
        <v>0.86718969137009239</v>
      </c>
      <c r="AM18" s="27">
        <f t="shared" si="17"/>
        <v>0.90513549383578029</v>
      </c>
      <c r="AN18" s="27">
        <f t="shared" si="17"/>
        <v>0.93223963845412883</v>
      </c>
      <c r="AO18" s="27">
        <f t="shared" si="17"/>
        <v>0.95159974175294915</v>
      </c>
      <c r="AP18" s="27">
        <f t="shared" si="17"/>
        <v>0.96542838696639222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0.2857142857142857</v>
      </c>
      <c r="AV18" s="27">
        <f t="shared" ref="AV18:BD18" si="18">(AV16-$E4)/AV16</f>
        <v>0.48979591836734693</v>
      </c>
      <c r="AW18" s="27">
        <f t="shared" si="18"/>
        <v>0.63556851311953355</v>
      </c>
      <c r="AX18" s="27">
        <f t="shared" si="18"/>
        <v>0.73969179508538108</v>
      </c>
      <c r="AY18" s="27">
        <f t="shared" si="18"/>
        <v>0.81406556791812934</v>
      </c>
      <c r="AZ18" s="27">
        <f t="shared" si="18"/>
        <v>0.86718969137009239</v>
      </c>
      <c r="BA18" s="27">
        <f t="shared" si="18"/>
        <v>0.90513549383578029</v>
      </c>
      <c r="BB18" s="27">
        <f t="shared" si="18"/>
        <v>0.93223963845412883</v>
      </c>
      <c r="BC18" s="27">
        <f t="shared" si="18"/>
        <v>0.95159974175294915</v>
      </c>
      <c r="BD18" s="27">
        <f t="shared" si="18"/>
        <v>0.96542838696639222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0.2857142857142857</v>
      </c>
      <c r="BJ18" s="27">
        <f t="shared" ref="BJ18:BR18" si="19">(BJ16-$E4)/BJ16</f>
        <v>0.48979591836734693</v>
      </c>
      <c r="BK18" s="27">
        <f t="shared" si="19"/>
        <v>0.63556851311953355</v>
      </c>
      <c r="BL18" s="27">
        <f t="shared" si="19"/>
        <v>0.73969179508538108</v>
      </c>
      <c r="BM18" s="27">
        <f t="shared" si="19"/>
        <v>0.81406556791812934</v>
      </c>
      <c r="BN18" s="27">
        <f t="shared" si="19"/>
        <v>0.86718969137009239</v>
      </c>
      <c r="BO18" s="27">
        <f t="shared" si="19"/>
        <v>0.90513549383578029</v>
      </c>
      <c r="BP18" s="27">
        <f t="shared" si="19"/>
        <v>0.93223963845412883</v>
      </c>
      <c r="BQ18" s="27">
        <f t="shared" si="19"/>
        <v>0.95159974175294915</v>
      </c>
      <c r="BR18" s="27">
        <f t="shared" si="19"/>
        <v>0.96542838696639222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0.7142857142857143</v>
      </c>
      <c r="F19" s="27">
        <f t="shared" ref="F19:N19" si="20">1-F18</f>
        <v>0.51020408163265307</v>
      </c>
      <c r="G19" s="27">
        <f t="shared" si="20"/>
        <v>0.36443148688046645</v>
      </c>
      <c r="H19" s="27">
        <f t="shared" si="20"/>
        <v>0.26030820491461892</v>
      </c>
      <c r="I19" s="27">
        <f t="shared" si="20"/>
        <v>0.18593443208187066</v>
      </c>
      <c r="J19" s="27">
        <f t="shared" si="20"/>
        <v>0.13281030862990761</v>
      </c>
      <c r="K19" s="27">
        <f t="shared" si="20"/>
        <v>9.4864506164219708E-2</v>
      </c>
      <c r="L19" s="27">
        <f t="shared" si="20"/>
        <v>6.7760361545871173E-2</v>
      </c>
      <c r="M19" s="27">
        <f t="shared" si="20"/>
        <v>4.8400258247050854E-2</v>
      </c>
      <c r="N19" s="27">
        <f t="shared" si="20"/>
        <v>3.4571613033607784E-2</v>
      </c>
      <c r="P19" s="173"/>
      <c r="Q19" s="181"/>
      <c r="R19" s="20" t="s">
        <v>54</v>
      </c>
      <c r="S19" s="27">
        <f>1-S18</f>
        <v>0.7142857142857143</v>
      </c>
      <c r="T19" s="27">
        <f t="shared" ref="T19:AB19" si="21">1-T18</f>
        <v>0.51020408163265307</v>
      </c>
      <c r="U19" s="27">
        <f t="shared" si="21"/>
        <v>0.36443148688046645</v>
      </c>
      <c r="V19" s="27">
        <f t="shared" si="21"/>
        <v>0.26030820491461892</v>
      </c>
      <c r="W19" s="27">
        <f t="shared" si="21"/>
        <v>0.18593443208187066</v>
      </c>
      <c r="X19" s="27">
        <f t="shared" si="21"/>
        <v>0.13281030862990761</v>
      </c>
      <c r="Y19" s="27">
        <f t="shared" si="21"/>
        <v>9.4864506164219708E-2</v>
      </c>
      <c r="Z19" s="27">
        <f t="shared" si="21"/>
        <v>6.7760361545871173E-2</v>
      </c>
      <c r="AA19" s="27">
        <f t="shared" si="21"/>
        <v>4.8400258247050854E-2</v>
      </c>
      <c r="AB19" s="27">
        <f t="shared" si="21"/>
        <v>3.4571613033607784E-2</v>
      </c>
      <c r="AC19" s="5"/>
      <c r="AD19" s="173"/>
      <c r="AE19" s="181"/>
      <c r="AF19" s="20" t="s">
        <v>54</v>
      </c>
      <c r="AG19" s="27">
        <f>1-AG18</f>
        <v>0.7142857142857143</v>
      </c>
      <c r="AH19" s="27">
        <f t="shared" ref="AH19:AP19" si="22">1-AH18</f>
        <v>0.51020408163265307</v>
      </c>
      <c r="AI19" s="27">
        <f t="shared" si="22"/>
        <v>0.36443148688046645</v>
      </c>
      <c r="AJ19" s="27">
        <f t="shared" si="22"/>
        <v>0.26030820491461892</v>
      </c>
      <c r="AK19" s="27">
        <f t="shared" si="22"/>
        <v>0.18593443208187066</v>
      </c>
      <c r="AL19" s="27">
        <f t="shared" si="22"/>
        <v>0.13281030862990761</v>
      </c>
      <c r="AM19" s="27">
        <f t="shared" si="22"/>
        <v>9.4864506164219708E-2</v>
      </c>
      <c r="AN19" s="27">
        <f t="shared" si="22"/>
        <v>6.7760361545871173E-2</v>
      </c>
      <c r="AO19" s="27">
        <f t="shared" si="22"/>
        <v>4.8400258247050854E-2</v>
      </c>
      <c r="AP19" s="27">
        <f t="shared" si="22"/>
        <v>3.4571613033607784E-2</v>
      </c>
      <c r="AQ19" s="5"/>
      <c r="AR19" s="173"/>
      <c r="AS19" s="181"/>
      <c r="AT19" s="20" t="s">
        <v>54</v>
      </c>
      <c r="AU19" s="27">
        <f>1-AU18</f>
        <v>0.7142857142857143</v>
      </c>
      <c r="AV19" s="27">
        <f t="shared" ref="AV19:BD19" si="23">1-AV18</f>
        <v>0.51020408163265307</v>
      </c>
      <c r="AW19" s="27">
        <f t="shared" si="23"/>
        <v>0.36443148688046645</v>
      </c>
      <c r="AX19" s="27">
        <f t="shared" si="23"/>
        <v>0.26030820491461892</v>
      </c>
      <c r="AY19" s="27">
        <f t="shared" si="23"/>
        <v>0.18593443208187066</v>
      </c>
      <c r="AZ19" s="27">
        <f t="shared" si="23"/>
        <v>0.13281030862990761</v>
      </c>
      <c r="BA19" s="27">
        <f t="shared" si="23"/>
        <v>9.4864506164219708E-2</v>
      </c>
      <c r="BB19" s="27">
        <f t="shared" si="23"/>
        <v>6.7760361545871173E-2</v>
      </c>
      <c r="BC19" s="27">
        <f t="shared" si="23"/>
        <v>4.8400258247050854E-2</v>
      </c>
      <c r="BD19" s="27">
        <f t="shared" si="23"/>
        <v>3.4571613033607784E-2</v>
      </c>
      <c r="BE19" s="5"/>
      <c r="BF19" s="173"/>
      <c r="BG19" s="181"/>
      <c r="BH19" s="20" t="s">
        <v>54</v>
      </c>
      <c r="BI19" s="27">
        <f>1-BI18</f>
        <v>0.7142857142857143</v>
      </c>
      <c r="BJ19" s="27">
        <f t="shared" ref="BJ19:BR19" si="24">1-BJ18</f>
        <v>0.51020408163265307</v>
      </c>
      <c r="BK19" s="27">
        <f t="shared" si="24"/>
        <v>0.36443148688046645</v>
      </c>
      <c r="BL19" s="27">
        <f t="shared" si="24"/>
        <v>0.26030820491461892</v>
      </c>
      <c r="BM19" s="27">
        <f t="shared" si="24"/>
        <v>0.18593443208187066</v>
      </c>
      <c r="BN19" s="27">
        <f t="shared" si="24"/>
        <v>0.13281030862990761</v>
      </c>
      <c r="BO19" s="27">
        <f t="shared" si="24"/>
        <v>9.4864506164219708E-2</v>
      </c>
      <c r="BP19" s="27">
        <f t="shared" si="24"/>
        <v>6.7760361545871173E-2</v>
      </c>
      <c r="BQ19" s="27">
        <f t="shared" si="24"/>
        <v>4.8400258247050854E-2</v>
      </c>
      <c r="BR19" s="27">
        <f t="shared" si="24"/>
        <v>3.4571613033607784E-2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0.2857142857142857</v>
      </c>
      <c r="F20" s="97">
        <f t="shared" ref="F20:N20" si="25">F18-E18</f>
        <v>0.20408163265306123</v>
      </c>
      <c r="G20" s="97">
        <f t="shared" si="25"/>
        <v>0.14577259475218662</v>
      </c>
      <c r="H20" s="97">
        <f t="shared" si="25"/>
        <v>0.10412328196584753</v>
      </c>
      <c r="I20" s="97">
        <f t="shared" si="25"/>
        <v>7.4373772832748264E-2</v>
      </c>
      <c r="J20" s="97">
        <f t="shared" si="25"/>
        <v>5.3124123451963046E-2</v>
      </c>
      <c r="K20" s="97">
        <f t="shared" si="25"/>
        <v>3.7945802465687906E-2</v>
      </c>
      <c r="L20" s="97">
        <f t="shared" si="25"/>
        <v>2.7104144618348536E-2</v>
      </c>
      <c r="M20" s="97">
        <f t="shared" si="25"/>
        <v>1.9360103298820319E-2</v>
      </c>
      <c r="N20" s="97">
        <f t="shared" si="25"/>
        <v>1.3828645213443069E-2</v>
      </c>
      <c r="P20" s="173"/>
      <c r="Q20" s="181"/>
      <c r="R20" s="20" t="s">
        <v>55</v>
      </c>
      <c r="S20" s="97">
        <f>S18</f>
        <v>0.2857142857142857</v>
      </c>
      <c r="T20" s="97">
        <f t="shared" ref="T20:AB20" si="26">T18-S18</f>
        <v>0.20408163265306123</v>
      </c>
      <c r="U20" s="97">
        <f t="shared" si="26"/>
        <v>0.14577259475218662</v>
      </c>
      <c r="V20" s="97">
        <f t="shared" si="26"/>
        <v>0.10412328196584753</v>
      </c>
      <c r="W20" s="97">
        <f t="shared" si="26"/>
        <v>7.4373772832748264E-2</v>
      </c>
      <c r="X20" s="97">
        <f t="shared" si="26"/>
        <v>5.3124123451963046E-2</v>
      </c>
      <c r="Y20" s="97">
        <f t="shared" si="26"/>
        <v>3.7945802465687906E-2</v>
      </c>
      <c r="Z20" s="97">
        <f t="shared" si="26"/>
        <v>2.7104144618348536E-2</v>
      </c>
      <c r="AA20" s="97">
        <f t="shared" si="26"/>
        <v>1.9360103298820319E-2</v>
      </c>
      <c r="AB20" s="97">
        <f t="shared" si="26"/>
        <v>1.3828645213443069E-2</v>
      </c>
      <c r="AC20" s="5"/>
      <c r="AD20" s="173"/>
      <c r="AE20" s="181"/>
      <c r="AF20" s="20" t="s">
        <v>55</v>
      </c>
      <c r="AG20" s="97">
        <f>AG18</f>
        <v>0.2857142857142857</v>
      </c>
      <c r="AH20" s="97">
        <f t="shared" ref="AH20:AP20" si="27">AH18-AG18</f>
        <v>0.20408163265306123</v>
      </c>
      <c r="AI20" s="97">
        <f t="shared" si="27"/>
        <v>0.14577259475218662</v>
      </c>
      <c r="AJ20" s="97">
        <f t="shared" si="27"/>
        <v>0.10412328196584753</v>
      </c>
      <c r="AK20" s="97">
        <f t="shared" si="27"/>
        <v>7.4373772832748264E-2</v>
      </c>
      <c r="AL20" s="97">
        <f t="shared" si="27"/>
        <v>5.3124123451963046E-2</v>
      </c>
      <c r="AM20" s="97">
        <f t="shared" si="27"/>
        <v>3.7945802465687906E-2</v>
      </c>
      <c r="AN20" s="97">
        <f t="shared" si="27"/>
        <v>2.7104144618348536E-2</v>
      </c>
      <c r="AO20" s="97">
        <f t="shared" si="27"/>
        <v>1.9360103298820319E-2</v>
      </c>
      <c r="AP20" s="97">
        <f t="shared" si="27"/>
        <v>1.3828645213443069E-2</v>
      </c>
      <c r="AQ20" s="5"/>
      <c r="AR20" s="173"/>
      <c r="AS20" s="181"/>
      <c r="AT20" s="20" t="s">
        <v>55</v>
      </c>
      <c r="AU20" s="97">
        <f>AU18</f>
        <v>0.2857142857142857</v>
      </c>
      <c r="AV20" s="97">
        <f t="shared" ref="AV20:BD20" si="28">AV18-AU18</f>
        <v>0.20408163265306123</v>
      </c>
      <c r="AW20" s="97">
        <f t="shared" si="28"/>
        <v>0.14577259475218662</v>
      </c>
      <c r="AX20" s="97">
        <f t="shared" si="28"/>
        <v>0.10412328196584753</v>
      </c>
      <c r="AY20" s="97">
        <f t="shared" si="28"/>
        <v>7.4373772832748264E-2</v>
      </c>
      <c r="AZ20" s="97">
        <f t="shared" si="28"/>
        <v>5.3124123451963046E-2</v>
      </c>
      <c r="BA20" s="97">
        <f t="shared" si="28"/>
        <v>3.7945802465687906E-2</v>
      </c>
      <c r="BB20" s="97">
        <f t="shared" si="28"/>
        <v>2.7104144618348536E-2</v>
      </c>
      <c r="BC20" s="97">
        <f t="shared" si="28"/>
        <v>1.9360103298820319E-2</v>
      </c>
      <c r="BD20" s="97">
        <f t="shared" si="28"/>
        <v>1.3828645213443069E-2</v>
      </c>
      <c r="BE20" s="5"/>
      <c r="BF20" s="173"/>
      <c r="BG20" s="181"/>
      <c r="BH20" s="20" t="s">
        <v>55</v>
      </c>
      <c r="BI20" s="97">
        <f>BI18</f>
        <v>0.2857142857142857</v>
      </c>
      <c r="BJ20" s="97">
        <f t="shared" ref="BJ20:BR20" si="29">BJ18-BI18</f>
        <v>0.20408163265306123</v>
      </c>
      <c r="BK20" s="97">
        <f t="shared" si="29"/>
        <v>0.14577259475218662</v>
      </c>
      <c r="BL20" s="97">
        <f t="shared" si="29"/>
        <v>0.10412328196584753</v>
      </c>
      <c r="BM20" s="97">
        <f t="shared" si="29"/>
        <v>7.4373772832748264E-2</v>
      </c>
      <c r="BN20" s="97">
        <f t="shared" si="29"/>
        <v>5.3124123451963046E-2</v>
      </c>
      <c r="BO20" s="97">
        <f t="shared" si="29"/>
        <v>3.7945802465687906E-2</v>
      </c>
      <c r="BP20" s="97">
        <f t="shared" si="29"/>
        <v>2.7104144618348536E-2</v>
      </c>
      <c r="BQ20" s="97">
        <f t="shared" si="29"/>
        <v>1.9360103298820319E-2</v>
      </c>
      <c r="BR20" s="97">
        <f t="shared" si="29"/>
        <v>1.3828645213443069E-2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0.16281311358362588</v>
      </c>
      <c r="J21" s="27"/>
      <c r="K21" s="27"/>
      <c r="L21" s="27"/>
      <c r="M21" s="27"/>
      <c r="N21" s="97">
        <f>SUM(E20:N20)/10</f>
        <v>9.6542838696639224E-2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0.16281311358362588</v>
      </c>
      <c r="X21" s="27"/>
      <c r="Y21" s="27"/>
      <c r="Z21" s="27"/>
      <c r="AA21" s="27"/>
      <c r="AB21" s="97">
        <f>SUM(S20:AB20)/10</f>
        <v>9.6542838696639224E-2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0.16281311358362588</v>
      </c>
      <c r="AL21" s="27"/>
      <c r="AM21" s="27"/>
      <c r="AN21" s="27"/>
      <c r="AO21" s="27"/>
      <c r="AP21" s="97">
        <f>SUM(AG20:AP20)/10</f>
        <v>9.6542838696639224E-2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0.16281311358362588</v>
      </c>
      <c r="AZ21" s="27"/>
      <c r="BA21" s="27"/>
      <c r="BB21" s="27"/>
      <c r="BC21" s="27"/>
      <c r="BD21" s="97">
        <f>SUM(AU20:BD20)/10</f>
        <v>9.6542838696639224E-2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0.16281311358362588</v>
      </c>
      <c r="BN21" s="27"/>
      <c r="BO21" s="27"/>
      <c r="BP21" s="27"/>
      <c r="BQ21" s="27"/>
      <c r="BR21" s="97">
        <f>SUM(BI20:BR20)/10</f>
        <v>9.6542838696639224E-2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0</v>
      </c>
      <c r="F22" s="97">
        <f t="shared" ref="F22:N22" si="30">$E$12*F20</f>
        <v>0</v>
      </c>
      <c r="G22" s="97">
        <f t="shared" si="30"/>
        <v>0</v>
      </c>
      <c r="H22" s="97">
        <f t="shared" si="30"/>
        <v>0</v>
      </c>
      <c r="I22" s="97">
        <f t="shared" si="30"/>
        <v>0</v>
      </c>
      <c r="J22" s="97">
        <f t="shared" si="30"/>
        <v>0</v>
      </c>
      <c r="K22" s="97">
        <f t="shared" si="30"/>
        <v>0</v>
      </c>
      <c r="L22" s="97">
        <f t="shared" si="30"/>
        <v>0</v>
      </c>
      <c r="M22" s="97">
        <f t="shared" si="30"/>
        <v>0</v>
      </c>
      <c r="N22" s="97">
        <f t="shared" si="30"/>
        <v>0</v>
      </c>
      <c r="P22" s="173"/>
      <c r="Q22" s="181"/>
      <c r="R22" s="20" t="s">
        <v>81</v>
      </c>
      <c r="S22" s="97">
        <f>$E$12*S20</f>
        <v>0</v>
      </c>
      <c r="T22" s="97">
        <f t="shared" ref="T22:AB22" si="31">$E$12*T20</f>
        <v>0</v>
      </c>
      <c r="U22" s="97">
        <f t="shared" si="31"/>
        <v>0</v>
      </c>
      <c r="V22" s="97">
        <f t="shared" si="31"/>
        <v>0</v>
      </c>
      <c r="W22" s="97">
        <f t="shared" si="31"/>
        <v>0</v>
      </c>
      <c r="X22" s="97">
        <f t="shared" si="31"/>
        <v>0</v>
      </c>
      <c r="Y22" s="97">
        <f t="shared" si="31"/>
        <v>0</v>
      </c>
      <c r="Z22" s="97">
        <f t="shared" si="31"/>
        <v>0</v>
      </c>
      <c r="AA22" s="97">
        <f t="shared" si="31"/>
        <v>0</v>
      </c>
      <c r="AB22" s="97">
        <f t="shared" si="31"/>
        <v>0</v>
      </c>
      <c r="AC22" s="5"/>
      <c r="AD22" s="173"/>
      <c r="AE22" s="181"/>
      <c r="AF22" s="20" t="s">
        <v>81</v>
      </c>
      <c r="AG22" s="97">
        <f>$E$12*AG20</f>
        <v>0</v>
      </c>
      <c r="AH22" s="97">
        <f t="shared" ref="AH22:AP22" si="32">$E$12*AH20</f>
        <v>0</v>
      </c>
      <c r="AI22" s="97">
        <f t="shared" si="32"/>
        <v>0</v>
      </c>
      <c r="AJ22" s="97">
        <f t="shared" si="32"/>
        <v>0</v>
      </c>
      <c r="AK22" s="97">
        <f t="shared" si="32"/>
        <v>0</v>
      </c>
      <c r="AL22" s="97">
        <f t="shared" si="32"/>
        <v>0</v>
      </c>
      <c r="AM22" s="97">
        <f t="shared" si="32"/>
        <v>0</v>
      </c>
      <c r="AN22" s="97">
        <f t="shared" si="32"/>
        <v>0</v>
      </c>
      <c r="AO22" s="97">
        <f t="shared" si="32"/>
        <v>0</v>
      </c>
      <c r="AP22" s="97">
        <f t="shared" si="32"/>
        <v>0</v>
      </c>
      <c r="AQ22" s="5"/>
      <c r="AR22" s="173"/>
      <c r="AS22" s="181"/>
      <c r="AT22" s="20" t="s">
        <v>81</v>
      </c>
      <c r="AU22" s="97">
        <f>$E$12*AU20</f>
        <v>0</v>
      </c>
      <c r="AV22" s="97">
        <f t="shared" ref="AV22:BD22" si="33">$E$12*AV20</f>
        <v>0</v>
      </c>
      <c r="AW22" s="97">
        <f t="shared" si="33"/>
        <v>0</v>
      </c>
      <c r="AX22" s="97">
        <f t="shared" si="33"/>
        <v>0</v>
      </c>
      <c r="AY22" s="97">
        <f t="shared" si="33"/>
        <v>0</v>
      </c>
      <c r="AZ22" s="97">
        <f t="shared" si="33"/>
        <v>0</v>
      </c>
      <c r="BA22" s="97">
        <f t="shared" si="33"/>
        <v>0</v>
      </c>
      <c r="BB22" s="97">
        <f t="shared" si="33"/>
        <v>0</v>
      </c>
      <c r="BC22" s="97">
        <f t="shared" si="33"/>
        <v>0</v>
      </c>
      <c r="BD22" s="97">
        <f t="shared" si="33"/>
        <v>0</v>
      </c>
      <c r="BE22" s="5"/>
      <c r="BF22" s="173"/>
      <c r="BG22" s="181"/>
      <c r="BH22" s="20" t="s">
        <v>81</v>
      </c>
      <c r="BI22" s="97">
        <f>$E$12*BI20</f>
        <v>0</v>
      </c>
      <c r="BJ22" s="97">
        <f t="shared" ref="BJ22:BR22" si="34">$E$12*BJ20</f>
        <v>0</v>
      </c>
      <c r="BK22" s="97">
        <f t="shared" si="34"/>
        <v>0</v>
      </c>
      <c r="BL22" s="97">
        <f t="shared" si="34"/>
        <v>0</v>
      </c>
      <c r="BM22" s="97">
        <f t="shared" si="34"/>
        <v>0</v>
      </c>
      <c r="BN22" s="97">
        <f t="shared" si="34"/>
        <v>0</v>
      </c>
      <c r="BO22" s="97">
        <f t="shared" si="34"/>
        <v>0</v>
      </c>
      <c r="BP22" s="97">
        <f t="shared" si="34"/>
        <v>0</v>
      </c>
      <c r="BQ22" s="97">
        <f t="shared" si="34"/>
        <v>0</v>
      </c>
      <c r="BR22" s="97">
        <f t="shared" si="34"/>
        <v>0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0</v>
      </c>
      <c r="J23" s="27"/>
      <c r="K23" s="27"/>
      <c r="L23" s="27"/>
      <c r="M23" s="27"/>
      <c r="N23" s="97">
        <f>SUM(E22:N22)/10</f>
        <v>0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0</v>
      </c>
      <c r="X23" s="27"/>
      <c r="Y23" s="27"/>
      <c r="Z23" s="27"/>
      <c r="AA23" s="27"/>
      <c r="AB23" s="97">
        <f>SUM(S22:AB22)/10</f>
        <v>0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0</v>
      </c>
      <c r="AL23" s="27"/>
      <c r="AM23" s="27"/>
      <c r="AN23" s="27"/>
      <c r="AO23" s="27"/>
      <c r="AP23" s="97">
        <f>SUM(AG22:AP22)/10</f>
        <v>0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0</v>
      </c>
      <c r="AZ23" s="27"/>
      <c r="BA23" s="27"/>
      <c r="BB23" s="27"/>
      <c r="BC23" s="27"/>
      <c r="BD23" s="97">
        <f>SUM(AU22:BD22)/10</f>
        <v>0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0</v>
      </c>
      <c r="BN23" s="27"/>
      <c r="BO23" s="27"/>
      <c r="BP23" s="27"/>
      <c r="BQ23" s="27"/>
      <c r="BR23" s="97">
        <f>SUM(BI22:BR22)/10</f>
        <v>0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0.2857142857142857</v>
      </c>
      <c r="F24" s="18">
        <f t="shared" ref="F24:N24" si="35">F20+F22</f>
        <v>0.20408163265306123</v>
      </c>
      <c r="G24" s="18">
        <f t="shared" si="35"/>
        <v>0.14577259475218662</v>
      </c>
      <c r="H24" s="18">
        <f t="shared" si="35"/>
        <v>0.10412328196584753</v>
      </c>
      <c r="I24" s="18">
        <f t="shared" si="35"/>
        <v>7.4373772832748264E-2</v>
      </c>
      <c r="J24" s="18">
        <f t="shared" si="35"/>
        <v>5.3124123451963046E-2</v>
      </c>
      <c r="K24" s="18">
        <f t="shared" si="35"/>
        <v>3.7945802465687906E-2</v>
      </c>
      <c r="L24" s="18">
        <f t="shared" si="35"/>
        <v>2.7104144618348536E-2</v>
      </c>
      <c r="M24" s="18">
        <f t="shared" si="35"/>
        <v>1.9360103298820319E-2</v>
      </c>
      <c r="N24" s="18">
        <f t="shared" si="35"/>
        <v>1.3828645213443069E-2</v>
      </c>
      <c r="P24" s="173"/>
      <c r="Q24" s="181"/>
      <c r="R24" s="16" t="s">
        <v>83</v>
      </c>
      <c r="S24" s="18">
        <f>S20+S22</f>
        <v>0.2857142857142857</v>
      </c>
      <c r="T24" s="18">
        <f t="shared" ref="T24:AB24" si="36">T20+T22</f>
        <v>0.20408163265306123</v>
      </c>
      <c r="U24" s="18">
        <f t="shared" si="36"/>
        <v>0.14577259475218662</v>
      </c>
      <c r="V24" s="18">
        <f t="shared" si="36"/>
        <v>0.10412328196584753</v>
      </c>
      <c r="W24" s="18">
        <f t="shared" si="36"/>
        <v>7.4373772832748264E-2</v>
      </c>
      <c r="X24" s="18">
        <f t="shared" si="36"/>
        <v>5.3124123451963046E-2</v>
      </c>
      <c r="Y24" s="18">
        <f t="shared" si="36"/>
        <v>3.7945802465687906E-2</v>
      </c>
      <c r="Z24" s="18">
        <f t="shared" si="36"/>
        <v>2.7104144618348536E-2</v>
      </c>
      <c r="AA24" s="18">
        <f t="shared" si="36"/>
        <v>1.9360103298820319E-2</v>
      </c>
      <c r="AB24" s="18">
        <f t="shared" si="36"/>
        <v>1.3828645213443069E-2</v>
      </c>
      <c r="AC24" s="5"/>
      <c r="AD24" s="173"/>
      <c r="AE24" s="181"/>
      <c r="AF24" s="16" t="s">
        <v>83</v>
      </c>
      <c r="AG24" s="18">
        <f>AG20+AG22</f>
        <v>0.2857142857142857</v>
      </c>
      <c r="AH24" s="18">
        <f t="shared" ref="AH24:AP24" si="37">AH20+AH22</f>
        <v>0.20408163265306123</v>
      </c>
      <c r="AI24" s="18">
        <f t="shared" si="37"/>
        <v>0.14577259475218662</v>
      </c>
      <c r="AJ24" s="18">
        <f t="shared" si="37"/>
        <v>0.10412328196584753</v>
      </c>
      <c r="AK24" s="18">
        <f t="shared" si="37"/>
        <v>7.4373772832748264E-2</v>
      </c>
      <c r="AL24" s="18">
        <f t="shared" si="37"/>
        <v>5.3124123451963046E-2</v>
      </c>
      <c r="AM24" s="18">
        <f t="shared" si="37"/>
        <v>3.7945802465687906E-2</v>
      </c>
      <c r="AN24" s="18">
        <f t="shared" si="37"/>
        <v>2.7104144618348536E-2</v>
      </c>
      <c r="AO24" s="18">
        <f t="shared" si="37"/>
        <v>1.9360103298820319E-2</v>
      </c>
      <c r="AP24" s="18">
        <f t="shared" si="37"/>
        <v>1.3828645213443069E-2</v>
      </c>
      <c r="AQ24" s="5"/>
      <c r="AR24" s="173"/>
      <c r="AS24" s="181"/>
      <c r="AT24" s="16" t="s">
        <v>83</v>
      </c>
      <c r="AU24" s="18">
        <f>AU20+AU22</f>
        <v>0.2857142857142857</v>
      </c>
      <c r="AV24" s="18">
        <f t="shared" ref="AV24:BD24" si="38">AV20+AV22</f>
        <v>0.20408163265306123</v>
      </c>
      <c r="AW24" s="18">
        <f t="shared" si="38"/>
        <v>0.14577259475218662</v>
      </c>
      <c r="AX24" s="18">
        <f t="shared" si="38"/>
        <v>0.10412328196584753</v>
      </c>
      <c r="AY24" s="18">
        <f t="shared" si="38"/>
        <v>7.4373772832748264E-2</v>
      </c>
      <c r="AZ24" s="18">
        <f t="shared" si="38"/>
        <v>5.3124123451963046E-2</v>
      </c>
      <c r="BA24" s="18">
        <f t="shared" si="38"/>
        <v>3.7945802465687906E-2</v>
      </c>
      <c r="BB24" s="18">
        <f t="shared" si="38"/>
        <v>2.7104144618348536E-2</v>
      </c>
      <c r="BC24" s="18">
        <f t="shared" si="38"/>
        <v>1.9360103298820319E-2</v>
      </c>
      <c r="BD24" s="18">
        <f t="shared" si="38"/>
        <v>1.3828645213443069E-2</v>
      </c>
      <c r="BE24" s="5"/>
      <c r="BF24" s="173"/>
      <c r="BG24" s="181"/>
      <c r="BH24" s="16" t="s">
        <v>83</v>
      </c>
      <c r="BI24" s="18">
        <f>BI20+BI22</f>
        <v>0.2857142857142857</v>
      </c>
      <c r="BJ24" s="18">
        <f t="shared" ref="BJ24:BR24" si="39">BJ20+BJ22</f>
        <v>0.20408163265306123</v>
      </c>
      <c r="BK24" s="18">
        <f t="shared" si="39"/>
        <v>0.14577259475218662</v>
      </c>
      <c r="BL24" s="18">
        <f t="shared" si="39"/>
        <v>0.10412328196584753</v>
      </c>
      <c r="BM24" s="18">
        <f t="shared" si="39"/>
        <v>7.4373772832748264E-2</v>
      </c>
      <c r="BN24" s="18">
        <f t="shared" si="39"/>
        <v>5.3124123451963046E-2</v>
      </c>
      <c r="BO24" s="18">
        <f t="shared" si="39"/>
        <v>3.7945802465687906E-2</v>
      </c>
      <c r="BP24" s="18">
        <f t="shared" si="39"/>
        <v>2.7104144618348536E-2</v>
      </c>
      <c r="BQ24" s="18">
        <f t="shared" si="39"/>
        <v>1.9360103298820319E-2</v>
      </c>
      <c r="BR24" s="18">
        <f t="shared" si="39"/>
        <v>1.3828645213443069E-2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0.16281311358362588</v>
      </c>
      <c r="J25" s="17"/>
      <c r="K25" s="17"/>
      <c r="L25" s="17"/>
      <c r="M25" s="17"/>
      <c r="N25" s="18">
        <f>SUM(E24:N24)/10</f>
        <v>9.6542838696639224E-2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0.16281311358362588</v>
      </c>
      <c r="X25" s="17"/>
      <c r="Y25" s="17"/>
      <c r="Z25" s="17"/>
      <c r="AA25" s="17"/>
      <c r="AB25" s="18">
        <f>SUM(S24:AB24)/10</f>
        <v>9.6542838696639224E-2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0.16281311358362588</v>
      </c>
      <c r="AL25" s="17"/>
      <c r="AM25" s="17"/>
      <c r="AN25" s="17"/>
      <c r="AO25" s="17"/>
      <c r="AP25" s="18">
        <f>SUM(AG24:AP24)/10</f>
        <v>9.6542838696639224E-2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0.16281311358362588</v>
      </c>
      <c r="AZ25" s="17"/>
      <c r="BA25" s="17"/>
      <c r="BB25" s="17"/>
      <c r="BC25" s="17"/>
      <c r="BD25" s="18">
        <f>SUM(AU24:BD24)/10</f>
        <v>9.6542838696639224E-2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0.16281311358362588</v>
      </c>
      <c r="BN25" s="17"/>
      <c r="BO25" s="17"/>
      <c r="BP25" s="17"/>
      <c r="BQ25" s="17"/>
      <c r="BR25" s="18">
        <f>SUM(BI24:BR24)/10</f>
        <v>9.6542838696639224E-2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1.7142857142857144E-2</v>
      </c>
      <c r="F26" s="18">
        <f>((1+$E$12)*$E$5)+($E$5*F19)</f>
        <v>1.5102040816326531E-2</v>
      </c>
      <c r="G26" s="18">
        <f t="shared" ref="G26:N26" si="40">((1+$E$12)*$E$5)+($E$5*G19)</f>
        <v>1.3644314868804665E-2</v>
      </c>
      <c r="H26" s="18">
        <f t="shared" si="40"/>
        <v>1.2603082049146189E-2</v>
      </c>
      <c r="I26" s="18">
        <f t="shared" si="40"/>
        <v>1.1859344320818707E-2</v>
      </c>
      <c r="J26" s="18">
        <f t="shared" si="40"/>
        <v>1.1328103086299076E-2</v>
      </c>
      <c r="K26" s="18">
        <f t="shared" si="40"/>
        <v>1.0948645061642198E-2</v>
      </c>
      <c r="L26" s="18">
        <f t="shared" si="40"/>
        <v>1.0677603615458713E-2</v>
      </c>
      <c r="M26" s="18">
        <f t="shared" si="40"/>
        <v>1.0484002582470509E-2</v>
      </c>
      <c r="N26" s="18">
        <f t="shared" si="40"/>
        <v>1.0345716130336078E-2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1.7142857142857144E-2</v>
      </c>
      <c r="T26" s="18">
        <f>((1+$E$12)*$E$5)+($E$5*T19)</f>
        <v>1.5102040816326531E-2</v>
      </c>
      <c r="U26" s="18">
        <f t="shared" ref="U26:AB26" si="41">((1+$E$12)*$E$5)+($E$5*U19)</f>
        <v>1.3644314868804665E-2</v>
      </c>
      <c r="V26" s="18">
        <f t="shared" si="41"/>
        <v>1.2603082049146189E-2</v>
      </c>
      <c r="W26" s="18">
        <f t="shared" si="41"/>
        <v>1.1859344320818707E-2</v>
      </c>
      <c r="X26" s="18">
        <f t="shared" si="41"/>
        <v>1.1328103086299076E-2</v>
      </c>
      <c r="Y26" s="18">
        <f t="shared" si="41"/>
        <v>1.0948645061642198E-2</v>
      </c>
      <c r="Z26" s="18">
        <f t="shared" si="41"/>
        <v>1.0677603615458713E-2</v>
      </c>
      <c r="AA26" s="18">
        <f t="shared" si="41"/>
        <v>1.0484002582470509E-2</v>
      </c>
      <c r="AB26" s="18">
        <f t="shared" si="41"/>
        <v>1.0345716130336078E-2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1.7142857142857144E-2</v>
      </c>
      <c r="AH26" s="18">
        <f>((1+$E$12)*$E$5)+($E$5*AH19)</f>
        <v>1.5102040816326531E-2</v>
      </c>
      <c r="AI26" s="18">
        <f t="shared" ref="AI26:AP26" si="42">((1+$E$12)*$E$5)+($E$5*AI19)</f>
        <v>1.3644314868804665E-2</v>
      </c>
      <c r="AJ26" s="18">
        <f t="shared" si="42"/>
        <v>1.2603082049146189E-2</v>
      </c>
      <c r="AK26" s="18">
        <f t="shared" si="42"/>
        <v>1.1859344320818707E-2</v>
      </c>
      <c r="AL26" s="18">
        <f t="shared" si="42"/>
        <v>1.1328103086299076E-2</v>
      </c>
      <c r="AM26" s="18">
        <f t="shared" si="42"/>
        <v>1.0948645061642198E-2</v>
      </c>
      <c r="AN26" s="18">
        <f t="shared" si="42"/>
        <v>1.0677603615458713E-2</v>
      </c>
      <c r="AO26" s="18">
        <f t="shared" si="42"/>
        <v>1.0484002582470509E-2</v>
      </c>
      <c r="AP26" s="18">
        <f t="shared" si="42"/>
        <v>1.0345716130336078E-2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1.7142857142857144E-2</v>
      </c>
      <c r="AV26" s="18">
        <f>((1+$E$12)*$E$5)+($E$5*AV19)</f>
        <v>1.5102040816326531E-2</v>
      </c>
      <c r="AW26" s="18">
        <f t="shared" ref="AW26:BD26" si="43">((1+$E$12)*$E$5)+($E$5*AW19)</f>
        <v>1.3644314868804665E-2</v>
      </c>
      <c r="AX26" s="18">
        <f t="shared" si="43"/>
        <v>1.2603082049146189E-2</v>
      </c>
      <c r="AY26" s="18">
        <f t="shared" si="43"/>
        <v>1.1859344320818707E-2</v>
      </c>
      <c r="AZ26" s="18">
        <f t="shared" si="43"/>
        <v>1.1328103086299076E-2</v>
      </c>
      <c r="BA26" s="18">
        <f t="shared" si="43"/>
        <v>1.0948645061642198E-2</v>
      </c>
      <c r="BB26" s="18">
        <f t="shared" si="43"/>
        <v>1.0677603615458713E-2</v>
      </c>
      <c r="BC26" s="18">
        <f t="shared" si="43"/>
        <v>1.0484002582470509E-2</v>
      </c>
      <c r="BD26" s="18">
        <f t="shared" si="43"/>
        <v>1.0345716130336078E-2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1.7142857142857144E-2</v>
      </c>
      <c r="BJ26" s="18">
        <f>((1+$E$12)*$E$5)+($E$5*BJ19)</f>
        <v>1.5102040816326531E-2</v>
      </c>
      <c r="BK26" s="18">
        <f t="shared" ref="BK26:BR26" si="44">((1+$E$12)*$E$5)+($E$5*BK19)</f>
        <v>1.3644314868804665E-2</v>
      </c>
      <c r="BL26" s="18">
        <f t="shared" si="44"/>
        <v>1.2603082049146189E-2</v>
      </c>
      <c r="BM26" s="18">
        <f t="shared" si="44"/>
        <v>1.1859344320818707E-2</v>
      </c>
      <c r="BN26" s="18">
        <f t="shared" si="44"/>
        <v>1.1328103086299076E-2</v>
      </c>
      <c r="BO26" s="18">
        <f t="shared" si="44"/>
        <v>1.0948645061642198E-2</v>
      </c>
      <c r="BP26" s="18">
        <f t="shared" si="44"/>
        <v>1.0677603615458713E-2</v>
      </c>
      <c r="BQ26" s="18">
        <f t="shared" si="44"/>
        <v>1.0484002582470509E-2</v>
      </c>
      <c r="BR26" s="18">
        <f t="shared" si="44"/>
        <v>1.0345716130336078E-2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1.4070327839590646E-2</v>
      </c>
      <c r="J27" s="17"/>
      <c r="K27" s="17"/>
      <c r="L27" s="17"/>
      <c r="M27" s="17"/>
      <c r="N27" s="18">
        <f>SUM(E26:N26)/10</f>
        <v>1.2413570967415979E-2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1.4070327839590646E-2</v>
      </c>
      <c r="X27" s="17"/>
      <c r="Y27" s="17"/>
      <c r="Z27" s="17"/>
      <c r="AA27" s="17"/>
      <c r="AB27" s="18">
        <f>SUM(S26:AB26)/10</f>
        <v>1.2413570967415979E-2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1.4070327839590646E-2</v>
      </c>
      <c r="AL27" s="17"/>
      <c r="AM27" s="17"/>
      <c r="AN27" s="17"/>
      <c r="AO27" s="17"/>
      <c r="AP27" s="18">
        <f>SUM(AG26:AP26)/10</f>
        <v>1.2413570967415979E-2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1.4070327839590646E-2</v>
      </c>
      <c r="AZ27" s="17"/>
      <c r="BA27" s="17"/>
      <c r="BB27" s="17"/>
      <c r="BC27" s="17"/>
      <c r="BD27" s="18">
        <f>SUM(AU26:BD26)/10</f>
        <v>1.2413570967415979E-2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1.4070327839590646E-2</v>
      </c>
      <c r="BN27" s="17"/>
      <c r="BO27" s="17"/>
      <c r="BP27" s="17"/>
      <c r="BQ27" s="17"/>
      <c r="BR27" s="18">
        <f>SUM(BI26:BR26)/10</f>
        <v>1.2413570967415979E-2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1.7142857142857144E-2</v>
      </c>
      <c r="F28" s="97">
        <f t="shared" ref="F28:N28" si="45">E28+F26</f>
        <v>3.2244897959183672E-2</v>
      </c>
      <c r="G28" s="97">
        <f t="shared" si="45"/>
        <v>4.5889212827988336E-2</v>
      </c>
      <c r="H28" s="97">
        <f t="shared" si="45"/>
        <v>5.8492294877134525E-2</v>
      </c>
      <c r="I28" s="97">
        <f t="shared" si="45"/>
        <v>7.0351639197953231E-2</v>
      </c>
      <c r="J28" s="97">
        <f t="shared" si="45"/>
        <v>8.1679742284252302E-2</v>
      </c>
      <c r="K28" s="97">
        <f t="shared" si="45"/>
        <v>9.26283873458945E-2</v>
      </c>
      <c r="L28" s="97">
        <f t="shared" si="45"/>
        <v>0.10330599096135321</v>
      </c>
      <c r="M28" s="97">
        <f t="shared" si="45"/>
        <v>0.11378999354382371</v>
      </c>
      <c r="N28" s="97">
        <f t="shared" si="45"/>
        <v>0.12413570967415979</v>
      </c>
      <c r="P28" s="173"/>
      <c r="Q28" s="181"/>
      <c r="R28" s="20" t="s">
        <v>53</v>
      </c>
      <c r="S28" s="97">
        <f>S26</f>
        <v>1.7142857142857144E-2</v>
      </c>
      <c r="T28" s="97">
        <f t="shared" ref="T28:AB28" si="46">S28+T26</f>
        <v>3.2244897959183672E-2</v>
      </c>
      <c r="U28" s="97">
        <f t="shared" si="46"/>
        <v>4.5889212827988336E-2</v>
      </c>
      <c r="V28" s="97">
        <f t="shared" si="46"/>
        <v>5.8492294877134525E-2</v>
      </c>
      <c r="W28" s="97">
        <f t="shared" si="46"/>
        <v>7.0351639197953231E-2</v>
      </c>
      <c r="X28" s="97">
        <f t="shared" si="46"/>
        <v>8.1679742284252302E-2</v>
      </c>
      <c r="Y28" s="97">
        <f t="shared" si="46"/>
        <v>9.26283873458945E-2</v>
      </c>
      <c r="Z28" s="97">
        <f t="shared" si="46"/>
        <v>0.10330599096135321</v>
      </c>
      <c r="AA28" s="97">
        <f t="shared" si="46"/>
        <v>0.11378999354382371</v>
      </c>
      <c r="AB28" s="97">
        <f t="shared" si="46"/>
        <v>0.12413570967415979</v>
      </c>
      <c r="AC28" s="5"/>
      <c r="AD28" s="173"/>
      <c r="AE28" s="181"/>
      <c r="AF28" s="20" t="s">
        <v>53</v>
      </c>
      <c r="AG28" s="97">
        <f>AG26</f>
        <v>1.7142857142857144E-2</v>
      </c>
      <c r="AH28" s="97">
        <f t="shared" ref="AH28:AP28" si="47">AG28+AH26</f>
        <v>3.2244897959183672E-2</v>
      </c>
      <c r="AI28" s="97">
        <f t="shared" si="47"/>
        <v>4.5889212827988336E-2</v>
      </c>
      <c r="AJ28" s="97">
        <f t="shared" si="47"/>
        <v>5.8492294877134525E-2</v>
      </c>
      <c r="AK28" s="97">
        <f t="shared" si="47"/>
        <v>7.0351639197953231E-2</v>
      </c>
      <c r="AL28" s="97">
        <f t="shared" si="47"/>
        <v>8.1679742284252302E-2</v>
      </c>
      <c r="AM28" s="97">
        <f t="shared" si="47"/>
        <v>9.26283873458945E-2</v>
      </c>
      <c r="AN28" s="97">
        <f t="shared" si="47"/>
        <v>0.10330599096135321</v>
      </c>
      <c r="AO28" s="97">
        <f t="shared" si="47"/>
        <v>0.11378999354382371</v>
      </c>
      <c r="AP28" s="97">
        <f t="shared" si="47"/>
        <v>0.12413570967415979</v>
      </c>
      <c r="AQ28" s="5"/>
      <c r="AR28" s="173"/>
      <c r="AS28" s="181"/>
      <c r="AT28" s="20" t="s">
        <v>53</v>
      </c>
      <c r="AU28" s="97">
        <f>AU26</f>
        <v>1.7142857142857144E-2</v>
      </c>
      <c r="AV28" s="97">
        <f t="shared" ref="AV28:BD28" si="48">AU28+AV26</f>
        <v>3.2244897959183672E-2</v>
      </c>
      <c r="AW28" s="97">
        <f t="shared" si="48"/>
        <v>4.5889212827988336E-2</v>
      </c>
      <c r="AX28" s="97">
        <f t="shared" si="48"/>
        <v>5.8492294877134525E-2</v>
      </c>
      <c r="AY28" s="97">
        <f t="shared" si="48"/>
        <v>7.0351639197953231E-2</v>
      </c>
      <c r="AZ28" s="97">
        <f t="shared" si="48"/>
        <v>8.1679742284252302E-2</v>
      </c>
      <c r="BA28" s="97">
        <f t="shared" si="48"/>
        <v>9.26283873458945E-2</v>
      </c>
      <c r="BB28" s="97">
        <f t="shared" si="48"/>
        <v>0.10330599096135321</v>
      </c>
      <c r="BC28" s="97">
        <f t="shared" si="48"/>
        <v>0.11378999354382371</v>
      </c>
      <c r="BD28" s="97">
        <f t="shared" si="48"/>
        <v>0.12413570967415979</v>
      </c>
      <c r="BE28" s="5"/>
      <c r="BF28" s="173"/>
      <c r="BG28" s="181"/>
      <c r="BH28" s="20" t="s">
        <v>53</v>
      </c>
      <c r="BI28" s="97">
        <f>BI26</f>
        <v>1.7142857142857144E-2</v>
      </c>
      <c r="BJ28" s="97">
        <f t="shared" ref="BJ28:BR28" si="49">BI28+BJ26</f>
        <v>3.2244897959183672E-2</v>
      </c>
      <c r="BK28" s="97">
        <f t="shared" si="49"/>
        <v>4.5889212827988336E-2</v>
      </c>
      <c r="BL28" s="97">
        <f t="shared" si="49"/>
        <v>5.8492294877134525E-2</v>
      </c>
      <c r="BM28" s="97">
        <f t="shared" si="49"/>
        <v>7.0351639197953231E-2</v>
      </c>
      <c r="BN28" s="97">
        <f t="shared" si="49"/>
        <v>8.1679742284252302E-2</v>
      </c>
      <c r="BO28" s="97">
        <f t="shared" si="49"/>
        <v>9.26283873458945E-2</v>
      </c>
      <c r="BP28" s="97">
        <f t="shared" si="49"/>
        <v>0.10330599096135321</v>
      </c>
      <c r="BQ28" s="97">
        <f t="shared" si="49"/>
        <v>0.11378999354382371</v>
      </c>
      <c r="BR28" s="97">
        <f t="shared" si="49"/>
        <v>0.12413570967415979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0.02</v>
      </c>
      <c r="F29" s="97">
        <f t="shared" ref="F29:N29" si="50">((1+$E$12)*$E$5)+$E$5</f>
        <v>0.02</v>
      </c>
      <c r="G29" s="97">
        <f t="shared" si="50"/>
        <v>0.02</v>
      </c>
      <c r="H29" s="97">
        <f t="shared" si="50"/>
        <v>0.02</v>
      </c>
      <c r="I29" s="97">
        <f t="shared" si="50"/>
        <v>0.02</v>
      </c>
      <c r="J29" s="97">
        <f t="shared" si="50"/>
        <v>0.02</v>
      </c>
      <c r="K29" s="97">
        <f t="shared" si="50"/>
        <v>0.02</v>
      </c>
      <c r="L29" s="97">
        <f t="shared" si="50"/>
        <v>0.02</v>
      </c>
      <c r="M29" s="97">
        <f t="shared" si="50"/>
        <v>0.02</v>
      </c>
      <c r="N29" s="97">
        <f t="shared" si="50"/>
        <v>0.02</v>
      </c>
      <c r="O29" s="12"/>
      <c r="P29" s="173"/>
      <c r="Q29" s="181"/>
      <c r="R29" s="20" t="s">
        <v>107</v>
      </c>
      <c r="S29" s="97">
        <f>((1+$E$12)*$E$5)+$E$5</f>
        <v>0.02</v>
      </c>
      <c r="T29" s="97">
        <f t="shared" ref="T29:AB29" si="51">((1+$E$12)*$E$5)+$E$5</f>
        <v>0.02</v>
      </c>
      <c r="U29" s="97">
        <f t="shared" si="51"/>
        <v>0.02</v>
      </c>
      <c r="V29" s="97">
        <f t="shared" si="51"/>
        <v>0.02</v>
      </c>
      <c r="W29" s="97">
        <f t="shared" si="51"/>
        <v>0.02</v>
      </c>
      <c r="X29" s="97">
        <f t="shared" si="51"/>
        <v>0.02</v>
      </c>
      <c r="Y29" s="97">
        <f t="shared" si="51"/>
        <v>0.02</v>
      </c>
      <c r="Z29" s="97">
        <f t="shared" si="51"/>
        <v>0.02</v>
      </c>
      <c r="AA29" s="97">
        <f t="shared" si="51"/>
        <v>0.02</v>
      </c>
      <c r="AB29" s="97">
        <f t="shared" si="51"/>
        <v>0.02</v>
      </c>
      <c r="AC29" s="12"/>
      <c r="AD29" s="173"/>
      <c r="AE29" s="181"/>
      <c r="AF29" s="20" t="s">
        <v>107</v>
      </c>
      <c r="AG29" s="97">
        <f>((1+$E$12)*$E$5)+$E$5</f>
        <v>0.02</v>
      </c>
      <c r="AH29" s="97">
        <f t="shared" ref="AH29:AP29" si="52">((1+$E$12)*$E$5)+$E$5</f>
        <v>0.02</v>
      </c>
      <c r="AI29" s="97">
        <f t="shared" si="52"/>
        <v>0.02</v>
      </c>
      <c r="AJ29" s="97">
        <f t="shared" si="52"/>
        <v>0.02</v>
      </c>
      <c r="AK29" s="97">
        <f t="shared" si="52"/>
        <v>0.02</v>
      </c>
      <c r="AL29" s="97">
        <f t="shared" si="52"/>
        <v>0.02</v>
      </c>
      <c r="AM29" s="97">
        <f t="shared" si="52"/>
        <v>0.02</v>
      </c>
      <c r="AN29" s="97">
        <f t="shared" si="52"/>
        <v>0.02</v>
      </c>
      <c r="AO29" s="97">
        <f t="shared" si="52"/>
        <v>0.02</v>
      </c>
      <c r="AP29" s="97">
        <f t="shared" si="52"/>
        <v>0.02</v>
      </c>
      <c r="AQ29" s="12"/>
      <c r="AR29" s="173"/>
      <c r="AS29" s="181"/>
      <c r="AT29" s="20" t="s">
        <v>107</v>
      </c>
      <c r="AU29" s="97">
        <f>((1+$E$12)*$E$5)+$E$5</f>
        <v>0.02</v>
      </c>
      <c r="AV29" s="97">
        <f t="shared" ref="AV29:BD29" si="53">((1+$E$12)*$E$5)+$E$5</f>
        <v>0.02</v>
      </c>
      <c r="AW29" s="97">
        <f t="shared" si="53"/>
        <v>0.02</v>
      </c>
      <c r="AX29" s="97">
        <f t="shared" si="53"/>
        <v>0.02</v>
      </c>
      <c r="AY29" s="97">
        <f t="shared" si="53"/>
        <v>0.02</v>
      </c>
      <c r="AZ29" s="97">
        <f t="shared" si="53"/>
        <v>0.02</v>
      </c>
      <c r="BA29" s="97">
        <f t="shared" si="53"/>
        <v>0.02</v>
      </c>
      <c r="BB29" s="97">
        <f t="shared" si="53"/>
        <v>0.02</v>
      </c>
      <c r="BC29" s="97">
        <f t="shared" si="53"/>
        <v>0.02</v>
      </c>
      <c r="BD29" s="97">
        <f t="shared" si="53"/>
        <v>0.02</v>
      </c>
      <c r="BE29" s="12"/>
      <c r="BF29" s="173"/>
      <c r="BG29" s="181"/>
      <c r="BH29" s="20" t="s">
        <v>107</v>
      </c>
      <c r="BI29" s="97">
        <f>((1+$E$12)*$E$5)+$E$5</f>
        <v>0.02</v>
      </c>
      <c r="BJ29" s="97">
        <f t="shared" ref="BJ29:BR29" si="54">((1+$E$12)*$E$5)+$E$5</f>
        <v>0.02</v>
      </c>
      <c r="BK29" s="97">
        <f t="shared" si="54"/>
        <v>0.02</v>
      </c>
      <c r="BL29" s="97">
        <f t="shared" si="54"/>
        <v>0.02</v>
      </c>
      <c r="BM29" s="97">
        <f t="shared" si="54"/>
        <v>0.02</v>
      </c>
      <c r="BN29" s="97">
        <f t="shared" si="54"/>
        <v>0.02</v>
      </c>
      <c r="BO29" s="97">
        <f t="shared" si="54"/>
        <v>0.02</v>
      </c>
      <c r="BP29" s="97">
        <f t="shared" si="54"/>
        <v>0.02</v>
      </c>
      <c r="BQ29" s="97">
        <f t="shared" si="54"/>
        <v>0.02</v>
      </c>
      <c r="BR29" s="97">
        <f t="shared" si="54"/>
        <v>0.02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0.02</v>
      </c>
      <c r="F30" s="97">
        <f>E30+F29</f>
        <v>0.04</v>
      </c>
      <c r="G30" s="97">
        <f t="shared" ref="G30:N30" si="55">F30+G29</f>
        <v>0.06</v>
      </c>
      <c r="H30" s="97">
        <f t="shared" si="55"/>
        <v>0.08</v>
      </c>
      <c r="I30" s="97">
        <f t="shared" si="55"/>
        <v>0.1</v>
      </c>
      <c r="J30" s="97">
        <f t="shared" si="55"/>
        <v>0.12000000000000001</v>
      </c>
      <c r="K30" s="97">
        <f t="shared" si="55"/>
        <v>0.14000000000000001</v>
      </c>
      <c r="L30" s="97">
        <f t="shared" si="55"/>
        <v>0.16</v>
      </c>
      <c r="M30" s="97">
        <f t="shared" si="55"/>
        <v>0.18</v>
      </c>
      <c r="N30" s="97">
        <f t="shared" si="55"/>
        <v>0.19999999999999998</v>
      </c>
      <c r="O30" s="12"/>
      <c r="P30" s="164"/>
      <c r="Q30" s="182"/>
      <c r="R30" s="20" t="s">
        <v>108</v>
      </c>
      <c r="S30" s="97">
        <f>S29</f>
        <v>0.02</v>
      </c>
      <c r="T30" s="97">
        <f>S30+T29</f>
        <v>0.04</v>
      </c>
      <c r="U30" s="97">
        <f t="shared" ref="U30:AB30" si="56">T30+U29</f>
        <v>0.06</v>
      </c>
      <c r="V30" s="97">
        <f t="shared" si="56"/>
        <v>0.08</v>
      </c>
      <c r="W30" s="97">
        <f t="shared" si="56"/>
        <v>0.1</v>
      </c>
      <c r="X30" s="97">
        <f t="shared" si="56"/>
        <v>0.12000000000000001</v>
      </c>
      <c r="Y30" s="97">
        <f t="shared" si="56"/>
        <v>0.14000000000000001</v>
      </c>
      <c r="Z30" s="97">
        <f t="shared" si="56"/>
        <v>0.16</v>
      </c>
      <c r="AA30" s="97">
        <f t="shared" si="56"/>
        <v>0.18</v>
      </c>
      <c r="AB30" s="97">
        <f t="shared" si="56"/>
        <v>0.19999999999999998</v>
      </c>
      <c r="AC30" s="12"/>
      <c r="AD30" s="164"/>
      <c r="AE30" s="182"/>
      <c r="AF30" s="20" t="s">
        <v>108</v>
      </c>
      <c r="AG30" s="97">
        <f>AG29</f>
        <v>0.02</v>
      </c>
      <c r="AH30" s="97">
        <f>AG30+AH29</f>
        <v>0.04</v>
      </c>
      <c r="AI30" s="97">
        <f t="shared" ref="AI30:AP30" si="57">AH30+AI29</f>
        <v>0.06</v>
      </c>
      <c r="AJ30" s="97">
        <f t="shared" si="57"/>
        <v>0.08</v>
      </c>
      <c r="AK30" s="97">
        <f t="shared" si="57"/>
        <v>0.1</v>
      </c>
      <c r="AL30" s="97">
        <f t="shared" si="57"/>
        <v>0.12000000000000001</v>
      </c>
      <c r="AM30" s="97">
        <f t="shared" si="57"/>
        <v>0.14000000000000001</v>
      </c>
      <c r="AN30" s="97">
        <f t="shared" si="57"/>
        <v>0.16</v>
      </c>
      <c r="AO30" s="97">
        <f t="shared" si="57"/>
        <v>0.18</v>
      </c>
      <c r="AP30" s="97">
        <f t="shared" si="57"/>
        <v>0.19999999999999998</v>
      </c>
      <c r="AQ30" s="12"/>
      <c r="AR30" s="164"/>
      <c r="AS30" s="182"/>
      <c r="AT30" s="20" t="s">
        <v>108</v>
      </c>
      <c r="AU30" s="97">
        <f>AU29</f>
        <v>0.02</v>
      </c>
      <c r="AV30" s="97">
        <f>AU30+AV29</f>
        <v>0.04</v>
      </c>
      <c r="AW30" s="97">
        <f t="shared" ref="AW30:BD30" si="58">AV30+AW29</f>
        <v>0.06</v>
      </c>
      <c r="AX30" s="97">
        <f t="shared" si="58"/>
        <v>0.08</v>
      </c>
      <c r="AY30" s="97">
        <f t="shared" si="58"/>
        <v>0.1</v>
      </c>
      <c r="AZ30" s="97">
        <f t="shared" si="58"/>
        <v>0.12000000000000001</v>
      </c>
      <c r="BA30" s="97">
        <f t="shared" si="58"/>
        <v>0.14000000000000001</v>
      </c>
      <c r="BB30" s="97">
        <f t="shared" si="58"/>
        <v>0.16</v>
      </c>
      <c r="BC30" s="97">
        <f t="shared" si="58"/>
        <v>0.18</v>
      </c>
      <c r="BD30" s="97">
        <f t="shared" si="58"/>
        <v>0.19999999999999998</v>
      </c>
      <c r="BE30" s="12"/>
      <c r="BF30" s="164"/>
      <c r="BG30" s="182"/>
      <c r="BH30" s="20" t="s">
        <v>108</v>
      </c>
      <c r="BI30" s="97">
        <f>BI29</f>
        <v>0.02</v>
      </c>
      <c r="BJ30" s="97">
        <f>BI30+BJ29</f>
        <v>0.04</v>
      </c>
      <c r="BK30" s="97">
        <f t="shared" ref="BK30:BR30" si="59">BJ30+BK29</f>
        <v>0.06</v>
      </c>
      <c r="BL30" s="97">
        <f t="shared" si="59"/>
        <v>0.08</v>
      </c>
      <c r="BM30" s="97">
        <f t="shared" si="59"/>
        <v>0.1</v>
      </c>
      <c r="BN30" s="97">
        <f t="shared" si="59"/>
        <v>0.12000000000000001</v>
      </c>
      <c r="BO30" s="97">
        <f t="shared" si="59"/>
        <v>0.14000000000000001</v>
      </c>
      <c r="BP30" s="97">
        <f t="shared" si="59"/>
        <v>0.16</v>
      </c>
      <c r="BQ30" s="97">
        <f t="shared" si="59"/>
        <v>0.18</v>
      </c>
      <c r="BR30" s="97">
        <f t="shared" si="59"/>
        <v>0.19999999999999998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0.125</v>
      </c>
      <c r="F34" s="17">
        <f t="shared" ref="F34:N34" si="60">F39*$E$4/F$16</f>
        <v>8.9285714285714288E-2</v>
      </c>
      <c r="G34" s="17">
        <f t="shared" si="60"/>
        <v>6.3775510204081634E-2</v>
      </c>
      <c r="H34" s="17">
        <f t="shared" si="60"/>
        <v>4.5553935860058306E-2</v>
      </c>
      <c r="I34" s="17">
        <f t="shared" si="60"/>
        <v>3.2538525614327365E-2</v>
      </c>
      <c r="J34" s="17">
        <f t="shared" si="60"/>
        <v>2.3241804010233832E-2</v>
      </c>
      <c r="K34" s="17">
        <f t="shared" si="60"/>
        <v>1.6601288578738452E-2</v>
      </c>
      <c r="L34" s="17">
        <f t="shared" si="60"/>
        <v>1.1858063270527464E-2</v>
      </c>
      <c r="M34" s="17">
        <f t="shared" si="60"/>
        <v>8.4700451932339035E-3</v>
      </c>
      <c r="N34" s="17">
        <f t="shared" si="60"/>
        <v>6.0500322808813593E-3</v>
      </c>
      <c r="P34" s="172" t="s">
        <v>16</v>
      </c>
      <c r="Q34" s="165" t="s">
        <v>41</v>
      </c>
      <c r="R34" s="16" t="s">
        <v>83</v>
      </c>
      <c r="S34" s="17">
        <f>S39*$E$4/S$16</f>
        <v>0.10714285714285714</v>
      </c>
      <c r="T34" s="17">
        <f t="shared" ref="T34:AB34" si="61">T39*$E$4/T$16</f>
        <v>7.6530612244897961E-2</v>
      </c>
      <c r="U34" s="17">
        <f t="shared" si="61"/>
        <v>5.466472303206997E-2</v>
      </c>
      <c r="V34" s="17">
        <f t="shared" si="61"/>
        <v>3.9046230737192836E-2</v>
      </c>
      <c r="W34" s="17">
        <f t="shared" si="61"/>
        <v>2.7890164812280599E-2</v>
      </c>
      <c r="X34" s="17">
        <f t="shared" si="61"/>
        <v>1.9921546294486142E-2</v>
      </c>
      <c r="Y34" s="17">
        <f t="shared" si="61"/>
        <v>1.4229675924632958E-2</v>
      </c>
      <c r="Z34" s="17">
        <f t="shared" si="61"/>
        <v>1.0164054231880684E-2</v>
      </c>
      <c r="AA34" s="17">
        <f t="shared" si="61"/>
        <v>7.260038737057631E-3</v>
      </c>
      <c r="AB34" s="17">
        <f t="shared" si="61"/>
        <v>5.1857419550411649E-3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8.9285714285714288E-2</v>
      </c>
      <c r="AH34" s="17">
        <f t="shared" ref="AH34:AP34" si="62">AH39*$E$4/AH$16</f>
        <v>6.3775510204081634E-2</v>
      </c>
      <c r="AI34" s="17">
        <f t="shared" si="62"/>
        <v>4.5553935860058306E-2</v>
      </c>
      <c r="AJ34" s="17">
        <f t="shared" si="62"/>
        <v>3.2538525614327365E-2</v>
      </c>
      <c r="AK34" s="17">
        <f t="shared" si="62"/>
        <v>2.3241804010233832E-2</v>
      </c>
      <c r="AL34" s="17">
        <f t="shared" si="62"/>
        <v>1.6601288578738452E-2</v>
      </c>
      <c r="AM34" s="17">
        <f t="shared" si="62"/>
        <v>1.1858063270527465E-2</v>
      </c>
      <c r="AN34" s="17">
        <f t="shared" si="62"/>
        <v>8.4700451932339035E-3</v>
      </c>
      <c r="AO34" s="17">
        <f t="shared" si="62"/>
        <v>6.0500322808813593E-3</v>
      </c>
      <c r="AP34" s="17">
        <f t="shared" si="62"/>
        <v>4.3214516292009704E-3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7.1428571428571425E-2</v>
      </c>
      <c r="AV34" s="17">
        <f t="shared" ref="AV34:BD34" si="63">AV39*$E$4/AV$16</f>
        <v>5.1020408163265307E-2</v>
      </c>
      <c r="AW34" s="17">
        <f t="shared" si="63"/>
        <v>3.6443148688046649E-2</v>
      </c>
      <c r="AX34" s="17">
        <f t="shared" si="63"/>
        <v>2.6030820491461892E-2</v>
      </c>
      <c r="AY34" s="17">
        <f t="shared" si="63"/>
        <v>1.8593443208187066E-2</v>
      </c>
      <c r="AZ34" s="17">
        <f t="shared" si="63"/>
        <v>1.3281030862990761E-2</v>
      </c>
      <c r="BA34" s="17">
        <f t="shared" si="63"/>
        <v>9.4864506164219712E-3</v>
      </c>
      <c r="BB34" s="17">
        <f t="shared" si="63"/>
        <v>6.7760361545871227E-3</v>
      </c>
      <c r="BC34" s="17">
        <f t="shared" si="63"/>
        <v>4.8400258247050876E-3</v>
      </c>
      <c r="BD34" s="17">
        <f t="shared" si="63"/>
        <v>3.4571613033607764E-3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5.3571428571428568E-2</v>
      </c>
      <c r="BJ34" s="17">
        <f t="shared" ref="BJ34:BR34" si="64">BJ39*$E$4/BJ$16</f>
        <v>3.826530612244898E-2</v>
      </c>
      <c r="BK34" s="17">
        <f t="shared" si="64"/>
        <v>2.7332361516034985E-2</v>
      </c>
      <c r="BL34" s="17">
        <f t="shared" si="64"/>
        <v>1.9523115368596418E-2</v>
      </c>
      <c r="BM34" s="17">
        <f t="shared" si="64"/>
        <v>1.3945082406140299E-2</v>
      </c>
      <c r="BN34" s="17">
        <f t="shared" si="64"/>
        <v>9.9607731472430711E-3</v>
      </c>
      <c r="BO34" s="17">
        <f t="shared" si="64"/>
        <v>7.1148379623164788E-3</v>
      </c>
      <c r="BP34" s="17">
        <f t="shared" si="64"/>
        <v>5.0820271159403418E-3</v>
      </c>
      <c r="BQ34" s="17">
        <f t="shared" si="64"/>
        <v>3.6300193685288155E-3</v>
      </c>
      <c r="BR34" s="17">
        <f t="shared" si="64"/>
        <v>2.5928709775205824E-3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7.1230737192836319E-2</v>
      </c>
      <c r="J35" s="17"/>
      <c r="K35" s="17"/>
      <c r="L35" s="17"/>
      <c r="M35" s="17"/>
      <c r="N35" s="18">
        <f>SUM(E34:N34)/10</f>
        <v>4.2237491929779658E-2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6.1054917593859705E-2</v>
      </c>
      <c r="X35" s="17"/>
      <c r="Y35" s="17"/>
      <c r="Z35" s="17"/>
      <c r="AA35" s="17"/>
      <c r="AB35" s="18">
        <f>SUM(S34:AB34)/10</f>
        <v>3.6203564511239711E-2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5.0879097994883084E-2</v>
      </c>
      <c r="AL35" s="17"/>
      <c r="AM35" s="17"/>
      <c r="AN35" s="17"/>
      <c r="AO35" s="17"/>
      <c r="AP35" s="18">
        <f>SUM(AG34:AP34)/10</f>
        <v>3.0169637092699753E-2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4.070327839590647E-2</v>
      </c>
      <c r="AZ35" s="17"/>
      <c r="BA35" s="17"/>
      <c r="BB35" s="17"/>
      <c r="BC35" s="17"/>
      <c r="BD35" s="18">
        <f>SUM(AU34:BD34)/10</f>
        <v>2.4135709674159806E-2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3.0527458796929852E-2</v>
      </c>
      <c r="BN35" s="17"/>
      <c r="BO35" s="17"/>
      <c r="BP35" s="17"/>
      <c r="BQ35" s="17"/>
      <c r="BR35" s="18">
        <f>SUM(BI34:BR34)/10</f>
        <v>1.8101782255619855E-2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65">E$18*(E34/E$20)</f>
        <v>0.125</v>
      </c>
      <c r="F36" s="17">
        <f t="shared" si="65"/>
        <v>0.21428571428571427</v>
      </c>
      <c r="G36" s="17">
        <f t="shared" si="65"/>
        <v>0.27806122448979587</v>
      </c>
      <c r="H36" s="17">
        <f t="shared" si="65"/>
        <v>0.32361516034985432</v>
      </c>
      <c r="I36" s="17">
        <f t="shared" si="65"/>
        <v>0.35615368596418157</v>
      </c>
      <c r="J36" s="17">
        <f t="shared" si="65"/>
        <v>0.37939548997441541</v>
      </c>
      <c r="K36" s="17">
        <f t="shared" si="65"/>
        <v>0.39599677855315374</v>
      </c>
      <c r="L36" s="17">
        <f t="shared" si="65"/>
        <v>0.40785484182368065</v>
      </c>
      <c r="M36" s="17">
        <f t="shared" si="65"/>
        <v>0.41632488701691595</v>
      </c>
      <c r="N36" s="17">
        <f t="shared" si="65"/>
        <v>0.42237491929779775</v>
      </c>
      <c r="P36" s="173"/>
      <c r="Q36" s="165"/>
      <c r="R36" s="16" t="s">
        <v>53</v>
      </c>
      <c r="S36" s="17">
        <f>S$18*(S34/S$20)</f>
        <v>0.10714285714285714</v>
      </c>
      <c r="T36" s="17">
        <f t="shared" ref="T36:AB36" si="66">T$18*(T34/T$20)</f>
        <v>0.18367346938775508</v>
      </c>
      <c r="U36" s="17">
        <f t="shared" si="66"/>
        <v>0.23833819241982501</v>
      </c>
      <c r="V36" s="17">
        <f t="shared" si="66"/>
        <v>0.277384423157018</v>
      </c>
      <c r="W36" s="17">
        <f t="shared" si="66"/>
        <v>0.30527458796929852</v>
      </c>
      <c r="X36" s="17">
        <f t="shared" si="66"/>
        <v>0.32519613426378463</v>
      </c>
      <c r="Y36" s="17">
        <f t="shared" si="66"/>
        <v>0.33942581018841744</v>
      </c>
      <c r="Z36" s="17">
        <f t="shared" si="66"/>
        <v>0.34958986442029771</v>
      </c>
      <c r="AA36" s="17">
        <f t="shared" si="66"/>
        <v>0.35684990315735649</v>
      </c>
      <c r="AB36" s="17">
        <f t="shared" si="66"/>
        <v>0.36203564511239805</v>
      </c>
      <c r="AC36" s="5"/>
      <c r="AD36" s="173"/>
      <c r="AE36" s="165"/>
      <c r="AF36" s="16" t="s">
        <v>53</v>
      </c>
      <c r="AG36" s="17">
        <f>AG$18*(AG34/AG$20)</f>
        <v>8.9285714285714274E-2</v>
      </c>
      <c r="AH36" s="17">
        <f t="shared" ref="AH36:AP36" si="67">AH$18*(AH34/AH$20)</f>
        <v>0.15306122448979592</v>
      </c>
      <c r="AI36" s="17">
        <f t="shared" si="67"/>
        <v>0.19861516034985416</v>
      </c>
      <c r="AJ36" s="17">
        <f t="shared" si="67"/>
        <v>0.23115368596418168</v>
      </c>
      <c r="AK36" s="17">
        <f t="shared" si="67"/>
        <v>0.25439548997441541</v>
      </c>
      <c r="AL36" s="17">
        <f t="shared" si="67"/>
        <v>0.27099677855315385</v>
      </c>
      <c r="AM36" s="17">
        <f t="shared" si="67"/>
        <v>0.28285484182368126</v>
      </c>
      <c r="AN36" s="17">
        <f t="shared" si="67"/>
        <v>0.29132488701691478</v>
      </c>
      <c r="AO36" s="17">
        <f t="shared" si="67"/>
        <v>0.29737491929779708</v>
      </c>
      <c r="AP36" s="17">
        <f t="shared" si="67"/>
        <v>0.30169637092699836</v>
      </c>
      <c r="AQ36" s="5"/>
      <c r="AR36" s="173"/>
      <c r="AS36" s="165"/>
      <c r="AT36" s="16" t="s">
        <v>53</v>
      </c>
      <c r="AU36" s="17">
        <f>AU$18*(AU34/AU$20)</f>
        <v>7.1428571428571425E-2</v>
      </c>
      <c r="AV36" s="17">
        <f t="shared" ref="AV36:BD36" si="68">AV$18*(AV34/AV$20)</f>
        <v>0.12244897959183673</v>
      </c>
      <c r="AW36" s="17">
        <f t="shared" si="68"/>
        <v>0.15889212827988336</v>
      </c>
      <c r="AX36" s="17">
        <f t="shared" si="68"/>
        <v>0.18492294877134535</v>
      </c>
      <c r="AY36" s="17">
        <f t="shared" si="68"/>
        <v>0.20351639197953234</v>
      </c>
      <c r="AZ36" s="17">
        <f t="shared" si="68"/>
        <v>0.2167974228425231</v>
      </c>
      <c r="BA36" s="17">
        <f t="shared" si="68"/>
        <v>0.22628387345894493</v>
      </c>
      <c r="BB36" s="17">
        <f t="shared" si="68"/>
        <v>0.23305990961353182</v>
      </c>
      <c r="BC36" s="17">
        <f t="shared" si="68"/>
        <v>0.23789993543823765</v>
      </c>
      <c r="BD36" s="17">
        <f t="shared" si="68"/>
        <v>0.24135709674159869</v>
      </c>
      <c r="BE36" s="5"/>
      <c r="BF36" s="173"/>
      <c r="BG36" s="165"/>
      <c r="BH36" s="16" t="s">
        <v>53</v>
      </c>
      <c r="BI36" s="17">
        <f>BI$18*(BI34/BI$20)</f>
        <v>5.3571428571428568E-2</v>
      </c>
      <c r="BJ36" s="17">
        <f t="shared" ref="BJ36:BR36" si="69">BJ$18*(BJ34/BJ$20)</f>
        <v>9.1836734693877542E-2</v>
      </c>
      <c r="BK36" s="17">
        <f t="shared" si="69"/>
        <v>0.11916909620991251</v>
      </c>
      <c r="BL36" s="17">
        <f t="shared" si="69"/>
        <v>0.138692211578509</v>
      </c>
      <c r="BM36" s="17">
        <f t="shared" si="69"/>
        <v>0.15263729398464926</v>
      </c>
      <c r="BN36" s="17">
        <f t="shared" si="69"/>
        <v>0.16259806713189232</v>
      </c>
      <c r="BO36" s="17">
        <f t="shared" si="69"/>
        <v>0.16971290509420872</v>
      </c>
      <c r="BP36" s="17">
        <f t="shared" si="69"/>
        <v>0.17479493221014886</v>
      </c>
      <c r="BQ36" s="17">
        <f t="shared" si="69"/>
        <v>0.17842495157867824</v>
      </c>
      <c r="BR36" s="17">
        <f t="shared" si="69"/>
        <v>0.18101782255619903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70">10*E34</f>
        <v>1.25</v>
      </c>
      <c r="F37" s="21">
        <f t="shared" si="70"/>
        <v>0.8928571428571429</v>
      </c>
      <c r="G37" s="21">
        <f t="shared" si="70"/>
        <v>0.63775510204081631</v>
      </c>
      <c r="H37" s="21">
        <f t="shared" si="70"/>
        <v>0.45553935860058303</v>
      </c>
      <c r="I37" s="21">
        <f t="shared" si="70"/>
        <v>0.32538525614327363</v>
      </c>
      <c r="J37" s="21">
        <f t="shared" si="70"/>
        <v>0.23241804010233832</v>
      </c>
      <c r="K37" s="21">
        <f t="shared" si="70"/>
        <v>0.16601288578738452</v>
      </c>
      <c r="L37" s="21">
        <f t="shared" si="70"/>
        <v>0.11858063270527464</v>
      </c>
      <c r="M37" s="21">
        <f t="shared" si="70"/>
        <v>8.4700451932339035E-2</v>
      </c>
      <c r="N37" s="21">
        <f t="shared" si="70"/>
        <v>6.0500322808813595E-2</v>
      </c>
      <c r="P37" s="173"/>
      <c r="Q37" s="163"/>
      <c r="R37" s="20" t="s">
        <v>57</v>
      </c>
      <c r="S37" s="21">
        <f t="shared" ref="S37:AB37" si="71">10*S34</f>
        <v>1.0714285714285714</v>
      </c>
      <c r="T37" s="21">
        <f t="shared" si="71"/>
        <v>0.76530612244897966</v>
      </c>
      <c r="U37" s="21">
        <f t="shared" si="71"/>
        <v>0.54664723032069973</v>
      </c>
      <c r="V37" s="21">
        <f t="shared" si="71"/>
        <v>0.39046230737192833</v>
      </c>
      <c r="W37" s="21">
        <f t="shared" si="71"/>
        <v>0.27890164812280599</v>
      </c>
      <c r="X37" s="21">
        <f t="shared" si="71"/>
        <v>0.19921546294486142</v>
      </c>
      <c r="Y37" s="21">
        <f t="shared" si="71"/>
        <v>0.14229675924632956</v>
      </c>
      <c r="Z37" s="21">
        <f t="shared" si="71"/>
        <v>0.10164054231880684</v>
      </c>
      <c r="AA37" s="21">
        <f t="shared" si="71"/>
        <v>7.2600387370576308E-2</v>
      </c>
      <c r="AB37" s="21">
        <f t="shared" si="71"/>
        <v>5.1857419550411649E-2</v>
      </c>
      <c r="AC37" s="5"/>
      <c r="AD37" s="173"/>
      <c r="AE37" s="163"/>
      <c r="AF37" s="20" t="s">
        <v>57</v>
      </c>
      <c r="AG37" s="21">
        <f t="shared" ref="AG37:AP37" si="72">10*AG34</f>
        <v>0.8928571428571429</v>
      </c>
      <c r="AH37" s="21">
        <f t="shared" si="72"/>
        <v>0.63775510204081631</v>
      </c>
      <c r="AI37" s="21">
        <f t="shared" si="72"/>
        <v>0.45553935860058303</v>
      </c>
      <c r="AJ37" s="21">
        <f t="shared" si="72"/>
        <v>0.32538525614327363</v>
      </c>
      <c r="AK37" s="21">
        <f t="shared" si="72"/>
        <v>0.23241804010233832</v>
      </c>
      <c r="AL37" s="21">
        <f t="shared" si="72"/>
        <v>0.16601288578738452</v>
      </c>
      <c r="AM37" s="21">
        <f t="shared" si="72"/>
        <v>0.11858063270527465</v>
      </c>
      <c r="AN37" s="21">
        <f t="shared" si="72"/>
        <v>8.4700451932339035E-2</v>
      </c>
      <c r="AO37" s="21">
        <f t="shared" si="72"/>
        <v>6.0500322808813595E-2</v>
      </c>
      <c r="AP37" s="21">
        <f t="shared" si="72"/>
        <v>4.3214516292009703E-2</v>
      </c>
      <c r="AQ37" s="5"/>
      <c r="AR37" s="173"/>
      <c r="AS37" s="163"/>
      <c r="AT37" s="20" t="s">
        <v>57</v>
      </c>
      <c r="AU37" s="21">
        <f t="shared" ref="AU37:BD37" si="73">10*AU34</f>
        <v>0.71428571428571419</v>
      </c>
      <c r="AV37" s="21">
        <f t="shared" si="73"/>
        <v>0.51020408163265307</v>
      </c>
      <c r="AW37" s="21">
        <f t="shared" si="73"/>
        <v>0.3644314868804665</v>
      </c>
      <c r="AX37" s="21">
        <f t="shared" si="73"/>
        <v>0.26030820491461892</v>
      </c>
      <c r="AY37" s="21">
        <f t="shared" si="73"/>
        <v>0.18593443208187066</v>
      </c>
      <c r="AZ37" s="21">
        <f t="shared" si="73"/>
        <v>0.13281030862990761</v>
      </c>
      <c r="BA37" s="21">
        <f t="shared" si="73"/>
        <v>9.4864506164219708E-2</v>
      </c>
      <c r="BB37" s="21">
        <f t="shared" si="73"/>
        <v>6.7760361545871228E-2</v>
      </c>
      <c r="BC37" s="21">
        <f t="shared" si="73"/>
        <v>4.8400258247050874E-2</v>
      </c>
      <c r="BD37" s="21">
        <f t="shared" si="73"/>
        <v>3.4571613033607763E-2</v>
      </c>
      <c r="BE37" s="5"/>
      <c r="BF37" s="173"/>
      <c r="BG37" s="163"/>
      <c r="BH37" s="20" t="s">
        <v>57</v>
      </c>
      <c r="BI37" s="21">
        <f t="shared" ref="BI37:BR37" si="74">10*BI34</f>
        <v>0.5357142857142857</v>
      </c>
      <c r="BJ37" s="21">
        <f t="shared" si="74"/>
        <v>0.38265306122448983</v>
      </c>
      <c r="BK37" s="21">
        <f t="shared" si="74"/>
        <v>0.27332361516034986</v>
      </c>
      <c r="BL37" s="21">
        <f t="shared" si="74"/>
        <v>0.19523115368596416</v>
      </c>
      <c r="BM37" s="21">
        <f t="shared" si="74"/>
        <v>0.13945082406140299</v>
      </c>
      <c r="BN37" s="21">
        <f t="shared" si="74"/>
        <v>9.9607731472430711E-2</v>
      </c>
      <c r="BO37" s="21">
        <f t="shared" si="74"/>
        <v>7.1148379623164781E-2</v>
      </c>
      <c r="BP37" s="21">
        <f t="shared" si="74"/>
        <v>5.0820271159403421E-2</v>
      </c>
      <c r="BQ37" s="21">
        <f t="shared" si="74"/>
        <v>3.6300193685288154E-2</v>
      </c>
      <c r="BR37" s="21">
        <f t="shared" si="74"/>
        <v>2.5928709775205824E-2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1.25</v>
      </c>
      <c r="F38" s="21">
        <f>10*F36</f>
        <v>2.1428571428571428</v>
      </c>
      <c r="G38" s="21">
        <f>10*G36</f>
        <v>2.7806122448979584</v>
      </c>
      <c r="H38" s="21">
        <f t="shared" ref="H38:N38" si="75">10*H36</f>
        <v>3.2361516034985431</v>
      </c>
      <c r="I38" s="21">
        <f t="shared" si="75"/>
        <v>3.5615368596418158</v>
      </c>
      <c r="J38" s="21">
        <f t="shared" si="75"/>
        <v>3.7939548997441541</v>
      </c>
      <c r="K38" s="21">
        <f t="shared" si="75"/>
        <v>3.9599677855315374</v>
      </c>
      <c r="L38" s="21">
        <f t="shared" si="75"/>
        <v>4.0785484182368066</v>
      </c>
      <c r="M38" s="21">
        <f t="shared" si="75"/>
        <v>4.1632488701691592</v>
      </c>
      <c r="N38" s="21">
        <f t="shared" si="75"/>
        <v>4.2237491929779774</v>
      </c>
      <c r="P38" s="173"/>
      <c r="Q38" s="163"/>
      <c r="R38" s="20" t="s">
        <v>58</v>
      </c>
      <c r="S38" s="21">
        <f>10*S36</f>
        <v>1.0714285714285714</v>
      </c>
      <c r="T38" s="21">
        <f>10*T36</f>
        <v>1.8367346938775508</v>
      </c>
      <c r="U38" s="21">
        <f>10*U36</f>
        <v>2.3833819241982503</v>
      </c>
      <c r="V38" s="21">
        <f t="shared" ref="V38:AB38" si="76">10*V36</f>
        <v>2.7738442315701799</v>
      </c>
      <c r="W38" s="21">
        <f t="shared" si="76"/>
        <v>3.0527458796929849</v>
      </c>
      <c r="X38" s="21">
        <f t="shared" si="76"/>
        <v>3.2519613426378462</v>
      </c>
      <c r="Y38" s="21">
        <f t="shared" si="76"/>
        <v>3.3942581018841746</v>
      </c>
      <c r="Z38" s="21">
        <f t="shared" si="76"/>
        <v>3.4958986442029771</v>
      </c>
      <c r="AA38" s="21">
        <f t="shared" si="76"/>
        <v>3.5684990315735647</v>
      </c>
      <c r="AB38" s="21">
        <f t="shared" si="76"/>
        <v>3.6203564511239805</v>
      </c>
      <c r="AC38" s="5"/>
      <c r="AD38" s="173"/>
      <c r="AE38" s="163"/>
      <c r="AF38" s="20" t="s">
        <v>58</v>
      </c>
      <c r="AG38" s="21">
        <f>10*AG36</f>
        <v>0.89285714285714279</v>
      </c>
      <c r="AH38" s="21">
        <f>10*AH36</f>
        <v>1.5306122448979593</v>
      </c>
      <c r="AI38" s="21">
        <f>10*AI36</f>
        <v>1.9861516034985416</v>
      </c>
      <c r="AJ38" s="21">
        <f t="shared" ref="AJ38:AP38" si="77">10*AJ36</f>
        <v>2.3115368596418167</v>
      </c>
      <c r="AK38" s="21">
        <f t="shared" si="77"/>
        <v>2.5439548997441541</v>
      </c>
      <c r="AL38" s="21">
        <f t="shared" si="77"/>
        <v>2.7099677855315383</v>
      </c>
      <c r="AM38" s="21">
        <f t="shared" si="77"/>
        <v>2.8285484182368128</v>
      </c>
      <c r="AN38" s="21">
        <f t="shared" si="77"/>
        <v>2.9132488701691477</v>
      </c>
      <c r="AO38" s="21">
        <f t="shared" si="77"/>
        <v>2.9737491929779707</v>
      </c>
      <c r="AP38" s="21">
        <f t="shared" si="77"/>
        <v>3.0169637092699837</v>
      </c>
      <c r="AQ38" s="5"/>
      <c r="AR38" s="173"/>
      <c r="AS38" s="163"/>
      <c r="AT38" s="20" t="s">
        <v>58</v>
      </c>
      <c r="AU38" s="21">
        <f>10*AU36</f>
        <v>0.71428571428571419</v>
      </c>
      <c r="AV38" s="21">
        <f>10*AV36</f>
        <v>1.2244897959183674</v>
      </c>
      <c r="AW38" s="21">
        <f>10*AW36</f>
        <v>1.5889212827988337</v>
      </c>
      <c r="AX38" s="21">
        <f t="shared" ref="AX38:BD38" si="78">10*AX36</f>
        <v>1.8492294877134534</v>
      </c>
      <c r="AY38" s="21">
        <f t="shared" si="78"/>
        <v>2.0351639197953233</v>
      </c>
      <c r="AZ38" s="21">
        <f t="shared" si="78"/>
        <v>2.1679742284252308</v>
      </c>
      <c r="BA38" s="21">
        <f t="shared" si="78"/>
        <v>2.2628387345894492</v>
      </c>
      <c r="BB38" s="21">
        <f t="shared" si="78"/>
        <v>2.3305990961353182</v>
      </c>
      <c r="BC38" s="21">
        <f t="shared" si="78"/>
        <v>2.3789993543823766</v>
      </c>
      <c r="BD38" s="21">
        <f t="shared" si="78"/>
        <v>2.4135709674159869</v>
      </c>
      <c r="BE38" s="5"/>
      <c r="BF38" s="173"/>
      <c r="BG38" s="163"/>
      <c r="BH38" s="20" t="s">
        <v>58</v>
      </c>
      <c r="BI38" s="21">
        <f>10*BI36</f>
        <v>0.5357142857142857</v>
      </c>
      <c r="BJ38" s="21">
        <f>10*BJ36</f>
        <v>0.91836734693877542</v>
      </c>
      <c r="BK38" s="21">
        <f>10*BK36</f>
        <v>1.1916909620991252</v>
      </c>
      <c r="BL38" s="21">
        <f t="shared" ref="BL38:BR38" si="79">10*BL36</f>
        <v>1.3869221157850899</v>
      </c>
      <c r="BM38" s="21">
        <f t="shared" si="79"/>
        <v>1.5263729398464925</v>
      </c>
      <c r="BN38" s="21">
        <f t="shared" si="79"/>
        <v>1.6259806713189231</v>
      </c>
      <c r="BO38" s="21">
        <f t="shared" si="79"/>
        <v>1.6971290509420873</v>
      </c>
      <c r="BP38" s="21">
        <f t="shared" si="79"/>
        <v>1.7479493221014886</v>
      </c>
      <c r="BQ38" s="21">
        <f t="shared" si="79"/>
        <v>1.7842495157867824</v>
      </c>
      <c r="BR38" s="21">
        <f t="shared" si="79"/>
        <v>1.8101782255619903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80">$D32</f>
        <v>0.17499999999999999</v>
      </c>
      <c r="G39" s="17">
        <f t="shared" si="80"/>
        <v>0.17499999999999999</v>
      </c>
      <c r="H39" s="17">
        <f t="shared" si="80"/>
        <v>0.17499999999999999</v>
      </c>
      <c r="I39" s="17">
        <f t="shared" si="80"/>
        <v>0.17499999999999999</v>
      </c>
      <c r="J39" s="17">
        <f t="shared" si="80"/>
        <v>0.17499999999999999</v>
      </c>
      <c r="K39" s="17">
        <f t="shared" si="80"/>
        <v>0.17499999999999999</v>
      </c>
      <c r="L39" s="17">
        <f t="shared" si="80"/>
        <v>0.17499999999999999</v>
      </c>
      <c r="M39" s="17">
        <f t="shared" si="80"/>
        <v>0.17499999999999999</v>
      </c>
      <c r="N39" s="17">
        <f t="shared" si="80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81">$R32</f>
        <v>0.15</v>
      </c>
      <c r="U39" s="17">
        <f t="shared" si="81"/>
        <v>0.15</v>
      </c>
      <c r="V39" s="17">
        <f t="shared" si="81"/>
        <v>0.15</v>
      </c>
      <c r="W39" s="17">
        <f t="shared" si="81"/>
        <v>0.15</v>
      </c>
      <c r="X39" s="17">
        <f t="shared" si="81"/>
        <v>0.15</v>
      </c>
      <c r="Y39" s="17">
        <f t="shared" si="81"/>
        <v>0.15</v>
      </c>
      <c r="Z39" s="17">
        <f t="shared" si="81"/>
        <v>0.15</v>
      </c>
      <c r="AA39" s="17">
        <f t="shared" si="81"/>
        <v>0.15</v>
      </c>
      <c r="AB39" s="17">
        <f t="shared" si="81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82">$AF32</f>
        <v>0.125</v>
      </c>
      <c r="AI39" s="17">
        <f t="shared" si="82"/>
        <v>0.125</v>
      </c>
      <c r="AJ39" s="17">
        <f t="shared" si="82"/>
        <v>0.125</v>
      </c>
      <c r="AK39" s="17">
        <f t="shared" si="82"/>
        <v>0.125</v>
      </c>
      <c r="AL39" s="17">
        <f t="shared" si="82"/>
        <v>0.125</v>
      </c>
      <c r="AM39" s="17">
        <f t="shared" si="82"/>
        <v>0.125</v>
      </c>
      <c r="AN39" s="17">
        <f t="shared" si="82"/>
        <v>0.125</v>
      </c>
      <c r="AO39" s="17">
        <f t="shared" si="82"/>
        <v>0.125</v>
      </c>
      <c r="AP39" s="17">
        <f t="shared" si="82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83">$AT32</f>
        <v>0.1</v>
      </c>
      <c r="AW39" s="17">
        <f t="shared" si="83"/>
        <v>0.1</v>
      </c>
      <c r="AX39" s="17">
        <f t="shared" si="83"/>
        <v>0.1</v>
      </c>
      <c r="AY39" s="17">
        <f t="shared" si="83"/>
        <v>0.1</v>
      </c>
      <c r="AZ39" s="17">
        <f t="shared" si="83"/>
        <v>0.1</v>
      </c>
      <c r="BA39" s="17">
        <f t="shared" si="83"/>
        <v>0.1</v>
      </c>
      <c r="BB39" s="17">
        <f t="shared" si="83"/>
        <v>0.1</v>
      </c>
      <c r="BC39" s="17">
        <f t="shared" si="83"/>
        <v>0.1</v>
      </c>
      <c r="BD39" s="17">
        <f t="shared" si="83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84">$BH32</f>
        <v>7.4999999999999997E-2</v>
      </c>
      <c r="BK39" s="17">
        <f t="shared" si="84"/>
        <v>7.4999999999999997E-2</v>
      </c>
      <c r="BL39" s="17">
        <f t="shared" si="84"/>
        <v>7.4999999999999997E-2</v>
      </c>
      <c r="BM39" s="17">
        <f t="shared" si="84"/>
        <v>7.4999999999999997E-2</v>
      </c>
      <c r="BN39" s="17">
        <f t="shared" si="84"/>
        <v>7.4999999999999997E-2</v>
      </c>
      <c r="BO39" s="17">
        <f t="shared" si="84"/>
        <v>7.4999999999999997E-2</v>
      </c>
      <c r="BP39" s="17">
        <f t="shared" si="84"/>
        <v>7.4999999999999997E-2</v>
      </c>
      <c r="BQ39" s="17">
        <f t="shared" si="84"/>
        <v>7.4999999999999997E-2</v>
      </c>
      <c r="BR39" s="17">
        <f t="shared" si="84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</v>
      </c>
      <c r="F40" s="22">
        <f t="shared" ref="F40:N40" si="85">F37*F$16</f>
        <v>175000</v>
      </c>
      <c r="G40" s="22">
        <f t="shared" si="85"/>
        <v>175000</v>
      </c>
      <c r="H40" s="22">
        <f t="shared" si="85"/>
        <v>174999.99999999997</v>
      </c>
      <c r="I40" s="22">
        <f t="shared" si="85"/>
        <v>175000</v>
      </c>
      <c r="J40" s="22">
        <f t="shared" si="85"/>
        <v>175000</v>
      </c>
      <c r="K40" s="22">
        <f t="shared" si="85"/>
        <v>175000.00000000003</v>
      </c>
      <c r="L40" s="22">
        <f t="shared" si="85"/>
        <v>175000</v>
      </c>
      <c r="M40" s="22">
        <f t="shared" si="85"/>
        <v>175000</v>
      </c>
      <c r="N40" s="22">
        <f t="shared" si="85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86">T37*T$16</f>
        <v>150000</v>
      </c>
      <c r="U40" s="22">
        <f t="shared" si="86"/>
        <v>150000</v>
      </c>
      <c r="V40" s="22">
        <f t="shared" si="86"/>
        <v>150000</v>
      </c>
      <c r="W40" s="22">
        <f t="shared" si="86"/>
        <v>150000</v>
      </c>
      <c r="X40" s="22">
        <f t="shared" si="86"/>
        <v>150000</v>
      </c>
      <c r="Y40" s="22">
        <f t="shared" si="86"/>
        <v>150000</v>
      </c>
      <c r="Z40" s="22">
        <f t="shared" si="86"/>
        <v>150000</v>
      </c>
      <c r="AA40" s="22">
        <f t="shared" si="86"/>
        <v>150000</v>
      </c>
      <c r="AB40" s="22">
        <f t="shared" si="86"/>
        <v>150000</v>
      </c>
      <c r="AC40" s="5"/>
      <c r="AD40" s="173"/>
      <c r="AE40" s="163"/>
      <c r="AF40" s="20" t="s">
        <v>57</v>
      </c>
      <c r="AG40" s="22">
        <f>AG37*AG$16</f>
        <v>125000</v>
      </c>
      <c r="AH40" s="22">
        <f t="shared" ref="AH40:AP40" si="87">AH37*AH$16</f>
        <v>125000</v>
      </c>
      <c r="AI40" s="22">
        <f t="shared" si="87"/>
        <v>124999.99999999999</v>
      </c>
      <c r="AJ40" s="22">
        <f t="shared" si="87"/>
        <v>125000</v>
      </c>
      <c r="AK40" s="22">
        <f t="shared" si="87"/>
        <v>125000</v>
      </c>
      <c r="AL40" s="22">
        <f t="shared" si="87"/>
        <v>125000</v>
      </c>
      <c r="AM40" s="22">
        <f t="shared" si="87"/>
        <v>125000</v>
      </c>
      <c r="AN40" s="22">
        <f t="shared" si="87"/>
        <v>125000.00000000001</v>
      </c>
      <c r="AO40" s="22">
        <f t="shared" si="87"/>
        <v>125000</v>
      </c>
      <c r="AP40" s="22">
        <f t="shared" si="87"/>
        <v>124999.99999999999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88">AV37*AV$16</f>
        <v>100000</v>
      </c>
      <c r="AW40" s="22">
        <f t="shared" si="88"/>
        <v>100000.00000000001</v>
      </c>
      <c r="AX40" s="22">
        <f t="shared" si="88"/>
        <v>100000</v>
      </c>
      <c r="AY40" s="22">
        <f t="shared" si="88"/>
        <v>100000</v>
      </c>
      <c r="AZ40" s="22">
        <f t="shared" si="88"/>
        <v>100000</v>
      </c>
      <c r="BA40" s="22">
        <f t="shared" si="88"/>
        <v>99999.999999999985</v>
      </c>
      <c r="BB40" s="22">
        <f t="shared" si="88"/>
        <v>100000.00000000001</v>
      </c>
      <c r="BC40" s="22">
        <f t="shared" si="88"/>
        <v>100000</v>
      </c>
      <c r="BD40" s="22">
        <f t="shared" si="88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89">BJ37*BJ$16</f>
        <v>75000</v>
      </c>
      <c r="BK40" s="22">
        <f t="shared" si="89"/>
        <v>75000</v>
      </c>
      <c r="BL40" s="22">
        <f t="shared" si="89"/>
        <v>75000</v>
      </c>
      <c r="BM40" s="22">
        <f t="shared" si="89"/>
        <v>75000</v>
      </c>
      <c r="BN40" s="22">
        <f t="shared" si="89"/>
        <v>75000</v>
      </c>
      <c r="BO40" s="22">
        <f t="shared" si="89"/>
        <v>75000</v>
      </c>
      <c r="BP40" s="22">
        <f t="shared" si="89"/>
        <v>75000</v>
      </c>
      <c r="BQ40" s="22">
        <f t="shared" si="89"/>
        <v>75000</v>
      </c>
      <c r="BR40" s="22">
        <f t="shared" si="89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</v>
      </c>
      <c r="F41" s="22">
        <f>E41+F40</f>
        <v>350000</v>
      </c>
      <c r="G41" s="22">
        <f t="shared" ref="G41:N41" si="90">F41+G40</f>
        <v>525000</v>
      </c>
      <c r="H41" s="22">
        <f t="shared" si="90"/>
        <v>700000</v>
      </c>
      <c r="I41" s="22">
        <f t="shared" si="90"/>
        <v>875000</v>
      </c>
      <c r="J41" s="22">
        <f t="shared" si="90"/>
        <v>1050000</v>
      </c>
      <c r="K41" s="22">
        <f t="shared" si="90"/>
        <v>1225000</v>
      </c>
      <c r="L41" s="22">
        <f t="shared" si="90"/>
        <v>1400000</v>
      </c>
      <c r="M41" s="22">
        <f t="shared" si="90"/>
        <v>1575000</v>
      </c>
      <c r="N41" s="22">
        <f t="shared" si="90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:AB41" si="91">T41+U40</f>
        <v>450000</v>
      </c>
      <c r="V41" s="22">
        <f t="shared" si="91"/>
        <v>600000</v>
      </c>
      <c r="W41" s="22">
        <f t="shared" si="91"/>
        <v>750000</v>
      </c>
      <c r="X41" s="22">
        <f t="shared" si="91"/>
        <v>900000</v>
      </c>
      <c r="Y41" s="22">
        <f t="shared" si="91"/>
        <v>1050000</v>
      </c>
      <c r="Z41" s="22">
        <f t="shared" si="91"/>
        <v>1200000</v>
      </c>
      <c r="AA41" s="22">
        <f t="shared" si="91"/>
        <v>1350000</v>
      </c>
      <c r="AB41" s="22">
        <f t="shared" si="91"/>
        <v>1500000</v>
      </c>
      <c r="AC41" s="5"/>
      <c r="AD41" s="173"/>
      <c r="AE41" s="163"/>
      <c r="AF41" s="20" t="s">
        <v>58</v>
      </c>
      <c r="AG41" s="22">
        <f>AG40</f>
        <v>125000</v>
      </c>
      <c r="AH41" s="22">
        <f>AG41+AH40</f>
        <v>250000</v>
      </c>
      <c r="AI41" s="22">
        <f t="shared" ref="AI41:AP41" si="92">AH41+AI40</f>
        <v>375000</v>
      </c>
      <c r="AJ41" s="22">
        <f t="shared" si="92"/>
        <v>500000</v>
      </c>
      <c r="AK41" s="22">
        <f t="shared" si="92"/>
        <v>625000</v>
      </c>
      <c r="AL41" s="22">
        <f t="shared" si="92"/>
        <v>750000</v>
      </c>
      <c r="AM41" s="22">
        <f t="shared" si="92"/>
        <v>875000</v>
      </c>
      <c r="AN41" s="22">
        <f t="shared" si="92"/>
        <v>1000000</v>
      </c>
      <c r="AO41" s="22">
        <f t="shared" si="92"/>
        <v>1125000</v>
      </c>
      <c r="AP41" s="22">
        <f t="shared" si="92"/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:BD41" si="93">AV41+AW40</f>
        <v>300000</v>
      </c>
      <c r="AX41" s="22">
        <f t="shared" si="93"/>
        <v>400000</v>
      </c>
      <c r="AY41" s="22">
        <f t="shared" si="93"/>
        <v>500000</v>
      </c>
      <c r="AZ41" s="22">
        <f t="shared" si="93"/>
        <v>600000</v>
      </c>
      <c r="BA41" s="22">
        <f t="shared" si="93"/>
        <v>700000</v>
      </c>
      <c r="BB41" s="22">
        <f t="shared" si="93"/>
        <v>800000</v>
      </c>
      <c r="BC41" s="22">
        <f t="shared" si="93"/>
        <v>900000</v>
      </c>
      <c r="BD41" s="22">
        <f t="shared" si="93"/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:BR41" si="94">BJ41+BK40</f>
        <v>225000</v>
      </c>
      <c r="BL41" s="22">
        <f t="shared" si="94"/>
        <v>300000</v>
      </c>
      <c r="BM41" s="22">
        <f t="shared" si="94"/>
        <v>375000</v>
      </c>
      <c r="BN41" s="22">
        <f t="shared" si="94"/>
        <v>450000</v>
      </c>
      <c r="BO41" s="22">
        <f t="shared" si="94"/>
        <v>525000</v>
      </c>
      <c r="BP41" s="22">
        <f t="shared" si="94"/>
        <v>600000</v>
      </c>
      <c r="BQ41" s="22">
        <f t="shared" si="94"/>
        <v>675000</v>
      </c>
      <c r="BR41" s="22">
        <f t="shared" si="94"/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0.245</v>
      </c>
      <c r="G42" s="17">
        <f>G36*G$16/$E$4-F42-E42</f>
        <v>0.34299999999999992</v>
      </c>
      <c r="H42" s="17">
        <f>H36*H$16/$E$4-G42-F42-E42</f>
        <v>0.48020000000000057</v>
      </c>
      <c r="I42" s="17">
        <f>I36*I$16/$E$4-H42-G42-F42-E42</f>
        <v>0.67227999999999954</v>
      </c>
      <c r="J42" s="17">
        <f>J36*J$16/$E$4-I42-H42-G42-F42-E42</f>
        <v>0.94119200000000025</v>
      </c>
      <c r="K42" s="17">
        <f>K36*K$16/$E$4-J42-I42-H42-G42-F42-E42</f>
        <v>1.3176687999999983</v>
      </c>
      <c r="L42" s="17">
        <f>L36*L$16/$E$4-K42-J42-I42-H42-G42-F42-E42</f>
        <v>1.8447363199999913</v>
      </c>
      <c r="M42" s="17">
        <f>M36*M$16/$E$4-L42-K42-J42-I42-H42-G42-F42-E42</f>
        <v>2.5826308480000262</v>
      </c>
      <c r="N42" s="17">
        <f>N36*N$16/$E$4-M42-L42-K42-J42-I42-H42-G42-F42-E42</f>
        <v>3.6156831872000197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0.21</v>
      </c>
      <c r="U42" s="17">
        <f>U36*U$16/$E$4-T42-S42</f>
        <v>0.29399999999999982</v>
      </c>
      <c r="V42" s="17">
        <f>V36*V$16/$E$4-U42-T42-S42</f>
        <v>0.41160000000000052</v>
      </c>
      <c r="W42" s="17">
        <f>W36*W$16/$E$4-V42-U42-T42-S42</f>
        <v>0.57623999999999953</v>
      </c>
      <c r="X42" s="17">
        <f>X36*X$16/$E$4-W42-V42-U42-T42-S42</f>
        <v>0.80673600000000001</v>
      </c>
      <c r="Y42" s="17">
        <f>Y36*Y$16/$E$4-X42-W42-V42-U42-T42-S42</f>
        <v>1.1294303999999988</v>
      </c>
      <c r="Z42" s="17">
        <f>Z36*Z$16/$E$4-Y42-X42-W42-V42-U42-T42-S42</f>
        <v>1.5812025599999939</v>
      </c>
      <c r="AA42" s="17">
        <f>AA36*AA$16/$E$4-Z42-Y42-X42-W42-V42-U42-T42-S42</f>
        <v>2.2136835840000191</v>
      </c>
      <c r="AB42" s="17">
        <f>AB36*AB$16/$E$4-AA42-Z42-Y42-X42-W42-V42-U42-T42-S42</f>
        <v>3.0991570176000169</v>
      </c>
      <c r="AC42" s="5"/>
      <c r="AD42" s="173"/>
      <c r="AE42" s="171" t="s">
        <v>44</v>
      </c>
      <c r="AF42" s="16" t="s">
        <v>55</v>
      </c>
      <c r="AG42" s="17">
        <f>AG36*AG$16/$E$4</f>
        <v>0.12499999999999999</v>
      </c>
      <c r="AH42" s="17">
        <f>AH36*AH$16/$E$4-AG42</f>
        <v>0.17499999999999999</v>
      </c>
      <c r="AI42" s="17">
        <f>AI36*AI$16/$E$4-AH42-AG42</f>
        <v>0.24499999999999983</v>
      </c>
      <c r="AJ42" s="17">
        <f>AJ36*AJ$16/$E$4-AI42-AH42-AG42</f>
        <v>0.34300000000000047</v>
      </c>
      <c r="AK42" s="17">
        <f>AK36*AK$16/$E$4-AJ42-AI42-AH42-AG42</f>
        <v>0.48019999999999974</v>
      </c>
      <c r="AL42" s="17">
        <f>AL36*AL$16/$E$4-AK42-AJ42-AI42-AH42-AG42</f>
        <v>0.67227999999999954</v>
      </c>
      <c r="AM42" s="17">
        <f>AM36*AM$16/$E$4-AL42-AK42-AJ42-AI42-AH42-AG42</f>
        <v>0.94119199999999981</v>
      </c>
      <c r="AN42" s="17">
        <f>AN36*AN$16/$E$4-AM42-AL42-AK42-AJ42-AI42-AH42-AG42</f>
        <v>1.3176687999999941</v>
      </c>
      <c r="AO42" s="17">
        <f>AO36*AO$16/$E$4-AN42-AM42-AL42-AK42-AJ42-AI42-AH42-AG42</f>
        <v>1.8447363200000166</v>
      </c>
      <c r="AP42" s="17">
        <f>AP36*AP$16/$E$4-AO42-AN42-AM42-AL42-AK42-AJ42-AI42-AH42-AG42</f>
        <v>2.5826308480000115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0.13999999999999999</v>
      </c>
      <c r="AW42" s="17">
        <f>AW36*AW$16/$E$4-AV42-AU42</f>
        <v>0.19599999999999992</v>
      </c>
      <c r="AX42" s="17">
        <f>AX36*AX$16/$E$4-AW42-AV42-AU42</f>
        <v>0.27440000000000031</v>
      </c>
      <c r="AY42" s="17">
        <f>AY36*AY$16/$E$4-AX42-AW42-AV42-AU42</f>
        <v>0.38415999999999972</v>
      </c>
      <c r="AZ42" s="17">
        <f>AZ36*AZ$16/$E$4-AY42-AX42-AW42-AV42-AU42</f>
        <v>0.53782399999999975</v>
      </c>
      <c r="BA42" s="17">
        <f>BA36*BA$16/$E$4-AZ42-AY42-AX42-AW42-AV42-AU42</f>
        <v>0.75295359999999922</v>
      </c>
      <c r="BB42" s="17">
        <f>BB36*BB$16/$E$4-BA42-AZ42-AY42-AX42-AW42-AV42-AU42</f>
        <v>1.0541350399999958</v>
      </c>
      <c r="BC42" s="17">
        <f>BC36*BC$16/$E$4-BB42-BA42-AZ42-AY42-AX42-AW42-AV42-AU42</f>
        <v>1.4757890560000133</v>
      </c>
      <c r="BD42" s="17">
        <f>BD36*BD$16/$E$4-BC42-BB42-BA42-AZ42-AY42-AX42-AW42-AV42-AU42</f>
        <v>2.0661046784000119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0.105</v>
      </c>
      <c r="BK42" s="17">
        <f>BK36*BK$16/$E$4-BJ42-BI42</f>
        <v>0.14699999999999991</v>
      </c>
      <c r="BL42" s="17">
        <f>BL36*BL$16/$E$4-BK42-BJ42-BI42</f>
        <v>0.20580000000000026</v>
      </c>
      <c r="BM42" s="17">
        <f>BM36*BM$16/$E$4-BL42-BK42-BJ42-BI42</f>
        <v>0.28811999999999977</v>
      </c>
      <c r="BN42" s="17">
        <f>BN36*BN$16/$E$4-BM42-BL42-BK42-BJ42-BI42</f>
        <v>0.403368</v>
      </c>
      <c r="BO42" s="17">
        <f>BO36*BO$16/$E$4-BN42-BM42-BL42-BK42-BJ42-BI42</f>
        <v>0.56471519999999942</v>
      </c>
      <c r="BP42" s="17">
        <f>BP36*BP$16/$E$4-BO42-BN42-BM42-BL42-BK42-BJ42-BI42</f>
        <v>0.79060127999999696</v>
      </c>
      <c r="BQ42" s="17">
        <f>BQ36*BQ$16/$E$4-BP42-BO42-BN42-BM42-BL42-BK42-BJ42-BI42</f>
        <v>1.1068417920000095</v>
      </c>
      <c r="BR42" s="17">
        <f>BR36*BR$16/$E$4-BQ42-BP42-BO42-BN42-BM42-BL42-BK42-BJ42-BI42</f>
        <v>1.5495785088000085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0.38309599999999999</v>
      </c>
      <c r="J43" s="18"/>
      <c r="K43" s="18"/>
      <c r="L43" s="18"/>
      <c r="M43" s="18"/>
      <c r="N43" s="18">
        <f>SUM(E42:N42)/10</f>
        <v>1.2217391155200035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0.32836799999999994</v>
      </c>
      <c r="X43" s="18"/>
      <c r="Y43" s="18"/>
      <c r="Z43" s="18"/>
      <c r="AA43" s="18"/>
      <c r="AB43" s="18">
        <f>SUM(S42:AB42)/10</f>
        <v>1.047204956160003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0.27363999999999999</v>
      </c>
      <c r="AL43" s="18"/>
      <c r="AM43" s="18"/>
      <c r="AN43" s="18"/>
      <c r="AO43" s="18"/>
      <c r="AP43" s="18">
        <f>SUM(AG42:AP42)/10</f>
        <v>0.87267079680000226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0.218912</v>
      </c>
      <c r="AZ43" s="18"/>
      <c r="BA43" s="18"/>
      <c r="BB43" s="18"/>
      <c r="BC43" s="18"/>
      <c r="BD43" s="18">
        <f>SUM(AU42:BD42)/10</f>
        <v>0.69813663744000198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0.16418399999999997</v>
      </c>
      <c r="BN43" s="18"/>
      <c r="BO43" s="18"/>
      <c r="BP43" s="18"/>
      <c r="BQ43" s="18"/>
      <c r="BR43" s="18">
        <f>SUM(BI42:BR42)/10</f>
        <v>0.52360247808000149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</v>
      </c>
      <c r="F44" s="23">
        <f>F46-E46</f>
        <v>245000</v>
      </c>
      <c r="G44" s="23">
        <f t="shared" ref="G44:N44" si="95">G46-F46</f>
        <v>342999.99999999977</v>
      </c>
      <c r="H44" s="23">
        <f t="shared" si="95"/>
        <v>480200.00000000047</v>
      </c>
      <c r="I44" s="23">
        <f t="shared" si="95"/>
        <v>672279.99999999977</v>
      </c>
      <c r="J44" s="23">
        <f t="shared" si="95"/>
        <v>941192</v>
      </c>
      <c r="K44" s="23">
        <f t="shared" si="95"/>
        <v>1317668.7999999989</v>
      </c>
      <c r="L44" s="23">
        <f t="shared" si="95"/>
        <v>1844736.3199999919</v>
      </c>
      <c r="M44" s="23">
        <f t="shared" si="95"/>
        <v>2582630.8480000244</v>
      </c>
      <c r="N44" s="23">
        <f t="shared" si="95"/>
        <v>3615683.1872000191</v>
      </c>
      <c r="P44" s="173"/>
      <c r="Q44" s="163"/>
      <c r="R44" s="20" t="s">
        <v>57</v>
      </c>
      <c r="S44" s="23">
        <f>S46</f>
        <v>150000</v>
      </c>
      <c r="T44" s="23">
        <f>T46-S46</f>
        <v>209999.99999999994</v>
      </c>
      <c r="U44" s="23">
        <f t="shared" ref="U44:AB44" si="96">U46-T46</f>
        <v>293999.99999999994</v>
      </c>
      <c r="V44" s="23">
        <f t="shared" si="96"/>
        <v>411600.00000000035</v>
      </c>
      <c r="W44" s="23">
        <f t="shared" si="96"/>
        <v>576239.99999999977</v>
      </c>
      <c r="X44" s="23">
        <f t="shared" si="96"/>
        <v>806735.99999999953</v>
      </c>
      <c r="Y44" s="23">
        <f t="shared" si="96"/>
        <v>1129430.399999999</v>
      </c>
      <c r="Z44" s="23">
        <f t="shared" si="96"/>
        <v>1581202.5599999931</v>
      </c>
      <c r="AA44" s="23">
        <f t="shared" si="96"/>
        <v>2213683.5840000203</v>
      </c>
      <c r="AB44" s="23">
        <f t="shared" si="96"/>
        <v>3099157.0176000176</v>
      </c>
      <c r="AC44" s="5"/>
      <c r="AD44" s="173"/>
      <c r="AE44" s="163"/>
      <c r="AF44" s="20" t="s">
        <v>57</v>
      </c>
      <c r="AG44" s="23">
        <f>AG46</f>
        <v>124999.99999999999</v>
      </c>
      <c r="AH44" s="23">
        <f>AH46-AG46</f>
        <v>175000</v>
      </c>
      <c r="AI44" s="23">
        <f t="shared" ref="AI44:AP44" si="97">AI46-AH46</f>
        <v>244999.99999999977</v>
      </c>
      <c r="AJ44" s="23">
        <f t="shared" si="97"/>
        <v>343000.00000000047</v>
      </c>
      <c r="AK44" s="23">
        <f t="shared" si="97"/>
        <v>480199.99999999977</v>
      </c>
      <c r="AL44" s="23">
        <f t="shared" si="97"/>
        <v>672279.99999999953</v>
      </c>
      <c r="AM44" s="23">
        <f t="shared" si="97"/>
        <v>941192</v>
      </c>
      <c r="AN44" s="23">
        <f t="shared" si="97"/>
        <v>1317668.7999999938</v>
      </c>
      <c r="AO44" s="23">
        <f t="shared" si="97"/>
        <v>1844736.3200000171</v>
      </c>
      <c r="AP44" s="23">
        <f t="shared" si="97"/>
        <v>2582630.8480000142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140000</v>
      </c>
      <c r="AW44" s="23">
        <f t="shared" ref="AW44:BD44" si="98">AW46-AV46</f>
        <v>195999.99999999994</v>
      </c>
      <c r="AX44" s="23">
        <f t="shared" si="98"/>
        <v>274400.00000000029</v>
      </c>
      <c r="AY44" s="23">
        <f t="shared" si="98"/>
        <v>384159.99999999977</v>
      </c>
      <c r="AZ44" s="23">
        <f t="shared" si="98"/>
        <v>537823.99999999977</v>
      </c>
      <c r="BA44" s="23">
        <f t="shared" si="98"/>
        <v>752953.59999999893</v>
      </c>
      <c r="BB44" s="23">
        <f t="shared" si="98"/>
        <v>1054135.0399999963</v>
      </c>
      <c r="BC44" s="23">
        <f t="shared" si="98"/>
        <v>1475789.0560000129</v>
      </c>
      <c r="BD44" s="23">
        <f t="shared" si="98"/>
        <v>2066104.6784000108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104999.99999999997</v>
      </c>
      <c r="BK44" s="23">
        <f t="shared" ref="BK44:BR44" si="99">BK46-BJ46</f>
        <v>146999.99999999997</v>
      </c>
      <c r="BL44" s="23">
        <f t="shared" si="99"/>
        <v>205800.00000000017</v>
      </c>
      <c r="BM44" s="23">
        <f t="shared" si="99"/>
        <v>288119.99999999988</v>
      </c>
      <c r="BN44" s="23">
        <f t="shared" si="99"/>
        <v>403367.99999999977</v>
      </c>
      <c r="BO44" s="23">
        <f t="shared" si="99"/>
        <v>564715.19999999949</v>
      </c>
      <c r="BP44" s="23">
        <f t="shared" si="99"/>
        <v>790601.27999999654</v>
      </c>
      <c r="BQ44" s="23">
        <f t="shared" si="99"/>
        <v>1106841.7920000101</v>
      </c>
      <c r="BR44" s="23">
        <f t="shared" si="99"/>
        <v>1549578.5088000088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383096</v>
      </c>
      <c r="J45" s="23"/>
      <c r="K45" s="23"/>
      <c r="L45" s="23"/>
      <c r="M45" s="23"/>
      <c r="N45" s="23">
        <f>SUM(E44:N44)/10</f>
        <v>1221739.1155200035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328368</v>
      </c>
      <c r="X45" s="23"/>
      <c r="Y45" s="23"/>
      <c r="Z45" s="23"/>
      <c r="AA45" s="23"/>
      <c r="AB45" s="23">
        <f>SUM(S44:AB44)/10</f>
        <v>1047204.956160003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273640</v>
      </c>
      <c r="AL45" s="23"/>
      <c r="AM45" s="23"/>
      <c r="AN45" s="23"/>
      <c r="AO45" s="23"/>
      <c r="AP45" s="23">
        <f>SUM(AG44:AP44)/10</f>
        <v>872670.79680000246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218912</v>
      </c>
      <c r="AZ45" s="23"/>
      <c r="BA45" s="23"/>
      <c r="BB45" s="23"/>
      <c r="BC45" s="23"/>
      <c r="BD45" s="23">
        <f>SUM(AU44:BD44)/10</f>
        <v>698136.63744000182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164184</v>
      </c>
      <c r="BN45" s="23"/>
      <c r="BO45" s="23"/>
      <c r="BP45" s="23"/>
      <c r="BQ45" s="23"/>
      <c r="BR45" s="23">
        <f>SUM(BI44:BR44)/10</f>
        <v>523602.47808000149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100">E38*E$16</f>
        <v>175000</v>
      </c>
      <c r="F46" s="22">
        <f t="shared" si="100"/>
        <v>420000</v>
      </c>
      <c r="G46" s="22">
        <f t="shared" si="100"/>
        <v>762999.99999999977</v>
      </c>
      <c r="H46" s="22">
        <f t="shared" si="100"/>
        <v>1243200.0000000002</v>
      </c>
      <c r="I46" s="22">
        <f t="shared" si="100"/>
        <v>1915480</v>
      </c>
      <c r="J46" s="22">
        <f t="shared" si="100"/>
        <v>2856672</v>
      </c>
      <c r="K46" s="22">
        <f t="shared" si="100"/>
        <v>4174340.7999999989</v>
      </c>
      <c r="L46" s="22">
        <f t="shared" si="100"/>
        <v>6019077.1199999908</v>
      </c>
      <c r="M46" s="22">
        <f t="shared" si="100"/>
        <v>8601707.9680000152</v>
      </c>
      <c r="N46" s="22">
        <f t="shared" si="100"/>
        <v>12217391.155200034</v>
      </c>
      <c r="P46" s="164"/>
      <c r="Q46" s="163"/>
      <c r="R46" s="20" t="s">
        <v>58</v>
      </c>
      <c r="S46" s="22">
        <f t="shared" ref="S46:AB46" si="101">S38*S$16</f>
        <v>150000</v>
      </c>
      <c r="T46" s="22">
        <f t="shared" si="101"/>
        <v>359999.99999999994</v>
      </c>
      <c r="U46" s="22">
        <f t="shared" si="101"/>
        <v>653999.99999999988</v>
      </c>
      <c r="V46" s="22">
        <f t="shared" si="101"/>
        <v>1065600.0000000002</v>
      </c>
      <c r="W46" s="22">
        <f t="shared" si="101"/>
        <v>1641840</v>
      </c>
      <c r="X46" s="22">
        <f t="shared" si="101"/>
        <v>2448575.9999999995</v>
      </c>
      <c r="Y46" s="22">
        <f t="shared" si="101"/>
        <v>3578006.3999999985</v>
      </c>
      <c r="Z46" s="22">
        <f t="shared" si="101"/>
        <v>5159208.9599999916</v>
      </c>
      <c r="AA46" s="22">
        <f t="shared" si="101"/>
        <v>7372892.5440000119</v>
      </c>
      <c r="AB46" s="22">
        <f t="shared" si="101"/>
        <v>10472049.561600029</v>
      </c>
      <c r="AC46" s="5"/>
      <c r="AD46" s="164"/>
      <c r="AE46" s="163"/>
      <c r="AF46" s="20" t="s">
        <v>58</v>
      </c>
      <c r="AG46" s="22">
        <f t="shared" ref="AG46:AP46" si="102">AG38*AG$16</f>
        <v>124999.99999999999</v>
      </c>
      <c r="AH46" s="22">
        <f t="shared" si="102"/>
        <v>300000</v>
      </c>
      <c r="AI46" s="22">
        <f t="shared" si="102"/>
        <v>544999.99999999977</v>
      </c>
      <c r="AJ46" s="22">
        <f t="shared" si="102"/>
        <v>888000.00000000023</v>
      </c>
      <c r="AK46" s="22">
        <f t="shared" si="102"/>
        <v>1368200</v>
      </c>
      <c r="AL46" s="22">
        <f t="shared" si="102"/>
        <v>2040479.9999999995</v>
      </c>
      <c r="AM46" s="22">
        <f t="shared" si="102"/>
        <v>2981671.9999999995</v>
      </c>
      <c r="AN46" s="22">
        <f t="shared" si="102"/>
        <v>4299340.7999999933</v>
      </c>
      <c r="AO46" s="22">
        <f t="shared" si="102"/>
        <v>6144077.1200000104</v>
      </c>
      <c r="AP46" s="22">
        <f t="shared" si="102"/>
        <v>8726707.9680000246</v>
      </c>
      <c r="AQ46" s="5"/>
      <c r="AR46" s="164"/>
      <c r="AS46" s="163"/>
      <c r="AT46" s="20" t="s">
        <v>58</v>
      </c>
      <c r="AU46" s="22">
        <f t="shared" ref="AU46:BD46" si="103">AU38*AU$16</f>
        <v>99999.999999999985</v>
      </c>
      <c r="AV46" s="22">
        <f t="shared" si="103"/>
        <v>240000</v>
      </c>
      <c r="AW46" s="22">
        <f t="shared" si="103"/>
        <v>435999.99999999994</v>
      </c>
      <c r="AX46" s="22">
        <f t="shared" si="103"/>
        <v>710400.00000000023</v>
      </c>
      <c r="AY46" s="22">
        <f t="shared" si="103"/>
        <v>1094560</v>
      </c>
      <c r="AZ46" s="22">
        <f t="shared" si="103"/>
        <v>1632383.9999999998</v>
      </c>
      <c r="BA46" s="22">
        <f t="shared" si="103"/>
        <v>2385337.5999999987</v>
      </c>
      <c r="BB46" s="22">
        <f t="shared" si="103"/>
        <v>3439472.639999995</v>
      </c>
      <c r="BC46" s="22">
        <f t="shared" si="103"/>
        <v>4915261.6960000079</v>
      </c>
      <c r="BD46" s="22">
        <f t="shared" si="103"/>
        <v>6981366.3744000187</v>
      </c>
      <c r="BE46" s="5"/>
      <c r="BF46" s="164"/>
      <c r="BG46" s="163"/>
      <c r="BH46" s="20" t="s">
        <v>58</v>
      </c>
      <c r="BI46" s="22">
        <f t="shared" ref="BI46:BR46" si="104">BI38*BI$16</f>
        <v>75000</v>
      </c>
      <c r="BJ46" s="22">
        <f t="shared" si="104"/>
        <v>179999.99999999997</v>
      </c>
      <c r="BK46" s="22">
        <f t="shared" si="104"/>
        <v>326999.99999999994</v>
      </c>
      <c r="BL46" s="22">
        <f t="shared" si="104"/>
        <v>532800.00000000012</v>
      </c>
      <c r="BM46" s="22">
        <f t="shared" si="104"/>
        <v>820920</v>
      </c>
      <c r="BN46" s="22">
        <f t="shared" si="104"/>
        <v>1224287.9999999998</v>
      </c>
      <c r="BO46" s="22">
        <f t="shared" si="104"/>
        <v>1789003.1999999993</v>
      </c>
      <c r="BP46" s="22">
        <f t="shared" si="104"/>
        <v>2579604.4799999958</v>
      </c>
      <c r="BQ46" s="22">
        <f t="shared" si="104"/>
        <v>3686446.2720000059</v>
      </c>
      <c r="BR46" s="22">
        <f t="shared" si="104"/>
        <v>5236024.7808000147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0.11785714285714283</v>
      </c>
      <c r="F50" s="17">
        <f t="shared" ref="F50:N50" si="105">F$24*$D48-F34</f>
        <v>8.4183673469387751E-2</v>
      </c>
      <c r="G50" s="17">
        <f t="shared" si="105"/>
        <v>6.0131195335276999E-2</v>
      </c>
      <c r="H50" s="17">
        <f t="shared" si="105"/>
        <v>4.2950853810912085E-2</v>
      </c>
      <c r="I50" s="17">
        <f t="shared" si="105"/>
        <v>3.0679181293508662E-2</v>
      </c>
      <c r="J50" s="17">
        <f t="shared" si="105"/>
        <v>2.1913700923934756E-2</v>
      </c>
      <c r="K50" s="17">
        <f t="shared" si="105"/>
        <v>1.5652643517096269E-2</v>
      </c>
      <c r="L50" s="17">
        <f t="shared" si="105"/>
        <v>1.1180459655068791E-2</v>
      </c>
      <c r="M50" s="17">
        <f t="shared" si="105"/>
        <v>7.9860426107633657E-3</v>
      </c>
      <c r="N50" s="17">
        <f t="shared" si="105"/>
        <v>5.70431615054525E-3</v>
      </c>
      <c r="P50" s="163" t="s">
        <v>16</v>
      </c>
      <c r="Q50" s="165" t="s">
        <v>41</v>
      </c>
      <c r="R50" s="16" t="s">
        <v>83</v>
      </c>
      <c r="S50" s="17">
        <f>S$24*$D48-S34</f>
        <v>0.13571428571428568</v>
      </c>
      <c r="T50" s="17">
        <f t="shared" ref="T50:AB50" si="106">T$24*$D48-T34</f>
        <v>9.6938775510204078E-2</v>
      </c>
      <c r="U50" s="17">
        <f t="shared" si="106"/>
        <v>6.9241982507288663E-2</v>
      </c>
      <c r="V50" s="17">
        <f t="shared" si="106"/>
        <v>4.9458558933777555E-2</v>
      </c>
      <c r="W50" s="17">
        <f t="shared" si="106"/>
        <v>3.5327542095555428E-2</v>
      </c>
      <c r="X50" s="17">
        <f t="shared" si="106"/>
        <v>2.5233958639682447E-2</v>
      </c>
      <c r="Y50" s="17">
        <f t="shared" si="106"/>
        <v>1.8024256171201763E-2</v>
      </c>
      <c r="Z50" s="17">
        <f t="shared" si="106"/>
        <v>1.2874468693715571E-2</v>
      </c>
      <c r="AA50" s="17">
        <f t="shared" si="106"/>
        <v>9.1960490669396391E-3</v>
      </c>
      <c r="AB50" s="17">
        <f t="shared" si="106"/>
        <v>6.5686064763854444E-3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0.15357142857142853</v>
      </c>
      <c r="AH50" s="17">
        <f t="shared" ref="AH50:AP50" si="107">AH$24*$D48-AH34</f>
        <v>0.10969387755102041</v>
      </c>
      <c r="AI50" s="17">
        <f t="shared" si="107"/>
        <v>7.8352769679300327E-2</v>
      </c>
      <c r="AJ50" s="17">
        <f t="shared" si="107"/>
        <v>5.5966264056643025E-2</v>
      </c>
      <c r="AK50" s="17">
        <f t="shared" si="107"/>
        <v>3.9975902897602195E-2</v>
      </c>
      <c r="AL50" s="17">
        <f t="shared" si="107"/>
        <v>2.8554216355430137E-2</v>
      </c>
      <c r="AM50" s="17">
        <f t="shared" si="107"/>
        <v>2.0395868825307258E-2</v>
      </c>
      <c r="AN50" s="17">
        <f t="shared" si="107"/>
        <v>1.4568477732362351E-2</v>
      </c>
      <c r="AO50" s="17">
        <f t="shared" si="107"/>
        <v>1.0406055523115909E-2</v>
      </c>
      <c r="AP50" s="17">
        <f t="shared" si="107"/>
        <v>7.4328968022256388E-3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0.1714285714285714</v>
      </c>
      <c r="AV50" s="17">
        <f t="shared" ref="AV50:BD50" si="108">AV$24*$D48-AV34</f>
        <v>0.12244897959183673</v>
      </c>
      <c r="AW50" s="17">
        <f t="shared" si="108"/>
        <v>8.7463556851311991E-2</v>
      </c>
      <c r="AX50" s="17">
        <f t="shared" si="108"/>
        <v>6.2473969179508496E-2</v>
      </c>
      <c r="AY50" s="17">
        <f t="shared" si="108"/>
        <v>4.4624263699648961E-2</v>
      </c>
      <c r="AZ50" s="17">
        <f t="shared" si="108"/>
        <v>3.1874474071177827E-2</v>
      </c>
      <c r="BA50" s="17">
        <f t="shared" si="108"/>
        <v>2.2767481479412752E-2</v>
      </c>
      <c r="BB50" s="17">
        <f t="shared" si="108"/>
        <v>1.6262486771009131E-2</v>
      </c>
      <c r="BC50" s="17">
        <f t="shared" si="108"/>
        <v>1.1616061979292183E-2</v>
      </c>
      <c r="BD50" s="17">
        <f t="shared" si="108"/>
        <v>8.2971871280658333E-3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0.18928571428571425</v>
      </c>
      <c r="BJ50" s="17">
        <f t="shared" ref="BJ50:BR50" si="109">BJ$24*$D48-BJ34</f>
        <v>0.13520408163265307</v>
      </c>
      <c r="BK50" s="17">
        <f t="shared" si="109"/>
        <v>9.6574344023323655E-2</v>
      </c>
      <c r="BL50" s="17">
        <f t="shared" si="109"/>
        <v>6.898167430237398E-2</v>
      </c>
      <c r="BM50" s="17">
        <f t="shared" si="109"/>
        <v>4.9272624501695728E-2</v>
      </c>
      <c r="BN50" s="17">
        <f t="shared" si="109"/>
        <v>3.5194731786925518E-2</v>
      </c>
      <c r="BO50" s="17">
        <f t="shared" si="109"/>
        <v>2.5139094133518242E-2</v>
      </c>
      <c r="BP50" s="17">
        <f t="shared" si="109"/>
        <v>1.7956495809655915E-2</v>
      </c>
      <c r="BQ50" s="17">
        <f t="shared" si="109"/>
        <v>1.2826068435468454E-2</v>
      </c>
      <c r="BR50" s="17">
        <f t="shared" si="109"/>
        <v>9.1614774539060268E-3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6.7160409353245659E-2</v>
      </c>
      <c r="J51" s="17"/>
      <c r="K51" s="17"/>
      <c r="L51" s="17"/>
      <c r="M51" s="17"/>
      <c r="N51" s="18">
        <f>SUM(E50:N50)/10</f>
        <v>3.9823920962363674E-2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7.733622895222228E-2</v>
      </c>
      <c r="X51" s="17"/>
      <c r="Y51" s="17"/>
      <c r="Z51" s="17"/>
      <c r="AA51" s="17"/>
      <c r="AB51" s="18">
        <f>SUM(S50:AB50)/10</f>
        <v>4.5857848380903628E-2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8.7512048551198901E-2</v>
      </c>
      <c r="AL51" s="17"/>
      <c r="AM51" s="17"/>
      <c r="AN51" s="17"/>
      <c r="AO51" s="17"/>
      <c r="AP51" s="18">
        <f>SUM(AG50:AP50)/10</f>
        <v>5.1891775799443575E-2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9.7687868150175522E-2</v>
      </c>
      <c r="AZ51" s="17"/>
      <c r="BA51" s="17"/>
      <c r="BB51" s="17"/>
      <c r="BC51" s="17"/>
      <c r="BD51" s="18">
        <f>SUM(AU50:BD50)/10</f>
        <v>5.7925703217983536E-2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0.10786368774915216</v>
      </c>
      <c r="BN51" s="17"/>
      <c r="BO51" s="17"/>
      <c r="BP51" s="17"/>
      <c r="BQ51" s="17"/>
      <c r="BR51" s="18">
        <f>SUM(BI50:BR50)/10</f>
        <v>6.395963063652349E-2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0.11785714285714283</v>
      </c>
      <c r="F52" s="17">
        <f t="shared" ref="F52:N52" si="110">F$18*(F50/F$20)</f>
        <v>0.20204081632653059</v>
      </c>
      <c r="G52" s="17">
        <f t="shared" si="110"/>
        <v>0.26217201166180765</v>
      </c>
      <c r="H52" s="17">
        <f t="shared" si="110"/>
        <v>0.30512286547271955</v>
      </c>
      <c r="I52" s="17">
        <f t="shared" si="110"/>
        <v>0.33580204676622838</v>
      </c>
      <c r="J52" s="17">
        <f t="shared" si="110"/>
        <v>0.35771574769016307</v>
      </c>
      <c r="K52" s="17">
        <f t="shared" si="110"/>
        <v>0.37336839120725956</v>
      </c>
      <c r="L52" s="17">
        <f t="shared" si="110"/>
        <v>0.38454885086232887</v>
      </c>
      <c r="M52" s="17">
        <f t="shared" si="110"/>
        <v>0.39253489347309078</v>
      </c>
      <c r="N52" s="17">
        <f t="shared" si="110"/>
        <v>0.39823920962363563</v>
      </c>
      <c r="P52" s="163"/>
      <c r="Q52" s="165"/>
      <c r="R52" s="16" t="s">
        <v>53</v>
      </c>
      <c r="S52" s="17">
        <f>S$18*(S50/S$20)</f>
        <v>0.13571428571428568</v>
      </c>
      <c r="T52" s="17">
        <f t="shared" ref="T52:AB52" si="111">T$18*(T50/T$20)</f>
        <v>0.23265306122448978</v>
      </c>
      <c r="U52" s="17">
        <f t="shared" si="111"/>
        <v>0.3018950437317785</v>
      </c>
      <c r="V52" s="17">
        <f t="shared" si="111"/>
        <v>0.35135360266555588</v>
      </c>
      <c r="W52" s="17">
        <f t="shared" si="111"/>
        <v>0.38668114476111148</v>
      </c>
      <c r="X52" s="17">
        <f t="shared" si="111"/>
        <v>0.41191510340079385</v>
      </c>
      <c r="Y52" s="17">
        <f t="shared" si="111"/>
        <v>0.4299393595719958</v>
      </c>
      <c r="Z52" s="17">
        <f t="shared" si="111"/>
        <v>0.44281382826571175</v>
      </c>
      <c r="AA52" s="17">
        <f t="shared" si="111"/>
        <v>0.45200987733265025</v>
      </c>
      <c r="AB52" s="17">
        <f t="shared" si="111"/>
        <v>0.45857848380903538</v>
      </c>
      <c r="AC52" s="5"/>
      <c r="AD52" s="163"/>
      <c r="AE52" s="165"/>
      <c r="AF52" s="16" t="s">
        <v>53</v>
      </c>
      <c r="AG52" s="17">
        <f>AG$18*(AG50/AG$20)</f>
        <v>0.15357142857142853</v>
      </c>
      <c r="AH52" s="17">
        <f t="shared" ref="AH52:AP52" si="112">AH$18*(AH50/AH$20)</f>
        <v>0.26326530612244897</v>
      </c>
      <c r="AI52" s="17">
        <f t="shared" si="112"/>
        <v>0.34161807580174935</v>
      </c>
      <c r="AJ52" s="17">
        <f t="shared" si="112"/>
        <v>0.39758433985839225</v>
      </c>
      <c r="AK52" s="17">
        <f t="shared" si="112"/>
        <v>0.43756024275599459</v>
      </c>
      <c r="AL52" s="17">
        <f t="shared" si="112"/>
        <v>0.46611445911142463</v>
      </c>
      <c r="AM52" s="17">
        <f t="shared" si="112"/>
        <v>0.4865103279367321</v>
      </c>
      <c r="AN52" s="17">
        <f t="shared" si="112"/>
        <v>0.5010788056690948</v>
      </c>
      <c r="AO52" s="17">
        <f t="shared" si="112"/>
        <v>0.51148486119220948</v>
      </c>
      <c r="AP52" s="17">
        <f t="shared" si="112"/>
        <v>0.51891775799443507</v>
      </c>
      <c r="AQ52" s="5"/>
      <c r="AR52" s="163"/>
      <c r="AS52" s="165"/>
      <c r="AT52" s="16" t="s">
        <v>53</v>
      </c>
      <c r="AU52" s="17">
        <f>AU$18*(AU50/AU$20)</f>
        <v>0.1714285714285714</v>
      </c>
      <c r="AV52" s="17">
        <f t="shared" ref="AV52:BD52" si="113">AV$18*(AV50/AV$20)</f>
        <v>0.29387755102040813</v>
      </c>
      <c r="AW52" s="17">
        <f t="shared" si="113"/>
        <v>0.38134110787172021</v>
      </c>
      <c r="AX52" s="17">
        <f t="shared" si="113"/>
        <v>0.44381507705122852</v>
      </c>
      <c r="AY52" s="17">
        <f t="shared" si="113"/>
        <v>0.48843934075087769</v>
      </c>
      <c r="AZ52" s="17">
        <f t="shared" si="113"/>
        <v>0.52031381482205541</v>
      </c>
      <c r="BA52" s="17">
        <f t="shared" si="113"/>
        <v>0.5430812963014684</v>
      </c>
      <c r="BB52" s="17">
        <f t="shared" si="113"/>
        <v>0.55934378307247756</v>
      </c>
      <c r="BC52" s="17">
        <f t="shared" si="113"/>
        <v>0.570959845051769</v>
      </c>
      <c r="BD52" s="17">
        <f t="shared" si="113"/>
        <v>0.57925703217983482</v>
      </c>
      <c r="BE52" s="5"/>
      <c r="BF52" s="163"/>
      <c r="BG52" s="165"/>
      <c r="BH52" s="16" t="s">
        <v>53</v>
      </c>
      <c r="BI52" s="17">
        <f>BI$18*(BI50/BI$20)</f>
        <v>0.18928571428571422</v>
      </c>
      <c r="BJ52" s="17">
        <f t="shared" ref="BJ52:BR52" si="114">BJ$18*(BJ50/BJ$20)</f>
        <v>0.32448979591836741</v>
      </c>
      <c r="BK52" s="17">
        <f t="shared" si="114"/>
        <v>0.42106413994169101</v>
      </c>
      <c r="BL52" s="17">
        <f t="shared" si="114"/>
        <v>0.49004581424406496</v>
      </c>
      <c r="BM52" s="17">
        <f t="shared" si="114"/>
        <v>0.5393184387457608</v>
      </c>
      <c r="BN52" s="17">
        <f t="shared" si="114"/>
        <v>0.57451317053268613</v>
      </c>
      <c r="BO52" s="17">
        <f t="shared" si="114"/>
        <v>0.59965226466620447</v>
      </c>
      <c r="BP52" s="17">
        <f t="shared" si="114"/>
        <v>0.61760876047586066</v>
      </c>
      <c r="BQ52" s="17">
        <f t="shared" si="114"/>
        <v>0.63043482891132852</v>
      </c>
      <c r="BR52" s="17">
        <f t="shared" si="114"/>
        <v>0.63959630636523435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1.1785714285714284</v>
      </c>
      <c r="F53" s="21">
        <f t="shared" ref="F53:N53" si="115">10*F50</f>
        <v>0.84183673469387754</v>
      </c>
      <c r="G53" s="21">
        <f t="shared" si="115"/>
        <v>0.60131195335276999</v>
      </c>
      <c r="H53" s="21">
        <f t="shared" si="115"/>
        <v>0.42950853810912082</v>
      </c>
      <c r="I53" s="21">
        <f t="shared" si="115"/>
        <v>0.30679181293508662</v>
      </c>
      <c r="J53" s="21">
        <f t="shared" si="115"/>
        <v>0.21913700923934756</v>
      </c>
      <c r="K53" s="21">
        <f t="shared" si="115"/>
        <v>0.15652643517096271</v>
      </c>
      <c r="L53" s="21">
        <f t="shared" si="115"/>
        <v>0.11180459655068792</v>
      </c>
      <c r="M53" s="21">
        <f t="shared" si="115"/>
        <v>7.9860426107633664E-2</v>
      </c>
      <c r="N53" s="21">
        <f t="shared" si="115"/>
        <v>5.7043161505452501E-2</v>
      </c>
      <c r="P53" s="163"/>
      <c r="Q53" s="163"/>
      <c r="R53" s="20" t="s">
        <v>57</v>
      </c>
      <c r="S53" s="21">
        <f>10*S50</f>
        <v>1.3571428571428568</v>
      </c>
      <c r="T53" s="21">
        <f t="shared" ref="T53:AB53" si="116">10*T50</f>
        <v>0.96938775510204078</v>
      </c>
      <c r="U53" s="21">
        <f t="shared" si="116"/>
        <v>0.69241982507288657</v>
      </c>
      <c r="V53" s="21">
        <f t="shared" si="116"/>
        <v>0.49458558933777552</v>
      </c>
      <c r="W53" s="21">
        <f t="shared" si="116"/>
        <v>0.35327542095555431</v>
      </c>
      <c r="X53" s="21">
        <f t="shared" si="116"/>
        <v>0.25233958639682447</v>
      </c>
      <c r="Y53" s="21">
        <f t="shared" si="116"/>
        <v>0.18024256171201763</v>
      </c>
      <c r="Z53" s="21">
        <f t="shared" si="116"/>
        <v>0.12874468693715571</v>
      </c>
      <c r="AA53" s="21">
        <f t="shared" si="116"/>
        <v>9.1960490669396391E-2</v>
      </c>
      <c r="AB53" s="21">
        <f t="shared" si="116"/>
        <v>6.568606476385444E-2</v>
      </c>
      <c r="AC53" s="5"/>
      <c r="AD53" s="163"/>
      <c r="AE53" s="163"/>
      <c r="AF53" s="20" t="s">
        <v>57</v>
      </c>
      <c r="AG53" s="21">
        <f>10*AG50</f>
        <v>1.5357142857142851</v>
      </c>
      <c r="AH53" s="21">
        <f t="shared" ref="AH53:AP53" si="117">10*AH50</f>
        <v>1.096938775510204</v>
      </c>
      <c r="AI53" s="21">
        <f t="shared" si="117"/>
        <v>0.78352769679300327</v>
      </c>
      <c r="AJ53" s="21">
        <f t="shared" si="117"/>
        <v>0.55966264056643023</v>
      </c>
      <c r="AK53" s="21">
        <f t="shared" si="117"/>
        <v>0.39975902897602195</v>
      </c>
      <c r="AL53" s="21">
        <f t="shared" si="117"/>
        <v>0.2855421635543014</v>
      </c>
      <c r="AM53" s="21">
        <f t="shared" si="117"/>
        <v>0.20395868825307256</v>
      </c>
      <c r="AN53" s="21">
        <f t="shared" si="117"/>
        <v>0.1456847773236235</v>
      </c>
      <c r="AO53" s="21">
        <f t="shared" si="117"/>
        <v>0.10406055523115909</v>
      </c>
      <c r="AP53" s="21">
        <f t="shared" si="117"/>
        <v>7.4328968022256386E-2</v>
      </c>
      <c r="AQ53" s="5"/>
      <c r="AR53" s="163"/>
      <c r="AS53" s="163"/>
      <c r="AT53" s="20" t="s">
        <v>57</v>
      </c>
      <c r="AU53" s="21">
        <f>10*AU50</f>
        <v>1.714285714285714</v>
      </c>
      <c r="AV53" s="21">
        <f t="shared" ref="AV53:BD53" si="118">10*AV50</f>
        <v>1.2244897959183674</v>
      </c>
      <c r="AW53" s="21">
        <f t="shared" si="118"/>
        <v>0.87463556851311997</v>
      </c>
      <c r="AX53" s="21">
        <f t="shared" si="118"/>
        <v>0.62473969179508493</v>
      </c>
      <c r="AY53" s="21">
        <f t="shared" si="118"/>
        <v>0.44624263699648958</v>
      </c>
      <c r="AZ53" s="21">
        <f t="shared" si="118"/>
        <v>0.31874474071177827</v>
      </c>
      <c r="BA53" s="21">
        <f t="shared" si="118"/>
        <v>0.22767481479412752</v>
      </c>
      <c r="BB53" s="21">
        <f t="shared" si="118"/>
        <v>0.16262486771009133</v>
      </c>
      <c r="BC53" s="21">
        <f t="shared" si="118"/>
        <v>0.11616061979292183</v>
      </c>
      <c r="BD53" s="21">
        <f t="shared" si="118"/>
        <v>8.2971871280658333E-2</v>
      </c>
      <c r="BE53" s="5"/>
      <c r="BF53" s="163"/>
      <c r="BG53" s="163"/>
      <c r="BH53" s="20" t="s">
        <v>57</v>
      </c>
      <c r="BI53" s="21">
        <f>10*BI50</f>
        <v>1.8928571428571426</v>
      </c>
      <c r="BJ53" s="21">
        <f t="shared" ref="BJ53:BR53" si="119">10*BJ50</f>
        <v>1.3520408163265307</v>
      </c>
      <c r="BK53" s="21">
        <f t="shared" si="119"/>
        <v>0.96574344023323655</v>
      </c>
      <c r="BL53" s="21">
        <f t="shared" si="119"/>
        <v>0.68981674302373985</v>
      </c>
      <c r="BM53" s="21">
        <f t="shared" si="119"/>
        <v>0.49272624501695728</v>
      </c>
      <c r="BN53" s="21">
        <f t="shared" si="119"/>
        <v>0.35194731786925515</v>
      </c>
      <c r="BO53" s="21">
        <f t="shared" si="119"/>
        <v>0.25139094133518242</v>
      </c>
      <c r="BP53" s="21">
        <f t="shared" si="119"/>
        <v>0.17956495809655915</v>
      </c>
      <c r="BQ53" s="21">
        <f t="shared" si="119"/>
        <v>0.12826068435468455</v>
      </c>
      <c r="BR53" s="21">
        <f t="shared" si="119"/>
        <v>9.1614774539060265E-2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1.1785714285714284</v>
      </c>
      <c r="F54" s="21">
        <f>10*F52</f>
        <v>2.0204081632653059</v>
      </c>
      <c r="G54" s="21">
        <f>10*G52</f>
        <v>2.6217201166180764</v>
      </c>
      <c r="H54" s="21">
        <f t="shared" ref="H54:N54" si="120">10*H52</f>
        <v>3.0512286547271956</v>
      </c>
      <c r="I54" s="21">
        <f t="shared" si="120"/>
        <v>3.3580204676622838</v>
      </c>
      <c r="J54" s="21">
        <f t="shared" si="120"/>
        <v>3.5771574769016308</v>
      </c>
      <c r="K54" s="21">
        <f t="shared" si="120"/>
        <v>3.7336839120725958</v>
      </c>
      <c r="L54" s="21">
        <f t="shared" si="120"/>
        <v>3.8454885086232888</v>
      </c>
      <c r="M54" s="21">
        <f t="shared" si="120"/>
        <v>3.9253489347309078</v>
      </c>
      <c r="N54" s="21">
        <f t="shared" si="120"/>
        <v>3.9823920962363561</v>
      </c>
      <c r="P54" s="163"/>
      <c r="Q54" s="163"/>
      <c r="R54" s="20" t="s">
        <v>58</v>
      </c>
      <c r="S54" s="21">
        <f>10*S52</f>
        <v>1.3571428571428568</v>
      </c>
      <c r="T54" s="21">
        <f>10*T52</f>
        <v>2.3265306122448979</v>
      </c>
      <c r="U54" s="21">
        <f>10*U52</f>
        <v>3.0189504373177849</v>
      </c>
      <c r="V54" s="21">
        <f t="shared" ref="V54:AB54" si="121">10*V52</f>
        <v>3.5135360266555589</v>
      </c>
      <c r="W54" s="21">
        <f t="shared" si="121"/>
        <v>3.8668114476111146</v>
      </c>
      <c r="X54" s="21">
        <f t="shared" si="121"/>
        <v>4.1191510340079383</v>
      </c>
      <c r="Y54" s="21">
        <f t="shared" si="121"/>
        <v>4.299393595719958</v>
      </c>
      <c r="Z54" s="21">
        <f t="shared" si="121"/>
        <v>4.4281382826571178</v>
      </c>
      <c r="AA54" s="21">
        <f t="shared" si="121"/>
        <v>4.5200987733265023</v>
      </c>
      <c r="AB54" s="21">
        <f t="shared" si="121"/>
        <v>4.5857848380903539</v>
      </c>
      <c r="AC54" s="5"/>
      <c r="AD54" s="163"/>
      <c r="AE54" s="163"/>
      <c r="AF54" s="20" t="s">
        <v>58</v>
      </c>
      <c r="AG54" s="21">
        <f>10*AG52</f>
        <v>1.5357142857142851</v>
      </c>
      <c r="AH54" s="21">
        <f>10*AH52</f>
        <v>2.6326530612244898</v>
      </c>
      <c r="AI54" s="21">
        <f>10*AI52</f>
        <v>3.4161807580174934</v>
      </c>
      <c r="AJ54" s="21">
        <f t="shared" ref="AJ54:AP54" si="122">10*AJ52</f>
        <v>3.9758433985839225</v>
      </c>
      <c r="AK54" s="21">
        <f t="shared" si="122"/>
        <v>4.3756024275599454</v>
      </c>
      <c r="AL54" s="21">
        <f t="shared" si="122"/>
        <v>4.6611445911142466</v>
      </c>
      <c r="AM54" s="21">
        <f t="shared" si="122"/>
        <v>4.8651032793673208</v>
      </c>
      <c r="AN54" s="21">
        <f t="shared" si="122"/>
        <v>5.0107880566909477</v>
      </c>
      <c r="AO54" s="21">
        <f t="shared" si="122"/>
        <v>5.1148486119220946</v>
      </c>
      <c r="AP54" s="21">
        <f t="shared" si="122"/>
        <v>5.1891775799443511</v>
      </c>
      <c r="AQ54" s="5"/>
      <c r="AR54" s="163"/>
      <c r="AS54" s="163"/>
      <c r="AT54" s="20" t="s">
        <v>58</v>
      </c>
      <c r="AU54" s="21">
        <f>10*AU52</f>
        <v>1.714285714285714</v>
      </c>
      <c r="AV54" s="21">
        <f>10*AV52</f>
        <v>2.9387755102040813</v>
      </c>
      <c r="AW54" s="21">
        <f>10*AW52</f>
        <v>3.813411078717202</v>
      </c>
      <c r="AX54" s="21">
        <f t="shared" ref="AX54:BD54" si="123">10*AX52</f>
        <v>4.4381507705122853</v>
      </c>
      <c r="AY54" s="21">
        <f t="shared" si="123"/>
        <v>4.8843934075087772</v>
      </c>
      <c r="AZ54" s="21">
        <f t="shared" si="123"/>
        <v>5.2031381482205541</v>
      </c>
      <c r="BA54" s="21">
        <f t="shared" si="123"/>
        <v>5.4308129630146844</v>
      </c>
      <c r="BB54" s="21">
        <f t="shared" si="123"/>
        <v>5.5934378307247758</v>
      </c>
      <c r="BC54" s="21">
        <f t="shared" si="123"/>
        <v>5.7095984505176904</v>
      </c>
      <c r="BD54" s="21">
        <f t="shared" si="123"/>
        <v>5.7925703217983484</v>
      </c>
      <c r="BE54" s="5"/>
      <c r="BF54" s="163"/>
      <c r="BG54" s="163"/>
      <c r="BH54" s="20" t="s">
        <v>58</v>
      </c>
      <c r="BI54" s="21">
        <f>10*BI52</f>
        <v>1.8928571428571423</v>
      </c>
      <c r="BJ54" s="21">
        <f>10*BJ52</f>
        <v>3.2448979591836742</v>
      </c>
      <c r="BK54" s="21">
        <f>10*BK52</f>
        <v>4.2106413994169101</v>
      </c>
      <c r="BL54" s="21">
        <f t="shared" ref="BL54:BR54" si="124">10*BL52</f>
        <v>4.9004581424406499</v>
      </c>
      <c r="BM54" s="21">
        <f t="shared" si="124"/>
        <v>5.393184387457608</v>
      </c>
      <c r="BN54" s="21">
        <f t="shared" si="124"/>
        <v>5.7451317053268616</v>
      </c>
      <c r="BO54" s="21">
        <f t="shared" si="124"/>
        <v>5.9965226466620445</v>
      </c>
      <c r="BP54" s="21">
        <f t="shared" si="124"/>
        <v>6.1760876047586066</v>
      </c>
      <c r="BQ54" s="21">
        <f t="shared" si="124"/>
        <v>6.3043482891132854</v>
      </c>
      <c r="BR54" s="21">
        <f t="shared" si="124"/>
        <v>6.3959630636523439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0.16499999999999995</v>
      </c>
      <c r="F55" s="17">
        <f t="shared" ref="F55:N55" si="125">F50*F$16/$E$4</f>
        <v>0.16500000000000001</v>
      </c>
      <c r="G55" s="17">
        <f t="shared" si="125"/>
        <v>0.16500000000000006</v>
      </c>
      <c r="H55" s="17">
        <f t="shared" si="125"/>
        <v>0.16499999999999984</v>
      </c>
      <c r="I55" s="17">
        <f t="shared" si="125"/>
        <v>0.16500000000000004</v>
      </c>
      <c r="J55" s="17">
        <f t="shared" si="125"/>
        <v>0.16500000000000001</v>
      </c>
      <c r="K55" s="17">
        <f t="shared" si="125"/>
        <v>0.16500000000000017</v>
      </c>
      <c r="L55" s="17">
        <f t="shared" si="125"/>
        <v>0.16500000000000059</v>
      </c>
      <c r="M55" s="17">
        <f t="shared" si="125"/>
        <v>0.16499999999999942</v>
      </c>
      <c r="N55" s="17">
        <f t="shared" si="125"/>
        <v>0.16499999999999909</v>
      </c>
      <c r="P55" s="163"/>
      <c r="Q55" s="171" t="s">
        <v>45</v>
      </c>
      <c r="R55" s="16" t="s">
        <v>55</v>
      </c>
      <c r="S55" s="17">
        <f>S50*S$16/$E$4</f>
        <v>0.18999999999999997</v>
      </c>
      <c r="T55" s="17">
        <f t="shared" ref="T55:AB55" si="126">T50*T$16/$E$4</f>
        <v>0.19</v>
      </c>
      <c r="U55" s="17">
        <f t="shared" si="126"/>
        <v>0.19000000000000011</v>
      </c>
      <c r="V55" s="17">
        <f t="shared" si="126"/>
        <v>0.18999999999999986</v>
      </c>
      <c r="W55" s="17">
        <f t="shared" si="126"/>
        <v>0.19000000000000003</v>
      </c>
      <c r="X55" s="17">
        <f t="shared" si="126"/>
        <v>0.19</v>
      </c>
      <c r="Y55" s="17">
        <f t="shared" si="126"/>
        <v>0.19000000000000017</v>
      </c>
      <c r="Z55" s="17">
        <f t="shared" si="126"/>
        <v>0.19000000000000059</v>
      </c>
      <c r="AA55" s="17">
        <f t="shared" si="126"/>
        <v>0.18999999999999945</v>
      </c>
      <c r="AB55" s="17">
        <f t="shared" si="126"/>
        <v>0.18999999999999909</v>
      </c>
      <c r="AC55" s="5"/>
      <c r="AD55" s="163"/>
      <c r="AE55" s="171" t="s">
        <v>45</v>
      </c>
      <c r="AF55" s="16" t="s">
        <v>55</v>
      </c>
      <c r="AG55" s="17">
        <f>AG50*AG$16/$E$4</f>
        <v>0.21499999999999991</v>
      </c>
      <c r="AH55" s="17">
        <f t="shared" ref="AH55:AP55" si="127">AH50*AH$16/$E$4</f>
        <v>0.215</v>
      </c>
      <c r="AI55" s="17">
        <f t="shared" si="127"/>
        <v>0.21500000000000011</v>
      </c>
      <c r="AJ55" s="17">
        <f t="shared" si="127"/>
        <v>0.21499999999999986</v>
      </c>
      <c r="AK55" s="17">
        <f t="shared" si="127"/>
        <v>0.21500000000000002</v>
      </c>
      <c r="AL55" s="17">
        <f t="shared" si="127"/>
        <v>0.215</v>
      </c>
      <c r="AM55" s="17">
        <f t="shared" si="127"/>
        <v>0.21500000000000019</v>
      </c>
      <c r="AN55" s="17">
        <f t="shared" si="127"/>
        <v>0.21500000000000055</v>
      </c>
      <c r="AO55" s="17">
        <f t="shared" si="127"/>
        <v>0.21499999999999941</v>
      </c>
      <c r="AP55" s="17">
        <f t="shared" si="127"/>
        <v>0.21499999999999914</v>
      </c>
      <c r="AQ55" s="5"/>
      <c r="AR55" s="163"/>
      <c r="AS55" s="171" t="s">
        <v>45</v>
      </c>
      <c r="AT55" s="16" t="s">
        <v>55</v>
      </c>
      <c r="AU55" s="17">
        <f>AU50*AU$16/$E$4</f>
        <v>0.23999999999999996</v>
      </c>
      <c r="AV55" s="17">
        <f t="shared" ref="AV55:BD55" si="128">AV50*AV$16/$E$4</f>
        <v>0.24</v>
      </c>
      <c r="AW55" s="17">
        <f t="shared" si="128"/>
        <v>0.2400000000000001</v>
      </c>
      <c r="AX55" s="17">
        <f t="shared" si="128"/>
        <v>0.23999999999999985</v>
      </c>
      <c r="AY55" s="17">
        <f t="shared" si="128"/>
        <v>0.24000000000000005</v>
      </c>
      <c r="AZ55" s="17">
        <f t="shared" si="128"/>
        <v>0.24</v>
      </c>
      <c r="BA55" s="17">
        <f t="shared" si="128"/>
        <v>0.24000000000000021</v>
      </c>
      <c r="BB55" s="17">
        <f t="shared" si="128"/>
        <v>0.24000000000000055</v>
      </c>
      <c r="BC55" s="17">
        <f t="shared" si="128"/>
        <v>0.23999999999999941</v>
      </c>
      <c r="BD55" s="17">
        <f t="shared" si="128"/>
        <v>0.23999999999999913</v>
      </c>
      <c r="BE55" s="5"/>
      <c r="BF55" s="163"/>
      <c r="BG55" s="171" t="s">
        <v>45</v>
      </c>
      <c r="BH55" s="16" t="s">
        <v>55</v>
      </c>
      <c r="BI55" s="17">
        <f>BI50*BI$16/$E$4</f>
        <v>0.26499999999999996</v>
      </c>
      <c r="BJ55" s="17">
        <f t="shared" ref="BJ55:BR55" si="129">BJ50*BJ$16/$E$4</f>
        <v>0.26500000000000001</v>
      </c>
      <c r="BK55" s="17">
        <f t="shared" si="129"/>
        <v>0.26500000000000012</v>
      </c>
      <c r="BL55" s="17">
        <f t="shared" si="129"/>
        <v>0.2649999999999999</v>
      </c>
      <c r="BM55" s="17">
        <f t="shared" si="129"/>
        <v>0.26500000000000001</v>
      </c>
      <c r="BN55" s="17">
        <f t="shared" si="129"/>
        <v>0.26500000000000001</v>
      </c>
      <c r="BO55" s="17">
        <f t="shared" si="129"/>
        <v>0.26500000000000018</v>
      </c>
      <c r="BP55" s="17">
        <f t="shared" si="129"/>
        <v>0.26500000000000057</v>
      </c>
      <c r="BQ55" s="17">
        <f t="shared" si="129"/>
        <v>0.2649999999999994</v>
      </c>
      <c r="BR55" s="17">
        <f t="shared" si="129"/>
        <v>0.26499999999999907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130">E53*E$16</f>
        <v>164999.99999999997</v>
      </c>
      <c r="F56" s="22">
        <f t="shared" si="130"/>
        <v>165000</v>
      </c>
      <c r="G56" s="22">
        <f t="shared" si="130"/>
        <v>165000.00000000009</v>
      </c>
      <c r="H56" s="22">
        <f t="shared" si="130"/>
        <v>164999.99999999985</v>
      </c>
      <c r="I56" s="22">
        <f t="shared" si="130"/>
        <v>165000.00000000003</v>
      </c>
      <c r="J56" s="22">
        <f t="shared" si="130"/>
        <v>165000</v>
      </c>
      <c r="K56" s="22">
        <f t="shared" si="130"/>
        <v>165000.00000000017</v>
      </c>
      <c r="L56" s="22">
        <f t="shared" si="130"/>
        <v>165000.00000000058</v>
      </c>
      <c r="M56" s="22">
        <f t="shared" si="130"/>
        <v>164999.99999999942</v>
      </c>
      <c r="N56" s="22">
        <f t="shared" si="130"/>
        <v>164999.9999999991</v>
      </c>
      <c r="P56" s="163"/>
      <c r="Q56" s="163"/>
      <c r="R56" s="20" t="s">
        <v>57</v>
      </c>
      <c r="S56" s="22">
        <f t="shared" ref="S56:AB56" si="131">S53*S$16</f>
        <v>189999.99999999994</v>
      </c>
      <c r="T56" s="22">
        <f t="shared" si="131"/>
        <v>190000</v>
      </c>
      <c r="U56" s="22">
        <f t="shared" si="131"/>
        <v>190000.00000000009</v>
      </c>
      <c r="V56" s="22">
        <f t="shared" si="131"/>
        <v>189999.99999999985</v>
      </c>
      <c r="W56" s="22">
        <f t="shared" si="131"/>
        <v>190000.00000000003</v>
      </c>
      <c r="X56" s="22">
        <f t="shared" si="131"/>
        <v>190000</v>
      </c>
      <c r="Y56" s="22">
        <f t="shared" si="131"/>
        <v>190000.00000000017</v>
      </c>
      <c r="Z56" s="22">
        <f t="shared" si="131"/>
        <v>190000.00000000058</v>
      </c>
      <c r="AA56" s="22">
        <f t="shared" si="131"/>
        <v>189999.99999999945</v>
      </c>
      <c r="AB56" s="22">
        <f t="shared" si="131"/>
        <v>189999.9999999991</v>
      </c>
      <c r="AC56" s="5"/>
      <c r="AD56" s="163"/>
      <c r="AE56" s="163"/>
      <c r="AF56" s="20" t="s">
        <v>57</v>
      </c>
      <c r="AG56" s="22">
        <f t="shared" ref="AG56:AP56" si="132">AG53*AG$16</f>
        <v>214999.99999999991</v>
      </c>
      <c r="AH56" s="22">
        <f t="shared" si="132"/>
        <v>215000</v>
      </c>
      <c r="AI56" s="22">
        <f t="shared" si="132"/>
        <v>215000.00000000009</v>
      </c>
      <c r="AJ56" s="22">
        <f t="shared" si="132"/>
        <v>214999.99999999983</v>
      </c>
      <c r="AK56" s="22">
        <f t="shared" si="132"/>
        <v>215000.00000000003</v>
      </c>
      <c r="AL56" s="22">
        <f t="shared" si="132"/>
        <v>215000.00000000003</v>
      </c>
      <c r="AM56" s="22">
        <f t="shared" si="132"/>
        <v>215000.00000000017</v>
      </c>
      <c r="AN56" s="22">
        <f t="shared" si="132"/>
        <v>215000.00000000055</v>
      </c>
      <c r="AO56" s="22">
        <f t="shared" si="132"/>
        <v>214999.99999999939</v>
      </c>
      <c r="AP56" s="22">
        <f t="shared" si="132"/>
        <v>214999.9999999991</v>
      </c>
      <c r="AQ56" s="5"/>
      <c r="AR56" s="163"/>
      <c r="AS56" s="163"/>
      <c r="AT56" s="20" t="s">
        <v>57</v>
      </c>
      <c r="AU56" s="22">
        <f t="shared" ref="AU56:BD56" si="133">AU53*AU$16</f>
        <v>239999.99999999994</v>
      </c>
      <c r="AV56" s="22">
        <f t="shared" si="133"/>
        <v>240000</v>
      </c>
      <c r="AW56" s="22">
        <f t="shared" si="133"/>
        <v>240000.00000000012</v>
      </c>
      <c r="AX56" s="22">
        <f t="shared" si="133"/>
        <v>239999.99999999983</v>
      </c>
      <c r="AY56" s="22">
        <f t="shared" si="133"/>
        <v>240000</v>
      </c>
      <c r="AZ56" s="22">
        <f t="shared" si="133"/>
        <v>240000</v>
      </c>
      <c r="BA56" s="22">
        <f t="shared" si="133"/>
        <v>240000.0000000002</v>
      </c>
      <c r="BB56" s="22">
        <f t="shared" si="133"/>
        <v>240000.00000000058</v>
      </c>
      <c r="BC56" s="22">
        <f t="shared" si="133"/>
        <v>239999.99999999945</v>
      </c>
      <c r="BD56" s="22">
        <f t="shared" si="133"/>
        <v>239999.99999999913</v>
      </c>
      <c r="BE56" s="5"/>
      <c r="BF56" s="163"/>
      <c r="BG56" s="163"/>
      <c r="BH56" s="20" t="s">
        <v>57</v>
      </c>
      <c r="BI56" s="22">
        <f t="shared" ref="BI56:BR56" si="134">BI53*BI$16</f>
        <v>264999.99999999994</v>
      </c>
      <c r="BJ56" s="22">
        <f t="shared" si="134"/>
        <v>265000</v>
      </c>
      <c r="BK56" s="22">
        <f t="shared" si="134"/>
        <v>265000.00000000012</v>
      </c>
      <c r="BL56" s="22">
        <f t="shared" si="134"/>
        <v>264999.99999999988</v>
      </c>
      <c r="BM56" s="22">
        <f t="shared" si="134"/>
        <v>265000.00000000006</v>
      </c>
      <c r="BN56" s="22">
        <f t="shared" si="134"/>
        <v>265000</v>
      </c>
      <c r="BO56" s="22">
        <f t="shared" si="134"/>
        <v>265000.00000000017</v>
      </c>
      <c r="BP56" s="22">
        <f t="shared" si="134"/>
        <v>265000.00000000058</v>
      </c>
      <c r="BQ56" s="22">
        <f t="shared" si="134"/>
        <v>264999.99999999942</v>
      </c>
      <c r="BR56" s="22">
        <f t="shared" si="134"/>
        <v>264999.99999999907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164999.99999999997</v>
      </c>
      <c r="F57" s="22">
        <f>E57+F56</f>
        <v>330000</v>
      </c>
      <c r="G57" s="22">
        <f t="shared" ref="G57:N57" si="135">F57+G56</f>
        <v>495000.00000000012</v>
      </c>
      <c r="H57" s="22">
        <f t="shared" si="135"/>
        <v>660000</v>
      </c>
      <c r="I57" s="22">
        <f t="shared" si="135"/>
        <v>825000</v>
      </c>
      <c r="J57" s="22">
        <f t="shared" si="135"/>
        <v>990000</v>
      </c>
      <c r="K57" s="22">
        <f t="shared" si="135"/>
        <v>1155000.0000000002</v>
      </c>
      <c r="L57" s="22">
        <f t="shared" si="135"/>
        <v>1320000.0000000009</v>
      </c>
      <c r="M57" s="22">
        <f t="shared" si="135"/>
        <v>1485000.0000000005</v>
      </c>
      <c r="N57" s="22">
        <f t="shared" si="135"/>
        <v>1649999.9999999995</v>
      </c>
      <c r="P57" s="163"/>
      <c r="Q57" s="163"/>
      <c r="R57" s="20" t="s">
        <v>58</v>
      </c>
      <c r="S57" s="22">
        <f>S56</f>
        <v>189999.99999999994</v>
      </c>
      <c r="T57" s="22">
        <f>S57+T56</f>
        <v>379999.99999999994</v>
      </c>
      <c r="U57" s="22">
        <f t="shared" ref="U57:AB57" si="136">T57+U56</f>
        <v>570000</v>
      </c>
      <c r="V57" s="22">
        <f t="shared" si="136"/>
        <v>759999.99999999988</v>
      </c>
      <c r="W57" s="22">
        <f t="shared" si="136"/>
        <v>949999.99999999988</v>
      </c>
      <c r="X57" s="22">
        <f t="shared" si="136"/>
        <v>1140000</v>
      </c>
      <c r="Y57" s="22">
        <f t="shared" si="136"/>
        <v>1330000.0000000002</v>
      </c>
      <c r="Z57" s="22">
        <f t="shared" si="136"/>
        <v>1520000.0000000009</v>
      </c>
      <c r="AA57" s="22">
        <f t="shared" si="136"/>
        <v>1710000.0000000005</v>
      </c>
      <c r="AB57" s="22">
        <f t="shared" si="136"/>
        <v>1899999.9999999995</v>
      </c>
      <c r="AC57" s="5"/>
      <c r="AD57" s="163"/>
      <c r="AE57" s="163"/>
      <c r="AF57" s="20" t="s">
        <v>58</v>
      </c>
      <c r="AG57" s="22">
        <f>AG56</f>
        <v>214999.99999999991</v>
      </c>
      <c r="AH57" s="22">
        <f>AG57+AH56</f>
        <v>429999.99999999988</v>
      </c>
      <c r="AI57" s="22">
        <f t="shared" ref="AI57:AP57" si="137">AH57+AI56</f>
        <v>645000</v>
      </c>
      <c r="AJ57" s="22">
        <f t="shared" si="137"/>
        <v>859999.99999999977</v>
      </c>
      <c r="AK57" s="22">
        <f t="shared" si="137"/>
        <v>1074999.9999999998</v>
      </c>
      <c r="AL57" s="22">
        <f t="shared" si="137"/>
        <v>1289999.9999999998</v>
      </c>
      <c r="AM57" s="22">
        <f t="shared" si="137"/>
        <v>1505000</v>
      </c>
      <c r="AN57" s="22">
        <f t="shared" si="137"/>
        <v>1720000.0000000005</v>
      </c>
      <c r="AO57" s="22">
        <f t="shared" si="137"/>
        <v>1934999.9999999998</v>
      </c>
      <c r="AP57" s="22">
        <f t="shared" si="137"/>
        <v>2149999.9999999991</v>
      </c>
      <c r="AQ57" s="5"/>
      <c r="AR57" s="163"/>
      <c r="AS57" s="163"/>
      <c r="AT57" s="20" t="s">
        <v>58</v>
      </c>
      <c r="AU57" s="22">
        <f>AU56</f>
        <v>239999.99999999994</v>
      </c>
      <c r="AV57" s="22">
        <f>AU57+AV56</f>
        <v>479999.99999999994</v>
      </c>
      <c r="AW57" s="22">
        <f t="shared" ref="AW57:BD57" si="138">AV57+AW56</f>
        <v>720000</v>
      </c>
      <c r="AX57" s="22">
        <f t="shared" si="138"/>
        <v>959999.99999999977</v>
      </c>
      <c r="AY57" s="22">
        <f t="shared" si="138"/>
        <v>1199999.9999999998</v>
      </c>
      <c r="AZ57" s="22">
        <f t="shared" si="138"/>
        <v>1439999.9999999998</v>
      </c>
      <c r="BA57" s="22">
        <f t="shared" si="138"/>
        <v>1680000</v>
      </c>
      <c r="BB57" s="22">
        <f t="shared" si="138"/>
        <v>1920000.0000000005</v>
      </c>
      <c r="BC57" s="22">
        <f t="shared" si="138"/>
        <v>2160000</v>
      </c>
      <c r="BD57" s="22">
        <f t="shared" si="138"/>
        <v>2399999.9999999991</v>
      </c>
      <c r="BE57" s="5"/>
      <c r="BF57" s="163"/>
      <c r="BG57" s="163"/>
      <c r="BH57" s="20" t="s">
        <v>58</v>
      </c>
      <c r="BI57" s="22">
        <f>BI56</f>
        <v>264999.99999999994</v>
      </c>
      <c r="BJ57" s="22">
        <f>BI57+BJ56</f>
        <v>530000</v>
      </c>
      <c r="BK57" s="22">
        <f t="shared" ref="BK57:BR57" si="139">BJ57+BK56</f>
        <v>795000.00000000012</v>
      </c>
      <c r="BL57" s="22">
        <f t="shared" si="139"/>
        <v>1060000</v>
      </c>
      <c r="BM57" s="22">
        <f t="shared" si="139"/>
        <v>1325000</v>
      </c>
      <c r="BN57" s="22">
        <f t="shared" si="139"/>
        <v>1590000</v>
      </c>
      <c r="BO57" s="22">
        <f t="shared" si="139"/>
        <v>1855000.0000000002</v>
      </c>
      <c r="BP57" s="22">
        <f t="shared" si="139"/>
        <v>2120000.0000000009</v>
      </c>
      <c r="BQ57" s="22">
        <f t="shared" si="139"/>
        <v>2385000.0000000005</v>
      </c>
      <c r="BR57" s="22">
        <f t="shared" si="139"/>
        <v>2649999.9999999995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0.16499999999999995</v>
      </c>
      <c r="F58" s="17">
        <f>F52*F$16/$E$4-E58</f>
        <v>0.23099999999999996</v>
      </c>
      <c r="G58" s="17">
        <f>G52*G$16/$E$4-F58-E58</f>
        <v>0.32340000000000024</v>
      </c>
      <c r="H58" s="17">
        <f>H52*H$16/$E$4-G58-F58-E58</f>
        <v>0.45275999999999927</v>
      </c>
      <c r="I58" s="17">
        <f>I52*I$16/$E$4-H58-G58-F58-E58</f>
        <v>0.63386400000000087</v>
      </c>
      <c r="J58" s="17">
        <f>J52*J$16/$E$4-I58-H58-G58-F58-E58</f>
        <v>0.88740959999999947</v>
      </c>
      <c r="K58" s="17">
        <f>K52*K$16/$E$4-J58-I58-H58-G58-F58-E58</f>
        <v>1.2423734400000024</v>
      </c>
      <c r="L58" s="17">
        <f>L52*L$16/$E$4-K58-J58-I58-H58-G58-F58-E58</f>
        <v>1.7393228160000094</v>
      </c>
      <c r="M58" s="17">
        <f>M52*M$16/$E$4-L58-K58-J58-I58-H58-G58-F58-E58</f>
        <v>2.4350519423999732</v>
      </c>
      <c r="N58" s="17">
        <f>N52*N$16/$E$4-M58-L58-K58-J58-I58-H58-G58-F58-E58</f>
        <v>3.4090727193599815</v>
      </c>
      <c r="P58" s="163"/>
      <c r="Q58" s="171" t="s">
        <v>44</v>
      </c>
      <c r="R58" s="16" t="s">
        <v>55</v>
      </c>
      <c r="S58" s="17">
        <f>S52*S$16/$E$4</f>
        <v>0.18999999999999997</v>
      </c>
      <c r="T58" s="17">
        <f>T52*T$16/$E$4-S58</f>
        <v>0.26600000000000001</v>
      </c>
      <c r="U58" s="17">
        <f>U52*U$16/$E$4-T58-S58</f>
        <v>0.37240000000000018</v>
      </c>
      <c r="V58" s="17">
        <f>V52*V$16/$E$4-U58-T58-S58</f>
        <v>0.52135999999999927</v>
      </c>
      <c r="W58" s="17">
        <f>W52*W$16/$E$4-V58-U58-T58-S58</f>
        <v>0.72990400000000077</v>
      </c>
      <c r="X58" s="17">
        <f>X52*X$16/$E$4-W58-V58-U58-T58-S58</f>
        <v>1.0218655999999995</v>
      </c>
      <c r="Y58" s="17">
        <f>Y52*Y$16/$E$4-X58-W58-V58-U58-T58-S58</f>
        <v>1.4306118400000023</v>
      </c>
      <c r="Z58" s="17">
        <f>Z52*Z$16/$E$4-Y58-X58-W58-V58-U58-T58-S58</f>
        <v>2.0028565760000072</v>
      </c>
      <c r="AA58" s="17">
        <f>AA52*AA$16/$E$4-Z58-Y58-X58-W58-V58-U58-T58-S58</f>
        <v>2.8039992063999795</v>
      </c>
      <c r="AB58" s="17">
        <f>AB52*AB$16/$E$4-AA58-Z58-Y58-X58-W58-V58-U58-T58-S58</f>
        <v>3.9255988889599824</v>
      </c>
      <c r="AC58" s="5"/>
      <c r="AD58" s="163"/>
      <c r="AE58" s="171" t="s">
        <v>44</v>
      </c>
      <c r="AF58" s="16" t="s">
        <v>55</v>
      </c>
      <c r="AG58" s="17">
        <f>AG52*AG$16/$E$4</f>
        <v>0.21499999999999991</v>
      </c>
      <c r="AH58" s="17">
        <f>AH52*AH$16/$E$4-AG58</f>
        <v>0.3010000000000001</v>
      </c>
      <c r="AI58" s="17">
        <f>AI52*AI$16/$E$4-AH58-AG58</f>
        <v>0.42140000000000039</v>
      </c>
      <c r="AJ58" s="17">
        <f>AJ52*AJ$16/$E$4-AI58-AH58-AG58</f>
        <v>0.58995999999999915</v>
      </c>
      <c r="AK58" s="17">
        <f>AK52*AK$16/$E$4-AJ58-AI58-AH58-AG58</f>
        <v>0.82594400000000046</v>
      </c>
      <c r="AL58" s="17">
        <f>AL52*AL$16/$E$4-AK58-AJ58-AI58-AH58-AG58</f>
        <v>1.1563215999999994</v>
      </c>
      <c r="AM58" s="17">
        <f>AM52*AM$16/$E$4-AL58-AK58-AJ58-AI58-AH58-AG58</f>
        <v>1.6188502400000027</v>
      </c>
      <c r="AN58" s="17">
        <f>AN52*AN$16/$E$4-AM58-AL58-AK58-AJ58-AI58-AH58-AG58</f>
        <v>2.2663903360000082</v>
      </c>
      <c r="AO58" s="17">
        <f>AO52*AO$16/$E$4-AN58-AM58-AL58-AK58-AJ58-AI58-AH58-AG58</f>
        <v>3.1729464703999763</v>
      </c>
      <c r="AP58" s="17">
        <f>AP52*AP$16/$E$4-AO58-AN58-AM58-AL58-AK58-AJ58-AI58-AH58-AG58</f>
        <v>4.4421250585599932</v>
      </c>
      <c r="AQ58" s="5"/>
      <c r="AR58" s="163"/>
      <c r="AS58" s="171" t="s">
        <v>44</v>
      </c>
      <c r="AT58" s="16" t="s">
        <v>55</v>
      </c>
      <c r="AU58" s="17">
        <f>AU52*AU$16/$E$4</f>
        <v>0.23999999999999996</v>
      </c>
      <c r="AV58" s="17">
        <f>AV52*AV$16/$E$4-AU58</f>
        <v>0.33599999999999997</v>
      </c>
      <c r="AW58" s="17">
        <f>AW52*AW$16/$E$4-AV58-AU58</f>
        <v>0.47040000000000026</v>
      </c>
      <c r="AX58" s="17">
        <f>AX52*AX$16/$E$4-AW58-AV58-AU58</f>
        <v>0.65855999999999926</v>
      </c>
      <c r="AY58" s="17">
        <f>AY52*AY$16/$E$4-AX58-AW58-AV58-AU58</f>
        <v>0.92198400000000125</v>
      </c>
      <c r="AZ58" s="17">
        <f>AZ52*AZ$16/$E$4-AY58-AX58-AW58-AV58-AU58</f>
        <v>1.2907775999999991</v>
      </c>
      <c r="BA58" s="17">
        <f>BA52*BA$16/$E$4-AZ58-AY58-AX58-AW58-AV58-AU58</f>
        <v>1.8070886400000024</v>
      </c>
      <c r="BB58" s="17">
        <f>BB52*BB$16/$E$4-BA58-AZ58-AY58-AX58-AW58-AV58-AU58</f>
        <v>2.529924096000002</v>
      </c>
      <c r="BC58" s="17">
        <f>BC52*BC$16/$E$4-BB58-BA58-AZ58-AY58-AX58-AW58-AV58-AU58</f>
        <v>3.541893734399987</v>
      </c>
      <c r="BD58" s="17">
        <f>BD52*BD$16/$E$4-BC58-BB58-BA58-AZ58-AY58-AX58-AW58-AV58-AU58</f>
        <v>4.9586512281599946</v>
      </c>
      <c r="BE58" s="5"/>
      <c r="BF58" s="163"/>
      <c r="BG58" s="171" t="s">
        <v>44</v>
      </c>
      <c r="BH58" s="16" t="s">
        <v>55</v>
      </c>
      <c r="BI58" s="17">
        <f>BI52*BI$16/$E$4</f>
        <v>0.2649999999999999</v>
      </c>
      <c r="BJ58" s="17">
        <f>BJ52*BJ$16/$E$4-BI58</f>
        <v>0.37100000000000022</v>
      </c>
      <c r="BK58" s="17">
        <f>BK52*BK$16/$E$4-BJ58-BI58</f>
        <v>0.51940000000000008</v>
      </c>
      <c r="BL58" s="17">
        <f>BL52*BL$16/$E$4-BK58-BJ58-BI58</f>
        <v>0.72715999999999981</v>
      </c>
      <c r="BM58" s="17">
        <f>BM52*BM$16/$E$4-BL58-BK58-BJ58-BI58</f>
        <v>1.0180240000000005</v>
      </c>
      <c r="BN58" s="17">
        <f>BN52*BN$16/$E$4-BM58-BL58-BK58-BJ58-BI58</f>
        <v>1.4252335999999994</v>
      </c>
      <c r="BO58" s="17">
        <f>BO52*BO$16/$E$4-BN58-BM58-BL58-BK58-BJ58-BI58</f>
        <v>1.9953270400000001</v>
      </c>
      <c r="BP58" s="17">
        <f>BP52*BP$16/$E$4-BO58-BN58-BM58-BL58-BK58-BJ58-BI58</f>
        <v>2.7934578560000052</v>
      </c>
      <c r="BQ58" s="17">
        <f>BQ52*BQ$16/$E$4-BP58-BO58-BN58-BM58-BL58-BK58-BJ58-BI58</f>
        <v>3.9108409983999914</v>
      </c>
      <c r="BR58" s="17">
        <f>BR52*BR$16/$E$4-BQ58-BP58-BO58-BN58-BM58-BL58-BK58-BJ58-BI58</f>
        <v>5.4751773977599907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0.36120480000000005</v>
      </c>
      <c r="J59" s="18"/>
      <c r="K59" s="18"/>
      <c r="L59" s="18"/>
      <c r="M59" s="18"/>
      <c r="N59" s="18">
        <f>SUM(E58:N58)/10</f>
        <v>1.1519254517759967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0.41593280000000005</v>
      </c>
      <c r="X59" s="18"/>
      <c r="Y59" s="18"/>
      <c r="Z59" s="18"/>
      <c r="AA59" s="18"/>
      <c r="AB59" s="18">
        <f>SUM(S58:AB58)/10</f>
        <v>1.3264596111359972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0.47066079999999999</v>
      </c>
      <c r="AL59" s="18"/>
      <c r="AM59" s="18"/>
      <c r="AN59" s="18"/>
      <c r="AO59" s="18"/>
      <c r="AP59" s="18">
        <f>SUM(AG58:AP58)/10</f>
        <v>1.5009937704959979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0.52538880000000021</v>
      </c>
      <c r="AZ59" s="18"/>
      <c r="BA59" s="18"/>
      <c r="BB59" s="18"/>
      <c r="BC59" s="18"/>
      <c r="BD59" s="18">
        <f>SUM(AU58:BD58)/10</f>
        <v>1.6755279298559986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0.5801168000000001</v>
      </c>
      <c r="BN59" s="18"/>
      <c r="BO59" s="18"/>
      <c r="BP59" s="18"/>
      <c r="BQ59" s="18"/>
      <c r="BR59" s="18">
        <f>SUM(BI58:BR58)/10</f>
        <v>1.8500620892159987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164999.99999999997</v>
      </c>
      <c r="F60" s="23">
        <f>F62-E62</f>
        <v>230999.99999999997</v>
      </c>
      <c r="G60" s="23">
        <f t="shared" ref="G60:N60" si="140">G62-F62</f>
        <v>323400.00000000017</v>
      </c>
      <c r="H60" s="23">
        <f t="shared" si="140"/>
        <v>452759.99999999942</v>
      </c>
      <c r="I60" s="23">
        <f t="shared" si="140"/>
        <v>633864.0000000007</v>
      </c>
      <c r="J60" s="23">
        <f t="shared" si="140"/>
        <v>887409.59999999939</v>
      </c>
      <c r="K60" s="23">
        <f t="shared" si="140"/>
        <v>1242373.4400000027</v>
      </c>
      <c r="L60" s="23">
        <f t="shared" si="140"/>
        <v>1739322.8160000094</v>
      </c>
      <c r="M60" s="23">
        <f t="shared" si="140"/>
        <v>2435051.942399974</v>
      </c>
      <c r="N60" s="23">
        <f t="shared" si="140"/>
        <v>3409072.7193599818</v>
      </c>
      <c r="P60" s="163"/>
      <c r="Q60" s="163"/>
      <c r="R60" s="20" t="s">
        <v>57</v>
      </c>
      <c r="S60" s="23">
        <f>S62</f>
        <v>189999.99999999994</v>
      </c>
      <c r="T60" s="23">
        <f>T62-S62</f>
        <v>266000.00000000006</v>
      </c>
      <c r="U60" s="23">
        <f t="shared" ref="U60:AB60" si="141">U62-T62</f>
        <v>372400.00000000023</v>
      </c>
      <c r="V60" s="23">
        <f t="shared" si="141"/>
        <v>521359.9999999993</v>
      </c>
      <c r="W60" s="23">
        <f t="shared" si="141"/>
        <v>729904.00000000047</v>
      </c>
      <c r="X60" s="23">
        <f t="shared" si="141"/>
        <v>1021865.5999999996</v>
      </c>
      <c r="Y60" s="23">
        <f t="shared" si="141"/>
        <v>1430611.8400000026</v>
      </c>
      <c r="Z60" s="23">
        <f t="shared" si="141"/>
        <v>2002856.5760000069</v>
      </c>
      <c r="AA60" s="23">
        <f t="shared" si="141"/>
        <v>2803999.2063999781</v>
      </c>
      <c r="AB60" s="23">
        <f t="shared" si="141"/>
        <v>3925598.8889599871</v>
      </c>
      <c r="AC60" s="5"/>
      <c r="AD60" s="163"/>
      <c r="AE60" s="163"/>
      <c r="AF60" s="20" t="s">
        <v>57</v>
      </c>
      <c r="AG60" s="23">
        <f>AG62</f>
        <v>214999.99999999991</v>
      </c>
      <c r="AH60" s="23">
        <f>AH62-AG62</f>
        <v>301000.00000000012</v>
      </c>
      <c r="AI60" s="23">
        <f t="shared" ref="AI60:AP60" si="142">AI62-AH62</f>
        <v>421400.00000000023</v>
      </c>
      <c r="AJ60" s="23">
        <f t="shared" si="142"/>
        <v>589959.99999999953</v>
      </c>
      <c r="AK60" s="23">
        <f t="shared" si="142"/>
        <v>825944.00000000023</v>
      </c>
      <c r="AL60" s="23">
        <f t="shared" si="142"/>
        <v>1156321.6000000001</v>
      </c>
      <c r="AM60" s="23">
        <f t="shared" si="142"/>
        <v>1618850.2400000016</v>
      </c>
      <c r="AN60" s="23">
        <f t="shared" si="142"/>
        <v>2266390.3360000066</v>
      </c>
      <c r="AO60" s="23">
        <f t="shared" si="142"/>
        <v>3172946.4703999776</v>
      </c>
      <c r="AP60" s="23">
        <f t="shared" si="142"/>
        <v>4442125.0585599951</v>
      </c>
      <c r="AQ60" s="5"/>
      <c r="AR60" s="163"/>
      <c r="AS60" s="163"/>
      <c r="AT60" s="20" t="s">
        <v>57</v>
      </c>
      <c r="AU60" s="23">
        <f>AU62</f>
        <v>239999.99999999994</v>
      </c>
      <c r="AV60" s="23">
        <f>AV62-AU62</f>
        <v>336000.00000000006</v>
      </c>
      <c r="AW60" s="23">
        <f t="shared" ref="AW60:BD60" si="143">AW62-AV62</f>
        <v>470400.00000000023</v>
      </c>
      <c r="AX60" s="23">
        <f t="shared" si="143"/>
        <v>658559.9999999993</v>
      </c>
      <c r="AY60" s="23">
        <f t="shared" si="143"/>
        <v>921984.00000000093</v>
      </c>
      <c r="AZ60" s="23">
        <f t="shared" si="143"/>
        <v>1290777.5999999992</v>
      </c>
      <c r="BA60" s="23">
        <f t="shared" si="143"/>
        <v>1807088.6400000034</v>
      </c>
      <c r="BB60" s="23">
        <f t="shared" si="143"/>
        <v>2529924.0960000027</v>
      </c>
      <c r="BC60" s="23">
        <f t="shared" si="143"/>
        <v>3541893.7343999865</v>
      </c>
      <c r="BD60" s="23">
        <f t="shared" si="143"/>
        <v>4958651.2281599957</v>
      </c>
      <c r="BE60" s="5"/>
      <c r="BF60" s="163"/>
      <c r="BG60" s="163"/>
      <c r="BH60" s="20" t="s">
        <v>57</v>
      </c>
      <c r="BI60" s="23">
        <f>BI62</f>
        <v>264999.99999999994</v>
      </c>
      <c r="BJ60" s="23">
        <f>BJ62-BI62</f>
        <v>371000.00000000017</v>
      </c>
      <c r="BK60" s="23">
        <f t="shared" ref="BK60:BR60" si="144">BK62-BJ62</f>
        <v>519400.00000000012</v>
      </c>
      <c r="BL60" s="23">
        <f t="shared" si="144"/>
        <v>727159.99999999977</v>
      </c>
      <c r="BM60" s="23">
        <f t="shared" si="144"/>
        <v>1018024.0000000005</v>
      </c>
      <c r="BN60" s="23">
        <f t="shared" si="144"/>
        <v>1425233.5999999992</v>
      </c>
      <c r="BO60" s="23">
        <f t="shared" si="144"/>
        <v>1995327.040000001</v>
      </c>
      <c r="BP60" s="23">
        <f t="shared" si="144"/>
        <v>2793457.8560000043</v>
      </c>
      <c r="BQ60" s="23">
        <f t="shared" si="144"/>
        <v>3910840.9983999897</v>
      </c>
      <c r="BR60" s="23">
        <f t="shared" si="144"/>
        <v>5475177.3977599926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361204.80000000005</v>
      </c>
      <c r="J61" s="23"/>
      <c r="K61" s="23"/>
      <c r="L61" s="23"/>
      <c r="M61" s="23"/>
      <c r="N61" s="23">
        <f>SUM(E60:N60)/10</f>
        <v>1151925.4517759967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415932.8</v>
      </c>
      <c r="X61" s="23"/>
      <c r="Y61" s="23"/>
      <c r="Z61" s="23"/>
      <c r="AA61" s="23"/>
      <c r="AB61" s="23">
        <f>SUM(S60:AB60)/10</f>
        <v>1326459.6111359973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470660.8</v>
      </c>
      <c r="AL61" s="23"/>
      <c r="AM61" s="23"/>
      <c r="AN61" s="23"/>
      <c r="AO61" s="23"/>
      <c r="AP61" s="23">
        <f>SUM(AG60:AP60)/10</f>
        <v>1500993.7704959982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525388.80000000005</v>
      </c>
      <c r="AZ61" s="23"/>
      <c r="BA61" s="23"/>
      <c r="BB61" s="23"/>
      <c r="BC61" s="23"/>
      <c r="BD61" s="23">
        <f>SUM(AU60:BD60)/10</f>
        <v>1675527.9298559988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580116.80000000005</v>
      </c>
      <c r="BN61" s="23"/>
      <c r="BO61" s="23"/>
      <c r="BP61" s="23"/>
      <c r="BQ61" s="23"/>
      <c r="BR61" s="23">
        <f>SUM(BI60:BR60)/10</f>
        <v>1850062.0892159988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145">E54*E$16</f>
        <v>164999.99999999997</v>
      </c>
      <c r="F62" s="22">
        <f t="shared" si="145"/>
        <v>395999.99999999994</v>
      </c>
      <c r="G62" s="22">
        <f t="shared" si="145"/>
        <v>719400.00000000012</v>
      </c>
      <c r="H62" s="22">
        <f t="shared" si="145"/>
        <v>1172159.9999999995</v>
      </c>
      <c r="I62" s="22">
        <f t="shared" si="145"/>
        <v>1806024.0000000002</v>
      </c>
      <c r="J62" s="22">
        <f t="shared" si="145"/>
        <v>2693433.5999999996</v>
      </c>
      <c r="K62" s="22">
        <f t="shared" si="145"/>
        <v>3935807.0400000024</v>
      </c>
      <c r="L62" s="22">
        <f t="shared" si="145"/>
        <v>5675129.8560000118</v>
      </c>
      <c r="M62" s="22">
        <f t="shared" si="145"/>
        <v>8110181.7983999858</v>
      </c>
      <c r="N62" s="22">
        <f t="shared" si="145"/>
        <v>11519254.517759968</v>
      </c>
      <c r="P62" s="163"/>
      <c r="Q62" s="163"/>
      <c r="R62" s="20" t="s">
        <v>58</v>
      </c>
      <c r="S62" s="22">
        <f t="shared" ref="S62:AB62" si="146">S54*S$16</f>
        <v>189999.99999999994</v>
      </c>
      <c r="T62" s="22">
        <f t="shared" si="146"/>
        <v>456000</v>
      </c>
      <c r="U62" s="22">
        <f t="shared" si="146"/>
        <v>828400.00000000023</v>
      </c>
      <c r="V62" s="22">
        <f t="shared" si="146"/>
        <v>1349759.9999999995</v>
      </c>
      <c r="W62" s="22">
        <f t="shared" si="146"/>
        <v>2079664</v>
      </c>
      <c r="X62" s="22">
        <f t="shared" si="146"/>
        <v>3101529.5999999996</v>
      </c>
      <c r="Y62" s="22">
        <f t="shared" si="146"/>
        <v>4532141.4400000023</v>
      </c>
      <c r="Z62" s="22">
        <f t="shared" si="146"/>
        <v>6534998.0160000091</v>
      </c>
      <c r="AA62" s="22">
        <f t="shared" si="146"/>
        <v>9338997.2223999873</v>
      </c>
      <c r="AB62" s="22">
        <f t="shared" si="146"/>
        <v>13264596.111359974</v>
      </c>
      <c r="AC62" s="5"/>
      <c r="AD62" s="163"/>
      <c r="AE62" s="163"/>
      <c r="AF62" s="20" t="s">
        <v>58</v>
      </c>
      <c r="AG62" s="22">
        <f t="shared" ref="AG62:AP62" si="147">AG54*AG$16</f>
        <v>214999.99999999991</v>
      </c>
      <c r="AH62" s="22">
        <f t="shared" si="147"/>
        <v>516000</v>
      </c>
      <c r="AI62" s="22">
        <f t="shared" si="147"/>
        <v>937400.00000000023</v>
      </c>
      <c r="AJ62" s="22">
        <f t="shared" si="147"/>
        <v>1527359.9999999998</v>
      </c>
      <c r="AK62" s="22">
        <f t="shared" si="147"/>
        <v>2353304</v>
      </c>
      <c r="AL62" s="22">
        <f t="shared" si="147"/>
        <v>3509625.6</v>
      </c>
      <c r="AM62" s="22">
        <f t="shared" si="147"/>
        <v>5128475.8400000017</v>
      </c>
      <c r="AN62" s="22">
        <f t="shared" si="147"/>
        <v>7394866.1760000084</v>
      </c>
      <c r="AO62" s="22">
        <f t="shared" si="147"/>
        <v>10567812.646399986</v>
      </c>
      <c r="AP62" s="22">
        <f t="shared" si="147"/>
        <v>15009937.704959981</v>
      </c>
      <c r="AQ62" s="5"/>
      <c r="AR62" s="163"/>
      <c r="AS62" s="163"/>
      <c r="AT62" s="20" t="s">
        <v>58</v>
      </c>
      <c r="AU62" s="22">
        <f t="shared" ref="AU62:BD62" si="148">AU54*AU$16</f>
        <v>239999.99999999994</v>
      </c>
      <c r="AV62" s="22">
        <f t="shared" si="148"/>
        <v>576000</v>
      </c>
      <c r="AW62" s="22">
        <f t="shared" si="148"/>
        <v>1046400.0000000002</v>
      </c>
      <c r="AX62" s="22">
        <f t="shared" si="148"/>
        <v>1704959.9999999995</v>
      </c>
      <c r="AY62" s="22">
        <f t="shared" si="148"/>
        <v>2626944.0000000005</v>
      </c>
      <c r="AZ62" s="22">
        <f t="shared" si="148"/>
        <v>3917721.5999999996</v>
      </c>
      <c r="BA62" s="22">
        <f t="shared" si="148"/>
        <v>5724810.240000003</v>
      </c>
      <c r="BB62" s="22">
        <f t="shared" si="148"/>
        <v>8254734.3360000057</v>
      </c>
      <c r="BC62" s="22">
        <f t="shared" si="148"/>
        <v>11796628.070399992</v>
      </c>
      <c r="BD62" s="22">
        <f t="shared" si="148"/>
        <v>16755279.298559988</v>
      </c>
      <c r="BE62" s="5"/>
      <c r="BF62" s="163"/>
      <c r="BG62" s="163"/>
      <c r="BH62" s="20" t="s">
        <v>58</v>
      </c>
      <c r="BI62" s="22">
        <f t="shared" ref="BI62:BR62" si="149">BI54*BI$16</f>
        <v>264999.99999999994</v>
      </c>
      <c r="BJ62" s="22">
        <f t="shared" si="149"/>
        <v>636000.00000000012</v>
      </c>
      <c r="BK62" s="22">
        <f t="shared" si="149"/>
        <v>1155400.0000000002</v>
      </c>
      <c r="BL62" s="22">
        <f t="shared" si="149"/>
        <v>1882560</v>
      </c>
      <c r="BM62" s="22">
        <f t="shared" si="149"/>
        <v>2900584.0000000005</v>
      </c>
      <c r="BN62" s="22">
        <f t="shared" si="149"/>
        <v>4325817.5999999996</v>
      </c>
      <c r="BO62" s="22">
        <f t="shared" si="149"/>
        <v>6321144.6400000006</v>
      </c>
      <c r="BP62" s="22">
        <f t="shared" si="149"/>
        <v>9114602.4960000049</v>
      </c>
      <c r="BQ62" s="22">
        <f t="shared" si="149"/>
        <v>13025443.494399995</v>
      </c>
      <c r="BR62" s="22">
        <f t="shared" si="149"/>
        <v>18500620.892159987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1.4571428571428572E-2</v>
      </c>
      <c r="F63" s="17">
        <f t="shared" ref="F63:N63" si="150">F$26*$D48</f>
        <v>1.2836734693877552E-2</v>
      </c>
      <c r="G63" s="17">
        <f t="shared" si="150"/>
        <v>1.1597667638483964E-2</v>
      </c>
      <c r="H63" s="17">
        <f t="shared" si="150"/>
        <v>1.071261974177426E-2</v>
      </c>
      <c r="I63" s="17">
        <f t="shared" si="150"/>
        <v>1.0080442672695901E-2</v>
      </c>
      <c r="J63" s="17">
        <f t="shared" si="150"/>
        <v>9.6288876233542146E-3</v>
      </c>
      <c r="K63" s="17">
        <f t="shared" si="150"/>
        <v>9.3063483023958678E-3</v>
      </c>
      <c r="L63" s="17">
        <f t="shared" si="150"/>
        <v>9.075963073139905E-3</v>
      </c>
      <c r="M63" s="17">
        <f t="shared" si="150"/>
        <v>8.9114021950999316E-3</v>
      </c>
      <c r="N63" s="17">
        <f t="shared" si="150"/>
        <v>8.7938587107856663E-3</v>
      </c>
      <c r="P63" s="163" t="s">
        <v>17</v>
      </c>
      <c r="Q63" s="165" t="s">
        <v>41</v>
      </c>
      <c r="R63" s="16" t="s">
        <v>55</v>
      </c>
      <c r="S63" s="17">
        <f>S$26*$D48</f>
        <v>1.4571428571428572E-2</v>
      </c>
      <c r="T63" s="17">
        <f t="shared" ref="T63:AB63" si="151">T$26*$D48</f>
        <v>1.2836734693877552E-2</v>
      </c>
      <c r="U63" s="17">
        <f t="shared" si="151"/>
        <v>1.1597667638483964E-2</v>
      </c>
      <c r="V63" s="17">
        <f t="shared" si="151"/>
        <v>1.071261974177426E-2</v>
      </c>
      <c r="W63" s="17">
        <f t="shared" si="151"/>
        <v>1.0080442672695901E-2</v>
      </c>
      <c r="X63" s="17">
        <f t="shared" si="151"/>
        <v>9.6288876233542146E-3</v>
      </c>
      <c r="Y63" s="17">
        <f t="shared" si="151"/>
        <v>9.3063483023958678E-3</v>
      </c>
      <c r="Z63" s="17">
        <f t="shared" si="151"/>
        <v>9.075963073139905E-3</v>
      </c>
      <c r="AA63" s="17">
        <f t="shared" si="151"/>
        <v>8.9114021950999316E-3</v>
      </c>
      <c r="AB63" s="17">
        <f t="shared" si="151"/>
        <v>8.7938587107856663E-3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1.4571428571428572E-2</v>
      </c>
      <c r="AH63" s="17">
        <f t="shared" ref="AH63:AP63" si="152">AH$26*$D48</f>
        <v>1.2836734693877552E-2</v>
      </c>
      <c r="AI63" s="17">
        <f t="shared" si="152"/>
        <v>1.1597667638483964E-2</v>
      </c>
      <c r="AJ63" s="17">
        <f t="shared" si="152"/>
        <v>1.071261974177426E-2</v>
      </c>
      <c r="AK63" s="17">
        <f t="shared" si="152"/>
        <v>1.0080442672695901E-2</v>
      </c>
      <c r="AL63" s="17">
        <f t="shared" si="152"/>
        <v>9.6288876233542146E-3</v>
      </c>
      <c r="AM63" s="17">
        <f t="shared" si="152"/>
        <v>9.3063483023958678E-3</v>
      </c>
      <c r="AN63" s="17">
        <f t="shared" si="152"/>
        <v>9.075963073139905E-3</v>
      </c>
      <c r="AO63" s="17">
        <f t="shared" si="152"/>
        <v>8.9114021950999316E-3</v>
      </c>
      <c r="AP63" s="17">
        <f t="shared" si="152"/>
        <v>8.7938587107856663E-3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1.4571428571428572E-2</v>
      </c>
      <c r="AV63" s="17">
        <f t="shared" ref="AV63:BD63" si="153">AV$26*$D48</f>
        <v>1.2836734693877552E-2</v>
      </c>
      <c r="AW63" s="17">
        <f t="shared" si="153"/>
        <v>1.1597667638483964E-2</v>
      </c>
      <c r="AX63" s="17">
        <f t="shared" si="153"/>
        <v>1.071261974177426E-2</v>
      </c>
      <c r="AY63" s="17">
        <f t="shared" si="153"/>
        <v>1.0080442672695901E-2</v>
      </c>
      <c r="AZ63" s="17">
        <f t="shared" si="153"/>
        <v>9.6288876233542146E-3</v>
      </c>
      <c r="BA63" s="17">
        <f t="shared" si="153"/>
        <v>9.3063483023958678E-3</v>
      </c>
      <c r="BB63" s="17">
        <f t="shared" si="153"/>
        <v>9.075963073139905E-3</v>
      </c>
      <c r="BC63" s="17">
        <f t="shared" si="153"/>
        <v>8.9114021950999316E-3</v>
      </c>
      <c r="BD63" s="17">
        <f t="shared" si="153"/>
        <v>8.7938587107856663E-3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1.4571428571428572E-2</v>
      </c>
      <c r="BJ63" s="17">
        <f t="shared" ref="BJ63:BR63" si="154">BJ$26*$D48</f>
        <v>1.2836734693877552E-2</v>
      </c>
      <c r="BK63" s="17">
        <f t="shared" si="154"/>
        <v>1.1597667638483964E-2</v>
      </c>
      <c r="BL63" s="17">
        <f t="shared" si="154"/>
        <v>1.071261974177426E-2</v>
      </c>
      <c r="BM63" s="17">
        <f t="shared" si="154"/>
        <v>1.0080442672695901E-2</v>
      </c>
      <c r="BN63" s="17">
        <f t="shared" si="154"/>
        <v>9.6288876233542146E-3</v>
      </c>
      <c r="BO63" s="17">
        <f t="shared" si="154"/>
        <v>9.3063483023958678E-3</v>
      </c>
      <c r="BP63" s="17">
        <f t="shared" si="154"/>
        <v>9.075963073139905E-3</v>
      </c>
      <c r="BQ63" s="17">
        <f t="shared" si="154"/>
        <v>8.9114021950999316E-3</v>
      </c>
      <c r="BR63" s="17">
        <f t="shared" si="154"/>
        <v>8.7938587107856663E-3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1.1959778663652051E-2</v>
      </c>
      <c r="J64" s="18"/>
      <c r="K64" s="18"/>
      <c r="L64" s="18"/>
      <c r="M64" s="18"/>
      <c r="N64" s="18">
        <f>SUM(E63:N63)/10</f>
        <v>1.0551535322303584E-2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1.1959778663652051E-2</v>
      </c>
      <c r="X64" s="18"/>
      <c r="Y64" s="18"/>
      <c r="Z64" s="18"/>
      <c r="AA64" s="18"/>
      <c r="AB64" s="18">
        <f>SUM(S63:AB63)/10</f>
        <v>1.0551535322303584E-2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1.1959778663652051E-2</v>
      </c>
      <c r="AL64" s="18"/>
      <c r="AM64" s="18"/>
      <c r="AN64" s="18"/>
      <c r="AO64" s="18"/>
      <c r="AP64" s="18">
        <f>SUM(AG63:AP63)/10</f>
        <v>1.0551535322303584E-2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1.1959778663652051E-2</v>
      </c>
      <c r="AZ64" s="18"/>
      <c r="BA64" s="18"/>
      <c r="BB64" s="18"/>
      <c r="BC64" s="18"/>
      <c r="BD64" s="18">
        <f>SUM(AU63:BD63)/10</f>
        <v>1.0551535322303584E-2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1.1959778663652051E-2</v>
      </c>
      <c r="BN64" s="18"/>
      <c r="BO64" s="18"/>
      <c r="BP64" s="18"/>
      <c r="BQ64" s="18"/>
      <c r="BR64" s="18">
        <f>SUM(BI63:BR63)/10</f>
        <v>1.0551535322303584E-2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155">E$28*$D48</f>
        <v>1.4571428571428572E-2</v>
      </c>
      <c r="F65" s="17">
        <f t="shared" si="155"/>
        <v>2.740816326530612E-2</v>
      </c>
      <c r="G65" s="17">
        <f t="shared" si="155"/>
        <v>3.9005830903790083E-2</v>
      </c>
      <c r="H65" s="17">
        <f t="shared" si="155"/>
        <v>4.9718450645564342E-2</v>
      </c>
      <c r="I65" s="17">
        <f t="shared" si="155"/>
        <v>5.9798893318260243E-2</v>
      </c>
      <c r="J65" s="17">
        <f t="shared" si="155"/>
        <v>6.9427780941614461E-2</v>
      </c>
      <c r="K65" s="17">
        <f t="shared" si="155"/>
        <v>7.8734129244010326E-2</v>
      </c>
      <c r="L65" s="17">
        <f t="shared" si="155"/>
        <v>8.7810092317150229E-2</v>
      </c>
      <c r="M65" s="17">
        <f t="shared" si="155"/>
        <v>9.672149451225015E-2</v>
      </c>
      <c r="N65" s="17">
        <f t="shared" si="155"/>
        <v>0.10551535322303582</v>
      </c>
      <c r="P65" s="163"/>
      <c r="Q65" s="165"/>
      <c r="R65" s="16" t="s">
        <v>53</v>
      </c>
      <c r="S65" s="17">
        <f t="shared" ref="S65:AB65" si="156">S$28*$D48</f>
        <v>1.4571428571428572E-2</v>
      </c>
      <c r="T65" s="17">
        <f t="shared" si="156"/>
        <v>2.740816326530612E-2</v>
      </c>
      <c r="U65" s="17">
        <f t="shared" si="156"/>
        <v>3.9005830903790083E-2</v>
      </c>
      <c r="V65" s="17">
        <f t="shared" si="156"/>
        <v>4.9718450645564342E-2</v>
      </c>
      <c r="W65" s="17">
        <f t="shared" si="156"/>
        <v>5.9798893318260243E-2</v>
      </c>
      <c r="X65" s="17">
        <f t="shared" si="156"/>
        <v>6.9427780941614461E-2</v>
      </c>
      <c r="Y65" s="17">
        <f t="shared" si="156"/>
        <v>7.8734129244010326E-2</v>
      </c>
      <c r="Z65" s="17">
        <f t="shared" si="156"/>
        <v>8.7810092317150229E-2</v>
      </c>
      <c r="AA65" s="17">
        <f t="shared" si="156"/>
        <v>9.672149451225015E-2</v>
      </c>
      <c r="AB65" s="17">
        <f t="shared" si="156"/>
        <v>0.10551535322303582</v>
      </c>
      <c r="AC65" s="5"/>
      <c r="AD65" s="163"/>
      <c r="AE65" s="165"/>
      <c r="AF65" s="16" t="s">
        <v>53</v>
      </c>
      <c r="AG65" s="17">
        <f t="shared" ref="AG65:AP65" si="157">AG$28*$D48</f>
        <v>1.4571428571428572E-2</v>
      </c>
      <c r="AH65" s="17">
        <f t="shared" si="157"/>
        <v>2.740816326530612E-2</v>
      </c>
      <c r="AI65" s="17">
        <f t="shared" si="157"/>
        <v>3.9005830903790083E-2</v>
      </c>
      <c r="AJ65" s="17">
        <f t="shared" si="157"/>
        <v>4.9718450645564342E-2</v>
      </c>
      <c r="AK65" s="17">
        <f t="shared" si="157"/>
        <v>5.9798893318260243E-2</v>
      </c>
      <c r="AL65" s="17">
        <f t="shared" si="157"/>
        <v>6.9427780941614461E-2</v>
      </c>
      <c r="AM65" s="17">
        <f t="shared" si="157"/>
        <v>7.8734129244010326E-2</v>
      </c>
      <c r="AN65" s="17">
        <f t="shared" si="157"/>
        <v>8.7810092317150229E-2</v>
      </c>
      <c r="AO65" s="17">
        <f t="shared" si="157"/>
        <v>9.672149451225015E-2</v>
      </c>
      <c r="AP65" s="17">
        <f t="shared" si="157"/>
        <v>0.10551535322303582</v>
      </c>
      <c r="AQ65" s="5"/>
      <c r="AR65" s="163"/>
      <c r="AS65" s="165"/>
      <c r="AT65" s="16" t="s">
        <v>53</v>
      </c>
      <c r="AU65" s="17">
        <f t="shared" ref="AU65:BD65" si="158">AU$28*$D48</f>
        <v>1.4571428571428572E-2</v>
      </c>
      <c r="AV65" s="17">
        <f t="shared" si="158"/>
        <v>2.740816326530612E-2</v>
      </c>
      <c r="AW65" s="17">
        <f t="shared" si="158"/>
        <v>3.9005830903790083E-2</v>
      </c>
      <c r="AX65" s="17">
        <f t="shared" si="158"/>
        <v>4.9718450645564342E-2</v>
      </c>
      <c r="AY65" s="17">
        <f t="shared" si="158"/>
        <v>5.9798893318260243E-2</v>
      </c>
      <c r="AZ65" s="17">
        <f t="shared" si="158"/>
        <v>6.9427780941614461E-2</v>
      </c>
      <c r="BA65" s="17">
        <f t="shared" si="158"/>
        <v>7.8734129244010326E-2</v>
      </c>
      <c r="BB65" s="17">
        <f t="shared" si="158"/>
        <v>8.7810092317150229E-2</v>
      </c>
      <c r="BC65" s="17">
        <f t="shared" si="158"/>
        <v>9.672149451225015E-2</v>
      </c>
      <c r="BD65" s="17">
        <f t="shared" si="158"/>
        <v>0.10551535322303582</v>
      </c>
      <c r="BE65" s="5"/>
      <c r="BF65" s="163"/>
      <c r="BG65" s="165"/>
      <c r="BH65" s="16" t="s">
        <v>53</v>
      </c>
      <c r="BI65" s="17">
        <f t="shared" ref="BI65:BR65" si="159">BI$28*$D48</f>
        <v>1.4571428571428572E-2</v>
      </c>
      <c r="BJ65" s="17">
        <f t="shared" si="159"/>
        <v>2.740816326530612E-2</v>
      </c>
      <c r="BK65" s="17">
        <f t="shared" si="159"/>
        <v>3.9005830903790083E-2</v>
      </c>
      <c r="BL65" s="17">
        <f t="shared" si="159"/>
        <v>4.9718450645564342E-2</v>
      </c>
      <c r="BM65" s="17">
        <f t="shared" si="159"/>
        <v>5.9798893318260243E-2</v>
      </c>
      <c r="BN65" s="17">
        <f t="shared" si="159"/>
        <v>6.9427780941614461E-2</v>
      </c>
      <c r="BO65" s="17">
        <f t="shared" si="159"/>
        <v>7.8734129244010326E-2</v>
      </c>
      <c r="BP65" s="17">
        <f t="shared" si="159"/>
        <v>8.7810092317150229E-2</v>
      </c>
      <c r="BQ65" s="17">
        <f t="shared" si="159"/>
        <v>9.672149451225015E-2</v>
      </c>
      <c r="BR65" s="17">
        <f t="shared" si="159"/>
        <v>0.10551535322303582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160">10*E63</f>
        <v>0.14571428571428571</v>
      </c>
      <c r="F66" s="21">
        <f t="shared" si="160"/>
        <v>0.12836734693877552</v>
      </c>
      <c r="G66" s="21">
        <f t="shared" si="160"/>
        <v>0.11597667638483965</v>
      </c>
      <c r="H66" s="21">
        <f t="shared" si="160"/>
        <v>0.1071261974177426</v>
      </c>
      <c r="I66" s="21">
        <f t="shared" si="160"/>
        <v>0.10080442672695901</v>
      </c>
      <c r="J66" s="21">
        <f t="shared" si="160"/>
        <v>9.6288876233542153E-2</v>
      </c>
      <c r="K66" s="21">
        <f t="shared" si="160"/>
        <v>9.3063483023958671E-2</v>
      </c>
      <c r="L66" s="21">
        <f t="shared" si="160"/>
        <v>9.0759630731399046E-2</v>
      </c>
      <c r="M66" s="21">
        <f t="shared" si="160"/>
        <v>8.9114021950999323E-2</v>
      </c>
      <c r="N66" s="21">
        <f t="shared" si="160"/>
        <v>8.7938587107856667E-2</v>
      </c>
      <c r="P66" s="163"/>
      <c r="Q66" s="163"/>
      <c r="R66" s="20" t="s">
        <v>57</v>
      </c>
      <c r="S66" s="21">
        <f t="shared" ref="S66:AB66" si="161">10*S63</f>
        <v>0.14571428571428571</v>
      </c>
      <c r="T66" s="21">
        <f t="shared" si="161"/>
        <v>0.12836734693877552</v>
      </c>
      <c r="U66" s="21">
        <f t="shared" si="161"/>
        <v>0.11597667638483965</v>
      </c>
      <c r="V66" s="21">
        <f t="shared" si="161"/>
        <v>0.1071261974177426</v>
      </c>
      <c r="W66" s="21">
        <f t="shared" si="161"/>
        <v>0.10080442672695901</v>
      </c>
      <c r="X66" s="21">
        <f t="shared" si="161"/>
        <v>9.6288876233542153E-2</v>
      </c>
      <c r="Y66" s="21">
        <f t="shared" si="161"/>
        <v>9.3063483023958671E-2</v>
      </c>
      <c r="Z66" s="21">
        <f t="shared" si="161"/>
        <v>9.0759630731399046E-2</v>
      </c>
      <c r="AA66" s="21">
        <f t="shared" si="161"/>
        <v>8.9114021950999323E-2</v>
      </c>
      <c r="AB66" s="21">
        <f t="shared" si="161"/>
        <v>8.7938587107856667E-2</v>
      </c>
      <c r="AC66" s="5"/>
      <c r="AD66" s="163"/>
      <c r="AE66" s="163"/>
      <c r="AF66" s="20" t="s">
        <v>57</v>
      </c>
      <c r="AG66" s="21">
        <f t="shared" ref="AG66:AP66" si="162">10*AG63</f>
        <v>0.14571428571428571</v>
      </c>
      <c r="AH66" s="21">
        <f t="shared" si="162"/>
        <v>0.12836734693877552</v>
      </c>
      <c r="AI66" s="21">
        <f t="shared" si="162"/>
        <v>0.11597667638483965</v>
      </c>
      <c r="AJ66" s="21">
        <f t="shared" si="162"/>
        <v>0.1071261974177426</v>
      </c>
      <c r="AK66" s="21">
        <f t="shared" si="162"/>
        <v>0.10080442672695901</v>
      </c>
      <c r="AL66" s="21">
        <f t="shared" si="162"/>
        <v>9.6288876233542153E-2</v>
      </c>
      <c r="AM66" s="21">
        <f t="shared" si="162"/>
        <v>9.3063483023958671E-2</v>
      </c>
      <c r="AN66" s="21">
        <f t="shared" si="162"/>
        <v>9.0759630731399046E-2</v>
      </c>
      <c r="AO66" s="21">
        <f t="shared" si="162"/>
        <v>8.9114021950999323E-2</v>
      </c>
      <c r="AP66" s="21">
        <f t="shared" si="162"/>
        <v>8.7938587107856667E-2</v>
      </c>
      <c r="AQ66" s="5"/>
      <c r="AR66" s="163"/>
      <c r="AS66" s="163"/>
      <c r="AT66" s="20" t="s">
        <v>57</v>
      </c>
      <c r="AU66" s="21">
        <f t="shared" ref="AU66:BD66" si="163">10*AU63</f>
        <v>0.14571428571428571</v>
      </c>
      <c r="AV66" s="21">
        <f t="shared" si="163"/>
        <v>0.12836734693877552</v>
      </c>
      <c r="AW66" s="21">
        <f t="shared" si="163"/>
        <v>0.11597667638483965</v>
      </c>
      <c r="AX66" s="21">
        <f t="shared" si="163"/>
        <v>0.1071261974177426</v>
      </c>
      <c r="AY66" s="21">
        <f t="shared" si="163"/>
        <v>0.10080442672695901</v>
      </c>
      <c r="AZ66" s="21">
        <f t="shared" si="163"/>
        <v>9.6288876233542153E-2</v>
      </c>
      <c r="BA66" s="21">
        <f t="shared" si="163"/>
        <v>9.3063483023958671E-2</v>
      </c>
      <c r="BB66" s="21">
        <f t="shared" si="163"/>
        <v>9.0759630731399046E-2</v>
      </c>
      <c r="BC66" s="21">
        <f t="shared" si="163"/>
        <v>8.9114021950999323E-2</v>
      </c>
      <c r="BD66" s="21">
        <f t="shared" si="163"/>
        <v>8.7938587107856667E-2</v>
      </c>
      <c r="BE66" s="5"/>
      <c r="BF66" s="163"/>
      <c r="BG66" s="163"/>
      <c r="BH66" s="20" t="s">
        <v>57</v>
      </c>
      <c r="BI66" s="21">
        <f t="shared" ref="BI66:BR66" si="164">10*BI63</f>
        <v>0.14571428571428571</v>
      </c>
      <c r="BJ66" s="21">
        <f t="shared" si="164"/>
        <v>0.12836734693877552</v>
      </c>
      <c r="BK66" s="21">
        <f t="shared" si="164"/>
        <v>0.11597667638483965</v>
      </c>
      <c r="BL66" s="21">
        <f t="shared" si="164"/>
        <v>0.1071261974177426</v>
      </c>
      <c r="BM66" s="21">
        <f t="shared" si="164"/>
        <v>0.10080442672695901</v>
      </c>
      <c r="BN66" s="21">
        <f t="shared" si="164"/>
        <v>9.6288876233542153E-2</v>
      </c>
      <c r="BO66" s="21">
        <f t="shared" si="164"/>
        <v>9.3063483023958671E-2</v>
      </c>
      <c r="BP66" s="21">
        <f t="shared" si="164"/>
        <v>9.0759630731399046E-2</v>
      </c>
      <c r="BQ66" s="21">
        <f t="shared" si="164"/>
        <v>8.9114021950999323E-2</v>
      </c>
      <c r="BR66" s="21">
        <f t="shared" si="164"/>
        <v>8.7938587107856667E-2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0.14571428571428571</v>
      </c>
      <c r="F67" s="21">
        <f t="shared" ref="F67:N67" si="165">10*F65</f>
        <v>0.27408163265306118</v>
      </c>
      <c r="G67" s="21">
        <f t="shared" si="165"/>
        <v>0.39005830903790084</v>
      </c>
      <c r="H67" s="21">
        <f t="shared" si="165"/>
        <v>0.49718450645564344</v>
      </c>
      <c r="I67" s="21">
        <f t="shared" si="165"/>
        <v>0.59798893318260249</v>
      </c>
      <c r="J67" s="21">
        <f t="shared" si="165"/>
        <v>0.69427780941614459</v>
      </c>
      <c r="K67" s="21">
        <f t="shared" si="165"/>
        <v>0.78734129244010331</v>
      </c>
      <c r="L67" s="21">
        <f t="shared" si="165"/>
        <v>0.87810092317150223</v>
      </c>
      <c r="M67" s="21">
        <f t="shared" si="165"/>
        <v>0.9672149451225015</v>
      </c>
      <c r="N67" s="21">
        <f t="shared" si="165"/>
        <v>1.0551535322303582</v>
      </c>
      <c r="P67" s="163"/>
      <c r="Q67" s="163"/>
      <c r="R67" s="20" t="s">
        <v>58</v>
      </c>
      <c r="S67" s="21">
        <f>10*S65</f>
        <v>0.14571428571428571</v>
      </c>
      <c r="T67" s="21">
        <f t="shared" ref="T67:AB67" si="166">10*T65</f>
        <v>0.27408163265306118</v>
      </c>
      <c r="U67" s="21">
        <f t="shared" si="166"/>
        <v>0.39005830903790084</v>
      </c>
      <c r="V67" s="21">
        <f t="shared" si="166"/>
        <v>0.49718450645564344</v>
      </c>
      <c r="W67" s="21">
        <f t="shared" si="166"/>
        <v>0.59798893318260249</v>
      </c>
      <c r="X67" s="21">
        <f t="shared" si="166"/>
        <v>0.69427780941614459</v>
      </c>
      <c r="Y67" s="21">
        <f t="shared" si="166"/>
        <v>0.78734129244010331</v>
      </c>
      <c r="Z67" s="21">
        <f t="shared" si="166"/>
        <v>0.87810092317150223</v>
      </c>
      <c r="AA67" s="21">
        <f t="shared" si="166"/>
        <v>0.9672149451225015</v>
      </c>
      <c r="AB67" s="21">
        <f t="shared" si="166"/>
        <v>1.0551535322303582</v>
      </c>
      <c r="AC67" s="5"/>
      <c r="AD67" s="163"/>
      <c r="AE67" s="163"/>
      <c r="AF67" s="20" t="s">
        <v>58</v>
      </c>
      <c r="AG67" s="21">
        <f>10*AG65</f>
        <v>0.14571428571428571</v>
      </c>
      <c r="AH67" s="21">
        <f t="shared" ref="AH67:AP67" si="167">10*AH65</f>
        <v>0.27408163265306118</v>
      </c>
      <c r="AI67" s="21">
        <f t="shared" si="167"/>
        <v>0.39005830903790084</v>
      </c>
      <c r="AJ67" s="21">
        <f t="shared" si="167"/>
        <v>0.49718450645564344</v>
      </c>
      <c r="AK67" s="21">
        <f t="shared" si="167"/>
        <v>0.59798893318260249</v>
      </c>
      <c r="AL67" s="21">
        <f t="shared" si="167"/>
        <v>0.69427780941614459</v>
      </c>
      <c r="AM67" s="21">
        <f t="shared" si="167"/>
        <v>0.78734129244010331</v>
      </c>
      <c r="AN67" s="21">
        <f t="shared" si="167"/>
        <v>0.87810092317150223</v>
      </c>
      <c r="AO67" s="21">
        <f t="shared" si="167"/>
        <v>0.9672149451225015</v>
      </c>
      <c r="AP67" s="21">
        <f t="shared" si="167"/>
        <v>1.0551535322303582</v>
      </c>
      <c r="AQ67" s="5"/>
      <c r="AR67" s="163"/>
      <c r="AS67" s="163"/>
      <c r="AT67" s="20" t="s">
        <v>58</v>
      </c>
      <c r="AU67" s="21">
        <f>10*AU65</f>
        <v>0.14571428571428571</v>
      </c>
      <c r="AV67" s="21">
        <f t="shared" ref="AV67:BD67" si="168">10*AV65</f>
        <v>0.27408163265306118</v>
      </c>
      <c r="AW67" s="21">
        <f t="shared" si="168"/>
        <v>0.39005830903790084</v>
      </c>
      <c r="AX67" s="21">
        <f t="shared" si="168"/>
        <v>0.49718450645564344</v>
      </c>
      <c r="AY67" s="21">
        <f t="shared" si="168"/>
        <v>0.59798893318260249</v>
      </c>
      <c r="AZ67" s="21">
        <f t="shared" si="168"/>
        <v>0.69427780941614459</v>
      </c>
      <c r="BA67" s="21">
        <f t="shared" si="168"/>
        <v>0.78734129244010331</v>
      </c>
      <c r="BB67" s="21">
        <f t="shared" si="168"/>
        <v>0.87810092317150223</v>
      </c>
      <c r="BC67" s="21">
        <f t="shared" si="168"/>
        <v>0.9672149451225015</v>
      </c>
      <c r="BD67" s="21">
        <f t="shared" si="168"/>
        <v>1.0551535322303582</v>
      </c>
      <c r="BE67" s="5"/>
      <c r="BF67" s="163"/>
      <c r="BG67" s="163"/>
      <c r="BH67" s="20" t="s">
        <v>58</v>
      </c>
      <c r="BI67" s="21">
        <f>10*BI65</f>
        <v>0.14571428571428571</v>
      </c>
      <c r="BJ67" s="21">
        <f t="shared" ref="BJ67:BR67" si="169">10*BJ65</f>
        <v>0.27408163265306118</v>
      </c>
      <c r="BK67" s="21">
        <f t="shared" si="169"/>
        <v>0.39005830903790084</v>
      </c>
      <c r="BL67" s="21">
        <f t="shared" si="169"/>
        <v>0.49718450645564344</v>
      </c>
      <c r="BM67" s="21">
        <f t="shared" si="169"/>
        <v>0.59798893318260249</v>
      </c>
      <c r="BN67" s="21">
        <f t="shared" si="169"/>
        <v>0.69427780941614459</v>
      </c>
      <c r="BO67" s="21">
        <f t="shared" si="169"/>
        <v>0.78734129244010331</v>
      </c>
      <c r="BP67" s="21">
        <f t="shared" si="169"/>
        <v>0.87810092317150223</v>
      </c>
      <c r="BQ67" s="21">
        <f t="shared" si="169"/>
        <v>0.9672149451225015</v>
      </c>
      <c r="BR67" s="21">
        <f t="shared" si="169"/>
        <v>1.0551535322303582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2.0400000000000001E-2</v>
      </c>
      <c r="F68" s="17">
        <f t="shared" ref="F68:N68" si="170">F63*F$16/$E$4</f>
        <v>2.5159999999999998E-2</v>
      </c>
      <c r="G68" s="17">
        <f t="shared" si="170"/>
        <v>3.1823999999999998E-2</v>
      </c>
      <c r="H68" s="17">
        <f t="shared" si="170"/>
        <v>4.1153599999999999E-2</v>
      </c>
      <c r="I68" s="17">
        <f t="shared" si="170"/>
        <v>5.4215039999999999E-2</v>
      </c>
      <c r="J68" s="17">
        <f t="shared" si="170"/>
        <v>7.2501055999999994E-2</v>
      </c>
      <c r="K68" s="17">
        <f t="shared" si="170"/>
        <v>9.8101478399999997E-2</v>
      </c>
      <c r="L68" s="17">
        <f t="shared" si="170"/>
        <v>0.13394206976</v>
      </c>
      <c r="M68" s="17">
        <f t="shared" si="170"/>
        <v>0.184118897664</v>
      </c>
      <c r="N68" s="17">
        <f t="shared" si="170"/>
        <v>0.25436645672960001</v>
      </c>
      <c r="P68" s="163"/>
      <c r="Q68" s="171" t="s">
        <v>45</v>
      </c>
      <c r="R68" s="16" t="s">
        <v>55</v>
      </c>
      <c r="S68" s="17">
        <f>S63*S$16/$E$4</f>
        <v>2.0400000000000001E-2</v>
      </c>
      <c r="T68" s="17">
        <f t="shared" ref="T68:AB68" si="171">T63*T$16/$E$4</f>
        <v>2.5159999999999998E-2</v>
      </c>
      <c r="U68" s="17">
        <f t="shared" si="171"/>
        <v>3.1823999999999998E-2</v>
      </c>
      <c r="V68" s="17">
        <f t="shared" si="171"/>
        <v>4.1153599999999999E-2</v>
      </c>
      <c r="W68" s="17">
        <f t="shared" si="171"/>
        <v>5.4215039999999999E-2</v>
      </c>
      <c r="X68" s="17">
        <f t="shared" si="171"/>
        <v>7.2501055999999994E-2</v>
      </c>
      <c r="Y68" s="17">
        <f t="shared" si="171"/>
        <v>9.8101478399999997E-2</v>
      </c>
      <c r="Z68" s="17">
        <f t="shared" si="171"/>
        <v>0.13394206976</v>
      </c>
      <c r="AA68" s="17">
        <f t="shared" si="171"/>
        <v>0.184118897664</v>
      </c>
      <c r="AB68" s="17">
        <f t="shared" si="171"/>
        <v>0.25436645672960001</v>
      </c>
      <c r="AC68" s="5"/>
      <c r="AD68" s="163"/>
      <c r="AE68" s="171" t="s">
        <v>45</v>
      </c>
      <c r="AF68" s="16" t="s">
        <v>55</v>
      </c>
      <c r="AG68" s="17">
        <f>AG63*AG$16/$E$4</f>
        <v>2.0400000000000001E-2</v>
      </c>
      <c r="AH68" s="17">
        <f t="shared" ref="AH68:AP68" si="172">AH63*AH$16/$E$4</f>
        <v>2.5159999999999998E-2</v>
      </c>
      <c r="AI68" s="17">
        <f t="shared" si="172"/>
        <v>3.1823999999999998E-2</v>
      </c>
      <c r="AJ68" s="17">
        <f t="shared" si="172"/>
        <v>4.1153599999999999E-2</v>
      </c>
      <c r="AK68" s="17">
        <f t="shared" si="172"/>
        <v>5.4215039999999999E-2</v>
      </c>
      <c r="AL68" s="17">
        <f t="shared" si="172"/>
        <v>7.2501055999999994E-2</v>
      </c>
      <c r="AM68" s="17">
        <f t="shared" si="172"/>
        <v>9.8101478399999997E-2</v>
      </c>
      <c r="AN68" s="17">
        <f t="shared" si="172"/>
        <v>0.13394206976</v>
      </c>
      <c r="AO68" s="17">
        <f t="shared" si="172"/>
        <v>0.184118897664</v>
      </c>
      <c r="AP68" s="17">
        <f t="shared" si="172"/>
        <v>0.25436645672960001</v>
      </c>
      <c r="AQ68" s="5"/>
      <c r="AR68" s="163"/>
      <c r="AS68" s="171" t="s">
        <v>45</v>
      </c>
      <c r="AT68" s="16" t="s">
        <v>55</v>
      </c>
      <c r="AU68" s="17">
        <f>AU63*AU$16/$E$4</f>
        <v>2.0400000000000001E-2</v>
      </c>
      <c r="AV68" s="17">
        <f t="shared" ref="AV68:BD68" si="173">AV63*AV$16/$E$4</f>
        <v>2.5159999999999998E-2</v>
      </c>
      <c r="AW68" s="17">
        <f t="shared" si="173"/>
        <v>3.1823999999999998E-2</v>
      </c>
      <c r="AX68" s="17">
        <f t="shared" si="173"/>
        <v>4.1153599999999999E-2</v>
      </c>
      <c r="AY68" s="17">
        <f t="shared" si="173"/>
        <v>5.4215039999999999E-2</v>
      </c>
      <c r="AZ68" s="17">
        <f t="shared" si="173"/>
        <v>7.2501055999999994E-2</v>
      </c>
      <c r="BA68" s="17">
        <f t="shared" si="173"/>
        <v>9.8101478399999997E-2</v>
      </c>
      <c r="BB68" s="17">
        <f t="shared" si="173"/>
        <v>0.13394206976</v>
      </c>
      <c r="BC68" s="17">
        <f t="shared" si="173"/>
        <v>0.184118897664</v>
      </c>
      <c r="BD68" s="17">
        <f t="shared" si="173"/>
        <v>0.25436645672960001</v>
      </c>
      <c r="BE68" s="5"/>
      <c r="BF68" s="163"/>
      <c r="BG68" s="171" t="s">
        <v>45</v>
      </c>
      <c r="BH68" s="16" t="s">
        <v>55</v>
      </c>
      <c r="BI68" s="17">
        <f>BI63*BI$16/$E$4</f>
        <v>2.0400000000000001E-2</v>
      </c>
      <c r="BJ68" s="17">
        <f t="shared" ref="BJ68:BR68" si="174">BJ63*BJ$16/$E$4</f>
        <v>2.5159999999999998E-2</v>
      </c>
      <c r="BK68" s="17">
        <f t="shared" si="174"/>
        <v>3.1823999999999998E-2</v>
      </c>
      <c r="BL68" s="17">
        <f t="shared" si="174"/>
        <v>4.1153599999999999E-2</v>
      </c>
      <c r="BM68" s="17">
        <f t="shared" si="174"/>
        <v>5.4215039999999999E-2</v>
      </c>
      <c r="BN68" s="17">
        <f t="shared" si="174"/>
        <v>7.2501055999999994E-2</v>
      </c>
      <c r="BO68" s="17">
        <f t="shared" si="174"/>
        <v>9.8101478399999997E-2</v>
      </c>
      <c r="BP68" s="17">
        <f t="shared" si="174"/>
        <v>0.13394206976</v>
      </c>
      <c r="BQ68" s="17">
        <f t="shared" si="174"/>
        <v>0.184118897664</v>
      </c>
      <c r="BR68" s="17">
        <f t="shared" si="174"/>
        <v>0.25436645672960001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3.4550528000000004E-2</v>
      </c>
      <c r="J69" s="18"/>
      <c r="K69" s="18"/>
      <c r="L69" s="18"/>
      <c r="M69" s="18"/>
      <c r="N69" s="18">
        <f>SUM(E68:N68)/10</f>
        <v>9.157825985536E-2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3.4550528000000004E-2</v>
      </c>
      <c r="X69" s="18"/>
      <c r="Y69" s="18"/>
      <c r="Z69" s="18"/>
      <c r="AA69" s="18"/>
      <c r="AB69" s="18">
        <f>SUM(S68:AB68)/10</f>
        <v>9.157825985536E-2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3.4550528000000004E-2</v>
      </c>
      <c r="AL69" s="18"/>
      <c r="AM69" s="18"/>
      <c r="AN69" s="18"/>
      <c r="AO69" s="18"/>
      <c r="AP69" s="18">
        <f>SUM(AG68:AP68)/10</f>
        <v>9.157825985536E-2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3.4550528000000004E-2</v>
      </c>
      <c r="AZ69" s="18"/>
      <c r="BA69" s="18"/>
      <c r="BB69" s="18"/>
      <c r="BC69" s="18"/>
      <c r="BD69" s="18">
        <f>SUM(AU68:BD68)/10</f>
        <v>9.157825985536E-2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3.4550528000000004E-2</v>
      </c>
      <c r="BN69" s="18"/>
      <c r="BO69" s="18"/>
      <c r="BP69" s="18"/>
      <c r="BQ69" s="18"/>
      <c r="BR69" s="18">
        <f>SUM(BI68:BR68)/10</f>
        <v>9.157825985536E-2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175">E66*E$16</f>
        <v>20400</v>
      </c>
      <c r="F70" s="24">
        <f t="shared" si="175"/>
        <v>25160.000000000004</v>
      </c>
      <c r="G70" s="24">
        <f t="shared" si="175"/>
        <v>31824</v>
      </c>
      <c r="H70" s="24">
        <f t="shared" si="175"/>
        <v>41153.599999999999</v>
      </c>
      <c r="I70" s="24">
        <f t="shared" si="175"/>
        <v>54215.040000000001</v>
      </c>
      <c r="J70" s="24">
        <f t="shared" si="175"/>
        <v>72501.055999999997</v>
      </c>
      <c r="K70" s="24">
        <f t="shared" si="175"/>
        <v>98101.478399999993</v>
      </c>
      <c r="L70" s="24">
        <f t="shared" si="175"/>
        <v>133942.06975999998</v>
      </c>
      <c r="M70" s="24">
        <f t="shared" si="175"/>
        <v>184118.89766400002</v>
      </c>
      <c r="N70" s="24">
        <f t="shared" si="175"/>
        <v>254366.45672960003</v>
      </c>
      <c r="P70" s="163"/>
      <c r="Q70" s="163"/>
      <c r="R70" s="20" t="s">
        <v>57</v>
      </c>
      <c r="S70" s="24">
        <f t="shared" ref="S70:AB70" si="176">S66*S$16</f>
        <v>20400</v>
      </c>
      <c r="T70" s="24">
        <f t="shared" si="176"/>
        <v>25160.000000000004</v>
      </c>
      <c r="U70" s="24">
        <f t="shared" si="176"/>
        <v>31824</v>
      </c>
      <c r="V70" s="24">
        <f t="shared" si="176"/>
        <v>41153.599999999999</v>
      </c>
      <c r="W70" s="24">
        <f t="shared" si="176"/>
        <v>54215.040000000001</v>
      </c>
      <c r="X70" s="24">
        <f t="shared" si="176"/>
        <v>72501.055999999997</v>
      </c>
      <c r="Y70" s="24">
        <f t="shared" si="176"/>
        <v>98101.478399999993</v>
      </c>
      <c r="Z70" s="24">
        <f t="shared" si="176"/>
        <v>133942.06975999998</v>
      </c>
      <c r="AA70" s="24">
        <f t="shared" si="176"/>
        <v>184118.89766400002</v>
      </c>
      <c r="AB70" s="24">
        <f t="shared" si="176"/>
        <v>254366.45672960003</v>
      </c>
      <c r="AC70" s="5"/>
      <c r="AD70" s="163"/>
      <c r="AE70" s="163"/>
      <c r="AF70" s="20" t="s">
        <v>57</v>
      </c>
      <c r="AG70" s="24">
        <f t="shared" ref="AG70:AP70" si="177">AG66*AG$16</f>
        <v>20400</v>
      </c>
      <c r="AH70" s="24">
        <f t="shared" si="177"/>
        <v>25160.000000000004</v>
      </c>
      <c r="AI70" s="24">
        <f t="shared" si="177"/>
        <v>31824</v>
      </c>
      <c r="AJ70" s="24">
        <f t="shared" si="177"/>
        <v>41153.599999999999</v>
      </c>
      <c r="AK70" s="24">
        <f t="shared" si="177"/>
        <v>54215.040000000001</v>
      </c>
      <c r="AL70" s="24">
        <f t="shared" si="177"/>
        <v>72501.055999999997</v>
      </c>
      <c r="AM70" s="24">
        <f t="shared" si="177"/>
        <v>98101.478399999993</v>
      </c>
      <c r="AN70" s="24">
        <f t="shared" si="177"/>
        <v>133942.06975999998</v>
      </c>
      <c r="AO70" s="24">
        <f t="shared" si="177"/>
        <v>184118.89766400002</v>
      </c>
      <c r="AP70" s="24">
        <f t="shared" si="177"/>
        <v>254366.45672960003</v>
      </c>
      <c r="AQ70" s="5"/>
      <c r="AR70" s="163"/>
      <c r="AS70" s="163"/>
      <c r="AT70" s="20" t="s">
        <v>57</v>
      </c>
      <c r="AU70" s="24">
        <f t="shared" ref="AU70:BD70" si="178">AU66*AU$16</f>
        <v>20400</v>
      </c>
      <c r="AV70" s="24">
        <f t="shared" si="178"/>
        <v>25160.000000000004</v>
      </c>
      <c r="AW70" s="24">
        <f t="shared" si="178"/>
        <v>31824</v>
      </c>
      <c r="AX70" s="24">
        <f t="shared" si="178"/>
        <v>41153.599999999999</v>
      </c>
      <c r="AY70" s="24">
        <f t="shared" si="178"/>
        <v>54215.040000000001</v>
      </c>
      <c r="AZ70" s="24">
        <f t="shared" si="178"/>
        <v>72501.055999999997</v>
      </c>
      <c r="BA70" s="24">
        <f t="shared" si="178"/>
        <v>98101.478399999993</v>
      </c>
      <c r="BB70" s="24">
        <f t="shared" si="178"/>
        <v>133942.06975999998</v>
      </c>
      <c r="BC70" s="24">
        <f t="shared" si="178"/>
        <v>184118.89766400002</v>
      </c>
      <c r="BD70" s="24">
        <f t="shared" si="178"/>
        <v>254366.45672960003</v>
      </c>
      <c r="BE70" s="5"/>
      <c r="BF70" s="163"/>
      <c r="BG70" s="163"/>
      <c r="BH70" s="20" t="s">
        <v>57</v>
      </c>
      <c r="BI70" s="24">
        <f t="shared" ref="BI70:BR70" si="179">BI66*BI$16</f>
        <v>20400</v>
      </c>
      <c r="BJ70" s="24">
        <f t="shared" si="179"/>
        <v>25160.000000000004</v>
      </c>
      <c r="BK70" s="24">
        <f t="shared" si="179"/>
        <v>31824</v>
      </c>
      <c r="BL70" s="24">
        <f t="shared" si="179"/>
        <v>41153.599999999999</v>
      </c>
      <c r="BM70" s="24">
        <f t="shared" si="179"/>
        <v>54215.040000000001</v>
      </c>
      <c r="BN70" s="24">
        <f t="shared" si="179"/>
        <v>72501.055999999997</v>
      </c>
      <c r="BO70" s="24">
        <f t="shared" si="179"/>
        <v>98101.478399999993</v>
      </c>
      <c r="BP70" s="24">
        <f t="shared" si="179"/>
        <v>133942.06975999998</v>
      </c>
      <c r="BQ70" s="24">
        <f t="shared" si="179"/>
        <v>184118.89766400002</v>
      </c>
      <c r="BR70" s="24">
        <f t="shared" si="179"/>
        <v>254366.45672960003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34550.528000000006</v>
      </c>
      <c r="J71" s="24"/>
      <c r="K71" s="24"/>
      <c r="L71" s="24"/>
      <c r="M71" s="24"/>
      <c r="N71" s="24">
        <f>SUM(E70:N70)/10</f>
        <v>91578.259855359996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34550.528000000006</v>
      </c>
      <c r="X71" s="24"/>
      <c r="Y71" s="24"/>
      <c r="Z71" s="24"/>
      <c r="AA71" s="24"/>
      <c r="AB71" s="24">
        <f>SUM(S70:AB70)/10</f>
        <v>91578.259855359996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34550.528000000006</v>
      </c>
      <c r="AL71" s="24"/>
      <c r="AM71" s="24"/>
      <c r="AN71" s="24"/>
      <c r="AO71" s="24"/>
      <c r="AP71" s="24">
        <f>SUM(AG70:AP70)/10</f>
        <v>91578.259855359996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34550.528000000006</v>
      </c>
      <c r="AZ71" s="24"/>
      <c r="BA71" s="24"/>
      <c r="BB71" s="24"/>
      <c r="BC71" s="24"/>
      <c r="BD71" s="24">
        <f>SUM(AU70:BD70)/10</f>
        <v>91578.259855359996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34550.528000000006</v>
      </c>
      <c r="BN71" s="24"/>
      <c r="BO71" s="24"/>
      <c r="BP71" s="24"/>
      <c r="BQ71" s="24"/>
      <c r="BR71" s="24">
        <f>SUM(BI70:BR70)/10</f>
        <v>91578.259855359996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20400</v>
      </c>
      <c r="F72" s="25">
        <f t="shared" ref="F72:N72" si="180">E72+F70</f>
        <v>45560</v>
      </c>
      <c r="G72" s="25">
        <f t="shared" si="180"/>
        <v>77384</v>
      </c>
      <c r="H72" s="25">
        <f t="shared" si="180"/>
        <v>118537.60000000001</v>
      </c>
      <c r="I72" s="25">
        <f t="shared" si="180"/>
        <v>172752.64000000001</v>
      </c>
      <c r="J72" s="25">
        <f t="shared" si="180"/>
        <v>245253.696</v>
      </c>
      <c r="K72" s="25">
        <f t="shared" si="180"/>
        <v>343355.17440000002</v>
      </c>
      <c r="L72" s="25">
        <f t="shared" si="180"/>
        <v>477297.24416</v>
      </c>
      <c r="M72" s="25">
        <f t="shared" si="180"/>
        <v>661416.14182400005</v>
      </c>
      <c r="N72" s="25">
        <f t="shared" si="180"/>
        <v>915782.59855360002</v>
      </c>
      <c r="P72" s="163"/>
      <c r="Q72" s="163"/>
      <c r="R72" s="20" t="s">
        <v>58</v>
      </c>
      <c r="S72" s="25">
        <f>S70</f>
        <v>20400</v>
      </c>
      <c r="T72" s="25">
        <f t="shared" ref="T72:AB72" si="181">S72+T70</f>
        <v>45560</v>
      </c>
      <c r="U72" s="25">
        <f t="shared" si="181"/>
        <v>77384</v>
      </c>
      <c r="V72" s="25">
        <f t="shared" si="181"/>
        <v>118537.60000000001</v>
      </c>
      <c r="W72" s="25">
        <f t="shared" si="181"/>
        <v>172752.64000000001</v>
      </c>
      <c r="X72" s="25">
        <f t="shared" si="181"/>
        <v>245253.696</v>
      </c>
      <c r="Y72" s="25">
        <f t="shared" si="181"/>
        <v>343355.17440000002</v>
      </c>
      <c r="Z72" s="25">
        <f t="shared" si="181"/>
        <v>477297.24416</v>
      </c>
      <c r="AA72" s="25">
        <f t="shared" si="181"/>
        <v>661416.14182400005</v>
      </c>
      <c r="AB72" s="25">
        <f t="shared" si="181"/>
        <v>915782.59855360002</v>
      </c>
      <c r="AC72" s="5"/>
      <c r="AD72" s="163"/>
      <c r="AE72" s="163"/>
      <c r="AF72" s="20" t="s">
        <v>58</v>
      </c>
      <c r="AG72" s="25">
        <f>AG70</f>
        <v>20400</v>
      </c>
      <c r="AH72" s="25">
        <f t="shared" ref="AH72:AP72" si="182">AG72+AH70</f>
        <v>45560</v>
      </c>
      <c r="AI72" s="25">
        <f t="shared" si="182"/>
        <v>77384</v>
      </c>
      <c r="AJ72" s="25">
        <f t="shared" si="182"/>
        <v>118537.60000000001</v>
      </c>
      <c r="AK72" s="25">
        <f t="shared" si="182"/>
        <v>172752.64000000001</v>
      </c>
      <c r="AL72" s="25">
        <f t="shared" si="182"/>
        <v>245253.696</v>
      </c>
      <c r="AM72" s="25">
        <f t="shared" si="182"/>
        <v>343355.17440000002</v>
      </c>
      <c r="AN72" s="25">
        <f t="shared" si="182"/>
        <v>477297.24416</v>
      </c>
      <c r="AO72" s="25">
        <f t="shared" si="182"/>
        <v>661416.14182400005</v>
      </c>
      <c r="AP72" s="25">
        <f t="shared" si="182"/>
        <v>915782.59855360002</v>
      </c>
      <c r="AQ72" s="5"/>
      <c r="AR72" s="163"/>
      <c r="AS72" s="163"/>
      <c r="AT72" s="20" t="s">
        <v>58</v>
      </c>
      <c r="AU72" s="25">
        <f>AU70</f>
        <v>20400</v>
      </c>
      <c r="AV72" s="25">
        <f t="shared" ref="AV72:BD72" si="183">AU72+AV70</f>
        <v>45560</v>
      </c>
      <c r="AW72" s="25">
        <f t="shared" si="183"/>
        <v>77384</v>
      </c>
      <c r="AX72" s="25">
        <f t="shared" si="183"/>
        <v>118537.60000000001</v>
      </c>
      <c r="AY72" s="25">
        <f t="shared" si="183"/>
        <v>172752.64000000001</v>
      </c>
      <c r="AZ72" s="25">
        <f t="shared" si="183"/>
        <v>245253.696</v>
      </c>
      <c r="BA72" s="25">
        <f t="shared" si="183"/>
        <v>343355.17440000002</v>
      </c>
      <c r="BB72" s="25">
        <f t="shared" si="183"/>
        <v>477297.24416</v>
      </c>
      <c r="BC72" s="25">
        <f t="shared" si="183"/>
        <v>661416.14182400005</v>
      </c>
      <c r="BD72" s="25">
        <f t="shared" si="183"/>
        <v>915782.59855360002</v>
      </c>
      <c r="BE72" s="5"/>
      <c r="BF72" s="163"/>
      <c r="BG72" s="163"/>
      <c r="BH72" s="20" t="s">
        <v>58</v>
      </c>
      <c r="BI72" s="25">
        <f>BI70</f>
        <v>20400</v>
      </c>
      <c r="BJ72" s="25">
        <f t="shared" ref="BJ72:BR72" si="184">BI72+BJ70</f>
        <v>45560</v>
      </c>
      <c r="BK72" s="25">
        <f t="shared" si="184"/>
        <v>77384</v>
      </c>
      <c r="BL72" s="25">
        <f t="shared" si="184"/>
        <v>118537.60000000001</v>
      </c>
      <c r="BM72" s="25">
        <f t="shared" si="184"/>
        <v>172752.64000000001</v>
      </c>
      <c r="BN72" s="25">
        <f t="shared" si="184"/>
        <v>245253.696</v>
      </c>
      <c r="BO72" s="25">
        <f t="shared" si="184"/>
        <v>343355.17440000002</v>
      </c>
      <c r="BP72" s="25">
        <f t="shared" si="184"/>
        <v>477297.24416</v>
      </c>
      <c r="BQ72" s="25">
        <f t="shared" si="184"/>
        <v>661416.14182400005</v>
      </c>
      <c r="BR72" s="25">
        <f t="shared" si="184"/>
        <v>915782.59855360002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2.0400000000000001E-2</v>
      </c>
      <c r="F73" s="17">
        <f>F65*F$16/$E$4-E73</f>
        <v>3.3319999999999989E-2</v>
      </c>
      <c r="G73" s="17">
        <f>G65*G$16/$E$4-F73-E73</f>
        <v>5.3311999999999998E-2</v>
      </c>
      <c r="H73" s="17">
        <f>H65*H$16/$E$4-G73-F73-E73</f>
        <v>8.3966399999999969E-2</v>
      </c>
      <c r="I73" s="17">
        <f>I65*I$16/$E$4-H73-G73-F73-E73</f>
        <v>0.13061440000000002</v>
      </c>
      <c r="J73" s="17">
        <f>J65*J$16/$E$4-I73-H73-G73-F73-E73</f>
        <v>0.20114617599999995</v>
      </c>
      <c r="K73" s="17">
        <f>K65*K$16/$E$4-J73-I73-H73-G73-F73-E73</f>
        <v>0.30720506879999998</v>
      </c>
      <c r="L73" s="17">
        <f>L65*L$16/$E$4-K73-J73-I73-H73-G73-F73-E73</f>
        <v>0.46592768767999992</v>
      </c>
      <c r="M73" s="17">
        <f>M65*M$16/$E$4-L73-K73-J73-I73-H73-G73-F73-E73</f>
        <v>0.7024755906559994</v>
      </c>
      <c r="N73" s="17">
        <f>N65*N$16/$E$4-M73-L73-K73-J73-I73-H73-G73-F73-E73</f>
        <v>1.0537133859840004</v>
      </c>
      <c r="P73" s="163"/>
      <c r="Q73" s="171" t="s">
        <v>44</v>
      </c>
      <c r="R73" s="16" t="s">
        <v>55</v>
      </c>
      <c r="S73" s="17">
        <f>S65*S$16/$E$4</f>
        <v>2.0400000000000001E-2</v>
      </c>
      <c r="T73" s="17">
        <f>T65*T$16/$E$4-S73</f>
        <v>3.3319999999999989E-2</v>
      </c>
      <c r="U73" s="17">
        <f>U65*U$16/$E$4-T73-S73</f>
        <v>5.3311999999999998E-2</v>
      </c>
      <c r="V73" s="17">
        <f>V65*V$16/$E$4-U73-T73-S73</f>
        <v>8.3966399999999969E-2</v>
      </c>
      <c r="W73" s="17">
        <f>W65*W$16/$E$4-V73-U73-T73-S73</f>
        <v>0.13061440000000002</v>
      </c>
      <c r="X73" s="17">
        <f>X65*X$16/$E$4-W73-V73-U73-T73-S73</f>
        <v>0.20114617599999995</v>
      </c>
      <c r="Y73" s="17">
        <f>Y65*Y$16/$E$4-X73-W73-V73-U73-T73-S73</f>
        <v>0.30720506879999998</v>
      </c>
      <c r="Z73" s="17">
        <f>Z65*Z$16/$E$4-Y73-X73-W73-V73-U73-T73-S73</f>
        <v>0.46592768767999992</v>
      </c>
      <c r="AA73" s="17">
        <f>AA65*AA$16/$E$4-Z73-Y73-X73-W73-V73-U73-T73-S73</f>
        <v>0.7024755906559994</v>
      </c>
      <c r="AB73" s="17">
        <f>AB65*AB$16/$E$4-AA73-Z73-Y73-X73-W73-V73-U73-T73-S73</f>
        <v>1.0537133859840004</v>
      </c>
      <c r="AC73" s="5"/>
      <c r="AD73" s="163"/>
      <c r="AE73" s="171" t="s">
        <v>44</v>
      </c>
      <c r="AF73" s="16" t="s">
        <v>55</v>
      </c>
      <c r="AG73" s="17">
        <f>AG65*AG$16/$E$4</f>
        <v>2.0400000000000001E-2</v>
      </c>
      <c r="AH73" s="17">
        <f>AH65*AH$16/$E$4-AG73</f>
        <v>3.3319999999999989E-2</v>
      </c>
      <c r="AI73" s="17">
        <f>AI65*AI$16/$E$4-AH73-AG73</f>
        <v>5.3311999999999998E-2</v>
      </c>
      <c r="AJ73" s="17">
        <f>AJ65*AJ$16/$E$4-AI73-AH73-AG73</f>
        <v>8.3966399999999969E-2</v>
      </c>
      <c r="AK73" s="17">
        <f>AK65*AK$16/$E$4-AJ73-AI73-AH73-AG73</f>
        <v>0.13061440000000002</v>
      </c>
      <c r="AL73" s="17">
        <f>AL65*AL$16/$E$4-AK73-AJ73-AI73-AH73-AG73</f>
        <v>0.20114617599999995</v>
      </c>
      <c r="AM73" s="17">
        <f>AM65*AM$16/$E$4-AL73-AK73-AJ73-AI73-AH73-AG73</f>
        <v>0.30720506879999998</v>
      </c>
      <c r="AN73" s="17">
        <f>AN65*AN$16/$E$4-AM73-AL73-AK73-AJ73-AI73-AH73-AG73</f>
        <v>0.46592768767999992</v>
      </c>
      <c r="AO73" s="17">
        <f>AO65*AO$16/$E$4-AN73-AM73-AL73-AK73-AJ73-AI73-AH73-AG73</f>
        <v>0.7024755906559994</v>
      </c>
      <c r="AP73" s="17">
        <f>AP65*AP$16/$E$4-AO73-AN73-AM73-AL73-AK73-AJ73-AI73-AH73-AG73</f>
        <v>1.0537133859840004</v>
      </c>
      <c r="AQ73" s="5"/>
      <c r="AR73" s="163"/>
      <c r="AS73" s="171" t="s">
        <v>44</v>
      </c>
      <c r="AT73" s="16" t="s">
        <v>55</v>
      </c>
      <c r="AU73" s="17">
        <f>AU65*AU$16/$E$4</f>
        <v>2.0400000000000001E-2</v>
      </c>
      <c r="AV73" s="17">
        <f>AV65*AV$16/$E$4-AU73</f>
        <v>3.3319999999999989E-2</v>
      </c>
      <c r="AW73" s="17">
        <f>AW65*AW$16/$E$4-AV73-AU73</f>
        <v>5.3311999999999998E-2</v>
      </c>
      <c r="AX73" s="17">
        <f>AX65*AX$16/$E$4-AW73-AV73-AU73</f>
        <v>8.3966399999999969E-2</v>
      </c>
      <c r="AY73" s="17">
        <f>AY65*AY$16/$E$4-AX73-AW73-AV73-AU73</f>
        <v>0.13061440000000002</v>
      </c>
      <c r="AZ73" s="17">
        <f>AZ65*AZ$16/$E$4-AY73-AX73-AW73-AV73-AU73</f>
        <v>0.20114617599999995</v>
      </c>
      <c r="BA73" s="17">
        <f>BA65*BA$16/$E$4-AZ73-AY73-AX73-AW73-AV73-AU73</f>
        <v>0.30720506879999998</v>
      </c>
      <c r="BB73" s="17">
        <f>BB65*BB$16/$E$4-BA73-AZ73-AY73-AX73-AW73-AV73-AU73</f>
        <v>0.46592768767999992</v>
      </c>
      <c r="BC73" s="17">
        <f>BC65*BC$16/$E$4-BB73-BA73-AZ73-AY73-AX73-AW73-AV73-AU73</f>
        <v>0.7024755906559994</v>
      </c>
      <c r="BD73" s="17">
        <f>BD65*BD$16/$E$4-BC73-BB73-BA73-AZ73-AY73-AX73-AW73-AV73-AU73</f>
        <v>1.0537133859840004</v>
      </c>
      <c r="BE73" s="5"/>
      <c r="BF73" s="163"/>
      <c r="BG73" s="171" t="s">
        <v>44</v>
      </c>
      <c r="BH73" s="16" t="s">
        <v>55</v>
      </c>
      <c r="BI73" s="17">
        <f>BI65*BI$16/$E$4</f>
        <v>2.0400000000000001E-2</v>
      </c>
      <c r="BJ73" s="17">
        <f>BJ65*BJ$16/$E$4-BI73</f>
        <v>3.3319999999999989E-2</v>
      </c>
      <c r="BK73" s="17">
        <f>BK65*BK$16/$E$4-BJ73-BI73</f>
        <v>5.3311999999999998E-2</v>
      </c>
      <c r="BL73" s="17">
        <f>BL65*BL$16/$E$4-BK73-BJ73-BI73</f>
        <v>8.3966399999999969E-2</v>
      </c>
      <c r="BM73" s="17">
        <f>BM65*BM$16/$E$4-BL73-BK73-BJ73-BI73</f>
        <v>0.13061440000000002</v>
      </c>
      <c r="BN73" s="17">
        <f>BN65*BN$16/$E$4-BM73-BL73-BK73-BJ73-BI73</f>
        <v>0.20114617599999995</v>
      </c>
      <c r="BO73" s="17">
        <f>BO65*BO$16/$E$4-BN73-BM73-BL73-BK73-BJ73-BI73</f>
        <v>0.30720506879999998</v>
      </c>
      <c r="BP73" s="17">
        <f>BP65*BP$16/$E$4-BO73-BN73-BM73-BL73-BK73-BJ73-BI73</f>
        <v>0.46592768767999992</v>
      </c>
      <c r="BQ73" s="17">
        <f>BQ65*BQ$16/$E$4-BP73-BO73-BN73-BM73-BL73-BK73-BJ73-BI73</f>
        <v>0.7024755906559994</v>
      </c>
      <c r="BR73" s="17">
        <f>BR65*BR$16/$E$4-BQ73-BP73-BO73-BN73-BM73-BL73-BK73-BJ73-BI73</f>
        <v>1.0537133859840004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6.4322560000000001E-2</v>
      </c>
      <c r="J74" s="18"/>
      <c r="K74" s="18"/>
      <c r="L74" s="18"/>
      <c r="M74" s="18"/>
      <c r="N74" s="18">
        <f>SUM(E73:N73)/10</f>
        <v>0.30520807091199997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6.4322560000000001E-2</v>
      </c>
      <c r="X74" s="18"/>
      <c r="Y74" s="18"/>
      <c r="Z74" s="18"/>
      <c r="AA74" s="18"/>
      <c r="AB74" s="18">
        <f>SUM(S73:AB73)/10</f>
        <v>0.30520807091199997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6.4322560000000001E-2</v>
      </c>
      <c r="AL74" s="18"/>
      <c r="AM74" s="18"/>
      <c r="AN74" s="18"/>
      <c r="AO74" s="18"/>
      <c r="AP74" s="18">
        <f>SUM(AG73:AP73)/10</f>
        <v>0.30520807091199997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6.4322560000000001E-2</v>
      </c>
      <c r="AZ74" s="18"/>
      <c r="BA74" s="18"/>
      <c r="BB74" s="18"/>
      <c r="BC74" s="18"/>
      <c r="BD74" s="18">
        <f>SUM(AU73:BD73)/10</f>
        <v>0.30520807091199997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6.4322560000000001E-2</v>
      </c>
      <c r="BN74" s="18"/>
      <c r="BO74" s="18"/>
      <c r="BP74" s="18"/>
      <c r="BQ74" s="18"/>
      <c r="BR74" s="18">
        <f>SUM(BI73:BR73)/10</f>
        <v>0.30520807091199997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20400</v>
      </c>
      <c r="F75" s="24">
        <f>F77-E77</f>
        <v>33319.999999999993</v>
      </c>
      <c r="G75" s="24">
        <f>G77-F77</f>
        <v>53311.999999999993</v>
      </c>
      <c r="H75" s="24">
        <f t="shared" ref="H75:N75" si="185">H77-G77</f>
        <v>83966.400000000009</v>
      </c>
      <c r="I75" s="24">
        <f t="shared" si="185"/>
        <v>130614.39999999999</v>
      </c>
      <c r="J75" s="24">
        <f t="shared" si="185"/>
        <v>201146.17599999998</v>
      </c>
      <c r="K75" s="24">
        <f t="shared" si="185"/>
        <v>307205.06880000007</v>
      </c>
      <c r="L75" s="24">
        <f t="shared" si="185"/>
        <v>465927.68767999997</v>
      </c>
      <c r="M75" s="24">
        <f t="shared" si="185"/>
        <v>702475.59065599972</v>
      </c>
      <c r="N75" s="24">
        <f t="shared" si="185"/>
        <v>1053713.3859840001</v>
      </c>
      <c r="P75" s="163"/>
      <c r="Q75" s="163"/>
      <c r="R75" s="20" t="s">
        <v>57</v>
      </c>
      <c r="S75" s="24">
        <f>S77</f>
        <v>20400</v>
      </c>
      <c r="T75" s="24">
        <f>T77-S77</f>
        <v>33319.999999999993</v>
      </c>
      <c r="U75" s="24">
        <f>U77-T77</f>
        <v>53311.999999999993</v>
      </c>
      <c r="V75" s="24">
        <f t="shared" ref="V75:AB75" si="186">V77-U77</f>
        <v>83966.400000000009</v>
      </c>
      <c r="W75" s="24">
        <f t="shared" si="186"/>
        <v>130614.39999999999</v>
      </c>
      <c r="X75" s="24">
        <f t="shared" si="186"/>
        <v>201146.17599999998</v>
      </c>
      <c r="Y75" s="24">
        <f t="shared" si="186"/>
        <v>307205.06880000007</v>
      </c>
      <c r="Z75" s="24">
        <f t="shared" si="186"/>
        <v>465927.68767999997</v>
      </c>
      <c r="AA75" s="24">
        <f t="shared" si="186"/>
        <v>702475.59065599972</v>
      </c>
      <c r="AB75" s="24">
        <f t="shared" si="186"/>
        <v>1053713.3859840001</v>
      </c>
      <c r="AC75" s="5"/>
      <c r="AD75" s="163"/>
      <c r="AE75" s="163"/>
      <c r="AF75" s="20" t="s">
        <v>57</v>
      </c>
      <c r="AG75" s="24">
        <f>AG77</f>
        <v>20400</v>
      </c>
      <c r="AH75" s="24">
        <f>AH77-AG77</f>
        <v>33319.999999999993</v>
      </c>
      <c r="AI75" s="24">
        <f>AI77-AH77</f>
        <v>53311.999999999993</v>
      </c>
      <c r="AJ75" s="24">
        <f t="shared" ref="AJ75:AP75" si="187">AJ77-AI77</f>
        <v>83966.400000000009</v>
      </c>
      <c r="AK75" s="24">
        <f t="shared" si="187"/>
        <v>130614.39999999999</v>
      </c>
      <c r="AL75" s="24">
        <f t="shared" si="187"/>
        <v>201146.17599999998</v>
      </c>
      <c r="AM75" s="24">
        <f t="shared" si="187"/>
        <v>307205.06880000007</v>
      </c>
      <c r="AN75" s="24">
        <f t="shared" si="187"/>
        <v>465927.68767999997</v>
      </c>
      <c r="AO75" s="24">
        <f t="shared" si="187"/>
        <v>702475.59065599972</v>
      </c>
      <c r="AP75" s="24">
        <f t="shared" si="187"/>
        <v>1053713.3859840001</v>
      </c>
      <c r="AQ75" s="5"/>
      <c r="AR75" s="163"/>
      <c r="AS75" s="163"/>
      <c r="AT75" s="20" t="s">
        <v>57</v>
      </c>
      <c r="AU75" s="24">
        <f>AU77</f>
        <v>20400</v>
      </c>
      <c r="AV75" s="24">
        <f>AV77-AU77</f>
        <v>33319.999999999993</v>
      </c>
      <c r="AW75" s="24">
        <f>AW77-AV77</f>
        <v>53311.999999999993</v>
      </c>
      <c r="AX75" s="24">
        <f t="shared" ref="AX75:BD75" si="188">AX77-AW77</f>
        <v>83966.400000000009</v>
      </c>
      <c r="AY75" s="24">
        <f t="shared" si="188"/>
        <v>130614.39999999999</v>
      </c>
      <c r="AZ75" s="24">
        <f t="shared" si="188"/>
        <v>201146.17599999998</v>
      </c>
      <c r="BA75" s="24">
        <f t="shared" si="188"/>
        <v>307205.06880000007</v>
      </c>
      <c r="BB75" s="24">
        <f t="shared" si="188"/>
        <v>465927.68767999997</v>
      </c>
      <c r="BC75" s="24">
        <f t="shared" si="188"/>
        <v>702475.59065599972</v>
      </c>
      <c r="BD75" s="24">
        <f t="shared" si="188"/>
        <v>1053713.3859840001</v>
      </c>
      <c r="BE75" s="5"/>
      <c r="BF75" s="163"/>
      <c r="BG75" s="163"/>
      <c r="BH75" s="20" t="s">
        <v>57</v>
      </c>
      <c r="BI75" s="24">
        <f>BI77</f>
        <v>20400</v>
      </c>
      <c r="BJ75" s="24">
        <f>BJ77-BI77</f>
        <v>33319.999999999993</v>
      </c>
      <c r="BK75" s="24">
        <f>BK77-BJ77</f>
        <v>53311.999999999993</v>
      </c>
      <c r="BL75" s="24">
        <f t="shared" ref="BL75:BR75" si="189">BL77-BK77</f>
        <v>83966.400000000009</v>
      </c>
      <c r="BM75" s="24">
        <f t="shared" si="189"/>
        <v>130614.39999999999</v>
      </c>
      <c r="BN75" s="24">
        <f t="shared" si="189"/>
        <v>201146.17599999998</v>
      </c>
      <c r="BO75" s="24">
        <f t="shared" si="189"/>
        <v>307205.06880000007</v>
      </c>
      <c r="BP75" s="24">
        <f t="shared" si="189"/>
        <v>465927.68767999997</v>
      </c>
      <c r="BQ75" s="24">
        <f t="shared" si="189"/>
        <v>702475.59065599972</v>
      </c>
      <c r="BR75" s="24">
        <f t="shared" si="189"/>
        <v>1053713.3859840001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64322.559999999998</v>
      </c>
      <c r="J76" s="24"/>
      <c r="K76" s="24"/>
      <c r="L76" s="24"/>
      <c r="M76" s="24"/>
      <c r="N76" s="24">
        <f>SUM(E75:N75)/10</f>
        <v>305208.07091199997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64322.559999999998</v>
      </c>
      <c r="X76" s="24"/>
      <c r="Y76" s="24"/>
      <c r="Z76" s="24"/>
      <c r="AA76" s="24"/>
      <c r="AB76" s="24">
        <f>SUM(S75:AB75)/10</f>
        <v>305208.07091199997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64322.559999999998</v>
      </c>
      <c r="AL76" s="24"/>
      <c r="AM76" s="24"/>
      <c r="AN76" s="24"/>
      <c r="AO76" s="24"/>
      <c r="AP76" s="24">
        <f>SUM(AG75:AP75)/10</f>
        <v>305208.07091199997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64322.559999999998</v>
      </c>
      <c r="AZ76" s="24"/>
      <c r="BA76" s="24"/>
      <c r="BB76" s="24"/>
      <c r="BC76" s="24"/>
      <c r="BD76" s="24">
        <f>SUM(AU75:BD75)/10</f>
        <v>305208.07091199997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64322.559999999998</v>
      </c>
      <c r="BN76" s="24"/>
      <c r="BO76" s="24"/>
      <c r="BP76" s="24"/>
      <c r="BQ76" s="24"/>
      <c r="BR76" s="24">
        <f>SUM(BI75:BR75)/10</f>
        <v>305208.07091199997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190">E67*E$16</f>
        <v>20400</v>
      </c>
      <c r="F77" s="25">
        <f t="shared" si="190"/>
        <v>53719.999999999993</v>
      </c>
      <c r="G77" s="25">
        <f t="shared" si="190"/>
        <v>107031.99999999999</v>
      </c>
      <c r="H77" s="25">
        <f t="shared" si="190"/>
        <v>190998.39999999999</v>
      </c>
      <c r="I77" s="25">
        <f t="shared" si="190"/>
        <v>321612.79999999999</v>
      </c>
      <c r="J77" s="25">
        <f t="shared" si="190"/>
        <v>522758.97599999997</v>
      </c>
      <c r="K77" s="25">
        <f t="shared" si="190"/>
        <v>829964.04480000003</v>
      </c>
      <c r="L77" s="25">
        <f t="shared" si="190"/>
        <v>1295891.73248</v>
      </c>
      <c r="M77" s="25">
        <f t="shared" si="190"/>
        <v>1998367.3231359997</v>
      </c>
      <c r="N77" s="25">
        <f t="shared" si="190"/>
        <v>3052080.7091199998</v>
      </c>
      <c r="P77" s="163"/>
      <c r="Q77" s="163"/>
      <c r="R77" s="20" t="s">
        <v>58</v>
      </c>
      <c r="S77" s="25">
        <f t="shared" ref="S77:AB77" si="191">S67*S$16</f>
        <v>20400</v>
      </c>
      <c r="T77" s="25">
        <f t="shared" si="191"/>
        <v>53719.999999999993</v>
      </c>
      <c r="U77" s="25">
        <f t="shared" si="191"/>
        <v>107031.99999999999</v>
      </c>
      <c r="V77" s="25">
        <f t="shared" si="191"/>
        <v>190998.39999999999</v>
      </c>
      <c r="W77" s="25">
        <f t="shared" si="191"/>
        <v>321612.79999999999</v>
      </c>
      <c r="X77" s="25">
        <f t="shared" si="191"/>
        <v>522758.97599999997</v>
      </c>
      <c r="Y77" s="25">
        <f t="shared" si="191"/>
        <v>829964.04480000003</v>
      </c>
      <c r="Z77" s="25">
        <f t="shared" si="191"/>
        <v>1295891.73248</v>
      </c>
      <c r="AA77" s="25">
        <f t="shared" si="191"/>
        <v>1998367.3231359997</v>
      </c>
      <c r="AB77" s="25">
        <f t="shared" si="191"/>
        <v>3052080.7091199998</v>
      </c>
      <c r="AC77" s="5"/>
      <c r="AD77" s="163"/>
      <c r="AE77" s="163"/>
      <c r="AF77" s="20" t="s">
        <v>58</v>
      </c>
      <c r="AG77" s="25">
        <f t="shared" ref="AG77:AP77" si="192">AG67*AG$16</f>
        <v>20400</v>
      </c>
      <c r="AH77" s="25">
        <f t="shared" si="192"/>
        <v>53719.999999999993</v>
      </c>
      <c r="AI77" s="25">
        <f t="shared" si="192"/>
        <v>107031.99999999999</v>
      </c>
      <c r="AJ77" s="25">
        <f t="shared" si="192"/>
        <v>190998.39999999999</v>
      </c>
      <c r="AK77" s="25">
        <f t="shared" si="192"/>
        <v>321612.79999999999</v>
      </c>
      <c r="AL77" s="25">
        <f t="shared" si="192"/>
        <v>522758.97599999997</v>
      </c>
      <c r="AM77" s="25">
        <f t="shared" si="192"/>
        <v>829964.04480000003</v>
      </c>
      <c r="AN77" s="25">
        <f t="shared" si="192"/>
        <v>1295891.73248</v>
      </c>
      <c r="AO77" s="25">
        <f t="shared" si="192"/>
        <v>1998367.3231359997</v>
      </c>
      <c r="AP77" s="25">
        <f t="shared" si="192"/>
        <v>3052080.7091199998</v>
      </c>
      <c r="AQ77" s="5"/>
      <c r="AR77" s="163"/>
      <c r="AS77" s="163"/>
      <c r="AT77" s="20" t="s">
        <v>58</v>
      </c>
      <c r="AU77" s="25">
        <f t="shared" ref="AU77:BD77" si="193">AU67*AU$16</f>
        <v>20400</v>
      </c>
      <c r="AV77" s="25">
        <f t="shared" si="193"/>
        <v>53719.999999999993</v>
      </c>
      <c r="AW77" s="25">
        <f t="shared" si="193"/>
        <v>107031.99999999999</v>
      </c>
      <c r="AX77" s="25">
        <f t="shared" si="193"/>
        <v>190998.39999999999</v>
      </c>
      <c r="AY77" s="25">
        <f t="shared" si="193"/>
        <v>321612.79999999999</v>
      </c>
      <c r="AZ77" s="25">
        <f t="shared" si="193"/>
        <v>522758.97599999997</v>
      </c>
      <c r="BA77" s="25">
        <f t="shared" si="193"/>
        <v>829964.04480000003</v>
      </c>
      <c r="BB77" s="25">
        <f t="shared" si="193"/>
        <v>1295891.73248</v>
      </c>
      <c r="BC77" s="25">
        <f t="shared" si="193"/>
        <v>1998367.3231359997</v>
      </c>
      <c r="BD77" s="25">
        <f t="shared" si="193"/>
        <v>3052080.7091199998</v>
      </c>
      <c r="BE77" s="5"/>
      <c r="BF77" s="163"/>
      <c r="BG77" s="163"/>
      <c r="BH77" s="20" t="s">
        <v>58</v>
      </c>
      <c r="BI77" s="25">
        <f t="shared" ref="BI77:BR77" si="194">BI67*BI$16</f>
        <v>20400</v>
      </c>
      <c r="BJ77" s="25">
        <f t="shared" si="194"/>
        <v>53719.999999999993</v>
      </c>
      <c r="BK77" s="25">
        <f t="shared" si="194"/>
        <v>107031.99999999999</v>
      </c>
      <c r="BL77" s="25">
        <f t="shared" si="194"/>
        <v>190998.39999999999</v>
      </c>
      <c r="BM77" s="25">
        <f t="shared" si="194"/>
        <v>321612.79999999999</v>
      </c>
      <c r="BN77" s="25">
        <f t="shared" si="194"/>
        <v>522758.97599999997</v>
      </c>
      <c r="BO77" s="25">
        <f t="shared" si="194"/>
        <v>829964.04480000003</v>
      </c>
      <c r="BP77" s="25">
        <f t="shared" si="194"/>
        <v>1295891.73248</v>
      </c>
      <c r="BQ77" s="25">
        <f t="shared" si="194"/>
        <v>1998367.3231359997</v>
      </c>
      <c r="BR77" s="25">
        <f t="shared" si="194"/>
        <v>3052080.7091199998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195">E50+E63-E124</f>
        <v>0.1324285714285714</v>
      </c>
      <c r="F78" s="17">
        <f t="shared" si="195"/>
        <v>9.7020408163265306E-2</v>
      </c>
      <c r="G78" s="17">
        <f t="shared" si="195"/>
        <v>7.1728862973760965E-2</v>
      </c>
      <c r="H78" s="17">
        <f t="shared" si="195"/>
        <v>5.3663473552686344E-2</v>
      </c>
      <c r="I78" s="17">
        <f t="shared" si="195"/>
        <v>4.0759623966204563E-2</v>
      </c>
      <c r="J78" s="17">
        <f t="shared" si="195"/>
        <v>3.1542588547288974E-2</v>
      </c>
      <c r="K78" s="17">
        <f t="shared" si="195"/>
        <v>2.4958991819492137E-2</v>
      </c>
      <c r="L78" s="17">
        <f t="shared" si="195"/>
        <v>2.0256422728208698E-2</v>
      </c>
      <c r="M78" s="17">
        <f t="shared" si="195"/>
        <v>1.6897444805863297E-2</v>
      </c>
      <c r="N78" s="17">
        <f t="shared" si="195"/>
        <v>1.4498174861330915E-2</v>
      </c>
      <c r="P78" s="163" t="s">
        <v>18</v>
      </c>
      <c r="Q78" s="165" t="s">
        <v>41</v>
      </c>
      <c r="R78" s="16" t="s">
        <v>55</v>
      </c>
      <c r="S78" s="17">
        <f t="shared" ref="S78:AB78" si="196">S50+S63-S124</f>
        <v>0.15028571428571424</v>
      </c>
      <c r="T78" s="17">
        <f t="shared" si="196"/>
        <v>0.10977551020408163</v>
      </c>
      <c r="U78" s="17">
        <f t="shared" si="196"/>
        <v>8.0839650145772629E-2</v>
      </c>
      <c r="V78" s="17">
        <f t="shared" si="196"/>
        <v>6.0171178675551815E-2</v>
      </c>
      <c r="W78" s="17">
        <f t="shared" si="196"/>
        <v>4.5407984768251329E-2</v>
      </c>
      <c r="X78" s="17">
        <f t="shared" si="196"/>
        <v>3.4862846263036665E-2</v>
      </c>
      <c r="Y78" s="17">
        <f t="shared" si="196"/>
        <v>2.7330604473597631E-2</v>
      </c>
      <c r="Z78" s="17">
        <f t="shared" si="196"/>
        <v>2.1950431766855474E-2</v>
      </c>
      <c r="AA78" s="17">
        <f t="shared" si="196"/>
        <v>1.8107451262039571E-2</v>
      </c>
      <c r="AB78" s="17">
        <f t="shared" si="196"/>
        <v>1.5362465187171111E-2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197">AG50+AG63-AG124</f>
        <v>0.16814285714285709</v>
      </c>
      <c r="AH78" s="17">
        <f t="shared" si="197"/>
        <v>0.12253061224489796</v>
      </c>
      <c r="AI78" s="17">
        <f t="shared" si="197"/>
        <v>8.9950437317784293E-2</v>
      </c>
      <c r="AJ78" s="17">
        <f t="shared" si="197"/>
        <v>6.6678883798417285E-2</v>
      </c>
      <c r="AK78" s="17">
        <f t="shared" si="197"/>
        <v>5.0056345570298096E-2</v>
      </c>
      <c r="AL78" s="17">
        <f t="shared" si="197"/>
        <v>3.8183103978784355E-2</v>
      </c>
      <c r="AM78" s="17">
        <f t="shared" si="197"/>
        <v>2.9702217127703125E-2</v>
      </c>
      <c r="AN78" s="17">
        <f t="shared" si="197"/>
        <v>2.3644440805502258E-2</v>
      </c>
      <c r="AO78" s="17">
        <f t="shared" si="197"/>
        <v>1.9317457718215841E-2</v>
      </c>
      <c r="AP78" s="17">
        <f t="shared" si="197"/>
        <v>1.6226755513011306E-2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198">AU50+AU63-AU124</f>
        <v>0.18599999999999997</v>
      </c>
      <c r="AV78" s="17">
        <f t="shared" si="198"/>
        <v>0.13528571428571429</v>
      </c>
      <c r="AW78" s="17">
        <f t="shared" si="198"/>
        <v>9.9061224489795957E-2</v>
      </c>
      <c r="AX78" s="17">
        <f t="shared" si="198"/>
        <v>7.3186588921282755E-2</v>
      </c>
      <c r="AY78" s="17">
        <f t="shared" si="198"/>
        <v>5.4704706372344862E-2</v>
      </c>
      <c r="AZ78" s="17">
        <f t="shared" si="198"/>
        <v>4.1503361694532045E-2</v>
      </c>
      <c r="BA78" s="17">
        <f t="shared" si="198"/>
        <v>3.2073829781808616E-2</v>
      </c>
      <c r="BB78" s="17">
        <f t="shared" si="198"/>
        <v>2.5338449844149034E-2</v>
      </c>
      <c r="BC78" s="17">
        <f t="shared" si="198"/>
        <v>2.0527464174392114E-2</v>
      </c>
      <c r="BD78" s="17">
        <f t="shared" si="198"/>
        <v>1.7091045838851501E-2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199">BI50+BI63-BI124</f>
        <v>0.20385714285714282</v>
      </c>
      <c r="BJ78" s="17">
        <f t="shared" si="199"/>
        <v>0.14804081632653063</v>
      </c>
      <c r="BK78" s="17">
        <f t="shared" si="199"/>
        <v>0.10817201166180762</v>
      </c>
      <c r="BL78" s="17">
        <f t="shared" si="199"/>
        <v>7.9694294044148239E-2</v>
      </c>
      <c r="BM78" s="17">
        <f t="shared" si="199"/>
        <v>5.9353067174391629E-2</v>
      </c>
      <c r="BN78" s="17">
        <f t="shared" si="199"/>
        <v>4.4823619410279736E-2</v>
      </c>
      <c r="BO78" s="17">
        <f t="shared" si="199"/>
        <v>3.444544243591411E-2</v>
      </c>
      <c r="BP78" s="17">
        <f t="shared" si="199"/>
        <v>2.7032458882795818E-2</v>
      </c>
      <c r="BQ78" s="17">
        <f t="shared" si="199"/>
        <v>2.1737470630568384E-2</v>
      </c>
      <c r="BR78" s="17">
        <f t="shared" si="199"/>
        <v>1.7955336164691693E-2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7.9120188016897713E-2</v>
      </c>
      <c r="J79" s="17"/>
      <c r="K79" s="17"/>
      <c r="L79" s="17"/>
      <c r="M79" s="17"/>
      <c r="N79" s="18">
        <f>SUM(E78:N78)/10</f>
        <v>5.0375456284667261E-2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8.9296007615874334E-2</v>
      </c>
      <c r="X79" s="17"/>
      <c r="Y79" s="17"/>
      <c r="Z79" s="17"/>
      <c r="AA79" s="17"/>
      <c r="AB79" s="18">
        <f>SUM(S78:AB78)/10</f>
        <v>5.6409383703207215E-2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9.9471827214850955E-2</v>
      </c>
      <c r="AL79" s="17"/>
      <c r="AM79" s="17"/>
      <c r="AN79" s="17"/>
      <c r="AO79" s="17"/>
      <c r="AP79" s="18">
        <f>SUM(AG78:AP78)/10</f>
        <v>6.2443311121747155E-2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0.10964764681382758</v>
      </c>
      <c r="AZ79" s="17"/>
      <c r="BA79" s="17"/>
      <c r="BB79" s="17"/>
      <c r="BC79" s="17"/>
      <c r="BD79" s="18">
        <f>SUM(AU78:BD78)/10</f>
        <v>6.8477238540287116E-2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0.11982346641280417</v>
      </c>
      <c r="BN79" s="17"/>
      <c r="BO79" s="17"/>
      <c r="BP79" s="17"/>
      <c r="BQ79" s="17"/>
      <c r="BR79" s="18">
        <f>SUM(BI78:BR78)/10</f>
        <v>7.4511165958827064E-2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200">E52+E65-E126</f>
        <v>0.1324285714285714</v>
      </c>
      <c r="F80" s="17">
        <f t="shared" si="200"/>
        <v>0.22944897959183672</v>
      </c>
      <c r="G80" s="17">
        <f t="shared" si="200"/>
        <v>0.30117784256559771</v>
      </c>
      <c r="H80" s="17">
        <f t="shared" si="200"/>
        <v>0.3548413161182839</v>
      </c>
      <c r="I80" s="17">
        <f t="shared" si="200"/>
        <v>0.39560094008448865</v>
      </c>
      <c r="J80" s="17">
        <f t="shared" si="200"/>
        <v>0.42714352863177751</v>
      </c>
      <c r="K80" s="17">
        <f t="shared" si="200"/>
        <v>0.45210252045126986</v>
      </c>
      <c r="L80" s="17">
        <f t="shared" si="200"/>
        <v>0.47235894317947913</v>
      </c>
      <c r="M80" s="17">
        <f t="shared" si="200"/>
        <v>0.48925638798534093</v>
      </c>
      <c r="N80" s="17">
        <f t="shared" si="200"/>
        <v>0.50375456284667142</v>
      </c>
      <c r="P80" s="163"/>
      <c r="Q80" s="165"/>
      <c r="R80" s="16" t="s">
        <v>53</v>
      </c>
      <c r="S80" s="17">
        <f t="shared" ref="S80:AB80" si="201">S52+S65-S126</f>
        <v>0.15028571428571424</v>
      </c>
      <c r="T80" s="17">
        <f t="shared" si="201"/>
        <v>0.26006122448979591</v>
      </c>
      <c r="U80" s="17">
        <f t="shared" si="201"/>
        <v>0.34090087463556856</v>
      </c>
      <c r="V80" s="17">
        <f t="shared" si="201"/>
        <v>0.40107205331112022</v>
      </c>
      <c r="W80" s="17">
        <f t="shared" si="201"/>
        <v>0.44648003807937175</v>
      </c>
      <c r="X80" s="17">
        <f t="shared" si="201"/>
        <v>0.48134288434240829</v>
      </c>
      <c r="Y80" s="17">
        <f t="shared" si="201"/>
        <v>0.50867348881600616</v>
      </c>
      <c r="Z80" s="17">
        <f t="shared" si="201"/>
        <v>0.53062392058286201</v>
      </c>
      <c r="AA80" s="17">
        <f t="shared" si="201"/>
        <v>0.5487313718449004</v>
      </c>
      <c r="AB80" s="17">
        <f t="shared" si="201"/>
        <v>0.56409383703207117</v>
      </c>
      <c r="AC80" s="5"/>
      <c r="AD80" s="163"/>
      <c r="AE80" s="165"/>
      <c r="AF80" s="16" t="s">
        <v>53</v>
      </c>
      <c r="AG80" s="17">
        <f t="shared" ref="AG80:AP80" si="202">AG52+AG65-AG126</f>
        <v>0.16814285714285709</v>
      </c>
      <c r="AH80" s="17">
        <f t="shared" si="202"/>
        <v>0.29067346938775507</v>
      </c>
      <c r="AI80" s="17">
        <f t="shared" si="202"/>
        <v>0.38062390670553942</v>
      </c>
      <c r="AJ80" s="17">
        <f t="shared" si="202"/>
        <v>0.4473027905039566</v>
      </c>
      <c r="AK80" s="17">
        <f t="shared" si="202"/>
        <v>0.49735913607425486</v>
      </c>
      <c r="AL80" s="17">
        <f t="shared" si="202"/>
        <v>0.53554224005303908</v>
      </c>
      <c r="AM80" s="17">
        <f t="shared" si="202"/>
        <v>0.56524445718074245</v>
      </c>
      <c r="AN80" s="17">
        <f t="shared" si="202"/>
        <v>0.588888897986245</v>
      </c>
      <c r="AO80" s="17">
        <f t="shared" si="202"/>
        <v>0.60820635570445969</v>
      </c>
      <c r="AP80" s="17">
        <f t="shared" si="202"/>
        <v>0.62443311121747092</v>
      </c>
      <c r="AQ80" s="5"/>
      <c r="AR80" s="163"/>
      <c r="AS80" s="165"/>
      <c r="AT80" s="16" t="s">
        <v>53</v>
      </c>
      <c r="AU80" s="17">
        <f t="shared" ref="AU80:BD80" si="203">AU52+AU65-AU126</f>
        <v>0.18599999999999997</v>
      </c>
      <c r="AV80" s="17">
        <f t="shared" si="203"/>
        <v>0.32128571428571423</v>
      </c>
      <c r="AW80" s="17">
        <f t="shared" si="203"/>
        <v>0.42034693877551027</v>
      </c>
      <c r="AX80" s="17">
        <f t="shared" si="203"/>
        <v>0.49353352769679287</v>
      </c>
      <c r="AY80" s="17">
        <f t="shared" si="203"/>
        <v>0.54823823406913796</v>
      </c>
      <c r="AZ80" s="17">
        <f t="shared" si="203"/>
        <v>0.58974159576366991</v>
      </c>
      <c r="BA80" s="17">
        <f t="shared" si="203"/>
        <v>0.62181542554547875</v>
      </c>
      <c r="BB80" s="17">
        <f t="shared" si="203"/>
        <v>0.64715387538962776</v>
      </c>
      <c r="BC80" s="17">
        <f t="shared" si="203"/>
        <v>0.66768133956401909</v>
      </c>
      <c r="BD80" s="17">
        <f t="shared" si="203"/>
        <v>0.68477238540287066</v>
      </c>
      <c r="BE80" s="5"/>
      <c r="BF80" s="163"/>
      <c r="BG80" s="165"/>
      <c r="BH80" s="16" t="s">
        <v>53</v>
      </c>
      <c r="BI80" s="17">
        <f t="shared" ref="BI80:BR80" si="204">BI52+BI65-BI126</f>
        <v>0.20385714285714279</v>
      </c>
      <c r="BJ80" s="17">
        <f t="shared" si="204"/>
        <v>0.3518979591836735</v>
      </c>
      <c r="BK80" s="17">
        <f t="shared" si="204"/>
        <v>0.46006997084548107</v>
      </c>
      <c r="BL80" s="17">
        <f t="shared" si="204"/>
        <v>0.53976426488962925</v>
      </c>
      <c r="BM80" s="17">
        <f t="shared" si="204"/>
        <v>0.59911733206402107</v>
      </c>
      <c r="BN80" s="17">
        <f t="shared" si="204"/>
        <v>0.64394095147430064</v>
      </c>
      <c r="BO80" s="17">
        <f t="shared" si="204"/>
        <v>0.67838639391021482</v>
      </c>
      <c r="BP80" s="17">
        <f t="shared" si="204"/>
        <v>0.70541885279301086</v>
      </c>
      <c r="BQ80" s="17">
        <f t="shared" si="204"/>
        <v>0.72715632342357872</v>
      </c>
      <c r="BR80" s="17">
        <f t="shared" si="204"/>
        <v>0.74511165958827019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1.3242857142857138</v>
      </c>
      <c r="F81" s="21">
        <f t="shared" ref="F81:N81" si="205">10*F78</f>
        <v>0.97020408163265304</v>
      </c>
      <c r="G81" s="21">
        <f t="shared" si="205"/>
        <v>0.71728862973760965</v>
      </c>
      <c r="H81" s="21">
        <f t="shared" si="205"/>
        <v>0.53663473552686347</v>
      </c>
      <c r="I81" s="21">
        <f t="shared" si="205"/>
        <v>0.40759623966204561</v>
      </c>
      <c r="J81" s="21">
        <f t="shared" si="205"/>
        <v>0.31542588547288974</v>
      </c>
      <c r="K81" s="21">
        <f t="shared" si="205"/>
        <v>0.24958991819492138</v>
      </c>
      <c r="L81" s="21">
        <f t="shared" si="205"/>
        <v>0.20256422728208698</v>
      </c>
      <c r="M81" s="21">
        <f t="shared" si="205"/>
        <v>0.16897444805863299</v>
      </c>
      <c r="N81" s="21">
        <f t="shared" si="205"/>
        <v>0.14498174861330915</v>
      </c>
      <c r="P81" s="163"/>
      <c r="Q81" s="163"/>
      <c r="R81" s="20" t="s">
        <v>57</v>
      </c>
      <c r="S81" s="21">
        <f>10*S78</f>
        <v>1.5028571428571424</v>
      </c>
      <c r="T81" s="21">
        <f t="shared" ref="T81:AB81" si="206">10*T78</f>
        <v>1.0977551020408163</v>
      </c>
      <c r="U81" s="21">
        <f t="shared" si="206"/>
        <v>0.80839650145772635</v>
      </c>
      <c r="V81" s="21">
        <f t="shared" si="206"/>
        <v>0.60171178675551817</v>
      </c>
      <c r="W81" s="21">
        <f t="shared" si="206"/>
        <v>0.4540798476825133</v>
      </c>
      <c r="X81" s="21">
        <f t="shared" si="206"/>
        <v>0.34862846263036662</v>
      </c>
      <c r="Y81" s="21">
        <f t="shared" si="206"/>
        <v>0.27330604473597631</v>
      </c>
      <c r="Z81" s="21">
        <f t="shared" si="206"/>
        <v>0.21950431766855474</v>
      </c>
      <c r="AA81" s="21">
        <f t="shared" si="206"/>
        <v>0.1810745126203957</v>
      </c>
      <c r="AB81" s="21">
        <f t="shared" si="206"/>
        <v>0.15362465187171109</v>
      </c>
      <c r="AC81" s="5"/>
      <c r="AD81" s="163"/>
      <c r="AE81" s="163"/>
      <c r="AF81" s="20" t="s">
        <v>57</v>
      </c>
      <c r="AG81" s="21">
        <f>10*AG78</f>
        <v>1.6814285714285711</v>
      </c>
      <c r="AH81" s="21">
        <f t="shared" ref="AH81:AP81" si="207">10*AH78</f>
        <v>1.2253061224489796</v>
      </c>
      <c r="AI81" s="21">
        <f t="shared" si="207"/>
        <v>0.89950437317784293</v>
      </c>
      <c r="AJ81" s="21">
        <f t="shared" si="207"/>
        <v>0.66678883798417288</v>
      </c>
      <c r="AK81" s="21">
        <f t="shared" si="207"/>
        <v>0.500563455702981</v>
      </c>
      <c r="AL81" s="21">
        <f t="shared" si="207"/>
        <v>0.38183103978784355</v>
      </c>
      <c r="AM81" s="21">
        <f t="shared" si="207"/>
        <v>0.29702217127703123</v>
      </c>
      <c r="AN81" s="21">
        <f t="shared" si="207"/>
        <v>0.23644440805502259</v>
      </c>
      <c r="AO81" s="21">
        <f t="shared" si="207"/>
        <v>0.19317457718215841</v>
      </c>
      <c r="AP81" s="21">
        <f t="shared" si="207"/>
        <v>0.16226755513011307</v>
      </c>
      <c r="AQ81" s="5"/>
      <c r="AR81" s="163"/>
      <c r="AS81" s="163"/>
      <c r="AT81" s="20" t="s">
        <v>57</v>
      </c>
      <c r="AU81" s="21">
        <f>10*AU78</f>
        <v>1.8599999999999997</v>
      </c>
      <c r="AV81" s="21">
        <f t="shared" ref="AV81:BD81" si="208">10*AV78</f>
        <v>1.3528571428571428</v>
      </c>
      <c r="AW81" s="21">
        <f t="shared" si="208"/>
        <v>0.99061224489795952</v>
      </c>
      <c r="AX81" s="21">
        <f t="shared" si="208"/>
        <v>0.73186588921282758</v>
      </c>
      <c r="AY81" s="21">
        <f t="shared" si="208"/>
        <v>0.54704706372344858</v>
      </c>
      <c r="AZ81" s="21">
        <f t="shared" si="208"/>
        <v>0.41503361694532048</v>
      </c>
      <c r="BA81" s="21">
        <f t="shared" si="208"/>
        <v>0.32073829781808616</v>
      </c>
      <c r="BB81" s="21">
        <f t="shared" si="208"/>
        <v>0.25338449844149036</v>
      </c>
      <c r="BC81" s="21">
        <f t="shared" si="208"/>
        <v>0.20527464174392113</v>
      </c>
      <c r="BD81" s="21">
        <f t="shared" si="208"/>
        <v>0.17091045838851501</v>
      </c>
      <c r="BE81" s="5"/>
      <c r="BF81" s="163"/>
      <c r="BG81" s="163"/>
      <c r="BH81" s="20" t="s">
        <v>57</v>
      </c>
      <c r="BI81" s="21">
        <f>10*BI78</f>
        <v>2.0385714285714283</v>
      </c>
      <c r="BJ81" s="21">
        <f t="shared" ref="BJ81:BR81" si="209">10*BJ78</f>
        <v>1.4804081632653063</v>
      </c>
      <c r="BK81" s="21">
        <f t="shared" si="209"/>
        <v>1.0817201166180763</v>
      </c>
      <c r="BL81" s="21">
        <f t="shared" si="209"/>
        <v>0.79694294044148239</v>
      </c>
      <c r="BM81" s="21">
        <f t="shared" si="209"/>
        <v>0.59353067174391627</v>
      </c>
      <c r="BN81" s="21">
        <f t="shared" si="209"/>
        <v>0.44823619410279736</v>
      </c>
      <c r="BO81" s="21">
        <f t="shared" si="209"/>
        <v>0.34445442435914109</v>
      </c>
      <c r="BP81" s="21">
        <f t="shared" si="209"/>
        <v>0.27032458882795818</v>
      </c>
      <c r="BQ81" s="21">
        <f t="shared" si="209"/>
        <v>0.21737470630568384</v>
      </c>
      <c r="BR81" s="21">
        <f t="shared" si="209"/>
        <v>0.17955336164691693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1.3242857142857138</v>
      </c>
      <c r="F82" s="21">
        <f>10*F80</f>
        <v>2.2944897959183672</v>
      </c>
      <c r="G82" s="21">
        <f>10*G80</f>
        <v>3.0117784256559772</v>
      </c>
      <c r="H82" s="21">
        <f t="shared" ref="H82:N82" si="210">10*H80</f>
        <v>3.5484131611828391</v>
      </c>
      <c r="I82" s="21">
        <f t="shared" si="210"/>
        <v>3.9560094008448865</v>
      </c>
      <c r="J82" s="21">
        <f t="shared" si="210"/>
        <v>4.2714352863177751</v>
      </c>
      <c r="K82" s="21">
        <f t="shared" si="210"/>
        <v>4.5210252045126982</v>
      </c>
      <c r="L82" s="21">
        <f t="shared" si="210"/>
        <v>4.7235894317947915</v>
      </c>
      <c r="M82" s="21">
        <f t="shared" si="210"/>
        <v>4.8925638798534097</v>
      </c>
      <c r="N82" s="21">
        <f t="shared" si="210"/>
        <v>5.0375456284667139</v>
      </c>
      <c r="P82" s="163"/>
      <c r="Q82" s="163"/>
      <c r="R82" s="20" t="s">
        <v>58</v>
      </c>
      <c r="S82" s="21">
        <f>10*S80</f>
        <v>1.5028571428571424</v>
      </c>
      <c r="T82" s="21">
        <f>10*T80</f>
        <v>2.6006122448979592</v>
      </c>
      <c r="U82" s="21">
        <f>10*U80</f>
        <v>3.4090087463556857</v>
      </c>
      <c r="V82" s="21">
        <f t="shared" ref="V82:AB82" si="211">10*V80</f>
        <v>4.0107205331112024</v>
      </c>
      <c r="W82" s="21">
        <f t="shared" si="211"/>
        <v>4.4648003807937178</v>
      </c>
      <c r="X82" s="21">
        <f t="shared" si="211"/>
        <v>4.8134288434240826</v>
      </c>
      <c r="Y82" s="21">
        <f t="shared" si="211"/>
        <v>5.0867348881600618</v>
      </c>
      <c r="Z82" s="21">
        <f t="shared" si="211"/>
        <v>5.3062392058286196</v>
      </c>
      <c r="AA82" s="21">
        <f t="shared" si="211"/>
        <v>5.4873137184490037</v>
      </c>
      <c r="AB82" s="21">
        <f t="shared" si="211"/>
        <v>5.6409383703207112</v>
      </c>
      <c r="AC82" s="5"/>
      <c r="AD82" s="163"/>
      <c r="AE82" s="163"/>
      <c r="AF82" s="20" t="s">
        <v>58</v>
      </c>
      <c r="AG82" s="21">
        <f>10*AG80</f>
        <v>1.6814285714285711</v>
      </c>
      <c r="AH82" s="21">
        <f>10*AH80</f>
        <v>2.9067346938775507</v>
      </c>
      <c r="AI82" s="21">
        <f>10*AI80</f>
        <v>3.8062390670553943</v>
      </c>
      <c r="AJ82" s="21">
        <f t="shared" ref="AJ82:AP82" si="212">10*AJ80</f>
        <v>4.473027905039566</v>
      </c>
      <c r="AK82" s="21">
        <f t="shared" si="212"/>
        <v>4.9735913607425486</v>
      </c>
      <c r="AL82" s="21">
        <f t="shared" si="212"/>
        <v>5.355422400530391</v>
      </c>
      <c r="AM82" s="21">
        <f t="shared" si="212"/>
        <v>5.6524445718074245</v>
      </c>
      <c r="AN82" s="21">
        <f t="shared" si="212"/>
        <v>5.8888889798624504</v>
      </c>
      <c r="AO82" s="21">
        <f t="shared" si="212"/>
        <v>6.0820635570445969</v>
      </c>
      <c r="AP82" s="21">
        <f t="shared" si="212"/>
        <v>6.2443311121747094</v>
      </c>
      <c r="AQ82" s="5"/>
      <c r="AR82" s="163"/>
      <c r="AS82" s="163"/>
      <c r="AT82" s="20" t="s">
        <v>58</v>
      </c>
      <c r="AU82" s="21">
        <f>10*AU80</f>
        <v>1.8599999999999997</v>
      </c>
      <c r="AV82" s="21">
        <f>10*AV80</f>
        <v>3.2128571428571422</v>
      </c>
      <c r="AW82" s="21">
        <f>10*AW80</f>
        <v>4.2034693877551028</v>
      </c>
      <c r="AX82" s="21">
        <f t="shared" ref="AX82:BD82" si="213">10*AX80</f>
        <v>4.9353352769679288</v>
      </c>
      <c r="AY82" s="21">
        <f t="shared" si="213"/>
        <v>5.4823823406913794</v>
      </c>
      <c r="AZ82" s="21">
        <f t="shared" si="213"/>
        <v>5.8974159576366993</v>
      </c>
      <c r="BA82" s="21">
        <f t="shared" si="213"/>
        <v>6.2181542554547873</v>
      </c>
      <c r="BB82" s="21">
        <f t="shared" si="213"/>
        <v>6.4715387538962776</v>
      </c>
      <c r="BC82" s="21">
        <f t="shared" si="213"/>
        <v>6.6768133956401909</v>
      </c>
      <c r="BD82" s="21">
        <f t="shared" si="213"/>
        <v>6.8477238540287066</v>
      </c>
      <c r="BE82" s="5"/>
      <c r="BF82" s="163"/>
      <c r="BG82" s="163"/>
      <c r="BH82" s="20" t="s">
        <v>58</v>
      </c>
      <c r="BI82" s="21">
        <f>10*BI80</f>
        <v>2.0385714285714278</v>
      </c>
      <c r="BJ82" s="21">
        <f>10*BJ80</f>
        <v>3.518979591836735</v>
      </c>
      <c r="BK82" s="21">
        <f>10*BK80</f>
        <v>4.6006997084548109</v>
      </c>
      <c r="BL82" s="21">
        <f t="shared" ref="BL82:BR82" si="214">10*BL80</f>
        <v>5.3976426488962925</v>
      </c>
      <c r="BM82" s="21">
        <f t="shared" si="214"/>
        <v>5.9911733206402111</v>
      </c>
      <c r="BN82" s="21">
        <f t="shared" si="214"/>
        <v>6.4394095147430068</v>
      </c>
      <c r="BO82" s="21">
        <f t="shared" si="214"/>
        <v>6.7838639391021482</v>
      </c>
      <c r="BP82" s="21">
        <f t="shared" si="214"/>
        <v>7.0541885279301084</v>
      </c>
      <c r="BQ82" s="21">
        <f t="shared" si="214"/>
        <v>7.2715632342357868</v>
      </c>
      <c r="BR82" s="21">
        <f t="shared" si="214"/>
        <v>7.4511165958827021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215">E55+E68-E129</f>
        <v>0.18539999999999995</v>
      </c>
      <c r="F83" s="17">
        <f t="shared" si="215"/>
        <v>0.19016</v>
      </c>
      <c r="G83" s="17">
        <f t="shared" si="215"/>
        <v>0.19682400000000005</v>
      </c>
      <c r="H83" s="17">
        <f t="shared" si="215"/>
        <v>0.20615359999999983</v>
      </c>
      <c r="I83" s="17">
        <f t="shared" si="215"/>
        <v>0.21921504000000003</v>
      </c>
      <c r="J83" s="17">
        <f t="shared" si="215"/>
        <v>0.23750105599999999</v>
      </c>
      <c r="K83" s="17">
        <f t="shared" si="215"/>
        <v>0.2631014784000002</v>
      </c>
      <c r="L83" s="17">
        <f t="shared" si="215"/>
        <v>0.29894206976000059</v>
      </c>
      <c r="M83" s="17">
        <f t="shared" si="215"/>
        <v>0.34911889766399939</v>
      </c>
      <c r="N83" s="17">
        <f t="shared" si="215"/>
        <v>0.4193664567295991</v>
      </c>
      <c r="P83" s="163"/>
      <c r="Q83" s="171" t="s">
        <v>45</v>
      </c>
      <c r="R83" s="16" t="s">
        <v>55</v>
      </c>
      <c r="S83" s="17">
        <f t="shared" ref="S83:AB83" si="216">S55+S68-S129</f>
        <v>0.21039999999999998</v>
      </c>
      <c r="T83" s="17">
        <f t="shared" si="216"/>
        <v>0.21515999999999999</v>
      </c>
      <c r="U83" s="17">
        <f t="shared" si="216"/>
        <v>0.2218240000000001</v>
      </c>
      <c r="V83" s="17">
        <f t="shared" si="216"/>
        <v>0.23115359999999985</v>
      </c>
      <c r="W83" s="17">
        <f t="shared" si="216"/>
        <v>0.24421504000000002</v>
      </c>
      <c r="X83" s="17">
        <f t="shared" si="216"/>
        <v>0.26250105600000001</v>
      </c>
      <c r="Y83" s="17">
        <f t="shared" si="216"/>
        <v>0.28810147840000017</v>
      </c>
      <c r="Z83" s="17">
        <f t="shared" si="216"/>
        <v>0.32394206976000062</v>
      </c>
      <c r="AA83" s="17">
        <f t="shared" si="216"/>
        <v>0.37411889766399942</v>
      </c>
      <c r="AB83" s="17">
        <f t="shared" si="216"/>
        <v>0.44436645672959907</v>
      </c>
      <c r="AC83" s="5"/>
      <c r="AD83" s="163"/>
      <c r="AE83" s="171" t="s">
        <v>45</v>
      </c>
      <c r="AF83" s="16" t="s">
        <v>55</v>
      </c>
      <c r="AG83" s="17">
        <f t="shared" ref="AG83:AP83" si="217">AG55+AG68-AG129</f>
        <v>0.23539999999999991</v>
      </c>
      <c r="AH83" s="17">
        <f t="shared" si="217"/>
        <v>0.24015999999999998</v>
      </c>
      <c r="AI83" s="17">
        <f t="shared" si="217"/>
        <v>0.2468240000000001</v>
      </c>
      <c r="AJ83" s="17">
        <f t="shared" si="217"/>
        <v>0.25615359999999987</v>
      </c>
      <c r="AK83" s="17">
        <f t="shared" si="217"/>
        <v>0.26921504000000002</v>
      </c>
      <c r="AL83" s="17">
        <f t="shared" si="217"/>
        <v>0.28750105599999998</v>
      </c>
      <c r="AM83" s="17">
        <f t="shared" si="217"/>
        <v>0.31310147840000019</v>
      </c>
      <c r="AN83" s="17">
        <f t="shared" si="217"/>
        <v>0.34894206976000053</v>
      </c>
      <c r="AO83" s="17">
        <f t="shared" si="217"/>
        <v>0.39911889766399944</v>
      </c>
      <c r="AP83" s="17">
        <f t="shared" si="217"/>
        <v>0.46936645672959915</v>
      </c>
      <c r="AQ83" s="5"/>
      <c r="AR83" s="163"/>
      <c r="AS83" s="171" t="s">
        <v>45</v>
      </c>
      <c r="AT83" s="16" t="s">
        <v>55</v>
      </c>
      <c r="AU83" s="17">
        <f t="shared" ref="AU83:BD83" si="218">AU55+AU68-AU129</f>
        <v>0.26039999999999996</v>
      </c>
      <c r="AV83" s="17">
        <f t="shared" si="218"/>
        <v>0.26516000000000001</v>
      </c>
      <c r="AW83" s="17">
        <f t="shared" si="218"/>
        <v>0.27182400000000012</v>
      </c>
      <c r="AX83" s="17">
        <f t="shared" si="218"/>
        <v>0.28115359999999984</v>
      </c>
      <c r="AY83" s="17">
        <f t="shared" si="218"/>
        <v>0.29421504000000004</v>
      </c>
      <c r="AZ83" s="17">
        <f t="shared" si="218"/>
        <v>0.312501056</v>
      </c>
      <c r="BA83" s="17">
        <f t="shared" si="218"/>
        <v>0.33810147840000021</v>
      </c>
      <c r="BB83" s="17">
        <f t="shared" si="218"/>
        <v>0.37394206976000055</v>
      </c>
      <c r="BC83" s="17">
        <f t="shared" si="218"/>
        <v>0.42411889766399941</v>
      </c>
      <c r="BD83" s="17">
        <f t="shared" si="218"/>
        <v>0.49436645672959911</v>
      </c>
      <c r="BE83" s="5"/>
      <c r="BF83" s="163"/>
      <c r="BG83" s="171" t="s">
        <v>45</v>
      </c>
      <c r="BH83" s="16" t="s">
        <v>55</v>
      </c>
      <c r="BI83" s="17">
        <f t="shared" ref="BI83:BR83" si="219">BI55+BI68-BI129</f>
        <v>0.28539999999999999</v>
      </c>
      <c r="BJ83" s="17">
        <f t="shared" si="219"/>
        <v>0.29016000000000003</v>
      </c>
      <c r="BK83" s="17">
        <f t="shared" si="219"/>
        <v>0.29682400000000014</v>
      </c>
      <c r="BL83" s="17">
        <f t="shared" si="219"/>
        <v>0.30615359999999991</v>
      </c>
      <c r="BM83" s="17">
        <f t="shared" si="219"/>
        <v>0.31921504000000001</v>
      </c>
      <c r="BN83" s="17">
        <f t="shared" si="219"/>
        <v>0.33750105600000002</v>
      </c>
      <c r="BO83" s="17">
        <f t="shared" si="219"/>
        <v>0.36310147840000018</v>
      </c>
      <c r="BP83" s="17">
        <f t="shared" si="219"/>
        <v>0.39894206976000057</v>
      </c>
      <c r="BQ83" s="17">
        <f t="shared" si="219"/>
        <v>0.44911889766399937</v>
      </c>
      <c r="BR83" s="17">
        <f t="shared" si="219"/>
        <v>0.51936645672959902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0.19955052799999998</v>
      </c>
      <c r="J84" s="18"/>
      <c r="K84" s="18"/>
      <c r="L84" s="18"/>
      <c r="M84" s="18"/>
      <c r="N84" s="18">
        <f>SUM(E83:N83)/10</f>
        <v>0.25657825985535992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0.22455052799999997</v>
      </c>
      <c r="X84" s="18"/>
      <c r="Y84" s="18"/>
      <c r="Z84" s="18"/>
      <c r="AA84" s="18"/>
      <c r="AB84" s="18">
        <f>SUM(S83:AB83)/10</f>
        <v>0.28157825985535989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0.24955052799999997</v>
      </c>
      <c r="AL84" s="18"/>
      <c r="AM84" s="18"/>
      <c r="AN84" s="18"/>
      <c r="AO84" s="18"/>
      <c r="AP84" s="18">
        <f>SUM(AG83:AP83)/10</f>
        <v>0.30657825985535991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0.27455052800000002</v>
      </c>
      <c r="AZ84" s="18"/>
      <c r="BA84" s="18"/>
      <c r="BB84" s="18"/>
      <c r="BC84" s="18"/>
      <c r="BD84" s="18">
        <f>SUM(AU83:BD83)/10</f>
        <v>0.33157825985535994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0.29955052800000004</v>
      </c>
      <c r="BN84" s="18"/>
      <c r="BO84" s="18"/>
      <c r="BP84" s="18"/>
      <c r="BQ84" s="18"/>
      <c r="BR84" s="18">
        <f>SUM(BI83:BR83)/10</f>
        <v>0.3565782598553599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220">E81*E$16</f>
        <v>185399.99999999994</v>
      </c>
      <c r="F85" s="23">
        <f t="shared" si="220"/>
        <v>190160</v>
      </c>
      <c r="G85" s="23">
        <f t="shared" si="220"/>
        <v>196824.00000000009</v>
      </c>
      <c r="H85" s="23">
        <f t="shared" si="220"/>
        <v>206153.59999999986</v>
      </c>
      <c r="I85" s="23">
        <f t="shared" si="220"/>
        <v>219215.04</v>
      </c>
      <c r="J85" s="23">
        <f t="shared" si="220"/>
        <v>237501.05600000004</v>
      </c>
      <c r="K85" s="23">
        <f t="shared" si="220"/>
        <v>263101.4784000002</v>
      </c>
      <c r="L85" s="23">
        <f t="shared" si="220"/>
        <v>298942.06976000062</v>
      </c>
      <c r="M85" s="23">
        <f t="shared" si="220"/>
        <v>349118.89766399941</v>
      </c>
      <c r="N85" s="23">
        <f t="shared" si="220"/>
        <v>419366.4567295991</v>
      </c>
      <c r="P85" s="163"/>
      <c r="Q85" s="163"/>
      <c r="R85" s="20" t="s">
        <v>57</v>
      </c>
      <c r="S85" s="23">
        <f t="shared" ref="S85:AB85" si="221">S81*S$16</f>
        <v>210399.99999999994</v>
      </c>
      <c r="T85" s="23">
        <f t="shared" si="221"/>
        <v>215160</v>
      </c>
      <c r="U85" s="23">
        <f t="shared" si="221"/>
        <v>221824.00000000012</v>
      </c>
      <c r="V85" s="23">
        <f t="shared" si="221"/>
        <v>231153.59999999986</v>
      </c>
      <c r="W85" s="23">
        <f t="shared" si="221"/>
        <v>244215.04000000004</v>
      </c>
      <c r="X85" s="23">
        <f t="shared" si="221"/>
        <v>262501.05599999998</v>
      </c>
      <c r="Y85" s="23">
        <f t="shared" si="221"/>
        <v>288101.4784000002</v>
      </c>
      <c r="Z85" s="23">
        <f t="shared" si="221"/>
        <v>323942.06976000057</v>
      </c>
      <c r="AA85" s="23">
        <f t="shared" si="221"/>
        <v>374118.89766399941</v>
      </c>
      <c r="AB85" s="23">
        <f t="shared" si="221"/>
        <v>444366.4567295991</v>
      </c>
      <c r="AC85" s="5"/>
      <c r="AD85" s="163"/>
      <c r="AE85" s="163"/>
      <c r="AF85" s="20" t="s">
        <v>57</v>
      </c>
      <c r="AG85" s="23">
        <f t="shared" ref="AG85:AP85" si="222">AG81*AG$16</f>
        <v>235399.99999999994</v>
      </c>
      <c r="AH85" s="23">
        <f t="shared" si="222"/>
        <v>240160</v>
      </c>
      <c r="AI85" s="23">
        <f t="shared" si="222"/>
        <v>246824.00000000009</v>
      </c>
      <c r="AJ85" s="23">
        <f t="shared" si="222"/>
        <v>256153.59999999986</v>
      </c>
      <c r="AK85" s="23">
        <f t="shared" si="222"/>
        <v>269215.04000000004</v>
      </c>
      <c r="AL85" s="23">
        <f t="shared" si="222"/>
        <v>287501.05600000004</v>
      </c>
      <c r="AM85" s="23">
        <f t="shared" si="222"/>
        <v>313101.4784000002</v>
      </c>
      <c r="AN85" s="23">
        <f t="shared" si="222"/>
        <v>348942.06976000062</v>
      </c>
      <c r="AO85" s="23">
        <f t="shared" si="222"/>
        <v>399118.89766399941</v>
      </c>
      <c r="AP85" s="23">
        <f t="shared" si="222"/>
        <v>469366.45672959922</v>
      </c>
      <c r="AQ85" s="5"/>
      <c r="AR85" s="163"/>
      <c r="AS85" s="163"/>
      <c r="AT85" s="20" t="s">
        <v>57</v>
      </c>
      <c r="AU85" s="23">
        <f t="shared" ref="AU85:BD85" si="223">AU81*AU$16</f>
        <v>260399.99999999994</v>
      </c>
      <c r="AV85" s="23">
        <f t="shared" si="223"/>
        <v>265160</v>
      </c>
      <c r="AW85" s="23">
        <f t="shared" si="223"/>
        <v>271824.00000000012</v>
      </c>
      <c r="AX85" s="23">
        <f t="shared" si="223"/>
        <v>281153.59999999986</v>
      </c>
      <c r="AY85" s="23">
        <f t="shared" si="223"/>
        <v>294215.04000000004</v>
      </c>
      <c r="AZ85" s="23">
        <f t="shared" si="223"/>
        <v>312501.05600000004</v>
      </c>
      <c r="BA85" s="23">
        <f t="shared" si="223"/>
        <v>338101.4784000002</v>
      </c>
      <c r="BB85" s="23">
        <f t="shared" si="223"/>
        <v>373942.06976000057</v>
      </c>
      <c r="BC85" s="23">
        <f t="shared" si="223"/>
        <v>424118.89766399941</v>
      </c>
      <c r="BD85" s="23">
        <f t="shared" si="223"/>
        <v>494366.45672959922</v>
      </c>
      <c r="BE85" s="5"/>
      <c r="BF85" s="163"/>
      <c r="BG85" s="163"/>
      <c r="BH85" s="20" t="s">
        <v>57</v>
      </c>
      <c r="BI85" s="23">
        <f t="shared" ref="BI85:BR85" si="224">BI81*BI$16</f>
        <v>285399.99999999994</v>
      </c>
      <c r="BJ85" s="23">
        <f t="shared" si="224"/>
        <v>290160.00000000006</v>
      </c>
      <c r="BK85" s="23">
        <f t="shared" si="224"/>
        <v>296824.00000000012</v>
      </c>
      <c r="BL85" s="23">
        <f t="shared" si="224"/>
        <v>306153.59999999986</v>
      </c>
      <c r="BM85" s="23">
        <f t="shared" si="224"/>
        <v>319215.04000000004</v>
      </c>
      <c r="BN85" s="23">
        <f t="shared" si="224"/>
        <v>337501.05600000004</v>
      </c>
      <c r="BO85" s="23">
        <f t="shared" si="224"/>
        <v>363101.4784000002</v>
      </c>
      <c r="BP85" s="23">
        <f t="shared" si="224"/>
        <v>398942.06976000057</v>
      </c>
      <c r="BQ85" s="23">
        <f t="shared" si="224"/>
        <v>449118.89766399941</v>
      </c>
      <c r="BR85" s="23">
        <f t="shared" si="224"/>
        <v>519366.45672959916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199550.52799999999</v>
      </c>
      <c r="J86" s="23"/>
      <c r="K86" s="23"/>
      <c r="L86" s="23"/>
      <c r="M86" s="23"/>
      <c r="N86" s="23">
        <f>SUM(E85:N85)/10</f>
        <v>256578.25985535994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224550.52799999999</v>
      </c>
      <c r="X86" s="23"/>
      <c r="Y86" s="23"/>
      <c r="Z86" s="23"/>
      <c r="AA86" s="23"/>
      <c r="AB86" s="23">
        <f>SUM(S85:AB85)/10</f>
        <v>281578.25985535991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249550.52799999999</v>
      </c>
      <c r="AL86" s="23"/>
      <c r="AM86" s="23"/>
      <c r="AN86" s="23"/>
      <c r="AO86" s="23"/>
      <c r="AP86" s="23">
        <f>SUM(AG85:AP85)/10</f>
        <v>306578.25985535991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274550.52800000005</v>
      </c>
      <c r="AZ86" s="23"/>
      <c r="BA86" s="23"/>
      <c r="BB86" s="23"/>
      <c r="BC86" s="23"/>
      <c r="BD86" s="23">
        <f>SUM(AU85:BD85)/10</f>
        <v>331578.25985535997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299550.52800000005</v>
      </c>
      <c r="BN86" s="23"/>
      <c r="BO86" s="23"/>
      <c r="BP86" s="23"/>
      <c r="BQ86" s="23"/>
      <c r="BR86" s="23">
        <f>SUM(BI85:BR85)/10</f>
        <v>356578.25985535997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185399.99999999994</v>
      </c>
      <c r="F87" s="22">
        <f t="shared" ref="F87:N87" si="225">E87+F85</f>
        <v>375559.99999999994</v>
      </c>
      <c r="G87" s="22">
        <f t="shared" si="225"/>
        <v>572384</v>
      </c>
      <c r="H87" s="22">
        <f t="shared" si="225"/>
        <v>778537.59999999986</v>
      </c>
      <c r="I87" s="22">
        <f t="shared" si="225"/>
        <v>997752.6399999999</v>
      </c>
      <c r="J87" s="22">
        <f t="shared" si="225"/>
        <v>1235253.696</v>
      </c>
      <c r="K87" s="22">
        <f t="shared" si="225"/>
        <v>1498355.1744000001</v>
      </c>
      <c r="L87" s="22">
        <f t="shared" si="225"/>
        <v>1797297.2441600007</v>
      </c>
      <c r="M87" s="22">
        <f t="shared" si="225"/>
        <v>2146416.141824</v>
      </c>
      <c r="N87" s="22">
        <f t="shared" si="225"/>
        <v>2565782.5985535993</v>
      </c>
      <c r="P87" s="163"/>
      <c r="Q87" s="163"/>
      <c r="R87" s="20" t="s">
        <v>58</v>
      </c>
      <c r="S87" s="22">
        <f>S85</f>
        <v>210399.99999999994</v>
      </c>
      <c r="T87" s="22">
        <f t="shared" ref="T87:AB87" si="226">S87+T85</f>
        <v>425559.99999999994</v>
      </c>
      <c r="U87" s="22">
        <f t="shared" si="226"/>
        <v>647384</v>
      </c>
      <c r="V87" s="22">
        <f t="shared" si="226"/>
        <v>878537.59999999986</v>
      </c>
      <c r="W87" s="22">
        <f t="shared" si="226"/>
        <v>1122752.6399999999</v>
      </c>
      <c r="X87" s="22">
        <f t="shared" si="226"/>
        <v>1385253.696</v>
      </c>
      <c r="Y87" s="22">
        <f t="shared" si="226"/>
        <v>1673355.1744000001</v>
      </c>
      <c r="Z87" s="22">
        <f t="shared" si="226"/>
        <v>1997297.2441600007</v>
      </c>
      <c r="AA87" s="22">
        <f t="shared" si="226"/>
        <v>2371416.141824</v>
      </c>
      <c r="AB87" s="22">
        <f t="shared" si="226"/>
        <v>2815782.5985535993</v>
      </c>
      <c r="AC87" s="5"/>
      <c r="AD87" s="163"/>
      <c r="AE87" s="163"/>
      <c r="AF87" s="20" t="s">
        <v>58</v>
      </c>
      <c r="AG87" s="22">
        <f>AG85</f>
        <v>235399.99999999994</v>
      </c>
      <c r="AH87" s="22">
        <f t="shared" ref="AH87:AP87" si="227">AG87+AH85</f>
        <v>475559.99999999994</v>
      </c>
      <c r="AI87" s="22">
        <f t="shared" si="227"/>
        <v>722384</v>
      </c>
      <c r="AJ87" s="22">
        <f t="shared" si="227"/>
        <v>978537.59999999986</v>
      </c>
      <c r="AK87" s="22">
        <f t="shared" si="227"/>
        <v>1247752.6399999999</v>
      </c>
      <c r="AL87" s="22">
        <f t="shared" si="227"/>
        <v>1535253.696</v>
      </c>
      <c r="AM87" s="22">
        <f t="shared" si="227"/>
        <v>1848355.1744000001</v>
      </c>
      <c r="AN87" s="22">
        <f t="shared" si="227"/>
        <v>2197297.2441600007</v>
      </c>
      <c r="AO87" s="22">
        <f t="shared" si="227"/>
        <v>2596416.141824</v>
      </c>
      <c r="AP87" s="22">
        <f t="shared" si="227"/>
        <v>3065782.5985535993</v>
      </c>
      <c r="AQ87" s="5"/>
      <c r="AR87" s="163"/>
      <c r="AS87" s="163"/>
      <c r="AT87" s="20" t="s">
        <v>58</v>
      </c>
      <c r="AU87" s="22">
        <f>AU85</f>
        <v>260399.99999999994</v>
      </c>
      <c r="AV87" s="22">
        <f t="shared" ref="AV87:BD87" si="228">AU87+AV85</f>
        <v>525560</v>
      </c>
      <c r="AW87" s="22">
        <f t="shared" si="228"/>
        <v>797384.00000000012</v>
      </c>
      <c r="AX87" s="22">
        <f t="shared" si="228"/>
        <v>1078537.6000000001</v>
      </c>
      <c r="AY87" s="22">
        <f t="shared" si="228"/>
        <v>1372752.6400000001</v>
      </c>
      <c r="AZ87" s="22">
        <f t="shared" si="228"/>
        <v>1685253.6960000002</v>
      </c>
      <c r="BA87" s="22">
        <f t="shared" si="228"/>
        <v>2023355.1744000004</v>
      </c>
      <c r="BB87" s="22">
        <f t="shared" si="228"/>
        <v>2397297.2441600012</v>
      </c>
      <c r="BC87" s="22">
        <f t="shared" si="228"/>
        <v>2821416.1418240005</v>
      </c>
      <c r="BD87" s="22">
        <f t="shared" si="228"/>
        <v>3315782.5985535998</v>
      </c>
      <c r="BE87" s="5"/>
      <c r="BF87" s="163"/>
      <c r="BG87" s="163"/>
      <c r="BH87" s="20" t="s">
        <v>58</v>
      </c>
      <c r="BI87" s="22">
        <f>BI85</f>
        <v>285399.99999999994</v>
      </c>
      <c r="BJ87" s="22">
        <f t="shared" ref="BJ87:BR87" si="229">BI87+BJ85</f>
        <v>575560</v>
      </c>
      <c r="BK87" s="22">
        <f t="shared" si="229"/>
        <v>872384.00000000012</v>
      </c>
      <c r="BL87" s="22">
        <f t="shared" si="229"/>
        <v>1178537.6000000001</v>
      </c>
      <c r="BM87" s="22">
        <f t="shared" si="229"/>
        <v>1497752.6400000001</v>
      </c>
      <c r="BN87" s="22">
        <f t="shared" si="229"/>
        <v>1835253.6960000002</v>
      </c>
      <c r="BO87" s="22">
        <f t="shared" si="229"/>
        <v>2198355.1744000004</v>
      </c>
      <c r="BP87" s="22">
        <f t="shared" si="229"/>
        <v>2597297.2441600012</v>
      </c>
      <c r="BQ87" s="22">
        <f t="shared" si="229"/>
        <v>3046416.1418240005</v>
      </c>
      <c r="BR87" s="22">
        <f t="shared" si="229"/>
        <v>3565782.5985535998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230">E58+E73-E132</f>
        <v>0.18539999999999995</v>
      </c>
      <c r="F88" s="17">
        <f t="shared" si="230"/>
        <v>0.26431999999999994</v>
      </c>
      <c r="G88" s="17">
        <f t="shared" si="230"/>
        <v>0.37671200000000027</v>
      </c>
      <c r="H88" s="17">
        <f t="shared" si="230"/>
        <v>0.53672639999999927</v>
      </c>
      <c r="I88" s="17">
        <f t="shared" si="230"/>
        <v>0.76447840000000089</v>
      </c>
      <c r="J88" s="17">
        <f t="shared" si="230"/>
        <v>1.0885557759999993</v>
      </c>
      <c r="K88" s="17">
        <f t="shared" si="230"/>
        <v>1.5495785088000025</v>
      </c>
      <c r="L88" s="17">
        <f t="shared" si="230"/>
        <v>2.2052505036800092</v>
      </c>
      <c r="M88" s="17">
        <f t="shared" si="230"/>
        <v>3.1375275330559727</v>
      </c>
      <c r="N88" s="17">
        <f t="shared" si="230"/>
        <v>4.4627861053439819</v>
      </c>
      <c r="P88" s="163"/>
      <c r="Q88" s="171" t="s">
        <v>44</v>
      </c>
      <c r="R88" s="16" t="s">
        <v>55</v>
      </c>
      <c r="S88" s="17">
        <f t="shared" ref="S88:AB88" si="231">S58+S73-S132</f>
        <v>0.21039999999999998</v>
      </c>
      <c r="T88" s="17">
        <f t="shared" si="231"/>
        <v>0.29932000000000003</v>
      </c>
      <c r="U88" s="17">
        <f t="shared" si="231"/>
        <v>0.4257120000000002</v>
      </c>
      <c r="V88" s="17">
        <f t="shared" si="231"/>
        <v>0.60532639999999927</v>
      </c>
      <c r="W88" s="17">
        <f t="shared" si="231"/>
        <v>0.86051840000000079</v>
      </c>
      <c r="X88" s="17">
        <f t="shared" si="231"/>
        <v>1.2230117759999994</v>
      </c>
      <c r="Y88" s="17">
        <f t="shared" si="231"/>
        <v>1.7378169088000024</v>
      </c>
      <c r="Z88" s="17">
        <f t="shared" si="231"/>
        <v>2.468784263680007</v>
      </c>
      <c r="AA88" s="17">
        <f t="shared" si="231"/>
        <v>3.5064747970559789</v>
      </c>
      <c r="AB88" s="17">
        <f t="shared" si="231"/>
        <v>4.9793122749439824</v>
      </c>
      <c r="AC88" s="5"/>
      <c r="AD88" s="163"/>
      <c r="AE88" s="171" t="s">
        <v>44</v>
      </c>
      <c r="AF88" s="16" t="s">
        <v>55</v>
      </c>
      <c r="AG88" s="17">
        <f t="shared" ref="AG88:AP88" si="232">AG58+AG73-AG132</f>
        <v>0.23539999999999991</v>
      </c>
      <c r="AH88" s="17">
        <f t="shared" si="232"/>
        <v>0.33432000000000006</v>
      </c>
      <c r="AI88" s="17">
        <f t="shared" si="232"/>
        <v>0.47471200000000036</v>
      </c>
      <c r="AJ88" s="17">
        <f t="shared" si="232"/>
        <v>0.67392639999999915</v>
      </c>
      <c r="AK88" s="17">
        <f t="shared" si="232"/>
        <v>0.95655840000000047</v>
      </c>
      <c r="AL88" s="17">
        <f t="shared" si="232"/>
        <v>1.3574677759999993</v>
      </c>
      <c r="AM88" s="17">
        <f t="shared" si="232"/>
        <v>1.9260553088000028</v>
      </c>
      <c r="AN88" s="17">
        <f t="shared" si="232"/>
        <v>2.732318023680008</v>
      </c>
      <c r="AO88" s="17">
        <f t="shared" si="232"/>
        <v>3.8754220610559758</v>
      </c>
      <c r="AP88" s="17">
        <f t="shared" si="232"/>
        <v>5.4958384445439936</v>
      </c>
      <c r="AQ88" s="5"/>
      <c r="AR88" s="163"/>
      <c r="AS88" s="171" t="s">
        <v>44</v>
      </c>
      <c r="AT88" s="16" t="s">
        <v>55</v>
      </c>
      <c r="AU88" s="17">
        <f t="shared" ref="AU88:BD88" si="233">AU58+AU73-AU132</f>
        <v>0.26039999999999996</v>
      </c>
      <c r="AV88" s="17">
        <f t="shared" si="233"/>
        <v>0.36931999999999998</v>
      </c>
      <c r="AW88" s="17">
        <f t="shared" si="233"/>
        <v>0.52371200000000029</v>
      </c>
      <c r="AX88" s="17">
        <f t="shared" si="233"/>
        <v>0.74252639999999925</v>
      </c>
      <c r="AY88" s="17">
        <f t="shared" si="233"/>
        <v>1.0525984000000013</v>
      </c>
      <c r="AZ88" s="17">
        <f t="shared" si="233"/>
        <v>1.491923775999999</v>
      </c>
      <c r="BA88" s="17">
        <f t="shared" si="233"/>
        <v>2.1142937088000022</v>
      </c>
      <c r="BB88" s="17">
        <f t="shared" si="233"/>
        <v>2.9958517836800018</v>
      </c>
      <c r="BC88" s="17">
        <f t="shared" si="233"/>
        <v>4.2443693250559864</v>
      </c>
      <c r="BD88" s="17">
        <f t="shared" si="233"/>
        <v>6.012364614143995</v>
      </c>
      <c r="BE88" s="5"/>
      <c r="BF88" s="163"/>
      <c r="BG88" s="171" t="s">
        <v>44</v>
      </c>
      <c r="BH88" s="16" t="s">
        <v>55</v>
      </c>
      <c r="BI88" s="17">
        <f t="shared" ref="BI88:BR88" si="234">BI58+BI73-BI132</f>
        <v>0.28539999999999988</v>
      </c>
      <c r="BJ88" s="17">
        <f t="shared" si="234"/>
        <v>0.40432000000000023</v>
      </c>
      <c r="BK88" s="17">
        <f t="shared" si="234"/>
        <v>0.57271200000000011</v>
      </c>
      <c r="BL88" s="17">
        <f t="shared" si="234"/>
        <v>0.8111263999999998</v>
      </c>
      <c r="BM88" s="17">
        <f t="shared" si="234"/>
        <v>1.1486384000000005</v>
      </c>
      <c r="BN88" s="17">
        <f t="shared" si="234"/>
        <v>1.6263797759999994</v>
      </c>
      <c r="BO88" s="17">
        <f t="shared" si="234"/>
        <v>2.3025321087999999</v>
      </c>
      <c r="BP88" s="17">
        <f t="shared" si="234"/>
        <v>3.259385543680005</v>
      </c>
      <c r="BQ88" s="17">
        <f t="shared" si="234"/>
        <v>4.6133165890559908</v>
      </c>
      <c r="BR88" s="17">
        <f t="shared" si="234"/>
        <v>6.5288907837439911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0.42552736000000008</v>
      </c>
      <c r="J89" s="18"/>
      <c r="K89" s="18"/>
      <c r="L89" s="18"/>
      <c r="M89" s="18"/>
      <c r="N89" s="18">
        <f>SUM(E88:N88)/10</f>
        <v>1.4571335226879967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0.48025536000000002</v>
      </c>
      <c r="X89" s="18"/>
      <c r="Y89" s="18"/>
      <c r="Z89" s="18"/>
      <c r="AA89" s="18"/>
      <c r="AB89" s="18">
        <f>SUM(S88:AB88)/10</f>
        <v>1.6316676820479969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0.53498336000000002</v>
      </c>
      <c r="AL89" s="18"/>
      <c r="AM89" s="18"/>
      <c r="AN89" s="18"/>
      <c r="AO89" s="18"/>
      <c r="AP89" s="18">
        <f>SUM(AG88:AP88)/10</f>
        <v>1.8062018414079979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0.58971136000000013</v>
      </c>
      <c r="AZ89" s="18"/>
      <c r="BA89" s="18"/>
      <c r="BB89" s="18"/>
      <c r="BC89" s="18"/>
      <c r="BD89" s="18">
        <f>SUM(AU88:BD88)/10</f>
        <v>1.9807360007679986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0.64443936000000013</v>
      </c>
      <c r="BN89" s="18"/>
      <c r="BO89" s="18"/>
      <c r="BP89" s="18"/>
      <c r="BQ89" s="18"/>
      <c r="BR89" s="18">
        <f>SUM(BI88:BR88)/10</f>
        <v>2.1552701601279987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185399.99999999994</v>
      </c>
      <c r="F90" s="23">
        <f>F92-E92</f>
        <v>264320.00000000006</v>
      </c>
      <c r="G90" s="23">
        <f>G92-F92</f>
        <v>376712.00000000012</v>
      </c>
      <c r="H90" s="23">
        <f t="shared" ref="H90:N90" si="235">H92-G92</f>
        <v>536726.39999999932</v>
      </c>
      <c r="I90" s="23">
        <f t="shared" si="235"/>
        <v>764478.40000000084</v>
      </c>
      <c r="J90" s="23">
        <f t="shared" si="235"/>
        <v>1088555.7759999991</v>
      </c>
      <c r="K90" s="23">
        <f t="shared" si="235"/>
        <v>1549578.5088000018</v>
      </c>
      <c r="L90" s="23">
        <f t="shared" si="235"/>
        <v>2205250.5036800113</v>
      </c>
      <c r="M90" s="23">
        <f t="shared" si="235"/>
        <v>3137527.5330559723</v>
      </c>
      <c r="N90" s="23">
        <f t="shared" si="235"/>
        <v>4462786.1053439807</v>
      </c>
      <c r="P90" s="163"/>
      <c r="Q90" s="163"/>
      <c r="R90" s="20" t="s">
        <v>57</v>
      </c>
      <c r="S90" s="23">
        <f>S92</f>
        <v>210399.99999999994</v>
      </c>
      <c r="T90" s="23">
        <f>T92-S92</f>
        <v>299320.00000000006</v>
      </c>
      <c r="U90" s="23">
        <f>U92-T92</f>
        <v>425712.00000000012</v>
      </c>
      <c r="V90" s="23">
        <f t="shared" ref="V90:AB90" si="236">V92-U92</f>
        <v>605326.39999999932</v>
      </c>
      <c r="W90" s="23">
        <f t="shared" si="236"/>
        <v>860518.40000000084</v>
      </c>
      <c r="X90" s="23">
        <f t="shared" si="236"/>
        <v>1223011.7759999991</v>
      </c>
      <c r="Y90" s="23">
        <f t="shared" si="236"/>
        <v>1737816.9088000031</v>
      </c>
      <c r="Z90" s="23">
        <f t="shared" si="236"/>
        <v>2468784.2636800064</v>
      </c>
      <c r="AA90" s="23">
        <f t="shared" si="236"/>
        <v>3506474.7970559783</v>
      </c>
      <c r="AB90" s="23">
        <f t="shared" si="236"/>
        <v>4979312.274943985</v>
      </c>
      <c r="AC90" s="5"/>
      <c r="AD90" s="163"/>
      <c r="AE90" s="163"/>
      <c r="AF90" s="20" t="s">
        <v>57</v>
      </c>
      <c r="AG90" s="23">
        <f>AG92</f>
        <v>235399.99999999994</v>
      </c>
      <c r="AH90" s="23">
        <f>AH92-AG92</f>
        <v>334319.99999999994</v>
      </c>
      <c r="AI90" s="23">
        <f>AI92-AH92</f>
        <v>474712.00000000035</v>
      </c>
      <c r="AJ90" s="23">
        <f t="shared" ref="AJ90:AP90" si="237">AJ92-AI92</f>
        <v>673926.39999999944</v>
      </c>
      <c r="AK90" s="23">
        <f t="shared" si="237"/>
        <v>956558.40000000061</v>
      </c>
      <c r="AL90" s="23">
        <f t="shared" si="237"/>
        <v>1357467.7759999996</v>
      </c>
      <c r="AM90" s="23">
        <f t="shared" si="237"/>
        <v>1926055.308800003</v>
      </c>
      <c r="AN90" s="23">
        <f t="shared" si="237"/>
        <v>2732318.0236800062</v>
      </c>
      <c r="AO90" s="23">
        <f t="shared" si="237"/>
        <v>3875422.0610559788</v>
      </c>
      <c r="AP90" s="23">
        <f t="shared" si="237"/>
        <v>5495838.444543995</v>
      </c>
      <c r="AQ90" s="5"/>
      <c r="AR90" s="163"/>
      <c r="AS90" s="163"/>
      <c r="AT90" s="20" t="s">
        <v>57</v>
      </c>
      <c r="AU90" s="23">
        <f>AU92</f>
        <v>260399.99999999994</v>
      </c>
      <c r="AV90" s="23">
        <f>AV92-AU92</f>
        <v>369319.99999999994</v>
      </c>
      <c r="AW90" s="23">
        <f>AW92-AV92</f>
        <v>523712.00000000035</v>
      </c>
      <c r="AX90" s="23">
        <f t="shared" ref="AX90:BD90" si="238">AX92-AW92</f>
        <v>742526.39999999921</v>
      </c>
      <c r="AY90" s="23">
        <f t="shared" si="238"/>
        <v>1052598.4000000008</v>
      </c>
      <c r="AZ90" s="23">
        <f t="shared" si="238"/>
        <v>1491923.7760000001</v>
      </c>
      <c r="BA90" s="23">
        <f t="shared" si="238"/>
        <v>2114293.708800002</v>
      </c>
      <c r="BB90" s="23">
        <f t="shared" si="238"/>
        <v>2995851.7836800013</v>
      </c>
      <c r="BC90" s="23">
        <f t="shared" si="238"/>
        <v>4244369.3250559848</v>
      </c>
      <c r="BD90" s="23">
        <f t="shared" si="238"/>
        <v>6012364.6141439993</v>
      </c>
      <c r="BE90" s="5"/>
      <c r="BF90" s="163"/>
      <c r="BG90" s="163"/>
      <c r="BH90" s="20" t="s">
        <v>57</v>
      </c>
      <c r="BI90" s="23">
        <f>BI92</f>
        <v>285399.99999999988</v>
      </c>
      <c r="BJ90" s="23">
        <f>BJ92-BI92</f>
        <v>404320.00000000023</v>
      </c>
      <c r="BK90" s="23">
        <f>BK92-BJ92</f>
        <v>572711.99999999988</v>
      </c>
      <c r="BL90" s="23">
        <f t="shared" ref="BL90:BR90" si="239">BL92-BK92</f>
        <v>811126.39999999967</v>
      </c>
      <c r="BM90" s="23">
        <f t="shared" si="239"/>
        <v>1148638.4000000011</v>
      </c>
      <c r="BN90" s="23">
        <f t="shared" si="239"/>
        <v>1626379.7759999996</v>
      </c>
      <c r="BO90" s="23">
        <f t="shared" si="239"/>
        <v>2302532.1088000005</v>
      </c>
      <c r="BP90" s="23">
        <f t="shared" si="239"/>
        <v>3259385.5436800048</v>
      </c>
      <c r="BQ90" s="23">
        <f t="shared" si="239"/>
        <v>4613316.5890559889</v>
      </c>
      <c r="BR90" s="23">
        <f t="shared" si="239"/>
        <v>6528890.7837439943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425527.36000000004</v>
      </c>
      <c r="J91" s="23"/>
      <c r="K91" s="23"/>
      <c r="L91" s="23"/>
      <c r="M91" s="23"/>
      <c r="N91" s="23">
        <f>SUM(E90:N90)/10</f>
        <v>1457133.5226879965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480255.36000000004</v>
      </c>
      <c r="X91" s="23"/>
      <c r="Y91" s="23"/>
      <c r="Z91" s="23"/>
      <c r="AA91" s="23"/>
      <c r="AB91" s="23">
        <f>SUM(S90:AB90)/10</f>
        <v>1631667.6820479971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534983.3600000001</v>
      </c>
      <c r="AL91" s="23"/>
      <c r="AM91" s="23"/>
      <c r="AN91" s="23"/>
      <c r="AO91" s="23"/>
      <c r="AP91" s="23">
        <f>SUM(AG90:AP90)/10</f>
        <v>1806201.8414079982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589711.3600000001</v>
      </c>
      <c r="AZ91" s="23"/>
      <c r="BA91" s="23"/>
      <c r="BB91" s="23"/>
      <c r="BC91" s="23"/>
      <c r="BD91" s="23">
        <f>SUM(AU90:BD90)/10</f>
        <v>1980736.0007679989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644439.3600000001</v>
      </c>
      <c r="BN91" s="23"/>
      <c r="BO91" s="23"/>
      <c r="BP91" s="23"/>
      <c r="BQ91" s="23"/>
      <c r="BR91" s="23">
        <f>SUM(BI90:BR90)/10</f>
        <v>2155270.1601279988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240">E82*E$16</f>
        <v>185399.99999999994</v>
      </c>
      <c r="F92" s="22">
        <f t="shared" si="240"/>
        <v>449720</v>
      </c>
      <c r="G92" s="22">
        <f t="shared" si="240"/>
        <v>826432.00000000012</v>
      </c>
      <c r="H92" s="22">
        <f t="shared" si="240"/>
        <v>1363158.3999999994</v>
      </c>
      <c r="I92" s="22">
        <f t="shared" si="240"/>
        <v>2127636.8000000003</v>
      </c>
      <c r="J92" s="22">
        <f t="shared" si="240"/>
        <v>3216192.5759999994</v>
      </c>
      <c r="K92" s="22">
        <f t="shared" si="240"/>
        <v>4765771.0848000012</v>
      </c>
      <c r="L92" s="22">
        <f t="shared" si="240"/>
        <v>6971021.5884800125</v>
      </c>
      <c r="M92" s="22">
        <f t="shared" si="240"/>
        <v>10108549.121535985</v>
      </c>
      <c r="N92" s="22">
        <f t="shared" si="240"/>
        <v>14571335.226879966</v>
      </c>
      <c r="P92" s="163"/>
      <c r="Q92" s="163"/>
      <c r="R92" s="20" t="s">
        <v>58</v>
      </c>
      <c r="S92" s="22">
        <f t="shared" ref="S92:AB92" si="241">S82*S$16</f>
        <v>210399.99999999994</v>
      </c>
      <c r="T92" s="22">
        <f t="shared" si="241"/>
        <v>509720</v>
      </c>
      <c r="U92" s="22">
        <f t="shared" si="241"/>
        <v>935432.00000000012</v>
      </c>
      <c r="V92" s="22">
        <f t="shared" si="241"/>
        <v>1540758.3999999994</v>
      </c>
      <c r="W92" s="22">
        <f t="shared" si="241"/>
        <v>2401276.8000000003</v>
      </c>
      <c r="X92" s="22">
        <f t="shared" si="241"/>
        <v>3624288.5759999994</v>
      </c>
      <c r="Y92" s="22">
        <f t="shared" si="241"/>
        <v>5362105.4848000025</v>
      </c>
      <c r="Z92" s="22">
        <f t="shared" si="241"/>
        <v>7830889.7484800089</v>
      </c>
      <c r="AA92" s="22">
        <f t="shared" si="241"/>
        <v>11337364.545535987</v>
      </c>
      <c r="AB92" s="22">
        <f t="shared" si="241"/>
        <v>16316676.820479972</v>
      </c>
      <c r="AC92" s="5"/>
      <c r="AD92" s="163"/>
      <c r="AE92" s="163"/>
      <c r="AF92" s="20" t="s">
        <v>58</v>
      </c>
      <c r="AG92" s="22">
        <f t="shared" ref="AG92:AP92" si="242">AG82*AG$16</f>
        <v>235399.99999999994</v>
      </c>
      <c r="AH92" s="22">
        <f t="shared" si="242"/>
        <v>569719.99999999988</v>
      </c>
      <c r="AI92" s="22">
        <f t="shared" si="242"/>
        <v>1044432.0000000002</v>
      </c>
      <c r="AJ92" s="22">
        <f t="shared" si="242"/>
        <v>1718358.3999999997</v>
      </c>
      <c r="AK92" s="22">
        <f t="shared" si="242"/>
        <v>2674916.8000000003</v>
      </c>
      <c r="AL92" s="22">
        <f t="shared" si="242"/>
        <v>4032384.5759999999</v>
      </c>
      <c r="AM92" s="22">
        <f t="shared" si="242"/>
        <v>5958439.8848000029</v>
      </c>
      <c r="AN92" s="22">
        <f t="shared" si="242"/>
        <v>8690757.9084800091</v>
      </c>
      <c r="AO92" s="22">
        <f t="shared" si="242"/>
        <v>12566179.969535988</v>
      </c>
      <c r="AP92" s="22">
        <f t="shared" si="242"/>
        <v>18062018.414079983</v>
      </c>
      <c r="AQ92" s="5"/>
      <c r="AR92" s="163"/>
      <c r="AS92" s="163"/>
      <c r="AT92" s="20" t="s">
        <v>58</v>
      </c>
      <c r="AU92" s="22">
        <f t="shared" ref="AU92:BD92" si="243">AU82*AU$16</f>
        <v>260399.99999999994</v>
      </c>
      <c r="AV92" s="22">
        <f t="shared" si="243"/>
        <v>629719.99999999988</v>
      </c>
      <c r="AW92" s="22">
        <f t="shared" si="243"/>
        <v>1153432.0000000002</v>
      </c>
      <c r="AX92" s="22">
        <f t="shared" si="243"/>
        <v>1895958.3999999994</v>
      </c>
      <c r="AY92" s="22">
        <f t="shared" si="243"/>
        <v>2948556.8000000003</v>
      </c>
      <c r="AZ92" s="22">
        <f t="shared" si="243"/>
        <v>4440480.5760000004</v>
      </c>
      <c r="BA92" s="22">
        <f t="shared" si="243"/>
        <v>6554774.2848000024</v>
      </c>
      <c r="BB92" s="22">
        <f t="shared" si="243"/>
        <v>9550626.0684800036</v>
      </c>
      <c r="BC92" s="22">
        <f t="shared" si="243"/>
        <v>13794995.393535988</v>
      </c>
      <c r="BD92" s="22">
        <f t="shared" si="243"/>
        <v>19807360.007679988</v>
      </c>
      <c r="BE92" s="5"/>
      <c r="BF92" s="163"/>
      <c r="BG92" s="163"/>
      <c r="BH92" s="20" t="s">
        <v>58</v>
      </c>
      <c r="BI92" s="22">
        <f t="shared" ref="BI92:BR92" si="244">BI82*BI$16</f>
        <v>285399.99999999988</v>
      </c>
      <c r="BJ92" s="22">
        <f t="shared" si="244"/>
        <v>689720.00000000012</v>
      </c>
      <c r="BK92" s="22">
        <f t="shared" si="244"/>
        <v>1262432</v>
      </c>
      <c r="BL92" s="22">
        <f t="shared" si="244"/>
        <v>2073558.3999999997</v>
      </c>
      <c r="BM92" s="22">
        <f t="shared" si="244"/>
        <v>3222196.8000000007</v>
      </c>
      <c r="BN92" s="22">
        <f t="shared" si="244"/>
        <v>4848576.5760000004</v>
      </c>
      <c r="BO92" s="22">
        <f t="shared" si="244"/>
        <v>7151108.6848000009</v>
      </c>
      <c r="BP92" s="22">
        <f t="shared" si="244"/>
        <v>10410494.228480006</v>
      </c>
      <c r="BQ92" s="22">
        <f t="shared" si="244"/>
        <v>15023810.817535995</v>
      </c>
      <c r="BR92" s="22">
        <f t="shared" si="244"/>
        <v>21552701.601279989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4.2857142857142851E-2</v>
      </c>
      <c r="F96" s="17">
        <f t="shared" ref="F96:N96" si="245">F$24*$D94</f>
        <v>3.0612244897959183E-2</v>
      </c>
      <c r="G96" s="17">
        <f t="shared" si="245"/>
        <v>2.1865889212827994E-2</v>
      </c>
      <c r="H96" s="17">
        <f t="shared" si="245"/>
        <v>1.5618492294877127E-2</v>
      </c>
      <c r="I96" s="17">
        <f t="shared" si="245"/>
        <v>1.1156065924912239E-2</v>
      </c>
      <c r="J96" s="17">
        <f t="shared" si="245"/>
        <v>7.9686185177944568E-3</v>
      </c>
      <c r="K96" s="17">
        <f t="shared" si="245"/>
        <v>5.6918703698531853E-3</v>
      </c>
      <c r="L96" s="17">
        <f t="shared" si="245"/>
        <v>4.0656216927522802E-3</v>
      </c>
      <c r="M96" s="17">
        <f t="shared" si="245"/>
        <v>2.9040154948230478E-3</v>
      </c>
      <c r="N96" s="17">
        <f t="shared" si="245"/>
        <v>2.0742967820164605E-3</v>
      </c>
      <c r="P96" s="163" t="s">
        <v>16</v>
      </c>
      <c r="Q96" s="165" t="s">
        <v>41</v>
      </c>
      <c r="R96" s="16" t="s">
        <v>83</v>
      </c>
      <c r="S96" s="17">
        <f>S$24*$D94</f>
        <v>4.2857142857142851E-2</v>
      </c>
      <c r="T96" s="17">
        <f t="shared" ref="T96:AB96" si="246">T$24*$D94</f>
        <v>3.0612244897959183E-2</v>
      </c>
      <c r="U96" s="17">
        <f t="shared" si="246"/>
        <v>2.1865889212827994E-2</v>
      </c>
      <c r="V96" s="17">
        <f t="shared" si="246"/>
        <v>1.5618492294877127E-2</v>
      </c>
      <c r="W96" s="17">
        <f t="shared" si="246"/>
        <v>1.1156065924912239E-2</v>
      </c>
      <c r="X96" s="17">
        <f t="shared" si="246"/>
        <v>7.9686185177944568E-3</v>
      </c>
      <c r="Y96" s="17">
        <f t="shared" si="246"/>
        <v>5.6918703698531853E-3</v>
      </c>
      <c r="Z96" s="17">
        <f t="shared" si="246"/>
        <v>4.0656216927522802E-3</v>
      </c>
      <c r="AA96" s="17">
        <f t="shared" si="246"/>
        <v>2.9040154948230478E-3</v>
      </c>
      <c r="AB96" s="17">
        <f t="shared" si="246"/>
        <v>2.0742967820164605E-3</v>
      </c>
      <c r="AD96" s="163" t="s">
        <v>16</v>
      </c>
      <c r="AE96" s="165" t="s">
        <v>41</v>
      </c>
      <c r="AF96" s="16" t="s">
        <v>83</v>
      </c>
      <c r="AG96" s="17">
        <f>AG$24*$D94</f>
        <v>4.2857142857142851E-2</v>
      </c>
      <c r="AH96" s="17">
        <f t="shared" ref="AH96:AP96" si="247">AH$24*$D94</f>
        <v>3.0612244897959183E-2</v>
      </c>
      <c r="AI96" s="17">
        <f t="shared" si="247"/>
        <v>2.1865889212827994E-2</v>
      </c>
      <c r="AJ96" s="17">
        <f t="shared" si="247"/>
        <v>1.5618492294877127E-2</v>
      </c>
      <c r="AK96" s="17">
        <f t="shared" si="247"/>
        <v>1.1156065924912239E-2</v>
      </c>
      <c r="AL96" s="17">
        <f t="shared" si="247"/>
        <v>7.9686185177944568E-3</v>
      </c>
      <c r="AM96" s="17">
        <f t="shared" si="247"/>
        <v>5.6918703698531853E-3</v>
      </c>
      <c r="AN96" s="17">
        <f t="shared" si="247"/>
        <v>4.0656216927522802E-3</v>
      </c>
      <c r="AO96" s="17">
        <f t="shared" si="247"/>
        <v>2.9040154948230478E-3</v>
      </c>
      <c r="AP96" s="17">
        <f t="shared" si="247"/>
        <v>2.0742967820164605E-3</v>
      </c>
      <c r="AR96" s="163" t="s">
        <v>16</v>
      </c>
      <c r="AS96" s="165" t="s">
        <v>41</v>
      </c>
      <c r="AT96" s="16" t="s">
        <v>83</v>
      </c>
      <c r="AU96" s="17">
        <f>AU$24*$D94</f>
        <v>4.2857142857142851E-2</v>
      </c>
      <c r="AV96" s="17">
        <f t="shared" ref="AV96:BD96" si="248">AV$24*$D94</f>
        <v>3.0612244897959183E-2</v>
      </c>
      <c r="AW96" s="17">
        <f t="shared" si="248"/>
        <v>2.1865889212827994E-2</v>
      </c>
      <c r="AX96" s="17">
        <f t="shared" si="248"/>
        <v>1.5618492294877127E-2</v>
      </c>
      <c r="AY96" s="17">
        <f t="shared" si="248"/>
        <v>1.1156065924912239E-2</v>
      </c>
      <c r="AZ96" s="17">
        <f t="shared" si="248"/>
        <v>7.9686185177944568E-3</v>
      </c>
      <c r="BA96" s="17">
        <f t="shared" si="248"/>
        <v>5.6918703698531853E-3</v>
      </c>
      <c r="BB96" s="17">
        <f t="shared" si="248"/>
        <v>4.0656216927522802E-3</v>
      </c>
      <c r="BC96" s="17">
        <f t="shared" si="248"/>
        <v>2.9040154948230478E-3</v>
      </c>
      <c r="BD96" s="17">
        <f t="shared" si="248"/>
        <v>2.0742967820164605E-3</v>
      </c>
      <c r="BF96" s="163" t="s">
        <v>16</v>
      </c>
      <c r="BG96" s="165" t="s">
        <v>41</v>
      </c>
      <c r="BH96" s="16" t="s">
        <v>83</v>
      </c>
      <c r="BI96" s="17">
        <f>BI$24*$D94</f>
        <v>4.2857142857142851E-2</v>
      </c>
      <c r="BJ96" s="17">
        <f t="shared" ref="BJ96:BR96" si="249">BJ$24*$D94</f>
        <v>3.0612244897959183E-2</v>
      </c>
      <c r="BK96" s="17">
        <f t="shared" si="249"/>
        <v>2.1865889212827994E-2</v>
      </c>
      <c r="BL96" s="17">
        <f t="shared" si="249"/>
        <v>1.5618492294877127E-2</v>
      </c>
      <c r="BM96" s="17">
        <f t="shared" si="249"/>
        <v>1.1156065924912239E-2</v>
      </c>
      <c r="BN96" s="17">
        <f t="shared" si="249"/>
        <v>7.9686185177944568E-3</v>
      </c>
      <c r="BO96" s="17">
        <f t="shared" si="249"/>
        <v>5.6918703698531853E-3</v>
      </c>
      <c r="BP96" s="17">
        <f t="shared" si="249"/>
        <v>4.0656216927522802E-3</v>
      </c>
      <c r="BQ96" s="17">
        <f t="shared" si="249"/>
        <v>2.9040154948230478E-3</v>
      </c>
      <c r="BR96" s="17">
        <f t="shared" si="249"/>
        <v>2.0742967820164605E-3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2.4421967037543877E-2</v>
      </c>
      <c r="J97" s="17"/>
      <c r="K97" s="17"/>
      <c r="L97" s="17"/>
      <c r="M97" s="17"/>
      <c r="N97" s="18">
        <f>SUM(E96:N96)/10</f>
        <v>1.4481425804495884E-2</v>
      </c>
      <c r="P97" s="163"/>
      <c r="Q97" s="165"/>
      <c r="R97" s="16" t="s">
        <v>84</v>
      </c>
      <c r="S97" s="17"/>
      <c r="T97" s="17"/>
      <c r="U97" s="17"/>
      <c r="V97" s="17"/>
      <c r="W97" s="100">
        <f>SUM(S96:W96)/5</f>
        <v>2.4421967037543877E-2</v>
      </c>
      <c r="X97" s="17"/>
      <c r="Y97" s="17"/>
      <c r="Z97" s="17"/>
      <c r="AA97" s="17"/>
      <c r="AB97" s="18">
        <f>SUM(S96:AB96)/10</f>
        <v>1.4481425804495884E-2</v>
      </c>
      <c r="AD97" s="163"/>
      <c r="AE97" s="165"/>
      <c r="AF97" s="16" t="s">
        <v>84</v>
      </c>
      <c r="AG97" s="17"/>
      <c r="AH97" s="17"/>
      <c r="AI97" s="17"/>
      <c r="AJ97" s="17"/>
      <c r="AK97" s="100">
        <f>SUM(AG96:AK96)/5</f>
        <v>2.4421967037543877E-2</v>
      </c>
      <c r="AL97" s="17"/>
      <c r="AM97" s="17"/>
      <c r="AN97" s="17"/>
      <c r="AO97" s="17"/>
      <c r="AP97" s="18">
        <f>SUM(AG96:AP96)/10</f>
        <v>1.4481425804495884E-2</v>
      </c>
      <c r="AR97" s="163"/>
      <c r="AS97" s="165"/>
      <c r="AT97" s="16" t="s">
        <v>84</v>
      </c>
      <c r="AU97" s="17"/>
      <c r="AV97" s="17"/>
      <c r="AW97" s="17"/>
      <c r="AX97" s="17"/>
      <c r="AY97" s="100">
        <f>SUM(AU96:AY96)/5</f>
        <v>2.4421967037543877E-2</v>
      </c>
      <c r="AZ97" s="17"/>
      <c r="BA97" s="17"/>
      <c r="BB97" s="17"/>
      <c r="BC97" s="17"/>
      <c r="BD97" s="18">
        <f>SUM(AU96:BD96)/10</f>
        <v>1.4481425804495884E-2</v>
      </c>
      <c r="BF97" s="163"/>
      <c r="BG97" s="165"/>
      <c r="BH97" s="16" t="s">
        <v>84</v>
      </c>
      <c r="BI97" s="17"/>
      <c r="BJ97" s="17"/>
      <c r="BK97" s="17"/>
      <c r="BL97" s="17"/>
      <c r="BM97" s="100">
        <f>SUM(BI96:BM96)/5</f>
        <v>2.4421967037543877E-2</v>
      </c>
      <c r="BN97" s="17"/>
      <c r="BO97" s="17"/>
      <c r="BP97" s="17"/>
      <c r="BQ97" s="17"/>
      <c r="BR97" s="18">
        <f>SUM(BI96:BR96)/10</f>
        <v>1.4481425804495884E-2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4.2857142857142851E-2</v>
      </c>
      <c r="F98" s="17">
        <f t="shared" ref="F98:N98" si="250">F$18*(F96/F$20)</f>
        <v>7.3469387755102034E-2</v>
      </c>
      <c r="G98" s="17">
        <f t="shared" si="250"/>
        <v>9.5335276967930024E-2</v>
      </c>
      <c r="H98" s="17">
        <f t="shared" si="250"/>
        <v>0.11095376926280716</v>
      </c>
      <c r="I98" s="17">
        <f t="shared" si="250"/>
        <v>0.1221098351877194</v>
      </c>
      <c r="J98" s="17">
        <f t="shared" si="250"/>
        <v>0.13007845370551385</v>
      </c>
      <c r="K98" s="17">
        <f t="shared" si="250"/>
        <v>0.13577032407536704</v>
      </c>
      <c r="L98" s="17">
        <f t="shared" si="250"/>
        <v>0.13983594576811931</v>
      </c>
      <c r="M98" s="17">
        <f t="shared" si="250"/>
        <v>0.14273996126294236</v>
      </c>
      <c r="N98" s="17">
        <f t="shared" si="250"/>
        <v>0.14481425804495882</v>
      </c>
      <c r="P98" s="163"/>
      <c r="Q98" s="165"/>
      <c r="R98" s="16" t="s">
        <v>53</v>
      </c>
      <c r="S98" s="17">
        <f>S$18*(S96/S$20)</f>
        <v>4.2857142857142851E-2</v>
      </c>
      <c r="T98" s="17">
        <f t="shared" ref="T98:AB98" si="251">T$18*(T96/T$20)</f>
        <v>7.3469387755102034E-2</v>
      </c>
      <c r="U98" s="17">
        <f t="shared" si="251"/>
        <v>9.5335276967930024E-2</v>
      </c>
      <c r="V98" s="17">
        <f t="shared" si="251"/>
        <v>0.11095376926280716</v>
      </c>
      <c r="W98" s="17">
        <f t="shared" si="251"/>
        <v>0.1221098351877194</v>
      </c>
      <c r="X98" s="17">
        <f t="shared" si="251"/>
        <v>0.13007845370551385</v>
      </c>
      <c r="Y98" s="17">
        <f t="shared" si="251"/>
        <v>0.13577032407536704</v>
      </c>
      <c r="Z98" s="17">
        <f t="shared" si="251"/>
        <v>0.13983594576811931</v>
      </c>
      <c r="AA98" s="17">
        <f t="shared" si="251"/>
        <v>0.14273996126294236</v>
      </c>
      <c r="AB98" s="17">
        <f t="shared" si="251"/>
        <v>0.14481425804495882</v>
      </c>
      <c r="AD98" s="163"/>
      <c r="AE98" s="165"/>
      <c r="AF98" s="16" t="s">
        <v>53</v>
      </c>
      <c r="AG98" s="17">
        <f>AG$18*(AG96/AG$20)</f>
        <v>4.2857142857142851E-2</v>
      </c>
      <c r="AH98" s="17">
        <f t="shared" ref="AH98:AP98" si="252">AH$18*(AH96/AH$20)</f>
        <v>7.3469387755102034E-2</v>
      </c>
      <c r="AI98" s="17">
        <f t="shared" si="252"/>
        <v>9.5335276967930024E-2</v>
      </c>
      <c r="AJ98" s="17">
        <f t="shared" si="252"/>
        <v>0.11095376926280716</v>
      </c>
      <c r="AK98" s="17">
        <f t="shared" si="252"/>
        <v>0.1221098351877194</v>
      </c>
      <c r="AL98" s="17">
        <f t="shared" si="252"/>
        <v>0.13007845370551385</v>
      </c>
      <c r="AM98" s="17">
        <f t="shared" si="252"/>
        <v>0.13577032407536704</v>
      </c>
      <c r="AN98" s="17">
        <f t="shared" si="252"/>
        <v>0.13983594576811931</v>
      </c>
      <c r="AO98" s="17">
        <f t="shared" si="252"/>
        <v>0.14273996126294236</v>
      </c>
      <c r="AP98" s="17">
        <f t="shared" si="252"/>
        <v>0.14481425804495882</v>
      </c>
      <c r="AR98" s="163"/>
      <c r="AS98" s="165"/>
      <c r="AT98" s="16" t="s">
        <v>53</v>
      </c>
      <c r="AU98" s="17">
        <f>AU$18*(AU96/AU$20)</f>
        <v>4.2857142857142851E-2</v>
      </c>
      <c r="AV98" s="17">
        <f t="shared" ref="AV98:BD98" si="253">AV$18*(AV96/AV$20)</f>
        <v>7.3469387755102034E-2</v>
      </c>
      <c r="AW98" s="17">
        <f t="shared" si="253"/>
        <v>9.5335276967930024E-2</v>
      </c>
      <c r="AX98" s="17">
        <f t="shared" si="253"/>
        <v>0.11095376926280716</v>
      </c>
      <c r="AY98" s="17">
        <f t="shared" si="253"/>
        <v>0.1221098351877194</v>
      </c>
      <c r="AZ98" s="17">
        <f t="shared" si="253"/>
        <v>0.13007845370551385</v>
      </c>
      <c r="BA98" s="17">
        <f t="shared" si="253"/>
        <v>0.13577032407536704</v>
      </c>
      <c r="BB98" s="17">
        <f t="shared" si="253"/>
        <v>0.13983594576811931</v>
      </c>
      <c r="BC98" s="17">
        <f t="shared" si="253"/>
        <v>0.14273996126294236</v>
      </c>
      <c r="BD98" s="17">
        <f t="shared" si="253"/>
        <v>0.14481425804495882</v>
      </c>
      <c r="BF98" s="163"/>
      <c r="BG98" s="165"/>
      <c r="BH98" s="16" t="s">
        <v>53</v>
      </c>
      <c r="BI98" s="17">
        <f>BI$18*(BI96/BI$20)</f>
        <v>4.2857142857142851E-2</v>
      </c>
      <c r="BJ98" s="17">
        <f t="shared" ref="BJ98:BR98" si="254">BJ$18*(BJ96/BJ$20)</f>
        <v>7.3469387755102034E-2</v>
      </c>
      <c r="BK98" s="17">
        <f t="shared" si="254"/>
        <v>9.5335276967930024E-2</v>
      </c>
      <c r="BL98" s="17">
        <f t="shared" si="254"/>
        <v>0.11095376926280716</v>
      </c>
      <c r="BM98" s="17">
        <f t="shared" si="254"/>
        <v>0.1221098351877194</v>
      </c>
      <c r="BN98" s="17">
        <f t="shared" si="254"/>
        <v>0.13007845370551385</v>
      </c>
      <c r="BO98" s="17">
        <f t="shared" si="254"/>
        <v>0.13577032407536704</v>
      </c>
      <c r="BP98" s="17">
        <f t="shared" si="254"/>
        <v>0.13983594576811931</v>
      </c>
      <c r="BQ98" s="17">
        <f t="shared" si="254"/>
        <v>0.14273996126294236</v>
      </c>
      <c r="BR98" s="17">
        <f t="shared" si="254"/>
        <v>0.14481425804495882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0.42857142857142849</v>
      </c>
      <c r="F99" s="21">
        <f t="shared" ref="F99:N99" si="255">10*F96</f>
        <v>0.30612244897959184</v>
      </c>
      <c r="G99" s="21">
        <f t="shared" si="255"/>
        <v>0.21865889212827994</v>
      </c>
      <c r="H99" s="21">
        <f t="shared" si="255"/>
        <v>0.15618492294877129</v>
      </c>
      <c r="I99" s="21">
        <f t="shared" si="255"/>
        <v>0.11156065924912238</v>
      </c>
      <c r="J99" s="21">
        <f t="shared" si="255"/>
        <v>7.9686185177944568E-2</v>
      </c>
      <c r="K99" s="21">
        <f t="shared" si="255"/>
        <v>5.6918703698531851E-2</v>
      </c>
      <c r="L99" s="21">
        <f t="shared" si="255"/>
        <v>4.0656216927522804E-2</v>
      </c>
      <c r="M99" s="21">
        <f t="shared" si="255"/>
        <v>2.9040154948230479E-2</v>
      </c>
      <c r="N99" s="21">
        <f t="shared" si="255"/>
        <v>2.0742967820164604E-2</v>
      </c>
      <c r="P99" s="163"/>
      <c r="Q99" s="163"/>
      <c r="R99" s="20" t="s">
        <v>57</v>
      </c>
      <c r="S99" s="21">
        <f>10*S96</f>
        <v>0.42857142857142849</v>
      </c>
      <c r="T99" s="21">
        <f t="shared" ref="T99:AB99" si="256">10*T96</f>
        <v>0.30612244897959184</v>
      </c>
      <c r="U99" s="21">
        <f t="shared" si="256"/>
        <v>0.21865889212827994</v>
      </c>
      <c r="V99" s="21">
        <f t="shared" si="256"/>
        <v>0.15618492294877129</v>
      </c>
      <c r="W99" s="21">
        <f t="shared" si="256"/>
        <v>0.11156065924912238</v>
      </c>
      <c r="X99" s="21">
        <f t="shared" si="256"/>
        <v>7.9686185177944568E-2</v>
      </c>
      <c r="Y99" s="21">
        <f t="shared" si="256"/>
        <v>5.6918703698531851E-2</v>
      </c>
      <c r="Z99" s="21">
        <f t="shared" si="256"/>
        <v>4.0656216927522804E-2</v>
      </c>
      <c r="AA99" s="21">
        <f t="shared" si="256"/>
        <v>2.9040154948230479E-2</v>
      </c>
      <c r="AB99" s="21">
        <f t="shared" si="256"/>
        <v>2.0742967820164604E-2</v>
      </c>
      <c r="AD99" s="163"/>
      <c r="AE99" s="163"/>
      <c r="AF99" s="20" t="s">
        <v>57</v>
      </c>
      <c r="AG99" s="21">
        <f>10*AG96</f>
        <v>0.42857142857142849</v>
      </c>
      <c r="AH99" s="21">
        <f t="shared" ref="AH99:AP99" si="257">10*AH96</f>
        <v>0.30612244897959184</v>
      </c>
      <c r="AI99" s="21">
        <f t="shared" si="257"/>
        <v>0.21865889212827994</v>
      </c>
      <c r="AJ99" s="21">
        <f t="shared" si="257"/>
        <v>0.15618492294877129</v>
      </c>
      <c r="AK99" s="21">
        <f t="shared" si="257"/>
        <v>0.11156065924912238</v>
      </c>
      <c r="AL99" s="21">
        <f t="shared" si="257"/>
        <v>7.9686185177944568E-2</v>
      </c>
      <c r="AM99" s="21">
        <f t="shared" si="257"/>
        <v>5.6918703698531851E-2</v>
      </c>
      <c r="AN99" s="21">
        <f t="shared" si="257"/>
        <v>4.0656216927522804E-2</v>
      </c>
      <c r="AO99" s="21">
        <f t="shared" si="257"/>
        <v>2.9040154948230479E-2</v>
      </c>
      <c r="AP99" s="21">
        <f t="shared" si="257"/>
        <v>2.0742967820164604E-2</v>
      </c>
      <c r="AR99" s="163"/>
      <c r="AS99" s="163"/>
      <c r="AT99" s="20" t="s">
        <v>57</v>
      </c>
      <c r="AU99" s="21">
        <f>10*AU96</f>
        <v>0.42857142857142849</v>
      </c>
      <c r="AV99" s="21">
        <f t="shared" ref="AV99:BD99" si="258">10*AV96</f>
        <v>0.30612244897959184</v>
      </c>
      <c r="AW99" s="21">
        <f t="shared" si="258"/>
        <v>0.21865889212827994</v>
      </c>
      <c r="AX99" s="21">
        <f t="shared" si="258"/>
        <v>0.15618492294877129</v>
      </c>
      <c r="AY99" s="21">
        <f t="shared" si="258"/>
        <v>0.11156065924912238</v>
      </c>
      <c r="AZ99" s="21">
        <f t="shared" si="258"/>
        <v>7.9686185177944568E-2</v>
      </c>
      <c r="BA99" s="21">
        <f t="shared" si="258"/>
        <v>5.6918703698531851E-2</v>
      </c>
      <c r="BB99" s="21">
        <f t="shared" si="258"/>
        <v>4.0656216927522804E-2</v>
      </c>
      <c r="BC99" s="21">
        <f t="shared" si="258"/>
        <v>2.9040154948230479E-2</v>
      </c>
      <c r="BD99" s="21">
        <f t="shared" si="258"/>
        <v>2.0742967820164604E-2</v>
      </c>
      <c r="BF99" s="163"/>
      <c r="BG99" s="163"/>
      <c r="BH99" s="20" t="s">
        <v>57</v>
      </c>
      <c r="BI99" s="21">
        <f>10*BI96</f>
        <v>0.42857142857142849</v>
      </c>
      <c r="BJ99" s="21">
        <f t="shared" ref="BJ99:BR99" si="259">10*BJ96</f>
        <v>0.30612244897959184</v>
      </c>
      <c r="BK99" s="21">
        <f t="shared" si="259"/>
        <v>0.21865889212827994</v>
      </c>
      <c r="BL99" s="21">
        <f t="shared" si="259"/>
        <v>0.15618492294877129</v>
      </c>
      <c r="BM99" s="21">
        <f t="shared" si="259"/>
        <v>0.11156065924912238</v>
      </c>
      <c r="BN99" s="21">
        <f t="shared" si="259"/>
        <v>7.9686185177944568E-2</v>
      </c>
      <c r="BO99" s="21">
        <f t="shared" si="259"/>
        <v>5.6918703698531851E-2</v>
      </c>
      <c r="BP99" s="21">
        <f t="shared" si="259"/>
        <v>4.0656216927522804E-2</v>
      </c>
      <c r="BQ99" s="21">
        <f t="shared" si="259"/>
        <v>2.9040154948230479E-2</v>
      </c>
      <c r="BR99" s="21">
        <f t="shared" si="259"/>
        <v>2.0742967820164604E-2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0.42857142857142849</v>
      </c>
      <c r="F100" s="21">
        <f>10*F98</f>
        <v>0.73469387755102034</v>
      </c>
      <c r="G100" s="21">
        <f>10*G98</f>
        <v>0.95335276967930027</v>
      </c>
      <c r="H100" s="21">
        <f t="shared" ref="H100:N100" si="260">10*H98</f>
        <v>1.1095376926280716</v>
      </c>
      <c r="I100" s="21">
        <f t="shared" si="260"/>
        <v>1.2210983518771941</v>
      </c>
      <c r="J100" s="21">
        <f t="shared" si="260"/>
        <v>1.3007845370551385</v>
      </c>
      <c r="K100" s="21">
        <f t="shared" si="260"/>
        <v>1.3577032407536704</v>
      </c>
      <c r="L100" s="21">
        <f t="shared" si="260"/>
        <v>1.3983594576811931</v>
      </c>
      <c r="M100" s="21">
        <f t="shared" si="260"/>
        <v>1.4273996126294235</v>
      </c>
      <c r="N100" s="21">
        <f t="shared" si="260"/>
        <v>1.4481425804495882</v>
      </c>
      <c r="P100" s="163"/>
      <c r="Q100" s="163"/>
      <c r="R100" s="20" t="s">
        <v>58</v>
      </c>
      <c r="S100" s="21">
        <f>10*S98</f>
        <v>0.42857142857142849</v>
      </c>
      <c r="T100" s="21">
        <f>10*T98</f>
        <v>0.73469387755102034</v>
      </c>
      <c r="U100" s="21">
        <f>10*U98</f>
        <v>0.95335276967930027</v>
      </c>
      <c r="V100" s="21">
        <f t="shared" ref="V100:AB100" si="261">10*V98</f>
        <v>1.1095376926280716</v>
      </c>
      <c r="W100" s="21">
        <f t="shared" si="261"/>
        <v>1.2210983518771941</v>
      </c>
      <c r="X100" s="21">
        <f t="shared" si="261"/>
        <v>1.3007845370551385</v>
      </c>
      <c r="Y100" s="21">
        <f t="shared" si="261"/>
        <v>1.3577032407536704</v>
      </c>
      <c r="Z100" s="21">
        <f t="shared" si="261"/>
        <v>1.3983594576811931</v>
      </c>
      <c r="AA100" s="21">
        <f t="shared" si="261"/>
        <v>1.4273996126294235</v>
      </c>
      <c r="AB100" s="21">
        <f t="shared" si="261"/>
        <v>1.4481425804495882</v>
      </c>
      <c r="AD100" s="163"/>
      <c r="AE100" s="163"/>
      <c r="AF100" s="20" t="s">
        <v>58</v>
      </c>
      <c r="AG100" s="21">
        <f>10*AG98</f>
        <v>0.42857142857142849</v>
      </c>
      <c r="AH100" s="21">
        <f>10*AH98</f>
        <v>0.73469387755102034</v>
      </c>
      <c r="AI100" s="21">
        <f>10*AI98</f>
        <v>0.95335276967930027</v>
      </c>
      <c r="AJ100" s="21">
        <f t="shared" ref="AJ100:AP100" si="262">10*AJ98</f>
        <v>1.1095376926280716</v>
      </c>
      <c r="AK100" s="21">
        <f t="shared" si="262"/>
        <v>1.2210983518771941</v>
      </c>
      <c r="AL100" s="21">
        <f t="shared" si="262"/>
        <v>1.3007845370551385</v>
      </c>
      <c r="AM100" s="21">
        <f t="shared" si="262"/>
        <v>1.3577032407536704</v>
      </c>
      <c r="AN100" s="21">
        <f t="shared" si="262"/>
        <v>1.3983594576811931</v>
      </c>
      <c r="AO100" s="21">
        <f t="shared" si="262"/>
        <v>1.4273996126294235</v>
      </c>
      <c r="AP100" s="21">
        <f t="shared" si="262"/>
        <v>1.4481425804495882</v>
      </c>
      <c r="AR100" s="163"/>
      <c r="AS100" s="163"/>
      <c r="AT100" s="20" t="s">
        <v>58</v>
      </c>
      <c r="AU100" s="21">
        <f>10*AU98</f>
        <v>0.42857142857142849</v>
      </c>
      <c r="AV100" s="21">
        <f>10*AV98</f>
        <v>0.73469387755102034</v>
      </c>
      <c r="AW100" s="21">
        <f>10*AW98</f>
        <v>0.95335276967930027</v>
      </c>
      <c r="AX100" s="21">
        <f t="shared" ref="AX100:BD100" si="263">10*AX98</f>
        <v>1.1095376926280716</v>
      </c>
      <c r="AY100" s="21">
        <f t="shared" si="263"/>
        <v>1.2210983518771941</v>
      </c>
      <c r="AZ100" s="21">
        <f t="shared" si="263"/>
        <v>1.3007845370551385</v>
      </c>
      <c r="BA100" s="21">
        <f t="shared" si="263"/>
        <v>1.3577032407536704</v>
      </c>
      <c r="BB100" s="21">
        <f t="shared" si="263"/>
        <v>1.3983594576811931</v>
      </c>
      <c r="BC100" s="21">
        <f t="shared" si="263"/>
        <v>1.4273996126294235</v>
      </c>
      <c r="BD100" s="21">
        <f t="shared" si="263"/>
        <v>1.4481425804495882</v>
      </c>
      <c r="BF100" s="163"/>
      <c r="BG100" s="163"/>
      <c r="BH100" s="20" t="s">
        <v>58</v>
      </c>
      <c r="BI100" s="21">
        <f>10*BI98</f>
        <v>0.42857142857142849</v>
      </c>
      <c r="BJ100" s="21">
        <f>10*BJ98</f>
        <v>0.73469387755102034</v>
      </c>
      <c r="BK100" s="21">
        <f>10*BK98</f>
        <v>0.95335276967930027</v>
      </c>
      <c r="BL100" s="21">
        <f t="shared" ref="BL100:BR100" si="264">10*BL98</f>
        <v>1.1095376926280716</v>
      </c>
      <c r="BM100" s="21">
        <f t="shared" si="264"/>
        <v>1.2210983518771941</v>
      </c>
      <c r="BN100" s="21">
        <f t="shared" si="264"/>
        <v>1.3007845370551385</v>
      </c>
      <c r="BO100" s="21">
        <f t="shared" si="264"/>
        <v>1.3577032407536704</v>
      </c>
      <c r="BP100" s="21">
        <f t="shared" si="264"/>
        <v>1.3983594576811931</v>
      </c>
      <c r="BQ100" s="21">
        <f t="shared" si="264"/>
        <v>1.4273996126294235</v>
      </c>
      <c r="BR100" s="21">
        <f t="shared" si="264"/>
        <v>1.4481425804495882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5.9999999999999991E-2</v>
      </c>
      <c r="F101" s="17">
        <f t="shared" ref="F101:N101" si="265">F96*F$16/$E$4</f>
        <v>0.06</v>
      </c>
      <c r="G101" s="17">
        <f t="shared" si="265"/>
        <v>6.0000000000000019E-2</v>
      </c>
      <c r="H101" s="17">
        <f t="shared" si="265"/>
        <v>5.999999999999997E-2</v>
      </c>
      <c r="I101" s="17">
        <f t="shared" si="265"/>
        <v>0.06</v>
      </c>
      <c r="J101" s="17">
        <f t="shared" si="265"/>
        <v>0.06</v>
      </c>
      <c r="K101" s="17">
        <f t="shared" si="265"/>
        <v>6.0000000000000026E-2</v>
      </c>
      <c r="L101" s="17">
        <f t="shared" si="265"/>
        <v>6.0000000000000102E-2</v>
      </c>
      <c r="M101" s="17">
        <f t="shared" si="265"/>
        <v>5.9999999999999901E-2</v>
      </c>
      <c r="N101" s="17">
        <f t="shared" si="265"/>
        <v>5.9999999999999845E-2</v>
      </c>
      <c r="P101" s="163"/>
      <c r="Q101" s="171" t="s">
        <v>45</v>
      </c>
      <c r="R101" s="16" t="s">
        <v>55</v>
      </c>
      <c r="S101" s="17">
        <f>S96*S$16/$E$4</f>
        <v>5.9999999999999991E-2</v>
      </c>
      <c r="T101" s="17">
        <f t="shared" ref="T101:AB101" si="266">T96*T$16/$E$4</f>
        <v>0.06</v>
      </c>
      <c r="U101" s="17">
        <f t="shared" si="266"/>
        <v>6.0000000000000019E-2</v>
      </c>
      <c r="V101" s="17">
        <f t="shared" si="266"/>
        <v>5.999999999999997E-2</v>
      </c>
      <c r="W101" s="17">
        <f t="shared" si="266"/>
        <v>0.06</v>
      </c>
      <c r="X101" s="17">
        <f t="shared" si="266"/>
        <v>0.06</v>
      </c>
      <c r="Y101" s="17">
        <f t="shared" si="266"/>
        <v>6.0000000000000026E-2</v>
      </c>
      <c r="Z101" s="17">
        <f t="shared" si="266"/>
        <v>6.0000000000000102E-2</v>
      </c>
      <c r="AA101" s="17">
        <f t="shared" si="266"/>
        <v>5.9999999999999901E-2</v>
      </c>
      <c r="AB101" s="17">
        <f t="shared" si="266"/>
        <v>5.9999999999999845E-2</v>
      </c>
      <c r="AD101" s="163"/>
      <c r="AE101" s="171" t="s">
        <v>45</v>
      </c>
      <c r="AF101" s="16" t="s">
        <v>55</v>
      </c>
      <c r="AG101" s="17">
        <f>AG96*AG$16/$E$4</f>
        <v>5.9999999999999991E-2</v>
      </c>
      <c r="AH101" s="17">
        <f t="shared" ref="AH101:AP101" si="267">AH96*AH$16/$E$4</f>
        <v>0.06</v>
      </c>
      <c r="AI101" s="17">
        <f t="shared" si="267"/>
        <v>6.0000000000000019E-2</v>
      </c>
      <c r="AJ101" s="17">
        <f t="shared" si="267"/>
        <v>5.999999999999997E-2</v>
      </c>
      <c r="AK101" s="17">
        <f t="shared" si="267"/>
        <v>0.06</v>
      </c>
      <c r="AL101" s="17">
        <f t="shared" si="267"/>
        <v>0.06</v>
      </c>
      <c r="AM101" s="17">
        <f t="shared" si="267"/>
        <v>6.0000000000000026E-2</v>
      </c>
      <c r="AN101" s="17">
        <f t="shared" si="267"/>
        <v>6.0000000000000102E-2</v>
      </c>
      <c r="AO101" s="17">
        <f t="shared" si="267"/>
        <v>5.9999999999999901E-2</v>
      </c>
      <c r="AP101" s="17">
        <f t="shared" si="267"/>
        <v>5.9999999999999845E-2</v>
      </c>
      <c r="AR101" s="163"/>
      <c r="AS101" s="171" t="s">
        <v>45</v>
      </c>
      <c r="AT101" s="16" t="s">
        <v>55</v>
      </c>
      <c r="AU101" s="17">
        <f>AU96*AU$16/$E$4</f>
        <v>5.9999999999999991E-2</v>
      </c>
      <c r="AV101" s="17">
        <f t="shared" ref="AV101:BD101" si="268">AV96*AV$16/$E$4</f>
        <v>0.06</v>
      </c>
      <c r="AW101" s="17">
        <f t="shared" si="268"/>
        <v>6.0000000000000019E-2</v>
      </c>
      <c r="AX101" s="17">
        <f t="shared" si="268"/>
        <v>5.999999999999997E-2</v>
      </c>
      <c r="AY101" s="17">
        <f t="shared" si="268"/>
        <v>0.06</v>
      </c>
      <c r="AZ101" s="17">
        <f t="shared" si="268"/>
        <v>0.06</v>
      </c>
      <c r="BA101" s="17">
        <f t="shared" si="268"/>
        <v>6.0000000000000026E-2</v>
      </c>
      <c r="BB101" s="17">
        <f t="shared" si="268"/>
        <v>6.0000000000000102E-2</v>
      </c>
      <c r="BC101" s="17">
        <f t="shared" si="268"/>
        <v>5.9999999999999901E-2</v>
      </c>
      <c r="BD101" s="17">
        <f t="shared" si="268"/>
        <v>5.9999999999999845E-2</v>
      </c>
      <c r="BF101" s="163"/>
      <c r="BG101" s="171" t="s">
        <v>45</v>
      </c>
      <c r="BH101" s="16" t="s">
        <v>55</v>
      </c>
      <c r="BI101" s="17">
        <f>BI96*BI$16/$E$4</f>
        <v>5.9999999999999991E-2</v>
      </c>
      <c r="BJ101" s="17">
        <f t="shared" ref="BJ101:BR101" si="269">BJ96*BJ$16/$E$4</f>
        <v>0.06</v>
      </c>
      <c r="BK101" s="17">
        <f t="shared" si="269"/>
        <v>6.0000000000000019E-2</v>
      </c>
      <c r="BL101" s="17">
        <f t="shared" si="269"/>
        <v>5.999999999999997E-2</v>
      </c>
      <c r="BM101" s="17">
        <f t="shared" si="269"/>
        <v>0.06</v>
      </c>
      <c r="BN101" s="17">
        <f t="shared" si="269"/>
        <v>0.06</v>
      </c>
      <c r="BO101" s="17">
        <f t="shared" si="269"/>
        <v>6.0000000000000026E-2</v>
      </c>
      <c r="BP101" s="17">
        <f t="shared" si="269"/>
        <v>6.0000000000000102E-2</v>
      </c>
      <c r="BQ101" s="17">
        <f t="shared" si="269"/>
        <v>5.9999999999999901E-2</v>
      </c>
      <c r="BR101" s="17">
        <f t="shared" si="269"/>
        <v>5.9999999999999845E-2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270">E99*E$16</f>
        <v>59999.999999999985</v>
      </c>
      <c r="F102" s="22">
        <f t="shared" si="270"/>
        <v>60000</v>
      </c>
      <c r="G102" s="22">
        <f t="shared" si="270"/>
        <v>60000.000000000015</v>
      </c>
      <c r="H102" s="22">
        <f t="shared" si="270"/>
        <v>59999.999999999978</v>
      </c>
      <c r="I102" s="22">
        <f t="shared" si="270"/>
        <v>59999.999999999993</v>
      </c>
      <c r="J102" s="22">
        <f t="shared" si="270"/>
        <v>60000</v>
      </c>
      <c r="K102" s="22">
        <f t="shared" si="270"/>
        <v>60000.000000000022</v>
      </c>
      <c r="L102" s="22">
        <f t="shared" si="270"/>
        <v>60000.000000000102</v>
      </c>
      <c r="M102" s="22">
        <f t="shared" si="270"/>
        <v>59999.999999999905</v>
      </c>
      <c r="N102" s="22">
        <f t="shared" si="270"/>
        <v>59999.99999999984</v>
      </c>
      <c r="P102" s="163"/>
      <c r="Q102" s="163"/>
      <c r="R102" s="20" t="s">
        <v>57</v>
      </c>
      <c r="S102" s="22">
        <f t="shared" ref="S102:AB102" si="271">S99*S$16</f>
        <v>59999.999999999985</v>
      </c>
      <c r="T102" s="22">
        <f t="shared" si="271"/>
        <v>60000</v>
      </c>
      <c r="U102" s="22">
        <f t="shared" si="271"/>
        <v>60000.000000000015</v>
      </c>
      <c r="V102" s="22">
        <f t="shared" si="271"/>
        <v>59999.999999999978</v>
      </c>
      <c r="W102" s="22">
        <f t="shared" si="271"/>
        <v>59999.999999999993</v>
      </c>
      <c r="X102" s="22">
        <f t="shared" si="271"/>
        <v>60000</v>
      </c>
      <c r="Y102" s="22">
        <f t="shared" si="271"/>
        <v>60000.000000000022</v>
      </c>
      <c r="Z102" s="22">
        <f t="shared" si="271"/>
        <v>60000.000000000102</v>
      </c>
      <c r="AA102" s="22">
        <f t="shared" si="271"/>
        <v>59999.999999999905</v>
      </c>
      <c r="AB102" s="22">
        <f t="shared" si="271"/>
        <v>59999.99999999984</v>
      </c>
      <c r="AD102" s="163"/>
      <c r="AE102" s="163"/>
      <c r="AF102" s="20" t="s">
        <v>57</v>
      </c>
      <c r="AG102" s="22">
        <f t="shared" ref="AG102:AP102" si="272">AG99*AG$16</f>
        <v>59999.999999999985</v>
      </c>
      <c r="AH102" s="22">
        <f t="shared" si="272"/>
        <v>60000</v>
      </c>
      <c r="AI102" s="22">
        <f t="shared" si="272"/>
        <v>60000.000000000015</v>
      </c>
      <c r="AJ102" s="22">
        <f t="shared" si="272"/>
        <v>59999.999999999978</v>
      </c>
      <c r="AK102" s="22">
        <f t="shared" si="272"/>
        <v>59999.999999999993</v>
      </c>
      <c r="AL102" s="22">
        <f t="shared" si="272"/>
        <v>60000</v>
      </c>
      <c r="AM102" s="22">
        <f t="shared" si="272"/>
        <v>60000.000000000022</v>
      </c>
      <c r="AN102" s="22">
        <f t="shared" si="272"/>
        <v>60000.000000000102</v>
      </c>
      <c r="AO102" s="22">
        <f t="shared" si="272"/>
        <v>59999.999999999905</v>
      </c>
      <c r="AP102" s="22">
        <f t="shared" si="272"/>
        <v>59999.99999999984</v>
      </c>
      <c r="AR102" s="163"/>
      <c r="AS102" s="163"/>
      <c r="AT102" s="20" t="s">
        <v>57</v>
      </c>
      <c r="AU102" s="22">
        <f t="shared" ref="AU102:BD102" si="273">AU99*AU$16</f>
        <v>59999.999999999985</v>
      </c>
      <c r="AV102" s="22">
        <f t="shared" si="273"/>
        <v>60000</v>
      </c>
      <c r="AW102" s="22">
        <f t="shared" si="273"/>
        <v>60000.000000000015</v>
      </c>
      <c r="AX102" s="22">
        <f t="shared" si="273"/>
        <v>59999.999999999978</v>
      </c>
      <c r="AY102" s="22">
        <f t="shared" si="273"/>
        <v>59999.999999999993</v>
      </c>
      <c r="AZ102" s="22">
        <f t="shared" si="273"/>
        <v>60000</v>
      </c>
      <c r="BA102" s="22">
        <f t="shared" si="273"/>
        <v>60000.000000000022</v>
      </c>
      <c r="BB102" s="22">
        <f t="shared" si="273"/>
        <v>60000.000000000102</v>
      </c>
      <c r="BC102" s="22">
        <f t="shared" si="273"/>
        <v>59999.999999999905</v>
      </c>
      <c r="BD102" s="22">
        <f t="shared" si="273"/>
        <v>59999.99999999984</v>
      </c>
      <c r="BF102" s="163"/>
      <c r="BG102" s="163"/>
      <c r="BH102" s="20" t="s">
        <v>57</v>
      </c>
      <c r="BI102" s="22">
        <f t="shared" ref="BI102:BR102" si="274">BI99*BI$16</f>
        <v>59999.999999999985</v>
      </c>
      <c r="BJ102" s="22">
        <f t="shared" si="274"/>
        <v>60000</v>
      </c>
      <c r="BK102" s="22">
        <f t="shared" si="274"/>
        <v>60000.000000000015</v>
      </c>
      <c r="BL102" s="22">
        <f t="shared" si="274"/>
        <v>59999.999999999978</v>
      </c>
      <c r="BM102" s="22">
        <f t="shared" si="274"/>
        <v>59999.999999999993</v>
      </c>
      <c r="BN102" s="22">
        <f t="shared" si="274"/>
        <v>60000</v>
      </c>
      <c r="BO102" s="22">
        <f t="shared" si="274"/>
        <v>60000.000000000022</v>
      </c>
      <c r="BP102" s="22">
        <f t="shared" si="274"/>
        <v>60000.000000000102</v>
      </c>
      <c r="BQ102" s="22">
        <f t="shared" si="274"/>
        <v>59999.999999999905</v>
      </c>
      <c r="BR102" s="22">
        <f t="shared" si="274"/>
        <v>59999.99999999984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59999.999999999985</v>
      </c>
      <c r="F103" s="22">
        <f>E103+F102</f>
        <v>119999.99999999999</v>
      </c>
      <c r="G103" s="22">
        <f t="shared" ref="G103:N103" si="275">F103+G102</f>
        <v>180000</v>
      </c>
      <c r="H103" s="22">
        <f t="shared" si="275"/>
        <v>239999.99999999997</v>
      </c>
      <c r="I103" s="22">
        <f t="shared" si="275"/>
        <v>299999.99999999994</v>
      </c>
      <c r="J103" s="22">
        <f t="shared" si="275"/>
        <v>359999.99999999994</v>
      </c>
      <c r="K103" s="22">
        <f t="shared" si="275"/>
        <v>419999.99999999994</v>
      </c>
      <c r="L103" s="22">
        <f t="shared" si="275"/>
        <v>480000.00000000006</v>
      </c>
      <c r="M103" s="22">
        <f t="shared" si="275"/>
        <v>540000</v>
      </c>
      <c r="N103" s="22">
        <f t="shared" si="275"/>
        <v>599999.99999999988</v>
      </c>
      <c r="P103" s="163"/>
      <c r="Q103" s="163"/>
      <c r="R103" s="20" t="s">
        <v>58</v>
      </c>
      <c r="S103" s="22">
        <f>S102</f>
        <v>59999.999999999985</v>
      </c>
      <c r="T103" s="22">
        <f>S103+T102</f>
        <v>119999.99999999999</v>
      </c>
      <c r="U103" s="22">
        <f t="shared" ref="U103:AB103" si="276">T103+U102</f>
        <v>180000</v>
      </c>
      <c r="V103" s="22">
        <f t="shared" si="276"/>
        <v>239999.99999999997</v>
      </c>
      <c r="W103" s="22">
        <f t="shared" si="276"/>
        <v>299999.99999999994</v>
      </c>
      <c r="X103" s="22">
        <f t="shared" si="276"/>
        <v>359999.99999999994</v>
      </c>
      <c r="Y103" s="22">
        <f t="shared" si="276"/>
        <v>419999.99999999994</v>
      </c>
      <c r="Z103" s="22">
        <f t="shared" si="276"/>
        <v>480000.00000000006</v>
      </c>
      <c r="AA103" s="22">
        <f t="shared" si="276"/>
        <v>540000</v>
      </c>
      <c r="AB103" s="22">
        <f t="shared" si="276"/>
        <v>599999.99999999988</v>
      </c>
      <c r="AD103" s="163"/>
      <c r="AE103" s="163"/>
      <c r="AF103" s="20" t="s">
        <v>58</v>
      </c>
      <c r="AG103" s="22">
        <f>AG102</f>
        <v>59999.999999999985</v>
      </c>
      <c r="AH103" s="22">
        <f>AG103+AH102</f>
        <v>119999.99999999999</v>
      </c>
      <c r="AI103" s="22">
        <f t="shared" ref="AI103:AP103" si="277">AH103+AI102</f>
        <v>180000</v>
      </c>
      <c r="AJ103" s="22">
        <f t="shared" si="277"/>
        <v>239999.99999999997</v>
      </c>
      <c r="AK103" s="22">
        <f t="shared" si="277"/>
        <v>299999.99999999994</v>
      </c>
      <c r="AL103" s="22">
        <f t="shared" si="277"/>
        <v>359999.99999999994</v>
      </c>
      <c r="AM103" s="22">
        <f t="shared" si="277"/>
        <v>419999.99999999994</v>
      </c>
      <c r="AN103" s="22">
        <f t="shared" si="277"/>
        <v>480000.00000000006</v>
      </c>
      <c r="AO103" s="22">
        <f t="shared" si="277"/>
        <v>540000</v>
      </c>
      <c r="AP103" s="22">
        <f t="shared" si="277"/>
        <v>599999.99999999988</v>
      </c>
      <c r="AR103" s="163"/>
      <c r="AS103" s="163"/>
      <c r="AT103" s="20" t="s">
        <v>58</v>
      </c>
      <c r="AU103" s="22">
        <f>AU102</f>
        <v>59999.999999999985</v>
      </c>
      <c r="AV103" s="22">
        <f>AU103+AV102</f>
        <v>119999.99999999999</v>
      </c>
      <c r="AW103" s="22">
        <f t="shared" ref="AW103:BD103" si="278">AV103+AW102</f>
        <v>180000</v>
      </c>
      <c r="AX103" s="22">
        <f t="shared" si="278"/>
        <v>239999.99999999997</v>
      </c>
      <c r="AY103" s="22">
        <f t="shared" si="278"/>
        <v>299999.99999999994</v>
      </c>
      <c r="AZ103" s="22">
        <f t="shared" si="278"/>
        <v>359999.99999999994</v>
      </c>
      <c r="BA103" s="22">
        <f t="shared" si="278"/>
        <v>419999.99999999994</v>
      </c>
      <c r="BB103" s="22">
        <f t="shared" si="278"/>
        <v>480000.00000000006</v>
      </c>
      <c r="BC103" s="22">
        <f t="shared" si="278"/>
        <v>540000</v>
      </c>
      <c r="BD103" s="22">
        <f t="shared" si="278"/>
        <v>599999.99999999988</v>
      </c>
      <c r="BF103" s="163"/>
      <c r="BG103" s="163"/>
      <c r="BH103" s="20" t="s">
        <v>58</v>
      </c>
      <c r="BI103" s="22">
        <f>BI102</f>
        <v>59999.999999999985</v>
      </c>
      <c r="BJ103" s="22">
        <f>BI103+BJ102</f>
        <v>119999.99999999999</v>
      </c>
      <c r="BK103" s="22">
        <f t="shared" ref="BK103:BR103" si="279">BJ103+BK102</f>
        <v>180000</v>
      </c>
      <c r="BL103" s="22">
        <f t="shared" si="279"/>
        <v>239999.99999999997</v>
      </c>
      <c r="BM103" s="22">
        <f t="shared" si="279"/>
        <v>299999.99999999994</v>
      </c>
      <c r="BN103" s="22">
        <f t="shared" si="279"/>
        <v>359999.99999999994</v>
      </c>
      <c r="BO103" s="22">
        <f t="shared" si="279"/>
        <v>419999.99999999994</v>
      </c>
      <c r="BP103" s="22">
        <f t="shared" si="279"/>
        <v>480000.00000000006</v>
      </c>
      <c r="BQ103" s="22">
        <f t="shared" si="279"/>
        <v>540000</v>
      </c>
      <c r="BR103" s="22">
        <f t="shared" si="279"/>
        <v>599999.99999999988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5.9999999999999991E-2</v>
      </c>
      <c r="F104" s="17">
        <f>F98*F$16/$E$4-E104</f>
        <v>8.3999999999999991E-2</v>
      </c>
      <c r="G104" s="17">
        <f>G98*G$16/$E$4-F104-E104</f>
        <v>0.11760000000000001</v>
      </c>
      <c r="H104" s="17">
        <f>H98*H$16/$E$4-G104-F104-E104</f>
        <v>0.16464000000000004</v>
      </c>
      <c r="I104" s="17">
        <f>I98*I$16/$E$4-H104-G104-F104-E104</f>
        <v>0.23049599999999987</v>
      </c>
      <c r="J104" s="17">
        <f>J98*J$16/$E$4-I104-H104-G104-F104-E104</f>
        <v>0.32269439999999999</v>
      </c>
      <c r="K104" s="17">
        <f>K98*K$16/$E$4-J104-I104-H104-G104-F104-E104</f>
        <v>0.45177216000000014</v>
      </c>
      <c r="L104" s="17">
        <f>L98*L$16/$E$4-K104-J104-I104-H104-G104-F104-E104</f>
        <v>0.63248102400000006</v>
      </c>
      <c r="M104" s="17">
        <f>M98*M$16/$E$4-L104-K104-J104-I104-H104-G104-F104-E104</f>
        <v>0.88547343360000008</v>
      </c>
      <c r="N104" s="17">
        <f>N98*N$16/$E$4-M104-L104-K104-J104-I104-H104-G104-F104-E104</f>
        <v>1.2396628070400002</v>
      </c>
      <c r="P104" s="163"/>
      <c r="Q104" s="171" t="s">
        <v>44</v>
      </c>
      <c r="R104" s="16" t="s">
        <v>55</v>
      </c>
      <c r="S104" s="17">
        <f>S98*S$16/$E$4</f>
        <v>5.9999999999999991E-2</v>
      </c>
      <c r="T104" s="17">
        <f>T98*T$16/$E$4-S104</f>
        <v>8.3999999999999991E-2</v>
      </c>
      <c r="U104" s="17">
        <f>U98*U$16/$E$4-T104-S104</f>
        <v>0.11760000000000001</v>
      </c>
      <c r="V104" s="17">
        <f>V98*V$16/$E$4-U104-T104-S104</f>
        <v>0.16464000000000004</v>
      </c>
      <c r="W104" s="17">
        <f>W98*W$16/$E$4-V104-U104-T104-S104</f>
        <v>0.23049599999999987</v>
      </c>
      <c r="X104" s="17">
        <f>X98*X$16/$E$4-W104-V104-U104-T104-S104</f>
        <v>0.32269439999999999</v>
      </c>
      <c r="Y104" s="17">
        <f>Y98*Y$16/$E$4-X104-W104-V104-U104-T104-S104</f>
        <v>0.45177216000000014</v>
      </c>
      <c r="Z104" s="17">
        <f>Z98*Z$16/$E$4-Y104-X104-W104-V104-U104-T104-S104</f>
        <v>0.63248102400000006</v>
      </c>
      <c r="AA104" s="17">
        <f>AA98*AA$16/$E$4-Z104-Y104-X104-W104-V104-U104-T104-S104</f>
        <v>0.88547343360000008</v>
      </c>
      <c r="AB104" s="17">
        <f>AB98*AB$16/$E$4-AA104-Z104-Y104-X104-W104-V104-U104-T104-S104</f>
        <v>1.2396628070400002</v>
      </c>
      <c r="AD104" s="163"/>
      <c r="AE104" s="171" t="s">
        <v>44</v>
      </c>
      <c r="AF104" s="16" t="s">
        <v>55</v>
      </c>
      <c r="AG104" s="17">
        <f>AG98*AG$16/$E$4</f>
        <v>5.9999999999999991E-2</v>
      </c>
      <c r="AH104" s="17">
        <f>AH98*AH$16/$E$4-AG104</f>
        <v>8.3999999999999991E-2</v>
      </c>
      <c r="AI104" s="17">
        <f>AI98*AI$16/$E$4-AH104-AG104</f>
        <v>0.11760000000000001</v>
      </c>
      <c r="AJ104" s="17">
        <f>AJ98*AJ$16/$E$4-AI104-AH104-AG104</f>
        <v>0.16464000000000004</v>
      </c>
      <c r="AK104" s="17">
        <f>AK98*AK$16/$E$4-AJ104-AI104-AH104-AG104</f>
        <v>0.23049599999999987</v>
      </c>
      <c r="AL104" s="17">
        <f>AL98*AL$16/$E$4-AK104-AJ104-AI104-AH104-AG104</f>
        <v>0.32269439999999999</v>
      </c>
      <c r="AM104" s="17">
        <f>AM98*AM$16/$E$4-AL104-AK104-AJ104-AI104-AH104-AG104</f>
        <v>0.45177216000000014</v>
      </c>
      <c r="AN104" s="17">
        <f>AN98*AN$16/$E$4-AM104-AL104-AK104-AJ104-AI104-AH104-AG104</f>
        <v>0.63248102400000006</v>
      </c>
      <c r="AO104" s="17">
        <f>AO98*AO$16/$E$4-AN104-AM104-AL104-AK104-AJ104-AI104-AH104-AG104</f>
        <v>0.88547343360000008</v>
      </c>
      <c r="AP104" s="17">
        <f>AP98*AP$16/$E$4-AO104-AN104-AM104-AL104-AK104-AJ104-AI104-AH104-AG104</f>
        <v>1.2396628070400002</v>
      </c>
      <c r="AR104" s="163"/>
      <c r="AS104" s="171" t="s">
        <v>44</v>
      </c>
      <c r="AT104" s="16" t="s">
        <v>55</v>
      </c>
      <c r="AU104" s="17">
        <f>AU98*AU$16/$E$4</f>
        <v>5.9999999999999991E-2</v>
      </c>
      <c r="AV104" s="17">
        <f>AV98*AV$16/$E$4-AU104</f>
        <v>8.3999999999999991E-2</v>
      </c>
      <c r="AW104" s="17">
        <f>AW98*AW$16/$E$4-AV104-AU104</f>
        <v>0.11760000000000001</v>
      </c>
      <c r="AX104" s="17">
        <f>AX98*AX$16/$E$4-AW104-AV104-AU104</f>
        <v>0.16464000000000004</v>
      </c>
      <c r="AY104" s="17">
        <f>AY98*AY$16/$E$4-AX104-AW104-AV104-AU104</f>
        <v>0.23049599999999987</v>
      </c>
      <c r="AZ104" s="17">
        <f>AZ98*AZ$16/$E$4-AY104-AX104-AW104-AV104-AU104</f>
        <v>0.32269439999999999</v>
      </c>
      <c r="BA104" s="17">
        <f>BA98*BA$16/$E$4-AZ104-AY104-AX104-AW104-AV104-AU104</f>
        <v>0.45177216000000014</v>
      </c>
      <c r="BB104" s="17">
        <f>BB98*BB$16/$E$4-BA104-AZ104-AY104-AX104-AW104-AV104-AU104</f>
        <v>0.63248102400000006</v>
      </c>
      <c r="BC104" s="17">
        <f>BC98*BC$16/$E$4-BB104-BA104-AZ104-AY104-AX104-AW104-AV104-AU104</f>
        <v>0.88547343360000008</v>
      </c>
      <c r="BD104" s="17">
        <f>BD98*BD$16/$E$4-BC104-BB104-BA104-AZ104-AY104-AX104-AW104-AV104-AU104</f>
        <v>1.2396628070400002</v>
      </c>
      <c r="BF104" s="163"/>
      <c r="BG104" s="171" t="s">
        <v>44</v>
      </c>
      <c r="BH104" s="16" t="s">
        <v>55</v>
      </c>
      <c r="BI104" s="17">
        <f>BI98*BI$16/$E$4</f>
        <v>5.9999999999999991E-2</v>
      </c>
      <c r="BJ104" s="17">
        <f>BJ98*BJ$16/$E$4-BI104</f>
        <v>8.3999999999999991E-2</v>
      </c>
      <c r="BK104" s="17">
        <f>BK98*BK$16/$E$4-BJ104-BI104</f>
        <v>0.11760000000000001</v>
      </c>
      <c r="BL104" s="17">
        <f>BL98*BL$16/$E$4-BK104-BJ104-BI104</f>
        <v>0.16464000000000004</v>
      </c>
      <c r="BM104" s="17">
        <f>BM98*BM$16/$E$4-BL104-BK104-BJ104-BI104</f>
        <v>0.23049599999999987</v>
      </c>
      <c r="BN104" s="17">
        <f>BN98*BN$16/$E$4-BM104-BL104-BK104-BJ104-BI104</f>
        <v>0.32269439999999999</v>
      </c>
      <c r="BO104" s="17">
        <f>BO98*BO$16/$E$4-BN104-BM104-BL104-BK104-BJ104-BI104</f>
        <v>0.45177216000000014</v>
      </c>
      <c r="BP104" s="17">
        <f>BP98*BP$16/$E$4-BO104-BN104-BM104-BL104-BK104-BJ104-BI104</f>
        <v>0.63248102400000006</v>
      </c>
      <c r="BQ104" s="17">
        <f>BQ98*BQ$16/$E$4-BP104-BO104-BN104-BM104-BL104-BK104-BJ104-BI104</f>
        <v>0.88547343360000008</v>
      </c>
      <c r="BR104" s="17">
        <f>BR98*BR$16/$E$4-BQ104-BP104-BO104-BN104-BM104-BL104-BK104-BJ104-BI104</f>
        <v>1.2396628070400002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0.1313472</v>
      </c>
      <c r="J105" s="18"/>
      <c r="K105" s="18"/>
      <c r="L105" s="18"/>
      <c r="M105" s="18"/>
      <c r="N105" s="18">
        <f>SUM(E104:N104)/10</f>
        <v>0.4188819824640001</v>
      </c>
      <c r="P105" s="163"/>
      <c r="Q105" s="165"/>
      <c r="R105" s="16" t="s">
        <v>56</v>
      </c>
      <c r="S105" s="18"/>
      <c r="T105" s="18"/>
      <c r="U105" s="18"/>
      <c r="V105" s="18"/>
      <c r="W105" s="18">
        <f>SUM(S104:W104)/5</f>
        <v>0.1313472</v>
      </c>
      <c r="X105" s="18"/>
      <c r="Y105" s="18"/>
      <c r="Z105" s="18"/>
      <c r="AA105" s="18"/>
      <c r="AB105" s="18">
        <f>SUM(S104:AB104)/10</f>
        <v>0.4188819824640001</v>
      </c>
      <c r="AD105" s="163"/>
      <c r="AE105" s="165"/>
      <c r="AF105" s="16" t="s">
        <v>56</v>
      </c>
      <c r="AG105" s="18"/>
      <c r="AH105" s="18"/>
      <c r="AI105" s="18"/>
      <c r="AJ105" s="18"/>
      <c r="AK105" s="18">
        <f>SUM(AG104:AK104)/5</f>
        <v>0.1313472</v>
      </c>
      <c r="AL105" s="18"/>
      <c r="AM105" s="18"/>
      <c r="AN105" s="18"/>
      <c r="AO105" s="18"/>
      <c r="AP105" s="18">
        <f>SUM(AG104:AP104)/10</f>
        <v>0.4188819824640001</v>
      </c>
      <c r="AR105" s="163"/>
      <c r="AS105" s="165"/>
      <c r="AT105" s="16" t="s">
        <v>56</v>
      </c>
      <c r="AU105" s="18"/>
      <c r="AV105" s="18"/>
      <c r="AW105" s="18"/>
      <c r="AX105" s="18"/>
      <c r="AY105" s="18">
        <f>SUM(AU104:AY104)/5</f>
        <v>0.1313472</v>
      </c>
      <c r="AZ105" s="18"/>
      <c r="BA105" s="18"/>
      <c r="BB105" s="18"/>
      <c r="BC105" s="18"/>
      <c r="BD105" s="18">
        <f>SUM(AU104:BD104)/10</f>
        <v>0.4188819824640001</v>
      </c>
      <c r="BF105" s="163"/>
      <c r="BG105" s="165"/>
      <c r="BH105" s="16" t="s">
        <v>56</v>
      </c>
      <c r="BI105" s="18"/>
      <c r="BJ105" s="18"/>
      <c r="BK105" s="18"/>
      <c r="BL105" s="18"/>
      <c r="BM105" s="18">
        <f>SUM(BI104:BM104)/5</f>
        <v>0.1313472</v>
      </c>
      <c r="BN105" s="18"/>
      <c r="BO105" s="18"/>
      <c r="BP105" s="18"/>
      <c r="BQ105" s="18"/>
      <c r="BR105" s="18">
        <f>SUM(BI104:BR104)/10</f>
        <v>0.4188819824640001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59999.999999999985</v>
      </c>
      <c r="F106" s="23">
        <f>F108-E108</f>
        <v>84000.000000000015</v>
      </c>
      <c r="G106" s="23">
        <f t="shared" ref="G106:N106" si="280">G108-F108</f>
        <v>117600</v>
      </c>
      <c r="H106" s="23">
        <f t="shared" si="280"/>
        <v>164639.99999999994</v>
      </c>
      <c r="I106" s="23">
        <f t="shared" si="280"/>
        <v>230496.00000000006</v>
      </c>
      <c r="J106" s="23">
        <f t="shared" si="280"/>
        <v>322694.39999999991</v>
      </c>
      <c r="K106" s="23">
        <f t="shared" si="280"/>
        <v>451772.16000000015</v>
      </c>
      <c r="L106" s="23">
        <f t="shared" si="280"/>
        <v>632481.02399999998</v>
      </c>
      <c r="M106" s="23">
        <f t="shared" si="280"/>
        <v>885473.43359999987</v>
      </c>
      <c r="N106" s="23">
        <f t="shared" si="280"/>
        <v>1239662.8070400003</v>
      </c>
      <c r="P106" s="163"/>
      <c r="Q106" s="163"/>
      <c r="R106" s="20" t="s">
        <v>57</v>
      </c>
      <c r="S106" s="23">
        <f>S108</f>
        <v>59999.999999999985</v>
      </c>
      <c r="T106" s="23">
        <f>T108-S108</f>
        <v>84000.000000000015</v>
      </c>
      <c r="U106" s="23">
        <f t="shared" ref="U106:AB106" si="281">U108-T108</f>
        <v>117600</v>
      </c>
      <c r="V106" s="23">
        <f t="shared" si="281"/>
        <v>164639.99999999994</v>
      </c>
      <c r="W106" s="23">
        <f t="shared" si="281"/>
        <v>230496.00000000006</v>
      </c>
      <c r="X106" s="23">
        <f t="shared" si="281"/>
        <v>322694.39999999991</v>
      </c>
      <c r="Y106" s="23">
        <f t="shared" si="281"/>
        <v>451772.16000000015</v>
      </c>
      <c r="Z106" s="23">
        <f t="shared" si="281"/>
        <v>632481.02399999998</v>
      </c>
      <c r="AA106" s="23">
        <f t="shared" si="281"/>
        <v>885473.43359999987</v>
      </c>
      <c r="AB106" s="23">
        <f t="shared" si="281"/>
        <v>1239662.8070400003</v>
      </c>
      <c r="AD106" s="163"/>
      <c r="AE106" s="163"/>
      <c r="AF106" s="20" t="s">
        <v>57</v>
      </c>
      <c r="AG106" s="23">
        <f>AG108</f>
        <v>59999.999999999985</v>
      </c>
      <c r="AH106" s="23">
        <f>AH108-AG108</f>
        <v>84000.000000000015</v>
      </c>
      <c r="AI106" s="23">
        <f t="shared" ref="AI106:AP106" si="282">AI108-AH108</f>
        <v>117600</v>
      </c>
      <c r="AJ106" s="23">
        <f t="shared" si="282"/>
        <v>164639.99999999994</v>
      </c>
      <c r="AK106" s="23">
        <f t="shared" si="282"/>
        <v>230496.00000000006</v>
      </c>
      <c r="AL106" s="23">
        <f t="shared" si="282"/>
        <v>322694.39999999991</v>
      </c>
      <c r="AM106" s="23">
        <f t="shared" si="282"/>
        <v>451772.16000000015</v>
      </c>
      <c r="AN106" s="23">
        <f t="shared" si="282"/>
        <v>632481.02399999998</v>
      </c>
      <c r="AO106" s="23">
        <f t="shared" si="282"/>
        <v>885473.43359999987</v>
      </c>
      <c r="AP106" s="23">
        <f t="shared" si="282"/>
        <v>1239662.8070400003</v>
      </c>
      <c r="AR106" s="163"/>
      <c r="AS106" s="163"/>
      <c r="AT106" s="20" t="s">
        <v>57</v>
      </c>
      <c r="AU106" s="23">
        <f>AU108</f>
        <v>59999.999999999985</v>
      </c>
      <c r="AV106" s="23">
        <f>AV108-AU108</f>
        <v>84000.000000000015</v>
      </c>
      <c r="AW106" s="23">
        <f t="shared" ref="AW106:BD106" si="283">AW108-AV108</f>
        <v>117600</v>
      </c>
      <c r="AX106" s="23">
        <f t="shared" si="283"/>
        <v>164639.99999999994</v>
      </c>
      <c r="AY106" s="23">
        <f t="shared" si="283"/>
        <v>230496.00000000006</v>
      </c>
      <c r="AZ106" s="23">
        <f t="shared" si="283"/>
        <v>322694.39999999991</v>
      </c>
      <c r="BA106" s="23">
        <f t="shared" si="283"/>
        <v>451772.16000000015</v>
      </c>
      <c r="BB106" s="23">
        <f t="shared" si="283"/>
        <v>632481.02399999998</v>
      </c>
      <c r="BC106" s="23">
        <f t="shared" si="283"/>
        <v>885473.43359999987</v>
      </c>
      <c r="BD106" s="23">
        <f t="shared" si="283"/>
        <v>1239662.8070400003</v>
      </c>
      <c r="BF106" s="163"/>
      <c r="BG106" s="163"/>
      <c r="BH106" s="20" t="s">
        <v>57</v>
      </c>
      <c r="BI106" s="23">
        <f>BI108</f>
        <v>59999.999999999985</v>
      </c>
      <c r="BJ106" s="23">
        <f>BJ108-BI108</f>
        <v>84000.000000000015</v>
      </c>
      <c r="BK106" s="23">
        <f t="shared" ref="BK106:BR106" si="284">BK108-BJ108</f>
        <v>117600</v>
      </c>
      <c r="BL106" s="23">
        <f t="shared" si="284"/>
        <v>164639.99999999994</v>
      </c>
      <c r="BM106" s="23">
        <f t="shared" si="284"/>
        <v>230496.00000000006</v>
      </c>
      <c r="BN106" s="23">
        <f t="shared" si="284"/>
        <v>322694.39999999991</v>
      </c>
      <c r="BO106" s="23">
        <f t="shared" si="284"/>
        <v>451772.16000000015</v>
      </c>
      <c r="BP106" s="23">
        <f t="shared" si="284"/>
        <v>632481.02399999998</v>
      </c>
      <c r="BQ106" s="23">
        <f t="shared" si="284"/>
        <v>885473.43359999987</v>
      </c>
      <c r="BR106" s="23">
        <f t="shared" si="284"/>
        <v>1239662.8070400003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131347.20000000001</v>
      </c>
      <c r="J107" s="23"/>
      <c r="K107" s="23"/>
      <c r="L107" s="23"/>
      <c r="M107" s="23"/>
      <c r="N107" s="23">
        <f>SUM(E106:N106)/10</f>
        <v>418881.982464</v>
      </c>
      <c r="P107" s="163"/>
      <c r="Q107" s="163"/>
      <c r="R107" s="20" t="s">
        <v>59</v>
      </c>
      <c r="S107" s="23"/>
      <c r="T107" s="23"/>
      <c r="U107" s="23"/>
      <c r="V107" s="23"/>
      <c r="W107" s="23">
        <f>SUM(S106:W106)/5</f>
        <v>131347.20000000001</v>
      </c>
      <c r="X107" s="23"/>
      <c r="Y107" s="23"/>
      <c r="Z107" s="23"/>
      <c r="AA107" s="23"/>
      <c r="AB107" s="23">
        <f>SUM(S106:AB106)/10</f>
        <v>418881.982464</v>
      </c>
      <c r="AD107" s="163"/>
      <c r="AE107" s="163"/>
      <c r="AF107" s="20" t="s">
        <v>59</v>
      </c>
      <c r="AG107" s="23"/>
      <c r="AH107" s="23"/>
      <c r="AI107" s="23"/>
      <c r="AJ107" s="23"/>
      <c r="AK107" s="23">
        <f>SUM(AG106:AK106)/5</f>
        <v>131347.20000000001</v>
      </c>
      <c r="AL107" s="23"/>
      <c r="AM107" s="23"/>
      <c r="AN107" s="23"/>
      <c r="AO107" s="23"/>
      <c r="AP107" s="23">
        <f>SUM(AG106:AP106)/10</f>
        <v>418881.982464</v>
      </c>
      <c r="AR107" s="163"/>
      <c r="AS107" s="163"/>
      <c r="AT107" s="20" t="s">
        <v>59</v>
      </c>
      <c r="AU107" s="23"/>
      <c r="AV107" s="23"/>
      <c r="AW107" s="23"/>
      <c r="AX107" s="23"/>
      <c r="AY107" s="23">
        <f>SUM(AU106:AY106)/5</f>
        <v>131347.20000000001</v>
      </c>
      <c r="AZ107" s="23"/>
      <c r="BA107" s="23"/>
      <c r="BB107" s="23"/>
      <c r="BC107" s="23"/>
      <c r="BD107" s="23">
        <f>SUM(AU106:BD106)/10</f>
        <v>418881.982464</v>
      </c>
      <c r="BF107" s="163"/>
      <c r="BG107" s="163"/>
      <c r="BH107" s="20" t="s">
        <v>59</v>
      </c>
      <c r="BI107" s="23"/>
      <c r="BJ107" s="23"/>
      <c r="BK107" s="23"/>
      <c r="BL107" s="23"/>
      <c r="BM107" s="23">
        <f>SUM(BI106:BM106)/5</f>
        <v>131347.20000000001</v>
      </c>
      <c r="BN107" s="23"/>
      <c r="BO107" s="23"/>
      <c r="BP107" s="23"/>
      <c r="BQ107" s="23"/>
      <c r="BR107" s="23">
        <f>SUM(BI106:BR106)/10</f>
        <v>418881.982464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59999.999999999985</v>
      </c>
      <c r="F108" s="22">
        <f t="shared" ref="F108:N108" si="285">F100*F$16</f>
        <v>144000</v>
      </c>
      <c r="G108" s="22">
        <f t="shared" si="285"/>
        <v>261600</v>
      </c>
      <c r="H108" s="22">
        <f t="shared" si="285"/>
        <v>426239.99999999994</v>
      </c>
      <c r="I108" s="22">
        <f t="shared" si="285"/>
        <v>656736</v>
      </c>
      <c r="J108" s="22">
        <f t="shared" si="285"/>
        <v>979430.39999999991</v>
      </c>
      <c r="K108" s="22">
        <f t="shared" si="285"/>
        <v>1431202.56</v>
      </c>
      <c r="L108" s="22">
        <f t="shared" si="285"/>
        <v>2063683.584</v>
      </c>
      <c r="M108" s="22">
        <f t="shared" si="285"/>
        <v>2949157.0175999999</v>
      </c>
      <c r="N108" s="22">
        <f t="shared" si="285"/>
        <v>4188819.8246400002</v>
      </c>
      <c r="P108" s="163"/>
      <c r="Q108" s="163"/>
      <c r="R108" s="20" t="s">
        <v>58</v>
      </c>
      <c r="S108" s="22">
        <f>S100*S$16</f>
        <v>59999.999999999985</v>
      </c>
      <c r="T108" s="22">
        <f t="shared" ref="T108:AB108" si="286">T100*T$16</f>
        <v>144000</v>
      </c>
      <c r="U108" s="22">
        <f t="shared" si="286"/>
        <v>261600</v>
      </c>
      <c r="V108" s="22">
        <f t="shared" si="286"/>
        <v>426239.99999999994</v>
      </c>
      <c r="W108" s="22">
        <f t="shared" si="286"/>
        <v>656736</v>
      </c>
      <c r="X108" s="22">
        <f t="shared" si="286"/>
        <v>979430.39999999991</v>
      </c>
      <c r="Y108" s="22">
        <f t="shared" si="286"/>
        <v>1431202.56</v>
      </c>
      <c r="Z108" s="22">
        <f t="shared" si="286"/>
        <v>2063683.584</v>
      </c>
      <c r="AA108" s="22">
        <f t="shared" si="286"/>
        <v>2949157.0175999999</v>
      </c>
      <c r="AB108" s="22">
        <f t="shared" si="286"/>
        <v>4188819.8246400002</v>
      </c>
      <c r="AD108" s="163"/>
      <c r="AE108" s="163"/>
      <c r="AF108" s="20" t="s">
        <v>58</v>
      </c>
      <c r="AG108" s="22">
        <f>AG100*AG$16</f>
        <v>59999.999999999985</v>
      </c>
      <c r="AH108" s="22">
        <f t="shared" ref="AH108:AP108" si="287">AH100*AH$16</f>
        <v>144000</v>
      </c>
      <c r="AI108" s="22">
        <f t="shared" si="287"/>
        <v>261600</v>
      </c>
      <c r="AJ108" s="22">
        <f t="shared" si="287"/>
        <v>426239.99999999994</v>
      </c>
      <c r="AK108" s="22">
        <f t="shared" si="287"/>
        <v>656736</v>
      </c>
      <c r="AL108" s="22">
        <f t="shared" si="287"/>
        <v>979430.39999999991</v>
      </c>
      <c r="AM108" s="22">
        <f t="shared" si="287"/>
        <v>1431202.56</v>
      </c>
      <c r="AN108" s="22">
        <f t="shared" si="287"/>
        <v>2063683.584</v>
      </c>
      <c r="AO108" s="22">
        <f t="shared" si="287"/>
        <v>2949157.0175999999</v>
      </c>
      <c r="AP108" s="22">
        <f t="shared" si="287"/>
        <v>4188819.8246400002</v>
      </c>
      <c r="AR108" s="163"/>
      <c r="AS108" s="163"/>
      <c r="AT108" s="20" t="s">
        <v>58</v>
      </c>
      <c r="AU108" s="22">
        <f>AU100*AU$16</f>
        <v>59999.999999999985</v>
      </c>
      <c r="AV108" s="22">
        <f t="shared" ref="AV108:BD108" si="288">AV100*AV$16</f>
        <v>144000</v>
      </c>
      <c r="AW108" s="22">
        <f t="shared" si="288"/>
        <v>261600</v>
      </c>
      <c r="AX108" s="22">
        <f t="shared" si="288"/>
        <v>426239.99999999994</v>
      </c>
      <c r="AY108" s="22">
        <f t="shared" si="288"/>
        <v>656736</v>
      </c>
      <c r="AZ108" s="22">
        <f t="shared" si="288"/>
        <v>979430.39999999991</v>
      </c>
      <c r="BA108" s="22">
        <f t="shared" si="288"/>
        <v>1431202.56</v>
      </c>
      <c r="BB108" s="22">
        <f t="shared" si="288"/>
        <v>2063683.584</v>
      </c>
      <c r="BC108" s="22">
        <f t="shared" si="288"/>
        <v>2949157.0175999999</v>
      </c>
      <c r="BD108" s="22">
        <f t="shared" si="288"/>
        <v>4188819.8246400002</v>
      </c>
      <c r="BF108" s="163"/>
      <c r="BG108" s="163"/>
      <c r="BH108" s="20" t="s">
        <v>58</v>
      </c>
      <c r="BI108" s="22">
        <f>BI100*BI$16</f>
        <v>59999.999999999985</v>
      </c>
      <c r="BJ108" s="22">
        <f t="shared" ref="BJ108:BR108" si="289">BJ100*BJ$16</f>
        <v>144000</v>
      </c>
      <c r="BK108" s="22">
        <f t="shared" si="289"/>
        <v>261600</v>
      </c>
      <c r="BL108" s="22">
        <f t="shared" si="289"/>
        <v>426239.99999999994</v>
      </c>
      <c r="BM108" s="22">
        <f t="shared" si="289"/>
        <v>656736</v>
      </c>
      <c r="BN108" s="22">
        <f t="shared" si="289"/>
        <v>979430.39999999991</v>
      </c>
      <c r="BO108" s="22">
        <f t="shared" si="289"/>
        <v>1431202.56</v>
      </c>
      <c r="BP108" s="22">
        <f t="shared" si="289"/>
        <v>2063683.584</v>
      </c>
      <c r="BQ108" s="22">
        <f t="shared" si="289"/>
        <v>2949157.0175999999</v>
      </c>
      <c r="BR108" s="22">
        <f t="shared" si="289"/>
        <v>4188819.8246400002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2.5714285714285713E-3</v>
      </c>
      <c r="F109" s="17">
        <f t="shared" ref="F109:N109" si="290">F$26*$D94</f>
        <v>2.2653061224489797E-3</v>
      </c>
      <c r="G109" s="17">
        <f t="shared" si="290"/>
        <v>2.0466472303206995E-3</v>
      </c>
      <c r="H109" s="17">
        <f t="shared" si="290"/>
        <v>1.8904623073719281E-3</v>
      </c>
      <c r="I109" s="17">
        <f t="shared" si="290"/>
        <v>1.7789016481228061E-3</v>
      </c>
      <c r="J109" s="17">
        <f t="shared" si="290"/>
        <v>1.6992154629448615E-3</v>
      </c>
      <c r="K109" s="17">
        <f t="shared" si="290"/>
        <v>1.6422967592463298E-3</v>
      </c>
      <c r="L109" s="17">
        <f t="shared" si="290"/>
        <v>1.6016405423188069E-3</v>
      </c>
      <c r="M109" s="17">
        <f t="shared" si="290"/>
        <v>1.5726003873705763E-3</v>
      </c>
      <c r="N109" s="17">
        <f t="shared" si="290"/>
        <v>1.5518574195504118E-3</v>
      </c>
      <c r="P109" s="163" t="s">
        <v>17</v>
      </c>
      <c r="Q109" s="165" t="s">
        <v>41</v>
      </c>
      <c r="R109" s="16" t="s">
        <v>55</v>
      </c>
      <c r="S109" s="17">
        <f>S$26*$D94</f>
        <v>2.5714285714285713E-3</v>
      </c>
      <c r="T109" s="17">
        <f t="shared" ref="T109:AB109" si="291">T$26*$D94</f>
        <v>2.2653061224489797E-3</v>
      </c>
      <c r="U109" s="17">
        <f t="shared" si="291"/>
        <v>2.0466472303206995E-3</v>
      </c>
      <c r="V109" s="17">
        <f t="shared" si="291"/>
        <v>1.8904623073719281E-3</v>
      </c>
      <c r="W109" s="17">
        <f t="shared" si="291"/>
        <v>1.7789016481228061E-3</v>
      </c>
      <c r="X109" s="17">
        <f t="shared" si="291"/>
        <v>1.6992154629448615E-3</v>
      </c>
      <c r="Y109" s="17">
        <f t="shared" si="291"/>
        <v>1.6422967592463298E-3</v>
      </c>
      <c r="Z109" s="17">
        <f t="shared" si="291"/>
        <v>1.6016405423188069E-3</v>
      </c>
      <c r="AA109" s="17">
        <f t="shared" si="291"/>
        <v>1.5726003873705763E-3</v>
      </c>
      <c r="AB109" s="17">
        <f t="shared" si="291"/>
        <v>1.5518574195504118E-3</v>
      </c>
      <c r="AD109" s="163" t="s">
        <v>17</v>
      </c>
      <c r="AE109" s="165" t="s">
        <v>41</v>
      </c>
      <c r="AF109" s="16" t="s">
        <v>55</v>
      </c>
      <c r="AG109" s="17">
        <f>AG$26*$D94</f>
        <v>2.5714285714285713E-3</v>
      </c>
      <c r="AH109" s="17">
        <f t="shared" ref="AH109:AP109" si="292">AH$26*$D94</f>
        <v>2.2653061224489797E-3</v>
      </c>
      <c r="AI109" s="17">
        <f t="shared" si="292"/>
        <v>2.0466472303206995E-3</v>
      </c>
      <c r="AJ109" s="17">
        <f t="shared" si="292"/>
        <v>1.8904623073719281E-3</v>
      </c>
      <c r="AK109" s="17">
        <f t="shared" si="292"/>
        <v>1.7789016481228061E-3</v>
      </c>
      <c r="AL109" s="17">
        <f t="shared" si="292"/>
        <v>1.6992154629448615E-3</v>
      </c>
      <c r="AM109" s="17">
        <f t="shared" si="292"/>
        <v>1.6422967592463298E-3</v>
      </c>
      <c r="AN109" s="17">
        <f t="shared" si="292"/>
        <v>1.6016405423188069E-3</v>
      </c>
      <c r="AO109" s="17">
        <f t="shared" si="292"/>
        <v>1.5726003873705763E-3</v>
      </c>
      <c r="AP109" s="17">
        <f t="shared" si="292"/>
        <v>1.5518574195504118E-3</v>
      </c>
      <c r="AR109" s="163" t="s">
        <v>17</v>
      </c>
      <c r="AS109" s="165" t="s">
        <v>41</v>
      </c>
      <c r="AT109" s="16" t="s">
        <v>55</v>
      </c>
      <c r="AU109" s="17">
        <f>AU$26*$D94</f>
        <v>2.5714285714285713E-3</v>
      </c>
      <c r="AV109" s="17">
        <f t="shared" ref="AV109:BD109" si="293">AV$26*$D94</f>
        <v>2.2653061224489797E-3</v>
      </c>
      <c r="AW109" s="17">
        <f t="shared" si="293"/>
        <v>2.0466472303206995E-3</v>
      </c>
      <c r="AX109" s="17">
        <f t="shared" si="293"/>
        <v>1.8904623073719281E-3</v>
      </c>
      <c r="AY109" s="17">
        <f t="shared" si="293"/>
        <v>1.7789016481228061E-3</v>
      </c>
      <c r="AZ109" s="17">
        <f t="shared" si="293"/>
        <v>1.6992154629448615E-3</v>
      </c>
      <c r="BA109" s="17">
        <f t="shared" si="293"/>
        <v>1.6422967592463298E-3</v>
      </c>
      <c r="BB109" s="17">
        <f t="shared" si="293"/>
        <v>1.6016405423188069E-3</v>
      </c>
      <c r="BC109" s="17">
        <f t="shared" si="293"/>
        <v>1.5726003873705763E-3</v>
      </c>
      <c r="BD109" s="17">
        <f t="shared" si="293"/>
        <v>1.5518574195504118E-3</v>
      </c>
      <c r="BF109" s="163" t="s">
        <v>17</v>
      </c>
      <c r="BG109" s="165" t="s">
        <v>41</v>
      </c>
      <c r="BH109" s="16" t="s">
        <v>55</v>
      </c>
      <c r="BI109" s="17">
        <f>BI$26*$D94</f>
        <v>2.5714285714285713E-3</v>
      </c>
      <c r="BJ109" s="17">
        <f t="shared" ref="BJ109:BR109" si="294">BJ$26*$D94</f>
        <v>2.2653061224489797E-3</v>
      </c>
      <c r="BK109" s="17">
        <f t="shared" si="294"/>
        <v>2.0466472303206995E-3</v>
      </c>
      <c r="BL109" s="17">
        <f t="shared" si="294"/>
        <v>1.8904623073719281E-3</v>
      </c>
      <c r="BM109" s="17">
        <f t="shared" si="294"/>
        <v>1.7789016481228061E-3</v>
      </c>
      <c r="BN109" s="17">
        <f t="shared" si="294"/>
        <v>1.6992154629448615E-3</v>
      </c>
      <c r="BO109" s="17">
        <f t="shared" si="294"/>
        <v>1.6422967592463298E-3</v>
      </c>
      <c r="BP109" s="17">
        <f t="shared" si="294"/>
        <v>1.6016405423188069E-3</v>
      </c>
      <c r="BQ109" s="17">
        <f t="shared" si="294"/>
        <v>1.5726003873705763E-3</v>
      </c>
      <c r="BR109" s="17">
        <f t="shared" si="294"/>
        <v>1.5518574195504118E-3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2.1105491759385972E-3</v>
      </c>
      <c r="J110" s="18"/>
      <c r="K110" s="18"/>
      <c r="L110" s="18"/>
      <c r="M110" s="18"/>
      <c r="N110" s="18">
        <f>SUM(E109:N109)/10</f>
        <v>1.8620356451123973E-3</v>
      </c>
      <c r="P110" s="163"/>
      <c r="Q110" s="165"/>
      <c r="R110" s="16" t="s">
        <v>56</v>
      </c>
      <c r="S110" s="17"/>
      <c r="T110" s="17"/>
      <c r="U110" s="17"/>
      <c r="V110" s="17"/>
      <c r="W110" s="100">
        <f>SUM(S109:W109)/5</f>
        <v>2.1105491759385972E-3</v>
      </c>
      <c r="X110" s="18"/>
      <c r="Y110" s="18"/>
      <c r="Z110" s="18"/>
      <c r="AA110" s="18"/>
      <c r="AB110" s="18">
        <f>SUM(S109:AB109)/10</f>
        <v>1.8620356451123973E-3</v>
      </c>
      <c r="AD110" s="163"/>
      <c r="AE110" s="165"/>
      <c r="AF110" s="16" t="s">
        <v>56</v>
      </c>
      <c r="AG110" s="17"/>
      <c r="AH110" s="17"/>
      <c r="AI110" s="17"/>
      <c r="AJ110" s="17"/>
      <c r="AK110" s="100">
        <f>SUM(AG109:AK109)/5</f>
        <v>2.1105491759385972E-3</v>
      </c>
      <c r="AL110" s="18"/>
      <c r="AM110" s="18"/>
      <c r="AN110" s="18"/>
      <c r="AO110" s="18"/>
      <c r="AP110" s="18">
        <f>SUM(AG109:AP109)/10</f>
        <v>1.8620356451123973E-3</v>
      </c>
      <c r="AR110" s="163"/>
      <c r="AS110" s="165"/>
      <c r="AT110" s="16" t="s">
        <v>56</v>
      </c>
      <c r="AU110" s="17"/>
      <c r="AV110" s="17"/>
      <c r="AW110" s="17"/>
      <c r="AX110" s="17"/>
      <c r="AY110" s="100">
        <f>SUM(AU109:AY109)/5</f>
        <v>2.1105491759385972E-3</v>
      </c>
      <c r="AZ110" s="18"/>
      <c r="BA110" s="18"/>
      <c r="BB110" s="18"/>
      <c r="BC110" s="18"/>
      <c r="BD110" s="18">
        <f>SUM(AU109:BD109)/10</f>
        <v>1.8620356451123973E-3</v>
      </c>
      <c r="BF110" s="163"/>
      <c r="BG110" s="165"/>
      <c r="BH110" s="16" t="s">
        <v>56</v>
      </c>
      <c r="BI110" s="17"/>
      <c r="BJ110" s="17"/>
      <c r="BK110" s="17"/>
      <c r="BL110" s="17"/>
      <c r="BM110" s="100">
        <f>SUM(BI109:BM109)/5</f>
        <v>2.1105491759385972E-3</v>
      </c>
      <c r="BN110" s="18"/>
      <c r="BO110" s="18"/>
      <c r="BP110" s="18"/>
      <c r="BQ110" s="18"/>
      <c r="BR110" s="18">
        <f>SUM(BI109:BR109)/10</f>
        <v>1.8620356451123973E-3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295">E$28*$D94</f>
        <v>2.5714285714285713E-3</v>
      </c>
      <c r="F111" s="17">
        <f t="shared" si="295"/>
        <v>4.8367346938775506E-3</v>
      </c>
      <c r="G111" s="17">
        <f t="shared" si="295"/>
        <v>6.8833819241982501E-3</v>
      </c>
      <c r="H111" s="17">
        <f t="shared" si="295"/>
        <v>8.7738442315701791E-3</v>
      </c>
      <c r="I111" s="17">
        <f t="shared" si="295"/>
        <v>1.0552745879692984E-2</v>
      </c>
      <c r="J111" s="17">
        <f t="shared" si="295"/>
        <v>1.2251961342637846E-2</v>
      </c>
      <c r="K111" s="17">
        <f t="shared" si="295"/>
        <v>1.3894258101884174E-2</v>
      </c>
      <c r="L111" s="17">
        <f t="shared" si="295"/>
        <v>1.549589864420298E-2</v>
      </c>
      <c r="M111" s="17">
        <f t="shared" si="295"/>
        <v>1.7068499031573557E-2</v>
      </c>
      <c r="N111" s="17">
        <f t="shared" si="295"/>
        <v>1.8620356451123969E-2</v>
      </c>
      <c r="P111" s="163"/>
      <c r="Q111" s="165"/>
      <c r="R111" s="16" t="s">
        <v>53</v>
      </c>
      <c r="S111" s="17">
        <f t="shared" ref="S111:AB111" si="296">S$28*$D94</f>
        <v>2.5714285714285713E-3</v>
      </c>
      <c r="T111" s="17">
        <f t="shared" si="296"/>
        <v>4.8367346938775506E-3</v>
      </c>
      <c r="U111" s="17">
        <f t="shared" si="296"/>
        <v>6.8833819241982501E-3</v>
      </c>
      <c r="V111" s="17">
        <f t="shared" si="296"/>
        <v>8.7738442315701791E-3</v>
      </c>
      <c r="W111" s="17">
        <f t="shared" si="296"/>
        <v>1.0552745879692984E-2</v>
      </c>
      <c r="X111" s="17">
        <f t="shared" si="296"/>
        <v>1.2251961342637846E-2</v>
      </c>
      <c r="Y111" s="17">
        <f t="shared" si="296"/>
        <v>1.3894258101884174E-2</v>
      </c>
      <c r="Z111" s="17">
        <f t="shared" si="296"/>
        <v>1.549589864420298E-2</v>
      </c>
      <c r="AA111" s="17">
        <f t="shared" si="296"/>
        <v>1.7068499031573557E-2</v>
      </c>
      <c r="AB111" s="17">
        <f t="shared" si="296"/>
        <v>1.8620356451123969E-2</v>
      </c>
      <c r="AD111" s="163"/>
      <c r="AE111" s="165"/>
      <c r="AF111" s="16" t="s">
        <v>53</v>
      </c>
      <c r="AG111" s="17">
        <f t="shared" ref="AG111:AP111" si="297">AG$28*$D94</f>
        <v>2.5714285714285713E-3</v>
      </c>
      <c r="AH111" s="17">
        <f t="shared" si="297"/>
        <v>4.8367346938775506E-3</v>
      </c>
      <c r="AI111" s="17">
        <f t="shared" si="297"/>
        <v>6.8833819241982501E-3</v>
      </c>
      <c r="AJ111" s="17">
        <f t="shared" si="297"/>
        <v>8.7738442315701791E-3</v>
      </c>
      <c r="AK111" s="17">
        <f t="shared" si="297"/>
        <v>1.0552745879692984E-2</v>
      </c>
      <c r="AL111" s="17">
        <f t="shared" si="297"/>
        <v>1.2251961342637846E-2</v>
      </c>
      <c r="AM111" s="17">
        <f t="shared" si="297"/>
        <v>1.3894258101884174E-2</v>
      </c>
      <c r="AN111" s="17">
        <f t="shared" si="297"/>
        <v>1.549589864420298E-2</v>
      </c>
      <c r="AO111" s="17">
        <f t="shared" si="297"/>
        <v>1.7068499031573557E-2</v>
      </c>
      <c r="AP111" s="17">
        <f t="shared" si="297"/>
        <v>1.8620356451123969E-2</v>
      </c>
      <c r="AR111" s="163"/>
      <c r="AS111" s="165"/>
      <c r="AT111" s="16" t="s">
        <v>53</v>
      </c>
      <c r="AU111" s="17">
        <f t="shared" ref="AU111:BD111" si="298">AU$28*$D94</f>
        <v>2.5714285714285713E-3</v>
      </c>
      <c r="AV111" s="17">
        <f t="shared" si="298"/>
        <v>4.8367346938775506E-3</v>
      </c>
      <c r="AW111" s="17">
        <f t="shared" si="298"/>
        <v>6.8833819241982501E-3</v>
      </c>
      <c r="AX111" s="17">
        <f t="shared" si="298"/>
        <v>8.7738442315701791E-3</v>
      </c>
      <c r="AY111" s="17">
        <f t="shared" si="298"/>
        <v>1.0552745879692984E-2</v>
      </c>
      <c r="AZ111" s="17">
        <f t="shared" si="298"/>
        <v>1.2251961342637846E-2</v>
      </c>
      <c r="BA111" s="17">
        <f t="shared" si="298"/>
        <v>1.3894258101884174E-2</v>
      </c>
      <c r="BB111" s="17">
        <f t="shared" si="298"/>
        <v>1.549589864420298E-2</v>
      </c>
      <c r="BC111" s="17">
        <f t="shared" si="298"/>
        <v>1.7068499031573557E-2</v>
      </c>
      <c r="BD111" s="17">
        <f t="shared" si="298"/>
        <v>1.8620356451123969E-2</v>
      </c>
      <c r="BF111" s="163"/>
      <c r="BG111" s="165"/>
      <c r="BH111" s="16" t="s">
        <v>53</v>
      </c>
      <c r="BI111" s="17">
        <f t="shared" ref="BI111:BR111" si="299">BI$28*$D94</f>
        <v>2.5714285714285713E-3</v>
      </c>
      <c r="BJ111" s="17">
        <f t="shared" si="299"/>
        <v>4.8367346938775506E-3</v>
      </c>
      <c r="BK111" s="17">
        <f t="shared" si="299"/>
        <v>6.8833819241982501E-3</v>
      </c>
      <c r="BL111" s="17">
        <f t="shared" si="299"/>
        <v>8.7738442315701791E-3</v>
      </c>
      <c r="BM111" s="17">
        <f t="shared" si="299"/>
        <v>1.0552745879692984E-2</v>
      </c>
      <c r="BN111" s="17">
        <f t="shared" si="299"/>
        <v>1.2251961342637846E-2</v>
      </c>
      <c r="BO111" s="17">
        <f t="shared" si="299"/>
        <v>1.3894258101884174E-2</v>
      </c>
      <c r="BP111" s="17">
        <f t="shared" si="299"/>
        <v>1.549589864420298E-2</v>
      </c>
      <c r="BQ111" s="17">
        <f t="shared" si="299"/>
        <v>1.7068499031573557E-2</v>
      </c>
      <c r="BR111" s="17">
        <f t="shared" si="299"/>
        <v>1.8620356451123969E-2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300">10*E109</f>
        <v>2.5714285714285714E-2</v>
      </c>
      <c r="F112" s="21">
        <f t="shared" si="300"/>
        <v>2.2653061224489797E-2</v>
      </c>
      <c r="G112" s="21">
        <f t="shared" si="300"/>
        <v>2.0466472303206994E-2</v>
      </c>
      <c r="H112" s="21">
        <f t="shared" si="300"/>
        <v>1.8904623073719283E-2</v>
      </c>
      <c r="I112" s="21">
        <f t="shared" si="300"/>
        <v>1.7789016481228062E-2</v>
      </c>
      <c r="J112" s="21">
        <f t="shared" si="300"/>
        <v>1.6992154629448614E-2</v>
      </c>
      <c r="K112" s="21">
        <f t="shared" si="300"/>
        <v>1.6422967592463297E-2</v>
      </c>
      <c r="L112" s="21">
        <f t="shared" si="300"/>
        <v>1.6016405423188069E-2</v>
      </c>
      <c r="M112" s="21">
        <f t="shared" si="300"/>
        <v>1.5726003873705763E-2</v>
      </c>
      <c r="N112" s="21">
        <f t="shared" si="300"/>
        <v>1.5518574195504118E-2</v>
      </c>
      <c r="P112" s="163"/>
      <c r="Q112" s="163"/>
      <c r="R112" s="20" t="s">
        <v>57</v>
      </c>
      <c r="S112" s="21">
        <f t="shared" ref="S112:AB112" si="301">10*S109</f>
        <v>2.5714285714285714E-2</v>
      </c>
      <c r="T112" s="21">
        <f t="shared" si="301"/>
        <v>2.2653061224489797E-2</v>
      </c>
      <c r="U112" s="21">
        <f t="shared" si="301"/>
        <v>2.0466472303206994E-2</v>
      </c>
      <c r="V112" s="21">
        <f t="shared" si="301"/>
        <v>1.8904623073719283E-2</v>
      </c>
      <c r="W112" s="21">
        <f t="shared" si="301"/>
        <v>1.7789016481228062E-2</v>
      </c>
      <c r="X112" s="21">
        <f t="shared" si="301"/>
        <v>1.6992154629448614E-2</v>
      </c>
      <c r="Y112" s="21">
        <f t="shared" si="301"/>
        <v>1.6422967592463297E-2</v>
      </c>
      <c r="Z112" s="21">
        <f t="shared" si="301"/>
        <v>1.6016405423188069E-2</v>
      </c>
      <c r="AA112" s="21">
        <f t="shared" si="301"/>
        <v>1.5726003873705763E-2</v>
      </c>
      <c r="AB112" s="21">
        <f t="shared" si="301"/>
        <v>1.5518574195504118E-2</v>
      </c>
      <c r="AD112" s="163"/>
      <c r="AE112" s="163"/>
      <c r="AF112" s="20" t="s">
        <v>57</v>
      </c>
      <c r="AG112" s="21">
        <f t="shared" ref="AG112:AP112" si="302">10*AG109</f>
        <v>2.5714285714285714E-2</v>
      </c>
      <c r="AH112" s="21">
        <f t="shared" si="302"/>
        <v>2.2653061224489797E-2</v>
      </c>
      <c r="AI112" s="21">
        <f t="shared" si="302"/>
        <v>2.0466472303206994E-2</v>
      </c>
      <c r="AJ112" s="21">
        <f t="shared" si="302"/>
        <v>1.8904623073719283E-2</v>
      </c>
      <c r="AK112" s="21">
        <f t="shared" si="302"/>
        <v>1.7789016481228062E-2</v>
      </c>
      <c r="AL112" s="21">
        <f t="shared" si="302"/>
        <v>1.6992154629448614E-2</v>
      </c>
      <c r="AM112" s="21">
        <f t="shared" si="302"/>
        <v>1.6422967592463297E-2</v>
      </c>
      <c r="AN112" s="21">
        <f t="shared" si="302"/>
        <v>1.6016405423188069E-2</v>
      </c>
      <c r="AO112" s="21">
        <f t="shared" si="302"/>
        <v>1.5726003873705763E-2</v>
      </c>
      <c r="AP112" s="21">
        <f t="shared" si="302"/>
        <v>1.5518574195504118E-2</v>
      </c>
      <c r="AR112" s="163"/>
      <c r="AS112" s="163"/>
      <c r="AT112" s="20" t="s">
        <v>57</v>
      </c>
      <c r="AU112" s="21">
        <f t="shared" ref="AU112:BD112" si="303">10*AU109</f>
        <v>2.5714285714285714E-2</v>
      </c>
      <c r="AV112" s="21">
        <f t="shared" si="303"/>
        <v>2.2653061224489797E-2</v>
      </c>
      <c r="AW112" s="21">
        <f t="shared" si="303"/>
        <v>2.0466472303206994E-2</v>
      </c>
      <c r="AX112" s="21">
        <f t="shared" si="303"/>
        <v>1.8904623073719283E-2</v>
      </c>
      <c r="AY112" s="21">
        <f t="shared" si="303"/>
        <v>1.7789016481228062E-2</v>
      </c>
      <c r="AZ112" s="21">
        <f t="shared" si="303"/>
        <v>1.6992154629448614E-2</v>
      </c>
      <c r="BA112" s="21">
        <f t="shared" si="303"/>
        <v>1.6422967592463297E-2</v>
      </c>
      <c r="BB112" s="21">
        <f t="shared" si="303"/>
        <v>1.6016405423188069E-2</v>
      </c>
      <c r="BC112" s="21">
        <f t="shared" si="303"/>
        <v>1.5726003873705763E-2</v>
      </c>
      <c r="BD112" s="21">
        <f t="shared" si="303"/>
        <v>1.5518574195504118E-2</v>
      </c>
      <c r="BF112" s="163"/>
      <c r="BG112" s="163"/>
      <c r="BH112" s="20" t="s">
        <v>57</v>
      </c>
      <c r="BI112" s="21">
        <f t="shared" ref="BI112:BR112" si="304">10*BI109</f>
        <v>2.5714285714285714E-2</v>
      </c>
      <c r="BJ112" s="21">
        <f t="shared" si="304"/>
        <v>2.2653061224489797E-2</v>
      </c>
      <c r="BK112" s="21">
        <f t="shared" si="304"/>
        <v>2.0466472303206994E-2</v>
      </c>
      <c r="BL112" s="21">
        <f t="shared" si="304"/>
        <v>1.8904623073719283E-2</v>
      </c>
      <c r="BM112" s="21">
        <f t="shared" si="304"/>
        <v>1.7789016481228062E-2</v>
      </c>
      <c r="BN112" s="21">
        <f t="shared" si="304"/>
        <v>1.6992154629448614E-2</v>
      </c>
      <c r="BO112" s="21">
        <f t="shared" si="304"/>
        <v>1.6422967592463297E-2</v>
      </c>
      <c r="BP112" s="21">
        <f t="shared" si="304"/>
        <v>1.6016405423188069E-2</v>
      </c>
      <c r="BQ112" s="21">
        <f t="shared" si="304"/>
        <v>1.5726003873705763E-2</v>
      </c>
      <c r="BR112" s="21">
        <f t="shared" si="304"/>
        <v>1.5518574195504118E-2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2.5714285714285714E-2</v>
      </c>
      <c r="F113" s="21">
        <f t="shared" ref="F113:N113" si="305">10*F111</f>
        <v>4.8367346938775507E-2</v>
      </c>
      <c r="G113" s="21">
        <f t="shared" si="305"/>
        <v>6.8833819241982508E-2</v>
      </c>
      <c r="H113" s="21">
        <f t="shared" si="305"/>
        <v>8.7738442315701798E-2</v>
      </c>
      <c r="I113" s="21">
        <f t="shared" si="305"/>
        <v>0.10552745879692985</v>
      </c>
      <c r="J113" s="21">
        <f t="shared" si="305"/>
        <v>0.12251961342637846</v>
      </c>
      <c r="K113" s="21">
        <f t="shared" si="305"/>
        <v>0.13894258101884174</v>
      </c>
      <c r="L113" s="21">
        <f t="shared" si="305"/>
        <v>0.15495898644202979</v>
      </c>
      <c r="M113" s="21">
        <f t="shared" si="305"/>
        <v>0.17068499031573559</v>
      </c>
      <c r="N113" s="21">
        <f t="shared" si="305"/>
        <v>0.18620356451123971</v>
      </c>
      <c r="P113" s="163"/>
      <c r="Q113" s="163"/>
      <c r="R113" s="20" t="s">
        <v>58</v>
      </c>
      <c r="S113" s="21">
        <f>10*S111</f>
        <v>2.5714285714285714E-2</v>
      </c>
      <c r="T113" s="21">
        <f t="shared" ref="T113:AB113" si="306">10*T111</f>
        <v>4.8367346938775507E-2</v>
      </c>
      <c r="U113" s="21">
        <f t="shared" si="306"/>
        <v>6.8833819241982508E-2</v>
      </c>
      <c r="V113" s="21">
        <f t="shared" si="306"/>
        <v>8.7738442315701798E-2</v>
      </c>
      <c r="W113" s="21">
        <f t="shared" si="306"/>
        <v>0.10552745879692985</v>
      </c>
      <c r="X113" s="21">
        <f t="shared" si="306"/>
        <v>0.12251961342637846</v>
      </c>
      <c r="Y113" s="21">
        <f t="shared" si="306"/>
        <v>0.13894258101884174</v>
      </c>
      <c r="Z113" s="21">
        <f t="shared" si="306"/>
        <v>0.15495898644202979</v>
      </c>
      <c r="AA113" s="21">
        <f t="shared" si="306"/>
        <v>0.17068499031573559</v>
      </c>
      <c r="AB113" s="21">
        <f t="shared" si="306"/>
        <v>0.18620356451123971</v>
      </c>
      <c r="AD113" s="163"/>
      <c r="AE113" s="163"/>
      <c r="AF113" s="20" t="s">
        <v>58</v>
      </c>
      <c r="AG113" s="21">
        <f>10*AG111</f>
        <v>2.5714285714285714E-2</v>
      </c>
      <c r="AH113" s="21">
        <f t="shared" ref="AH113:AP113" si="307">10*AH111</f>
        <v>4.8367346938775507E-2</v>
      </c>
      <c r="AI113" s="21">
        <f t="shared" si="307"/>
        <v>6.8833819241982508E-2</v>
      </c>
      <c r="AJ113" s="21">
        <f t="shared" si="307"/>
        <v>8.7738442315701798E-2</v>
      </c>
      <c r="AK113" s="21">
        <f t="shared" si="307"/>
        <v>0.10552745879692985</v>
      </c>
      <c r="AL113" s="21">
        <f t="shared" si="307"/>
        <v>0.12251961342637846</v>
      </c>
      <c r="AM113" s="21">
        <f t="shared" si="307"/>
        <v>0.13894258101884174</v>
      </c>
      <c r="AN113" s="21">
        <f t="shared" si="307"/>
        <v>0.15495898644202979</v>
      </c>
      <c r="AO113" s="21">
        <f t="shared" si="307"/>
        <v>0.17068499031573559</v>
      </c>
      <c r="AP113" s="21">
        <f t="shared" si="307"/>
        <v>0.18620356451123971</v>
      </c>
      <c r="AR113" s="163"/>
      <c r="AS113" s="163"/>
      <c r="AT113" s="20" t="s">
        <v>58</v>
      </c>
      <c r="AU113" s="21">
        <f>10*AU111</f>
        <v>2.5714285714285714E-2</v>
      </c>
      <c r="AV113" s="21">
        <f t="shared" ref="AV113:BD113" si="308">10*AV111</f>
        <v>4.8367346938775507E-2</v>
      </c>
      <c r="AW113" s="21">
        <f t="shared" si="308"/>
        <v>6.8833819241982508E-2</v>
      </c>
      <c r="AX113" s="21">
        <f t="shared" si="308"/>
        <v>8.7738442315701798E-2</v>
      </c>
      <c r="AY113" s="21">
        <f t="shared" si="308"/>
        <v>0.10552745879692985</v>
      </c>
      <c r="AZ113" s="21">
        <f t="shared" si="308"/>
        <v>0.12251961342637846</v>
      </c>
      <c r="BA113" s="21">
        <f t="shared" si="308"/>
        <v>0.13894258101884174</v>
      </c>
      <c r="BB113" s="21">
        <f t="shared" si="308"/>
        <v>0.15495898644202979</v>
      </c>
      <c r="BC113" s="21">
        <f t="shared" si="308"/>
        <v>0.17068499031573559</v>
      </c>
      <c r="BD113" s="21">
        <f t="shared" si="308"/>
        <v>0.18620356451123971</v>
      </c>
      <c r="BF113" s="163"/>
      <c r="BG113" s="163"/>
      <c r="BH113" s="20" t="s">
        <v>58</v>
      </c>
      <c r="BI113" s="21">
        <f>10*BI111</f>
        <v>2.5714285714285714E-2</v>
      </c>
      <c r="BJ113" s="21">
        <f t="shared" ref="BJ113:BR113" si="309">10*BJ111</f>
        <v>4.8367346938775507E-2</v>
      </c>
      <c r="BK113" s="21">
        <f t="shared" si="309"/>
        <v>6.8833819241982508E-2</v>
      </c>
      <c r="BL113" s="21">
        <f t="shared" si="309"/>
        <v>8.7738442315701798E-2</v>
      </c>
      <c r="BM113" s="21">
        <f t="shared" si="309"/>
        <v>0.10552745879692985</v>
      </c>
      <c r="BN113" s="21">
        <f t="shared" si="309"/>
        <v>0.12251961342637846</v>
      </c>
      <c r="BO113" s="21">
        <f t="shared" si="309"/>
        <v>0.13894258101884174</v>
      </c>
      <c r="BP113" s="21">
        <f t="shared" si="309"/>
        <v>0.15495898644202979</v>
      </c>
      <c r="BQ113" s="21">
        <f t="shared" si="309"/>
        <v>0.17068499031573559</v>
      </c>
      <c r="BR113" s="21">
        <f t="shared" si="309"/>
        <v>0.18620356451123971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310">E109*E$16/$E$4</f>
        <v>3.5999999999999999E-3</v>
      </c>
      <c r="F114" s="17">
        <f t="shared" si="310"/>
        <v>4.4400000000000004E-3</v>
      </c>
      <c r="G114" s="17">
        <f t="shared" si="310"/>
        <v>5.6159999999999995E-3</v>
      </c>
      <c r="H114" s="17">
        <f t="shared" si="310"/>
        <v>7.2623999999999987E-3</v>
      </c>
      <c r="I114" s="17">
        <f t="shared" si="310"/>
        <v>9.5673600000000004E-3</v>
      </c>
      <c r="J114" s="17">
        <f t="shared" si="310"/>
        <v>1.2794303999999999E-2</v>
      </c>
      <c r="K114" s="17">
        <f t="shared" si="310"/>
        <v>1.7312025600000003E-2</v>
      </c>
      <c r="L114" s="17">
        <f t="shared" si="310"/>
        <v>2.3636835840000002E-2</v>
      </c>
      <c r="M114" s="17">
        <f t="shared" si="310"/>
        <v>3.2491570176000004E-2</v>
      </c>
      <c r="N114" s="17">
        <f t="shared" si="310"/>
        <v>4.4888198246400009E-2</v>
      </c>
      <c r="P114" s="163"/>
      <c r="Q114" s="171" t="s">
        <v>45</v>
      </c>
      <c r="R114" s="16" t="s">
        <v>55</v>
      </c>
      <c r="S114" s="17">
        <f t="shared" ref="S114:AB114" si="311">S109*S$16/$E$4</f>
        <v>3.5999999999999999E-3</v>
      </c>
      <c r="T114" s="17">
        <f t="shared" si="311"/>
        <v>4.4400000000000004E-3</v>
      </c>
      <c r="U114" s="17">
        <f t="shared" si="311"/>
        <v>5.6159999999999995E-3</v>
      </c>
      <c r="V114" s="17">
        <f t="shared" si="311"/>
        <v>7.2623999999999987E-3</v>
      </c>
      <c r="W114" s="17">
        <f t="shared" si="311"/>
        <v>9.5673600000000004E-3</v>
      </c>
      <c r="X114" s="17">
        <f t="shared" si="311"/>
        <v>1.2794303999999999E-2</v>
      </c>
      <c r="Y114" s="17">
        <f t="shared" si="311"/>
        <v>1.7312025600000003E-2</v>
      </c>
      <c r="Z114" s="17">
        <f t="shared" si="311"/>
        <v>2.3636835840000002E-2</v>
      </c>
      <c r="AA114" s="17">
        <f t="shared" si="311"/>
        <v>3.2491570176000004E-2</v>
      </c>
      <c r="AB114" s="17">
        <f t="shared" si="311"/>
        <v>4.4888198246400009E-2</v>
      </c>
      <c r="AD114" s="163"/>
      <c r="AE114" s="171" t="s">
        <v>45</v>
      </c>
      <c r="AF114" s="16" t="s">
        <v>55</v>
      </c>
      <c r="AG114" s="17">
        <f t="shared" ref="AG114:AP114" si="312">AG109*AG$16/$E$4</f>
        <v>3.5999999999999999E-3</v>
      </c>
      <c r="AH114" s="17">
        <f t="shared" si="312"/>
        <v>4.4400000000000004E-3</v>
      </c>
      <c r="AI114" s="17">
        <f t="shared" si="312"/>
        <v>5.6159999999999995E-3</v>
      </c>
      <c r="AJ114" s="17">
        <f t="shared" si="312"/>
        <v>7.2623999999999987E-3</v>
      </c>
      <c r="AK114" s="17">
        <f t="shared" si="312"/>
        <v>9.5673600000000004E-3</v>
      </c>
      <c r="AL114" s="17">
        <f t="shared" si="312"/>
        <v>1.2794303999999999E-2</v>
      </c>
      <c r="AM114" s="17">
        <f t="shared" si="312"/>
        <v>1.7312025600000003E-2</v>
      </c>
      <c r="AN114" s="17">
        <f t="shared" si="312"/>
        <v>2.3636835840000002E-2</v>
      </c>
      <c r="AO114" s="17">
        <f t="shared" si="312"/>
        <v>3.2491570176000004E-2</v>
      </c>
      <c r="AP114" s="17">
        <f t="shared" si="312"/>
        <v>4.4888198246400009E-2</v>
      </c>
      <c r="AR114" s="163"/>
      <c r="AS114" s="171" t="s">
        <v>45</v>
      </c>
      <c r="AT114" s="16" t="s">
        <v>55</v>
      </c>
      <c r="AU114" s="17">
        <f t="shared" ref="AU114:BD114" si="313">AU109*AU$16/$E$4</f>
        <v>3.5999999999999999E-3</v>
      </c>
      <c r="AV114" s="17">
        <f t="shared" si="313"/>
        <v>4.4400000000000004E-3</v>
      </c>
      <c r="AW114" s="17">
        <f t="shared" si="313"/>
        <v>5.6159999999999995E-3</v>
      </c>
      <c r="AX114" s="17">
        <f t="shared" si="313"/>
        <v>7.2623999999999987E-3</v>
      </c>
      <c r="AY114" s="17">
        <f t="shared" si="313"/>
        <v>9.5673600000000004E-3</v>
      </c>
      <c r="AZ114" s="17">
        <f t="shared" si="313"/>
        <v>1.2794303999999999E-2</v>
      </c>
      <c r="BA114" s="17">
        <f t="shared" si="313"/>
        <v>1.7312025600000003E-2</v>
      </c>
      <c r="BB114" s="17">
        <f t="shared" si="313"/>
        <v>2.3636835840000002E-2</v>
      </c>
      <c r="BC114" s="17">
        <f t="shared" si="313"/>
        <v>3.2491570176000004E-2</v>
      </c>
      <c r="BD114" s="17">
        <f t="shared" si="313"/>
        <v>4.4888198246400009E-2</v>
      </c>
      <c r="BF114" s="163"/>
      <c r="BG114" s="171" t="s">
        <v>45</v>
      </c>
      <c r="BH114" s="16" t="s">
        <v>55</v>
      </c>
      <c r="BI114" s="17">
        <f t="shared" ref="BI114:BR114" si="314">BI109*BI$16/$E$4</f>
        <v>3.5999999999999999E-3</v>
      </c>
      <c r="BJ114" s="17">
        <f t="shared" si="314"/>
        <v>4.4400000000000004E-3</v>
      </c>
      <c r="BK114" s="17">
        <f t="shared" si="314"/>
        <v>5.6159999999999995E-3</v>
      </c>
      <c r="BL114" s="17">
        <f t="shared" si="314"/>
        <v>7.2623999999999987E-3</v>
      </c>
      <c r="BM114" s="17">
        <f t="shared" si="314"/>
        <v>9.5673600000000004E-3</v>
      </c>
      <c r="BN114" s="17">
        <f t="shared" si="314"/>
        <v>1.2794303999999999E-2</v>
      </c>
      <c r="BO114" s="17">
        <f t="shared" si="314"/>
        <v>1.7312025600000003E-2</v>
      </c>
      <c r="BP114" s="17">
        <f t="shared" si="314"/>
        <v>2.3636835840000002E-2</v>
      </c>
      <c r="BQ114" s="17">
        <f t="shared" si="314"/>
        <v>3.2491570176000004E-2</v>
      </c>
      <c r="BR114" s="17">
        <f t="shared" si="314"/>
        <v>4.4888198246400009E-2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6.0971519999999998E-3</v>
      </c>
      <c r="J115" s="18"/>
      <c r="K115" s="18"/>
      <c r="L115" s="18"/>
      <c r="M115" s="18"/>
      <c r="N115" s="18">
        <f>SUM(E114:N114)/10</f>
        <v>1.616086938624E-2</v>
      </c>
      <c r="P115" s="163"/>
      <c r="Q115" s="165"/>
      <c r="R115" s="16" t="s">
        <v>56</v>
      </c>
      <c r="S115" s="17"/>
      <c r="T115" s="17"/>
      <c r="U115" s="17"/>
      <c r="V115" s="17"/>
      <c r="W115" s="18">
        <f>SUM(S114:W114)/5</f>
        <v>6.0971519999999998E-3</v>
      </c>
      <c r="X115" s="18"/>
      <c r="Y115" s="18"/>
      <c r="Z115" s="18"/>
      <c r="AA115" s="18"/>
      <c r="AB115" s="18">
        <f>SUM(S114:AB114)/10</f>
        <v>1.616086938624E-2</v>
      </c>
      <c r="AD115" s="163"/>
      <c r="AE115" s="165"/>
      <c r="AF115" s="16" t="s">
        <v>56</v>
      </c>
      <c r="AG115" s="17"/>
      <c r="AH115" s="17"/>
      <c r="AI115" s="17"/>
      <c r="AJ115" s="17"/>
      <c r="AK115" s="18">
        <f>SUM(AG114:AK114)/5</f>
        <v>6.0971519999999998E-3</v>
      </c>
      <c r="AL115" s="18"/>
      <c r="AM115" s="18"/>
      <c r="AN115" s="18"/>
      <c r="AO115" s="18"/>
      <c r="AP115" s="18">
        <f>SUM(AG114:AP114)/10</f>
        <v>1.616086938624E-2</v>
      </c>
      <c r="AR115" s="163"/>
      <c r="AS115" s="165"/>
      <c r="AT115" s="16" t="s">
        <v>56</v>
      </c>
      <c r="AU115" s="17"/>
      <c r="AV115" s="17"/>
      <c r="AW115" s="17"/>
      <c r="AX115" s="17"/>
      <c r="AY115" s="18">
        <f>SUM(AU114:AY114)/5</f>
        <v>6.0971519999999998E-3</v>
      </c>
      <c r="AZ115" s="18"/>
      <c r="BA115" s="18"/>
      <c r="BB115" s="18"/>
      <c r="BC115" s="18"/>
      <c r="BD115" s="18">
        <f>SUM(AU114:BD114)/10</f>
        <v>1.616086938624E-2</v>
      </c>
      <c r="BF115" s="163"/>
      <c r="BG115" s="165"/>
      <c r="BH115" s="16" t="s">
        <v>56</v>
      </c>
      <c r="BI115" s="17"/>
      <c r="BJ115" s="17"/>
      <c r="BK115" s="17"/>
      <c r="BL115" s="17"/>
      <c r="BM115" s="18">
        <f>SUM(BI114:BM114)/5</f>
        <v>6.0971519999999998E-3</v>
      </c>
      <c r="BN115" s="18"/>
      <c r="BO115" s="18"/>
      <c r="BP115" s="18"/>
      <c r="BQ115" s="18"/>
      <c r="BR115" s="18">
        <f>SUM(BI114:BR114)/10</f>
        <v>1.616086938624E-2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315">E112*E$16</f>
        <v>3600</v>
      </c>
      <c r="F116" s="24">
        <f t="shared" si="315"/>
        <v>4440</v>
      </c>
      <c r="G116" s="24">
        <f t="shared" si="315"/>
        <v>5615.9999999999991</v>
      </c>
      <c r="H116" s="24">
        <f t="shared" si="315"/>
        <v>7262.4</v>
      </c>
      <c r="I116" s="24">
        <f t="shared" si="315"/>
        <v>9567.36</v>
      </c>
      <c r="J116" s="24">
        <f t="shared" si="315"/>
        <v>12794.304</v>
      </c>
      <c r="K116" s="24">
        <f t="shared" si="315"/>
        <v>17312.025600000001</v>
      </c>
      <c r="L116" s="24">
        <f t="shared" si="315"/>
        <v>23636.835840000003</v>
      </c>
      <c r="M116" s="24">
        <f t="shared" si="315"/>
        <v>32491.570176000001</v>
      </c>
      <c r="N116" s="24">
        <f t="shared" si="315"/>
        <v>44888.19824640001</v>
      </c>
      <c r="P116" s="163"/>
      <c r="Q116" s="163"/>
      <c r="R116" s="20" t="s">
        <v>57</v>
      </c>
      <c r="S116" s="24">
        <f t="shared" ref="S116:AB116" si="316">S112*S$16</f>
        <v>3600</v>
      </c>
      <c r="T116" s="24">
        <f t="shared" si="316"/>
        <v>4440</v>
      </c>
      <c r="U116" s="24">
        <f t="shared" si="316"/>
        <v>5615.9999999999991</v>
      </c>
      <c r="V116" s="24">
        <f t="shared" si="316"/>
        <v>7262.4</v>
      </c>
      <c r="W116" s="24">
        <f t="shared" si="316"/>
        <v>9567.36</v>
      </c>
      <c r="X116" s="24">
        <f t="shared" si="316"/>
        <v>12794.304</v>
      </c>
      <c r="Y116" s="24">
        <f t="shared" si="316"/>
        <v>17312.025600000001</v>
      </c>
      <c r="Z116" s="24">
        <f t="shared" si="316"/>
        <v>23636.835840000003</v>
      </c>
      <c r="AA116" s="24">
        <f t="shared" si="316"/>
        <v>32491.570176000001</v>
      </c>
      <c r="AB116" s="24">
        <f t="shared" si="316"/>
        <v>44888.19824640001</v>
      </c>
      <c r="AD116" s="163"/>
      <c r="AE116" s="163"/>
      <c r="AF116" s="20" t="s">
        <v>57</v>
      </c>
      <c r="AG116" s="24">
        <f t="shared" ref="AG116:AP116" si="317">AG112*AG$16</f>
        <v>3600</v>
      </c>
      <c r="AH116" s="24">
        <f t="shared" si="317"/>
        <v>4440</v>
      </c>
      <c r="AI116" s="24">
        <f t="shared" si="317"/>
        <v>5615.9999999999991</v>
      </c>
      <c r="AJ116" s="24">
        <f t="shared" si="317"/>
        <v>7262.4</v>
      </c>
      <c r="AK116" s="24">
        <f t="shared" si="317"/>
        <v>9567.36</v>
      </c>
      <c r="AL116" s="24">
        <f t="shared" si="317"/>
        <v>12794.304</v>
      </c>
      <c r="AM116" s="24">
        <f t="shared" si="317"/>
        <v>17312.025600000001</v>
      </c>
      <c r="AN116" s="24">
        <f t="shared" si="317"/>
        <v>23636.835840000003</v>
      </c>
      <c r="AO116" s="24">
        <f t="shared" si="317"/>
        <v>32491.570176000001</v>
      </c>
      <c r="AP116" s="24">
        <f t="shared" si="317"/>
        <v>44888.19824640001</v>
      </c>
      <c r="AR116" s="163"/>
      <c r="AS116" s="163"/>
      <c r="AT116" s="20" t="s">
        <v>57</v>
      </c>
      <c r="AU116" s="24">
        <f t="shared" ref="AU116:BD116" si="318">AU112*AU$16</f>
        <v>3600</v>
      </c>
      <c r="AV116" s="24">
        <f t="shared" si="318"/>
        <v>4440</v>
      </c>
      <c r="AW116" s="24">
        <f t="shared" si="318"/>
        <v>5615.9999999999991</v>
      </c>
      <c r="AX116" s="24">
        <f t="shared" si="318"/>
        <v>7262.4</v>
      </c>
      <c r="AY116" s="24">
        <f t="shared" si="318"/>
        <v>9567.36</v>
      </c>
      <c r="AZ116" s="24">
        <f t="shared" si="318"/>
        <v>12794.304</v>
      </c>
      <c r="BA116" s="24">
        <f t="shared" si="318"/>
        <v>17312.025600000001</v>
      </c>
      <c r="BB116" s="24">
        <f t="shared" si="318"/>
        <v>23636.835840000003</v>
      </c>
      <c r="BC116" s="24">
        <f t="shared" si="318"/>
        <v>32491.570176000001</v>
      </c>
      <c r="BD116" s="24">
        <f t="shared" si="318"/>
        <v>44888.19824640001</v>
      </c>
      <c r="BF116" s="163"/>
      <c r="BG116" s="163"/>
      <c r="BH116" s="20" t="s">
        <v>57</v>
      </c>
      <c r="BI116" s="24">
        <f t="shared" ref="BI116:BR116" si="319">BI112*BI$16</f>
        <v>3600</v>
      </c>
      <c r="BJ116" s="24">
        <f t="shared" si="319"/>
        <v>4440</v>
      </c>
      <c r="BK116" s="24">
        <f t="shared" si="319"/>
        <v>5615.9999999999991</v>
      </c>
      <c r="BL116" s="24">
        <f t="shared" si="319"/>
        <v>7262.4</v>
      </c>
      <c r="BM116" s="24">
        <f t="shared" si="319"/>
        <v>9567.36</v>
      </c>
      <c r="BN116" s="24">
        <f t="shared" si="319"/>
        <v>12794.304</v>
      </c>
      <c r="BO116" s="24">
        <f t="shared" si="319"/>
        <v>17312.025600000001</v>
      </c>
      <c r="BP116" s="24">
        <f t="shared" si="319"/>
        <v>23636.835840000003</v>
      </c>
      <c r="BQ116" s="24">
        <f t="shared" si="319"/>
        <v>32491.570176000001</v>
      </c>
      <c r="BR116" s="24">
        <f t="shared" si="319"/>
        <v>44888.19824640001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6097.152</v>
      </c>
      <c r="J117" s="24"/>
      <c r="K117" s="24"/>
      <c r="L117" s="24"/>
      <c r="M117" s="24"/>
      <c r="N117" s="24">
        <f>SUM(E116:N116)/10</f>
        <v>16160.869386240001</v>
      </c>
      <c r="P117" s="163"/>
      <c r="Q117" s="163"/>
      <c r="R117" s="20" t="s">
        <v>59</v>
      </c>
      <c r="S117" s="25"/>
      <c r="T117" s="25"/>
      <c r="U117" s="25"/>
      <c r="V117" s="25"/>
      <c r="W117" s="24">
        <f>SUM(S116:W116)/5</f>
        <v>6097.152</v>
      </c>
      <c r="X117" s="24"/>
      <c r="Y117" s="24"/>
      <c r="Z117" s="24"/>
      <c r="AA117" s="24"/>
      <c r="AB117" s="24">
        <f>SUM(S116:AB116)/10</f>
        <v>16160.869386240001</v>
      </c>
      <c r="AD117" s="163"/>
      <c r="AE117" s="163"/>
      <c r="AF117" s="20" t="s">
        <v>59</v>
      </c>
      <c r="AG117" s="25"/>
      <c r="AH117" s="25"/>
      <c r="AI117" s="25"/>
      <c r="AJ117" s="25"/>
      <c r="AK117" s="24">
        <f>SUM(AG116:AK116)/5</f>
        <v>6097.152</v>
      </c>
      <c r="AL117" s="24"/>
      <c r="AM117" s="24"/>
      <c r="AN117" s="24"/>
      <c r="AO117" s="24"/>
      <c r="AP117" s="24">
        <f>SUM(AG116:AP116)/10</f>
        <v>16160.869386240001</v>
      </c>
      <c r="AR117" s="163"/>
      <c r="AS117" s="163"/>
      <c r="AT117" s="20" t="s">
        <v>59</v>
      </c>
      <c r="AU117" s="25"/>
      <c r="AV117" s="25"/>
      <c r="AW117" s="25"/>
      <c r="AX117" s="25"/>
      <c r="AY117" s="24">
        <f>SUM(AU116:AY116)/5</f>
        <v>6097.152</v>
      </c>
      <c r="AZ117" s="24"/>
      <c r="BA117" s="24"/>
      <c r="BB117" s="24"/>
      <c r="BC117" s="24"/>
      <c r="BD117" s="24">
        <f>SUM(AU116:BD116)/10</f>
        <v>16160.869386240001</v>
      </c>
      <c r="BF117" s="163"/>
      <c r="BG117" s="163"/>
      <c r="BH117" s="20" t="s">
        <v>59</v>
      </c>
      <c r="BI117" s="25"/>
      <c r="BJ117" s="25"/>
      <c r="BK117" s="25"/>
      <c r="BL117" s="25"/>
      <c r="BM117" s="24">
        <f>SUM(BI116:BM116)/5</f>
        <v>6097.152</v>
      </c>
      <c r="BN117" s="24"/>
      <c r="BO117" s="24"/>
      <c r="BP117" s="24"/>
      <c r="BQ117" s="24"/>
      <c r="BR117" s="24">
        <f>SUM(BI116:BR116)/10</f>
        <v>16160.869386240001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3600</v>
      </c>
      <c r="F118" s="25">
        <f t="shared" ref="F118:N118" si="320">E118+F116</f>
        <v>8040</v>
      </c>
      <c r="G118" s="25">
        <f t="shared" si="320"/>
        <v>13656</v>
      </c>
      <c r="H118" s="25">
        <f t="shared" si="320"/>
        <v>20918.400000000001</v>
      </c>
      <c r="I118" s="25">
        <f t="shared" si="320"/>
        <v>30485.760000000002</v>
      </c>
      <c r="J118" s="25">
        <f t="shared" si="320"/>
        <v>43280.063999999998</v>
      </c>
      <c r="K118" s="25">
        <f t="shared" si="320"/>
        <v>60592.089599999999</v>
      </c>
      <c r="L118" s="25">
        <f t="shared" si="320"/>
        <v>84228.925440000006</v>
      </c>
      <c r="M118" s="25">
        <f t="shared" si="320"/>
        <v>116720.495616</v>
      </c>
      <c r="N118" s="25">
        <f t="shared" si="320"/>
        <v>161608.69386240002</v>
      </c>
      <c r="P118" s="163"/>
      <c r="Q118" s="163"/>
      <c r="R118" s="20" t="s">
        <v>58</v>
      </c>
      <c r="S118" s="25">
        <f>S116</f>
        <v>3600</v>
      </c>
      <c r="T118" s="25">
        <f t="shared" ref="T118:AB118" si="321">S118+T116</f>
        <v>8040</v>
      </c>
      <c r="U118" s="25">
        <f t="shared" si="321"/>
        <v>13656</v>
      </c>
      <c r="V118" s="25">
        <f t="shared" si="321"/>
        <v>20918.400000000001</v>
      </c>
      <c r="W118" s="25">
        <f t="shared" si="321"/>
        <v>30485.760000000002</v>
      </c>
      <c r="X118" s="25">
        <f t="shared" si="321"/>
        <v>43280.063999999998</v>
      </c>
      <c r="Y118" s="25">
        <f t="shared" si="321"/>
        <v>60592.089599999999</v>
      </c>
      <c r="Z118" s="25">
        <f t="shared" si="321"/>
        <v>84228.925440000006</v>
      </c>
      <c r="AA118" s="25">
        <f t="shared" si="321"/>
        <v>116720.495616</v>
      </c>
      <c r="AB118" s="25">
        <f t="shared" si="321"/>
        <v>161608.69386240002</v>
      </c>
      <c r="AD118" s="163"/>
      <c r="AE118" s="163"/>
      <c r="AF118" s="20" t="s">
        <v>58</v>
      </c>
      <c r="AG118" s="25">
        <f>AG116</f>
        <v>3600</v>
      </c>
      <c r="AH118" s="25">
        <f t="shared" ref="AH118:AP118" si="322">AG118+AH116</f>
        <v>8040</v>
      </c>
      <c r="AI118" s="25">
        <f t="shared" si="322"/>
        <v>13656</v>
      </c>
      <c r="AJ118" s="25">
        <f t="shared" si="322"/>
        <v>20918.400000000001</v>
      </c>
      <c r="AK118" s="25">
        <f t="shared" si="322"/>
        <v>30485.760000000002</v>
      </c>
      <c r="AL118" s="25">
        <f t="shared" si="322"/>
        <v>43280.063999999998</v>
      </c>
      <c r="AM118" s="25">
        <f t="shared" si="322"/>
        <v>60592.089599999999</v>
      </c>
      <c r="AN118" s="25">
        <f t="shared" si="322"/>
        <v>84228.925440000006</v>
      </c>
      <c r="AO118" s="25">
        <f t="shared" si="322"/>
        <v>116720.495616</v>
      </c>
      <c r="AP118" s="25">
        <f t="shared" si="322"/>
        <v>161608.69386240002</v>
      </c>
      <c r="AR118" s="163"/>
      <c r="AS118" s="163"/>
      <c r="AT118" s="20" t="s">
        <v>58</v>
      </c>
      <c r="AU118" s="25">
        <f>AU116</f>
        <v>3600</v>
      </c>
      <c r="AV118" s="25">
        <f t="shared" ref="AV118:BD118" si="323">AU118+AV116</f>
        <v>8040</v>
      </c>
      <c r="AW118" s="25">
        <f t="shared" si="323"/>
        <v>13656</v>
      </c>
      <c r="AX118" s="25">
        <f t="shared" si="323"/>
        <v>20918.400000000001</v>
      </c>
      <c r="AY118" s="25">
        <f t="shared" si="323"/>
        <v>30485.760000000002</v>
      </c>
      <c r="AZ118" s="25">
        <f t="shared" si="323"/>
        <v>43280.063999999998</v>
      </c>
      <c r="BA118" s="25">
        <f t="shared" si="323"/>
        <v>60592.089599999999</v>
      </c>
      <c r="BB118" s="25">
        <f t="shared" si="323"/>
        <v>84228.925440000006</v>
      </c>
      <c r="BC118" s="25">
        <f t="shared" si="323"/>
        <v>116720.495616</v>
      </c>
      <c r="BD118" s="25">
        <f t="shared" si="323"/>
        <v>161608.69386240002</v>
      </c>
      <c r="BF118" s="163"/>
      <c r="BG118" s="163"/>
      <c r="BH118" s="20" t="s">
        <v>58</v>
      </c>
      <c r="BI118" s="25">
        <f>BI116</f>
        <v>3600</v>
      </c>
      <c r="BJ118" s="25">
        <f t="shared" ref="BJ118:BR118" si="324">BI118+BJ116</f>
        <v>8040</v>
      </c>
      <c r="BK118" s="25">
        <f t="shared" si="324"/>
        <v>13656</v>
      </c>
      <c r="BL118" s="25">
        <f t="shared" si="324"/>
        <v>20918.400000000001</v>
      </c>
      <c r="BM118" s="25">
        <f t="shared" si="324"/>
        <v>30485.760000000002</v>
      </c>
      <c r="BN118" s="25">
        <f t="shared" si="324"/>
        <v>43280.063999999998</v>
      </c>
      <c r="BO118" s="25">
        <f t="shared" si="324"/>
        <v>60592.089599999999</v>
      </c>
      <c r="BP118" s="25">
        <f t="shared" si="324"/>
        <v>84228.925440000006</v>
      </c>
      <c r="BQ118" s="25">
        <f t="shared" si="324"/>
        <v>116720.495616</v>
      </c>
      <c r="BR118" s="25">
        <f t="shared" si="324"/>
        <v>161608.69386240002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3.5999999999999999E-3</v>
      </c>
      <c r="F119" s="17">
        <f>F111*F$16/$E$4-E119</f>
        <v>5.8799999999999989E-3</v>
      </c>
      <c r="G119" s="17">
        <f>G111*G$16/$E$4-F119-E119</f>
        <v>9.4079999999999997E-3</v>
      </c>
      <c r="H119" s="17">
        <f>H111*H$16/$E$4-G119-F119-E119</f>
        <v>1.4817600000000004E-2</v>
      </c>
      <c r="I119" s="17">
        <f>I111*I$16/$E$4-H119-G119-F119-E119</f>
        <v>2.3049599999999993E-2</v>
      </c>
      <c r="J119" s="17">
        <f>J111*J$16/$E$4-I119-H119-G119-F119-E119</f>
        <v>3.5496383999999999E-2</v>
      </c>
      <c r="K119" s="17">
        <f>K111*K$16/$E$4-J119-I119-H119-G119-F119-E119</f>
        <v>5.4212659200000006E-2</v>
      </c>
      <c r="L119" s="17">
        <f>L111*L$16/$E$4-K119-J119-I119-H119-G119-F119-E119</f>
        <v>8.2222533119999983E-2</v>
      </c>
      <c r="M119" s="17">
        <f>M111*M$16/$E$4-L119-K119-J119-I119-H119-G119-F119-E119</f>
        <v>0.123966280704</v>
      </c>
      <c r="N119" s="17">
        <f>N111*N$16/$E$4-M119-L119-K119-J119-I119-H119-G119-F119-E119</f>
        <v>0.18594942105599993</v>
      </c>
      <c r="P119" s="163"/>
      <c r="Q119" s="171" t="s">
        <v>44</v>
      </c>
      <c r="R119" s="16" t="s">
        <v>55</v>
      </c>
      <c r="S119" s="17">
        <f>S111*S$16/$E$4</f>
        <v>3.5999999999999999E-3</v>
      </c>
      <c r="T119" s="17">
        <f>T111*T$16/$E$4-S119</f>
        <v>5.8799999999999989E-3</v>
      </c>
      <c r="U119" s="17">
        <f>U111*U$16/$E$4-T119-S119</f>
        <v>9.4079999999999997E-3</v>
      </c>
      <c r="V119" s="17">
        <f>V111*V$16/$E$4-U119-T119-S119</f>
        <v>1.4817600000000004E-2</v>
      </c>
      <c r="W119" s="17">
        <f>W111*W$16/$E$4-V119-U119-T119-S119</f>
        <v>2.3049599999999993E-2</v>
      </c>
      <c r="X119" s="17">
        <f>X111*X$16/$E$4-W119-V119-U119-T119-S119</f>
        <v>3.5496383999999999E-2</v>
      </c>
      <c r="Y119" s="17">
        <f>Y111*Y$16/$E$4-X119-W119-V119-U119-T119-S119</f>
        <v>5.4212659200000006E-2</v>
      </c>
      <c r="Z119" s="17">
        <f>Z111*Z$16/$E$4-Y119-X119-W119-V119-U119-T119-S119</f>
        <v>8.2222533119999983E-2</v>
      </c>
      <c r="AA119" s="17">
        <f>AA111*AA$16/$E$4-Z119-Y119-X119-W119-V119-U119-T119-S119</f>
        <v>0.123966280704</v>
      </c>
      <c r="AB119" s="17">
        <f>AB111*AB$16/$E$4-AA119-Z119-Y119-X119-W119-V119-U119-T119-S119</f>
        <v>0.18594942105599993</v>
      </c>
      <c r="AD119" s="163"/>
      <c r="AE119" s="171" t="s">
        <v>44</v>
      </c>
      <c r="AF119" s="16" t="s">
        <v>55</v>
      </c>
      <c r="AG119" s="17">
        <f>AG111*AG$16/$E$4</f>
        <v>3.5999999999999999E-3</v>
      </c>
      <c r="AH119" s="17">
        <f>AH111*AH$16/$E$4-AG119</f>
        <v>5.8799999999999989E-3</v>
      </c>
      <c r="AI119" s="17">
        <f>AI111*AI$16/$E$4-AH119-AG119</f>
        <v>9.4079999999999997E-3</v>
      </c>
      <c r="AJ119" s="17">
        <f>AJ111*AJ$16/$E$4-AI119-AH119-AG119</f>
        <v>1.4817600000000004E-2</v>
      </c>
      <c r="AK119" s="17">
        <f>AK111*AK$16/$E$4-AJ119-AI119-AH119-AG119</f>
        <v>2.3049599999999993E-2</v>
      </c>
      <c r="AL119" s="17">
        <f>AL111*AL$16/$E$4-AK119-AJ119-AI119-AH119-AG119</f>
        <v>3.5496383999999999E-2</v>
      </c>
      <c r="AM119" s="17">
        <f>AM111*AM$16/$E$4-AL119-AK119-AJ119-AI119-AH119-AG119</f>
        <v>5.4212659200000006E-2</v>
      </c>
      <c r="AN119" s="17">
        <f>AN111*AN$16/$E$4-AM119-AL119-AK119-AJ119-AI119-AH119-AG119</f>
        <v>8.2222533119999983E-2</v>
      </c>
      <c r="AO119" s="17">
        <f>AO111*AO$16/$E$4-AN119-AM119-AL119-AK119-AJ119-AI119-AH119-AG119</f>
        <v>0.123966280704</v>
      </c>
      <c r="AP119" s="17">
        <f>AP111*AP$16/$E$4-AO119-AN119-AM119-AL119-AK119-AJ119-AI119-AH119-AG119</f>
        <v>0.18594942105599993</v>
      </c>
      <c r="AR119" s="163"/>
      <c r="AS119" s="171" t="s">
        <v>44</v>
      </c>
      <c r="AT119" s="16" t="s">
        <v>55</v>
      </c>
      <c r="AU119" s="17">
        <f>AU111*AU$16/$E$4</f>
        <v>3.5999999999999999E-3</v>
      </c>
      <c r="AV119" s="17">
        <f>AV111*AV$16/$E$4-AU119</f>
        <v>5.8799999999999989E-3</v>
      </c>
      <c r="AW119" s="17">
        <f>AW111*AW$16/$E$4-AV119-AU119</f>
        <v>9.4079999999999997E-3</v>
      </c>
      <c r="AX119" s="17">
        <f>AX111*AX$16/$E$4-AW119-AV119-AU119</f>
        <v>1.4817600000000004E-2</v>
      </c>
      <c r="AY119" s="17">
        <f>AY111*AY$16/$E$4-AX119-AW119-AV119-AU119</f>
        <v>2.3049599999999993E-2</v>
      </c>
      <c r="AZ119" s="17">
        <f>AZ111*AZ$16/$E$4-AY119-AX119-AW119-AV119-AU119</f>
        <v>3.5496383999999999E-2</v>
      </c>
      <c r="BA119" s="17">
        <f>BA111*BA$16/$E$4-AZ119-AY119-AX119-AW119-AV119-AU119</f>
        <v>5.4212659200000006E-2</v>
      </c>
      <c r="BB119" s="17">
        <f>BB111*BB$16/$E$4-BA119-AZ119-AY119-AX119-AW119-AV119-AU119</f>
        <v>8.2222533119999983E-2</v>
      </c>
      <c r="BC119" s="17">
        <f>BC111*BC$16/$E$4-BB119-BA119-AZ119-AY119-AX119-AW119-AV119-AU119</f>
        <v>0.123966280704</v>
      </c>
      <c r="BD119" s="17">
        <f>BD111*BD$16/$E$4-BC119-BB119-BA119-AZ119-AY119-AX119-AW119-AV119-AU119</f>
        <v>0.18594942105599993</v>
      </c>
      <c r="BF119" s="163"/>
      <c r="BG119" s="171" t="s">
        <v>44</v>
      </c>
      <c r="BH119" s="16" t="s">
        <v>55</v>
      </c>
      <c r="BI119" s="17">
        <f>BI111*BI$16/$E$4</f>
        <v>3.5999999999999999E-3</v>
      </c>
      <c r="BJ119" s="17">
        <f>BJ111*BJ$16/$E$4-BI119</f>
        <v>5.8799999999999989E-3</v>
      </c>
      <c r="BK119" s="17">
        <f>BK111*BK$16/$E$4-BJ119-BI119</f>
        <v>9.4079999999999997E-3</v>
      </c>
      <c r="BL119" s="17">
        <f>BL111*BL$16/$E$4-BK119-BJ119-BI119</f>
        <v>1.4817600000000004E-2</v>
      </c>
      <c r="BM119" s="17">
        <f>BM111*BM$16/$E$4-BL119-BK119-BJ119-BI119</f>
        <v>2.3049599999999993E-2</v>
      </c>
      <c r="BN119" s="17">
        <f>BN111*BN$16/$E$4-BM119-BL119-BK119-BJ119-BI119</f>
        <v>3.5496383999999999E-2</v>
      </c>
      <c r="BO119" s="17">
        <f>BO111*BO$16/$E$4-BN119-BM119-BL119-BK119-BJ119-BI119</f>
        <v>5.4212659200000006E-2</v>
      </c>
      <c r="BP119" s="17">
        <f>BP111*BP$16/$E$4-BO119-BN119-BM119-BL119-BK119-BJ119-BI119</f>
        <v>8.2222533119999983E-2</v>
      </c>
      <c r="BQ119" s="17">
        <f>BQ111*BQ$16/$E$4-BP119-BO119-BN119-BM119-BL119-BK119-BJ119-BI119</f>
        <v>0.123966280704</v>
      </c>
      <c r="BR119" s="17">
        <f>BR111*BR$16/$E$4-BQ119-BP119-BO119-BN119-BM119-BL119-BK119-BJ119-BI119</f>
        <v>0.18594942105599993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1.1351039999999998E-2</v>
      </c>
      <c r="J120" s="18"/>
      <c r="K120" s="18"/>
      <c r="L120" s="18"/>
      <c r="M120" s="18"/>
      <c r="N120" s="18">
        <f>SUM(E119:N119)/10</f>
        <v>5.3860247807999993E-2</v>
      </c>
      <c r="P120" s="163"/>
      <c r="Q120" s="165"/>
      <c r="R120" s="16" t="s">
        <v>56</v>
      </c>
      <c r="S120" s="18"/>
      <c r="T120" s="18"/>
      <c r="U120" s="18"/>
      <c r="V120" s="18"/>
      <c r="W120" s="18">
        <f>SUM(S119:W119)/5</f>
        <v>1.1351039999999998E-2</v>
      </c>
      <c r="X120" s="18"/>
      <c r="Y120" s="18"/>
      <c r="Z120" s="18"/>
      <c r="AA120" s="18"/>
      <c r="AB120" s="18">
        <f>SUM(S119:AB119)/10</f>
        <v>5.3860247807999993E-2</v>
      </c>
      <c r="AD120" s="163"/>
      <c r="AE120" s="165"/>
      <c r="AF120" s="16" t="s">
        <v>56</v>
      </c>
      <c r="AG120" s="18"/>
      <c r="AH120" s="18"/>
      <c r="AI120" s="18"/>
      <c r="AJ120" s="18"/>
      <c r="AK120" s="18">
        <f>SUM(AG119:AK119)/5</f>
        <v>1.1351039999999998E-2</v>
      </c>
      <c r="AL120" s="18"/>
      <c r="AM120" s="18"/>
      <c r="AN120" s="18"/>
      <c r="AO120" s="18"/>
      <c r="AP120" s="18">
        <f>SUM(AG119:AP119)/10</f>
        <v>5.3860247807999993E-2</v>
      </c>
      <c r="AR120" s="163"/>
      <c r="AS120" s="165"/>
      <c r="AT120" s="16" t="s">
        <v>56</v>
      </c>
      <c r="AU120" s="18"/>
      <c r="AV120" s="18"/>
      <c r="AW120" s="18"/>
      <c r="AX120" s="18"/>
      <c r="AY120" s="18">
        <f>SUM(AU119:AY119)/5</f>
        <v>1.1351039999999998E-2</v>
      </c>
      <c r="AZ120" s="18"/>
      <c r="BA120" s="18"/>
      <c r="BB120" s="18"/>
      <c r="BC120" s="18"/>
      <c r="BD120" s="18">
        <f>SUM(AU119:BD119)/10</f>
        <v>5.3860247807999993E-2</v>
      </c>
      <c r="BF120" s="163"/>
      <c r="BG120" s="165"/>
      <c r="BH120" s="16" t="s">
        <v>56</v>
      </c>
      <c r="BI120" s="18"/>
      <c r="BJ120" s="18"/>
      <c r="BK120" s="18"/>
      <c r="BL120" s="18"/>
      <c r="BM120" s="18">
        <f>SUM(BI119:BM119)/5</f>
        <v>1.1351039999999998E-2</v>
      </c>
      <c r="BN120" s="18"/>
      <c r="BO120" s="18"/>
      <c r="BP120" s="18"/>
      <c r="BQ120" s="18"/>
      <c r="BR120" s="18">
        <f>SUM(BI119:BR119)/10</f>
        <v>5.3860247807999993E-2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3600</v>
      </c>
      <c r="F121" s="24">
        <f>F123-E123</f>
        <v>5880</v>
      </c>
      <c r="G121" s="24">
        <f>G123-F123</f>
        <v>9408</v>
      </c>
      <c r="H121" s="24">
        <f t="shared" ref="H121:N121" si="325">H123-G123</f>
        <v>14817.600000000006</v>
      </c>
      <c r="I121" s="24">
        <f t="shared" si="325"/>
        <v>23049.599999999991</v>
      </c>
      <c r="J121" s="24">
        <f t="shared" si="325"/>
        <v>35496.383999999991</v>
      </c>
      <c r="K121" s="24">
        <f t="shared" si="325"/>
        <v>54212.659200000009</v>
      </c>
      <c r="L121" s="24">
        <f t="shared" si="325"/>
        <v>82222.533119999978</v>
      </c>
      <c r="M121" s="24">
        <f t="shared" si="325"/>
        <v>123966.280704</v>
      </c>
      <c r="N121" s="24">
        <f t="shared" si="325"/>
        <v>185949.42105600005</v>
      </c>
      <c r="P121" s="163"/>
      <c r="Q121" s="163"/>
      <c r="R121" s="20" t="s">
        <v>57</v>
      </c>
      <c r="S121" s="24">
        <f>S123</f>
        <v>3600</v>
      </c>
      <c r="T121" s="24">
        <f>T123-S123</f>
        <v>5880</v>
      </c>
      <c r="U121" s="24">
        <f>U123-T123</f>
        <v>9408</v>
      </c>
      <c r="V121" s="24">
        <f t="shared" ref="V121:AB121" si="326">V123-U123</f>
        <v>14817.600000000006</v>
      </c>
      <c r="W121" s="24">
        <f t="shared" si="326"/>
        <v>23049.599999999991</v>
      </c>
      <c r="X121" s="24">
        <f t="shared" si="326"/>
        <v>35496.383999999991</v>
      </c>
      <c r="Y121" s="24">
        <f t="shared" si="326"/>
        <v>54212.659200000009</v>
      </c>
      <c r="Z121" s="24">
        <f t="shared" si="326"/>
        <v>82222.533119999978</v>
      </c>
      <c r="AA121" s="24">
        <f t="shared" si="326"/>
        <v>123966.280704</v>
      </c>
      <c r="AB121" s="24">
        <f t="shared" si="326"/>
        <v>185949.42105600005</v>
      </c>
      <c r="AD121" s="163"/>
      <c r="AE121" s="163"/>
      <c r="AF121" s="20" t="s">
        <v>57</v>
      </c>
      <c r="AG121" s="24">
        <f>AG123</f>
        <v>3600</v>
      </c>
      <c r="AH121" s="24">
        <f>AH123-AG123</f>
        <v>5880</v>
      </c>
      <c r="AI121" s="24">
        <f>AI123-AH123</f>
        <v>9408</v>
      </c>
      <c r="AJ121" s="24">
        <f t="shared" ref="AJ121:AP121" si="327">AJ123-AI123</f>
        <v>14817.600000000006</v>
      </c>
      <c r="AK121" s="24">
        <f t="shared" si="327"/>
        <v>23049.599999999991</v>
      </c>
      <c r="AL121" s="24">
        <f t="shared" si="327"/>
        <v>35496.383999999991</v>
      </c>
      <c r="AM121" s="24">
        <f t="shared" si="327"/>
        <v>54212.659200000009</v>
      </c>
      <c r="AN121" s="24">
        <f t="shared" si="327"/>
        <v>82222.533119999978</v>
      </c>
      <c r="AO121" s="24">
        <f t="shared" si="327"/>
        <v>123966.280704</v>
      </c>
      <c r="AP121" s="24">
        <f t="shared" si="327"/>
        <v>185949.42105600005</v>
      </c>
      <c r="AR121" s="163"/>
      <c r="AS121" s="163"/>
      <c r="AT121" s="20" t="s">
        <v>57</v>
      </c>
      <c r="AU121" s="24">
        <f>AU123</f>
        <v>3600</v>
      </c>
      <c r="AV121" s="24">
        <f>AV123-AU123</f>
        <v>5880</v>
      </c>
      <c r="AW121" s="24">
        <f>AW123-AV123</f>
        <v>9408</v>
      </c>
      <c r="AX121" s="24">
        <f t="shared" ref="AX121:BD121" si="328">AX123-AW123</f>
        <v>14817.600000000006</v>
      </c>
      <c r="AY121" s="24">
        <f t="shared" si="328"/>
        <v>23049.599999999991</v>
      </c>
      <c r="AZ121" s="24">
        <f t="shared" si="328"/>
        <v>35496.383999999991</v>
      </c>
      <c r="BA121" s="24">
        <f t="shared" si="328"/>
        <v>54212.659200000009</v>
      </c>
      <c r="BB121" s="24">
        <f t="shared" si="328"/>
        <v>82222.533119999978</v>
      </c>
      <c r="BC121" s="24">
        <f t="shared" si="328"/>
        <v>123966.280704</v>
      </c>
      <c r="BD121" s="24">
        <f t="shared" si="328"/>
        <v>185949.42105600005</v>
      </c>
      <c r="BF121" s="163"/>
      <c r="BG121" s="163"/>
      <c r="BH121" s="20" t="s">
        <v>57</v>
      </c>
      <c r="BI121" s="24">
        <f>BI123</f>
        <v>3600</v>
      </c>
      <c r="BJ121" s="24">
        <f>BJ123-BI123</f>
        <v>5880</v>
      </c>
      <c r="BK121" s="24">
        <f>BK123-BJ123</f>
        <v>9408</v>
      </c>
      <c r="BL121" s="24">
        <f t="shared" ref="BL121:BR121" si="329">BL123-BK123</f>
        <v>14817.600000000006</v>
      </c>
      <c r="BM121" s="24">
        <f t="shared" si="329"/>
        <v>23049.599999999991</v>
      </c>
      <c r="BN121" s="24">
        <f t="shared" si="329"/>
        <v>35496.383999999991</v>
      </c>
      <c r="BO121" s="24">
        <f t="shared" si="329"/>
        <v>54212.659200000009</v>
      </c>
      <c r="BP121" s="24">
        <f t="shared" si="329"/>
        <v>82222.533119999978</v>
      </c>
      <c r="BQ121" s="24">
        <f t="shared" si="329"/>
        <v>123966.280704</v>
      </c>
      <c r="BR121" s="24">
        <f t="shared" si="329"/>
        <v>185949.42105600005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11351.039999999999</v>
      </c>
      <c r="J122" s="24"/>
      <c r="K122" s="24"/>
      <c r="L122" s="24"/>
      <c r="M122" s="24"/>
      <c r="N122" s="24">
        <f>SUM(E121:N121)/10</f>
        <v>53860.247808</v>
      </c>
      <c r="P122" s="163"/>
      <c r="Q122" s="163"/>
      <c r="R122" s="20" t="s">
        <v>59</v>
      </c>
      <c r="S122" s="24"/>
      <c r="T122" s="24"/>
      <c r="U122" s="24"/>
      <c r="V122" s="24"/>
      <c r="W122" s="24">
        <f>SUM(S121:W121)/5</f>
        <v>11351.039999999999</v>
      </c>
      <c r="X122" s="24"/>
      <c r="Y122" s="24"/>
      <c r="Z122" s="24"/>
      <c r="AA122" s="24"/>
      <c r="AB122" s="24">
        <f>SUM(S121:AB121)/10</f>
        <v>53860.247808</v>
      </c>
      <c r="AD122" s="163"/>
      <c r="AE122" s="163"/>
      <c r="AF122" s="20" t="s">
        <v>59</v>
      </c>
      <c r="AG122" s="24"/>
      <c r="AH122" s="24"/>
      <c r="AI122" s="24"/>
      <c r="AJ122" s="24"/>
      <c r="AK122" s="24">
        <f>SUM(AG121:AK121)/5</f>
        <v>11351.039999999999</v>
      </c>
      <c r="AL122" s="24"/>
      <c r="AM122" s="24"/>
      <c r="AN122" s="24"/>
      <c r="AO122" s="24"/>
      <c r="AP122" s="24">
        <f>SUM(AG121:AP121)/10</f>
        <v>53860.247808</v>
      </c>
      <c r="AR122" s="163"/>
      <c r="AS122" s="163"/>
      <c r="AT122" s="20" t="s">
        <v>59</v>
      </c>
      <c r="AU122" s="24"/>
      <c r="AV122" s="24"/>
      <c r="AW122" s="24"/>
      <c r="AX122" s="24"/>
      <c r="AY122" s="24">
        <f>SUM(AU121:AY121)/5</f>
        <v>11351.039999999999</v>
      </c>
      <c r="AZ122" s="24"/>
      <c r="BA122" s="24"/>
      <c r="BB122" s="24"/>
      <c r="BC122" s="24"/>
      <c r="BD122" s="24">
        <f>SUM(AU121:BD121)/10</f>
        <v>53860.247808</v>
      </c>
      <c r="BF122" s="163"/>
      <c r="BG122" s="163"/>
      <c r="BH122" s="20" t="s">
        <v>59</v>
      </c>
      <c r="BI122" s="24"/>
      <c r="BJ122" s="24"/>
      <c r="BK122" s="24"/>
      <c r="BL122" s="24"/>
      <c r="BM122" s="24">
        <f>SUM(BI121:BM121)/5</f>
        <v>11351.039999999999</v>
      </c>
      <c r="BN122" s="24"/>
      <c r="BO122" s="24"/>
      <c r="BP122" s="24"/>
      <c r="BQ122" s="24"/>
      <c r="BR122" s="24">
        <f>SUM(BI121:BR121)/10</f>
        <v>53860.247808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330">E113*E$16</f>
        <v>3600</v>
      </c>
      <c r="F123" s="25">
        <f t="shared" si="330"/>
        <v>9480</v>
      </c>
      <c r="G123" s="25">
        <f t="shared" si="330"/>
        <v>18888</v>
      </c>
      <c r="H123" s="25">
        <f t="shared" si="330"/>
        <v>33705.600000000006</v>
      </c>
      <c r="I123" s="25">
        <f t="shared" si="330"/>
        <v>56755.199999999997</v>
      </c>
      <c r="J123" s="25">
        <f t="shared" si="330"/>
        <v>92251.583999999988</v>
      </c>
      <c r="K123" s="25">
        <f t="shared" si="330"/>
        <v>146464.2432</v>
      </c>
      <c r="L123" s="25">
        <f t="shared" si="330"/>
        <v>228686.77631999998</v>
      </c>
      <c r="M123" s="25">
        <f t="shared" si="330"/>
        <v>352653.05702399998</v>
      </c>
      <c r="N123" s="25">
        <f t="shared" si="330"/>
        <v>538602.47808000003</v>
      </c>
      <c r="P123" s="163"/>
      <c r="Q123" s="163"/>
      <c r="R123" s="20" t="s">
        <v>58</v>
      </c>
      <c r="S123" s="25">
        <f t="shared" ref="S123:AB123" si="331">S113*S$16</f>
        <v>3600</v>
      </c>
      <c r="T123" s="25">
        <f t="shared" si="331"/>
        <v>9480</v>
      </c>
      <c r="U123" s="25">
        <f t="shared" si="331"/>
        <v>18888</v>
      </c>
      <c r="V123" s="25">
        <f t="shared" si="331"/>
        <v>33705.600000000006</v>
      </c>
      <c r="W123" s="25">
        <f t="shared" si="331"/>
        <v>56755.199999999997</v>
      </c>
      <c r="X123" s="25">
        <f t="shared" si="331"/>
        <v>92251.583999999988</v>
      </c>
      <c r="Y123" s="25">
        <f t="shared" si="331"/>
        <v>146464.2432</v>
      </c>
      <c r="Z123" s="25">
        <f t="shared" si="331"/>
        <v>228686.77631999998</v>
      </c>
      <c r="AA123" s="25">
        <f t="shared" si="331"/>
        <v>352653.05702399998</v>
      </c>
      <c r="AB123" s="25">
        <f t="shared" si="331"/>
        <v>538602.47808000003</v>
      </c>
      <c r="AD123" s="163"/>
      <c r="AE123" s="163"/>
      <c r="AF123" s="20" t="s">
        <v>58</v>
      </c>
      <c r="AG123" s="25">
        <f t="shared" ref="AG123:AP123" si="332">AG113*AG$16</f>
        <v>3600</v>
      </c>
      <c r="AH123" s="25">
        <f t="shared" si="332"/>
        <v>9480</v>
      </c>
      <c r="AI123" s="25">
        <f t="shared" si="332"/>
        <v>18888</v>
      </c>
      <c r="AJ123" s="25">
        <f t="shared" si="332"/>
        <v>33705.600000000006</v>
      </c>
      <c r="AK123" s="25">
        <f t="shared" si="332"/>
        <v>56755.199999999997</v>
      </c>
      <c r="AL123" s="25">
        <f t="shared" si="332"/>
        <v>92251.583999999988</v>
      </c>
      <c r="AM123" s="25">
        <f t="shared" si="332"/>
        <v>146464.2432</v>
      </c>
      <c r="AN123" s="25">
        <f t="shared" si="332"/>
        <v>228686.77631999998</v>
      </c>
      <c r="AO123" s="25">
        <f t="shared" si="332"/>
        <v>352653.05702399998</v>
      </c>
      <c r="AP123" s="25">
        <f t="shared" si="332"/>
        <v>538602.47808000003</v>
      </c>
      <c r="AR123" s="163"/>
      <c r="AS123" s="163"/>
      <c r="AT123" s="20" t="s">
        <v>58</v>
      </c>
      <c r="AU123" s="25">
        <f t="shared" ref="AU123:BD123" si="333">AU113*AU$16</f>
        <v>3600</v>
      </c>
      <c r="AV123" s="25">
        <f t="shared" si="333"/>
        <v>9480</v>
      </c>
      <c r="AW123" s="25">
        <f t="shared" si="333"/>
        <v>18888</v>
      </c>
      <c r="AX123" s="25">
        <f t="shared" si="333"/>
        <v>33705.600000000006</v>
      </c>
      <c r="AY123" s="25">
        <f t="shared" si="333"/>
        <v>56755.199999999997</v>
      </c>
      <c r="AZ123" s="25">
        <f t="shared" si="333"/>
        <v>92251.583999999988</v>
      </c>
      <c r="BA123" s="25">
        <f t="shared" si="333"/>
        <v>146464.2432</v>
      </c>
      <c r="BB123" s="25">
        <f t="shared" si="333"/>
        <v>228686.77631999998</v>
      </c>
      <c r="BC123" s="25">
        <f t="shared" si="333"/>
        <v>352653.05702399998</v>
      </c>
      <c r="BD123" s="25">
        <f t="shared" si="333"/>
        <v>538602.47808000003</v>
      </c>
      <c r="BF123" s="163"/>
      <c r="BG123" s="163"/>
      <c r="BH123" s="20" t="s">
        <v>58</v>
      </c>
      <c r="BI123" s="25">
        <f t="shared" ref="BI123:BR123" si="334">BI113*BI$16</f>
        <v>3600</v>
      </c>
      <c r="BJ123" s="25">
        <f t="shared" si="334"/>
        <v>9480</v>
      </c>
      <c r="BK123" s="25">
        <f t="shared" si="334"/>
        <v>18888</v>
      </c>
      <c r="BL123" s="25">
        <f t="shared" si="334"/>
        <v>33705.600000000006</v>
      </c>
      <c r="BM123" s="25">
        <f t="shared" si="334"/>
        <v>56755.199999999997</v>
      </c>
      <c r="BN123" s="25">
        <f t="shared" si="334"/>
        <v>92251.583999999988</v>
      </c>
      <c r="BO123" s="25">
        <f t="shared" si="334"/>
        <v>146464.2432</v>
      </c>
      <c r="BP123" s="25">
        <f t="shared" si="334"/>
        <v>228686.77631999998</v>
      </c>
      <c r="BQ123" s="25">
        <f t="shared" si="334"/>
        <v>352653.05702399998</v>
      </c>
      <c r="BR123" s="25">
        <f t="shared" si="334"/>
        <v>538602.47808000003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0</v>
      </c>
      <c r="F124" s="17">
        <f t="shared" ref="F124:N124" si="335">F129*$E$4/F$16</f>
        <v>0</v>
      </c>
      <c r="G124" s="17">
        <f t="shared" si="335"/>
        <v>0</v>
      </c>
      <c r="H124" s="17">
        <f t="shared" si="335"/>
        <v>0</v>
      </c>
      <c r="I124" s="17">
        <f t="shared" si="335"/>
        <v>0</v>
      </c>
      <c r="J124" s="17">
        <f t="shared" si="335"/>
        <v>0</v>
      </c>
      <c r="K124" s="17">
        <f t="shared" si="335"/>
        <v>0</v>
      </c>
      <c r="L124" s="17">
        <f t="shared" si="335"/>
        <v>0</v>
      </c>
      <c r="M124" s="17">
        <f t="shared" si="335"/>
        <v>0</v>
      </c>
      <c r="N124" s="17">
        <f t="shared" si="335"/>
        <v>0</v>
      </c>
      <c r="P124" s="172" t="s">
        <v>71</v>
      </c>
      <c r="Q124" s="165" t="s">
        <v>41</v>
      </c>
      <c r="R124" s="16" t="s">
        <v>55</v>
      </c>
      <c r="S124" s="17">
        <f>S129*$E$4/S$16</f>
        <v>0</v>
      </c>
      <c r="T124" s="17">
        <f t="shared" ref="T124:AB124" si="336">T129*$E$4/T$16</f>
        <v>0</v>
      </c>
      <c r="U124" s="17">
        <f t="shared" si="336"/>
        <v>0</v>
      </c>
      <c r="V124" s="17">
        <f t="shared" si="336"/>
        <v>0</v>
      </c>
      <c r="W124" s="17">
        <f t="shared" si="336"/>
        <v>0</v>
      </c>
      <c r="X124" s="17">
        <f t="shared" si="336"/>
        <v>0</v>
      </c>
      <c r="Y124" s="17">
        <f t="shared" si="336"/>
        <v>0</v>
      </c>
      <c r="Z124" s="17">
        <f t="shared" si="336"/>
        <v>0</v>
      </c>
      <c r="AA124" s="17">
        <f t="shared" si="336"/>
        <v>0</v>
      </c>
      <c r="AB124" s="17">
        <f t="shared" si="336"/>
        <v>0</v>
      </c>
      <c r="AC124" s="5"/>
      <c r="AD124" s="172" t="s">
        <v>71</v>
      </c>
      <c r="AE124" s="165" t="s">
        <v>41</v>
      </c>
      <c r="AF124" s="16" t="s">
        <v>55</v>
      </c>
      <c r="AG124" s="17">
        <f>AG129*$E$4/AG$16</f>
        <v>0</v>
      </c>
      <c r="AH124" s="17">
        <f t="shared" ref="AH124:AP124" si="337">AH129*$E$4/AH$16</f>
        <v>0</v>
      </c>
      <c r="AI124" s="17">
        <f t="shared" si="337"/>
        <v>0</v>
      </c>
      <c r="AJ124" s="17">
        <f t="shared" si="337"/>
        <v>0</v>
      </c>
      <c r="AK124" s="17">
        <f t="shared" si="337"/>
        <v>0</v>
      </c>
      <c r="AL124" s="17">
        <f t="shared" si="337"/>
        <v>0</v>
      </c>
      <c r="AM124" s="17">
        <f t="shared" si="337"/>
        <v>0</v>
      </c>
      <c r="AN124" s="17">
        <f t="shared" si="337"/>
        <v>0</v>
      </c>
      <c r="AO124" s="17">
        <f t="shared" si="337"/>
        <v>0</v>
      </c>
      <c r="AP124" s="17">
        <f t="shared" si="337"/>
        <v>0</v>
      </c>
      <c r="AQ124" s="5"/>
      <c r="AR124" s="172" t="s">
        <v>71</v>
      </c>
      <c r="AS124" s="165" t="s">
        <v>41</v>
      </c>
      <c r="AT124" s="16" t="s">
        <v>55</v>
      </c>
      <c r="AU124" s="17">
        <f>AU129*$E$4/AU$16</f>
        <v>0</v>
      </c>
      <c r="AV124" s="17">
        <f t="shared" ref="AV124:BD124" si="338">AV129*$E$4/AV$16</f>
        <v>0</v>
      </c>
      <c r="AW124" s="17">
        <f t="shared" si="338"/>
        <v>0</v>
      </c>
      <c r="AX124" s="17">
        <f t="shared" si="338"/>
        <v>0</v>
      </c>
      <c r="AY124" s="17">
        <f t="shared" si="338"/>
        <v>0</v>
      </c>
      <c r="AZ124" s="17">
        <f t="shared" si="338"/>
        <v>0</v>
      </c>
      <c r="BA124" s="17">
        <f t="shared" si="338"/>
        <v>0</v>
      </c>
      <c r="BB124" s="17">
        <f t="shared" si="338"/>
        <v>0</v>
      </c>
      <c r="BC124" s="17">
        <f t="shared" si="338"/>
        <v>0</v>
      </c>
      <c r="BD124" s="17">
        <f t="shared" si="338"/>
        <v>0</v>
      </c>
      <c r="BE124" s="5"/>
      <c r="BF124" s="172" t="s">
        <v>71</v>
      </c>
      <c r="BG124" s="165" t="s">
        <v>41</v>
      </c>
      <c r="BH124" s="16" t="s">
        <v>55</v>
      </c>
      <c r="BI124" s="17">
        <f>BI129*$E$4/BI$16</f>
        <v>0</v>
      </c>
      <c r="BJ124" s="17">
        <f t="shared" ref="BJ124:BR124" si="339">BJ129*$E$4/BJ$16</f>
        <v>0</v>
      </c>
      <c r="BK124" s="17">
        <f t="shared" si="339"/>
        <v>0</v>
      </c>
      <c r="BL124" s="17">
        <f t="shared" si="339"/>
        <v>0</v>
      </c>
      <c r="BM124" s="17">
        <f t="shared" si="339"/>
        <v>0</v>
      </c>
      <c r="BN124" s="17">
        <f t="shared" si="339"/>
        <v>0</v>
      </c>
      <c r="BO124" s="17">
        <f t="shared" si="339"/>
        <v>0</v>
      </c>
      <c r="BP124" s="17">
        <f t="shared" si="339"/>
        <v>0</v>
      </c>
      <c r="BQ124" s="17">
        <f t="shared" si="339"/>
        <v>0</v>
      </c>
      <c r="BR124" s="17">
        <f t="shared" si="339"/>
        <v>0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0</v>
      </c>
      <c r="J125" s="17"/>
      <c r="K125" s="17"/>
      <c r="L125" s="17"/>
      <c r="M125" s="17"/>
      <c r="N125" s="18">
        <f>SUM(E124:N124)/10</f>
        <v>0</v>
      </c>
      <c r="P125" s="173"/>
      <c r="Q125" s="165"/>
      <c r="R125" s="16" t="s">
        <v>56</v>
      </c>
      <c r="S125" s="17"/>
      <c r="T125" s="17"/>
      <c r="U125" s="17"/>
      <c r="V125" s="17"/>
      <c r="W125" s="100">
        <f>SUM(S124:W124)/5</f>
        <v>0</v>
      </c>
      <c r="X125" s="17"/>
      <c r="Y125" s="17"/>
      <c r="Z125" s="17"/>
      <c r="AA125" s="17"/>
      <c r="AB125" s="18">
        <f>SUM(S124:AB124)/10</f>
        <v>0</v>
      </c>
      <c r="AC125" s="5"/>
      <c r="AD125" s="173"/>
      <c r="AE125" s="165"/>
      <c r="AF125" s="16" t="s">
        <v>56</v>
      </c>
      <c r="AG125" s="17"/>
      <c r="AH125" s="17"/>
      <c r="AI125" s="17"/>
      <c r="AJ125" s="17"/>
      <c r="AK125" s="100">
        <f>SUM(AG124:AK124)/5</f>
        <v>0</v>
      </c>
      <c r="AL125" s="17"/>
      <c r="AM125" s="17"/>
      <c r="AN125" s="17"/>
      <c r="AO125" s="17"/>
      <c r="AP125" s="18">
        <f>SUM(AG124:AP124)/10</f>
        <v>0</v>
      </c>
      <c r="AQ125" s="5"/>
      <c r="AR125" s="173"/>
      <c r="AS125" s="165"/>
      <c r="AT125" s="16" t="s">
        <v>56</v>
      </c>
      <c r="AU125" s="17"/>
      <c r="AV125" s="17"/>
      <c r="AW125" s="17"/>
      <c r="AX125" s="17"/>
      <c r="AY125" s="100">
        <f>SUM(AU124:AY124)/5</f>
        <v>0</v>
      </c>
      <c r="AZ125" s="17"/>
      <c r="BA125" s="17"/>
      <c r="BB125" s="17"/>
      <c r="BC125" s="17"/>
      <c r="BD125" s="18">
        <f>SUM(AU124:BD124)/10</f>
        <v>0</v>
      </c>
      <c r="BE125" s="5"/>
      <c r="BF125" s="173"/>
      <c r="BG125" s="165"/>
      <c r="BH125" s="16" t="s">
        <v>56</v>
      </c>
      <c r="BI125" s="17"/>
      <c r="BJ125" s="17"/>
      <c r="BK125" s="17"/>
      <c r="BL125" s="17"/>
      <c r="BM125" s="100">
        <f>SUM(BI124:BM124)/5</f>
        <v>0</v>
      </c>
      <c r="BN125" s="17"/>
      <c r="BO125" s="17"/>
      <c r="BP125" s="17"/>
      <c r="BQ125" s="17"/>
      <c r="BR125" s="18">
        <f>SUM(BI124:BR124)/10</f>
        <v>0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340">E$18*(E124/E$20)</f>
        <v>0</v>
      </c>
      <c r="F126" s="17">
        <f t="shared" si="340"/>
        <v>0</v>
      </c>
      <c r="G126" s="17">
        <f t="shared" si="340"/>
        <v>0</v>
      </c>
      <c r="H126" s="17">
        <f t="shared" si="340"/>
        <v>0</v>
      </c>
      <c r="I126" s="17">
        <f t="shared" si="340"/>
        <v>0</v>
      </c>
      <c r="J126" s="17">
        <f t="shared" si="340"/>
        <v>0</v>
      </c>
      <c r="K126" s="17">
        <f t="shared" si="340"/>
        <v>0</v>
      </c>
      <c r="L126" s="17">
        <f t="shared" si="340"/>
        <v>0</v>
      </c>
      <c r="M126" s="17">
        <f t="shared" si="340"/>
        <v>0</v>
      </c>
      <c r="N126" s="17">
        <f t="shared" si="340"/>
        <v>0</v>
      </c>
      <c r="P126" s="173"/>
      <c r="Q126" s="165"/>
      <c r="R126" s="16" t="s">
        <v>53</v>
      </c>
      <c r="S126" s="17">
        <f t="shared" ref="S126:AB126" si="341">S$18*(S124/S$20)</f>
        <v>0</v>
      </c>
      <c r="T126" s="17">
        <f t="shared" si="341"/>
        <v>0</v>
      </c>
      <c r="U126" s="17">
        <f t="shared" si="341"/>
        <v>0</v>
      </c>
      <c r="V126" s="17">
        <f t="shared" si="341"/>
        <v>0</v>
      </c>
      <c r="W126" s="17">
        <f t="shared" si="341"/>
        <v>0</v>
      </c>
      <c r="X126" s="17">
        <f t="shared" si="341"/>
        <v>0</v>
      </c>
      <c r="Y126" s="17">
        <f t="shared" si="341"/>
        <v>0</v>
      </c>
      <c r="Z126" s="17">
        <f t="shared" si="341"/>
        <v>0</v>
      </c>
      <c r="AA126" s="17">
        <f t="shared" si="341"/>
        <v>0</v>
      </c>
      <c r="AB126" s="17">
        <f t="shared" si="341"/>
        <v>0</v>
      </c>
      <c r="AC126" s="5"/>
      <c r="AD126" s="173"/>
      <c r="AE126" s="165"/>
      <c r="AF126" s="16" t="s">
        <v>53</v>
      </c>
      <c r="AG126" s="17">
        <f t="shared" ref="AG126:AP126" si="342">AG$18*(AG124/AG$20)</f>
        <v>0</v>
      </c>
      <c r="AH126" s="17">
        <f t="shared" si="342"/>
        <v>0</v>
      </c>
      <c r="AI126" s="17">
        <f t="shared" si="342"/>
        <v>0</v>
      </c>
      <c r="AJ126" s="17">
        <f t="shared" si="342"/>
        <v>0</v>
      </c>
      <c r="AK126" s="17">
        <f t="shared" si="342"/>
        <v>0</v>
      </c>
      <c r="AL126" s="17">
        <f t="shared" si="342"/>
        <v>0</v>
      </c>
      <c r="AM126" s="17">
        <f t="shared" si="342"/>
        <v>0</v>
      </c>
      <c r="AN126" s="17">
        <f t="shared" si="342"/>
        <v>0</v>
      </c>
      <c r="AO126" s="17">
        <f t="shared" si="342"/>
        <v>0</v>
      </c>
      <c r="AP126" s="17">
        <f t="shared" si="342"/>
        <v>0</v>
      </c>
      <c r="AQ126" s="5"/>
      <c r="AR126" s="173"/>
      <c r="AS126" s="165"/>
      <c r="AT126" s="16" t="s">
        <v>53</v>
      </c>
      <c r="AU126" s="17">
        <f t="shared" ref="AU126:BD126" si="343">AU$18*(AU124/AU$20)</f>
        <v>0</v>
      </c>
      <c r="AV126" s="17">
        <f t="shared" si="343"/>
        <v>0</v>
      </c>
      <c r="AW126" s="17">
        <f t="shared" si="343"/>
        <v>0</v>
      </c>
      <c r="AX126" s="17">
        <f t="shared" si="343"/>
        <v>0</v>
      </c>
      <c r="AY126" s="17">
        <f t="shared" si="343"/>
        <v>0</v>
      </c>
      <c r="AZ126" s="17">
        <f t="shared" si="343"/>
        <v>0</v>
      </c>
      <c r="BA126" s="17">
        <f t="shared" si="343"/>
        <v>0</v>
      </c>
      <c r="BB126" s="17">
        <f t="shared" si="343"/>
        <v>0</v>
      </c>
      <c r="BC126" s="17">
        <f t="shared" si="343"/>
        <v>0</v>
      </c>
      <c r="BD126" s="17">
        <f t="shared" si="343"/>
        <v>0</v>
      </c>
      <c r="BE126" s="5"/>
      <c r="BF126" s="173"/>
      <c r="BG126" s="165"/>
      <c r="BH126" s="16" t="s">
        <v>53</v>
      </c>
      <c r="BI126" s="17">
        <f t="shared" ref="BI126:BR126" si="344">BI$18*(BI124/BI$20)</f>
        <v>0</v>
      </c>
      <c r="BJ126" s="17">
        <f t="shared" si="344"/>
        <v>0</v>
      </c>
      <c r="BK126" s="17">
        <f t="shared" si="344"/>
        <v>0</v>
      </c>
      <c r="BL126" s="17">
        <f t="shared" si="344"/>
        <v>0</v>
      </c>
      <c r="BM126" s="17">
        <f t="shared" si="344"/>
        <v>0</v>
      </c>
      <c r="BN126" s="17">
        <f t="shared" si="344"/>
        <v>0</v>
      </c>
      <c r="BO126" s="17">
        <f t="shared" si="344"/>
        <v>0</v>
      </c>
      <c r="BP126" s="17">
        <f t="shared" si="344"/>
        <v>0</v>
      </c>
      <c r="BQ126" s="17">
        <f t="shared" si="344"/>
        <v>0</v>
      </c>
      <c r="BR126" s="17">
        <f t="shared" si="344"/>
        <v>0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0</v>
      </c>
      <c r="F127" s="21">
        <f t="shared" ref="F127:N127" si="345">10*F124</f>
        <v>0</v>
      </c>
      <c r="G127" s="21">
        <f t="shared" si="345"/>
        <v>0</v>
      </c>
      <c r="H127" s="21">
        <f t="shared" si="345"/>
        <v>0</v>
      </c>
      <c r="I127" s="21">
        <f t="shared" si="345"/>
        <v>0</v>
      </c>
      <c r="J127" s="21">
        <f t="shared" si="345"/>
        <v>0</v>
      </c>
      <c r="K127" s="21">
        <f t="shared" si="345"/>
        <v>0</v>
      </c>
      <c r="L127" s="21">
        <f t="shared" si="345"/>
        <v>0</v>
      </c>
      <c r="M127" s="21">
        <f t="shared" si="345"/>
        <v>0</v>
      </c>
      <c r="N127" s="21">
        <f t="shared" si="345"/>
        <v>0</v>
      </c>
      <c r="P127" s="173"/>
      <c r="Q127" s="163"/>
      <c r="R127" s="20" t="s">
        <v>57</v>
      </c>
      <c r="S127" s="21">
        <f>10*S124</f>
        <v>0</v>
      </c>
      <c r="T127" s="21">
        <f t="shared" ref="T127:AB127" si="346">10*T124</f>
        <v>0</v>
      </c>
      <c r="U127" s="21">
        <f t="shared" si="346"/>
        <v>0</v>
      </c>
      <c r="V127" s="21">
        <f t="shared" si="346"/>
        <v>0</v>
      </c>
      <c r="W127" s="21">
        <f t="shared" si="346"/>
        <v>0</v>
      </c>
      <c r="X127" s="21">
        <f t="shared" si="346"/>
        <v>0</v>
      </c>
      <c r="Y127" s="21">
        <f t="shared" si="346"/>
        <v>0</v>
      </c>
      <c r="Z127" s="21">
        <f t="shared" si="346"/>
        <v>0</v>
      </c>
      <c r="AA127" s="21">
        <f t="shared" si="346"/>
        <v>0</v>
      </c>
      <c r="AB127" s="21">
        <f t="shared" si="346"/>
        <v>0</v>
      </c>
      <c r="AC127" s="5"/>
      <c r="AD127" s="173"/>
      <c r="AE127" s="163"/>
      <c r="AF127" s="20" t="s">
        <v>57</v>
      </c>
      <c r="AG127" s="21">
        <f>10*AG124</f>
        <v>0</v>
      </c>
      <c r="AH127" s="21">
        <f t="shared" ref="AH127:AP127" si="347">10*AH124</f>
        <v>0</v>
      </c>
      <c r="AI127" s="21">
        <f t="shared" si="347"/>
        <v>0</v>
      </c>
      <c r="AJ127" s="21">
        <f t="shared" si="347"/>
        <v>0</v>
      </c>
      <c r="AK127" s="21">
        <f t="shared" si="347"/>
        <v>0</v>
      </c>
      <c r="AL127" s="21">
        <f t="shared" si="347"/>
        <v>0</v>
      </c>
      <c r="AM127" s="21">
        <f t="shared" si="347"/>
        <v>0</v>
      </c>
      <c r="AN127" s="21">
        <f t="shared" si="347"/>
        <v>0</v>
      </c>
      <c r="AO127" s="21">
        <f t="shared" si="347"/>
        <v>0</v>
      </c>
      <c r="AP127" s="21">
        <f t="shared" si="347"/>
        <v>0</v>
      </c>
      <c r="AQ127" s="5"/>
      <c r="AR127" s="173"/>
      <c r="AS127" s="163"/>
      <c r="AT127" s="20" t="s">
        <v>57</v>
      </c>
      <c r="AU127" s="21">
        <f>10*AU124</f>
        <v>0</v>
      </c>
      <c r="AV127" s="21">
        <f t="shared" ref="AV127:BD127" si="348">10*AV124</f>
        <v>0</v>
      </c>
      <c r="AW127" s="21">
        <f t="shared" si="348"/>
        <v>0</v>
      </c>
      <c r="AX127" s="21">
        <f t="shared" si="348"/>
        <v>0</v>
      </c>
      <c r="AY127" s="21">
        <f t="shared" si="348"/>
        <v>0</v>
      </c>
      <c r="AZ127" s="21">
        <f t="shared" si="348"/>
        <v>0</v>
      </c>
      <c r="BA127" s="21">
        <f t="shared" si="348"/>
        <v>0</v>
      </c>
      <c r="BB127" s="21">
        <f t="shared" si="348"/>
        <v>0</v>
      </c>
      <c r="BC127" s="21">
        <f t="shared" si="348"/>
        <v>0</v>
      </c>
      <c r="BD127" s="21">
        <f t="shared" si="348"/>
        <v>0</v>
      </c>
      <c r="BE127" s="5"/>
      <c r="BF127" s="173"/>
      <c r="BG127" s="163"/>
      <c r="BH127" s="20" t="s">
        <v>57</v>
      </c>
      <c r="BI127" s="21">
        <f>10*BI124</f>
        <v>0</v>
      </c>
      <c r="BJ127" s="21">
        <f t="shared" ref="BJ127:BR127" si="349">10*BJ124</f>
        <v>0</v>
      </c>
      <c r="BK127" s="21">
        <f t="shared" si="349"/>
        <v>0</v>
      </c>
      <c r="BL127" s="21">
        <f t="shared" si="349"/>
        <v>0</v>
      </c>
      <c r="BM127" s="21">
        <f t="shared" si="349"/>
        <v>0</v>
      </c>
      <c r="BN127" s="21">
        <f t="shared" si="349"/>
        <v>0</v>
      </c>
      <c r="BO127" s="21">
        <f t="shared" si="349"/>
        <v>0</v>
      </c>
      <c r="BP127" s="21">
        <f t="shared" si="349"/>
        <v>0</v>
      </c>
      <c r="BQ127" s="21">
        <f t="shared" si="349"/>
        <v>0</v>
      </c>
      <c r="BR127" s="21">
        <f t="shared" si="349"/>
        <v>0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0</v>
      </c>
      <c r="F128" s="21">
        <f>10*F126</f>
        <v>0</v>
      </c>
      <c r="G128" s="21">
        <f>10*G126</f>
        <v>0</v>
      </c>
      <c r="H128" s="21">
        <f t="shared" ref="H128:N128" si="350">10*H126</f>
        <v>0</v>
      </c>
      <c r="I128" s="21">
        <f t="shared" si="350"/>
        <v>0</v>
      </c>
      <c r="J128" s="21">
        <f t="shared" si="350"/>
        <v>0</v>
      </c>
      <c r="K128" s="21">
        <f t="shared" si="350"/>
        <v>0</v>
      </c>
      <c r="L128" s="21">
        <f t="shared" si="350"/>
        <v>0</v>
      </c>
      <c r="M128" s="21">
        <f t="shared" si="350"/>
        <v>0</v>
      </c>
      <c r="N128" s="21">
        <f t="shared" si="350"/>
        <v>0</v>
      </c>
      <c r="P128" s="173"/>
      <c r="Q128" s="163"/>
      <c r="R128" s="20" t="s">
        <v>58</v>
      </c>
      <c r="S128" s="21">
        <f>10*S126</f>
        <v>0</v>
      </c>
      <c r="T128" s="21">
        <f>10*T126</f>
        <v>0</v>
      </c>
      <c r="U128" s="21">
        <f>10*U126</f>
        <v>0</v>
      </c>
      <c r="V128" s="21">
        <f t="shared" ref="V128:AB128" si="351">10*V126</f>
        <v>0</v>
      </c>
      <c r="W128" s="21">
        <f t="shared" si="351"/>
        <v>0</v>
      </c>
      <c r="X128" s="21">
        <f t="shared" si="351"/>
        <v>0</v>
      </c>
      <c r="Y128" s="21">
        <f t="shared" si="351"/>
        <v>0</v>
      </c>
      <c r="Z128" s="21">
        <f t="shared" si="351"/>
        <v>0</v>
      </c>
      <c r="AA128" s="21">
        <f t="shared" si="351"/>
        <v>0</v>
      </c>
      <c r="AB128" s="21">
        <f t="shared" si="351"/>
        <v>0</v>
      </c>
      <c r="AC128" s="5"/>
      <c r="AD128" s="173"/>
      <c r="AE128" s="163"/>
      <c r="AF128" s="20" t="s">
        <v>58</v>
      </c>
      <c r="AG128" s="21">
        <f>10*AG126</f>
        <v>0</v>
      </c>
      <c r="AH128" s="21">
        <f>10*AH126</f>
        <v>0</v>
      </c>
      <c r="AI128" s="21">
        <f>10*AI126</f>
        <v>0</v>
      </c>
      <c r="AJ128" s="21">
        <f t="shared" ref="AJ128:AP128" si="352">10*AJ126</f>
        <v>0</v>
      </c>
      <c r="AK128" s="21">
        <f t="shared" si="352"/>
        <v>0</v>
      </c>
      <c r="AL128" s="21">
        <f t="shared" si="352"/>
        <v>0</v>
      </c>
      <c r="AM128" s="21">
        <f t="shared" si="352"/>
        <v>0</v>
      </c>
      <c r="AN128" s="21">
        <f t="shared" si="352"/>
        <v>0</v>
      </c>
      <c r="AO128" s="21">
        <f t="shared" si="352"/>
        <v>0</v>
      </c>
      <c r="AP128" s="21">
        <f t="shared" si="352"/>
        <v>0</v>
      </c>
      <c r="AQ128" s="5"/>
      <c r="AR128" s="173"/>
      <c r="AS128" s="163"/>
      <c r="AT128" s="20" t="s">
        <v>58</v>
      </c>
      <c r="AU128" s="21">
        <f>10*AU126</f>
        <v>0</v>
      </c>
      <c r="AV128" s="21">
        <f>10*AV126</f>
        <v>0</v>
      </c>
      <c r="AW128" s="21">
        <f>10*AW126</f>
        <v>0</v>
      </c>
      <c r="AX128" s="21">
        <f t="shared" ref="AX128:BD128" si="353">10*AX126</f>
        <v>0</v>
      </c>
      <c r="AY128" s="21">
        <f t="shared" si="353"/>
        <v>0</v>
      </c>
      <c r="AZ128" s="21">
        <f t="shared" si="353"/>
        <v>0</v>
      </c>
      <c r="BA128" s="21">
        <f t="shared" si="353"/>
        <v>0</v>
      </c>
      <c r="BB128" s="21">
        <f t="shared" si="353"/>
        <v>0</v>
      </c>
      <c r="BC128" s="21">
        <f t="shared" si="353"/>
        <v>0</v>
      </c>
      <c r="BD128" s="21">
        <f t="shared" si="353"/>
        <v>0</v>
      </c>
      <c r="BE128" s="5"/>
      <c r="BF128" s="173"/>
      <c r="BG128" s="163"/>
      <c r="BH128" s="20" t="s">
        <v>58</v>
      </c>
      <c r="BI128" s="21">
        <f>10*BI126</f>
        <v>0</v>
      </c>
      <c r="BJ128" s="21">
        <f>10*BJ126</f>
        <v>0</v>
      </c>
      <c r="BK128" s="21">
        <f>10*BK126</f>
        <v>0</v>
      </c>
      <c r="BL128" s="21">
        <f t="shared" ref="BL128:BR128" si="354">10*BL126</f>
        <v>0</v>
      </c>
      <c r="BM128" s="21">
        <f t="shared" si="354"/>
        <v>0</v>
      </c>
      <c r="BN128" s="21">
        <f t="shared" si="354"/>
        <v>0</v>
      </c>
      <c r="BO128" s="21">
        <f t="shared" si="354"/>
        <v>0</v>
      </c>
      <c r="BP128" s="21">
        <f t="shared" si="354"/>
        <v>0</v>
      </c>
      <c r="BQ128" s="21">
        <f t="shared" si="354"/>
        <v>0</v>
      </c>
      <c r="BR128" s="21">
        <f t="shared" si="354"/>
        <v>0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0</v>
      </c>
      <c r="F129" s="17">
        <f t="shared" ref="F129:N129" si="355">$E$11*$E$12</f>
        <v>0</v>
      </c>
      <c r="G129" s="17">
        <f t="shared" si="355"/>
        <v>0</v>
      </c>
      <c r="H129" s="17">
        <f t="shared" si="355"/>
        <v>0</v>
      </c>
      <c r="I129" s="17">
        <f t="shared" si="355"/>
        <v>0</v>
      </c>
      <c r="J129" s="17">
        <f t="shared" si="355"/>
        <v>0</v>
      </c>
      <c r="K129" s="17">
        <f t="shared" si="355"/>
        <v>0</v>
      </c>
      <c r="L129" s="17">
        <f t="shared" si="355"/>
        <v>0</v>
      </c>
      <c r="M129" s="17">
        <f t="shared" si="355"/>
        <v>0</v>
      </c>
      <c r="N129" s="17">
        <f t="shared" si="355"/>
        <v>0</v>
      </c>
      <c r="P129" s="173"/>
      <c r="Q129" s="171" t="s">
        <v>45</v>
      </c>
      <c r="R129" s="16" t="s">
        <v>55</v>
      </c>
      <c r="S129" s="17">
        <f>$E$11*$E$12</f>
        <v>0</v>
      </c>
      <c r="T129" s="17">
        <f t="shared" ref="T129:AB129" si="356">$E$11*$E$12</f>
        <v>0</v>
      </c>
      <c r="U129" s="17">
        <f t="shared" si="356"/>
        <v>0</v>
      </c>
      <c r="V129" s="17">
        <f t="shared" si="356"/>
        <v>0</v>
      </c>
      <c r="W129" s="17">
        <f t="shared" si="356"/>
        <v>0</v>
      </c>
      <c r="X129" s="17">
        <f t="shared" si="356"/>
        <v>0</v>
      </c>
      <c r="Y129" s="17">
        <f t="shared" si="356"/>
        <v>0</v>
      </c>
      <c r="Z129" s="17">
        <f t="shared" si="356"/>
        <v>0</v>
      </c>
      <c r="AA129" s="17">
        <f t="shared" si="356"/>
        <v>0</v>
      </c>
      <c r="AB129" s="17">
        <f t="shared" si="356"/>
        <v>0</v>
      </c>
      <c r="AC129" s="5"/>
      <c r="AD129" s="173"/>
      <c r="AE129" s="171" t="s">
        <v>45</v>
      </c>
      <c r="AF129" s="16" t="s">
        <v>55</v>
      </c>
      <c r="AG129" s="17">
        <f>$E$11*$E$12</f>
        <v>0</v>
      </c>
      <c r="AH129" s="17">
        <f t="shared" ref="AH129:AP129" si="357">$E$11*$E$12</f>
        <v>0</v>
      </c>
      <c r="AI129" s="17">
        <f t="shared" si="357"/>
        <v>0</v>
      </c>
      <c r="AJ129" s="17">
        <f t="shared" si="357"/>
        <v>0</v>
      </c>
      <c r="AK129" s="17">
        <f t="shared" si="357"/>
        <v>0</v>
      </c>
      <c r="AL129" s="17">
        <f t="shared" si="357"/>
        <v>0</v>
      </c>
      <c r="AM129" s="17">
        <f t="shared" si="357"/>
        <v>0</v>
      </c>
      <c r="AN129" s="17">
        <f t="shared" si="357"/>
        <v>0</v>
      </c>
      <c r="AO129" s="17">
        <f t="shared" si="357"/>
        <v>0</v>
      </c>
      <c r="AP129" s="17">
        <f t="shared" si="357"/>
        <v>0</v>
      </c>
      <c r="AQ129" s="5"/>
      <c r="AR129" s="173"/>
      <c r="AS129" s="171" t="s">
        <v>45</v>
      </c>
      <c r="AT129" s="16" t="s">
        <v>55</v>
      </c>
      <c r="AU129" s="17">
        <f>$E$11*$E$12</f>
        <v>0</v>
      </c>
      <c r="AV129" s="17">
        <f t="shared" ref="AV129:BD129" si="358">$E$11*$E$12</f>
        <v>0</v>
      </c>
      <c r="AW129" s="17">
        <f t="shared" si="358"/>
        <v>0</v>
      </c>
      <c r="AX129" s="17">
        <f t="shared" si="358"/>
        <v>0</v>
      </c>
      <c r="AY129" s="17">
        <f t="shared" si="358"/>
        <v>0</v>
      </c>
      <c r="AZ129" s="17">
        <f t="shared" si="358"/>
        <v>0</v>
      </c>
      <c r="BA129" s="17">
        <f t="shared" si="358"/>
        <v>0</v>
      </c>
      <c r="BB129" s="17">
        <f t="shared" si="358"/>
        <v>0</v>
      </c>
      <c r="BC129" s="17">
        <f t="shared" si="358"/>
        <v>0</v>
      </c>
      <c r="BD129" s="17">
        <f t="shared" si="358"/>
        <v>0</v>
      </c>
      <c r="BE129" s="5"/>
      <c r="BF129" s="173"/>
      <c r="BG129" s="171" t="s">
        <v>45</v>
      </c>
      <c r="BH129" s="16" t="s">
        <v>55</v>
      </c>
      <c r="BI129" s="17">
        <f>$E$11*$E$12</f>
        <v>0</v>
      </c>
      <c r="BJ129" s="17">
        <f t="shared" ref="BJ129:BR129" si="359">$E$11*$E$12</f>
        <v>0</v>
      </c>
      <c r="BK129" s="17">
        <f t="shared" si="359"/>
        <v>0</v>
      </c>
      <c r="BL129" s="17">
        <f t="shared" si="359"/>
        <v>0</v>
      </c>
      <c r="BM129" s="17">
        <f t="shared" si="359"/>
        <v>0</v>
      </c>
      <c r="BN129" s="17">
        <f t="shared" si="359"/>
        <v>0</v>
      </c>
      <c r="BO129" s="17">
        <f t="shared" si="359"/>
        <v>0</v>
      </c>
      <c r="BP129" s="17">
        <f t="shared" si="359"/>
        <v>0</v>
      </c>
      <c r="BQ129" s="17">
        <f t="shared" si="359"/>
        <v>0</v>
      </c>
      <c r="BR129" s="17">
        <f t="shared" si="359"/>
        <v>0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0</v>
      </c>
      <c r="F130" s="22">
        <f t="shared" ref="F130:N130" si="360">F127*F$16</f>
        <v>0</v>
      </c>
      <c r="G130" s="22">
        <f t="shared" si="360"/>
        <v>0</v>
      </c>
      <c r="H130" s="22">
        <f t="shared" si="360"/>
        <v>0</v>
      </c>
      <c r="I130" s="22">
        <f t="shared" si="360"/>
        <v>0</v>
      </c>
      <c r="J130" s="22">
        <f t="shared" si="360"/>
        <v>0</v>
      </c>
      <c r="K130" s="22">
        <f t="shared" si="360"/>
        <v>0</v>
      </c>
      <c r="L130" s="22">
        <f t="shared" si="360"/>
        <v>0</v>
      </c>
      <c r="M130" s="22">
        <f t="shared" si="360"/>
        <v>0</v>
      </c>
      <c r="N130" s="22">
        <f t="shared" si="360"/>
        <v>0</v>
      </c>
      <c r="P130" s="173"/>
      <c r="Q130" s="163"/>
      <c r="R130" s="20" t="s">
        <v>57</v>
      </c>
      <c r="S130" s="22">
        <f>S127*S$16</f>
        <v>0</v>
      </c>
      <c r="T130" s="22">
        <f t="shared" ref="T130:AB130" si="361">T127*T$16</f>
        <v>0</v>
      </c>
      <c r="U130" s="22">
        <f t="shared" si="361"/>
        <v>0</v>
      </c>
      <c r="V130" s="22">
        <f t="shared" si="361"/>
        <v>0</v>
      </c>
      <c r="W130" s="22">
        <f t="shared" si="361"/>
        <v>0</v>
      </c>
      <c r="X130" s="22">
        <f t="shared" si="361"/>
        <v>0</v>
      </c>
      <c r="Y130" s="22">
        <f t="shared" si="361"/>
        <v>0</v>
      </c>
      <c r="Z130" s="22">
        <f t="shared" si="361"/>
        <v>0</v>
      </c>
      <c r="AA130" s="22">
        <f t="shared" si="361"/>
        <v>0</v>
      </c>
      <c r="AB130" s="22">
        <f t="shared" si="361"/>
        <v>0</v>
      </c>
      <c r="AC130" s="5"/>
      <c r="AD130" s="173"/>
      <c r="AE130" s="163"/>
      <c r="AF130" s="20" t="s">
        <v>57</v>
      </c>
      <c r="AG130" s="22">
        <f>AG127*AG$16</f>
        <v>0</v>
      </c>
      <c r="AH130" s="22">
        <f t="shared" ref="AH130:AP130" si="362">AH127*AH$16</f>
        <v>0</v>
      </c>
      <c r="AI130" s="22">
        <f t="shared" si="362"/>
        <v>0</v>
      </c>
      <c r="AJ130" s="22">
        <f t="shared" si="362"/>
        <v>0</v>
      </c>
      <c r="AK130" s="22">
        <f t="shared" si="362"/>
        <v>0</v>
      </c>
      <c r="AL130" s="22">
        <f t="shared" si="362"/>
        <v>0</v>
      </c>
      <c r="AM130" s="22">
        <f t="shared" si="362"/>
        <v>0</v>
      </c>
      <c r="AN130" s="22">
        <f t="shared" si="362"/>
        <v>0</v>
      </c>
      <c r="AO130" s="22">
        <f t="shared" si="362"/>
        <v>0</v>
      </c>
      <c r="AP130" s="22">
        <f t="shared" si="362"/>
        <v>0</v>
      </c>
      <c r="AQ130" s="5"/>
      <c r="AR130" s="173"/>
      <c r="AS130" s="163"/>
      <c r="AT130" s="20" t="s">
        <v>57</v>
      </c>
      <c r="AU130" s="22">
        <f>AU127*AU$16</f>
        <v>0</v>
      </c>
      <c r="AV130" s="22">
        <f t="shared" ref="AV130:BD130" si="363">AV127*AV$16</f>
        <v>0</v>
      </c>
      <c r="AW130" s="22">
        <f t="shared" si="363"/>
        <v>0</v>
      </c>
      <c r="AX130" s="22">
        <f t="shared" si="363"/>
        <v>0</v>
      </c>
      <c r="AY130" s="22">
        <f t="shared" si="363"/>
        <v>0</v>
      </c>
      <c r="AZ130" s="22">
        <f t="shared" si="363"/>
        <v>0</v>
      </c>
      <c r="BA130" s="22">
        <f t="shared" si="363"/>
        <v>0</v>
      </c>
      <c r="BB130" s="22">
        <f t="shared" si="363"/>
        <v>0</v>
      </c>
      <c r="BC130" s="22">
        <f t="shared" si="363"/>
        <v>0</v>
      </c>
      <c r="BD130" s="22">
        <f t="shared" si="363"/>
        <v>0</v>
      </c>
      <c r="BE130" s="5"/>
      <c r="BF130" s="173"/>
      <c r="BG130" s="163"/>
      <c r="BH130" s="20" t="s">
        <v>57</v>
      </c>
      <c r="BI130" s="22">
        <f>BI127*BI$16</f>
        <v>0</v>
      </c>
      <c r="BJ130" s="22">
        <f t="shared" ref="BJ130:BR130" si="364">BJ127*BJ$16</f>
        <v>0</v>
      </c>
      <c r="BK130" s="22">
        <f t="shared" si="364"/>
        <v>0</v>
      </c>
      <c r="BL130" s="22">
        <f t="shared" si="364"/>
        <v>0</v>
      </c>
      <c r="BM130" s="22">
        <f t="shared" si="364"/>
        <v>0</v>
      </c>
      <c r="BN130" s="22">
        <f t="shared" si="364"/>
        <v>0</v>
      </c>
      <c r="BO130" s="22">
        <f t="shared" si="364"/>
        <v>0</v>
      </c>
      <c r="BP130" s="22">
        <f t="shared" si="364"/>
        <v>0</v>
      </c>
      <c r="BQ130" s="22">
        <f t="shared" si="364"/>
        <v>0</v>
      </c>
      <c r="BR130" s="22">
        <f t="shared" si="364"/>
        <v>0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0</v>
      </c>
      <c r="F131" s="22">
        <f>E131+F130</f>
        <v>0</v>
      </c>
      <c r="G131" s="22">
        <f t="shared" ref="G131:N131" si="365">F131+G130</f>
        <v>0</v>
      </c>
      <c r="H131" s="22">
        <f t="shared" si="365"/>
        <v>0</v>
      </c>
      <c r="I131" s="22">
        <f t="shared" si="365"/>
        <v>0</v>
      </c>
      <c r="J131" s="22">
        <f t="shared" si="365"/>
        <v>0</v>
      </c>
      <c r="K131" s="22">
        <f t="shared" si="365"/>
        <v>0</v>
      </c>
      <c r="L131" s="22">
        <f t="shared" si="365"/>
        <v>0</v>
      </c>
      <c r="M131" s="22">
        <f t="shared" si="365"/>
        <v>0</v>
      </c>
      <c r="N131" s="22">
        <f t="shared" si="365"/>
        <v>0</v>
      </c>
      <c r="P131" s="173"/>
      <c r="Q131" s="163"/>
      <c r="R131" s="20" t="s">
        <v>58</v>
      </c>
      <c r="S131" s="22">
        <f>S130</f>
        <v>0</v>
      </c>
      <c r="T131" s="22">
        <f>S131+T130</f>
        <v>0</v>
      </c>
      <c r="U131" s="22">
        <f t="shared" ref="U131:AB131" si="366">T131+U130</f>
        <v>0</v>
      </c>
      <c r="V131" s="22">
        <f t="shared" si="366"/>
        <v>0</v>
      </c>
      <c r="W131" s="22">
        <f t="shared" si="366"/>
        <v>0</v>
      </c>
      <c r="X131" s="22">
        <f t="shared" si="366"/>
        <v>0</v>
      </c>
      <c r="Y131" s="22">
        <f t="shared" si="366"/>
        <v>0</v>
      </c>
      <c r="Z131" s="22">
        <f t="shared" si="366"/>
        <v>0</v>
      </c>
      <c r="AA131" s="22">
        <f t="shared" si="366"/>
        <v>0</v>
      </c>
      <c r="AB131" s="22">
        <f t="shared" si="366"/>
        <v>0</v>
      </c>
      <c r="AC131" s="5"/>
      <c r="AD131" s="173"/>
      <c r="AE131" s="163"/>
      <c r="AF131" s="20" t="s">
        <v>58</v>
      </c>
      <c r="AG131" s="22">
        <f>AG130</f>
        <v>0</v>
      </c>
      <c r="AH131" s="22">
        <f>AG131+AH130</f>
        <v>0</v>
      </c>
      <c r="AI131" s="22">
        <f t="shared" ref="AI131:AP131" si="367">AH131+AI130</f>
        <v>0</v>
      </c>
      <c r="AJ131" s="22">
        <f t="shared" si="367"/>
        <v>0</v>
      </c>
      <c r="AK131" s="22">
        <f t="shared" si="367"/>
        <v>0</v>
      </c>
      <c r="AL131" s="22">
        <f t="shared" si="367"/>
        <v>0</v>
      </c>
      <c r="AM131" s="22">
        <f t="shared" si="367"/>
        <v>0</v>
      </c>
      <c r="AN131" s="22">
        <f t="shared" si="367"/>
        <v>0</v>
      </c>
      <c r="AO131" s="22">
        <f t="shared" si="367"/>
        <v>0</v>
      </c>
      <c r="AP131" s="22">
        <f t="shared" si="367"/>
        <v>0</v>
      </c>
      <c r="AQ131" s="5"/>
      <c r="AR131" s="173"/>
      <c r="AS131" s="163"/>
      <c r="AT131" s="20" t="s">
        <v>58</v>
      </c>
      <c r="AU131" s="22">
        <f>AU130</f>
        <v>0</v>
      </c>
      <c r="AV131" s="22">
        <f>AU131+AV130</f>
        <v>0</v>
      </c>
      <c r="AW131" s="22">
        <f t="shared" ref="AW131:BD131" si="368">AV131+AW130</f>
        <v>0</v>
      </c>
      <c r="AX131" s="22">
        <f t="shared" si="368"/>
        <v>0</v>
      </c>
      <c r="AY131" s="22">
        <f t="shared" si="368"/>
        <v>0</v>
      </c>
      <c r="AZ131" s="22">
        <f t="shared" si="368"/>
        <v>0</v>
      </c>
      <c r="BA131" s="22">
        <f t="shared" si="368"/>
        <v>0</v>
      </c>
      <c r="BB131" s="22">
        <f t="shared" si="368"/>
        <v>0</v>
      </c>
      <c r="BC131" s="22">
        <f t="shared" si="368"/>
        <v>0</v>
      </c>
      <c r="BD131" s="22">
        <f t="shared" si="368"/>
        <v>0</v>
      </c>
      <c r="BE131" s="5"/>
      <c r="BF131" s="173"/>
      <c r="BG131" s="163"/>
      <c r="BH131" s="20" t="s">
        <v>58</v>
      </c>
      <c r="BI131" s="22">
        <f>BI130</f>
        <v>0</v>
      </c>
      <c r="BJ131" s="22">
        <f>BI131+BJ130</f>
        <v>0</v>
      </c>
      <c r="BK131" s="22">
        <f t="shared" ref="BK131:BR131" si="369">BJ131+BK130</f>
        <v>0</v>
      </c>
      <c r="BL131" s="22">
        <f t="shared" si="369"/>
        <v>0</v>
      </c>
      <c r="BM131" s="22">
        <f t="shared" si="369"/>
        <v>0</v>
      </c>
      <c r="BN131" s="22">
        <f t="shared" si="369"/>
        <v>0</v>
      </c>
      <c r="BO131" s="22">
        <f t="shared" si="369"/>
        <v>0</v>
      </c>
      <c r="BP131" s="22">
        <f t="shared" si="369"/>
        <v>0</v>
      </c>
      <c r="BQ131" s="22">
        <f t="shared" si="369"/>
        <v>0</v>
      </c>
      <c r="BR131" s="22">
        <f t="shared" si="369"/>
        <v>0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0</v>
      </c>
      <c r="F132" s="17">
        <f>F126*F$16/$E$4-E132</f>
        <v>0</v>
      </c>
      <c r="G132" s="17">
        <f>G126*G$16/$E$4-F132-E132</f>
        <v>0</v>
      </c>
      <c r="H132" s="17">
        <f>H126*H$16/$E$4-G132-F132-E132</f>
        <v>0</v>
      </c>
      <c r="I132" s="17">
        <f>I126*I$16/$E$4-H132-G132-F132-E132</f>
        <v>0</v>
      </c>
      <c r="J132" s="17">
        <f>J126*J$16/$E$4-I132-H132-G132-F132-E132</f>
        <v>0</v>
      </c>
      <c r="K132" s="17">
        <f>K126*K$16/$E$4-J132-I132-H132-G132-F132-E132</f>
        <v>0</v>
      </c>
      <c r="L132" s="17">
        <f>L126*L$16/$E$4-K132-J132-I132-H132-G132-F132-E132</f>
        <v>0</v>
      </c>
      <c r="M132" s="17">
        <f>M126*M$16/$E$4-L132-K132-J132-I132-H132-G132-F132-E132</f>
        <v>0</v>
      </c>
      <c r="N132" s="17">
        <f>N126*N$16/$E$4-M132-L132-K132-J132-I132-H132-G132-F132-E132</f>
        <v>0</v>
      </c>
      <c r="P132" s="173"/>
      <c r="Q132" s="171" t="s">
        <v>44</v>
      </c>
      <c r="R132" s="16" t="s">
        <v>55</v>
      </c>
      <c r="S132" s="17">
        <f>S126*S$16/$E$4</f>
        <v>0</v>
      </c>
      <c r="T132" s="17">
        <f>T126*T$16/$E$4-S132</f>
        <v>0</v>
      </c>
      <c r="U132" s="17">
        <f>U126*U$16/$E$4-T132-S132</f>
        <v>0</v>
      </c>
      <c r="V132" s="17">
        <f>V126*V$16/$E$4-U132-T132-S132</f>
        <v>0</v>
      </c>
      <c r="W132" s="17">
        <f>W126*W$16/$E$4-V132-U132-T132-S132</f>
        <v>0</v>
      </c>
      <c r="X132" s="17">
        <f>X126*X$16/$E$4-W132-V132-U132-T132-S132</f>
        <v>0</v>
      </c>
      <c r="Y132" s="17">
        <f>Y126*Y$16/$E$4-X132-W132-V132-U132-T132-S132</f>
        <v>0</v>
      </c>
      <c r="Z132" s="17">
        <f>Z126*Z$16/$E$4-Y132-X132-W132-V132-U132-T132-S132</f>
        <v>0</v>
      </c>
      <c r="AA132" s="17">
        <f>AA126*AA$16/$E$4-Z132-Y132-X132-W132-V132-U132-T132-S132</f>
        <v>0</v>
      </c>
      <c r="AB132" s="17">
        <f>AB126*AB$16/$E$4-AA132-Z132-Y132-X132-W132-V132-U132-T132-S132</f>
        <v>0</v>
      </c>
      <c r="AC132" s="5"/>
      <c r="AD132" s="173"/>
      <c r="AE132" s="171" t="s">
        <v>44</v>
      </c>
      <c r="AF132" s="16" t="s">
        <v>55</v>
      </c>
      <c r="AG132" s="17">
        <f>AG126*AG$16/$E$4</f>
        <v>0</v>
      </c>
      <c r="AH132" s="17">
        <f>AH126*AH$16/$E$4-AG132</f>
        <v>0</v>
      </c>
      <c r="AI132" s="17">
        <f>AI126*AI$16/$E$4-AH132-AG132</f>
        <v>0</v>
      </c>
      <c r="AJ132" s="17">
        <f>AJ126*AJ$16/$E$4-AI132-AH132-AG132</f>
        <v>0</v>
      </c>
      <c r="AK132" s="17">
        <f>AK126*AK$16/$E$4-AJ132-AI132-AH132-AG132</f>
        <v>0</v>
      </c>
      <c r="AL132" s="17">
        <f>AL126*AL$16/$E$4-AK132-AJ132-AI132-AH132-AG132</f>
        <v>0</v>
      </c>
      <c r="AM132" s="17">
        <f>AM126*AM$16/$E$4-AL132-AK132-AJ132-AI132-AH132-AG132</f>
        <v>0</v>
      </c>
      <c r="AN132" s="17">
        <f>AN126*AN$16/$E$4-AM132-AL132-AK132-AJ132-AI132-AH132-AG132</f>
        <v>0</v>
      </c>
      <c r="AO132" s="17">
        <f>AO126*AO$16/$E$4-AN132-AM132-AL132-AK132-AJ132-AI132-AH132-AG132</f>
        <v>0</v>
      </c>
      <c r="AP132" s="17">
        <f>AP126*AP$16/$E$4-AO132-AN132-AM132-AL132-AK132-AJ132-AI132-AH132-AG132</f>
        <v>0</v>
      </c>
      <c r="AQ132" s="5"/>
      <c r="AR132" s="173"/>
      <c r="AS132" s="171" t="s">
        <v>44</v>
      </c>
      <c r="AT132" s="16" t="s">
        <v>55</v>
      </c>
      <c r="AU132" s="17">
        <f>AU126*AU$16/$E$4</f>
        <v>0</v>
      </c>
      <c r="AV132" s="17">
        <f>AV126*AV$16/$E$4-AU132</f>
        <v>0</v>
      </c>
      <c r="AW132" s="17">
        <f>AW126*AW$16/$E$4-AV132-AU132</f>
        <v>0</v>
      </c>
      <c r="AX132" s="17">
        <f>AX126*AX$16/$E$4-AW132-AV132-AU132</f>
        <v>0</v>
      </c>
      <c r="AY132" s="17">
        <f>AY126*AY$16/$E$4-AX132-AW132-AV132-AU132</f>
        <v>0</v>
      </c>
      <c r="AZ132" s="17">
        <f>AZ126*AZ$16/$E$4-AY132-AX132-AW132-AV132-AU132</f>
        <v>0</v>
      </c>
      <c r="BA132" s="17">
        <f>BA126*BA$16/$E$4-AZ132-AY132-AX132-AW132-AV132-AU132</f>
        <v>0</v>
      </c>
      <c r="BB132" s="17">
        <f>BB126*BB$16/$E$4-BA132-AZ132-AY132-AX132-AW132-AV132-AU132</f>
        <v>0</v>
      </c>
      <c r="BC132" s="17">
        <f>BC126*BC$16/$E$4-BB132-BA132-AZ132-AY132-AX132-AW132-AV132-AU132</f>
        <v>0</v>
      </c>
      <c r="BD132" s="17">
        <f>BD126*BD$16/$E$4-BC132-BB132-BA132-AZ132-AY132-AX132-AW132-AV132-AU132</f>
        <v>0</v>
      </c>
      <c r="BE132" s="5"/>
      <c r="BF132" s="173"/>
      <c r="BG132" s="171" t="s">
        <v>44</v>
      </c>
      <c r="BH132" s="16" t="s">
        <v>55</v>
      </c>
      <c r="BI132" s="17">
        <f>BI126*BI$16/$E$4</f>
        <v>0</v>
      </c>
      <c r="BJ132" s="17">
        <f>BJ126*BJ$16/$E$4-BI132</f>
        <v>0</v>
      </c>
      <c r="BK132" s="17">
        <f>BK126*BK$16/$E$4-BJ132-BI132</f>
        <v>0</v>
      </c>
      <c r="BL132" s="17">
        <f>BL126*BL$16/$E$4-BK132-BJ132-BI132</f>
        <v>0</v>
      </c>
      <c r="BM132" s="17">
        <f>BM126*BM$16/$E$4-BL132-BK132-BJ132-BI132</f>
        <v>0</v>
      </c>
      <c r="BN132" s="17">
        <f>BN126*BN$16/$E$4-BM132-BL132-BK132-BJ132-BI132</f>
        <v>0</v>
      </c>
      <c r="BO132" s="17">
        <f>BO126*BO$16/$E$4-BN132-BM132-BL132-BK132-BJ132-BI132</f>
        <v>0</v>
      </c>
      <c r="BP132" s="17">
        <f>BP126*BP$16/$E$4-BO132-BN132-BM132-BL132-BK132-BJ132-BI132</f>
        <v>0</v>
      </c>
      <c r="BQ132" s="17">
        <f>BQ126*BQ$16/$E$4-BP132-BO132-BN132-BM132-BL132-BK132-BJ132-BI132</f>
        <v>0</v>
      </c>
      <c r="BR132" s="17">
        <f>BR126*BR$16/$E$4-BQ132-BP132-BO132-BN132-BM132-BL132-BK132-BJ132-BI132</f>
        <v>0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0</v>
      </c>
      <c r="J133" s="18"/>
      <c r="K133" s="18"/>
      <c r="L133" s="18"/>
      <c r="M133" s="18"/>
      <c r="N133" s="18">
        <f>SUM(E132:N132)/10</f>
        <v>0</v>
      </c>
      <c r="P133" s="173"/>
      <c r="Q133" s="165"/>
      <c r="R133" s="16" t="s">
        <v>56</v>
      </c>
      <c r="S133" s="18"/>
      <c r="T133" s="18"/>
      <c r="U133" s="18"/>
      <c r="V133" s="18"/>
      <c r="W133" s="18">
        <f>SUM(S132:W132)/5</f>
        <v>0</v>
      </c>
      <c r="X133" s="18"/>
      <c r="Y133" s="18"/>
      <c r="Z133" s="18"/>
      <c r="AA133" s="18"/>
      <c r="AB133" s="18">
        <f>SUM(S132:AB132)/10</f>
        <v>0</v>
      </c>
      <c r="AC133" s="5"/>
      <c r="AD133" s="173"/>
      <c r="AE133" s="165"/>
      <c r="AF133" s="16" t="s">
        <v>56</v>
      </c>
      <c r="AG133" s="18"/>
      <c r="AH133" s="18"/>
      <c r="AI133" s="18"/>
      <c r="AJ133" s="18"/>
      <c r="AK133" s="18">
        <f>SUM(AG132:AK132)/5</f>
        <v>0</v>
      </c>
      <c r="AL133" s="18"/>
      <c r="AM133" s="18"/>
      <c r="AN133" s="18"/>
      <c r="AO133" s="18"/>
      <c r="AP133" s="18">
        <f>SUM(AG132:AP132)/10</f>
        <v>0</v>
      </c>
      <c r="AQ133" s="5"/>
      <c r="AR133" s="173"/>
      <c r="AS133" s="165"/>
      <c r="AT133" s="16" t="s">
        <v>56</v>
      </c>
      <c r="AU133" s="18"/>
      <c r="AV133" s="18"/>
      <c r="AW133" s="18"/>
      <c r="AX133" s="18"/>
      <c r="AY133" s="18">
        <f>SUM(AU132:AY132)/5</f>
        <v>0</v>
      </c>
      <c r="AZ133" s="18"/>
      <c r="BA133" s="18"/>
      <c r="BB133" s="18"/>
      <c r="BC133" s="18"/>
      <c r="BD133" s="18">
        <f>SUM(AU132:BD132)/10</f>
        <v>0</v>
      </c>
      <c r="BE133" s="5"/>
      <c r="BF133" s="173"/>
      <c r="BG133" s="165"/>
      <c r="BH133" s="16" t="s">
        <v>56</v>
      </c>
      <c r="BI133" s="18"/>
      <c r="BJ133" s="18"/>
      <c r="BK133" s="18"/>
      <c r="BL133" s="18"/>
      <c r="BM133" s="18">
        <f>SUM(BI132:BM132)/5</f>
        <v>0</v>
      </c>
      <c r="BN133" s="18"/>
      <c r="BO133" s="18"/>
      <c r="BP133" s="18"/>
      <c r="BQ133" s="18"/>
      <c r="BR133" s="18">
        <f>SUM(BI132:BR132)/10</f>
        <v>0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0</v>
      </c>
      <c r="F134" s="23">
        <f>F136-E136</f>
        <v>0</v>
      </c>
      <c r="G134" s="23">
        <f t="shared" ref="G134:N134" si="370">G136-F136</f>
        <v>0</v>
      </c>
      <c r="H134" s="23">
        <f t="shared" si="370"/>
        <v>0</v>
      </c>
      <c r="I134" s="23">
        <f t="shared" si="370"/>
        <v>0</v>
      </c>
      <c r="J134" s="23">
        <f t="shared" si="370"/>
        <v>0</v>
      </c>
      <c r="K134" s="23">
        <f t="shared" si="370"/>
        <v>0</v>
      </c>
      <c r="L134" s="23">
        <f t="shared" si="370"/>
        <v>0</v>
      </c>
      <c r="M134" s="23">
        <f t="shared" si="370"/>
        <v>0</v>
      </c>
      <c r="N134" s="23">
        <f t="shared" si="370"/>
        <v>0</v>
      </c>
      <c r="P134" s="173"/>
      <c r="Q134" s="163"/>
      <c r="R134" s="20" t="s">
        <v>57</v>
      </c>
      <c r="S134" s="23">
        <f>S136</f>
        <v>0</v>
      </c>
      <c r="T134" s="23">
        <f>T136-S136</f>
        <v>0</v>
      </c>
      <c r="U134" s="23">
        <f t="shared" ref="U134:AB134" si="371">U136-T136</f>
        <v>0</v>
      </c>
      <c r="V134" s="23">
        <f t="shared" si="371"/>
        <v>0</v>
      </c>
      <c r="W134" s="23">
        <f t="shared" si="371"/>
        <v>0</v>
      </c>
      <c r="X134" s="23">
        <f t="shared" si="371"/>
        <v>0</v>
      </c>
      <c r="Y134" s="23">
        <f t="shared" si="371"/>
        <v>0</v>
      </c>
      <c r="Z134" s="23">
        <f t="shared" si="371"/>
        <v>0</v>
      </c>
      <c r="AA134" s="23">
        <f t="shared" si="371"/>
        <v>0</v>
      </c>
      <c r="AB134" s="23">
        <f t="shared" si="371"/>
        <v>0</v>
      </c>
      <c r="AC134" s="5"/>
      <c r="AD134" s="173"/>
      <c r="AE134" s="163"/>
      <c r="AF134" s="20" t="s">
        <v>57</v>
      </c>
      <c r="AG134" s="23">
        <f>AG136</f>
        <v>0</v>
      </c>
      <c r="AH134" s="23">
        <f>AH136-AG136</f>
        <v>0</v>
      </c>
      <c r="AI134" s="23">
        <f t="shared" ref="AI134:AP134" si="372">AI136-AH136</f>
        <v>0</v>
      </c>
      <c r="AJ134" s="23">
        <f t="shared" si="372"/>
        <v>0</v>
      </c>
      <c r="AK134" s="23">
        <f t="shared" si="372"/>
        <v>0</v>
      </c>
      <c r="AL134" s="23">
        <f t="shared" si="372"/>
        <v>0</v>
      </c>
      <c r="AM134" s="23">
        <f t="shared" si="372"/>
        <v>0</v>
      </c>
      <c r="AN134" s="23">
        <f t="shared" si="372"/>
        <v>0</v>
      </c>
      <c r="AO134" s="23">
        <f t="shared" si="372"/>
        <v>0</v>
      </c>
      <c r="AP134" s="23">
        <f t="shared" si="372"/>
        <v>0</v>
      </c>
      <c r="AQ134" s="5"/>
      <c r="AR134" s="173"/>
      <c r="AS134" s="163"/>
      <c r="AT134" s="20" t="s">
        <v>57</v>
      </c>
      <c r="AU134" s="23">
        <f>AU136</f>
        <v>0</v>
      </c>
      <c r="AV134" s="23">
        <f>AV136-AU136</f>
        <v>0</v>
      </c>
      <c r="AW134" s="23">
        <f t="shared" ref="AW134:BD134" si="373">AW136-AV136</f>
        <v>0</v>
      </c>
      <c r="AX134" s="23">
        <f t="shared" si="373"/>
        <v>0</v>
      </c>
      <c r="AY134" s="23">
        <f t="shared" si="373"/>
        <v>0</v>
      </c>
      <c r="AZ134" s="23">
        <f t="shared" si="373"/>
        <v>0</v>
      </c>
      <c r="BA134" s="23">
        <f t="shared" si="373"/>
        <v>0</v>
      </c>
      <c r="BB134" s="23">
        <f t="shared" si="373"/>
        <v>0</v>
      </c>
      <c r="BC134" s="23">
        <f t="shared" si="373"/>
        <v>0</v>
      </c>
      <c r="BD134" s="23">
        <f t="shared" si="373"/>
        <v>0</v>
      </c>
      <c r="BE134" s="5"/>
      <c r="BF134" s="173"/>
      <c r="BG134" s="163"/>
      <c r="BH134" s="20" t="s">
        <v>57</v>
      </c>
      <c r="BI134" s="23">
        <f>BI136</f>
        <v>0</v>
      </c>
      <c r="BJ134" s="23">
        <f>BJ136-BI136</f>
        <v>0</v>
      </c>
      <c r="BK134" s="23">
        <f t="shared" ref="BK134:BR134" si="374">BK136-BJ136</f>
        <v>0</v>
      </c>
      <c r="BL134" s="23">
        <f t="shared" si="374"/>
        <v>0</v>
      </c>
      <c r="BM134" s="23">
        <f t="shared" si="374"/>
        <v>0</v>
      </c>
      <c r="BN134" s="23">
        <f t="shared" si="374"/>
        <v>0</v>
      </c>
      <c r="BO134" s="23">
        <f t="shared" si="374"/>
        <v>0</v>
      </c>
      <c r="BP134" s="23">
        <f t="shared" si="374"/>
        <v>0</v>
      </c>
      <c r="BQ134" s="23">
        <f t="shared" si="374"/>
        <v>0</v>
      </c>
      <c r="BR134" s="23">
        <f t="shared" si="374"/>
        <v>0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0</v>
      </c>
      <c r="J135" s="23"/>
      <c r="K135" s="23"/>
      <c r="L135" s="23"/>
      <c r="M135" s="23"/>
      <c r="N135" s="23">
        <f>SUM(E134:N134)/10</f>
        <v>0</v>
      </c>
      <c r="P135" s="173"/>
      <c r="Q135" s="163"/>
      <c r="R135" s="20" t="s">
        <v>59</v>
      </c>
      <c r="S135" s="23"/>
      <c r="T135" s="23"/>
      <c r="U135" s="23"/>
      <c r="V135" s="23"/>
      <c r="W135" s="23">
        <f>SUM(S134:W134)/5</f>
        <v>0</v>
      </c>
      <c r="X135" s="23"/>
      <c r="Y135" s="23"/>
      <c r="Z135" s="23"/>
      <c r="AA135" s="23"/>
      <c r="AB135" s="23">
        <f>SUM(S134:AB134)/10</f>
        <v>0</v>
      </c>
      <c r="AC135" s="5"/>
      <c r="AD135" s="173"/>
      <c r="AE135" s="163"/>
      <c r="AF135" s="20" t="s">
        <v>59</v>
      </c>
      <c r="AG135" s="23"/>
      <c r="AH135" s="23"/>
      <c r="AI135" s="23"/>
      <c r="AJ135" s="23"/>
      <c r="AK135" s="23">
        <f>SUM(AG134:AK134)/5</f>
        <v>0</v>
      </c>
      <c r="AL135" s="23"/>
      <c r="AM135" s="23"/>
      <c r="AN135" s="23"/>
      <c r="AO135" s="23"/>
      <c r="AP135" s="23">
        <f>SUM(AG134:AP134)/10</f>
        <v>0</v>
      </c>
      <c r="AQ135" s="5"/>
      <c r="AR135" s="173"/>
      <c r="AS135" s="163"/>
      <c r="AT135" s="20" t="s">
        <v>59</v>
      </c>
      <c r="AU135" s="23"/>
      <c r="AV135" s="23"/>
      <c r="AW135" s="23"/>
      <c r="AX135" s="23"/>
      <c r="AY135" s="23">
        <f>SUM(AU134:AY134)/5</f>
        <v>0</v>
      </c>
      <c r="AZ135" s="23"/>
      <c r="BA135" s="23"/>
      <c r="BB135" s="23"/>
      <c r="BC135" s="23"/>
      <c r="BD135" s="23">
        <f>SUM(AU134:BD134)/10</f>
        <v>0</v>
      </c>
      <c r="BE135" s="5"/>
      <c r="BF135" s="173"/>
      <c r="BG135" s="163"/>
      <c r="BH135" s="20" t="s">
        <v>59</v>
      </c>
      <c r="BI135" s="23"/>
      <c r="BJ135" s="23"/>
      <c r="BK135" s="23"/>
      <c r="BL135" s="23"/>
      <c r="BM135" s="23">
        <f>SUM(BI134:BM134)/5</f>
        <v>0</v>
      </c>
      <c r="BN135" s="23"/>
      <c r="BO135" s="23"/>
      <c r="BP135" s="23"/>
      <c r="BQ135" s="23"/>
      <c r="BR135" s="23">
        <f>SUM(BI134:BR134)/10</f>
        <v>0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375">E128*E$16</f>
        <v>0</v>
      </c>
      <c r="F136" s="22">
        <f t="shared" si="375"/>
        <v>0</v>
      </c>
      <c r="G136" s="22">
        <f t="shared" si="375"/>
        <v>0</v>
      </c>
      <c r="H136" s="22">
        <f t="shared" si="375"/>
        <v>0</v>
      </c>
      <c r="I136" s="22">
        <f t="shared" si="375"/>
        <v>0</v>
      </c>
      <c r="J136" s="22">
        <f t="shared" si="375"/>
        <v>0</v>
      </c>
      <c r="K136" s="22">
        <f t="shared" si="375"/>
        <v>0</v>
      </c>
      <c r="L136" s="22">
        <f t="shared" si="375"/>
        <v>0</v>
      </c>
      <c r="M136" s="22">
        <f t="shared" si="375"/>
        <v>0</v>
      </c>
      <c r="N136" s="22">
        <f t="shared" si="375"/>
        <v>0</v>
      </c>
      <c r="P136" s="164"/>
      <c r="Q136" s="163"/>
      <c r="R136" s="20" t="s">
        <v>58</v>
      </c>
      <c r="S136" s="22">
        <f t="shared" ref="S136:AB136" si="376">S128*S$16</f>
        <v>0</v>
      </c>
      <c r="T136" s="22">
        <f t="shared" si="376"/>
        <v>0</v>
      </c>
      <c r="U136" s="22">
        <f t="shared" si="376"/>
        <v>0</v>
      </c>
      <c r="V136" s="22">
        <f t="shared" si="376"/>
        <v>0</v>
      </c>
      <c r="W136" s="22">
        <f t="shared" si="376"/>
        <v>0</v>
      </c>
      <c r="X136" s="22">
        <f t="shared" si="376"/>
        <v>0</v>
      </c>
      <c r="Y136" s="22">
        <f t="shared" si="376"/>
        <v>0</v>
      </c>
      <c r="Z136" s="22">
        <f t="shared" si="376"/>
        <v>0</v>
      </c>
      <c r="AA136" s="22">
        <f t="shared" si="376"/>
        <v>0</v>
      </c>
      <c r="AB136" s="22">
        <f t="shared" si="376"/>
        <v>0</v>
      </c>
      <c r="AC136" s="5"/>
      <c r="AD136" s="164"/>
      <c r="AE136" s="163"/>
      <c r="AF136" s="20" t="s">
        <v>58</v>
      </c>
      <c r="AG136" s="22">
        <f t="shared" ref="AG136:AP136" si="377">AG128*AG$16</f>
        <v>0</v>
      </c>
      <c r="AH136" s="22">
        <f t="shared" si="377"/>
        <v>0</v>
      </c>
      <c r="AI136" s="22">
        <f t="shared" si="377"/>
        <v>0</v>
      </c>
      <c r="AJ136" s="22">
        <f t="shared" si="377"/>
        <v>0</v>
      </c>
      <c r="AK136" s="22">
        <f t="shared" si="377"/>
        <v>0</v>
      </c>
      <c r="AL136" s="22">
        <f t="shared" si="377"/>
        <v>0</v>
      </c>
      <c r="AM136" s="22">
        <f t="shared" si="377"/>
        <v>0</v>
      </c>
      <c r="AN136" s="22">
        <f t="shared" si="377"/>
        <v>0</v>
      </c>
      <c r="AO136" s="22">
        <f t="shared" si="377"/>
        <v>0</v>
      </c>
      <c r="AP136" s="22">
        <f t="shared" si="377"/>
        <v>0</v>
      </c>
      <c r="AQ136" s="5"/>
      <c r="AR136" s="164"/>
      <c r="AS136" s="163"/>
      <c r="AT136" s="20" t="s">
        <v>58</v>
      </c>
      <c r="AU136" s="22">
        <f t="shared" ref="AU136:BD136" si="378">AU128*AU$16</f>
        <v>0</v>
      </c>
      <c r="AV136" s="22">
        <f t="shared" si="378"/>
        <v>0</v>
      </c>
      <c r="AW136" s="22">
        <f t="shared" si="378"/>
        <v>0</v>
      </c>
      <c r="AX136" s="22">
        <f t="shared" si="378"/>
        <v>0</v>
      </c>
      <c r="AY136" s="22">
        <f t="shared" si="378"/>
        <v>0</v>
      </c>
      <c r="AZ136" s="22">
        <f t="shared" si="378"/>
        <v>0</v>
      </c>
      <c r="BA136" s="22">
        <f t="shared" si="378"/>
        <v>0</v>
      </c>
      <c r="BB136" s="22">
        <f t="shared" si="378"/>
        <v>0</v>
      </c>
      <c r="BC136" s="22">
        <f t="shared" si="378"/>
        <v>0</v>
      </c>
      <c r="BD136" s="22">
        <f t="shared" si="378"/>
        <v>0</v>
      </c>
      <c r="BE136" s="5"/>
      <c r="BF136" s="164"/>
      <c r="BG136" s="163"/>
      <c r="BH136" s="20" t="s">
        <v>58</v>
      </c>
      <c r="BI136" s="22">
        <f t="shared" ref="BI136:BR136" si="379">BI128*BI$16</f>
        <v>0</v>
      </c>
      <c r="BJ136" s="22">
        <f t="shared" si="379"/>
        <v>0</v>
      </c>
      <c r="BK136" s="22">
        <f t="shared" si="379"/>
        <v>0</v>
      </c>
      <c r="BL136" s="22">
        <f t="shared" si="379"/>
        <v>0</v>
      </c>
      <c r="BM136" s="22">
        <f t="shared" si="379"/>
        <v>0</v>
      </c>
      <c r="BN136" s="22">
        <f t="shared" si="379"/>
        <v>0</v>
      </c>
      <c r="BO136" s="22">
        <f t="shared" si="379"/>
        <v>0</v>
      </c>
      <c r="BP136" s="22">
        <f t="shared" si="379"/>
        <v>0</v>
      </c>
      <c r="BQ136" s="22">
        <f t="shared" si="379"/>
        <v>0</v>
      </c>
      <c r="BR136" s="22">
        <f t="shared" si="379"/>
        <v>0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4.5428571428571422E-2</v>
      </c>
      <c r="F137" s="17">
        <f t="shared" ref="F137:N137" si="380">F96+F109+F124</f>
        <v>3.2877551020408166E-2</v>
      </c>
      <c r="G137" s="17">
        <f t="shared" si="380"/>
        <v>2.3912536443148693E-2</v>
      </c>
      <c r="H137" s="17">
        <f t="shared" si="380"/>
        <v>1.7508954602249056E-2</v>
      </c>
      <c r="I137" s="17">
        <f t="shared" si="380"/>
        <v>1.2934967573035045E-2</v>
      </c>
      <c r="J137" s="17">
        <f t="shared" si="380"/>
        <v>9.6678339807393186E-3</v>
      </c>
      <c r="K137" s="17">
        <f t="shared" si="380"/>
        <v>7.3341671290995149E-3</v>
      </c>
      <c r="L137" s="17">
        <f t="shared" si="380"/>
        <v>5.6672622350710869E-3</v>
      </c>
      <c r="M137" s="17">
        <f t="shared" si="380"/>
        <v>4.4766158821936243E-3</v>
      </c>
      <c r="N137" s="17">
        <f t="shared" si="380"/>
        <v>3.6261542015668721E-3</v>
      </c>
      <c r="P137" s="163" t="s">
        <v>18</v>
      </c>
      <c r="Q137" s="165" t="s">
        <v>41</v>
      </c>
      <c r="R137" s="16" t="s">
        <v>55</v>
      </c>
      <c r="S137" s="17">
        <f>S96+S109+S124</f>
        <v>4.5428571428571422E-2</v>
      </c>
      <c r="T137" s="17">
        <f t="shared" ref="T137:AB137" si="381">T96+T109+T124</f>
        <v>3.2877551020408166E-2</v>
      </c>
      <c r="U137" s="17">
        <f t="shared" si="381"/>
        <v>2.3912536443148693E-2</v>
      </c>
      <c r="V137" s="17">
        <f t="shared" si="381"/>
        <v>1.7508954602249056E-2</v>
      </c>
      <c r="W137" s="17">
        <f t="shared" si="381"/>
        <v>1.2934967573035045E-2</v>
      </c>
      <c r="X137" s="17">
        <f t="shared" si="381"/>
        <v>9.6678339807393186E-3</v>
      </c>
      <c r="Y137" s="17">
        <f t="shared" si="381"/>
        <v>7.3341671290995149E-3</v>
      </c>
      <c r="Z137" s="17">
        <f t="shared" si="381"/>
        <v>5.6672622350710869E-3</v>
      </c>
      <c r="AA137" s="17">
        <f t="shared" si="381"/>
        <v>4.4766158821936243E-3</v>
      </c>
      <c r="AB137" s="17">
        <f t="shared" si="381"/>
        <v>3.6261542015668721E-3</v>
      </c>
      <c r="AD137" s="163" t="s">
        <v>18</v>
      </c>
      <c r="AE137" s="165" t="s">
        <v>41</v>
      </c>
      <c r="AF137" s="16" t="s">
        <v>55</v>
      </c>
      <c r="AG137" s="17">
        <f>AG96+AG109+AG124</f>
        <v>4.5428571428571422E-2</v>
      </c>
      <c r="AH137" s="17">
        <f t="shared" ref="AH137:AP137" si="382">AH96+AH109+AH124</f>
        <v>3.2877551020408166E-2</v>
      </c>
      <c r="AI137" s="17">
        <f t="shared" si="382"/>
        <v>2.3912536443148693E-2</v>
      </c>
      <c r="AJ137" s="17">
        <f t="shared" si="382"/>
        <v>1.7508954602249056E-2</v>
      </c>
      <c r="AK137" s="17">
        <f t="shared" si="382"/>
        <v>1.2934967573035045E-2</v>
      </c>
      <c r="AL137" s="17">
        <f t="shared" si="382"/>
        <v>9.6678339807393186E-3</v>
      </c>
      <c r="AM137" s="17">
        <f t="shared" si="382"/>
        <v>7.3341671290995149E-3</v>
      </c>
      <c r="AN137" s="17">
        <f t="shared" si="382"/>
        <v>5.6672622350710869E-3</v>
      </c>
      <c r="AO137" s="17">
        <f t="shared" si="382"/>
        <v>4.4766158821936243E-3</v>
      </c>
      <c r="AP137" s="17">
        <f t="shared" si="382"/>
        <v>3.6261542015668721E-3</v>
      </c>
      <c r="AR137" s="163" t="s">
        <v>18</v>
      </c>
      <c r="AS137" s="165" t="s">
        <v>41</v>
      </c>
      <c r="AT137" s="16" t="s">
        <v>55</v>
      </c>
      <c r="AU137" s="17">
        <f>AU96+AU109+AU124</f>
        <v>4.5428571428571422E-2</v>
      </c>
      <c r="AV137" s="17">
        <f t="shared" ref="AV137:BD137" si="383">AV96+AV109+AV124</f>
        <v>3.2877551020408166E-2</v>
      </c>
      <c r="AW137" s="17">
        <f t="shared" si="383"/>
        <v>2.3912536443148693E-2</v>
      </c>
      <c r="AX137" s="17">
        <f t="shared" si="383"/>
        <v>1.7508954602249056E-2</v>
      </c>
      <c r="AY137" s="17">
        <f t="shared" si="383"/>
        <v>1.2934967573035045E-2</v>
      </c>
      <c r="AZ137" s="17">
        <f t="shared" si="383"/>
        <v>9.6678339807393186E-3</v>
      </c>
      <c r="BA137" s="17">
        <f t="shared" si="383"/>
        <v>7.3341671290995149E-3</v>
      </c>
      <c r="BB137" s="17">
        <f t="shared" si="383"/>
        <v>5.6672622350710869E-3</v>
      </c>
      <c r="BC137" s="17">
        <f t="shared" si="383"/>
        <v>4.4766158821936243E-3</v>
      </c>
      <c r="BD137" s="17">
        <f t="shared" si="383"/>
        <v>3.6261542015668721E-3</v>
      </c>
      <c r="BF137" s="163" t="s">
        <v>18</v>
      </c>
      <c r="BG137" s="165" t="s">
        <v>41</v>
      </c>
      <c r="BH137" s="16" t="s">
        <v>55</v>
      </c>
      <c r="BI137" s="17">
        <f>BI96+BI109+BI124</f>
        <v>4.5428571428571422E-2</v>
      </c>
      <c r="BJ137" s="17">
        <f t="shared" ref="BJ137:BR137" si="384">BJ96+BJ109+BJ124</f>
        <v>3.2877551020408166E-2</v>
      </c>
      <c r="BK137" s="17">
        <f t="shared" si="384"/>
        <v>2.3912536443148693E-2</v>
      </c>
      <c r="BL137" s="17">
        <f t="shared" si="384"/>
        <v>1.7508954602249056E-2</v>
      </c>
      <c r="BM137" s="17">
        <f t="shared" si="384"/>
        <v>1.2934967573035045E-2</v>
      </c>
      <c r="BN137" s="17">
        <f t="shared" si="384"/>
        <v>9.6678339807393186E-3</v>
      </c>
      <c r="BO137" s="17">
        <f t="shared" si="384"/>
        <v>7.3341671290995149E-3</v>
      </c>
      <c r="BP137" s="17">
        <f t="shared" si="384"/>
        <v>5.6672622350710869E-3</v>
      </c>
      <c r="BQ137" s="17">
        <f t="shared" si="384"/>
        <v>4.4766158821936243E-3</v>
      </c>
      <c r="BR137" s="17">
        <f t="shared" si="384"/>
        <v>3.6261542015668721E-3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2.6532516213482477E-2</v>
      </c>
      <c r="J138" s="17"/>
      <c r="K138" s="17"/>
      <c r="L138" s="17"/>
      <c r="M138" s="17"/>
      <c r="N138" s="18">
        <f>SUM(E137:N137)/10</f>
        <v>1.6343461449608278E-2</v>
      </c>
      <c r="P138" s="163"/>
      <c r="Q138" s="165"/>
      <c r="R138" s="16" t="s">
        <v>56</v>
      </c>
      <c r="S138" s="17"/>
      <c r="T138" s="17"/>
      <c r="U138" s="17"/>
      <c r="V138" s="17"/>
      <c r="W138" s="43">
        <f>SUM(S137:W137)/5</f>
        <v>2.6532516213482477E-2</v>
      </c>
      <c r="X138" s="17"/>
      <c r="Y138" s="17"/>
      <c r="Z138" s="17"/>
      <c r="AA138" s="17"/>
      <c r="AB138" s="18">
        <f>SUM(S137:AB137)/10</f>
        <v>1.6343461449608278E-2</v>
      </c>
      <c r="AD138" s="163"/>
      <c r="AE138" s="165"/>
      <c r="AF138" s="16" t="s">
        <v>56</v>
      </c>
      <c r="AG138" s="17"/>
      <c r="AH138" s="17"/>
      <c r="AI138" s="17"/>
      <c r="AJ138" s="17"/>
      <c r="AK138" s="43">
        <f>SUM(AG137:AK137)/5</f>
        <v>2.6532516213482477E-2</v>
      </c>
      <c r="AL138" s="17"/>
      <c r="AM138" s="17"/>
      <c r="AN138" s="17"/>
      <c r="AO138" s="17"/>
      <c r="AP138" s="18">
        <f>SUM(AG137:AP137)/10</f>
        <v>1.6343461449608278E-2</v>
      </c>
      <c r="AR138" s="163"/>
      <c r="AS138" s="165"/>
      <c r="AT138" s="16" t="s">
        <v>56</v>
      </c>
      <c r="AU138" s="17"/>
      <c r="AV138" s="17"/>
      <c r="AW138" s="17"/>
      <c r="AX138" s="17"/>
      <c r="AY138" s="43">
        <f>SUM(AU137:AY137)/5</f>
        <v>2.6532516213482477E-2</v>
      </c>
      <c r="AZ138" s="17"/>
      <c r="BA138" s="17"/>
      <c r="BB138" s="17"/>
      <c r="BC138" s="17"/>
      <c r="BD138" s="18">
        <f>SUM(AU137:BD137)/10</f>
        <v>1.6343461449608278E-2</v>
      </c>
      <c r="BF138" s="163"/>
      <c r="BG138" s="165"/>
      <c r="BH138" s="16" t="s">
        <v>56</v>
      </c>
      <c r="BI138" s="17"/>
      <c r="BJ138" s="17"/>
      <c r="BK138" s="17"/>
      <c r="BL138" s="17"/>
      <c r="BM138" s="43">
        <f>SUM(BI137:BM137)/5</f>
        <v>2.6532516213482477E-2</v>
      </c>
      <c r="BN138" s="17"/>
      <c r="BO138" s="17"/>
      <c r="BP138" s="17"/>
      <c r="BQ138" s="17"/>
      <c r="BR138" s="18">
        <f>SUM(BI137:BR137)/10</f>
        <v>1.6343461449608278E-2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4.5428571428571422E-2</v>
      </c>
      <c r="F139" s="17">
        <f t="shared" ref="F139:N139" si="385">F98+F111</f>
        <v>7.8306122448979582E-2</v>
      </c>
      <c r="G139" s="17">
        <f t="shared" si="385"/>
        <v>0.10221865889212828</v>
      </c>
      <c r="H139" s="17">
        <f t="shared" si="385"/>
        <v>0.11972761349437734</v>
      </c>
      <c r="I139" s="17">
        <f t="shared" si="385"/>
        <v>0.13266258106741238</v>
      </c>
      <c r="J139" s="17">
        <f t="shared" si="385"/>
        <v>0.14233041504815169</v>
      </c>
      <c r="K139" s="17">
        <f t="shared" si="385"/>
        <v>0.1496645821772512</v>
      </c>
      <c r="L139" s="17">
        <f t="shared" si="385"/>
        <v>0.15533184441232228</v>
      </c>
      <c r="M139" s="17">
        <f t="shared" si="385"/>
        <v>0.15980846029451592</v>
      </c>
      <c r="N139" s="17">
        <f t="shared" si="385"/>
        <v>0.16343461449608279</v>
      </c>
      <c r="P139" s="163"/>
      <c r="Q139" s="165"/>
      <c r="R139" s="16" t="s">
        <v>53</v>
      </c>
      <c r="S139" s="17">
        <f>S98+S111</f>
        <v>4.5428571428571422E-2</v>
      </c>
      <c r="T139" s="17">
        <f t="shared" ref="T139:AB139" si="386">T98+T111</f>
        <v>7.8306122448979582E-2</v>
      </c>
      <c r="U139" s="17">
        <f t="shared" si="386"/>
        <v>0.10221865889212828</v>
      </c>
      <c r="V139" s="17">
        <f t="shared" si="386"/>
        <v>0.11972761349437734</v>
      </c>
      <c r="W139" s="17">
        <f t="shared" si="386"/>
        <v>0.13266258106741238</v>
      </c>
      <c r="X139" s="17">
        <f t="shared" si="386"/>
        <v>0.14233041504815169</v>
      </c>
      <c r="Y139" s="17">
        <f t="shared" si="386"/>
        <v>0.1496645821772512</v>
      </c>
      <c r="Z139" s="17">
        <f t="shared" si="386"/>
        <v>0.15533184441232228</v>
      </c>
      <c r="AA139" s="17">
        <f t="shared" si="386"/>
        <v>0.15980846029451592</v>
      </c>
      <c r="AB139" s="17">
        <f t="shared" si="386"/>
        <v>0.16343461449608279</v>
      </c>
      <c r="AC139" s="5"/>
      <c r="AD139" s="163"/>
      <c r="AE139" s="165"/>
      <c r="AF139" s="16" t="s">
        <v>53</v>
      </c>
      <c r="AG139" s="17">
        <f>AG98+AG111</f>
        <v>4.5428571428571422E-2</v>
      </c>
      <c r="AH139" s="17">
        <f t="shared" ref="AH139:AP139" si="387">AH98+AH111</f>
        <v>7.8306122448979582E-2</v>
      </c>
      <c r="AI139" s="17">
        <f t="shared" si="387"/>
        <v>0.10221865889212828</v>
      </c>
      <c r="AJ139" s="17">
        <f t="shared" si="387"/>
        <v>0.11972761349437734</v>
      </c>
      <c r="AK139" s="17">
        <f t="shared" si="387"/>
        <v>0.13266258106741238</v>
      </c>
      <c r="AL139" s="17">
        <f t="shared" si="387"/>
        <v>0.14233041504815169</v>
      </c>
      <c r="AM139" s="17">
        <f t="shared" si="387"/>
        <v>0.1496645821772512</v>
      </c>
      <c r="AN139" s="17">
        <f t="shared" si="387"/>
        <v>0.15533184441232228</v>
      </c>
      <c r="AO139" s="17">
        <f t="shared" si="387"/>
        <v>0.15980846029451592</v>
      </c>
      <c r="AP139" s="17">
        <f t="shared" si="387"/>
        <v>0.16343461449608279</v>
      </c>
      <c r="AQ139" s="5"/>
      <c r="AR139" s="163"/>
      <c r="AS139" s="165"/>
      <c r="AT139" s="16" t="s">
        <v>53</v>
      </c>
      <c r="AU139" s="17">
        <f>AU98+AU111</f>
        <v>4.5428571428571422E-2</v>
      </c>
      <c r="AV139" s="17">
        <f t="shared" ref="AV139:BD139" si="388">AV98+AV111</f>
        <v>7.8306122448979582E-2</v>
      </c>
      <c r="AW139" s="17">
        <f t="shared" si="388"/>
        <v>0.10221865889212828</v>
      </c>
      <c r="AX139" s="17">
        <f t="shared" si="388"/>
        <v>0.11972761349437734</v>
      </c>
      <c r="AY139" s="17">
        <f t="shared" si="388"/>
        <v>0.13266258106741238</v>
      </c>
      <c r="AZ139" s="17">
        <f t="shared" si="388"/>
        <v>0.14233041504815169</v>
      </c>
      <c r="BA139" s="17">
        <f t="shared" si="388"/>
        <v>0.1496645821772512</v>
      </c>
      <c r="BB139" s="17">
        <f t="shared" si="388"/>
        <v>0.15533184441232228</v>
      </c>
      <c r="BC139" s="17">
        <f t="shared" si="388"/>
        <v>0.15980846029451592</v>
      </c>
      <c r="BD139" s="17">
        <f t="shared" si="388"/>
        <v>0.16343461449608279</v>
      </c>
      <c r="BE139" s="5"/>
      <c r="BF139" s="163"/>
      <c r="BG139" s="165"/>
      <c r="BH139" s="16" t="s">
        <v>53</v>
      </c>
      <c r="BI139" s="17">
        <f>BI98+BI111</f>
        <v>4.5428571428571422E-2</v>
      </c>
      <c r="BJ139" s="17">
        <f t="shared" ref="BJ139:BR139" si="389">BJ98+BJ111</f>
        <v>7.8306122448979582E-2</v>
      </c>
      <c r="BK139" s="17">
        <f t="shared" si="389"/>
        <v>0.10221865889212828</v>
      </c>
      <c r="BL139" s="17">
        <f t="shared" si="389"/>
        <v>0.11972761349437734</v>
      </c>
      <c r="BM139" s="17">
        <f t="shared" si="389"/>
        <v>0.13266258106741238</v>
      </c>
      <c r="BN139" s="17">
        <f t="shared" si="389"/>
        <v>0.14233041504815169</v>
      </c>
      <c r="BO139" s="17">
        <f t="shared" si="389"/>
        <v>0.1496645821772512</v>
      </c>
      <c r="BP139" s="17">
        <f t="shared" si="389"/>
        <v>0.15533184441232228</v>
      </c>
      <c r="BQ139" s="17">
        <f t="shared" si="389"/>
        <v>0.15980846029451592</v>
      </c>
      <c r="BR139" s="17">
        <f t="shared" si="389"/>
        <v>0.16343461449608279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0.45428571428571424</v>
      </c>
      <c r="F140" s="21">
        <f t="shared" ref="F140:N140" si="390">10*F137</f>
        <v>0.32877551020408169</v>
      </c>
      <c r="G140" s="21">
        <f t="shared" si="390"/>
        <v>0.23912536443148694</v>
      </c>
      <c r="H140" s="21">
        <f t="shared" si="390"/>
        <v>0.17508954602249055</v>
      </c>
      <c r="I140" s="21">
        <f t="shared" si="390"/>
        <v>0.12934967573035044</v>
      </c>
      <c r="J140" s="21">
        <f t="shared" si="390"/>
        <v>9.6678339807393182E-2</v>
      </c>
      <c r="K140" s="21">
        <f t="shared" si="390"/>
        <v>7.3341671290995142E-2</v>
      </c>
      <c r="L140" s="21">
        <f t="shared" si="390"/>
        <v>5.6672622350710869E-2</v>
      </c>
      <c r="M140" s="21">
        <f t="shared" si="390"/>
        <v>4.4766158821936242E-2</v>
      </c>
      <c r="N140" s="21">
        <f t="shared" si="390"/>
        <v>3.6261542015668724E-2</v>
      </c>
      <c r="P140" s="163"/>
      <c r="Q140" s="163"/>
      <c r="R140" s="20" t="s">
        <v>57</v>
      </c>
      <c r="S140" s="21">
        <f>10*S137</f>
        <v>0.45428571428571424</v>
      </c>
      <c r="T140" s="21">
        <f t="shared" ref="T140:AB140" si="391">10*T137</f>
        <v>0.32877551020408169</v>
      </c>
      <c r="U140" s="21">
        <f t="shared" si="391"/>
        <v>0.23912536443148694</v>
      </c>
      <c r="V140" s="21">
        <f t="shared" si="391"/>
        <v>0.17508954602249055</v>
      </c>
      <c r="W140" s="21">
        <f t="shared" si="391"/>
        <v>0.12934967573035044</v>
      </c>
      <c r="X140" s="21">
        <f t="shared" si="391"/>
        <v>9.6678339807393182E-2</v>
      </c>
      <c r="Y140" s="21">
        <f t="shared" si="391"/>
        <v>7.3341671290995142E-2</v>
      </c>
      <c r="Z140" s="21">
        <f t="shared" si="391"/>
        <v>5.6672622350710869E-2</v>
      </c>
      <c r="AA140" s="21">
        <f t="shared" si="391"/>
        <v>4.4766158821936242E-2</v>
      </c>
      <c r="AB140" s="21">
        <f t="shared" si="391"/>
        <v>3.6261542015668724E-2</v>
      </c>
      <c r="AC140" s="5"/>
      <c r="AD140" s="163"/>
      <c r="AE140" s="163"/>
      <c r="AF140" s="20" t="s">
        <v>57</v>
      </c>
      <c r="AG140" s="21">
        <f>10*AG137</f>
        <v>0.45428571428571424</v>
      </c>
      <c r="AH140" s="21">
        <f t="shared" ref="AH140:AP140" si="392">10*AH137</f>
        <v>0.32877551020408169</v>
      </c>
      <c r="AI140" s="21">
        <f t="shared" si="392"/>
        <v>0.23912536443148694</v>
      </c>
      <c r="AJ140" s="21">
        <f t="shared" si="392"/>
        <v>0.17508954602249055</v>
      </c>
      <c r="AK140" s="21">
        <f t="shared" si="392"/>
        <v>0.12934967573035044</v>
      </c>
      <c r="AL140" s="21">
        <f t="shared" si="392"/>
        <v>9.6678339807393182E-2</v>
      </c>
      <c r="AM140" s="21">
        <f t="shared" si="392"/>
        <v>7.3341671290995142E-2</v>
      </c>
      <c r="AN140" s="21">
        <f t="shared" si="392"/>
        <v>5.6672622350710869E-2</v>
      </c>
      <c r="AO140" s="21">
        <f t="shared" si="392"/>
        <v>4.4766158821936242E-2</v>
      </c>
      <c r="AP140" s="21">
        <f t="shared" si="392"/>
        <v>3.6261542015668724E-2</v>
      </c>
      <c r="AQ140" s="5"/>
      <c r="AR140" s="163"/>
      <c r="AS140" s="163"/>
      <c r="AT140" s="20" t="s">
        <v>57</v>
      </c>
      <c r="AU140" s="21">
        <f>10*AU137</f>
        <v>0.45428571428571424</v>
      </c>
      <c r="AV140" s="21">
        <f t="shared" ref="AV140:BD140" si="393">10*AV137</f>
        <v>0.32877551020408169</v>
      </c>
      <c r="AW140" s="21">
        <f t="shared" si="393"/>
        <v>0.23912536443148694</v>
      </c>
      <c r="AX140" s="21">
        <f t="shared" si="393"/>
        <v>0.17508954602249055</v>
      </c>
      <c r="AY140" s="21">
        <f t="shared" si="393"/>
        <v>0.12934967573035044</v>
      </c>
      <c r="AZ140" s="21">
        <f t="shared" si="393"/>
        <v>9.6678339807393182E-2</v>
      </c>
      <c r="BA140" s="21">
        <f t="shared" si="393"/>
        <v>7.3341671290995142E-2</v>
      </c>
      <c r="BB140" s="21">
        <f t="shared" si="393"/>
        <v>5.6672622350710869E-2</v>
      </c>
      <c r="BC140" s="21">
        <f t="shared" si="393"/>
        <v>4.4766158821936242E-2</v>
      </c>
      <c r="BD140" s="21">
        <f t="shared" si="393"/>
        <v>3.6261542015668724E-2</v>
      </c>
      <c r="BE140" s="5"/>
      <c r="BF140" s="163"/>
      <c r="BG140" s="163"/>
      <c r="BH140" s="20" t="s">
        <v>57</v>
      </c>
      <c r="BI140" s="21">
        <f>10*BI137</f>
        <v>0.45428571428571424</v>
      </c>
      <c r="BJ140" s="21">
        <f t="shared" ref="BJ140:BR140" si="394">10*BJ137</f>
        <v>0.32877551020408169</v>
      </c>
      <c r="BK140" s="21">
        <f t="shared" si="394"/>
        <v>0.23912536443148694</v>
      </c>
      <c r="BL140" s="21">
        <f t="shared" si="394"/>
        <v>0.17508954602249055</v>
      </c>
      <c r="BM140" s="21">
        <f t="shared" si="394"/>
        <v>0.12934967573035044</v>
      </c>
      <c r="BN140" s="21">
        <f t="shared" si="394"/>
        <v>9.6678339807393182E-2</v>
      </c>
      <c r="BO140" s="21">
        <f t="shared" si="394"/>
        <v>7.3341671290995142E-2</v>
      </c>
      <c r="BP140" s="21">
        <f t="shared" si="394"/>
        <v>5.6672622350710869E-2</v>
      </c>
      <c r="BQ140" s="21">
        <f t="shared" si="394"/>
        <v>4.4766158821936242E-2</v>
      </c>
      <c r="BR140" s="21">
        <f t="shared" si="394"/>
        <v>3.6261542015668724E-2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0.45428571428571424</v>
      </c>
      <c r="F141" s="21">
        <f>10*F139</f>
        <v>0.78306122448979587</v>
      </c>
      <c r="G141" s="21">
        <f>10*G139</f>
        <v>1.0221865889212829</v>
      </c>
      <c r="H141" s="21">
        <f t="shared" ref="H141:N141" si="395">10*H139</f>
        <v>1.1972761349437735</v>
      </c>
      <c r="I141" s="21">
        <f t="shared" si="395"/>
        <v>1.3266258106741238</v>
      </c>
      <c r="J141" s="21">
        <f t="shared" si="395"/>
        <v>1.4233041504815169</v>
      </c>
      <c r="K141" s="21">
        <f t="shared" si="395"/>
        <v>1.496645821772512</v>
      </c>
      <c r="L141" s="21">
        <f t="shared" si="395"/>
        <v>1.5533184441232228</v>
      </c>
      <c r="M141" s="21">
        <f t="shared" si="395"/>
        <v>1.5980846029451592</v>
      </c>
      <c r="N141" s="21">
        <f t="shared" si="395"/>
        <v>1.6343461449608279</v>
      </c>
      <c r="P141" s="163"/>
      <c r="Q141" s="163"/>
      <c r="R141" s="20" t="s">
        <v>58</v>
      </c>
      <c r="S141" s="21">
        <f>10*S139</f>
        <v>0.45428571428571424</v>
      </c>
      <c r="T141" s="21">
        <f>10*T139</f>
        <v>0.78306122448979587</v>
      </c>
      <c r="U141" s="21">
        <f>10*U139</f>
        <v>1.0221865889212829</v>
      </c>
      <c r="V141" s="21">
        <f t="shared" ref="V141:AB141" si="396">10*V139</f>
        <v>1.1972761349437735</v>
      </c>
      <c r="W141" s="21">
        <f t="shared" si="396"/>
        <v>1.3266258106741238</v>
      </c>
      <c r="X141" s="21">
        <f t="shared" si="396"/>
        <v>1.4233041504815169</v>
      </c>
      <c r="Y141" s="21">
        <f t="shared" si="396"/>
        <v>1.496645821772512</v>
      </c>
      <c r="Z141" s="21">
        <f t="shared" si="396"/>
        <v>1.5533184441232228</v>
      </c>
      <c r="AA141" s="21">
        <f t="shared" si="396"/>
        <v>1.5980846029451592</v>
      </c>
      <c r="AB141" s="21">
        <f t="shared" si="396"/>
        <v>1.6343461449608279</v>
      </c>
      <c r="AC141" s="5"/>
      <c r="AD141" s="163"/>
      <c r="AE141" s="163"/>
      <c r="AF141" s="20" t="s">
        <v>58</v>
      </c>
      <c r="AG141" s="21">
        <f>10*AG139</f>
        <v>0.45428571428571424</v>
      </c>
      <c r="AH141" s="21">
        <f>10*AH139</f>
        <v>0.78306122448979587</v>
      </c>
      <c r="AI141" s="21">
        <f>10*AI139</f>
        <v>1.0221865889212829</v>
      </c>
      <c r="AJ141" s="21">
        <f t="shared" ref="AJ141:AP141" si="397">10*AJ139</f>
        <v>1.1972761349437735</v>
      </c>
      <c r="AK141" s="21">
        <f t="shared" si="397"/>
        <v>1.3266258106741238</v>
      </c>
      <c r="AL141" s="21">
        <f t="shared" si="397"/>
        <v>1.4233041504815169</v>
      </c>
      <c r="AM141" s="21">
        <f t="shared" si="397"/>
        <v>1.496645821772512</v>
      </c>
      <c r="AN141" s="21">
        <f t="shared" si="397"/>
        <v>1.5533184441232228</v>
      </c>
      <c r="AO141" s="21">
        <f t="shared" si="397"/>
        <v>1.5980846029451592</v>
      </c>
      <c r="AP141" s="21">
        <f t="shared" si="397"/>
        <v>1.6343461449608279</v>
      </c>
      <c r="AQ141" s="5"/>
      <c r="AR141" s="163"/>
      <c r="AS141" s="163"/>
      <c r="AT141" s="20" t="s">
        <v>58</v>
      </c>
      <c r="AU141" s="21">
        <f>10*AU139</f>
        <v>0.45428571428571424</v>
      </c>
      <c r="AV141" s="21">
        <f>10*AV139</f>
        <v>0.78306122448979587</v>
      </c>
      <c r="AW141" s="21">
        <f>10*AW139</f>
        <v>1.0221865889212829</v>
      </c>
      <c r="AX141" s="21">
        <f t="shared" ref="AX141:BD141" si="398">10*AX139</f>
        <v>1.1972761349437735</v>
      </c>
      <c r="AY141" s="21">
        <f t="shared" si="398"/>
        <v>1.3266258106741238</v>
      </c>
      <c r="AZ141" s="21">
        <f t="shared" si="398"/>
        <v>1.4233041504815169</v>
      </c>
      <c r="BA141" s="21">
        <f t="shared" si="398"/>
        <v>1.496645821772512</v>
      </c>
      <c r="BB141" s="21">
        <f t="shared" si="398"/>
        <v>1.5533184441232228</v>
      </c>
      <c r="BC141" s="21">
        <f t="shared" si="398"/>
        <v>1.5980846029451592</v>
      </c>
      <c r="BD141" s="21">
        <f t="shared" si="398"/>
        <v>1.6343461449608279</v>
      </c>
      <c r="BE141" s="5"/>
      <c r="BF141" s="163"/>
      <c r="BG141" s="163"/>
      <c r="BH141" s="20" t="s">
        <v>58</v>
      </c>
      <c r="BI141" s="21">
        <f>10*BI139</f>
        <v>0.45428571428571424</v>
      </c>
      <c r="BJ141" s="21">
        <f>10*BJ139</f>
        <v>0.78306122448979587</v>
      </c>
      <c r="BK141" s="21">
        <f>10*BK139</f>
        <v>1.0221865889212829</v>
      </c>
      <c r="BL141" s="21">
        <f t="shared" ref="BL141:BR141" si="399">10*BL139</f>
        <v>1.1972761349437735</v>
      </c>
      <c r="BM141" s="21">
        <f t="shared" si="399"/>
        <v>1.3266258106741238</v>
      </c>
      <c r="BN141" s="21">
        <f t="shared" si="399"/>
        <v>1.4233041504815169</v>
      </c>
      <c r="BO141" s="21">
        <f t="shared" si="399"/>
        <v>1.496645821772512</v>
      </c>
      <c r="BP141" s="21">
        <f t="shared" si="399"/>
        <v>1.5533184441232228</v>
      </c>
      <c r="BQ141" s="21">
        <f t="shared" si="399"/>
        <v>1.5980846029451592</v>
      </c>
      <c r="BR141" s="21">
        <f t="shared" si="399"/>
        <v>1.6343461449608279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6.359999999999999E-2</v>
      </c>
      <c r="F142" s="17">
        <f t="shared" ref="F142:N142" si="400">F101+F114+F129</f>
        <v>6.4439999999999997E-2</v>
      </c>
      <c r="G142" s="17">
        <f t="shared" si="400"/>
        <v>6.5616000000000022E-2</v>
      </c>
      <c r="H142" s="17">
        <f t="shared" si="400"/>
        <v>6.7262399999999972E-2</v>
      </c>
      <c r="I142" s="17">
        <f t="shared" si="400"/>
        <v>6.9567359999999995E-2</v>
      </c>
      <c r="J142" s="17">
        <f t="shared" si="400"/>
        <v>7.2794304000000004E-2</v>
      </c>
      <c r="K142" s="17">
        <f t="shared" si="400"/>
        <v>7.7312025600000028E-2</v>
      </c>
      <c r="L142" s="17">
        <f t="shared" si="400"/>
        <v>8.3636835840000104E-2</v>
      </c>
      <c r="M142" s="17">
        <f t="shared" si="400"/>
        <v>9.2491570175999904E-2</v>
      </c>
      <c r="N142" s="17">
        <f t="shared" si="400"/>
        <v>0.10488819824639986</v>
      </c>
      <c r="P142" s="163"/>
      <c r="Q142" s="171" t="s">
        <v>45</v>
      </c>
      <c r="R142" s="16" t="s">
        <v>55</v>
      </c>
      <c r="S142" s="17">
        <f>S101+S114+S129</f>
        <v>6.359999999999999E-2</v>
      </c>
      <c r="T142" s="17">
        <f t="shared" ref="T142:AB142" si="401">T101+T114+T129</f>
        <v>6.4439999999999997E-2</v>
      </c>
      <c r="U142" s="17">
        <f t="shared" si="401"/>
        <v>6.5616000000000022E-2</v>
      </c>
      <c r="V142" s="17">
        <f t="shared" si="401"/>
        <v>6.7262399999999972E-2</v>
      </c>
      <c r="W142" s="17">
        <f t="shared" si="401"/>
        <v>6.9567359999999995E-2</v>
      </c>
      <c r="X142" s="17">
        <f t="shared" si="401"/>
        <v>7.2794304000000004E-2</v>
      </c>
      <c r="Y142" s="17">
        <f t="shared" si="401"/>
        <v>7.7312025600000028E-2</v>
      </c>
      <c r="Z142" s="17">
        <f t="shared" si="401"/>
        <v>8.3636835840000104E-2</v>
      </c>
      <c r="AA142" s="17">
        <f t="shared" si="401"/>
        <v>9.2491570175999904E-2</v>
      </c>
      <c r="AB142" s="17">
        <f t="shared" si="401"/>
        <v>0.10488819824639986</v>
      </c>
      <c r="AC142" s="5"/>
      <c r="AD142" s="163"/>
      <c r="AE142" s="171" t="s">
        <v>45</v>
      </c>
      <c r="AF142" s="16" t="s">
        <v>55</v>
      </c>
      <c r="AG142" s="17">
        <f>AG101+AG114+AG129</f>
        <v>6.359999999999999E-2</v>
      </c>
      <c r="AH142" s="17">
        <f t="shared" ref="AH142:AP142" si="402">AH101+AH114+AH129</f>
        <v>6.4439999999999997E-2</v>
      </c>
      <c r="AI142" s="17">
        <f t="shared" si="402"/>
        <v>6.5616000000000022E-2</v>
      </c>
      <c r="AJ142" s="17">
        <f t="shared" si="402"/>
        <v>6.7262399999999972E-2</v>
      </c>
      <c r="AK142" s="17">
        <f t="shared" si="402"/>
        <v>6.9567359999999995E-2</v>
      </c>
      <c r="AL142" s="17">
        <f t="shared" si="402"/>
        <v>7.2794304000000004E-2</v>
      </c>
      <c r="AM142" s="17">
        <f t="shared" si="402"/>
        <v>7.7312025600000028E-2</v>
      </c>
      <c r="AN142" s="17">
        <f t="shared" si="402"/>
        <v>8.3636835840000104E-2</v>
      </c>
      <c r="AO142" s="17">
        <f t="shared" si="402"/>
        <v>9.2491570175999904E-2</v>
      </c>
      <c r="AP142" s="17">
        <f t="shared" si="402"/>
        <v>0.10488819824639986</v>
      </c>
      <c r="AQ142" s="5"/>
      <c r="AR142" s="163"/>
      <c r="AS142" s="171" t="s">
        <v>45</v>
      </c>
      <c r="AT142" s="16" t="s">
        <v>55</v>
      </c>
      <c r="AU142" s="17">
        <f>AU101+AU114+AU129</f>
        <v>6.359999999999999E-2</v>
      </c>
      <c r="AV142" s="17">
        <f t="shared" ref="AV142:BD142" si="403">AV101+AV114+AV129</f>
        <v>6.4439999999999997E-2</v>
      </c>
      <c r="AW142" s="17">
        <f t="shared" si="403"/>
        <v>6.5616000000000022E-2</v>
      </c>
      <c r="AX142" s="17">
        <f t="shared" si="403"/>
        <v>6.7262399999999972E-2</v>
      </c>
      <c r="AY142" s="17">
        <f t="shared" si="403"/>
        <v>6.9567359999999995E-2</v>
      </c>
      <c r="AZ142" s="17">
        <f t="shared" si="403"/>
        <v>7.2794304000000004E-2</v>
      </c>
      <c r="BA142" s="17">
        <f t="shared" si="403"/>
        <v>7.7312025600000028E-2</v>
      </c>
      <c r="BB142" s="17">
        <f t="shared" si="403"/>
        <v>8.3636835840000104E-2</v>
      </c>
      <c r="BC142" s="17">
        <f t="shared" si="403"/>
        <v>9.2491570175999904E-2</v>
      </c>
      <c r="BD142" s="17">
        <f t="shared" si="403"/>
        <v>0.10488819824639986</v>
      </c>
      <c r="BE142" s="5"/>
      <c r="BF142" s="163"/>
      <c r="BG142" s="171" t="s">
        <v>45</v>
      </c>
      <c r="BH142" s="16" t="s">
        <v>55</v>
      </c>
      <c r="BI142" s="17">
        <f>BI101+BI114+BI129</f>
        <v>6.359999999999999E-2</v>
      </c>
      <c r="BJ142" s="17">
        <f t="shared" ref="BJ142:BR142" si="404">BJ101+BJ114+BJ129</f>
        <v>6.4439999999999997E-2</v>
      </c>
      <c r="BK142" s="17">
        <f t="shared" si="404"/>
        <v>6.5616000000000022E-2</v>
      </c>
      <c r="BL142" s="17">
        <f t="shared" si="404"/>
        <v>6.7262399999999972E-2</v>
      </c>
      <c r="BM142" s="17">
        <f t="shared" si="404"/>
        <v>6.9567359999999995E-2</v>
      </c>
      <c r="BN142" s="17">
        <f t="shared" si="404"/>
        <v>7.2794304000000004E-2</v>
      </c>
      <c r="BO142" s="17">
        <f t="shared" si="404"/>
        <v>7.7312025600000028E-2</v>
      </c>
      <c r="BP142" s="17">
        <f t="shared" si="404"/>
        <v>8.3636835840000104E-2</v>
      </c>
      <c r="BQ142" s="17">
        <f t="shared" si="404"/>
        <v>9.2491570175999904E-2</v>
      </c>
      <c r="BR142" s="17">
        <f t="shared" si="404"/>
        <v>0.10488819824639986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6.6097151999999992E-2</v>
      </c>
      <c r="J143" s="18"/>
      <c r="K143" s="18"/>
      <c r="L143" s="18"/>
      <c r="M143" s="18"/>
      <c r="N143" s="18">
        <f>SUM(E142:N142)/10</f>
        <v>7.6160869386239977E-2</v>
      </c>
      <c r="P143" s="163"/>
      <c r="Q143" s="165"/>
      <c r="R143" s="16" t="s">
        <v>56</v>
      </c>
      <c r="S143" s="17"/>
      <c r="T143" s="17"/>
      <c r="U143" s="17"/>
      <c r="V143" s="17"/>
      <c r="W143" s="18">
        <f>SUM(S142:W142)/5</f>
        <v>6.6097151999999992E-2</v>
      </c>
      <c r="X143" s="18"/>
      <c r="Y143" s="18"/>
      <c r="Z143" s="18"/>
      <c r="AA143" s="18"/>
      <c r="AB143" s="18">
        <f>SUM(S142:AB142)/10</f>
        <v>7.6160869386239977E-2</v>
      </c>
      <c r="AC143" s="5"/>
      <c r="AD143" s="163"/>
      <c r="AE143" s="165"/>
      <c r="AF143" s="16" t="s">
        <v>56</v>
      </c>
      <c r="AG143" s="17"/>
      <c r="AH143" s="17"/>
      <c r="AI143" s="17"/>
      <c r="AJ143" s="17"/>
      <c r="AK143" s="18">
        <f>SUM(AG142:AK142)/5</f>
        <v>6.6097151999999992E-2</v>
      </c>
      <c r="AL143" s="18"/>
      <c r="AM143" s="18"/>
      <c r="AN143" s="18"/>
      <c r="AO143" s="18"/>
      <c r="AP143" s="18">
        <f>SUM(AG142:AP142)/10</f>
        <v>7.6160869386239977E-2</v>
      </c>
      <c r="AQ143" s="5"/>
      <c r="AR143" s="163"/>
      <c r="AS143" s="165"/>
      <c r="AT143" s="16" t="s">
        <v>56</v>
      </c>
      <c r="AU143" s="17"/>
      <c r="AV143" s="17"/>
      <c r="AW143" s="17"/>
      <c r="AX143" s="17"/>
      <c r="AY143" s="18">
        <f>SUM(AU142:AY142)/5</f>
        <v>6.6097151999999992E-2</v>
      </c>
      <c r="AZ143" s="18"/>
      <c r="BA143" s="18"/>
      <c r="BB143" s="18"/>
      <c r="BC143" s="18"/>
      <c r="BD143" s="18">
        <f>SUM(AU142:BD142)/10</f>
        <v>7.6160869386239977E-2</v>
      </c>
      <c r="BE143" s="5"/>
      <c r="BF143" s="163"/>
      <c r="BG143" s="165"/>
      <c r="BH143" s="16" t="s">
        <v>56</v>
      </c>
      <c r="BI143" s="17"/>
      <c r="BJ143" s="17"/>
      <c r="BK143" s="17"/>
      <c r="BL143" s="17"/>
      <c r="BM143" s="18">
        <f>SUM(BI142:BM142)/5</f>
        <v>6.6097151999999992E-2</v>
      </c>
      <c r="BN143" s="18"/>
      <c r="BO143" s="18"/>
      <c r="BP143" s="18"/>
      <c r="BQ143" s="18"/>
      <c r="BR143" s="18">
        <f>SUM(BI142:BR142)/10</f>
        <v>7.6160869386239977E-2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405">E140*E$16</f>
        <v>63599.999999999993</v>
      </c>
      <c r="F144" s="23">
        <f t="shared" si="405"/>
        <v>64440.000000000015</v>
      </c>
      <c r="G144" s="23">
        <f t="shared" si="405"/>
        <v>65616.000000000015</v>
      </c>
      <c r="H144" s="23">
        <f t="shared" si="405"/>
        <v>67262.399999999965</v>
      </c>
      <c r="I144" s="23">
        <f t="shared" si="405"/>
        <v>69567.360000000001</v>
      </c>
      <c r="J144" s="23">
        <f t="shared" si="405"/>
        <v>72794.304000000004</v>
      </c>
      <c r="K144" s="23">
        <f t="shared" si="405"/>
        <v>77312.025600000023</v>
      </c>
      <c r="L144" s="23">
        <f t="shared" si="405"/>
        <v>83636.835840000102</v>
      </c>
      <c r="M144" s="23">
        <f t="shared" si="405"/>
        <v>92491.570175999906</v>
      </c>
      <c r="N144" s="23">
        <f t="shared" si="405"/>
        <v>104888.19824639986</v>
      </c>
      <c r="P144" s="163"/>
      <c r="Q144" s="163"/>
      <c r="R144" s="20" t="s">
        <v>57</v>
      </c>
      <c r="S144" s="23">
        <f t="shared" ref="S144:AB144" si="406">S140*S$16</f>
        <v>63599.999999999993</v>
      </c>
      <c r="T144" s="23">
        <f t="shared" si="406"/>
        <v>64440.000000000015</v>
      </c>
      <c r="U144" s="23">
        <f t="shared" si="406"/>
        <v>65616.000000000015</v>
      </c>
      <c r="V144" s="23">
        <f t="shared" si="406"/>
        <v>67262.399999999965</v>
      </c>
      <c r="W144" s="23">
        <f t="shared" si="406"/>
        <v>69567.360000000001</v>
      </c>
      <c r="X144" s="23">
        <f t="shared" si="406"/>
        <v>72794.304000000004</v>
      </c>
      <c r="Y144" s="23">
        <f t="shared" si="406"/>
        <v>77312.025600000023</v>
      </c>
      <c r="Z144" s="23">
        <f t="shared" si="406"/>
        <v>83636.835840000102</v>
      </c>
      <c r="AA144" s="23">
        <f t="shared" si="406"/>
        <v>92491.570175999906</v>
      </c>
      <c r="AB144" s="23">
        <f t="shared" si="406"/>
        <v>104888.19824639986</v>
      </c>
      <c r="AC144" s="5"/>
      <c r="AD144" s="163"/>
      <c r="AE144" s="163"/>
      <c r="AF144" s="20" t="s">
        <v>57</v>
      </c>
      <c r="AG144" s="23">
        <f t="shared" ref="AG144:AP144" si="407">AG140*AG$16</f>
        <v>63599.999999999993</v>
      </c>
      <c r="AH144" s="23">
        <f t="shared" si="407"/>
        <v>64440.000000000015</v>
      </c>
      <c r="AI144" s="23">
        <f t="shared" si="407"/>
        <v>65616.000000000015</v>
      </c>
      <c r="AJ144" s="23">
        <f t="shared" si="407"/>
        <v>67262.399999999965</v>
      </c>
      <c r="AK144" s="23">
        <f t="shared" si="407"/>
        <v>69567.360000000001</v>
      </c>
      <c r="AL144" s="23">
        <f t="shared" si="407"/>
        <v>72794.304000000004</v>
      </c>
      <c r="AM144" s="23">
        <f t="shared" si="407"/>
        <v>77312.025600000023</v>
      </c>
      <c r="AN144" s="23">
        <f t="shared" si="407"/>
        <v>83636.835840000102</v>
      </c>
      <c r="AO144" s="23">
        <f t="shared" si="407"/>
        <v>92491.570175999906</v>
      </c>
      <c r="AP144" s="23">
        <f t="shared" si="407"/>
        <v>104888.19824639986</v>
      </c>
      <c r="AQ144" s="5"/>
      <c r="AR144" s="163"/>
      <c r="AS144" s="163"/>
      <c r="AT144" s="20" t="s">
        <v>57</v>
      </c>
      <c r="AU144" s="23">
        <f t="shared" ref="AU144:BD144" si="408">AU140*AU$16</f>
        <v>63599.999999999993</v>
      </c>
      <c r="AV144" s="23">
        <f t="shared" si="408"/>
        <v>64440.000000000015</v>
      </c>
      <c r="AW144" s="23">
        <f t="shared" si="408"/>
        <v>65616.000000000015</v>
      </c>
      <c r="AX144" s="23">
        <f t="shared" si="408"/>
        <v>67262.399999999965</v>
      </c>
      <c r="AY144" s="23">
        <f t="shared" si="408"/>
        <v>69567.360000000001</v>
      </c>
      <c r="AZ144" s="23">
        <f t="shared" si="408"/>
        <v>72794.304000000004</v>
      </c>
      <c r="BA144" s="23">
        <f t="shared" si="408"/>
        <v>77312.025600000023</v>
      </c>
      <c r="BB144" s="23">
        <f t="shared" si="408"/>
        <v>83636.835840000102</v>
      </c>
      <c r="BC144" s="23">
        <f t="shared" si="408"/>
        <v>92491.570175999906</v>
      </c>
      <c r="BD144" s="23">
        <f t="shared" si="408"/>
        <v>104888.19824639986</v>
      </c>
      <c r="BE144" s="5"/>
      <c r="BF144" s="163"/>
      <c r="BG144" s="163"/>
      <c r="BH144" s="20" t="s">
        <v>57</v>
      </c>
      <c r="BI144" s="23">
        <f t="shared" ref="BI144:BR144" si="409">BI140*BI$16</f>
        <v>63599.999999999993</v>
      </c>
      <c r="BJ144" s="23">
        <f t="shared" si="409"/>
        <v>64440.000000000015</v>
      </c>
      <c r="BK144" s="23">
        <f t="shared" si="409"/>
        <v>65616.000000000015</v>
      </c>
      <c r="BL144" s="23">
        <f t="shared" si="409"/>
        <v>67262.399999999965</v>
      </c>
      <c r="BM144" s="23">
        <f t="shared" si="409"/>
        <v>69567.360000000001</v>
      </c>
      <c r="BN144" s="23">
        <f t="shared" si="409"/>
        <v>72794.304000000004</v>
      </c>
      <c r="BO144" s="23">
        <f t="shared" si="409"/>
        <v>77312.025600000023</v>
      </c>
      <c r="BP144" s="23">
        <f t="shared" si="409"/>
        <v>83636.835840000102</v>
      </c>
      <c r="BQ144" s="23">
        <f t="shared" si="409"/>
        <v>92491.570175999906</v>
      </c>
      <c r="BR144" s="23">
        <f t="shared" si="409"/>
        <v>104888.19824639986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66097.151999999987</v>
      </c>
      <c r="J145" s="23"/>
      <c r="K145" s="23"/>
      <c r="L145" s="23"/>
      <c r="M145" s="23"/>
      <c r="N145" s="23">
        <f>SUM(E144:N144)/10</f>
        <v>76160.869386239981</v>
      </c>
      <c r="P145" s="163"/>
      <c r="Q145" s="163"/>
      <c r="R145" s="20" t="s">
        <v>59</v>
      </c>
      <c r="S145" s="22"/>
      <c r="T145" s="22"/>
      <c r="U145" s="22"/>
      <c r="V145" s="22"/>
      <c r="W145" s="23">
        <f>SUM(S144:W144)/5</f>
        <v>66097.151999999987</v>
      </c>
      <c r="X145" s="23"/>
      <c r="Y145" s="23"/>
      <c r="Z145" s="23"/>
      <c r="AA145" s="23"/>
      <c r="AB145" s="23">
        <f>SUM(S144:AB144)/10</f>
        <v>76160.869386239981</v>
      </c>
      <c r="AC145" s="5"/>
      <c r="AD145" s="163"/>
      <c r="AE145" s="163"/>
      <c r="AF145" s="20" t="s">
        <v>59</v>
      </c>
      <c r="AG145" s="22"/>
      <c r="AH145" s="22"/>
      <c r="AI145" s="22"/>
      <c r="AJ145" s="22"/>
      <c r="AK145" s="23">
        <f>SUM(AG144:AK144)/5</f>
        <v>66097.151999999987</v>
      </c>
      <c r="AL145" s="23"/>
      <c r="AM145" s="23"/>
      <c r="AN145" s="23"/>
      <c r="AO145" s="23"/>
      <c r="AP145" s="23">
        <f>SUM(AG144:AP144)/10</f>
        <v>76160.869386239981</v>
      </c>
      <c r="AQ145" s="5"/>
      <c r="AR145" s="163"/>
      <c r="AS145" s="163"/>
      <c r="AT145" s="20" t="s">
        <v>59</v>
      </c>
      <c r="AU145" s="22"/>
      <c r="AV145" s="22"/>
      <c r="AW145" s="22"/>
      <c r="AX145" s="22"/>
      <c r="AY145" s="23">
        <f>SUM(AU144:AY144)/5</f>
        <v>66097.151999999987</v>
      </c>
      <c r="AZ145" s="23"/>
      <c r="BA145" s="23"/>
      <c r="BB145" s="23"/>
      <c r="BC145" s="23"/>
      <c r="BD145" s="23">
        <f>SUM(AU144:BD144)/10</f>
        <v>76160.869386239981</v>
      </c>
      <c r="BE145" s="5"/>
      <c r="BF145" s="163"/>
      <c r="BG145" s="163"/>
      <c r="BH145" s="20" t="s">
        <v>59</v>
      </c>
      <c r="BI145" s="22"/>
      <c r="BJ145" s="22"/>
      <c r="BK145" s="22"/>
      <c r="BL145" s="22"/>
      <c r="BM145" s="23">
        <f>SUM(BI144:BM144)/5</f>
        <v>66097.151999999987</v>
      </c>
      <c r="BN145" s="23"/>
      <c r="BO145" s="23"/>
      <c r="BP145" s="23"/>
      <c r="BQ145" s="23"/>
      <c r="BR145" s="23">
        <f>SUM(BI144:BR144)/10</f>
        <v>76160.869386239981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63599.999999999993</v>
      </c>
      <c r="F146" s="22">
        <f t="shared" ref="F146:N146" si="410">E146+F144</f>
        <v>128040</v>
      </c>
      <c r="G146" s="22">
        <f t="shared" si="410"/>
        <v>193656</v>
      </c>
      <c r="H146" s="22">
        <f t="shared" si="410"/>
        <v>260918.39999999997</v>
      </c>
      <c r="I146" s="22">
        <f t="shared" si="410"/>
        <v>330485.75999999995</v>
      </c>
      <c r="J146" s="22">
        <f t="shared" si="410"/>
        <v>403280.06399999995</v>
      </c>
      <c r="K146" s="22">
        <f t="shared" si="410"/>
        <v>480592.08959999995</v>
      </c>
      <c r="L146" s="22">
        <f t="shared" si="410"/>
        <v>564228.92544000002</v>
      </c>
      <c r="M146" s="22">
        <f t="shared" si="410"/>
        <v>656720.49561599991</v>
      </c>
      <c r="N146" s="22">
        <f t="shared" si="410"/>
        <v>761608.69386239978</v>
      </c>
      <c r="P146" s="163"/>
      <c r="Q146" s="163"/>
      <c r="R146" s="20" t="s">
        <v>58</v>
      </c>
      <c r="S146" s="22">
        <f>S144</f>
        <v>63599.999999999993</v>
      </c>
      <c r="T146" s="22">
        <f t="shared" ref="T146:AB146" si="411">S146+T144</f>
        <v>128040</v>
      </c>
      <c r="U146" s="22">
        <f t="shared" si="411"/>
        <v>193656</v>
      </c>
      <c r="V146" s="22">
        <f t="shared" si="411"/>
        <v>260918.39999999997</v>
      </c>
      <c r="W146" s="22">
        <f t="shared" si="411"/>
        <v>330485.75999999995</v>
      </c>
      <c r="X146" s="22">
        <f t="shared" si="411"/>
        <v>403280.06399999995</v>
      </c>
      <c r="Y146" s="22">
        <f t="shared" si="411"/>
        <v>480592.08959999995</v>
      </c>
      <c r="Z146" s="22">
        <f t="shared" si="411"/>
        <v>564228.92544000002</v>
      </c>
      <c r="AA146" s="22">
        <f t="shared" si="411"/>
        <v>656720.49561599991</v>
      </c>
      <c r="AB146" s="22">
        <f t="shared" si="411"/>
        <v>761608.69386239978</v>
      </c>
      <c r="AC146" s="5"/>
      <c r="AD146" s="163"/>
      <c r="AE146" s="163"/>
      <c r="AF146" s="20" t="s">
        <v>58</v>
      </c>
      <c r="AG146" s="22">
        <f>AG144</f>
        <v>63599.999999999993</v>
      </c>
      <c r="AH146" s="22">
        <f t="shared" ref="AH146:AP146" si="412">AG146+AH144</f>
        <v>128040</v>
      </c>
      <c r="AI146" s="22">
        <f t="shared" si="412"/>
        <v>193656</v>
      </c>
      <c r="AJ146" s="22">
        <f t="shared" si="412"/>
        <v>260918.39999999997</v>
      </c>
      <c r="AK146" s="22">
        <f t="shared" si="412"/>
        <v>330485.75999999995</v>
      </c>
      <c r="AL146" s="22">
        <f t="shared" si="412"/>
        <v>403280.06399999995</v>
      </c>
      <c r="AM146" s="22">
        <f t="shared" si="412"/>
        <v>480592.08959999995</v>
      </c>
      <c r="AN146" s="22">
        <f t="shared" si="412"/>
        <v>564228.92544000002</v>
      </c>
      <c r="AO146" s="22">
        <f t="shared" si="412"/>
        <v>656720.49561599991</v>
      </c>
      <c r="AP146" s="22">
        <f t="shared" si="412"/>
        <v>761608.69386239978</v>
      </c>
      <c r="AQ146" s="5"/>
      <c r="AR146" s="163"/>
      <c r="AS146" s="163"/>
      <c r="AT146" s="20" t="s">
        <v>58</v>
      </c>
      <c r="AU146" s="22">
        <f>AU144</f>
        <v>63599.999999999993</v>
      </c>
      <c r="AV146" s="22">
        <f t="shared" ref="AV146:BD146" si="413">AU146+AV144</f>
        <v>128040</v>
      </c>
      <c r="AW146" s="22">
        <f t="shared" si="413"/>
        <v>193656</v>
      </c>
      <c r="AX146" s="22">
        <f t="shared" si="413"/>
        <v>260918.39999999997</v>
      </c>
      <c r="AY146" s="22">
        <f t="shared" si="413"/>
        <v>330485.75999999995</v>
      </c>
      <c r="AZ146" s="22">
        <f t="shared" si="413"/>
        <v>403280.06399999995</v>
      </c>
      <c r="BA146" s="22">
        <f t="shared" si="413"/>
        <v>480592.08959999995</v>
      </c>
      <c r="BB146" s="22">
        <f t="shared" si="413"/>
        <v>564228.92544000002</v>
      </c>
      <c r="BC146" s="22">
        <f t="shared" si="413"/>
        <v>656720.49561599991</v>
      </c>
      <c r="BD146" s="22">
        <f t="shared" si="413"/>
        <v>761608.69386239978</v>
      </c>
      <c r="BE146" s="5"/>
      <c r="BF146" s="163"/>
      <c r="BG146" s="163"/>
      <c r="BH146" s="20" t="s">
        <v>58</v>
      </c>
      <c r="BI146" s="22">
        <f>BI144</f>
        <v>63599.999999999993</v>
      </c>
      <c r="BJ146" s="22">
        <f t="shared" ref="BJ146:BR146" si="414">BI146+BJ144</f>
        <v>128040</v>
      </c>
      <c r="BK146" s="22">
        <f t="shared" si="414"/>
        <v>193656</v>
      </c>
      <c r="BL146" s="22">
        <f t="shared" si="414"/>
        <v>260918.39999999997</v>
      </c>
      <c r="BM146" s="22">
        <f t="shared" si="414"/>
        <v>330485.75999999995</v>
      </c>
      <c r="BN146" s="22">
        <f t="shared" si="414"/>
        <v>403280.06399999995</v>
      </c>
      <c r="BO146" s="22">
        <f t="shared" si="414"/>
        <v>480592.08959999995</v>
      </c>
      <c r="BP146" s="22">
        <f t="shared" si="414"/>
        <v>564228.92544000002</v>
      </c>
      <c r="BQ146" s="22">
        <f t="shared" si="414"/>
        <v>656720.49561599991</v>
      </c>
      <c r="BR146" s="22">
        <f t="shared" si="414"/>
        <v>761608.69386239978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6.359999999999999E-2</v>
      </c>
      <c r="F147" s="17">
        <f t="shared" ref="F147:N147" si="415">F104+F119+F132</f>
        <v>8.9879999999999988E-2</v>
      </c>
      <c r="G147" s="17">
        <f t="shared" si="415"/>
        <v>0.12700800000000001</v>
      </c>
      <c r="H147" s="17">
        <f t="shared" si="415"/>
        <v>0.17945760000000005</v>
      </c>
      <c r="I147" s="17">
        <f t="shared" si="415"/>
        <v>0.25354559999999987</v>
      </c>
      <c r="J147" s="17">
        <f t="shared" si="415"/>
        <v>0.35819078399999998</v>
      </c>
      <c r="K147" s="17">
        <f t="shared" si="415"/>
        <v>0.50598481920000016</v>
      </c>
      <c r="L147" s="17">
        <f t="shared" si="415"/>
        <v>0.71470355712</v>
      </c>
      <c r="M147" s="17">
        <f t="shared" si="415"/>
        <v>1.0094397143040001</v>
      </c>
      <c r="N147" s="17">
        <f t="shared" si="415"/>
        <v>1.4256122280960002</v>
      </c>
      <c r="P147" s="163"/>
      <c r="Q147" s="171" t="s">
        <v>44</v>
      </c>
      <c r="R147" s="16" t="s">
        <v>55</v>
      </c>
      <c r="S147" s="17">
        <f>S104+S119+S132</f>
        <v>6.359999999999999E-2</v>
      </c>
      <c r="T147" s="17">
        <f t="shared" ref="T147:AB147" si="416">T104+T119+T132</f>
        <v>8.9879999999999988E-2</v>
      </c>
      <c r="U147" s="17">
        <f t="shared" si="416"/>
        <v>0.12700800000000001</v>
      </c>
      <c r="V147" s="17">
        <f t="shared" si="416"/>
        <v>0.17945760000000005</v>
      </c>
      <c r="W147" s="17">
        <f t="shared" si="416"/>
        <v>0.25354559999999987</v>
      </c>
      <c r="X147" s="17">
        <f t="shared" si="416"/>
        <v>0.35819078399999998</v>
      </c>
      <c r="Y147" s="17">
        <f t="shared" si="416"/>
        <v>0.50598481920000016</v>
      </c>
      <c r="Z147" s="17">
        <f t="shared" si="416"/>
        <v>0.71470355712</v>
      </c>
      <c r="AA147" s="17">
        <f t="shared" si="416"/>
        <v>1.0094397143040001</v>
      </c>
      <c r="AB147" s="17">
        <f t="shared" si="416"/>
        <v>1.4256122280960002</v>
      </c>
      <c r="AC147" s="5"/>
      <c r="AD147" s="163"/>
      <c r="AE147" s="171" t="s">
        <v>44</v>
      </c>
      <c r="AF147" s="16" t="s">
        <v>55</v>
      </c>
      <c r="AG147" s="17">
        <f>AG104+AG119+AG132</f>
        <v>6.359999999999999E-2</v>
      </c>
      <c r="AH147" s="17">
        <f t="shared" ref="AH147:AP147" si="417">AH104+AH119+AH132</f>
        <v>8.9879999999999988E-2</v>
      </c>
      <c r="AI147" s="17">
        <f t="shared" si="417"/>
        <v>0.12700800000000001</v>
      </c>
      <c r="AJ147" s="17">
        <f t="shared" si="417"/>
        <v>0.17945760000000005</v>
      </c>
      <c r="AK147" s="17">
        <f t="shared" si="417"/>
        <v>0.25354559999999987</v>
      </c>
      <c r="AL147" s="17">
        <f t="shared" si="417"/>
        <v>0.35819078399999998</v>
      </c>
      <c r="AM147" s="17">
        <f t="shared" si="417"/>
        <v>0.50598481920000016</v>
      </c>
      <c r="AN147" s="17">
        <f t="shared" si="417"/>
        <v>0.71470355712</v>
      </c>
      <c r="AO147" s="17">
        <f t="shared" si="417"/>
        <v>1.0094397143040001</v>
      </c>
      <c r="AP147" s="17">
        <f t="shared" si="417"/>
        <v>1.4256122280960002</v>
      </c>
      <c r="AQ147" s="5"/>
      <c r="AR147" s="163"/>
      <c r="AS147" s="171" t="s">
        <v>44</v>
      </c>
      <c r="AT147" s="16" t="s">
        <v>55</v>
      </c>
      <c r="AU147" s="17">
        <f>AU104+AU119+AU132</f>
        <v>6.359999999999999E-2</v>
      </c>
      <c r="AV147" s="17">
        <f t="shared" ref="AV147:BD147" si="418">AV104+AV119+AV132</f>
        <v>8.9879999999999988E-2</v>
      </c>
      <c r="AW147" s="17">
        <f t="shared" si="418"/>
        <v>0.12700800000000001</v>
      </c>
      <c r="AX147" s="17">
        <f t="shared" si="418"/>
        <v>0.17945760000000005</v>
      </c>
      <c r="AY147" s="17">
        <f t="shared" si="418"/>
        <v>0.25354559999999987</v>
      </c>
      <c r="AZ147" s="17">
        <f t="shared" si="418"/>
        <v>0.35819078399999998</v>
      </c>
      <c r="BA147" s="17">
        <f t="shared" si="418"/>
        <v>0.50598481920000016</v>
      </c>
      <c r="BB147" s="17">
        <f t="shared" si="418"/>
        <v>0.71470355712</v>
      </c>
      <c r="BC147" s="17">
        <f t="shared" si="418"/>
        <v>1.0094397143040001</v>
      </c>
      <c r="BD147" s="17">
        <f t="shared" si="418"/>
        <v>1.4256122280960002</v>
      </c>
      <c r="BE147" s="5"/>
      <c r="BF147" s="163"/>
      <c r="BG147" s="171" t="s">
        <v>44</v>
      </c>
      <c r="BH147" s="16" t="s">
        <v>55</v>
      </c>
      <c r="BI147" s="17">
        <f>BI104+BI119+BI132</f>
        <v>6.359999999999999E-2</v>
      </c>
      <c r="BJ147" s="17">
        <f t="shared" ref="BJ147:BR147" si="419">BJ104+BJ119+BJ132</f>
        <v>8.9879999999999988E-2</v>
      </c>
      <c r="BK147" s="17">
        <f t="shared" si="419"/>
        <v>0.12700800000000001</v>
      </c>
      <c r="BL147" s="17">
        <f t="shared" si="419"/>
        <v>0.17945760000000005</v>
      </c>
      <c r="BM147" s="17">
        <f t="shared" si="419"/>
        <v>0.25354559999999987</v>
      </c>
      <c r="BN147" s="17">
        <f t="shared" si="419"/>
        <v>0.35819078399999998</v>
      </c>
      <c r="BO147" s="17">
        <f t="shared" si="419"/>
        <v>0.50598481920000016</v>
      </c>
      <c r="BP147" s="17">
        <f t="shared" si="419"/>
        <v>0.71470355712</v>
      </c>
      <c r="BQ147" s="17">
        <f t="shared" si="419"/>
        <v>1.0094397143040001</v>
      </c>
      <c r="BR147" s="17">
        <f t="shared" si="419"/>
        <v>1.4256122280960002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0.14269823999999998</v>
      </c>
      <c r="J148" s="18"/>
      <c r="K148" s="18"/>
      <c r="L148" s="18"/>
      <c r="M148" s="18"/>
      <c r="N148" s="18">
        <f>SUM(E147:N147)/10</f>
        <v>0.47274223027200002</v>
      </c>
      <c r="O148" s="9"/>
      <c r="P148" s="163"/>
      <c r="Q148" s="165"/>
      <c r="R148" s="16" t="s">
        <v>56</v>
      </c>
      <c r="S148" s="18"/>
      <c r="T148" s="18"/>
      <c r="U148" s="18"/>
      <c r="V148" s="18"/>
      <c r="W148" s="18">
        <f>SUM(S147:W147)/5</f>
        <v>0.14269823999999998</v>
      </c>
      <c r="X148" s="18"/>
      <c r="Y148" s="18"/>
      <c r="Z148" s="18"/>
      <c r="AA148" s="18"/>
      <c r="AB148" s="18">
        <f>SUM(S147:AB147)/10</f>
        <v>0.47274223027200002</v>
      </c>
      <c r="AC148" s="9"/>
      <c r="AD148" s="163"/>
      <c r="AE148" s="165"/>
      <c r="AF148" s="16" t="s">
        <v>56</v>
      </c>
      <c r="AG148" s="18"/>
      <c r="AH148" s="18"/>
      <c r="AI148" s="18"/>
      <c r="AJ148" s="18"/>
      <c r="AK148" s="18">
        <f>SUM(AG147:AK147)/5</f>
        <v>0.14269823999999998</v>
      </c>
      <c r="AL148" s="18"/>
      <c r="AM148" s="18"/>
      <c r="AN148" s="18"/>
      <c r="AO148" s="18"/>
      <c r="AP148" s="18">
        <f>SUM(AG147:AP147)/10</f>
        <v>0.47274223027200002</v>
      </c>
      <c r="AQ148" s="9"/>
      <c r="AR148" s="163"/>
      <c r="AS148" s="165"/>
      <c r="AT148" s="16" t="s">
        <v>56</v>
      </c>
      <c r="AU148" s="18"/>
      <c r="AV148" s="18"/>
      <c r="AW148" s="18"/>
      <c r="AX148" s="18"/>
      <c r="AY148" s="18">
        <f>SUM(AU147:AY147)/5</f>
        <v>0.14269823999999998</v>
      </c>
      <c r="AZ148" s="18"/>
      <c r="BA148" s="18"/>
      <c r="BB148" s="18"/>
      <c r="BC148" s="18"/>
      <c r="BD148" s="18">
        <f>SUM(AU147:BD147)/10</f>
        <v>0.47274223027200002</v>
      </c>
      <c r="BE148" s="9"/>
      <c r="BF148" s="163"/>
      <c r="BG148" s="165"/>
      <c r="BH148" s="16" t="s">
        <v>56</v>
      </c>
      <c r="BI148" s="18"/>
      <c r="BJ148" s="18"/>
      <c r="BK148" s="18"/>
      <c r="BL148" s="18"/>
      <c r="BM148" s="18">
        <f>SUM(BI147:BM147)/5</f>
        <v>0.14269823999999998</v>
      </c>
      <c r="BN148" s="18"/>
      <c r="BO148" s="18"/>
      <c r="BP148" s="18"/>
      <c r="BQ148" s="18"/>
      <c r="BR148" s="18">
        <f>SUM(BI147:BR147)/10</f>
        <v>0.47274223027200002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63599.999999999993</v>
      </c>
      <c r="F149" s="23">
        <f>F151-E151</f>
        <v>89880</v>
      </c>
      <c r="G149" s="23">
        <f>G151-F151</f>
        <v>127008</v>
      </c>
      <c r="H149" s="23">
        <f t="shared" ref="H149:N149" si="420">H151-G151</f>
        <v>179457.60000000003</v>
      </c>
      <c r="I149" s="23">
        <f t="shared" si="420"/>
        <v>253545.59999999992</v>
      </c>
      <c r="J149" s="23">
        <f t="shared" si="420"/>
        <v>358190.78399999999</v>
      </c>
      <c r="K149" s="23">
        <f t="shared" si="420"/>
        <v>505984.81920000003</v>
      </c>
      <c r="L149" s="23">
        <f t="shared" si="420"/>
        <v>714703.55712000001</v>
      </c>
      <c r="M149" s="23">
        <f t="shared" si="420"/>
        <v>1009439.7143040001</v>
      </c>
      <c r="N149" s="23">
        <f t="shared" si="420"/>
        <v>1425612.2280959999</v>
      </c>
      <c r="P149" s="163"/>
      <c r="Q149" s="163"/>
      <c r="R149" s="20" t="s">
        <v>57</v>
      </c>
      <c r="S149" s="23">
        <f>S151</f>
        <v>63599.999999999993</v>
      </c>
      <c r="T149" s="23">
        <f>T151-S151</f>
        <v>89880</v>
      </c>
      <c r="U149" s="23">
        <f>U151-T151</f>
        <v>127008</v>
      </c>
      <c r="V149" s="23">
        <f t="shared" ref="V149:AB149" si="421">V151-U151</f>
        <v>179457.60000000003</v>
      </c>
      <c r="W149" s="23">
        <f t="shared" si="421"/>
        <v>253545.59999999992</v>
      </c>
      <c r="X149" s="23">
        <f t="shared" si="421"/>
        <v>358190.78399999999</v>
      </c>
      <c r="Y149" s="23">
        <f t="shared" si="421"/>
        <v>505984.81920000003</v>
      </c>
      <c r="Z149" s="23">
        <f t="shared" si="421"/>
        <v>714703.55712000001</v>
      </c>
      <c r="AA149" s="23">
        <f t="shared" si="421"/>
        <v>1009439.7143040001</v>
      </c>
      <c r="AB149" s="23">
        <f t="shared" si="421"/>
        <v>1425612.2280959999</v>
      </c>
      <c r="AC149" s="5"/>
      <c r="AD149" s="163"/>
      <c r="AE149" s="163"/>
      <c r="AF149" s="20" t="s">
        <v>57</v>
      </c>
      <c r="AG149" s="23">
        <f>AG151</f>
        <v>63599.999999999993</v>
      </c>
      <c r="AH149" s="23">
        <f>AH151-AG151</f>
        <v>89880</v>
      </c>
      <c r="AI149" s="23">
        <f>AI151-AH151</f>
        <v>127008</v>
      </c>
      <c r="AJ149" s="23">
        <f t="shared" ref="AJ149:AP149" si="422">AJ151-AI151</f>
        <v>179457.60000000003</v>
      </c>
      <c r="AK149" s="23">
        <f t="shared" si="422"/>
        <v>253545.59999999992</v>
      </c>
      <c r="AL149" s="23">
        <f t="shared" si="422"/>
        <v>358190.78399999999</v>
      </c>
      <c r="AM149" s="23">
        <f t="shared" si="422"/>
        <v>505984.81920000003</v>
      </c>
      <c r="AN149" s="23">
        <f t="shared" si="422"/>
        <v>714703.55712000001</v>
      </c>
      <c r="AO149" s="23">
        <f t="shared" si="422"/>
        <v>1009439.7143040001</v>
      </c>
      <c r="AP149" s="23">
        <f t="shared" si="422"/>
        <v>1425612.2280959999</v>
      </c>
      <c r="AQ149" s="5"/>
      <c r="AR149" s="163"/>
      <c r="AS149" s="163"/>
      <c r="AT149" s="20" t="s">
        <v>57</v>
      </c>
      <c r="AU149" s="23">
        <f>AU151</f>
        <v>63599.999999999993</v>
      </c>
      <c r="AV149" s="23">
        <f>AV151-AU151</f>
        <v>89880</v>
      </c>
      <c r="AW149" s="23">
        <f>AW151-AV151</f>
        <v>127008</v>
      </c>
      <c r="AX149" s="23">
        <f t="shared" ref="AX149:BD149" si="423">AX151-AW151</f>
        <v>179457.60000000003</v>
      </c>
      <c r="AY149" s="23">
        <f t="shared" si="423"/>
        <v>253545.59999999992</v>
      </c>
      <c r="AZ149" s="23">
        <f t="shared" si="423"/>
        <v>358190.78399999999</v>
      </c>
      <c r="BA149" s="23">
        <f t="shared" si="423"/>
        <v>505984.81920000003</v>
      </c>
      <c r="BB149" s="23">
        <f t="shared" si="423"/>
        <v>714703.55712000001</v>
      </c>
      <c r="BC149" s="23">
        <f t="shared" si="423"/>
        <v>1009439.7143040001</v>
      </c>
      <c r="BD149" s="23">
        <f t="shared" si="423"/>
        <v>1425612.2280959999</v>
      </c>
      <c r="BE149" s="5"/>
      <c r="BF149" s="163"/>
      <c r="BG149" s="163"/>
      <c r="BH149" s="20" t="s">
        <v>57</v>
      </c>
      <c r="BI149" s="23">
        <f>BI151</f>
        <v>63599.999999999993</v>
      </c>
      <c r="BJ149" s="23">
        <f>BJ151-BI151</f>
        <v>89880</v>
      </c>
      <c r="BK149" s="23">
        <f>BK151-BJ151</f>
        <v>127008</v>
      </c>
      <c r="BL149" s="23">
        <f t="shared" ref="BL149:BR149" si="424">BL151-BK151</f>
        <v>179457.60000000003</v>
      </c>
      <c r="BM149" s="23">
        <f t="shared" si="424"/>
        <v>253545.59999999992</v>
      </c>
      <c r="BN149" s="23">
        <f t="shared" si="424"/>
        <v>358190.78399999999</v>
      </c>
      <c r="BO149" s="23">
        <f t="shared" si="424"/>
        <v>505984.81920000003</v>
      </c>
      <c r="BP149" s="23">
        <f t="shared" si="424"/>
        <v>714703.55712000001</v>
      </c>
      <c r="BQ149" s="23">
        <f t="shared" si="424"/>
        <v>1009439.7143040001</v>
      </c>
      <c r="BR149" s="23">
        <f t="shared" si="424"/>
        <v>1425612.2280959999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142698.23999999999</v>
      </c>
      <c r="J150" s="23"/>
      <c r="K150" s="23"/>
      <c r="L150" s="23"/>
      <c r="M150" s="23"/>
      <c r="N150" s="23">
        <f>SUM(E149:N149)/10</f>
        <v>472742.23027200002</v>
      </c>
      <c r="P150" s="163"/>
      <c r="Q150" s="163"/>
      <c r="R150" s="20" t="s">
        <v>59</v>
      </c>
      <c r="S150" s="23"/>
      <c r="T150" s="23"/>
      <c r="U150" s="23"/>
      <c r="V150" s="23"/>
      <c r="W150" s="23">
        <f>SUM(S149:W149)/5</f>
        <v>142698.23999999999</v>
      </c>
      <c r="X150" s="23"/>
      <c r="Y150" s="23"/>
      <c r="Z150" s="23"/>
      <c r="AA150" s="23"/>
      <c r="AB150" s="23">
        <f>SUM(S149:AB149)/10</f>
        <v>472742.23027200002</v>
      </c>
      <c r="AC150" s="5"/>
      <c r="AD150" s="163"/>
      <c r="AE150" s="163"/>
      <c r="AF150" s="20" t="s">
        <v>59</v>
      </c>
      <c r="AG150" s="23"/>
      <c r="AH150" s="23"/>
      <c r="AI150" s="23"/>
      <c r="AJ150" s="23"/>
      <c r="AK150" s="23">
        <f>SUM(AG149:AK149)/5</f>
        <v>142698.23999999999</v>
      </c>
      <c r="AL150" s="23"/>
      <c r="AM150" s="23"/>
      <c r="AN150" s="23"/>
      <c r="AO150" s="23"/>
      <c r="AP150" s="23">
        <f>SUM(AG149:AP149)/10</f>
        <v>472742.23027200002</v>
      </c>
      <c r="AQ150" s="5"/>
      <c r="AR150" s="163"/>
      <c r="AS150" s="163"/>
      <c r="AT150" s="20" t="s">
        <v>59</v>
      </c>
      <c r="AU150" s="23"/>
      <c r="AV150" s="23"/>
      <c r="AW150" s="23"/>
      <c r="AX150" s="23"/>
      <c r="AY150" s="23">
        <f>SUM(AU149:AY149)/5</f>
        <v>142698.23999999999</v>
      </c>
      <c r="AZ150" s="23"/>
      <c r="BA150" s="23"/>
      <c r="BB150" s="23"/>
      <c r="BC150" s="23"/>
      <c r="BD150" s="23">
        <f>SUM(AU149:BD149)/10</f>
        <v>472742.23027200002</v>
      </c>
      <c r="BE150" s="5"/>
      <c r="BF150" s="163"/>
      <c r="BG150" s="163"/>
      <c r="BH150" s="20" t="s">
        <v>59</v>
      </c>
      <c r="BI150" s="23"/>
      <c r="BJ150" s="23"/>
      <c r="BK150" s="23"/>
      <c r="BL150" s="23"/>
      <c r="BM150" s="23">
        <f>SUM(BI149:BM149)/5</f>
        <v>142698.23999999999</v>
      </c>
      <c r="BN150" s="23"/>
      <c r="BO150" s="23"/>
      <c r="BP150" s="23"/>
      <c r="BQ150" s="23"/>
      <c r="BR150" s="23">
        <f>SUM(BI149:BR149)/10</f>
        <v>472742.23027200002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425">E141*E$16</f>
        <v>63599.999999999993</v>
      </c>
      <c r="F151" s="22">
        <f t="shared" si="425"/>
        <v>153480</v>
      </c>
      <c r="G151" s="22">
        <f t="shared" si="425"/>
        <v>280488</v>
      </c>
      <c r="H151" s="22">
        <f t="shared" si="425"/>
        <v>459945.60000000003</v>
      </c>
      <c r="I151" s="22">
        <f t="shared" si="425"/>
        <v>713491.2</v>
      </c>
      <c r="J151" s="22">
        <f t="shared" si="425"/>
        <v>1071681.9839999999</v>
      </c>
      <c r="K151" s="22">
        <f t="shared" si="425"/>
        <v>1577666.8032</v>
      </c>
      <c r="L151" s="22">
        <f t="shared" si="425"/>
        <v>2292370.36032</v>
      </c>
      <c r="M151" s="22">
        <f t="shared" si="425"/>
        <v>3301810.0746240001</v>
      </c>
      <c r="N151" s="22">
        <f t="shared" si="425"/>
        <v>4727422.30272</v>
      </c>
      <c r="P151" s="163"/>
      <c r="Q151" s="163"/>
      <c r="R151" s="20" t="s">
        <v>58</v>
      </c>
      <c r="S151" s="22">
        <f t="shared" ref="S151:AB151" si="426">S141*S$16</f>
        <v>63599.999999999993</v>
      </c>
      <c r="T151" s="22">
        <f t="shared" si="426"/>
        <v>153480</v>
      </c>
      <c r="U151" s="22">
        <f t="shared" si="426"/>
        <v>280488</v>
      </c>
      <c r="V151" s="22">
        <f t="shared" si="426"/>
        <v>459945.60000000003</v>
      </c>
      <c r="W151" s="22">
        <f t="shared" si="426"/>
        <v>713491.2</v>
      </c>
      <c r="X151" s="22">
        <f t="shared" si="426"/>
        <v>1071681.9839999999</v>
      </c>
      <c r="Y151" s="22">
        <f t="shared" si="426"/>
        <v>1577666.8032</v>
      </c>
      <c r="Z151" s="22">
        <f t="shared" si="426"/>
        <v>2292370.36032</v>
      </c>
      <c r="AA151" s="22">
        <f t="shared" si="426"/>
        <v>3301810.0746240001</v>
      </c>
      <c r="AB151" s="22">
        <f t="shared" si="426"/>
        <v>4727422.30272</v>
      </c>
      <c r="AC151" s="5"/>
      <c r="AD151" s="163"/>
      <c r="AE151" s="163"/>
      <c r="AF151" s="20" t="s">
        <v>58</v>
      </c>
      <c r="AG151" s="22">
        <f t="shared" ref="AG151:AP151" si="427">AG141*AG$16</f>
        <v>63599.999999999993</v>
      </c>
      <c r="AH151" s="22">
        <f t="shared" si="427"/>
        <v>153480</v>
      </c>
      <c r="AI151" s="22">
        <f t="shared" si="427"/>
        <v>280488</v>
      </c>
      <c r="AJ151" s="22">
        <f t="shared" si="427"/>
        <v>459945.60000000003</v>
      </c>
      <c r="AK151" s="22">
        <f t="shared" si="427"/>
        <v>713491.2</v>
      </c>
      <c r="AL151" s="22">
        <f t="shared" si="427"/>
        <v>1071681.9839999999</v>
      </c>
      <c r="AM151" s="22">
        <f t="shared" si="427"/>
        <v>1577666.8032</v>
      </c>
      <c r="AN151" s="22">
        <f t="shared" si="427"/>
        <v>2292370.36032</v>
      </c>
      <c r="AO151" s="22">
        <f t="shared" si="427"/>
        <v>3301810.0746240001</v>
      </c>
      <c r="AP151" s="22">
        <f t="shared" si="427"/>
        <v>4727422.30272</v>
      </c>
      <c r="AQ151" s="5"/>
      <c r="AR151" s="163"/>
      <c r="AS151" s="163"/>
      <c r="AT151" s="20" t="s">
        <v>58</v>
      </c>
      <c r="AU151" s="22">
        <f t="shared" ref="AU151:BD151" si="428">AU141*AU$16</f>
        <v>63599.999999999993</v>
      </c>
      <c r="AV151" s="22">
        <f t="shared" si="428"/>
        <v>153480</v>
      </c>
      <c r="AW151" s="22">
        <f t="shared" si="428"/>
        <v>280488</v>
      </c>
      <c r="AX151" s="22">
        <f t="shared" si="428"/>
        <v>459945.60000000003</v>
      </c>
      <c r="AY151" s="22">
        <f t="shared" si="428"/>
        <v>713491.2</v>
      </c>
      <c r="AZ151" s="22">
        <f t="shared" si="428"/>
        <v>1071681.9839999999</v>
      </c>
      <c r="BA151" s="22">
        <f t="shared" si="428"/>
        <v>1577666.8032</v>
      </c>
      <c r="BB151" s="22">
        <f t="shared" si="428"/>
        <v>2292370.36032</v>
      </c>
      <c r="BC151" s="22">
        <f t="shared" si="428"/>
        <v>3301810.0746240001</v>
      </c>
      <c r="BD151" s="22">
        <f t="shared" si="428"/>
        <v>4727422.30272</v>
      </c>
      <c r="BE151" s="5"/>
      <c r="BF151" s="163"/>
      <c r="BG151" s="163"/>
      <c r="BH151" s="20" t="s">
        <v>58</v>
      </c>
      <c r="BI151" s="22">
        <f t="shared" ref="BI151:BR151" si="429">BI141*BI$16</f>
        <v>63599.999999999993</v>
      </c>
      <c r="BJ151" s="22">
        <f t="shared" si="429"/>
        <v>153480</v>
      </c>
      <c r="BK151" s="22">
        <f t="shared" si="429"/>
        <v>280488</v>
      </c>
      <c r="BL151" s="22">
        <f t="shared" si="429"/>
        <v>459945.60000000003</v>
      </c>
      <c r="BM151" s="22">
        <f t="shared" si="429"/>
        <v>713491.2</v>
      </c>
      <c r="BN151" s="22">
        <f t="shared" si="429"/>
        <v>1071681.9839999999</v>
      </c>
      <c r="BO151" s="22">
        <f t="shared" si="429"/>
        <v>1577666.8032</v>
      </c>
      <c r="BP151" s="22">
        <f t="shared" si="429"/>
        <v>2292370.36032</v>
      </c>
      <c r="BQ151" s="22">
        <f t="shared" si="429"/>
        <v>3301810.0746240001</v>
      </c>
      <c r="BR151" s="22">
        <f t="shared" si="429"/>
        <v>4727422.30272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428.5714285714285</v>
      </c>
      <c r="F155" s="28">
        <f t="shared" ref="F155:N155" si="430">F$99/10*$C155/(2+$E$12)</f>
        <v>306.12244897959181</v>
      </c>
      <c r="G155" s="28">
        <f t="shared" si="430"/>
        <v>218.65889212827994</v>
      </c>
      <c r="H155" s="28">
        <f t="shared" si="430"/>
        <v>156.18492294877129</v>
      </c>
      <c r="I155" s="28">
        <f t="shared" si="430"/>
        <v>111.56065924912238</v>
      </c>
      <c r="J155" s="28">
        <f t="shared" si="430"/>
        <v>79.686185177944566</v>
      </c>
      <c r="K155" s="28">
        <f t="shared" si="430"/>
        <v>56.91870369853185</v>
      </c>
      <c r="L155" s="28">
        <f t="shared" si="430"/>
        <v>40.656216927522799</v>
      </c>
      <c r="M155" s="28">
        <f t="shared" si="430"/>
        <v>29.040154948230477</v>
      </c>
      <c r="N155" s="28">
        <f t="shared" si="430"/>
        <v>20.742967820164605</v>
      </c>
      <c r="P155" s="164" t="s">
        <v>16</v>
      </c>
      <c r="Q155" s="166">
        <v>20000</v>
      </c>
      <c r="R155" s="58" t="s">
        <v>19</v>
      </c>
      <c r="S155" s="28">
        <f>S$99/10*$C155/(2+$E$12)</f>
        <v>428.5714285714285</v>
      </c>
      <c r="T155" s="28">
        <f t="shared" ref="T155:AB155" si="431">T$99/10*$C155/(2+$E$12)</f>
        <v>306.12244897959181</v>
      </c>
      <c r="U155" s="28">
        <f t="shared" si="431"/>
        <v>218.65889212827994</v>
      </c>
      <c r="V155" s="28">
        <f t="shared" si="431"/>
        <v>156.18492294877129</v>
      </c>
      <c r="W155" s="28">
        <f t="shared" si="431"/>
        <v>111.56065924912238</v>
      </c>
      <c r="X155" s="28">
        <f t="shared" si="431"/>
        <v>79.686185177944566</v>
      </c>
      <c r="Y155" s="28">
        <f t="shared" si="431"/>
        <v>56.91870369853185</v>
      </c>
      <c r="Z155" s="28">
        <f t="shared" si="431"/>
        <v>40.656216927522799</v>
      </c>
      <c r="AA155" s="28">
        <f t="shared" si="431"/>
        <v>29.040154948230477</v>
      </c>
      <c r="AB155" s="28">
        <f t="shared" si="431"/>
        <v>20.742967820164605</v>
      </c>
      <c r="AD155" s="164" t="s">
        <v>16</v>
      </c>
      <c r="AE155" s="166">
        <v>20000</v>
      </c>
      <c r="AF155" s="58" t="s">
        <v>19</v>
      </c>
      <c r="AG155" s="28">
        <f>AG$99/10*$C155/(2+$E$12)</f>
        <v>428.5714285714285</v>
      </c>
      <c r="AH155" s="28">
        <f t="shared" ref="AH155:AP155" si="432">AH$99/10*$C155/(2+$E$12)</f>
        <v>306.12244897959181</v>
      </c>
      <c r="AI155" s="28">
        <f t="shared" si="432"/>
        <v>218.65889212827994</v>
      </c>
      <c r="AJ155" s="28">
        <f t="shared" si="432"/>
        <v>156.18492294877129</v>
      </c>
      <c r="AK155" s="28">
        <f t="shared" si="432"/>
        <v>111.56065924912238</v>
      </c>
      <c r="AL155" s="28">
        <f t="shared" si="432"/>
        <v>79.686185177944566</v>
      </c>
      <c r="AM155" s="28">
        <f t="shared" si="432"/>
        <v>56.91870369853185</v>
      </c>
      <c r="AN155" s="28">
        <f t="shared" si="432"/>
        <v>40.656216927522799</v>
      </c>
      <c r="AO155" s="28">
        <f t="shared" si="432"/>
        <v>29.040154948230477</v>
      </c>
      <c r="AP155" s="28">
        <f t="shared" si="432"/>
        <v>20.742967820164605</v>
      </c>
      <c r="AR155" s="164" t="s">
        <v>16</v>
      </c>
      <c r="AS155" s="166">
        <v>20000</v>
      </c>
      <c r="AT155" s="58" t="s">
        <v>19</v>
      </c>
      <c r="AU155" s="28">
        <f>AU$99/10*$C155/(2+$E$12)</f>
        <v>428.5714285714285</v>
      </c>
      <c r="AV155" s="28">
        <f t="shared" ref="AV155:BD155" si="433">AV$99/10*$C155/(2+$E$12)</f>
        <v>306.12244897959181</v>
      </c>
      <c r="AW155" s="28">
        <f t="shared" si="433"/>
        <v>218.65889212827994</v>
      </c>
      <c r="AX155" s="28">
        <f t="shared" si="433"/>
        <v>156.18492294877129</v>
      </c>
      <c r="AY155" s="28">
        <f t="shared" si="433"/>
        <v>111.56065924912238</v>
      </c>
      <c r="AZ155" s="28">
        <f t="shared" si="433"/>
        <v>79.686185177944566</v>
      </c>
      <c r="BA155" s="28">
        <f t="shared" si="433"/>
        <v>56.91870369853185</v>
      </c>
      <c r="BB155" s="28">
        <f t="shared" si="433"/>
        <v>40.656216927522799</v>
      </c>
      <c r="BC155" s="28">
        <f t="shared" si="433"/>
        <v>29.040154948230477</v>
      </c>
      <c r="BD155" s="28">
        <f t="shared" si="433"/>
        <v>20.742967820164605</v>
      </c>
      <c r="BF155" s="164" t="s">
        <v>16</v>
      </c>
      <c r="BG155" s="166">
        <v>20000</v>
      </c>
      <c r="BH155" s="58" t="s">
        <v>19</v>
      </c>
      <c r="BI155" s="28">
        <f>BI$99/10*$C155/(2+$E$12)</f>
        <v>428.5714285714285</v>
      </c>
      <c r="BJ155" s="28">
        <f t="shared" ref="BJ155:BR155" si="434">BJ$99/10*$C155/(2+$E$12)</f>
        <v>306.12244897959181</v>
      </c>
      <c r="BK155" s="28">
        <f t="shared" si="434"/>
        <v>218.65889212827994</v>
      </c>
      <c r="BL155" s="28">
        <f t="shared" si="434"/>
        <v>156.18492294877129</v>
      </c>
      <c r="BM155" s="28">
        <f t="shared" si="434"/>
        <v>111.56065924912238</v>
      </c>
      <c r="BN155" s="28">
        <f t="shared" si="434"/>
        <v>79.686185177944566</v>
      </c>
      <c r="BO155" s="28">
        <f t="shared" si="434"/>
        <v>56.91870369853185</v>
      </c>
      <c r="BP155" s="28">
        <f t="shared" si="434"/>
        <v>40.656216927522799</v>
      </c>
      <c r="BQ155" s="28">
        <f t="shared" si="434"/>
        <v>29.040154948230477</v>
      </c>
      <c r="BR155" s="28">
        <f t="shared" si="434"/>
        <v>20.742967820164605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244.21967037543877</v>
      </c>
      <c r="J156" s="28"/>
      <c r="K156" s="28"/>
      <c r="L156" s="28"/>
      <c r="M156" s="28"/>
      <c r="N156" s="28">
        <f>SUM(E155:N155)/10</f>
        <v>144.81425804495879</v>
      </c>
      <c r="P156" s="163"/>
      <c r="Q156" s="162"/>
      <c r="R156" s="20" t="s">
        <v>22</v>
      </c>
      <c r="S156" s="28"/>
      <c r="T156" s="28"/>
      <c r="U156" s="28"/>
      <c r="V156" s="28"/>
      <c r="W156" s="28">
        <f>SUM(S155:W155)/5</f>
        <v>244.21967037543877</v>
      </c>
      <c r="X156" s="28"/>
      <c r="Y156" s="28"/>
      <c r="Z156" s="28"/>
      <c r="AA156" s="28"/>
      <c r="AB156" s="28">
        <f>SUM(S155:AB155)/10</f>
        <v>144.81425804495879</v>
      </c>
      <c r="AD156" s="163"/>
      <c r="AE156" s="162"/>
      <c r="AF156" s="20" t="s">
        <v>22</v>
      </c>
      <c r="AG156" s="28"/>
      <c r="AH156" s="28"/>
      <c r="AI156" s="28"/>
      <c r="AJ156" s="28"/>
      <c r="AK156" s="28">
        <f>SUM(AG155:AK155)/5</f>
        <v>244.21967037543877</v>
      </c>
      <c r="AL156" s="28"/>
      <c r="AM156" s="28"/>
      <c r="AN156" s="28"/>
      <c r="AO156" s="28"/>
      <c r="AP156" s="28">
        <f>SUM(AG155:AP155)/10</f>
        <v>144.81425804495879</v>
      </c>
      <c r="AR156" s="163"/>
      <c r="AS156" s="162"/>
      <c r="AT156" s="20" t="s">
        <v>22</v>
      </c>
      <c r="AU156" s="28"/>
      <c r="AV156" s="28"/>
      <c r="AW156" s="28"/>
      <c r="AX156" s="28"/>
      <c r="AY156" s="28">
        <f>SUM(AU155:AY155)/5</f>
        <v>244.21967037543877</v>
      </c>
      <c r="AZ156" s="28"/>
      <c r="BA156" s="28"/>
      <c r="BB156" s="28"/>
      <c r="BC156" s="28"/>
      <c r="BD156" s="28">
        <f>SUM(AU155:BD155)/10</f>
        <v>144.81425804495879</v>
      </c>
      <c r="BF156" s="163"/>
      <c r="BG156" s="162"/>
      <c r="BH156" s="20" t="s">
        <v>22</v>
      </c>
      <c r="BI156" s="28"/>
      <c r="BJ156" s="28"/>
      <c r="BK156" s="28"/>
      <c r="BL156" s="28"/>
      <c r="BM156" s="28">
        <f>SUM(BI155:BM155)/5</f>
        <v>244.21967037543877</v>
      </c>
      <c r="BN156" s="28"/>
      <c r="BO156" s="28"/>
      <c r="BP156" s="28"/>
      <c r="BQ156" s="28"/>
      <c r="BR156" s="28">
        <f>SUM(BI155:BR155)/10</f>
        <v>144.81425804495879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428.5714285714285</v>
      </c>
      <c r="F157" s="28">
        <f t="shared" ref="F157:N157" si="435">F$100/10*$C155/(2+$E$12)</f>
        <v>734.69387755102036</v>
      </c>
      <c r="G157" s="28">
        <f t="shared" si="435"/>
        <v>953.3527696793002</v>
      </c>
      <c r="H157" s="28">
        <f t="shared" si="435"/>
        <v>1109.5376926280717</v>
      </c>
      <c r="I157" s="28">
        <f t="shared" si="435"/>
        <v>1221.0983518771941</v>
      </c>
      <c r="J157" s="28">
        <f t="shared" si="435"/>
        <v>1300.7845370551386</v>
      </c>
      <c r="K157" s="28">
        <f t="shared" si="435"/>
        <v>1357.7032407536703</v>
      </c>
      <c r="L157" s="28">
        <f t="shared" si="435"/>
        <v>1398.3594576811931</v>
      </c>
      <c r="M157" s="28">
        <f t="shared" si="435"/>
        <v>1427.3996126294237</v>
      </c>
      <c r="N157" s="28">
        <f t="shared" si="435"/>
        <v>1448.1425804495882</v>
      </c>
      <c r="P157" s="163"/>
      <c r="Q157" s="162"/>
      <c r="R157" s="20" t="s">
        <v>52</v>
      </c>
      <c r="S157" s="28">
        <f>S$100/10*$C155/(2+$E$12)</f>
        <v>428.5714285714285</v>
      </c>
      <c r="T157" s="28">
        <f t="shared" ref="T157:AB157" si="436">T$100/10*$C155/(2+$E$12)</f>
        <v>734.69387755102036</v>
      </c>
      <c r="U157" s="28">
        <f t="shared" si="436"/>
        <v>953.3527696793002</v>
      </c>
      <c r="V157" s="28">
        <f t="shared" si="436"/>
        <v>1109.5376926280717</v>
      </c>
      <c r="W157" s="28">
        <f t="shared" si="436"/>
        <v>1221.0983518771941</v>
      </c>
      <c r="X157" s="28">
        <f t="shared" si="436"/>
        <v>1300.7845370551386</v>
      </c>
      <c r="Y157" s="28">
        <f t="shared" si="436"/>
        <v>1357.7032407536703</v>
      </c>
      <c r="Z157" s="28">
        <f t="shared" si="436"/>
        <v>1398.3594576811931</v>
      </c>
      <c r="AA157" s="28">
        <f t="shared" si="436"/>
        <v>1427.3996126294237</v>
      </c>
      <c r="AB157" s="28">
        <f t="shared" si="436"/>
        <v>1448.1425804495882</v>
      </c>
      <c r="AD157" s="163"/>
      <c r="AE157" s="162"/>
      <c r="AF157" s="20" t="s">
        <v>52</v>
      </c>
      <c r="AG157" s="28">
        <f>AG$100/10*$C155/(2+$E$12)</f>
        <v>428.5714285714285</v>
      </c>
      <c r="AH157" s="28">
        <f t="shared" ref="AH157:AP157" si="437">AH$100/10*$C155/(2+$E$12)</f>
        <v>734.69387755102036</v>
      </c>
      <c r="AI157" s="28">
        <f t="shared" si="437"/>
        <v>953.3527696793002</v>
      </c>
      <c r="AJ157" s="28">
        <f t="shared" si="437"/>
        <v>1109.5376926280717</v>
      </c>
      <c r="AK157" s="28">
        <f t="shared" si="437"/>
        <v>1221.0983518771941</v>
      </c>
      <c r="AL157" s="28">
        <f t="shared" si="437"/>
        <v>1300.7845370551386</v>
      </c>
      <c r="AM157" s="28">
        <f t="shared" si="437"/>
        <v>1357.7032407536703</v>
      </c>
      <c r="AN157" s="28">
        <f t="shared" si="437"/>
        <v>1398.3594576811931</v>
      </c>
      <c r="AO157" s="28">
        <f t="shared" si="437"/>
        <v>1427.3996126294237</v>
      </c>
      <c r="AP157" s="28">
        <f t="shared" si="437"/>
        <v>1448.1425804495882</v>
      </c>
      <c r="AR157" s="163"/>
      <c r="AS157" s="162"/>
      <c r="AT157" s="20" t="s">
        <v>52</v>
      </c>
      <c r="AU157" s="28">
        <f>AU$100/10*$C155/(2+$E$12)</f>
        <v>428.5714285714285</v>
      </c>
      <c r="AV157" s="28">
        <f t="shared" ref="AV157:BD157" si="438">AV$100/10*$C155/(2+$E$12)</f>
        <v>734.69387755102036</v>
      </c>
      <c r="AW157" s="28">
        <f t="shared" si="438"/>
        <v>953.3527696793002</v>
      </c>
      <c r="AX157" s="28">
        <f t="shared" si="438"/>
        <v>1109.5376926280717</v>
      </c>
      <c r="AY157" s="28">
        <f t="shared" si="438"/>
        <v>1221.0983518771941</v>
      </c>
      <c r="AZ157" s="28">
        <f t="shared" si="438"/>
        <v>1300.7845370551386</v>
      </c>
      <c r="BA157" s="28">
        <f t="shared" si="438"/>
        <v>1357.7032407536703</v>
      </c>
      <c r="BB157" s="28">
        <f t="shared" si="438"/>
        <v>1398.3594576811931</v>
      </c>
      <c r="BC157" s="28">
        <f t="shared" si="438"/>
        <v>1427.3996126294237</v>
      </c>
      <c r="BD157" s="28">
        <f t="shared" si="438"/>
        <v>1448.1425804495882</v>
      </c>
      <c r="BF157" s="163"/>
      <c r="BG157" s="162"/>
      <c r="BH157" s="20" t="s">
        <v>52</v>
      </c>
      <c r="BI157" s="28">
        <f>BI$100/10*$C155/(2+$E$12)</f>
        <v>428.5714285714285</v>
      </c>
      <c r="BJ157" s="28">
        <f t="shared" ref="BJ157:BR157" si="439">BJ$100/10*$C155/(2+$E$12)</f>
        <v>734.69387755102036</v>
      </c>
      <c r="BK157" s="28">
        <f t="shared" si="439"/>
        <v>953.3527696793002</v>
      </c>
      <c r="BL157" s="28">
        <f t="shared" si="439"/>
        <v>1109.5376926280717</v>
      </c>
      <c r="BM157" s="28">
        <f t="shared" si="439"/>
        <v>1221.0983518771941</v>
      </c>
      <c r="BN157" s="28">
        <f t="shared" si="439"/>
        <v>1300.7845370551386</v>
      </c>
      <c r="BO157" s="28">
        <f t="shared" si="439"/>
        <v>1357.7032407536703</v>
      </c>
      <c r="BP157" s="28">
        <f t="shared" si="439"/>
        <v>1398.3594576811931</v>
      </c>
      <c r="BQ157" s="28">
        <f t="shared" si="439"/>
        <v>1427.3996126294237</v>
      </c>
      <c r="BR157" s="28">
        <f t="shared" si="439"/>
        <v>1448.1425804495882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8571.4285714285706</v>
      </c>
      <c r="F158" s="28">
        <f t="shared" ref="F158:N158" si="440">F$99/10*$C158/(2+$E$12)</f>
        <v>6122.4489795918362</v>
      </c>
      <c r="G158" s="28">
        <f t="shared" si="440"/>
        <v>4373.1778425655984</v>
      </c>
      <c r="H158" s="28">
        <f t="shared" si="440"/>
        <v>3123.6984589754256</v>
      </c>
      <c r="I158" s="28">
        <f t="shared" si="440"/>
        <v>2231.2131849824477</v>
      </c>
      <c r="J158" s="28">
        <f t="shared" si="440"/>
        <v>1593.7237035588914</v>
      </c>
      <c r="K158" s="28">
        <f t="shared" si="440"/>
        <v>1138.374073970637</v>
      </c>
      <c r="L158" s="28">
        <f t="shared" si="440"/>
        <v>813.12433855045606</v>
      </c>
      <c r="M158" s="28">
        <f t="shared" si="440"/>
        <v>580.8030989646096</v>
      </c>
      <c r="N158" s="28">
        <f t="shared" si="440"/>
        <v>414.85935640329211</v>
      </c>
      <c r="P158" s="163"/>
      <c r="Q158" s="162">
        <v>400000</v>
      </c>
      <c r="R158" s="58" t="s">
        <v>19</v>
      </c>
      <c r="S158" s="28">
        <f>S$99/10*$C158/(2+$E$12)</f>
        <v>8571.4285714285706</v>
      </c>
      <c r="T158" s="28">
        <f t="shared" ref="T158:AB158" si="441">T$99/10*$C158/(2+$E$12)</f>
        <v>6122.4489795918362</v>
      </c>
      <c r="U158" s="28">
        <f t="shared" si="441"/>
        <v>4373.1778425655984</v>
      </c>
      <c r="V158" s="28">
        <f t="shared" si="441"/>
        <v>3123.6984589754256</v>
      </c>
      <c r="W158" s="28">
        <f t="shared" si="441"/>
        <v>2231.2131849824477</v>
      </c>
      <c r="X158" s="28">
        <f t="shared" si="441"/>
        <v>1593.7237035588914</v>
      </c>
      <c r="Y158" s="28">
        <f t="shared" si="441"/>
        <v>1138.374073970637</v>
      </c>
      <c r="Z158" s="28">
        <f t="shared" si="441"/>
        <v>813.12433855045606</v>
      </c>
      <c r="AA158" s="28">
        <f t="shared" si="441"/>
        <v>580.8030989646096</v>
      </c>
      <c r="AB158" s="28">
        <f t="shared" si="441"/>
        <v>414.85935640329211</v>
      </c>
      <c r="AD158" s="163"/>
      <c r="AE158" s="162">
        <v>400000</v>
      </c>
      <c r="AF158" s="58" t="s">
        <v>19</v>
      </c>
      <c r="AG158" s="28">
        <f>AG$99/10*$C158/(2+$E$12)</f>
        <v>8571.4285714285706</v>
      </c>
      <c r="AH158" s="28">
        <f t="shared" ref="AH158:AP158" si="442">AH$99/10*$C158/(2+$E$12)</f>
        <v>6122.4489795918362</v>
      </c>
      <c r="AI158" s="28">
        <f t="shared" si="442"/>
        <v>4373.1778425655984</v>
      </c>
      <c r="AJ158" s="28">
        <f t="shared" si="442"/>
        <v>3123.6984589754256</v>
      </c>
      <c r="AK158" s="28">
        <f t="shared" si="442"/>
        <v>2231.2131849824477</v>
      </c>
      <c r="AL158" s="28">
        <f t="shared" si="442"/>
        <v>1593.7237035588914</v>
      </c>
      <c r="AM158" s="28">
        <f t="shared" si="442"/>
        <v>1138.374073970637</v>
      </c>
      <c r="AN158" s="28">
        <f t="shared" si="442"/>
        <v>813.12433855045606</v>
      </c>
      <c r="AO158" s="28">
        <f t="shared" si="442"/>
        <v>580.8030989646096</v>
      </c>
      <c r="AP158" s="28">
        <f t="shared" si="442"/>
        <v>414.85935640329211</v>
      </c>
      <c r="AR158" s="163"/>
      <c r="AS158" s="162">
        <v>400000</v>
      </c>
      <c r="AT158" s="58" t="s">
        <v>19</v>
      </c>
      <c r="AU158" s="28">
        <f>AU$99/10*$C158/(2+$E$12)</f>
        <v>8571.4285714285706</v>
      </c>
      <c r="AV158" s="28">
        <f t="shared" ref="AV158:BD158" si="443">AV$99/10*$C158/(2+$E$12)</f>
        <v>6122.4489795918362</v>
      </c>
      <c r="AW158" s="28">
        <f t="shared" si="443"/>
        <v>4373.1778425655984</v>
      </c>
      <c r="AX158" s="28">
        <f t="shared" si="443"/>
        <v>3123.6984589754256</v>
      </c>
      <c r="AY158" s="28">
        <f t="shared" si="443"/>
        <v>2231.2131849824477</v>
      </c>
      <c r="AZ158" s="28">
        <f t="shared" si="443"/>
        <v>1593.7237035588914</v>
      </c>
      <c r="BA158" s="28">
        <f t="shared" si="443"/>
        <v>1138.374073970637</v>
      </c>
      <c r="BB158" s="28">
        <f t="shared" si="443"/>
        <v>813.12433855045606</v>
      </c>
      <c r="BC158" s="28">
        <f t="shared" si="443"/>
        <v>580.8030989646096</v>
      </c>
      <c r="BD158" s="28">
        <f t="shared" si="443"/>
        <v>414.85935640329211</v>
      </c>
      <c r="BF158" s="163"/>
      <c r="BG158" s="162">
        <v>400000</v>
      </c>
      <c r="BH158" s="58" t="s">
        <v>19</v>
      </c>
      <c r="BI158" s="28">
        <f>BI$99/10*$C158/(2+$E$12)</f>
        <v>8571.4285714285706</v>
      </c>
      <c r="BJ158" s="28">
        <f t="shared" ref="BJ158:BR158" si="444">BJ$99/10*$C158/(2+$E$12)</f>
        <v>6122.4489795918362</v>
      </c>
      <c r="BK158" s="28">
        <f t="shared" si="444"/>
        <v>4373.1778425655984</v>
      </c>
      <c r="BL158" s="28">
        <f t="shared" si="444"/>
        <v>3123.6984589754256</v>
      </c>
      <c r="BM158" s="28">
        <f t="shared" si="444"/>
        <v>2231.2131849824477</v>
      </c>
      <c r="BN158" s="28">
        <f t="shared" si="444"/>
        <v>1593.7237035588914</v>
      </c>
      <c r="BO158" s="28">
        <f t="shared" si="444"/>
        <v>1138.374073970637</v>
      </c>
      <c r="BP158" s="28">
        <f t="shared" si="444"/>
        <v>813.12433855045606</v>
      </c>
      <c r="BQ158" s="28">
        <f t="shared" si="444"/>
        <v>580.8030989646096</v>
      </c>
      <c r="BR158" s="28">
        <f t="shared" si="444"/>
        <v>414.85935640329211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4884.3934075087755</v>
      </c>
      <c r="J159" s="28"/>
      <c r="K159" s="28"/>
      <c r="L159" s="28"/>
      <c r="M159" s="28"/>
      <c r="N159" s="28">
        <f>SUM(E158:N158)/10</f>
        <v>2896.2851608991764</v>
      </c>
      <c r="P159" s="163"/>
      <c r="Q159" s="162"/>
      <c r="R159" s="20" t="s">
        <v>22</v>
      </c>
      <c r="S159" s="28"/>
      <c r="T159" s="28"/>
      <c r="U159" s="28"/>
      <c r="V159" s="28"/>
      <c r="W159" s="28">
        <f>SUM(S158:W158)/5</f>
        <v>4884.3934075087755</v>
      </c>
      <c r="X159" s="28"/>
      <c r="Y159" s="28"/>
      <c r="Z159" s="28"/>
      <c r="AA159" s="28"/>
      <c r="AB159" s="28">
        <f>SUM(S158:AB158)/10</f>
        <v>2896.2851608991764</v>
      </c>
      <c r="AD159" s="163"/>
      <c r="AE159" s="162"/>
      <c r="AF159" s="20" t="s">
        <v>22</v>
      </c>
      <c r="AG159" s="28"/>
      <c r="AH159" s="28"/>
      <c r="AI159" s="28"/>
      <c r="AJ159" s="28"/>
      <c r="AK159" s="28">
        <f>SUM(AG158:AK158)/5</f>
        <v>4884.3934075087755</v>
      </c>
      <c r="AL159" s="28"/>
      <c r="AM159" s="28"/>
      <c r="AN159" s="28"/>
      <c r="AO159" s="28"/>
      <c r="AP159" s="28">
        <f>SUM(AG158:AP158)/10</f>
        <v>2896.2851608991764</v>
      </c>
      <c r="AR159" s="163"/>
      <c r="AS159" s="162"/>
      <c r="AT159" s="20" t="s">
        <v>22</v>
      </c>
      <c r="AU159" s="28"/>
      <c r="AV159" s="28"/>
      <c r="AW159" s="28"/>
      <c r="AX159" s="28"/>
      <c r="AY159" s="28">
        <f>SUM(AU158:AY158)/5</f>
        <v>4884.3934075087755</v>
      </c>
      <c r="AZ159" s="28"/>
      <c r="BA159" s="28"/>
      <c r="BB159" s="28"/>
      <c r="BC159" s="28"/>
      <c r="BD159" s="28">
        <f>SUM(AU158:BD158)/10</f>
        <v>2896.2851608991764</v>
      </c>
      <c r="BF159" s="163"/>
      <c r="BG159" s="162"/>
      <c r="BH159" s="20" t="s">
        <v>22</v>
      </c>
      <c r="BI159" s="28"/>
      <c r="BJ159" s="28"/>
      <c r="BK159" s="28"/>
      <c r="BL159" s="28"/>
      <c r="BM159" s="28">
        <f>SUM(BI158:BM158)/5</f>
        <v>4884.3934075087755</v>
      </c>
      <c r="BN159" s="28"/>
      <c r="BO159" s="28"/>
      <c r="BP159" s="28"/>
      <c r="BQ159" s="28"/>
      <c r="BR159" s="28">
        <f>SUM(BI158:BR158)/10</f>
        <v>2896.2851608991764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8571.4285714285706</v>
      </c>
      <c r="F160" s="28">
        <f t="shared" ref="F160:N160" si="445">F$100/10*$C158/(2+$E$12)</f>
        <v>14693.877551020407</v>
      </c>
      <c r="G160" s="28">
        <f t="shared" si="445"/>
        <v>19067.055393586004</v>
      </c>
      <c r="H160" s="28">
        <f t="shared" si="445"/>
        <v>22190.753852561433</v>
      </c>
      <c r="I160" s="28">
        <f t="shared" si="445"/>
        <v>24421.967037543884</v>
      </c>
      <c r="J160" s="28">
        <f t="shared" si="445"/>
        <v>26015.690741102771</v>
      </c>
      <c r="K160" s="28">
        <f t="shared" si="445"/>
        <v>27154.064815073409</v>
      </c>
      <c r="L160" s="28">
        <f t="shared" si="445"/>
        <v>27967.189153623862</v>
      </c>
      <c r="M160" s="28">
        <f t="shared" si="445"/>
        <v>28547.992252588472</v>
      </c>
      <c r="N160" s="28">
        <f t="shared" si="445"/>
        <v>28962.851608991765</v>
      </c>
      <c r="P160" s="163"/>
      <c r="Q160" s="162"/>
      <c r="R160" s="20" t="s">
        <v>52</v>
      </c>
      <c r="S160" s="28">
        <f>S$100/10*$C158/(2+$E$12)</f>
        <v>8571.4285714285706</v>
      </c>
      <c r="T160" s="28">
        <f t="shared" ref="T160:AB160" si="446">T$100/10*$C158/(2+$E$12)</f>
        <v>14693.877551020407</v>
      </c>
      <c r="U160" s="28">
        <f t="shared" si="446"/>
        <v>19067.055393586004</v>
      </c>
      <c r="V160" s="28">
        <f t="shared" si="446"/>
        <v>22190.753852561433</v>
      </c>
      <c r="W160" s="28">
        <f t="shared" si="446"/>
        <v>24421.967037543884</v>
      </c>
      <c r="X160" s="28">
        <f t="shared" si="446"/>
        <v>26015.690741102771</v>
      </c>
      <c r="Y160" s="28">
        <f t="shared" si="446"/>
        <v>27154.064815073409</v>
      </c>
      <c r="Z160" s="28">
        <f t="shared" si="446"/>
        <v>27967.189153623862</v>
      </c>
      <c r="AA160" s="28">
        <f t="shared" si="446"/>
        <v>28547.992252588472</v>
      </c>
      <c r="AB160" s="28">
        <f t="shared" si="446"/>
        <v>28962.851608991765</v>
      </c>
      <c r="AD160" s="163"/>
      <c r="AE160" s="162"/>
      <c r="AF160" s="20" t="s">
        <v>52</v>
      </c>
      <c r="AG160" s="28">
        <f>AG$100/10*$C158/(2+$E$12)</f>
        <v>8571.4285714285706</v>
      </c>
      <c r="AH160" s="28">
        <f t="shared" ref="AH160:AP160" si="447">AH$100/10*$C158/(2+$E$12)</f>
        <v>14693.877551020407</v>
      </c>
      <c r="AI160" s="28">
        <f t="shared" si="447"/>
        <v>19067.055393586004</v>
      </c>
      <c r="AJ160" s="28">
        <f t="shared" si="447"/>
        <v>22190.753852561433</v>
      </c>
      <c r="AK160" s="28">
        <f t="shared" si="447"/>
        <v>24421.967037543884</v>
      </c>
      <c r="AL160" s="28">
        <f t="shared" si="447"/>
        <v>26015.690741102771</v>
      </c>
      <c r="AM160" s="28">
        <f t="shared" si="447"/>
        <v>27154.064815073409</v>
      </c>
      <c r="AN160" s="28">
        <f t="shared" si="447"/>
        <v>27967.189153623862</v>
      </c>
      <c r="AO160" s="28">
        <f t="shared" si="447"/>
        <v>28547.992252588472</v>
      </c>
      <c r="AP160" s="28">
        <f t="shared" si="447"/>
        <v>28962.851608991765</v>
      </c>
      <c r="AR160" s="163"/>
      <c r="AS160" s="162"/>
      <c r="AT160" s="20" t="s">
        <v>52</v>
      </c>
      <c r="AU160" s="28">
        <f>AU$100/10*$C158/(2+$E$12)</f>
        <v>8571.4285714285706</v>
      </c>
      <c r="AV160" s="28">
        <f t="shared" ref="AV160:BD160" si="448">AV$100/10*$C158/(2+$E$12)</f>
        <v>14693.877551020407</v>
      </c>
      <c r="AW160" s="28">
        <f t="shared" si="448"/>
        <v>19067.055393586004</v>
      </c>
      <c r="AX160" s="28">
        <f t="shared" si="448"/>
        <v>22190.753852561433</v>
      </c>
      <c r="AY160" s="28">
        <f t="shared" si="448"/>
        <v>24421.967037543884</v>
      </c>
      <c r="AZ160" s="28">
        <f t="shared" si="448"/>
        <v>26015.690741102771</v>
      </c>
      <c r="BA160" s="28">
        <f t="shared" si="448"/>
        <v>27154.064815073409</v>
      </c>
      <c r="BB160" s="28">
        <f t="shared" si="448"/>
        <v>27967.189153623862</v>
      </c>
      <c r="BC160" s="28">
        <f t="shared" si="448"/>
        <v>28547.992252588472</v>
      </c>
      <c r="BD160" s="28">
        <f t="shared" si="448"/>
        <v>28962.851608991765</v>
      </c>
      <c r="BF160" s="163"/>
      <c r="BG160" s="162"/>
      <c r="BH160" s="20" t="s">
        <v>52</v>
      </c>
      <c r="BI160" s="28">
        <f>BI$100/10*$C158/(2+$E$12)</f>
        <v>8571.4285714285706</v>
      </c>
      <c r="BJ160" s="28">
        <f t="shared" ref="BJ160:BR160" si="449">BJ$100/10*$C158/(2+$E$12)</f>
        <v>14693.877551020407</v>
      </c>
      <c r="BK160" s="28">
        <f t="shared" si="449"/>
        <v>19067.055393586004</v>
      </c>
      <c r="BL160" s="28">
        <f t="shared" si="449"/>
        <v>22190.753852561433</v>
      </c>
      <c r="BM160" s="28">
        <f t="shared" si="449"/>
        <v>24421.967037543884</v>
      </c>
      <c r="BN160" s="28">
        <f t="shared" si="449"/>
        <v>26015.690741102771</v>
      </c>
      <c r="BO160" s="28">
        <f t="shared" si="449"/>
        <v>27154.064815073409</v>
      </c>
      <c r="BP160" s="28">
        <f t="shared" si="449"/>
        <v>27967.189153623862</v>
      </c>
      <c r="BQ160" s="28">
        <f t="shared" si="449"/>
        <v>28547.992252588472</v>
      </c>
      <c r="BR160" s="28">
        <f t="shared" si="449"/>
        <v>28962.851608991765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21428.571428571424</v>
      </c>
      <c r="F161" s="30">
        <f t="shared" ref="F161:N161" si="450">F$99/10*$C$161/(2+$E$12)</f>
        <v>15306.122448979591</v>
      </c>
      <c r="G161" s="30">
        <f t="shared" si="450"/>
        <v>10932.944606413997</v>
      </c>
      <c r="H161" s="30">
        <f t="shared" si="450"/>
        <v>7809.2461474385645</v>
      </c>
      <c r="I161" s="30">
        <f t="shared" si="450"/>
        <v>5578.0329624561191</v>
      </c>
      <c r="J161" s="30">
        <f t="shared" si="450"/>
        <v>3984.3092588972286</v>
      </c>
      <c r="K161" s="30">
        <f t="shared" si="450"/>
        <v>2845.9351849265927</v>
      </c>
      <c r="L161" s="30">
        <f t="shared" si="450"/>
        <v>2032.81084637614</v>
      </c>
      <c r="M161" s="30">
        <f t="shared" si="450"/>
        <v>1452.007747411524</v>
      </c>
      <c r="N161" s="30">
        <f t="shared" si="450"/>
        <v>1037.1483910082302</v>
      </c>
      <c r="P161" s="165"/>
      <c r="Q161" s="161">
        <v>1000000</v>
      </c>
      <c r="R161" s="16" t="s">
        <v>19</v>
      </c>
      <c r="S161" s="30">
        <f>S$99/10*$C$161/(2+$E$12)</f>
        <v>21428.571428571424</v>
      </c>
      <c r="T161" s="30">
        <f t="shared" ref="T161:AB161" si="451">T$99/10*$C$161/(2+$E$12)</f>
        <v>15306.122448979591</v>
      </c>
      <c r="U161" s="30">
        <f t="shared" si="451"/>
        <v>10932.944606413997</v>
      </c>
      <c r="V161" s="30">
        <f t="shared" si="451"/>
        <v>7809.2461474385645</v>
      </c>
      <c r="W161" s="30">
        <f t="shared" si="451"/>
        <v>5578.0329624561191</v>
      </c>
      <c r="X161" s="30">
        <f t="shared" si="451"/>
        <v>3984.3092588972286</v>
      </c>
      <c r="Y161" s="30">
        <f t="shared" si="451"/>
        <v>2845.9351849265927</v>
      </c>
      <c r="Z161" s="30">
        <f t="shared" si="451"/>
        <v>2032.81084637614</v>
      </c>
      <c r="AA161" s="30">
        <f t="shared" si="451"/>
        <v>1452.007747411524</v>
      </c>
      <c r="AB161" s="30">
        <f t="shared" si="451"/>
        <v>1037.1483910082302</v>
      </c>
      <c r="AD161" s="165"/>
      <c r="AE161" s="161">
        <v>1000000</v>
      </c>
      <c r="AF161" s="16" t="s">
        <v>19</v>
      </c>
      <c r="AG161" s="30">
        <f>AG$99/10*$C$161/(2+$E$12)</f>
        <v>21428.571428571424</v>
      </c>
      <c r="AH161" s="30">
        <f t="shared" ref="AH161:AP161" si="452">AH$99/10*$C$161/(2+$E$12)</f>
        <v>15306.122448979591</v>
      </c>
      <c r="AI161" s="30">
        <f t="shared" si="452"/>
        <v>10932.944606413997</v>
      </c>
      <c r="AJ161" s="30">
        <f t="shared" si="452"/>
        <v>7809.2461474385645</v>
      </c>
      <c r="AK161" s="30">
        <f t="shared" si="452"/>
        <v>5578.0329624561191</v>
      </c>
      <c r="AL161" s="30">
        <f t="shared" si="452"/>
        <v>3984.3092588972286</v>
      </c>
      <c r="AM161" s="30">
        <f t="shared" si="452"/>
        <v>2845.9351849265927</v>
      </c>
      <c r="AN161" s="30">
        <f t="shared" si="452"/>
        <v>2032.81084637614</v>
      </c>
      <c r="AO161" s="30">
        <f t="shared" si="452"/>
        <v>1452.007747411524</v>
      </c>
      <c r="AP161" s="30">
        <f t="shared" si="452"/>
        <v>1037.1483910082302</v>
      </c>
      <c r="AR161" s="165"/>
      <c r="AS161" s="161">
        <v>1000000</v>
      </c>
      <c r="AT161" s="16" t="s">
        <v>19</v>
      </c>
      <c r="AU161" s="30">
        <f>AU$99/10*$C$161/(2+$E$12)</f>
        <v>21428.571428571424</v>
      </c>
      <c r="AV161" s="30">
        <f t="shared" ref="AV161:BD161" si="453">AV$99/10*$C$161/(2+$E$12)</f>
        <v>15306.122448979591</v>
      </c>
      <c r="AW161" s="30">
        <f t="shared" si="453"/>
        <v>10932.944606413997</v>
      </c>
      <c r="AX161" s="30">
        <f t="shared" si="453"/>
        <v>7809.2461474385645</v>
      </c>
      <c r="AY161" s="30">
        <f t="shared" si="453"/>
        <v>5578.0329624561191</v>
      </c>
      <c r="AZ161" s="30">
        <f t="shared" si="453"/>
        <v>3984.3092588972286</v>
      </c>
      <c r="BA161" s="30">
        <f t="shared" si="453"/>
        <v>2845.9351849265927</v>
      </c>
      <c r="BB161" s="30">
        <f t="shared" si="453"/>
        <v>2032.81084637614</v>
      </c>
      <c r="BC161" s="30">
        <f t="shared" si="453"/>
        <v>1452.007747411524</v>
      </c>
      <c r="BD161" s="30">
        <f t="shared" si="453"/>
        <v>1037.1483910082302</v>
      </c>
      <c r="BF161" s="165"/>
      <c r="BG161" s="161">
        <v>1000000</v>
      </c>
      <c r="BH161" s="16" t="s">
        <v>19</v>
      </c>
      <c r="BI161" s="30">
        <f>BI$99/10*$C$161/(2+$E$12)</f>
        <v>21428.571428571424</v>
      </c>
      <c r="BJ161" s="30">
        <f t="shared" ref="BJ161:BR161" si="454">BJ$99/10*$C$161/(2+$E$12)</f>
        <v>15306.122448979591</v>
      </c>
      <c r="BK161" s="30">
        <f t="shared" si="454"/>
        <v>10932.944606413997</v>
      </c>
      <c r="BL161" s="30">
        <f t="shared" si="454"/>
        <v>7809.2461474385645</v>
      </c>
      <c r="BM161" s="30">
        <f t="shared" si="454"/>
        <v>5578.0329624561191</v>
      </c>
      <c r="BN161" s="30">
        <f t="shared" si="454"/>
        <v>3984.3092588972286</v>
      </c>
      <c r="BO161" s="30">
        <f t="shared" si="454"/>
        <v>2845.9351849265927</v>
      </c>
      <c r="BP161" s="30">
        <f t="shared" si="454"/>
        <v>2032.81084637614</v>
      </c>
      <c r="BQ161" s="30">
        <f t="shared" si="454"/>
        <v>1452.007747411524</v>
      </c>
      <c r="BR161" s="30">
        <f t="shared" si="454"/>
        <v>1037.1483910082302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12210.98351877194</v>
      </c>
      <c r="J162" s="30"/>
      <c r="K162" s="30"/>
      <c r="L162" s="30"/>
      <c r="M162" s="30"/>
      <c r="N162" s="30">
        <f>SUM(E161:N161)/10</f>
        <v>7240.7129022479421</v>
      </c>
      <c r="P162" s="165"/>
      <c r="Q162" s="161"/>
      <c r="R162" s="16" t="s">
        <v>22</v>
      </c>
      <c r="S162" s="30"/>
      <c r="T162" s="30"/>
      <c r="U162" s="30"/>
      <c r="V162" s="30"/>
      <c r="W162" s="30">
        <f>SUM(S161:W161)/5</f>
        <v>12210.98351877194</v>
      </c>
      <c r="X162" s="30"/>
      <c r="Y162" s="30"/>
      <c r="Z162" s="30"/>
      <c r="AA162" s="30"/>
      <c r="AB162" s="30">
        <f>SUM(S161:AB161)/10</f>
        <v>7240.7129022479421</v>
      </c>
      <c r="AD162" s="165"/>
      <c r="AE162" s="161"/>
      <c r="AF162" s="16" t="s">
        <v>22</v>
      </c>
      <c r="AG162" s="30"/>
      <c r="AH162" s="30"/>
      <c r="AI162" s="30"/>
      <c r="AJ162" s="30"/>
      <c r="AK162" s="30">
        <f>SUM(AG161:AK161)/5</f>
        <v>12210.98351877194</v>
      </c>
      <c r="AL162" s="30"/>
      <c r="AM162" s="30"/>
      <c r="AN162" s="30"/>
      <c r="AO162" s="30"/>
      <c r="AP162" s="30">
        <f>SUM(AG161:AP161)/10</f>
        <v>7240.7129022479421</v>
      </c>
      <c r="AR162" s="165"/>
      <c r="AS162" s="161"/>
      <c r="AT162" s="16" t="s">
        <v>22</v>
      </c>
      <c r="AU162" s="30"/>
      <c r="AV162" s="30"/>
      <c r="AW162" s="30"/>
      <c r="AX162" s="30"/>
      <c r="AY162" s="30">
        <f>SUM(AU161:AY161)/5</f>
        <v>12210.98351877194</v>
      </c>
      <c r="AZ162" s="30"/>
      <c r="BA162" s="30"/>
      <c r="BB162" s="30"/>
      <c r="BC162" s="30"/>
      <c r="BD162" s="30">
        <f>SUM(AU161:BD161)/10</f>
        <v>7240.7129022479421</v>
      </c>
      <c r="BF162" s="165"/>
      <c r="BG162" s="161"/>
      <c r="BH162" s="16" t="s">
        <v>22</v>
      </c>
      <c r="BI162" s="30"/>
      <c r="BJ162" s="30"/>
      <c r="BK162" s="30"/>
      <c r="BL162" s="30"/>
      <c r="BM162" s="30">
        <f>SUM(BI161:BM161)/5</f>
        <v>12210.98351877194</v>
      </c>
      <c r="BN162" s="30"/>
      <c r="BO162" s="30"/>
      <c r="BP162" s="30"/>
      <c r="BQ162" s="30"/>
      <c r="BR162" s="30">
        <f>SUM(BI161:BR161)/10</f>
        <v>7240.7129022479421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21428.571428571424</v>
      </c>
      <c r="F163" s="30">
        <f t="shared" ref="F163:N163" si="455">F$100/10*$C161/(2+$E$12)</f>
        <v>36734.693877551013</v>
      </c>
      <c r="G163" s="30">
        <f t="shared" si="455"/>
        <v>47667.638483965013</v>
      </c>
      <c r="H163" s="30">
        <f t="shared" si="455"/>
        <v>55476.884631403576</v>
      </c>
      <c r="I163" s="30">
        <f t="shared" si="455"/>
        <v>61054.917593859704</v>
      </c>
      <c r="J163" s="30">
        <f t="shared" si="455"/>
        <v>65039.226852756925</v>
      </c>
      <c r="K163" s="30">
        <f t="shared" si="455"/>
        <v>67885.16203768352</v>
      </c>
      <c r="L163" s="30">
        <f t="shared" si="455"/>
        <v>69917.972884059651</v>
      </c>
      <c r="M163" s="30">
        <f t="shared" si="455"/>
        <v>71369.980631471175</v>
      </c>
      <c r="N163" s="30">
        <f t="shared" si="455"/>
        <v>72407.129022479407</v>
      </c>
      <c r="P163" s="165"/>
      <c r="Q163" s="161"/>
      <c r="R163" s="16" t="s">
        <v>52</v>
      </c>
      <c r="S163" s="30">
        <f>S$100/10*$C161/(2+$E$12)</f>
        <v>21428.571428571424</v>
      </c>
      <c r="T163" s="30">
        <f t="shared" ref="T163:AB163" si="456">T$100/10*$C161/(2+$E$12)</f>
        <v>36734.693877551013</v>
      </c>
      <c r="U163" s="30">
        <f t="shared" si="456"/>
        <v>47667.638483965013</v>
      </c>
      <c r="V163" s="30">
        <f t="shared" si="456"/>
        <v>55476.884631403576</v>
      </c>
      <c r="W163" s="30">
        <f t="shared" si="456"/>
        <v>61054.917593859704</v>
      </c>
      <c r="X163" s="30">
        <f t="shared" si="456"/>
        <v>65039.226852756925</v>
      </c>
      <c r="Y163" s="30">
        <f t="shared" si="456"/>
        <v>67885.16203768352</v>
      </c>
      <c r="Z163" s="30">
        <f t="shared" si="456"/>
        <v>69917.972884059651</v>
      </c>
      <c r="AA163" s="30">
        <f t="shared" si="456"/>
        <v>71369.980631471175</v>
      </c>
      <c r="AB163" s="30">
        <f t="shared" si="456"/>
        <v>72407.129022479407</v>
      </c>
      <c r="AD163" s="165"/>
      <c r="AE163" s="161"/>
      <c r="AF163" s="16" t="s">
        <v>52</v>
      </c>
      <c r="AG163" s="30">
        <f>AG$100/10*$C161/(2+$E$12)</f>
        <v>21428.571428571424</v>
      </c>
      <c r="AH163" s="30">
        <f t="shared" ref="AH163:AP163" si="457">AH$100/10*$C161/(2+$E$12)</f>
        <v>36734.693877551013</v>
      </c>
      <c r="AI163" s="30">
        <f t="shared" si="457"/>
        <v>47667.638483965013</v>
      </c>
      <c r="AJ163" s="30">
        <f t="shared" si="457"/>
        <v>55476.884631403576</v>
      </c>
      <c r="AK163" s="30">
        <f t="shared" si="457"/>
        <v>61054.917593859704</v>
      </c>
      <c r="AL163" s="30">
        <f t="shared" si="457"/>
        <v>65039.226852756925</v>
      </c>
      <c r="AM163" s="30">
        <f t="shared" si="457"/>
        <v>67885.16203768352</v>
      </c>
      <c r="AN163" s="30">
        <f t="shared" si="457"/>
        <v>69917.972884059651</v>
      </c>
      <c r="AO163" s="30">
        <f t="shared" si="457"/>
        <v>71369.980631471175</v>
      </c>
      <c r="AP163" s="30">
        <f t="shared" si="457"/>
        <v>72407.129022479407</v>
      </c>
      <c r="AR163" s="165"/>
      <c r="AS163" s="161"/>
      <c r="AT163" s="16" t="s">
        <v>52</v>
      </c>
      <c r="AU163" s="30">
        <f>AU$100/10*$C161/(2+$E$12)</f>
        <v>21428.571428571424</v>
      </c>
      <c r="AV163" s="30">
        <f t="shared" ref="AV163:BD163" si="458">AV$100/10*$C161/(2+$E$12)</f>
        <v>36734.693877551013</v>
      </c>
      <c r="AW163" s="30">
        <f t="shared" si="458"/>
        <v>47667.638483965013</v>
      </c>
      <c r="AX163" s="30">
        <f t="shared" si="458"/>
        <v>55476.884631403576</v>
      </c>
      <c r="AY163" s="30">
        <f t="shared" si="458"/>
        <v>61054.917593859704</v>
      </c>
      <c r="AZ163" s="30">
        <f t="shared" si="458"/>
        <v>65039.226852756925</v>
      </c>
      <c r="BA163" s="30">
        <f t="shared" si="458"/>
        <v>67885.16203768352</v>
      </c>
      <c r="BB163" s="30">
        <f t="shared" si="458"/>
        <v>69917.972884059651</v>
      </c>
      <c r="BC163" s="30">
        <f t="shared" si="458"/>
        <v>71369.980631471175</v>
      </c>
      <c r="BD163" s="30">
        <f t="shared" si="458"/>
        <v>72407.129022479407</v>
      </c>
      <c r="BF163" s="165"/>
      <c r="BG163" s="161"/>
      <c r="BH163" s="16" t="s">
        <v>52</v>
      </c>
      <c r="BI163" s="30">
        <f>BI$100/10*$C161/(2+$E$12)</f>
        <v>21428.571428571424</v>
      </c>
      <c r="BJ163" s="30">
        <f t="shared" ref="BJ163:BR163" si="459">BJ$100/10*$C161/(2+$E$12)</f>
        <v>36734.693877551013</v>
      </c>
      <c r="BK163" s="30">
        <f t="shared" si="459"/>
        <v>47667.638483965013</v>
      </c>
      <c r="BL163" s="30">
        <f t="shared" si="459"/>
        <v>55476.884631403576</v>
      </c>
      <c r="BM163" s="30">
        <f t="shared" si="459"/>
        <v>61054.917593859704</v>
      </c>
      <c r="BN163" s="30">
        <f t="shared" si="459"/>
        <v>65039.226852756925</v>
      </c>
      <c r="BO163" s="30">
        <f t="shared" si="459"/>
        <v>67885.16203768352</v>
      </c>
      <c r="BP163" s="30">
        <f t="shared" si="459"/>
        <v>69917.972884059651</v>
      </c>
      <c r="BQ163" s="30">
        <f t="shared" si="459"/>
        <v>71369.980631471175</v>
      </c>
      <c r="BR163" s="30">
        <f t="shared" si="459"/>
        <v>72407.129022479407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44999.999999999993</v>
      </c>
      <c r="F164" s="30">
        <f t="shared" ref="F164:N164" si="460">F$99/10*$C164/(2+$E$12)</f>
        <v>32142.857142857141</v>
      </c>
      <c r="G164" s="30">
        <f t="shared" si="460"/>
        <v>22959.183673469393</v>
      </c>
      <c r="H164" s="30">
        <f t="shared" si="460"/>
        <v>16399.416909620984</v>
      </c>
      <c r="I164" s="30">
        <f t="shared" si="460"/>
        <v>11713.869221157851</v>
      </c>
      <c r="J164" s="30">
        <f t="shared" si="460"/>
        <v>8367.04944368418</v>
      </c>
      <c r="K164" s="30">
        <f t="shared" si="460"/>
        <v>5976.4638883458447</v>
      </c>
      <c r="L164" s="30">
        <f t="shared" si="460"/>
        <v>4268.9027773898943</v>
      </c>
      <c r="M164" s="30">
        <f t="shared" si="460"/>
        <v>3049.2162695642</v>
      </c>
      <c r="N164" s="30">
        <f t="shared" si="460"/>
        <v>2178.0116211172835</v>
      </c>
      <c r="P164" s="165"/>
      <c r="Q164" s="161">
        <v>2100000</v>
      </c>
      <c r="R164" s="16" t="s">
        <v>19</v>
      </c>
      <c r="S164" s="30">
        <f>S$99/10*$C164/(2+$E$12)</f>
        <v>44999.999999999993</v>
      </c>
      <c r="T164" s="30">
        <f t="shared" ref="T164:AB164" si="461">T$99/10*$C164/(2+$E$12)</f>
        <v>32142.857142857141</v>
      </c>
      <c r="U164" s="30">
        <f t="shared" si="461"/>
        <v>22959.183673469393</v>
      </c>
      <c r="V164" s="30">
        <f t="shared" si="461"/>
        <v>16399.416909620984</v>
      </c>
      <c r="W164" s="30">
        <f t="shared" si="461"/>
        <v>11713.869221157851</v>
      </c>
      <c r="X164" s="30">
        <f t="shared" si="461"/>
        <v>8367.04944368418</v>
      </c>
      <c r="Y164" s="30">
        <f t="shared" si="461"/>
        <v>5976.4638883458447</v>
      </c>
      <c r="Z164" s="30">
        <f t="shared" si="461"/>
        <v>4268.9027773898943</v>
      </c>
      <c r="AA164" s="30">
        <f t="shared" si="461"/>
        <v>3049.2162695642</v>
      </c>
      <c r="AB164" s="30">
        <f t="shared" si="461"/>
        <v>2178.0116211172835</v>
      </c>
      <c r="AD164" s="165"/>
      <c r="AE164" s="161">
        <v>2100000</v>
      </c>
      <c r="AF164" s="16" t="s">
        <v>19</v>
      </c>
      <c r="AG164" s="30">
        <f>AG$99/10*$C164/(2+$E$12)</f>
        <v>44999.999999999993</v>
      </c>
      <c r="AH164" s="30">
        <f t="shared" ref="AH164:AP164" si="462">AH$99/10*$C164/(2+$E$12)</f>
        <v>32142.857142857141</v>
      </c>
      <c r="AI164" s="30">
        <f t="shared" si="462"/>
        <v>22959.183673469393</v>
      </c>
      <c r="AJ164" s="30">
        <f t="shared" si="462"/>
        <v>16399.416909620984</v>
      </c>
      <c r="AK164" s="30">
        <f t="shared" si="462"/>
        <v>11713.869221157851</v>
      </c>
      <c r="AL164" s="30">
        <f t="shared" si="462"/>
        <v>8367.04944368418</v>
      </c>
      <c r="AM164" s="30">
        <f t="shared" si="462"/>
        <v>5976.4638883458447</v>
      </c>
      <c r="AN164" s="30">
        <f t="shared" si="462"/>
        <v>4268.9027773898943</v>
      </c>
      <c r="AO164" s="30">
        <f t="shared" si="462"/>
        <v>3049.2162695642</v>
      </c>
      <c r="AP164" s="30">
        <f t="shared" si="462"/>
        <v>2178.0116211172835</v>
      </c>
      <c r="AR164" s="165"/>
      <c r="AS164" s="161">
        <v>2100000</v>
      </c>
      <c r="AT164" s="16" t="s">
        <v>19</v>
      </c>
      <c r="AU164" s="30">
        <f>AU$99/10*$C164/(2+$E$12)</f>
        <v>44999.999999999993</v>
      </c>
      <c r="AV164" s="30">
        <f t="shared" ref="AV164:BD164" si="463">AV$99/10*$C164/(2+$E$12)</f>
        <v>32142.857142857141</v>
      </c>
      <c r="AW164" s="30">
        <f t="shared" si="463"/>
        <v>22959.183673469393</v>
      </c>
      <c r="AX164" s="30">
        <f t="shared" si="463"/>
        <v>16399.416909620984</v>
      </c>
      <c r="AY164" s="30">
        <f t="shared" si="463"/>
        <v>11713.869221157851</v>
      </c>
      <c r="AZ164" s="30">
        <f t="shared" si="463"/>
        <v>8367.04944368418</v>
      </c>
      <c r="BA164" s="30">
        <f t="shared" si="463"/>
        <v>5976.4638883458447</v>
      </c>
      <c r="BB164" s="30">
        <f t="shared" si="463"/>
        <v>4268.9027773898943</v>
      </c>
      <c r="BC164" s="30">
        <f t="shared" si="463"/>
        <v>3049.2162695642</v>
      </c>
      <c r="BD164" s="30">
        <f t="shared" si="463"/>
        <v>2178.0116211172835</v>
      </c>
      <c r="BF164" s="165"/>
      <c r="BG164" s="161">
        <v>2100000</v>
      </c>
      <c r="BH164" s="16" t="s">
        <v>19</v>
      </c>
      <c r="BI164" s="30">
        <f>BI$99/10*$C164/(2+$E$12)</f>
        <v>44999.999999999993</v>
      </c>
      <c r="BJ164" s="30">
        <f t="shared" ref="BJ164:BR164" si="464">BJ$99/10*$C164/(2+$E$12)</f>
        <v>32142.857142857141</v>
      </c>
      <c r="BK164" s="30">
        <f t="shared" si="464"/>
        <v>22959.183673469393</v>
      </c>
      <c r="BL164" s="30">
        <f t="shared" si="464"/>
        <v>16399.416909620984</v>
      </c>
      <c r="BM164" s="30">
        <f t="shared" si="464"/>
        <v>11713.869221157851</v>
      </c>
      <c r="BN164" s="30">
        <f t="shared" si="464"/>
        <v>8367.04944368418</v>
      </c>
      <c r="BO164" s="30">
        <f t="shared" si="464"/>
        <v>5976.4638883458447</v>
      </c>
      <c r="BP164" s="30">
        <f t="shared" si="464"/>
        <v>4268.9027773898943</v>
      </c>
      <c r="BQ164" s="30">
        <f t="shared" si="464"/>
        <v>3049.2162695642</v>
      </c>
      <c r="BR164" s="30">
        <f t="shared" si="464"/>
        <v>2178.0116211172835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25643.06538942107</v>
      </c>
      <c r="J165" s="30"/>
      <c r="K165" s="30"/>
      <c r="L165" s="30"/>
      <c r="M165" s="30"/>
      <c r="N165" s="30">
        <f>SUM(E164:N164)/10</f>
        <v>15205.497094720671</v>
      </c>
      <c r="P165" s="165"/>
      <c r="Q165" s="161"/>
      <c r="R165" s="16" t="s">
        <v>22</v>
      </c>
      <c r="S165" s="30"/>
      <c r="T165" s="30"/>
      <c r="U165" s="30"/>
      <c r="V165" s="30"/>
      <c r="W165" s="30">
        <f>SUM(S164:W164)/5</f>
        <v>25643.06538942107</v>
      </c>
      <c r="X165" s="30"/>
      <c r="Y165" s="30"/>
      <c r="Z165" s="30"/>
      <c r="AA165" s="30"/>
      <c r="AB165" s="30">
        <f>SUM(S164:AB164)/10</f>
        <v>15205.497094720671</v>
      </c>
      <c r="AD165" s="165"/>
      <c r="AE165" s="161"/>
      <c r="AF165" s="16" t="s">
        <v>22</v>
      </c>
      <c r="AG165" s="30"/>
      <c r="AH165" s="30"/>
      <c r="AI165" s="30"/>
      <c r="AJ165" s="30"/>
      <c r="AK165" s="30">
        <f>SUM(AG164:AK164)/5</f>
        <v>25643.06538942107</v>
      </c>
      <c r="AL165" s="30"/>
      <c r="AM165" s="30"/>
      <c r="AN165" s="30"/>
      <c r="AO165" s="30"/>
      <c r="AP165" s="30">
        <f>SUM(AG164:AP164)/10</f>
        <v>15205.497094720671</v>
      </c>
      <c r="AR165" s="165"/>
      <c r="AS165" s="161"/>
      <c r="AT165" s="16" t="s">
        <v>22</v>
      </c>
      <c r="AU165" s="30"/>
      <c r="AV165" s="30"/>
      <c r="AW165" s="30"/>
      <c r="AX165" s="30"/>
      <c r="AY165" s="30">
        <f>SUM(AU164:AY164)/5</f>
        <v>25643.06538942107</v>
      </c>
      <c r="AZ165" s="30"/>
      <c r="BA165" s="30"/>
      <c r="BB165" s="30"/>
      <c r="BC165" s="30"/>
      <c r="BD165" s="30">
        <f>SUM(AU164:BD164)/10</f>
        <v>15205.497094720671</v>
      </c>
      <c r="BF165" s="165"/>
      <c r="BG165" s="161"/>
      <c r="BH165" s="16" t="s">
        <v>22</v>
      </c>
      <c r="BI165" s="30"/>
      <c r="BJ165" s="30"/>
      <c r="BK165" s="30"/>
      <c r="BL165" s="30"/>
      <c r="BM165" s="30">
        <f>SUM(BI164:BM164)/5</f>
        <v>25643.06538942107</v>
      </c>
      <c r="BN165" s="30"/>
      <c r="BO165" s="30"/>
      <c r="BP165" s="30"/>
      <c r="BQ165" s="30"/>
      <c r="BR165" s="30">
        <f>SUM(BI164:BR164)/10</f>
        <v>15205.497094720671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44999.999999999993</v>
      </c>
      <c r="F166" s="30">
        <f t="shared" ref="F166:N166" si="465">F$100/10*$C164/(2+$E$12)</f>
        <v>77142.85714285713</v>
      </c>
      <c r="G166" s="30">
        <f t="shared" si="465"/>
        <v>100102.04081632652</v>
      </c>
      <c r="H166" s="30">
        <f t="shared" si="465"/>
        <v>116501.45772594752</v>
      </c>
      <c r="I166" s="30">
        <f t="shared" si="465"/>
        <v>128215.32694710538</v>
      </c>
      <c r="J166" s="30">
        <f t="shared" si="465"/>
        <v>136582.37639078955</v>
      </c>
      <c r="K166" s="30">
        <f t="shared" si="465"/>
        <v>142558.84027913539</v>
      </c>
      <c r="L166" s="30">
        <f t="shared" si="465"/>
        <v>146827.74305652527</v>
      </c>
      <c r="M166" s="30">
        <f t="shared" si="465"/>
        <v>149876.95932608948</v>
      </c>
      <c r="N166" s="30">
        <f t="shared" si="465"/>
        <v>152054.97094720675</v>
      </c>
      <c r="P166" s="165"/>
      <c r="Q166" s="161"/>
      <c r="R166" s="16" t="s">
        <v>52</v>
      </c>
      <c r="S166" s="30">
        <f>S$100/10*$C164/(2+$E$12)</f>
        <v>44999.999999999993</v>
      </c>
      <c r="T166" s="30">
        <f t="shared" ref="T166:AB166" si="466">T$100/10*$C164/(2+$E$12)</f>
        <v>77142.85714285713</v>
      </c>
      <c r="U166" s="30">
        <f t="shared" si="466"/>
        <v>100102.04081632652</v>
      </c>
      <c r="V166" s="30">
        <f t="shared" si="466"/>
        <v>116501.45772594752</v>
      </c>
      <c r="W166" s="30">
        <f t="shared" si="466"/>
        <v>128215.32694710538</v>
      </c>
      <c r="X166" s="30">
        <f t="shared" si="466"/>
        <v>136582.37639078955</v>
      </c>
      <c r="Y166" s="30">
        <f t="shared" si="466"/>
        <v>142558.84027913539</v>
      </c>
      <c r="Z166" s="30">
        <f t="shared" si="466"/>
        <v>146827.74305652527</v>
      </c>
      <c r="AA166" s="30">
        <f t="shared" si="466"/>
        <v>149876.95932608948</v>
      </c>
      <c r="AB166" s="30">
        <f t="shared" si="466"/>
        <v>152054.97094720675</v>
      </c>
      <c r="AD166" s="165"/>
      <c r="AE166" s="161"/>
      <c r="AF166" s="16" t="s">
        <v>52</v>
      </c>
      <c r="AG166" s="30">
        <f>AG$100/10*$C164/(2+$E$12)</f>
        <v>44999.999999999993</v>
      </c>
      <c r="AH166" s="30">
        <f t="shared" ref="AH166:AP166" si="467">AH$100/10*$C164/(2+$E$12)</f>
        <v>77142.85714285713</v>
      </c>
      <c r="AI166" s="30">
        <f t="shared" si="467"/>
        <v>100102.04081632652</v>
      </c>
      <c r="AJ166" s="30">
        <f t="shared" si="467"/>
        <v>116501.45772594752</v>
      </c>
      <c r="AK166" s="30">
        <f t="shared" si="467"/>
        <v>128215.32694710538</v>
      </c>
      <c r="AL166" s="30">
        <f t="shared" si="467"/>
        <v>136582.37639078955</v>
      </c>
      <c r="AM166" s="30">
        <f t="shared" si="467"/>
        <v>142558.84027913539</v>
      </c>
      <c r="AN166" s="30">
        <f t="shared" si="467"/>
        <v>146827.74305652527</v>
      </c>
      <c r="AO166" s="30">
        <f t="shared" si="467"/>
        <v>149876.95932608948</v>
      </c>
      <c r="AP166" s="30">
        <f t="shared" si="467"/>
        <v>152054.97094720675</v>
      </c>
      <c r="AR166" s="165"/>
      <c r="AS166" s="161"/>
      <c r="AT166" s="16" t="s">
        <v>52</v>
      </c>
      <c r="AU166" s="30">
        <f>AU$100/10*$C164/(2+$E$12)</f>
        <v>44999.999999999993</v>
      </c>
      <c r="AV166" s="30">
        <f t="shared" ref="AV166:BD166" si="468">AV$100/10*$C164/(2+$E$12)</f>
        <v>77142.85714285713</v>
      </c>
      <c r="AW166" s="30">
        <f t="shared" si="468"/>
        <v>100102.04081632652</v>
      </c>
      <c r="AX166" s="30">
        <f t="shared" si="468"/>
        <v>116501.45772594752</v>
      </c>
      <c r="AY166" s="30">
        <f t="shared" si="468"/>
        <v>128215.32694710538</v>
      </c>
      <c r="AZ166" s="30">
        <f t="shared" si="468"/>
        <v>136582.37639078955</v>
      </c>
      <c r="BA166" s="30">
        <f t="shared" si="468"/>
        <v>142558.84027913539</v>
      </c>
      <c r="BB166" s="30">
        <f t="shared" si="468"/>
        <v>146827.74305652527</v>
      </c>
      <c r="BC166" s="30">
        <f t="shared" si="468"/>
        <v>149876.95932608948</v>
      </c>
      <c r="BD166" s="30">
        <f t="shared" si="468"/>
        <v>152054.97094720675</v>
      </c>
      <c r="BF166" s="165"/>
      <c r="BG166" s="161"/>
      <c r="BH166" s="16" t="s">
        <v>52</v>
      </c>
      <c r="BI166" s="30">
        <f>BI$100/10*$C164/(2+$E$12)</f>
        <v>44999.999999999993</v>
      </c>
      <c r="BJ166" s="30">
        <f t="shared" ref="BJ166:BR166" si="469">BJ$100/10*$C164/(2+$E$12)</f>
        <v>77142.85714285713</v>
      </c>
      <c r="BK166" s="30">
        <f t="shared" si="469"/>
        <v>100102.04081632652</v>
      </c>
      <c r="BL166" s="30">
        <f t="shared" si="469"/>
        <v>116501.45772594752</v>
      </c>
      <c r="BM166" s="30">
        <f t="shared" si="469"/>
        <v>128215.32694710538</v>
      </c>
      <c r="BN166" s="30">
        <f t="shared" si="469"/>
        <v>136582.37639078955</v>
      </c>
      <c r="BO166" s="30">
        <f t="shared" si="469"/>
        <v>142558.84027913539</v>
      </c>
      <c r="BP166" s="30">
        <f t="shared" si="469"/>
        <v>146827.74305652527</v>
      </c>
      <c r="BQ166" s="30">
        <f t="shared" si="469"/>
        <v>149876.95932608948</v>
      </c>
      <c r="BR166" s="30">
        <f t="shared" si="469"/>
        <v>152054.97094720675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25.714285714285712</v>
      </c>
      <c r="F167" s="28">
        <f t="shared" ref="F167:N167" si="470">F$112/10*$C167/(2+$E$12)</f>
        <v>22.653061224489797</v>
      </c>
      <c r="G167" s="28">
        <f t="shared" si="470"/>
        <v>20.466472303206995</v>
      </c>
      <c r="H167" s="28">
        <f t="shared" si="470"/>
        <v>18.904623073719282</v>
      </c>
      <c r="I167" s="28">
        <f t="shared" si="470"/>
        <v>17.78901648122806</v>
      </c>
      <c r="J167" s="28">
        <f t="shared" si="470"/>
        <v>16.992154629448613</v>
      </c>
      <c r="K167" s="28">
        <f t="shared" si="470"/>
        <v>16.422967592463298</v>
      </c>
      <c r="L167" s="28">
        <f t="shared" si="470"/>
        <v>16.016405423188068</v>
      </c>
      <c r="M167" s="28">
        <f t="shared" si="470"/>
        <v>15.726003873705762</v>
      </c>
      <c r="N167" s="28">
        <f t="shared" si="470"/>
        <v>15.518574195504119</v>
      </c>
      <c r="P167" s="163" t="s">
        <v>17</v>
      </c>
      <c r="Q167" s="162">
        <v>20000</v>
      </c>
      <c r="R167" s="58" t="s">
        <v>19</v>
      </c>
      <c r="S167" s="28">
        <f>S$112/10*$C167/(2+$E$12)</f>
        <v>25.714285714285712</v>
      </c>
      <c r="T167" s="28">
        <f t="shared" ref="T167:AB167" si="471">T$112/10*$C167/(2+$E$12)</f>
        <v>22.653061224489797</v>
      </c>
      <c r="U167" s="28">
        <f t="shared" si="471"/>
        <v>20.466472303206995</v>
      </c>
      <c r="V167" s="28">
        <f t="shared" si="471"/>
        <v>18.904623073719282</v>
      </c>
      <c r="W167" s="28">
        <f t="shared" si="471"/>
        <v>17.78901648122806</v>
      </c>
      <c r="X167" s="28">
        <f t="shared" si="471"/>
        <v>16.992154629448613</v>
      </c>
      <c r="Y167" s="28">
        <f t="shared" si="471"/>
        <v>16.422967592463298</v>
      </c>
      <c r="Z167" s="28">
        <f t="shared" si="471"/>
        <v>16.016405423188068</v>
      </c>
      <c r="AA167" s="28">
        <f t="shared" si="471"/>
        <v>15.726003873705762</v>
      </c>
      <c r="AB167" s="28">
        <f t="shared" si="471"/>
        <v>15.518574195504119</v>
      </c>
      <c r="AD167" s="163" t="s">
        <v>17</v>
      </c>
      <c r="AE167" s="162">
        <v>20000</v>
      </c>
      <c r="AF167" s="58" t="s">
        <v>19</v>
      </c>
      <c r="AG167" s="28">
        <f>AG$112/10*$C167/(2+$E$12)</f>
        <v>25.714285714285712</v>
      </c>
      <c r="AH167" s="28">
        <f t="shared" ref="AH167:AP167" si="472">AH$112/10*$C167/(2+$E$12)</f>
        <v>22.653061224489797</v>
      </c>
      <c r="AI167" s="28">
        <f t="shared" si="472"/>
        <v>20.466472303206995</v>
      </c>
      <c r="AJ167" s="28">
        <f t="shared" si="472"/>
        <v>18.904623073719282</v>
      </c>
      <c r="AK167" s="28">
        <f t="shared" si="472"/>
        <v>17.78901648122806</v>
      </c>
      <c r="AL167" s="28">
        <f t="shared" si="472"/>
        <v>16.992154629448613</v>
      </c>
      <c r="AM167" s="28">
        <f t="shared" si="472"/>
        <v>16.422967592463298</v>
      </c>
      <c r="AN167" s="28">
        <f t="shared" si="472"/>
        <v>16.016405423188068</v>
      </c>
      <c r="AO167" s="28">
        <f t="shared" si="472"/>
        <v>15.726003873705762</v>
      </c>
      <c r="AP167" s="28">
        <f t="shared" si="472"/>
        <v>15.518574195504119</v>
      </c>
      <c r="AR167" s="163" t="s">
        <v>17</v>
      </c>
      <c r="AS167" s="162">
        <v>20000</v>
      </c>
      <c r="AT167" s="58" t="s">
        <v>19</v>
      </c>
      <c r="AU167" s="28">
        <f>AU$112/10*$C167/(2+$E$12)</f>
        <v>25.714285714285712</v>
      </c>
      <c r="AV167" s="28">
        <f t="shared" ref="AV167:BD167" si="473">AV$112/10*$C167/(2+$E$12)</f>
        <v>22.653061224489797</v>
      </c>
      <c r="AW167" s="28">
        <f t="shared" si="473"/>
        <v>20.466472303206995</v>
      </c>
      <c r="AX167" s="28">
        <f t="shared" si="473"/>
        <v>18.904623073719282</v>
      </c>
      <c r="AY167" s="28">
        <f t="shared" si="473"/>
        <v>17.78901648122806</v>
      </c>
      <c r="AZ167" s="28">
        <f t="shared" si="473"/>
        <v>16.992154629448613</v>
      </c>
      <c r="BA167" s="28">
        <f t="shared" si="473"/>
        <v>16.422967592463298</v>
      </c>
      <c r="BB167" s="28">
        <f t="shared" si="473"/>
        <v>16.016405423188068</v>
      </c>
      <c r="BC167" s="28">
        <f t="shared" si="473"/>
        <v>15.726003873705762</v>
      </c>
      <c r="BD167" s="28">
        <f t="shared" si="473"/>
        <v>15.518574195504119</v>
      </c>
      <c r="BF167" s="163" t="s">
        <v>17</v>
      </c>
      <c r="BG167" s="162">
        <v>20000</v>
      </c>
      <c r="BH167" s="58" t="s">
        <v>19</v>
      </c>
      <c r="BI167" s="28">
        <f>BI$112/10*$C167/(2+$E$12)</f>
        <v>25.714285714285712</v>
      </c>
      <c r="BJ167" s="28">
        <f t="shared" ref="BJ167:BR167" si="474">BJ$112/10*$C167/(2+$E$12)</f>
        <v>22.653061224489797</v>
      </c>
      <c r="BK167" s="28">
        <f t="shared" si="474"/>
        <v>20.466472303206995</v>
      </c>
      <c r="BL167" s="28">
        <f t="shared" si="474"/>
        <v>18.904623073719282</v>
      </c>
      <c r="BM167" s="28">
        <f t="shared" si="474"/>
        <v>17.78901648122806</v>
      </c>
      <c r="BN167" s="28">
        <f t="shared" si="474"/>
        <v>16.992154629448613</v>
      </c>
      <c r="BO167" s="28">
        <f t="shared" si="474"/>
        <v>16.422967592463298</v>
      </c>
      <c r="BP167" s="28">
        <f t="shared" si="474"/>
        <v>16.016405423188068</v>
      </c>
      <c r="BQ167" s="28">
        <f t="shared" si="474"/>
        <v>15.726003873705762</v>
      </c>
      <c r="BR167" s="28">
        <f t="shared" si="474"/>
        <v>15.518574195504119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21.10549175938597</v>
      </c>
      <c r="J168" s="28"/>
      <c r="K168" s="28"/>
      <c r="L168" s="28"/>
      <c r="M168" s="28"/>
      <c r="N168" s="28">
        <f>SUM(E167:N167)/10</f>
        <v>18.620356451123975</v>
      </c>
      <c r="P168" s="163"/>
      <c r="Q168" s="162"/>
      <c r="R168" s="20" t="s">
        <v>22</v>
      </c>
      <c r="S168" s="28"/>
      <c r="T168" s="28"/>
      <c r="U168" s="28"/>
      <c r="V168" s="28"/>
      <c r="W168" s="28">
        <f>SUM(S167:W167)/5</f>
        <v>21.10549175938597</v>
      </c>
      <c r="X168" s="28"/>
      <c r="Y168" s="28"/>
      <c r="Z168" s="28"/>
      <c r="AA168" s="28"/>
      <c r="AB168" s="28">
        <f>SUM(S167:AB167)/10</f>
        <v>18.620356451123975</v>
      </c>
      <c r="AD168" s="163"/>
      <c r="AE168" s="162"/>
      <c r="AF168" s="20" t="s">
        <v>22</v>
      </c>
      <c r="AG168" s="28"/>
      <c r="AH168" s="28"/>
      <c r="AI168" s="28"/>
      <c r="AJ168" s="28"/>
      <c r="AK168" s="28">
        <f>SUM(AG167:AK167)/5</f>
        <v>21.10549175938597</v>
      </c>
      <c r="AL168" s="28"/>
      <c r="AM168" s="28"/>
      <c r="AN168" s="28"/>
      <c r="AO168" s="28"/>
      <c r="AP168" s="28">
        <f>SUM(AG167:AP167)/10</f>
        <v>18.620356451123975</v>
      </c>
      <c r="AR168" s="163"/>
      <c r="AS168" s="162"/>
      <c r="AT168" s="20" t="s">
        <v>22</v>
      </c>
      <c r="AU168" s="28"/>
      <c r="AV168" s="28"/>
      <c r="AW168" s="28"/>
      <c r="AX168" s="28"/>
      <c r="AY168" s="28">
        <f>SUM(AU167:AY167)/5</f>
        <v>21.10549175938597</v>
      </c>
      <c r="AZ168" s="28"/>
      <c r="BA168" s="28"/>
      <c r="BB168" s="28"/>
      <c r="BC168" s="28"/>
      <c r="BD168" s="28">
        <f>SUM(AU167:BD167)/10</f>
        <v>18.620356451123975</v>
      </c>
      <c r="BF168" s="163"/>
      <c r="BG168" s="162"/>
      <c r="BH168" s="20" t="s">
        <v>22</v>
      </c>
      <c r="BI168" s="28"/>
      <c r="BJ168" s="28"/>
      <c r="BK168" s="28"/>
      <c r="BL168" s="28"/>
      <c r="BM168" s="28">
        <f>SUM(BI167:BM167)/5</f>
        <v>21.10549175938597</v>
      </c>
      <c r="BN168" s="28"/>
      <c r="BO168" s="28"/>
      <c r="BP168" s="28"/>
      <c r="BQ168" s="28"/>
      <c r="BR168" s="28">
        <f>SUM(BI167:BR167)/10</f>
        <v>18.620356451123975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25.714285714285712</v>
      </c>
      <c r="F169" s="28">
        <f t="shared" ref="F169:N169" si="475">F$113/10*$C167/(2+$E$12)</f>
        <v>48.367346938775505</v>
      </c>
      <c r="G169" s="28">
        <f t="shared" si="475"/>
        <v>68.833819241982511</v>
      </c>
      <c r="H169" s="28">
        <f t="shared" si="475"/>
        <v>87.738442315701789</v>
      </c>
      <c r="I169" s="28">
        <f t="shared" si="475"/>
        <v>105.52745879692984</v>
      </c>
      <c r="J169" s="28">
        <f t="shared" si="475"/>
        <v>122.51961342637846</v>
      </c>
      <c r="K169" s="28">
        <f t="shared" si="475"/>
        <v>138.94258101884174</v>
      </c>
      <c r="L169" s="28">
        <f t="shared" si="475"/>
        <v>154.95898644202981</v>
      </c>
      <c r="M169" s="28">
        <f t="shared" si="475"/>
        <v>170.68499031573558</v>
      </c>
      <c r="N169" s="28">
        <f t="shared" si="475"/>
        <v>186.2035645112397</v>
      </c>
      <c r="P169" s="163"/>
      <c r="Q169" s="162"/>
      <c r="R169" s="20" t="s">
        <v>52</v>
      </c>
      <c r="S169" s="28">
        <f>S$113/10*$C167/(2+$E$12)</f>
        <v>25.714285714285712</v>
      </c>
      <c r="T169" s="28">
        <f t="shared" ref="T169:AB169" si="476">T$113/10*$C167/(2+$E$12)</f>
        <v>48.367346938775505</v>
      </c>
      <c r="U169" s="28">
        <f t="shared" si="476"/>
        <v>68.833819241982511</v>
      </c>
      <c r="V169" s="28">
        <f t="shared" si="476"/>
        <v>87.738442315701789</v>
      </c>
      <c r="W169" s="28">
        <f t="shared" si="476"/>
        <v>105.52745879692984</v>
      </c>
      <c r="X169" s="28">
        <f t="shared" si="476"/>
        <v>122.51961342637846</v>
      </c>
      <c r="Y169" s="28">
        <f t="shared" si="476"/>
        <v>138.94258101884174</v>
      </c>
      <c r="Z169" s="28">
        <f t="shared" si="476"/>
        <v>154.95898644202981</v>
      </c>
      <c r="AA169" s="28">
        <f t="shared" si="476"/>
        <v>170.68499031573558</v>
      </c>
      <c r="AB169" s="28">
        <f t="shared" si="476"/>
        <v>186.2035645112397</v>
      </c>
      <c r="AD169" s="163"/>
      <c r="AE169" s="162"/>
      <c r="AF169" s="20" t="s">
        <v>52</v>
      </c>
      <c r="AG169" s="28">
        <f>AG$113/10*$C167/(2+$E$12)</f>
        <v>25.714285714285712</v>
      </c>
      <c r="AH169" s="28">
        <f t="shared" ref="AH169:AP169" si="477">AH$113/10*$C167/(2+$E$12)</f>
        <v>48.367346938775505</v>
      </c>
      <c r="AI169" s="28">
        <f t="shared" si="477"/>
        <v>68.833819241982511</v>
      </c>
      <c r="AJ169" s="28">
        <f t="shared" si="477"/>
        <v>87.738442315701789</v>
      </c>
      <c r="AK169" s="28">
        <f t="shared" si="477"/>
        <v>105.52745879692984</v>
      </c>
      <c r="AL169" s="28">
        <f t="shared" si="477"/>
        <v>122.51961342637846</v>
      </c>
      <c r="AM169" s="28">
        <f t="shared" si="477"/>
        <v>138.94258101884174</v>
      </c>
      <c r="AN169" s="28">
        <f t="shared" si="477"/>
        <v>154.95898644202981</v>
      </c>
      <c r="AO169" s="28">
        <f t="shared" si="477"/>
        <v>170.68499031573558</v>
      </c>
      <c r="AP169" s="28">
        <f t="shared" si="477"/>
        <v>186.2035645112397</v>
      </c>
      <c r="AR169" s="163"/>
      <c r="AS169" s="162"/>
      <c r="AT169" s="20" t="s">
        <v>52</v>
      </c>
      <c r="AU169" s="28">
        <f>AU$113/10*$C167/(2+$E$12)</f>
        <v>25.714285714285712</v>
      </c>
      <c r="AV169" s="28">
        <f t="shared" ref="AV169:BD169" si="478">AV$113/10*$C167/(2+$E$12)</f>
        <v>48.367346938775505</v>
      </c>
      <c r="AW169" s="28">
        <f t="shared" si="478"/>
        <v>68.833819241982511</v>
      </c>
      <c r="AX169" s="28">
        <f t="shared" si="478"/>
        <v>87.738442315701789</v>
      </c>
      <c r="AY169" s="28">
        <f t="shared" si="478"/>
        <v>105.52745879692984</v>
      </c>
      <c r="AZ169" s="28">
        <f t="shared" si="478"/>
        <v>122.51961342637846</v>
      </c>
      <c r="BA169" s="28">
        <f t="shared" si="478"/>
        <v>138.94258101884174</v>
      </c>
      <c r="BB169" s="28">
        <f t="shared" si="478"/>
        <v>154.95898644202981</v>
      </c>
      <c r="BC169" s="28">
        <f t="shared" si="478"/>
        <v>170.68499031573558</v>
      </c>
      <c r="BD169" s="28">
        <f t="shared" si="478"/>
        <v>186.2035645112397</v>
      </c>
      <c r="BF169" s="163"/>
      <c r="BG169" s="162"/>
      <c r="BH169" s="20" t="s">
        <v>52</v>
      </c>
      <c r="BI169" s="28">
        <f>BI$113/10*$C167/(2+$E$12)</f>
        <v>25.714285714285712</v>
      </c>
      <c r="BJ169" s="28">
        <f t="shared" ref="BJ169:BR169" si="479">BJ$113/10*$C167/(2+$E$12)</f>
        <v>48.367346938775505</v>
      </c>
      <c r="BK169" s="28">
        <f t="shared" si="479"/>
        <v>68.833819241982511</v>
      </c>
      <c r="BL169" s="28">
        <f t="shared" si="479"/>
        <v>87.738442315701789</v>
      </c>
      <c r="BM169" s="28">
        <f t="shared" si="479"/>
        <v>105.52745879692984</v>
      </c>
      <c r="BN169" s="28">
        <f t="shared" si="479"/>
        <v>122.51961342637846</v>
      </c>
      <c r="BO169" s="28">
        <f t="shared" si="479"/>
        <v>138.94258101884174</v>
      </c>
      <c r="BP169" s="28">
        <f t="shared" si="479"/>
        <v>154.95898644202981</v>
      </c>
      <c r="BQ169" s="28">
        <f t="shared" si="479"/>
        <v>170.68499031573558</v>
      </c>
      <c r="BR169" s="28">
        <f t="shared" si="479"/>
        <v>186.2035645112397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514.28571428571422</v>
      </c>
      <c r="F170" s="28">
        <f t="shared" ref="F170:N170" si="480">F$112/10*$C170/(2+$E$12)</f>
        <v>453.06122448979596</v>
      </c>
      <c r="G170" s="28">
        <f t="shared" si="480"/>
        <v>409.32944606413992</v>
      </c>
      <c r="H170" s="28">
        <f t="shared" si="480"/>
        <v>378.09246147438569</v>
      </c>
      <c r="I170" s="28">
        <f t="shared" si="480"/>
        <v>355.7803296245612</v>
      </c>
      <c r="J170" s="28">
        <f t="shared" si="480"/>
        <v>339.84309258897224</v>
      </c>
      <c r="K170" s="28">
        <f t="shared" si="480"/>
        <v>328.45935184926594</v>
      </c>
      <c r="L170" s="28">
        <f t="shared" si="480"/>
        <v>320.3281084637614</v>
      </c>
      <c r="M170" s="28">
        <f t="shared" si="480"/>
        <v>314.52007747411528</v>
      </c>
      <c r="N170" s="28">
        <f t="shared" si="480"/>
        <v>310.37148391008236</v>
      </c>
      <c r="P170" s="163"/>
      <c r="Q170" s="162">
        <v>400000</v>
      </c>
      <c r="R170" s="58" t="s">
        <v>19</v>
      </c>
      <c r="S170" s="28">
        <f>S$112/10*$C170/(2+$E$12)</f>
        <v>514.28571428571422</v>
      </c>
      <c r="T170" s="28">
        <f t="shared" ref="T170:AB170" si="481">T$112/10*$C170/(2+$E$12)</f>
        <v>453.06122448979596</v>
      </c>
      <c r="U170" s="28">
        <f t="shared" si="481"/>
        <v>409.32944606413992</v>
      </c>
      <c r="V170" s="28">
        <f t="shared" si="481"/>
        <v>378.09246147438569</v>
      </c>
      <c r="W170" s="28">
        <f t="shared" si="481"/>
        <v>355.7803296245612</v>
      </c>
      <c r="X170" s="28">
        <f t="shared" si="481"/>
        <v>339.84309258897224</v>
      </c>
      <c r="Y170" s="28">
        <f t="shared" si="481"/>
        <v>328.45935184926594</v>
      </c>
      <c r="Z170" s="28">
        <f t="shared" si="481"/>
        <v>320.3281084637614</v>
      </c>
      <c r="AA170" s="28">
        <f t="shared" si="481"/>
        <v>314.52007747411528</v>
      </c>
      <c r="AB170" s="28">
        <f t="shared" si="481"/>
        <v>310.37148391008236</v>
      </c>
      <c r="AD170" s="163"/>
      <c r="AE170" s="162">
        <v>400000</v>
      </c>
      <c r="AF170" s="58" t="s">
        <v>19</v>
      </c>
      <c r="AG170" s="28">
        <f>AG$112/10*$C170/(2+$E$12)</f>
        <v>514.28571428571422</v>
      </c>
      <c r="AH170" s="28">
        <f t="shared" ref="AH170:AP170" si="482">AH$112/10*$C170/(2+$E$12)</f>
        <v>453.06122448979596</v>
      </c>
      <c r="AI170" s="28">
        <f t="shared" si="482"/>
        <v>409.32944606413992</v>
      </c>
      <c r="AJ170" s="28">
        <f t="shared" si="482"/>
        <v>378.09246147438569</v>
      </c>
      <c r="AK170" s="28">
        <f t="shared" si="482"/>
        <v>355.7803296245612</v>
      </c>
      <c r="AL170" s="28">
        <f t="shared" si="482"/>
        <v>339.84309258897224</v>
      </c>
      <c r="AM170" s="28">
        <f t="shared" si="482"/>
        <v>328.45935184926594</v>
      </c>
      <c r="AN170" s="28">
        <f t="shared" si="482"/>
        <v>320.3281084637614</v>
      </c>
      <c r="AO170" s="28">
        <f t="shared" si="482"/>
        <v>314.52007747411528</v>
      </c>
      <c r="AP170" s="28">
        <f t="shared" si="482"/>
        <v>310.37148391008236</v>
      </c>
      <c r="AR170" s="163"/>
      <c r="AS170" s="162">
        <v>400000</v>
      </c>
      <c r="AT170" s="58" t="s">
        <v>19</v>
      </c>
      <c r="AU170" s="28">
        <f>AU$112/10*$C170/(2+$E$12)</f>
        <v>514.28571428571422</v>
      </c>
      <c r="AV170" s="28">
        <f t="shared" ref="AV170:BD170" si="483">AV$112/10*$C170/(2+$E$12)</f>
        <v>453.06122448979596</v>
      </c>
      <c r="AW170" s="28">
        <f t="shared" si="483"/>
        <v>409.32944606413992</v>
      </c>
      <c r="AX170" s="28">
        <f t="shared" si="483"/>
        <v>378.09246147438569</v>
      </c>
      <c r="AY170" s="28">
        <f t="shared" si="483"/>
        <v>355.7803296245612</v>
      </c>
      <c r="AZ170" s="28">
        <f t="shared" si="483"/>
        <v>339.84309258897224</v>
      </c>
      <c r="BA170" s="28">
        <f t="shared" si="483"/>
        <v>328.45935184926594</v>
      </c>
      <c r="BB170" s="28">
        <f t="shared" si="483"/>
        <v>320.3281084637614</v>
      </c>
      <c r="BC170" s="28">
        <f t="shared" si="483"/>
        <v>314.52007747411528</v>
      </c>
      <c r="BD170" s="28">
        <f t="shared" si="483"/>
        <v>310.37148391008236</v>
      </c>
      <c r="BF170" s="163"/>
      <c r="BG170" s="162">
        <v>400000</v>
      </c>
      <c r="BH170" s="58" t="s">
        <v>19</v>
      </c>
      <c r="BI170" s="28">
        <f>BI$112/10*$C170/(2+$E$12)</f>
        <v>514.28571428571422</v>
      </c>
      <c r="BJ170" s="28">
        <f t="shared" ref="BJ170:BR170" si="484">BJ$112/10*$C170/(2+$E$12)</f>
        <v>453.06122448979596</v>
      </c>
      <c r="BK170" s="28">
        <f t="shared" si="484"/>
        <v>409.32944606413992</v>
      </c>
      <c r="BL170" s="28">
        <f t="shared" si="484"/>
        <v>378.09246147438569</v>
      </c>
      <c r="BM170" s="28">
        <f t="shared" si="484"/>
        <v>355.7803296245612</v>
      </c>
      <c r="BN170" s="28">
        <f t="shared" si="484"/>
        <v>339.84309258897224</v>
      </c>
      <c r="BO170" s="28">
        <f t="shared" si="484"/>
        <v>328.45935184926594</v>
      </c>
      <c r="BP170" s="28">
        <f t="shared" si="484"/>
        <v>320.3281084637614</v>
      </c>
      <c r="BQ170" s="28">
        <f t="shared" si="484"/>
        <v>314.52007747411528</v>
      </c>
      <c r="BR170" s="28">
        <f t="shared" si="484"/>
        <v>310.37148391008236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422.10983518771934</v>
      </c>
      <c r="J171" s="28"/>
      <c r="K171" s="28"/>
      <c r="L171" s="28"/>
      <c r="M171" s="28"/>
      <c r="N171" s="28">
        <f>SUM(E170:N170)/10</f>
        <v>372.40712902247941</v>
      </c>
      <c r="P171" s="163"/>
      <c r="Q171" s="162"/>
      <c r="R171" s="20" t="s">
        <v>22</v>
      </c>
      <c r="S171" s="28"/>
      <c r="T171" s="28"/>
      <c r="U171" s="28"/>
      <c r="V171" s="28"/>
      <c r="W171" s="28">
        <f>SUM(S170:W170)/5</f>
        <v>422.10983518771934</v>
      </c>
      <c r="X171" s="28"/>
      <c r="Y171" s="28"/>
      <c r="Z171" s="28"/>
      <c r="AA171" s="28"/>
      <c r="AB171" s="28">
        <f>SUM(S170:AB170)/10</f>
        <v>372.40712902247941</v>
      </c>
      <c r="AD171" s="163"/>
      <c r="AE171" s="162"/>
      <c r="AF171" s="20" t="s">
        <v>22</v>
      </c>
      <c r="AG171" s="28"/>
      <c r="AH171" s="28"/>
      <c r="AI171" s="28"/>
      <c r="AJ171" s="28"/>
      <c r="AK171" s="28">
        <f>SUM(AG170:AK170)/5</f>
        <v>422.10983518771934</v>
      </c>
      <c r="AL171" s="28"/>
      <c r="AM171" s="28"/>
      <c r="AN171" s="28"/>
      <c r="AO171" s="28"/>
      <c r="AP171" s="28">
        <f>SUM(AG170:AP170)/10</f>
        <v>372.40712902247941</v>
      </c>
      <c r="AR171" s="163"/>
      <c r="AS171" s="162"/>
      <c r="AT171" s="20" t="s">
        <v>22</v>
      </c>
      <c r="AU171" s="28"/>
      <c r="AV171" s="28"/>
      <c r="AW171" s="28"/>
      <c r="AX171" s="28"/>
      <c r="AY171" s="28">
        <f>SUM(AU170:AY170)/5</f>
        <v>422.10983518771934</v>
      </c>
      <c r="AZ171" s="28"/>
      <c r="BA171" s="28"/>
      <c r="BB171" s="28"/>
      <c r="BC171" s="28"/>
      <c r="BD171" s="28">
        <f>SUM(AU170:BD170)/10</f>
        <v>372.40712902247941</v>
      </c>
      <c r="BF171" s="163"/>
      <c r="BG171" s="162"/>
      <c r="BH171" s="20" t="s">
        <v>22</v>
      </c>
      <c r="BI171" s="28"/>
      <c r="BJ171" s="28"/>
      <c r="BK171" s="28"/>
      <c r="BL171" s="28"/>
      <c r="BM171" s="28">
        <f>SUM(BI170:BM170)/5</f>
        <v>422.10983518771934</v>
      </c>
      <c r="BN171" s="28"/>
      <c r="BO171" s="28"/>
      <c r="BP171" s="28"/>
      <c r="BQ171" s="28"/>
      <c r="BR171" s="28">
        <f>SUM(BI170:BR170)/10</f>
        <v>372.40712902247941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514.28571428571422</v>
      </c>
      <c r="F172" s="28">
        <f t="shared" ref="F172:N172" si="485">F$113/10*$C170/(2+$E$12)</f>
        <v>967.34693877551013</v>
      </c>
      <c r="G172" s="28">
        <f t="shared" si="485"/>
        <v>1376.6763848396502</v>
      </c>
      <c r="H172" s="28">
        <f t="shared" si="485"/>
        <v>1754.7688463140357</v>
      </c>
      <c r="I172" s="28">
        <f t="shared" si="485"/>
        <v>2110.5491759385968</v>
      </c>
      <c r="J172" s="28">
        <f t="shared" si="485"/>
        <v>2450.3922685275693</v>
      </c>
      <c r="K172" s="28">
        <f t="shared" si="485"/>
        <v>2778.8516203768349</v>
      </c>
      <c r="L172" s="28">
        <f t="shared" si="485"/>
        <v>3099.179728840596</v>
      </c>
      <c r="M172" s="28">
        <f t="shared" si="485"/>
        <v>3413.6998063147116</v>
      </c>
      <c r="N172" s="28">
        <f t="shared" si="485"/>
        <v>3724.0712902247938</v>
      </c>
      <c r="P172" s="163"/>
      <c r="Q172" s="162"/>
      <c r="R172" s="20" t="s">
        <v>52</v>
      </c>
      <c r="S172" s="28">
        <f>S$113/10*$C170/(2+$E$12)</f>
        <v>514.28571428571422</v>
      </c>
      <c r="T172" s="28">
        <f t="shared" ref="T172:AB172" si="486">T$113/10*$C170/(2+$E$12)</f>
        <v>967.34693877551013</v>
      </c>
      <c r="U172" s="28">
        <f t="shared" si="486"/>
        <v>1376.6763848396502</v>
      </c>
      <c r="V172" s="28">
        <f t="shared" si="486"/>
        <v>1754.7688463140357</v>
      </c>
      <c r="W172" s="28">
        <f t="shared" si="486"/>
        <v>2110.5491759385968</v>
      </c>
      <c r="X172" s="28">
        <f t="shared" si="486"/>
        <v>2450.3922685275693</v>
      </c>
      <c r="Y172" s="28">
        <f t="shared" si="486"/>
        <v>2778.8516203768349</v>
      </c>
      <c r="Z172" s="28">
        <f t="shared" si="486"/>
        <v>3099.179728840596</v>
      </c>
      <c r="AA172" s="28">
        <f t="shared" si="486"/>
        <v>3413.6998063147116</v>
      </c>
      <c r="AB172" s="28">
        <f t="shared" si="486"/>
        <v>3724.0712902247938</v>
      </c>
      <c r="AD172" s="163"/>
      <c r="AE172" s="162"/>
      <c r="AF172" s="20" t="s">
        <v>52</v>
      </c>
      <c r="AG172" s="28">
        <f>AG$113/10*$C170/(2+$E$12)</f>
        <v>514.28571428571422</v>
      </c>
      <c r="AH172" s="28">
        <f t="shared" ref="AH172:AP172" si="487">AH$113/10*$C170/(2+$E$12)</f>
        <v>967.34693877551013</v>
      </c>
      <c r="AI172" s="28">
        <f t="shared" si="487"/>
        <v>1376.6763848396502</v>
      </c>
      <c r="AJ172" s="28">
        <f t="shared" si="487"/>
        <v>1754.7688463140357</v>
      </c>
      <c r="AK172" s="28">
        <f t="shared" si="487"/>
        <v>2110.5491759385968</v>
      </c>
      <c r="AL172" s="28">
        <f t="shared" si="487"/>
        <v>2450.3922685275693</v>
      </c>
      <c r="AM172" s="28">
        <f t="shared" si="487"/>
        <v>2778.8516203768349</v>
      </c>
      <c r="AN172" s="28">
        <f t="shared" si="487"/>
        <v>3099.179728840596</v>
      </c>
      <c r="AO172" s="28">
        <f t="shared" si="487"/>
        <v>3413.6998063147116</v>
      </c>
      <c r="AP172" s="28">
        <f t="shared" si="487"/>
        <v>3724.0712902247938</v>
      </c>
      <c r="AR172" s="163"/>
      <c r="AS172" s="162"/>
      <c r="AT172" s="20" t="s">
        <v>52</v>
      </c>
      <c r="AU172" s="28">
        <f>AU$113/10*$C170/(2+$E$12)</f>
        <v>514.28571428571422</v>
      </c>
      <c r="AV172" s="28">
        <f t="shared" ref="AV172:BD172" si="488">AV$113/10*$C170/(2+$E$12)</f>
        <v>967.34693877551013</v>
      </c>
      <c r="AW172" s="28">
        <f t="shared" si="488"/>
        <v>1376.6763848396502</v>
      </c>
      <c r="AX172" s="28">
        <f t="shared" si="488"/>
        <v>1754.7688463140357</v>
      </c>
      <c r="AY172" s="28">
        <f t="shared" si="488"/>
        <v>2110.5491759385968</v>
      </c>
      <c r="AZ172" s="28">
        <f t="shared" si="488"/>
        <v>2450.3922685275693</v>
      </c>
      <c r="BA172" s="28">
        <f t="shared" si="488"/>
        <v>2778.8516203768349</v>
      </c>
      <c r="BB172" s="28">
        <f t="shared" si="488"/>
        <v>3099.179728840596</v>
      </c>
      <c r="BC172" s="28">
        <f t="shared" si="488"/>
        <v>3413.6998063147116</v>
      </c>
      <c r="BD172" s="28">
        <f t="shared" si="488"/>
        <v>3724.0712902247938</v>
      </c>
      <c r="BF172" s="163"/>
      <c r="BG172" s="162"/>
      <c r="BH172" s="20" t="s">
        <v>52</v>
      </c>
      <c r="BI172" s="28">
        <f>BI$113/10*$C170/(2+$E$12)</f>
        <v>514.28571428571422</v>
      </c>
      <c r="BJ172" s="28">
        <f t="shared" ref="BJ172:BR172" si="489">BJ$113/10*$C170/(2+$E$12)</f>
        <v>967.34693877551013</v>
      </c>
      <c r="BK172" s="28">
        <f t="shared" si="489"/>
        <v>1376.6763848396502</v>
      </c>
      <c r="BL172" s="28">
        <f t="shared" si="489"/>
        <v>1754.7688463140357</v>
      </c>
      <c r="BM172" s="28">
        <f t="shared" si="489"/>
        <v>2110.5491759385968</v>
      </c>
      <c r="BN172" s="28">
        <f t="shared" si="489"/>
        <v>2450.3922685275693</v>
      </c>
      <c r="BO172" s="28">
        <f t="shared" si="489"/>
        <v>2778.8516203768349</v>
      </c>
      <c r="BP172" s="28">
        <f t="shared" si="489"/>
        <v>3099.179728840596</v>
      </c>
      <c r="BQ172" s="28">
        <f t="shared" si="489"/>
        <v>3413.6998063147116</v>
      </c>
      <c r="BR172" s="28">
        <f t="shared" si="489"/>
        <v>3724.0712902247938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1285.7142857142856</v>
      </c>
      <c r="F173" s="30">
        <f t="shared" ref="F173:N173" si="490">F$112/10*$C173/(2+$E$12)</f>
        <v>1132.6530612244899</v>
      </c>
      <c r="G173" s="30">
        <f t="shared" si="490"/>
        <v>1023.3236151603497</v>
      </c>
      <c r="H173" s="30">
        <f t="shared" si="490"/>
        <v>945.23115368596416</v>
      </c>
      <c r="I173" s="30">
        <f t="shared" si="490"/>
        <v>889.45082406140307</v>
      </c>
      <c r="J173" s="30">
        <f t="shared" si="490"/>
        <v>849.6077314724306</v>
      </c>
      <c r="K173" s="30">
        <f t="shared" si="490"/>
        <v>821.14837962316494</v>
      </c>
      <c r="L173" s="30">
        <f t="shared" si="490"/>
        <v>800.82027115940343</v>
      </c>
      <c r="M173" s="30">
        <f t="shared" si="490"/>
        <v>786.30019368528815</v>
      </c>
      <c r="N173" s="30">
        <f t="shared" si="490"/>
        <v>775.9287097752059</v>
      </c>
      <c r="P173" s="163"/>
      <c r="Q173" s="161">
        <v>1000000</v>
      </c>
      <c r="R173" s="16" t="s">
        <v>19</v>
      </c>
      <c r="S173" s="30">
        <f>S$112/10*$C173/(2+$E$12)</f>
        <v>1285.7142857142856</v>
      </c>
      <c r="T173" s="30">
        <f t="shared" ref="T173:AB173" si="491">T$112/10*$C173/(2+$E$12)</f>
        <v>1132.6530612244899</v>
      </c>
      <c r="U173" s="30">
        <f t="shared" si="491"/>
        <v>1023.3236151603497</v>
      </c>
      <c r="V173" s="30">
        <f t="shared" si="491"/>
        <v>945.23115368596416</v>
      </c>
      <c r="W173" s="30">
        <f t="shared" si="491"/>
        <v>889.45082406140307</v>
      </c>
      <c r="X173" s="30">
        <f t="shared" si="491"/>
        <v>849.6077314724306</v>
      </c>
      <c r="Y173" s="30">
        <f t="shared" si="491"/>
        <v>821.14837962316494</v>
      </c>
      <c r="Z173" s="30">
        <f t="shared" si="491"/>
        <v>800.82027115940343</v>
      </c>
      <c r="AA173" s="30">
        <f t="shared" si="491"/>
        <v>786.30019368528815</v>
      </c>
      <c r="AB173" s="30">
        <f t="shared" si="491"/>
        <v>775.9287097752059</v>
      </c>
      <c r="AD173" s="163"/>
      <c r="AE173" s="161">
        <v>1000000</v>
      </c>
      <c r="AF173" s="16" t="s">
        <v>19</v>
      </c>
      <c r="AG173" s="30">
        <f>AG$112/10*$C173/(2+$E$12)</f>
        <v>1285.7142857142856</v>
      </c>
      <c r="AH173" s="30">
        <f t="shared" ref="AH173:AP173" si="492">AH$112/10*$C173/(2+$E$12)</f>
        <v>1132.6530612244899</v>
      </c>
      <c r="AI173" s="30">
        <f t="shared" si="492"/>
        <v>1023.3236151603497</v>
      </c>
      <c r="AJ173" s="30">
        <f t="shared" si="492"/>
        <v>945.23115368596416</v>
      </c>
      <c r="AK173" s="30">
        <f t="shared" si="492"/>
        <v>889.45082406140307</v>
      </c>
      <c r="AL173" s="30">
        <f t="shared" si="492"/>
        <v>849.6077314724306</v>
      </c>
      <c r="AM173" s="30">
        <f t="shared" si="492"/>
        <v>821.14837962316494</v>
      </c>
      <c r="AN173" s="30">
        <f t="shared" si="492"/>
        <v>800.82027115940343</v>
      </c>
      <c r="AO173" s="30">
        <f t="shared" si="492"/>
        <v>786.30019368528815</v>
      </c>
      <c r="AP173" s="30">
        <f t="shared" si="492"/>
        <v>775.9287097752059</v>
      </c>
      <c r="AR173" s="163"/>
      <c r="AS173" s="161">
        <v>1000000</v>
      </c>
      <c r="AT173" s="16" t="s">
        <v>19</v>
      </c>
      <c r="AU173" s="30">
        <f>AU$112/10*$C173/(2+$E$12)</f>
        <v>1285.7142857142856</v>
      </c>
      <c r="AV173" s="30">
        <f t="shared" ref="AV173:BD173" si="493">AV$112/10*$C173/(2+$E$12)</f>
        <v>1132.6530612244899</v>
      </c>
      <c r="AW173" s="30">
        <f t="shared" si="493"/>
        <v>1023.3236151603497</v>
      </c>
      <c r="AX173" s="30">
        <f t="shared" si="493"/>
        <v>945.23115368596416</v>
      </c>
      <c r="AY173" s="30">
        <f t="shared" si="493"/>
        <v>889.45082406140307</v>
      </c>
      <c r="AZ173" s="30">
        <f t="shared" si="493"/>
        <v>849.6077314724306</v>
      </c>
      <c r="BA173" s="30">
        <f t="shared" si="493"/>
        <v>821.14837962316494</v>
      </c>
      <c r="BB173" s="30">
        <f t="shared" si="493"/>
        <v>800.82027115940343</v>
      </c>
      <c r="BC173" s="30">
        <f t="shared" si="493"/>
        <v>786.30019368528815</v>
      </c>
      <c r="BD173" s="30">
        <f t="shared" si="493"/>
        <v>775.9287097752059</v>
      </c>
      <c r="BF173" s="163"/>
      <c r="BG173" s="161">
        <v>1000000</v>
      </c>
      <c r="BH173" s="16" t="s">
        <v>19</v>
      </c>
      <c r="BI173" s="30">
        <f>BI$112/10*$C173/(2+$E$12)</f>
        <v>1285.7142857142856</v>
      </c>
      <c r="BJ173" s="30">
        <f t="shared" ref="BJ173:BR173" si="494">BJ$112/10*$C173/(2+$E$12)</f>
        <v>1132.6530612244899</v>
      </c>
      <c r="BK173" s="30">
        <f t="shared" si="494"/>
        <v>1023.3236151603497</v>
      </c>
      <c r="BL173" s="30">
        <f t="shared" si="494"/>
        <v>945.23115368596416</v>
      </c>
      <c r="BM173" s="30">
        <f t="shared" si="494"/>
        <v>889.45082406140307</v>
      </c>
      <c r="BN173" s="30">
        <f t="shared" si="494"/>
        <v>849.6077314724306</v>
      </c>
      <c r="BO173" s="30">
        <f t="shared" si="494"/>
        <v>821.14837962316494</v>
      </c>
      <c r="BP173" s="30">
        <f t="shared" si="494"/>
        <v>800.82027115940343</v>
      </c>
      <c r="BQ173" s="30">
        <f t="shared" si="494"/>
        <v>786.30019368528815</v>
      </c>
      <c r="BR173" s="30">
        <f t="shared" si="494"/>
        <v>775.9287097752059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1055.2745879692984</v>
      </c>
      <c r="J174" s="30"/>
      <c r="K174" s="30"/>
      <c r="L174" s="30"/>
      <c r="M174" s="30"/>
      <c r="N174" s="30">
        <f>SUM(E173:N173)/10</f>
        <v>931.01782255619855</v>
      </c>
      <c r="P174" s="163"/>
      <c r="Q174" s="161"/>
      <c r="R174" s="16" t="s">
        <v>22</v>
      </c>
      <c r="S174" s="30"/>
      <c r="T174" s="30"/>
      <c r="U174" s="30"/>
      <c r="V174" s="30"/>
      <c r="W174" s="30">
        <f>SUM(S173:W173)/5</f>
        <v>1055.2745879692984</v>
      </c>
      <c r="X174" s="30"/>
      <c r="Y174" s="30"/>
      <c r="Z174" s="30"/>
      <c r="AA174" s="30"/>
      <c r="AB174" s="30">
        <f>SUM(S173:AB173)/10</f>
        <v>931.01782255619855</v>
      </c>
      <c r="AD174" s="163"/>
      <c r="AE174" s="161"/>
      <c r="AF174" s="16" t="s">
        <v>22</v>
      </c>
      <c r="AG174" s="30"/>
      <c r="AH174" s="30"/>
      <c r="AI174" s="30"/>
      <c r="AJ174" s="30"/>
      <c r="AK174" s="30">
        <f>SUM(AG173:AK173)/5</f>
        <v>1055.2745879692984</v>
      </c>
      <c r="AL174" s="30"/>
      <c r="AM174" s="30"/>
      <c r="AN174" s="30"/>
      <c r="AO174" s="30"/>
      <c r="AP174" s="30">
        <f>SUM(AG173:AP173)/10</f>
        <v>931.01782255619855</v>
      </c>
      <c r="AR174" s="163"/>
      <c r="AS174" s="161"/>
      <c r="AT174" s="16" t="s">
        <v>22</v>
      </c>
      <c r="AU174" s="30"/>
      <c r="AV174" s="30"/>
      <c r="AW174" s="30"/>
      <c r="AX174" s="30"/>
      <c r="AY174" s="30">
        <f>SUM(AU173:AY173)/5</f>
        <v>1055.2745879692984</v>
      </c>
      <c r="AZ174" s="30"/>
      <c r="BA174" s="30"/>
      <c r="BB174" s="30"/>
      <c r="BC174" s="30"/>
      <c r="BD174" s="30">
        <f>SUM(AU173:BD173)/10</f>
        <v>931.01782255619855</v>
      </c>
      <c r="BF174" s="163"/>
      <c r="BG174" s="161"/>
      <c r="BH174" s="16" t="s">
        <v>22</v>
      </c>
      <c r="BI174" s="30"/>
      <c r="BJ174" s="30"/>
      <c r="BK174" s="30"/>
      <c r="BL174" s="30"/>
      <c r="BM174" s="30">
        <f>SUM(BI173:BM173)/5</f>
        <v>1055.2745879692984</v>
      </c>
      <c r="BN174" s="30"/>
      <c r="BO174" s="30"/>
      <c r="BP174" s="30"/>
      <c r="BQ174" s="30"/>
      <c r="BR174" s="30">
        <f>SUM(BI173:BR173)/10</f>
        <v>931.01782255619855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1285.7142857142856</v>
      </c>
      <c r="F175" s="30">
        <f t="shared" ref="F175:N175" si="495">F$113/10*$C173/(2+$E$12)</f>
        <v>2418.3673469387754</v>
      </c>
      <c r="G175" s="30">
        <f t="shared" si="495"/>
        <v>3441.6909620991255</v>
      </c>
      <c r="H175" s="30">
        <f t="shared" si="495"/>
        <v>4386.9221157850898</v>
      </c>
      <c r="I175" s="30">
        <f t="shared" si="495"/>
        <v>5276.372939846492</v>
      </c>
      <c r="J175" s="30">
        <f t="shared" si="495"/>
        <v>6125.9806713189228</v>
      </c>
      <c r="K175" s="30">
        <f t="shared" si="495"/>
        <v>6947.1290509420869</v>
      </c>
      <c r="L175" s="30">
        <f t="shared" si="495"/>
        <v>7747.94932210149</v>
      </c>
      <c r="M175" s="30">
        <f t="shared" si="495"/>
        <v>8534.2495157867779</v>
      </c>
      <c r="N175" s="30">
        <f t="shared" si="495"/>
        <v>9310.1782255619837</v>
      </c>
      <c r="P175" s="163"/>
      <c r="Q175" s="161"/>
      <c r="R175" s="16" t="s">
        <v>52</v>
      </c>
      <c r="S175" s="30">
        <f>S$113/10*$C173/(2+$E$12)</f>
        <v>1285.7142857142856</v>
      </c>
      <c r="T175" s="30">
        <f t="shared" ref="T175:AB175" si="496">T$113/10*$C173/(2+$E$12)</f>
        <v>2418.3673469387754</v>
      </c>
      <c r="U175" s="30">
        <f t="shared" si="496"/>
        <v>3441.6909620991255</v>
      </c>
      <c r="V175" s="30">
        <f t="shared" si="496"/>
        <v>4386.9221157850898</v>
      </c>
      <c r="W175" s="30">
        <f t="shared" si="496"/>
        <v>5276.372939846492</v>
      </c>
      <c r="X175" s="30">
        <f t="shared" si="496"/>
        <v>6125.9806713189228</v>
      </c>
      <c r="Y175" s="30">
        <f t="shared" si="496"/>
        <v>6947.1290509420869</v>
      </c>
      <c r="Z175" s="30">
        <f t="shared" si="496"/>
        <v>7747.94932210149</v>
      </c>
      <c r="AA175" s="30">
        <f t="shared" si="496"/>
        <v>8534.2495157867779</v>
      </c>
      <c r="AB175" s="30">
        <f t="shared" si="496"/>
        <v>9310.1782255619837</v>
      </c>
      <c r="AD175" s="163"/>
      <c r="AE175" s="161"/>
      <c r="AF175" s="16" t="s">
        <v>52</v>
      </c>
      <c r="AG175" s="30">
        <f>AG$113/10*$C173/(2+$E$12)</f>
        <v>1285.7142857142856</v>
      </c>
      <c r="AH175" s="30">
        <f t="shared" ref="AH175:AP175" si="497">AH$113/10*$C173/(2+$E$12)</f>
        <v>2418.3673469387754</v>
      </c>
      <c r="AI175" s="30">
        <f t="shared" si="497"/>
        <v>3441.6909620991255</v>
      </c>
      <c r="AJ175" s="30">
        <f t="shared" si="497"/>
        <v>4386.9221157850898</v>
      </c>
      <c r="AK175" s="30">
        <f t="shared" si="497"/>
        <v>5276.372939846492</v>
      </c>
      <c r="AL175" s="30">
        <f t="shared" si="497"/>
        <v>6125.9806713189228</v>
      </c>
      <c r="AM175" s="30">
        <f t="shared" si="497"/>
        <v>6947.1290509420869</v>
      </c>
      <c r="AN175" s="30">
        <f t="shared" si="497"/>
        <v>7747.94932210149</v>
      </c>
      <c r="AO175" s="30">
        <f t="shared" si="497"/>
        <v>8534.2495157867779</v>
      </c>
      <c r="AP175" s="30">
        <f t="shared" si="497"/>
        <v>9310.1782255619837</v>
      </c>
      <c r="AR175" s="163"/>
      <c r="AS175" s="161"/>
      <c r="AT175" s="16" t="s">
        <v>52</v>
      </c>
      <c r="AU175" s="30">
        <f>AU$113/10*$C173/(2+$E$12)</f>
        <v>1285.7142857142856</v>
      </c>
      <c r="AV175" s="30">
        <f t="shared" ref="AV175:BD175" si="498">AV$113/10*$C173/(2+$E$12)</f>
        <v>2418.3673469387754</v>
      </c>
      <c r="AW175" s="30">
        <f t="shared" si="498"/>
        <v>3441.6909620991255</v>
      </c>
      <c r="AX175" s="30">
        <f t="shared" si="498"/>
        <v>4386.9221157850898</v>
      </c>
      <c r="AY175" s="30">
        <f t="shared" si="498"/>
        <v>5276.372939846492</v>
      </c>
      <c r="AZ175" s="30">
        <f t="shared" si="498"/>
        <v>6125.9806713189228</v>
      </c>
      <c r="BA175" s="30">
        <f t="shared" si="498"/>
        <v>6947.1290509420869</v>
      </c>
      <c r="BB175" s="30">
        <f t="shared" si="498"/>
        <v>7747.94932210149</v>
      </c>
      <c r="BC175" s="30">
        <f t="shared" si="498"/>
        <v>8534.2495157867779</v>
      </c>
      <c r="BD175" s="30">
        <f t="shared" si="498"/>
        <v>9310.1782255619837</v>
      </c>
      <c r="BF175" s="163"/>
      <c r="BG175" s="161"/>
      <c r="BH175" s="16" t="s">
        <v>52</v>
      </c>
      <c r="BI175" s="30">
        <f>BI$113/10*$C173/(2+$E$12)</f>
        <v>1285.7142857142856</v>
      </c>
      <c r="BJ175" s="30">
        <f t="shared" ref="BJ175:BR175" si="499">BJ$113/10*$C173/(2+$E$12)</f>
        <v>2418.3673469387754</v>
      </c>
      <c r="BK175" s="30">
        <f t="shared" si="499"/>
        <v>3441.6909620991255</v>
      </c>
      <c r="BL175" s="30">
        <f t="shared" si="499"/>
        <v>4386.9221157850898</v>
      </c>
      <c r="BM175" s="30">
        <f t="shared" si="499"/>
        <v>5276.372939846492</v>
      </c>
      <c r="BN175" s="30">
        <f t="shared" si="499"/>
        <v>6125.9806713189228</v>
      </c>
      <c r="BO175" s="30">
        <f t="shared" si="499"/>
        <v>6947.1290509420869</v>
      </c>
      <c r="BP175" s="30">
        <f t="shared" si="499"/>
        <v>7747.94932210149</v>
      </c>
      <c r="BQ175" s="30">
        <f t="shared" si="499"/>
        <v>8534.2495157867779</v>
      </c>
      <c r="BR175" s="30">
        <f t="shared" si="499"/>
        <v>9310.1782255619837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2700</v>
      </c>
      <c r="F176" s="30">
        <f t="shared" ref="F176:N176" si="500">F$112/10*$C176/(2+$E$12)</f>
        <v>2378.5714285714289</v>
      </c>
      <c r="G176" s="30">
        <f t="shared" si="500"/>
        <v>2148.9795918367345</v>
      </c>
      <c r="H176" s="30">
        <f t="shared" si="500"/>
        <v>1984.9854227405247</v>
      </c>
      <c r="I176" s="30">
        <f t="shared" si="500"/>
        <v>1867.8467305289464</v>
      </c>
      <c r="J176" s="30">
        <f t="shared" si="500"/>
        <v>1784.1762360921043</v>
      </c>
      <c r="K176" s="30">
        <f t="shared" si="500"/>
        <v>1724.4115972086463</v>
      </c>
      <c r="L176" s="30">
        <f t="shared" si="500"/>
        <v>1681.7225694347474</v>
      </c>
      <c r="M176" s="30">
        <f t="shared" si="500"/>
        <v>1651.2304067391051</v>
      </c>
      <c r="N176" s="30">
        <f t="shared" si="500"/>
        <v>1629.4502905279323</v>
      </c>
      <c r="P176" s="163"/>
      <c r="Q176" s="161">
        <v>2100000</v>
      </c>
      <c r="R176" s="16" t="s">
        <v>19</v>
      </c>
      <c r="S176" s="30">
        <f>S$112/10*$C176/(2+$E$12)</f>
        <v>2700</v>
      </c>
      <c r="T176" s="30">
        <f t="shared" ref="T176:AB176" si="501">T$112/10*$C176/(2+$E$12)</f>
        <v>2378.5714285714289</v>
      </c>
      <c r="U176" s="30">
        <f t="shared" si="501"/>
        <v>2148.9795918367345</v>
      </c>
      <c r="V176" s="30">
        <f t="shared" si="501"/>
        <v>1984.9854227405247</v>
      </c>
      <c r="W176" s="30">
        <f t="shared" si="501"/>
        <v>1867.8467305289464</v>
      </c>
      <c r="X176" s="30">
        <f t="shared" si="501"/>
        <v>1784.1762360921043</v>
      </c>
      <c r="Y176" s="30">
        <f t="shared" si="501"/>
        <v>1724.4115972086463</v>
      </c>
      <c r="Z176" s="30">
        <f t="shared" si="501"/>
        <v>1681.7225694347474</v>
      </c>
      <c r="AA176" s="30">
        <f t="shared" si="501"/>
        <v>1651.2304067391051</v>
      </c>
      <c r="AB176" s="30">
        <f t="shared" si="501"/>
        <v>1629.4502905279323</v>
      </c>
      <c r="AD176" s="163"/>
      <c r="AE176" s="161">
        <v>2100000</v>
      </c>
      <c r="AF176" s="16" t="s">
        <v>19</v>
      </c>
      <c r="AG176" s="30">
        <f>AG$112/10*$C176/(2+$E$12)</f>
        <v>2700</v>
      </c>
      <c r="AH176" s="30">
        <f t="shared" ref="AH176:AP176" si="502">AH$112/10*$C176/(2+$E$12)</f>
        <v>2378.5714285714289</v>
      </c>
      <c r="AI176" s="30">
        <f t="shared" si="502"/>
        <v>2148.9795918367345</v>
      </c>
      <c r="AJ176" s="30">
        <f t="shared" si="502"/>
        <v>1984.9854227405247</v>
      </c>
      <c r="AK176" s="30">
        <f t="shared" si="502"/>
        <v>1867.8467305289464</v>
      </c>
      <c r="AL176" s="30">
        <f t="shared" si="502"/>
        <v>1784.1762360921043</v>
      </c>
      <c r="AM176" s="30">
        <f t="shared" si="502"/>
        <v>1724.4115972086463</v>
      </c>
      <c r="AN176" s="30">
        <f t="shared" si="502"/>
        <v>1681.7225694347474</v>
      </c>
      <c r="AO176" s="30">
        <f t="shared" si="502"/>
        <v>1651.2304067391051</v>
      </c>
      <c r="AP176" s="30">
        <f t="shared" si="502"/>
        <v>1629.4502905279323</v>
      </c>
      <c r="AR176" s="163"/>
      <c r="AS176" s="161">
        <v>2100000</v>
      </c>
      <c r="AT176" s="16" t="s">
        <v>19</v>
      </c>
      <c r="AU176" s="30">
        <f>AU$112/10*$C176/(2+$E$12)</f>
        <v>2700</v>
      </c>
      <c r="AV176" s="30">
        <f t="shared" ref="AV176:BD176" si="503">AV$112/10*$C176/(2+$E$12)</f>
        <v>2378.5714285714289</v>
      </c>
      <c r="AW176" s="30">
        <f t="shared" si="503"/>
        <v>2148.9795918367345</v>
      </c>
      <c r="AX176" s="30">
        <f t="shared" si="503"/>
        <v>1984.9854227405247</v>
      </c>
      <c r="AY176" s="30">
        <f t="shared" si="503"/>
        <v>1867.8467305289464</v>
      </c>
      <c r="AZ176" s="30">
        <f t="shared" si="503"/>
        <v>1784.1762360921043</v>
      </c>
      <c r="BA176" s="30">
        <f t="shared" si="503"/>
        <v>1724.4115972086463</v>
      </c>
      <c r="BB176" s="30">
        <f t="shared" si="503"/>
        <v>1681.7225694347474</v>
      </c>
      <c r="BC176" s="30">
        <f t="shared" si="503"/>
        <v>1651.2304067391051</v>
      </c>
      <c r="BD176" s="30">
        <f t="shared" si="503"/>
        <v>1629.4502905279323</v>
      </c>
      <c r="BF176" s="163"/>
      <c r="BG176" s="161">
        <v>2100000</v>
      </c>
      <c r="BH176" s="16" t="s">
        <v>19</v>
      </c>
      <c r="BI176" s="30">
        <f>BI$112/10*$C176/(2+$E$12)</f>
        <v>2700</v>
      </c>
      <c r="BJ176" s="30">
        <f t="shared" ref="BJ176:BR176" si="504">BJ$112/10*$C176/(2+$E$12)</f>
        <v>2378.5714285714289</v>
      </c>
      <c r="BK176" s="30">
        <f t="shared" si="504"/>
        <v>2148.9795918367345</v>
      </c>
      <c r="BL176" s="30">
        <f t="shared" si="504"/>
        <v>1984.9854227405247</v>
      </c>
      <c r="BM176" s="30">
        <f t="shared" si="504"/>
        <v>1867.8467305289464</v>
      </c>
      <c r="BN176" s="30">
        <f t="shared" si="504"/>
        <v>1784.1762360921043</v>
      </c>
      <c r="BO176" s="30">
        <f t="shared" si="504"/>
        <v>1724.4115972086463</v>
      </c>
      <c r="BP176" s="30">
        <f t="shared" si="504"/>
        <v>1681.7225694347474</v>
      </c>
      <c r="BQ176" s="30">
        <f t="shared" si="504"/>
        <v>1651.2304067391051</v>
      </c>
      <c r="BR176" s="30">
        <f t="shared" si="504"/>
        <v>1629.4502905279323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2216.076634735527</v>
      </c>
      <c r="J177" s="30"/>
      <c r="K177" s="30"/>
      <c r="L177" s="30"/>
      <c r="M177" s="30"/>
      <c r="N177" s="30">
        <f>SUM(E176:N176)/10</f>
        <v>1955.1374273680169</v>
      </c>
      <c r="P177" s="163"/>
      <c r="Q177" s="161"/>
      <c r="R177" s="16" t="s">
        <v>22</v>
      </c>
      <c r="S177" s="30"/>
      <c r="T177" s="30"/>
      <c r="U177" s="30"/>
      <c r="V177" s="30"/>
      <c r="W177" s="30">
        <f>SUM(S176:W176)/5</f>
        <v>2216.076634735527</v>
      </c>
      <c r="X177" s="30"/>
      <c r="Y177" s="30"/>
      <c r="Z177" s="30"/>
      <c r="AA177" s="30"/>
      <c r="AB177" s="30">
        <f>SUM(S176:AB176)/10</f>
        <v>1955.1374273680169</v>
      </c>
      <c r="AD177" s="163"/>
      <c r="AE177" s="161"/>
      <c r="AF177" s="16" t="s">
        <v>22</v>
      </c>
      <c r="AG177" s="30"/>
      <c r="AH177" s="30"/>
      <c r="AI177" s="30"/>
      <c r="AJ177" s="30"/>
      <c r="AK177" s="30">
        <f>SUM(AG176:AK176)/5</f>
        <v>2216.076634735527</v>
      </c>
      <c r="AL177" s="30"/>
      <c r="AM177" s="30"/>
      <c r="AN177" s="30"/>
      <c r="AO177" s="30"/>
      <c r="AP177" s="30">
        <f>SUM(AG176:AP176)/10</f>
        <v>1955.1374273680169</v>
      </c>
      <c r="AR177" s="163"/>
      <c r="AS177" s="161"/>
      <c r="AT177" s="16" t="s">
        <v>22</v>
      </c>
      <c r="AU177" s="30"/>
      <c r="AV177" s="30"/>
      <c r="AW177" s="30"/>
      <c r="AX177" s="30"/>
      <c r="AY177" s="30">
        <f>SUM(AU176:AY176)/5</f>
        <v>2216.076634735527</v>
      </c>
      <c r="AZ177" s="30"/>
      <c r="BA177" s="30"/>
      <c r="BB177" s="30"/>
      <c r="BC177" s="30"/>
      <c r="BD177" s="30">
        <f>SUM(AU176:BD176)/10</f>
        <v>1955.1374273680169</v>
      </c>
      <c r="BF177" s="163"/>
      <c r="BG177" s="161"/>
      <c r="BH177" s="16" t="s">
        <v>22</v>
      </c>
      <c r="BI177" s="30"/>
      <c r="BJ177" s="30"/>
      <c r="BK177" s="30"/>
      <c r="BL177" s="30"/>
      <c r="BM177" s="30">
        <f>SUM(BI176:BM176)/5</f>
        <v>2216.076634735527</v>
      </c>
      <c r="BN177" s="30"/>
      <c r="BO177" s="30"/>
      <c r="BP177" s="30"/>
      <c r="BQ177" s="30"/>
      <c r="BR177" s="30">
        <f>SUM(BI176:BR176)/10</f>
        <v>1955.1374273680169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2700</v>
      </c>
      <c r="F178" s="30">
        <f t="shared" ref="F178:N178" si="505">F$113/10*$C176/(2+$E$12)</f>
        <v>5078.5714285714284</v>
      </c>
      <c r="G178" s="30">
        <f t="shared" si="505"/>
        <v>7227.5510204081638</v>
      </c>
      <c r="H178" s="30">
        <f t="shared" si="505"/>
        <v>9212.5364431486887</v>
      </c>
      <c r="I178" s="30">
        <f t="shared" si="505"/>
        <v>11080.383173677634</v>
      </c>
      <c r="J178" s="30">
        <f t="shared" si="505"/>
        <v>12864.559409769738</v>
      </c>
      <c r="K178" s="30">
        <f t="shared" si="505"/>
        <v>14588.971006978383</v>
      </c>
      <c r="L178" s="30">
        <f t="shared" si="505"/>
        <v>16270.693576413129</v>
      </c>
      <c r="M178" s="30">
        <f t="shared" si="505"/>
        <v>17921.923983152235</v>
      </c>
      <c r="N178" s="30">
        <f t="shared" si="505"/>
        <v>19551.374273680169</v>
      </c>
      <c r="P178" s="163"/>
      <c r="Q178" s="161"/>
      <c r="R178" s="16" t="s">
        <v>52</v>
      </c>
      <c r="S178" s="30">
        <f>S$113/10*$C176/(2+$E$12)</f>
        <v>2700</v>
      </c>
      <c r="T178" s="30">
        <f t="shared" ref="T178:AB178" si="506">T$113/10*$C176/(2+$E$12)</f>
        <v>5078.5714285714284</v>
      </c>
      <c r="U178" s="30">
        <f t="shared" si="506"/>
        <v>7227.5510204081638</v>
      </c>
      <c r="V178" s="30">
        <f t="shared" si="506"/>
        <v>9212.5364431486887</v>
      </c>
      <c r="W178" s="30">
        <f t="shared" si="506"/>
        <v>11080.383173677634</v>
      </c>
      <c r="X178" s="30">
        <f t="shared" si="506"/>
        <v>12864.559409769738</v>
      </c>
      <c r="Y178" s="30">
        <f t="shared" si="506"/>
        <v>14588.971006978383</v>
      </c>
      <c r="Z178" s="30">
        <f t="shared" si="506"/>
        <v>16270.693576413129</v>
      </c>
      <c r="AA178" s="30">
        <f t="shared" si="506"/>
        <v>17921.923983152235</v>
      </c>
      <c r="AB178" s="30">
        <f t="shared" si="506"/>
        <v>19551.374273680169</v>
      </c>
      <c r="AD178" s="163"/>
      <c r="AE178" s="161"/>
      <c r="AF178" s="16" t="s">
        <v>52</v>
      </c>
      <c r="AG178" s="30">
        <f>AG$113/10*$C176/(2+$E$12)</f>
        <v>2700</v>
      </c>
      <c r="AH178" s="30">
        <f t="shared" ref="AH178:AP178" si="507">AH$113/10*$C176/(2+$E$12)</f>
        <v>5078.5714285714284</v>
      </c>
      <c r="AI178" s="30">
        <f t="shared" si="507"/>
        <v>7227.5510204081638</v>
      </c>
      <c r="AJ178" s="30">
        <f t="shared" si="507"/>
        <v>9212.5364431486887</v>
      </c>
      <c r="AK178" s="30">
        <f t="shared" si="507"/>
        <v>11080.383173677634</v>
      </c>
      <c r="AL178" s="30">
        <f t="shared" si="507"/>
        <v>12864.559409769738</v>
      </c>
      <c r="AM178" s="30">
        <f t="shared" si="507"/>
        <v>14588.971006978383</v>
      </c>
      <c r="AN178" s="30">
        <f t="shared" si="507"/>
        <v>16270.693576413129</v>
      </c>
      <c r="AO178" s="30">
        <f t="shared" si="507"/>
        <v>17921.923983152235</v>
      </c>
      <c r="AP178" s="30">
        <f t="shared" si="507"/>
        <v>19551.374273680169</v>
      </c>
      <c r="AR178" s="163"/>
      <c r="AS178" s="161"/>
      <c r="AT178" s="16" t="s">
        <v>52</v>
      </c>
      <c r="AU178" s="30">
        <f>AU$113/10*$C176/(2+$E$12)</f>
        <v>2700</v>
      </c>
      <c r="AV178" s="30">
        <f t="shared" ref="AV178:BD178" si="508">AV$113/10*$C176/(2+$E$12)</f>
        <v>5078.5714285714284</v>
      </c>
      <c r="AW178" s="30">
        <f t="shared" si="508"/>
        <v>7227.5510204081638</v>
      </c>
      <c r="AX178" s="30">
        <f t="shared" si="508"/>
        <v>9212.5364431486887</v>
      </c>
      <c r="AY178" s="30">
        <f t="shared" si="508"/>
        <v>11080.383173677634</v>
      </c>
      <c r="AZ178" s="30">
        <f t="shared" si="508"/>
        <v>12864.559409769738</v>
      </c>
      <c r="BA178" s="30">
        <f t="shared" si="508"/>
        <v>14588.971006978383</v>
      </c>
      <c r="BB178" s="30">
        <f t="shared" si="508"/>
        <v>16270.693576413129</v>
      </c>
      <c r="BC178" s="30">
        <f t="shared" si="508"/>
        <v>17921.923983152235</v>
      </c>
      <c r="BD178" s="30">
        <f t="shared" si="508"/>
        <v>19551.374273680169</v>
      </c>
      <c r="BF178" s="163"/>
      <c r="BG178" s="161"/>
      <c r="BH178" s="16" t="s">
        <v>52</v>
      </c>
      <c r="BI178" s="30">
        <f>BI$113/10*$C176/(2+$E$12)</f>
        <v>2700</v>
      </c>
      <c r="BJ178" s="30">
        <f t="shared" ref="BJ178:BR178" si="509">BJ$113/10*$C176/(2+$E$12)</f>
        <v>5078.5714285714284</v>
      </c>
      <c r="BK178" s="30">
        <f t="shared" si="509"/>
        <v>7227.5510204081638</v>
      </c>
      <c r="BL178" s="30">
        <f t="shared" si="509"/>
        <v>9212.5364431486887</v>
      </c>
      <c r="BM178" s="30">
        <f t="shared" si="509"/>
        <v>11080.383173677634</v>
      </c>
      <c r="BN178" s="30">
        <f t="shared" si="509"/>
        <v>12864.559409769738</v>
      </c>
      <c r="BO178" s="30">
        <f t="shared" si="509"/>
        <v>14588.971006978383</v>
      </c>
      <c r="BP178" s="30">
        <f t="shared" si="509"/>
        <v>16270.693576413129</v>
      </c>
      <c r="BQ178" s="30">
        <f t="shared" si="509"/>
        <v>17921.923983152235</v>
      </c>
      <c r="BR178" s="30">
        <f t="shared" si="509"/>
        <v>19551.374273680169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0</v>
      </c>
      <c r="F179" s="28">
        <f t="shared" ref="F179:N179" si="510">F$127/10*$C179/(2+$E$12)</f>
        <v>0</v>
      </c>
      <c r="G179" s="28">
        <f t="shared" si="510"/>
        <v>0</v>
      </c>
      <c r="H179" s="28">
        <f t="shared" si="510"/>
        <v>0</v>
      </c>
      <c r="I179" s="28">
        <f t="shared" si="510"/>
        <v>0</v>
      </c>
      <c r="J179" s="28">
        <f t="shared" si="510"/>
        <v>0</v>
      </c>
      <c r="K179" s="28">
        <f t="shared" si="510"/>
        <v>0</v>
      </c>
      <c r="L179" s="28">
        <f t="shared" si="510"/>
        <v>0</v>
      </c>
      <c r="M179" s="28">
        <f t="shared" si="510"/>
        <v>0</v>
      </c>
      <c r="N179" s="28">
        <f t="shared" si="510"/>
        <v>0</v>
      </c>
      <c r="P179" s="163" t="s">
        <v>71</v>
      </c>
      <c r="Q179" s="162">
        <v>20000</v>
      </c>
      <c r="R179" s="58" t="s">
        <v>19</v>
      </c>
      <c r="S179" s="28">
        <f>S$127/10*$C179/(2+$E$12)</f>
        <v>0</v>
      </c>
      <c r="T179" s="28">
        <f t="shared" ref="T179:AB179" si="511">T$127/10*$C179/(2+$E$12)</f>
        <v>0</v>
      </c>
      <c r="U179" s="28">
        <f t="shared" si="511"/>
        <v>0</v>
      </c>
      <c r="V179" s="28">
        <f t="shared" si="511"/>
        <v>0</v>
      </c>
      <c r="W179" s="28">
        <f t="shared" si="511"/>
        <v>0</v>
      </c>
      <c r="X179" s="28">
        <f t="shared" si="511"/>
        <v>0</v>
      </c>
      <c r="Y179" s="28">
        <f t="shared" si="511"/>
        <v>0</v>
      </c>
      <c r="Z179" s="28">
        <f t="shared" si="511"/>
        <v>0</v>
      </c>
      <c r="AA179" s="28">
        <f t="shared" si="511"/>
        <v>0</v>
      </c>
      <c r="AB179" s="28">
        <f t="shared" si="511"/>
        <v>0</v>
      </c>
      <c r="AD179" s="163" t="s">
        <v>71</v>
      </c>
      <c r="AE179" s="162">
        <v>20000</v>
      </c>
      <c r="AF179" s="58" t="s">
        <v>19</v>
      </c>
      <c r="AG179" s="28">
        <f>AG$127/10*$C179/(2+$E$12)</f>
        <v>0</v>
      </c>
      <c r="AH179" s="28">
        <f t="shared" ref="AH179:AP179" si="512">AH$127/10*$C179/(2+$E$12)</f>
        <v>0</v>
      </c>
      <c r="AI179" s="28">
        <f t="shared" si="512"/>
        <v>0</v>
      </c>
      <c r="AJ179" s="28">
        <f t="shared" si="512"/>
        <v>0</v>
      </c>
      <c r="AK179" s="28">
        <f t="shared" si="512"/>
        <v>0</v>
      </c>
      <c r="AL179" s="28">
        <f t="shared" si="512"/>
        <v>0</v>
      </c>
      <c r="AM179" s="28">
        <f t="shared" si="512"/>
        <v>0</v>
      </c>
      <c r="AN179" s="28">
        <f t="shared" si="512"/>
        <v>0</v>
      </c>
      <c r="AO179" s="28">
        <f t="shared" si="512"/>
        <v>0</v>
      </c>
      <c r="AP179" s="28">
        <f t="shared" si="512"/>
        <v>0</v>
      </c>
      <c r="AR179" s="163" t="s">
        <v>71</v>
      </c>
      <c r="AS179" s="162">
        <v>20000</v>
      </c>
      <c r="AT179" s="58" t="s">
        <v>19</v>
      </c>
      <c r="AU179" s="28">
        <f>AU$127/10*$C179/(2+$E$12)</f>
        <v>0</v>
      </c>
      <c r="AV179" s="28">
        <f t="shared" ref="AV179:BD179" si="513">AV$127/10*$C179/(2+$E$12)</f>
        <v>0</v>
      </c>
      <c r="AW179" s="28">
        <f t="shared" si="513"/>
        <v>0</v>
      </c>
      <c r="AX179" s="28">
        <f t="shared" si="513"/>
        <v>0</v>
      </c>
      <c r="AY179" s="28">
        <f t="shared" si="513"/>
        <v>0</v>
      </c>
      <c r="AZ179" s="28">
        <f t="shared" si="513"/>
        <v>0</v>
      </c>
      <c r="BA179" s="28">
        <f t="shared" si="513"/>
        <v>0</v>
      </c>
      <c r="BB179" s="28">
        <f t="shared" si="513"/>
        <v>0</v>
      </c>
      <c r="BC179" s="28">
        <f t="shared" si="513"/>
        <v>0</v>
      </c>
      <c r="BD179" s="28">
        <f t="shared" si="513"/>
        <v>0</v>
      </c>
      <c r="BF179" s="163" t="s">
        <v>71</v>
      </c>
      <c r="BG179" s="162">
        <v>20000</v>
      </c>
      <c r="BH179" s="58" t="s">
        <v>19</v>
      </c>
      <c r="BI179" s="28">
        <f>BI$127/10*$C179/(2+$E$12)</f>
        <v>0</v>
      </c>
      <c r="BJ179" s="28">
        <f t="shared" ref="BJ179:BR179" si="514">BJ$127/10*$C179/(2+$E$12)</f>
        <v>0</v>
      </c>
      <c r="BK179" s="28">
        <f t="shared" si="514"/>
        <v>0</v>
      </c>
      <c r="BL179" s="28">
        <f t="shared" si="514"/>
        <v>0</v>
      </c>
      <c r="BM179" s="28">
        <f t="shared" si="514"/>
        <v>0</v>
      </c>
      <c r="BN179" s="28">
        <f t="shared" si="514"/>
        <v>0</v>
      </c>
      <c r="BO179" s="28">
        <f t="shared" si="514"/>
        <v>0</v>
      </c>
      <c r="BP179" s="28">
        <f t="shared" si="514"/>
        <v>0</v>
      </c>
      <c r="BQ179" s="28">
        <f t="shared" si="514"/>
        <v>0</v>
      </c>
      <c r="BR179" s="28">
        <f t="shared" si="514"/>
        <v>0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0</v>
      </c>
      <c r="J180" s="28"/>
      <c r="K180" s="28"/>
      <c r="L180" s="28"/>
      <c r="M180" s="28"/>
      <c r="N180" s="28">
        <f>SUM(E179:N179)/10</f>
        <v>0</v>
      </c>
      <c r="P180" s="163"/>
      <c r="Q180" s="162"/>
      <c r="R180" s="20" t="s">
        <v>22</v>
      </c>
      <c r="S180" s="28"/>
      <c r="T180" s="28"/>
      <c r="U180" s="28"/>
      <c r="V180" s="28"/>
      <c r="W180" s="28">
        <f>SUM(S179:W179)/5</f>
        <v>0</v>
      </c>
      <c r="X180" s="28"/>
      <c r="Y180" s="28"/>
      <c r="Z180" s="28"/>
      <c r="AA180" s="28"/>
      <c r="AB180" s="28">
        <f>SUM(S179:AB179)/10</f>
        <v>0</v>
      </c>
      <c r="AD180" s="163"/>
      <c r="AE180" s="162"/>
      <c r="AF180" s="20" t="s">
        <v>22</v>
      </c>
      <c r="AG180" s="28"/>
      <c r="AH180" s="28"/>
      <c r="AI180" s="28"/>
      <c r="AJ180" s="28"/>
      <c r="AK180" s="28">
        <f>SUM(AG179:AK179)/5</f>
        <v>0</v>
      </c>
      <c r="AL180" s="28"/>
      <c r="AM180" s="28"/>
      <c r="AN180" s="28"/>
      <c r="AO180" s="28"/>
      <c r="AP180" s="28">
        <f>SUM(AG179:AP179)/10</f>
        <v>0</v>
      </c>
      <c r="AR180" s="163"/>
      <c r="AS180" s="162"/>
      <c r="AT180" s="20" t="s">
        <v>22</v>
      </c>
      <c r="AU180" s="28"/>
      <c r="AV180" s="28"/>
      <c r="AW180" s="28"/>
      <c r="AX180" s="28"/>
      <c r="AY180" s="28">
        <f>SUM(AU179:AY179)/5</f>
        <v>0</v>
      </c>
      <c r="AZ180" s="28"/>
      <c r="BA180" s="28"/>
      <c r="BB180" s="28"/>
      <c r="BC180" s="28"/>
      <c r="BD180" s="28">
        <f>SUM(AU179:BD179)/10</f>
        <v>0</v>
      </c>
      <c r="BF180" s="163"/>
      <c r="BG180" s="162"/>
      <c r="BH180" s="20" t="s">
        <v>22</v>
      </c>
      <c r="BI180" s="28"/>
      <c r="BJ180" s="28"/>
      <c r="BK180" s="28"/>
      <c r="BL180" s="28"/>
      <c r="BM180" s="28">
        <f>SUM(BI179:BM179)/5</f>
        <v>0</v>
      </c>
      <c r="BN180" s="28"/>
      <c r="BO180" s="28"/>
      <c r="BP180" s="28"/>
      <c r="BQ180" s="28"/>
      <c r="BR180" s="28">
        <f>SUM(BI179:BR179)/10</f>
        <v>0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0</v>
      </c>
      <c r="F181" s="28">
        <f t="shared" ref="F181:N181" si="515">F$128/10*$C179/(2+$E$12)</f>
        <v>0</v>
      </c>
      <c r="G181" s="28">
        <f t="shared" si="515"/>
        <v>0</v>
      </c>
      <c r="H181" s="28">
        <f t="shared" si="515"/>
        <v>0</v>
      </c>
      <c r="I181" s="28">
        <f t="shared" si="515"/>
        <v>0</v>
      </c>
      <c r="J181" s="28">
        <f t="shared" si="515"/>
        <v>0</v>
      </c>
      <c r="K181" s="28">
        <f t="shared" si="515"/>
        <v>0</v>
      </c>
      <c r="L181" s="28">
        <f t="shared" si="515"/>
        <v>0</v>
      </c>
      <c r="M181" s="28">
        <f t="shared" si="515"/>
        <v>0</v>
      </c>
      <c r="N181" s="28">
        <f t="shared" si="515"/>
        <v>0</v>
      </c>
      <c r="P181" s="163"/>
      <c r="Q181" s="162"/>
      <c r="R181" s="20" t="s">
        <v>52</v>
      </c>
      <c r="S181" s="28">
        <f>S$128/10*$C179/(2+$E$12)</f>
        <v>0</v>
      </c>
      <c r="T181" s="28">
        <f t="shared" ref="T181:AB181" si="516">T$128/10*$C179/(2+$E$12)</f>
        <v>0</v>
      </c>
      <c r="U181" s="28">
        <f t="shared" si="516"/>
        <v>0</v>
      </c>
      <c r="V181" s="28">
        <f t="shared" si="516"/>
        <v>0</v>
      </c>
      <c r="W181" s="28">
        <f t="shared" si="516"/>
        <v>0</v>
      </c>
      <c r="X181" s="28">
        <f t="shared" si="516"/>
        <v>0</v>
      </c>
      <c r="Y181" s="28">
        <f t="shared" si="516"/>
        <v>0</v>
      </c>
      <c r="Z181" s="28">
        <f t="shared" si="516"/>
        <v>0</v>
      </c>
      <c r="AA181" s="28">
        <f t="shared" si="516"/>
        <v>0</v>
      </c>
      <c r="AB181" s="28">
        <f t="shared" si="516"/>
        <v>0</v>
      </c>
      <c r="AD181" s="163"/>
      <c r="AE181" s="162"/>
      <c r="AF181" s="20" t="s">
        <v>52</v>
      </c>
      <c r="AG181" s="28">
        <f>AG$128/10*$C179/(2+$E$12)</f>
        <v>0</v>
      </c>
      <c r="AH181" s="28">
        <f t="shared" ref="AH181:AP181" si="517">AH$128/10*$C179/(2+$E$12)</f>
        <v>0</v>
      </c>
      <c r="AI181" s="28">
        <f t="shared" si="517"/>
        <v>0</v>
      </c>
      <c r="AJ181" s="28">
        <f t="shared" si="517"/>
        <v>0</v>
      </c>
      <c r="AK181" s="28">
        <f t="shared" si="517"/>
        <v>0</v>
      </c>
      <c r="AL181" s="28">
        <f t="shared" si="517"/>
        <v>0</v>
      </c>
      <c r="AM181" s="28">
        <f t="shared" si="517"/>
        <v>0</v>
      </c>
      <c r="AN181" s="28">
        <f t="shared" si="517"/>
        <v>0</v>
      </c>
      <c r="AO181" s="28">
        <f t="shared" si="517"/>
        <v>0</v>
      </c>
      <c r="AP181" s="28">
        <f t="shared" si="517"/>
        <v>0</v>
      </c>
      <c r="AR181" s="163"/>
      <c r="AS181" s="162"/>
      <c r="AT181" s="20" t="s">
        <v>52</v>
      </c>
      <c r="AU181" s="28">
        <f>AU$128/10*$C179/(2+$E$12)</f>
        <v>0</v>
      </c>
      <c r="AV181" s="28">
        <f t="shared" ref="AV181:BD181" si="518">AV$128/10*$C179/(2+$E$12)</f>
        <v>0</v>
      </c>
      <c r="AW181" s="28">
        <f t="shared" si="518"/>
        <v>0</v>
      </c>
      <c r="AX181" s="28">
        <f t="shared" si="518"/>
        <v>0</v>
      </c>
      <c r="AY181" s="28">
        <f t="shared" si="518"/>
        <v>0</v>
      </c>
      <c r="AZ181" s="28">
        <f t="shared" si="518"/>
        <v>0</v>
      </c>
      <c r="BA181" s="28">
        <f t="shared" si="518"/>
        <v>0</v>
      </c>
      <c r="BB181" s="28">
        <f t="shared" si="518"/>
        <v>0</v>
      </c>
      <c r="BC181" s="28">
        <f t="shared" si="518"/>
        <v>0</v>
      </c>
      <c r="BD181" s="28">
        <f t="shared" si="518"/>
        <v>0</v>
      </c>
      <c r="BF181" s="163"/>
      <c r="BG181" s="162"/>
      <c r="BH181" s="20" t="s">
        <v>52</v>
      </c>
      <c r="BI181" s="28">
        <f>BI$128/10*$C179/(2+$E$12)</f>
        <v>0</v>
      </c>
      <c r="BJ181" s="28">
        <f t="shared" ref="BJ181:BR181" si="519">BJ$128/10*$C179/(2+$E$12)</f>
        <v>0</v>
      </c>
      <c r="BK181" s="28">
        <f t="shared" si="519"/>
        <v>0</v>
      </c>
      <c r="BL181" s="28">
        <f t="shared" si="519"/>
        <v>0</v>
      </c>
      <c r="BM181" s="28">
        <f t="shared" si="519"/>
        <v>0</v>
      </c>
      <c r="BN181" s="28">
        <f t="shared" si="519"/>
        <v>0</v>
      </c>
      <c r="BO181" s="28">
        <f t="shared" si="519"/>
        <v>0</v>
      </c>
      <c r="BP181" s="28">
        <f t="shared" si="519"/>
        <v>0</v>
      </c>
      <c r="BQ181" s="28">
        <f t="shared" si="519"/>
        <v>0</v>
      </c>
      <c r="BR181" s="28">
        <f t="shared" si="519"/>
        <v>0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0</v>
      </c>
      <c r="F182" s="28">
        <f t="shared" ref="F182:N182" si="520">F$127/10*$C182/(2+$E$12)</f>
        <v>0</v>
      </c>
      <c r="G182" s="28">
        <f t="shared" si="520"/>
        <v>0</v>
      </c>
      <c r="H182" s="28">
        <f t="shared" si="520"/>
        <v>0</v>
      </c>
      <c r="I182" s="28">
        <f t="shared" si="520"/>
        <v>0</v>
      </c>
      <c r="J182" s="28">
        <f t="shared" si="520"/>
        <v>0</v>
      </c>
      <c r="K182" s="28">
        <f t="shared" si="520"/>
        <v>0</v>
      </c>
      <c r="L182" s="28">
        <f t="shared" si="520"/>
        <v>0</v>
      </c>
      <c r="M182" s="28">
        <f t="shared" si="520"/>
        <v>0</v>
      </c>
      <c r="N182" s="28">
        <f t="shared" si="520"/>
        <v>0</v>
      </c>
      <c r="P182" s="163"/>
      <c r="Q182" s="162">
        <v>400000</v>
      </c>
      <c r="R182" s="58" t="s">
        <v>19</v>
      </c>
      <c r="S182" s="28">
        <f>S$127/10*$C182/(2+$E$12)</f>
        <v>0</v>
      </c>
      <c r="T182" s="28">
        <f t="shared" ref="T182:AB182" si="521">T$127/10*$C182/(2+$E$12)</f>
        <v>0</v>
      </c>
      <c r="U182" s="28">
        <f t="shared" si="521"/>
        <v>0</v>
      </c>
      <c r="V182" s="28">
        <f t="shared" si="521"/>
        <v>0</v>
      </c>
      <c r="W182" s="28">
        <f t="shared" si="521"/>
        <v>0</v>
      </c>
      <c r="X182" s="28">
        <f t="shared" si="521"/>
        <v>0</v>
      </c>
      <c r="Y182" s="28">
        <f t="shared" si="521"/>
        <v>0</v>
      </c>
      <c r="Z182" s="28">
        <f t="shared" si="521"/>
        <v>0</v>
      </c>
      <c r="AA182" s="28">
        <f t="shared" si="521"/>
        <v>0</v>
      </c>
      <c r="AB182" s="28">
        <f t="shared" si="521"/>
        <v>0</v>
      </c>
      <c r="AD182" s="163"/>
      <c r="AE182" s="162">
        <v>400000</v>
      </c>
      <c r="AF182" s="58" t="s">
        <v>19</v>
      </c>
      <c r="AG182" s="28">
        <f>AG$127/10*$C182/(2+$E$12)</f>
        <v>0</v>
      </c>
      <c r="AH182" s="28">
        <f t="shared" ref="AH182:AP182" si="522">AH$127/10*$C182/(2+$E$12)</f>
        <v>0</v>
      </c>
      <c r="AI182" s="28">
        <f t="shared" si="522"/>
        <v>0</v>
      </c>
      <c r="AJ182" s="28">
        <f t="shared" si="522"/>
        <v>0</v>
      </c>
      <c r="AK182" s="28">
        <f t="shared" si="522"/>
        <v>0</v>
      </c>
      <c r="AL182" s="28">
        <f t="shared" si="522"/>
        <v>0</v>
      </c>
      <c r="AM182" s="28">
        <f t="shared" si="522"/>
        <v>0</v>
      </c>
      <c r="AN182" s="28">
        <f t="shared" si="522"/>
        <v>0</v>
      </c>
      <c r="AO182" s="28">
        <f t="shared" si="522"/>
        <v>0</v>
      </c>
      <c r="AP182" s="28">
        <f t="shared" si="522"/>
        <v>0</v>
      </c>
      <c r="AR182" s="163"/>
      <c r="AS182" s="162">
        <v>400000</v>
      </c>
      <c r="AT182" s="58" t="s">
        <v>19</v>
      </c>
      <c r="AU182" s="28">
        <f>AU$127/10*$C182/(2+$E$12)</f>
        <v>0</v>
      </c>
      <c r="AV182" s="28">
        <f t="shared" ref="AV182:BD182" si="523">AV$127/10*$C182/(2+$E$12)</f>
        <v>0</v>
      </c>
      <c r="AW182" s="28">
        <f t="shared" si="523"/>
        <v>0</v>
      </c>
      <c r="AX182" s="28">
        <f t="shared" si="523"/>
        <v>0</v>
      </c>
      <c r="AY182" s="28">
        <f t="shared" si="523"/>
        <v>0</v>
      </c>
      <c r="AZ182" s="28">
        <f t="shared" si="523"/>
        <v>0</v>
      </c>
      <c r="BA182" s="28">
        <f t="shared" si="523"/>
        <v>0</v>
      </c>
      <c r="BB182" s="28">
        <f t="shared" si="523"/>
        <v>0</v>
      </c>
      <c r="BC182" s="28">
        <f t="shared" si="523"/>
        <v>0</v>
      </c>
      <c r="BD182" s="28">
        <f t="shared" si="523"/>
        <v>0</v>
      </c>
      <c r="BF182" s="163"/>
      <c r="BG182" s="162">
        <v>400000</v>
      </c>
      <c r="BH182" s="58" t="s">
        <v>19</v>
      </c>
      <c r="BI182" s="28">
        <f>BI$127/10*$C182/(2+$E$12)</f>
        <v>0</v>
      </c>
      <c r="BJ182" s="28">
        <f t="shared" ref="BJ182:BR182" si="524">BJ$127/10*$C182/(2+$E$12)</f>
        <v>0</v>
      </c>
      <c r="BK182" s="28">
        <f t="shared" si="524"/>
        <v>0</v>
      </c>
      <c r="BL182" s="28">
        <f t="shared" si="524"/>
        <v>0</v>
      </c>
      <c r="BM182" s="28">
        <f t="shared" si="524"/>
        <v>0</v>
      </c>
      <c r="BN182" s="28">
        <f t="shared" si="524"/>
        <v>0</v>
      </c>
      <c r="BO182" s="28">
        <f t="shared" si="524"/>
        <v>0</v>
      </c>
      <c r="BP182" s="28">
        <f t="shared" si="524"/>
        <v>0</v>
      </c>
      <c r="BQ182" s="28">
        <f t="shared" si="524"/>
        <v>0</v>
      </c>
      <c r="BR182" s="28">
        <f t="shared" si="524"/>
        <v>0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0</v>
      </c>
      <c r="J183" s="28"/>
      <c r="K183" s="28"/>
      <c r="L183" s="28"/>
      <c r="M183" s="28"/>
      <c r="N183" s="28">
        <f>SUM(E182:N182)/10</f>
        <v>0</v>
      </c>
      <c r="P183" s="163"/>
      <c r="Q183" s="162"/>
      <c r="R183" s="20" t="s">
        <v>22</v>
      </c>
      <c r="S183" s="28"/>
      <c r="T183" s="28"/>
      <c r="U183" s="28"/>
      <c r="V183" s="28"/>
      <c r="W183" s="28">
        <f>SUM(S182:W182)/5</f>
        <v>0</v>
      </c>
      <c r="X183" s="28"/>
      <c r="Y183" s="28"/>
      <c r="Z183" s="28"/>
      <c r="AA183" s="28"/>
      <c r="AB183" s="28">
        <f>SUM(S182:AB182)/10</f>
        <v>0</v>
      </c>
      <c r="AD183" s="163"/>
      <c r="AE183" s="162"/>
      <c r="AF183" s="20" t="s">
        <v>22</v>
      </c>
      <c r="AG183" s="28"/>
      <c r="AH183" s="28"/>
      <c r="AI183" s="28"/>
      <c r="AJ183" s="28"/>
      <c r="AK183" s="28">
        <f>SUM(AG182:AK182)/5</f>
        <v>0</v>
      </c>
      <c r="AL183" s="28"/>
      <c r="AM183" s="28"/>
      <c r="AN183" s="28"/>
      <c r="AO183" s="28"/>
      <c r="AP183" s="28">
        <f>SUM(AG182:AP182)/10</f>
        <v>0</v>
      </c>
      <c r="AR183" s="163"/>
      <c r="AS183" s="162"/>
      <c r="AT183" s="20" t="s">
        <v>22</v>
      </c>
      <c r="AU183" s="28"/>
      <c r="AV183" s="28"/>
      <c r="AW183" s="28"/>
      <c r="AX183" s="28"/>
      <c r="AY183" s="28">
        <f>SUM(AU182:AY182)/5</f>
        <v>0</v>
      </c>
      <c r="AZ183" s="28"/>
      <c r="BA183" s="28"/>
      <c r="BB183" s="28"/>
      <c r="BC183" s="28"/>
      <c r="BD183" s="28">
        <f>SUM(AU182:BD182)/10</f>
        <v>0</v>
      </c>
      <c r="BF183" s="163"/>
      <c r="BG183" s="162"/>
      <c r="BH183" s="20" t="s">
        <v>22</v>
      </c>
      <c r="BI183" s="28"/>
      <c r="BJ183" s="28"/>
      <c r="BK183" s="28"/>
      <c r="BL183" s="28"/>
      <c r="BM183" s="28">
        <f>SUM(BI182:BM182)/5</f>
        <v>0</v>
      </c>
      <c r="BN183" s="28"/>
      <c r="BO183" s="28"/>
      <c r="BP183" s="28"/>
      <c r="BQ183" s="28"/>
      <c r="BR183" s="28">
        <f>SUM(BI182:BR182)/10</f>
        <v>0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0</v>
      </c>
      <c r="F184" s="28">
        <f t="shared" ref="F184:N184" si="525">F$128/10*$C182/(2+$E$12)</f>
        <v>0</v>
      </c>
      <c r="G184" s="28">
        <f t="shared" si="525"/>
        <v>0</v>
      </c>
      <c r="H184" s="28">
        <f t="shared" si="525"/>
        <v>0</v>
      </c>
      <c r="I184" s="28">
        <f t="shared" si="525"/>
        <v>0</v>
      </c>
      <c r="J184" s="28">
        <f t="shared" si="525"/>
        <v>0</v>
      </c>
      <c r="K184" s="28">
        <f t="shared" si="525"/>
        <v>0</v>
      </c>
      <c r="L184" s="28">
        <f t="shared" si="525"/>
        <v>0</v>
      </c>
      <c r="M184" s="28">
        <f t="shared" si="525"/>
        <v>0</v>
      </c>
      <c r="N184" s="28">
        <f t="shared" si="525"/>
        <v>0</v>
      </c>
      <c r="P184" s="163"/>
      <c r="Q184" s="162"/>
      <c r="R184" s="20" t="s">
        <v>52</v>
      </c>
      <c r="S184" s="28">
        <f>S$128/10*$C182/(2+$E$12)</f>
        <v>0</v>
      </c>
      <c r="T184" s="28">
        <f t="shared" ref="T184:AB184" si="526">T$128/10*$C182/(2+$E$12)</f>
        <v>0</v>
      </c>
      <c r="U184" s="28">
        <f t="shared" si="526"/>
        <v>0</v>
      </c>
      <c r="V184" s="28">
        <f t="shared" si="526"/>
        <v>0</v>
      </c>
      <c r="W184" s="28">
        <f t="shared" si="526"/>
        <v>0</v>
      </c>
      <c r="X184" s="28">
        <f t="shared" si="526"/>
        <v>0</v>
      </c>
      <c r="Y184" s="28">
        <f t="shared" si="526"/>
        <v>0</v>
      </c>
      <c r="Z184" s="28">
        <f t="shared" si="526"/>
        <v>0</v>
      </c>
      <c r="AA184" s="28">
        <f t="shared" si="526"/>
        <v>0</v>
      </c>
      <c r="AB184" s="28">
        <f t="shared" si="526"/>
        <v>0</v>
      </c>
      <c r="AD184" s="163"/>
      <c r="AE184" s="162"/>
      <c r="AF184" s="20" t="s">
        <v>52</v>
      </c>
      <c r="AG184" s="28">
        <f>AG$128/10*$C182/(2+$E$12)</f>
        <v>0</v>
      </c>
      <c r="AH184" s="28">
        <f t="shared" ref="AH184:AP184" si="527">AH$128/10*$C182/(2+$E$12)</f>
        <v>0</v>
      </c>
      <c r="AI184" s="28">
        <f t="shared" si="527"/>
        <v>0</v>
      </c>
      <c r="AJ184" s="28">
        <f t="shared" si="527"/>
        <v>0</v>
      </c>
      <c r="AK184" s="28">
        <f t="shared" si="527"/>
        <v>0</v>
      </c>
      <c r="AL184" s="28">
        <f t="shared" si="527"/>
        <v>0</v>
      </c>
      <c r="AM184" s="28">
        <f t="shared" si="527"/>
        <v>0</v>
      </c>
      <c r="AN184" s="28">
        <f t="shared" si="527"/>
        <v>0</v>
      </c>
      <c r="AO184" s="28">
        <f t="shared" si="527"/>
        <v>0</v>
      </c>
      <c r="AP184" s="28">
        <f t="shared" si="527"/>
        <v>0</v>
      </c>
      <c r="AR184" s="163"/>
      <c r="AS184" s="162"/>
      <c r="AT184" s="20" t="s">
        <v>52</v>
      </c>
      <c r="AU184" s="28">
        <f>AU$128/10*$C182/(2+$E$12)</f>
        <v>0</v>
      </c>
      <c r="AV184" s="28">
        <f t="shared" ref="AV184:BD184" si="528">AV$128/10*$C182/(2+$E$12)</f>
        <v>0</v>
      </c>
      <c r="AW184" s="28">
        <f t="shared" si="528"/>
        <v>0</v>
      </c>
      <c r="AX184" s="28">
        <f t="shared" si="528"/>
        <v>0</v>
      </c>
      <c r="AY184" s="28">
        <f t="shared" si="528"/>
        <v>0</v>
      </c>
      <c r="AZ184" s="28">
        <f t="shared" si="528"/>
        <v>0</v>
      </c>
      <c r="BA184" s="28">
        <f t="shared" si="528"/>
        <v>0</v>
      </c>
      <c r="BB184" s="28">
        <f t="shared" si="528"/>
        <v>0</v>
      </c>
      <c r="BC184" s="28">
        <f t="shared" si="528"/>
        <v>0</v>
      </c>
      <c r="BD184" s="28">
        <f t="shared" si="528"/>
        <v>0</v>
      </c>
      <c r="BF184" s="163"/>
      <c r="BG184" s="162"/>
      <c r="BH184" s="20" t="s">
        <v>52</v>
      </c>
      <c r="BI184" s="28">
        <f>BI$128/10*$C182/(2+$E$12)</f>
        <v>0</v>
      </c>
      <c r="BJ184" s="28">
        <f t="shared" ref="BJ184:BR184" si="529">BJ$128/10*$C182/(2+$E$12)</f>
        <v>0</v>
      </c>
      <c r="BK184" s="28">
        <f t="shared" si="529"/>
        <v>0</v>
      </c>
      <c r="BL184" s="28">
        <f t="shared" si="529"/>
        <v>0</v>
      </c>
      <c r="BM184" s="28">
        <f t="shared" si="529"/>
        <v>0</v>
      </c>
      <c r="BN184" s="28">
        <f t="shared" si="529"/>
        <v>0</v>
      </c>
      <c r="BO184" s="28">
        <f t="shared" si="529"/>
        <v>0</v>
      </c>
      <c r="BP184" s="28">
        <f t="shared" si="529"/>
        <v>0</v>
      </c>
      <c r="BQ184" s="28">
        <f t="shared" si="529"/>
        <v>0</v>
      </c>
      <c r="BR184" s="28">
        <f t="shared" si="529"/>
        <v>0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0</v>
      </c>
      <c r="F185" s="30">
        <f t="shared" ref="F185:N185" si="530">F$127/10*$C185/(2+$E$12)</f>
        <v>0</v>
      </c>
      <c r="G185" s="30">
        <f t="shared" si="530"/>
        <v>0</v>
      </c>
      <c r="H185" s="30">
        <f t="shared" si="530"/>
        <v>0</v>
      </c>
      <c r="I185" s="30">
        <f t="shared" si="530"/>
        <v>0</v>
      </c>
      <c r="J185" s="30">
        <f t="shared" si="530"/>
        <v>0</v>
      </c>
      <c r="K185" s="30">
        <f t="shared" si="530"/>
        <v>0</v>
      </c>
      <c r="L185" s="30">
        <f t="shared" si="530"/>
        <v>0</v>
      </c>
      <c r="M185" s="30">
        <f t="shared" si="530"/>
        <v>0</v>
      </c>
      <c r="N185" s="30">
        <f t="shared" si="530"/>
        <v>0</v>
      </c>
      <c r="P185" s="163"/>
      <c r="Q185" s="161">
        <v>1000000</v>
      </c>
      <c r="R185" s="16" t="s">
        <v>19</v>
      </c>
      <c r="S185" s="30">
        <f>S$127/10*$C185/(2+$E$12)</f>
        <v>0</v>
      </c>
      <c r="T185" s="30">
        <f t="shared" ref="T185:AB185" si="531">T$127/10*$C185/(2+$E$12)</f>
        <v>0</v>
      </c>
      <c r="U185" s="30">
        <f t="shared" si="531"/>
        <v>0</v>
      </c>
      <c r="V185" s="30">
        <f t="shared" si="531"/>
        <v>0</v>
      </c>
      <c r="W185" s="30">
        <f t="shared" si="531"/>
        <v>0</v>
      </c>
      <c r="X185" s="30">
        <f t="shared" si="531"/>
        <v>0</v>
      </c>
      <c r="Y185" s="30">
        <f t="shared" si="531"/>
        <v>0</v>
      </c>
      <c r="Z185" s="30">
        <f t="shared" si="531"/>
        <v>0</v>
      </c>
      <c r="AA185" s="30">
        <f t="shared" si="531"/>
        <v>0</v>
      </c>
      <c r="AB185" s="30">
        <f t="shared" si="531"/>
        <v>0</v>
      </c>
      <c r="AD185" s="163"/>
      <c r="AE185" s="161">
        <v>1000000</v>
      </c>
      <c r="AF185" s="16" t="s">
        <v>19</v>
      </c>
      <c r="AG185" s="30">
        <f>AG$127/10*$C185/(2+$E$12)</f>
        <v>0</v>
      </c>
      <c r="AH185" s="30">
        <f t="shared" ref="AH185:AP185" si="532">AH$127/10*$C185/(2+$E$12)</f>
        <v>0</v>
      </c>
      <c r="AI185" s="30">
        <f t="shared" si="532"/>
        <v>0</v>
      </c>
      <c r="AJ185" s="30">
        <f t="shared" si="532"/>
        <v>0</v>
      </c>
      <c r="AK185" s="30">
        <f t="shared" si="532"/>
        <v>0</v>
      </c>
      <c r="AL185" s="30">
        <f t="shared" si="532"/>
        <v>0</v>
      </c>
      <c r="AM185" s="30">
        <f t="shared" si="532"/>
        <v>0</v>
      </c>
      <c r="AN185" s="30">
        <f t="shared" si="532"/>
        <v>0</v>
      </c>
      <c r="AO185" s="30">
        <f t="shared" si="532"/>
        <v>0</v>
      </c>
      <c r="AP185" s="30">
        <f t="shared" si="532"/>
        <v>0</v>
      </c>
      <c r="AR185" s="163"/>
      <c r="AS185" s="161">
        <v>1000000</v>
      </c>
      <c r="AT185" s="16" t="s">
        <v>19</v>
      </c>
      <c r="AU185" s="30">
        <f>AU$127/10*$C185/(2+$E$12)</f>
        <v>0</v>
      </c>
      <c r="AV185" s="30">
        <f t="shared" ref="AV185:BD185" si="533">AV$127/10*$C185/(2+$E$12)</f>
        <v>0</v>
      </c>
      <c r="AW185" s="30">
        <f t="shared" si="533"/>
        <v>0</v>
      </c>
      <c r="AX185" s="30">
        <f t="shared" si="533"/>
        <v>0</v>
      </c>
      <c r="AY185" s="30">
        <f t="shared" si="533"/>
        <v>0</v>
      </c>
      <c r="AZ185" s="30">
        <f t="shared" si="533"/>
        <v>0</v>
      </c>
      <c r="BA185" s="30">
        <f t="shared" si="533"/>
        <v>0</v>
      </c>
      <c r="BB185" s="30">
        <f t="shared" si="533"/>
        <v>0</v>
      </c>
      <c r="BC185" s="30">
        <f t="shared" si="533"/>
        <v>0</v>
      </c>
      <c r="BD185" s="30">
        <f t="shared" si="533"/>
        <v>0</v>
      </c>
      <c r="BF185" s="163"/>
      <c r="BG185" s="161">
        <v>1000000</v>
      </c>
      <c r="BH185" s="16" t="s">
        <v>19</v>
      </c>
      <c r="BI185" s="30">
        <f>BI$127/10*$C185/(2+$E$12)</f>
        <v>0</v>
      </c>
      <c r="BJ185" s="30">
        <f t="shared" ref="BJ185:BR185" si="534">BJ$127/10*$C185/(2+$E$12)</f>
        <v>0</v>
      </c>
      <c r="BK185" s="30">
        <f t="shared" si="534"/>
        <v>0</v>
      </c>
      <c r="BL185" s="30">
        <f t="shared" si="534"/>
        <v>0</v>
      </c>
      <c r="BM185" s="30">
        <f t="shared" si="534"/>
        <v>0</v>
      </c>
      <c r="BN185" s="30">
        <f t="shared" si="534"/>
        <v>0</v>
      </c>
      <c r="BO185" s="30">
        <f t="shared" si="534"/>
        <v>0</v>
      </c>
      <c r="BP185" s="30">
        <f t="shared" si="534"/>
        <v>0</v>
      </c>
      <c r="BQ185" s="30">
        <f t="shared" si="534"/>
        <v>0</v>
      </c>
      <c r="BR185" s="30">
        <f t="shared" si="534"/>
        <v>0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0</v>
      </c>
      <c r="J186" s="30"/>
      <c r="K186" s="30"/>
      <c r="L186" s="30"/>
      <c r="M186" s="30"/>
      <c r="N186" s="30">
        <f>SUM(E185:N185)/10</f>
        <v>0</v>
      </c>
      <c r="P186" s="163"/>
      <c r="Q186" s="161"/>
      <c r="R186" s="16" t="s">
        <v>22</v>
      </c>
      <c r="S186" s="30"/>
      <c r="T186" s="30"/>
      <c r="U186" s="30"/>
      <c r="V186" s="30"/>
      <c r="W186" s="30">
        <f>SUM(S185:W185)/5</f>
        <v>0</v>
      </c>
      <c r="X186" s="30"/>
      <c r="Y186" s="30"/>
      <c r="Z186" s="30"/>
      <c r="AA186" s="30"/>
      <c r="AB186" s="30">
        <f>SUM(S185:AB185)/10</f>
        <v>0</v>
      </c>
      <c r="AD186" s="163"/>
      <c r="AE186" s="161"/>
      <c r="AF186" s="16" t="s">
        <v>22</v>
      </c>
      <c r="AG186" s="30"/>
      <c r="AH186" s="30"/>
      <c r="AI186" s="30"/>
      <c r="AJ186" s="30"/>
      <c r="AK186" s="30">
        <f>SUM(AG185:AK185)/5</f>
        <v>0</v>
      </c>
      <c r="AL186" s="30"/>
      <c r="AM186" s="30"/>
      <c r="AN186" s="30"/>
      <c r="AO186" s="30"/>
      <c r="AP186" s="30">
        <f>SUM(AG185:AP185)/10</f>
        <v>0</v>
      </c>
      <c r="AR186" s="163"/>
      <c r="AS186" s="161"/>
      <c r="AT186" s="16" t="s">
        <v>22</v>
      </c>
      <c r="AU186" s="30"/>
      <c r="AV186" s="30"/>
      <c r="AW186" s="30"/>
      <c r="AX186" s="30"/>
      <c r="AY186" s="30">
        <f>SUM(AU185:AY185)/5</f>
        <v>0</v>
      </c>
      <c r="AZ186" s="30"/>
      <c r="BA186" s="30"/>
      <c r="BB186" s="30"/>
      <c r="BC186" s="30"/>
      <c r="BD186" s="30">
        <f>SUM(AU185:BD185)/10</f>
        <v>0</v>
      </c>
      <c r="BF186" s="163"/>
      <c r="BG186" s="161"/>
      <c r="BH186" s="16" t="s">
        <v>22</v>
      </c>
      <c r="BI186" s="30"/>
      <c r="BJ186" s="30"/>
      <c r="BK186" s="30"/>
      <c r="BL186" s="30"/>
      <c r="BM186" s="30">
        <f>SUM(BI185:BM185)/5</f>
        <v>0</v>
      </c>
      <c r="BN186" s="30"/>
      <c r="BO186" s="30"/>
      <c r="BP186" s="30"/>
      <c r="BQ186" s="30"/>
      <c r="BR186" s="30">
        <f>SUM(BI185:BR185)/10</f>
        <v>0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0</v>
      </c>
      <c r="F187" s="30">
        <f t="shared" ref="F187:N187" si="535">F$128/10*$C185/(2+$E$12)</f>
        <v>0</v>
      </c>
      <c r="G187" s="30">
        <f t="shared" si="535"/>
        <v>0</v>
      </c>
      <c r="H187" s="30">
        <f t="shared" si="535"/>
        <v>0</v>
      </c>
      <c r="I187" s="30">
        <f t="shared" si="535"/>
        <v>0</v>
      </c>
      <c r="J187" s="30">
        <f t="shared" si="535"/>
        <v>0</v>
      </c>
      <c r="K187" s="30">
        <f t="shared" si="535"/>
        <v>0</v>
      </c>
      <c r="L187" s="30">
        <f t="shared" si="535"/>
        <v>0</v>
      </c>
      <c r="M187" s="30">
        <f t="shared" si="535"/>
        <v>0</v>
      </c>
      <c r="N187" s="30">
        <f t="shared" si="535"/>
        <v>0</v>
      </c>
      <c r="P187" s="163"/>
      <c r="Q187" s="161"/>
      <c r="R187" s="16" t="s">
        <v>52</v>
      </c>
      <c r="S187" s="30">
        <f>S$128/10*$C185/(2+$E$12)</f>
        <v>0</v>
      </c>
      <c r="T187" s="30">
        <f t="shared" ref="T187:AB187" si="536">T$128/10*$C185/(2+$E$12)</f>
        <v>0</v>
      </c>
      <c r="U187" s="30">
        <f t="shared" si="536"/>
        <v>0</v>
      </c>
      <c r="V187" s="30">
        <f t="shared" si="536"/>
        <v>0</v>
      </c>
      <c r="W187" s="30">
        <f t="shared" si="536"/>
        <v>0</v>
      </c>
      <c r="X187" s="30">
        <f t="shared" si="536"/>
        <v>0</v>
      </c>
      <c r="Y187" s="30">
        <f t="shared" si="536"/>
        <v>0</v>
      </c>
      <c r="Z187" s="30">
        <f t="shared" si="536"/>
        <v>0</v>
      </c>
      <c r="AA187" s="30">
        <f t="shared" si="536"/>
        <v>0</v>
      </c>
      <c r="AB187" s="30">
        <f t="shared" si="536"/>
        <v>0</v>
      </c>
      <c r="AD187" s="163"/>
      <c r="AE187" s="161"/>
      <c r="AF187" s="16" t="s">
        <v>52</v>
      </c>
      <c r="AG187" s="30">
        <f>AG$128/10*$C185/(2+$E$12)</f>
        <v>0</v>
      </c>
      <c r="AH187" s="30">
        <f t="shared" ref="AH187:AP187" si="537">AH$128/10*$C185/(2+$E$12)</f>
        <v>0</v>
      </c>
      <c r="AI187" s="30">
        <f t="shared" si="537"/>
        <v>0</v>
      </c>
      <c r="AJ187" s="30">
        <f t="shared" si="537"/>
        <v>0</v>
      </c>
      <c r="AK187" s="30">
        <f t="shared" si="537"/>
        <v>0</v>
      </c>
      <c r="AL187" s="30">
        <f t="shared" si="537"/>
        <v>0</v>
      </c>
      <c r="AM187" s="30">
        <f t="shared" si="537"/>
        <v>0</v>
      </c>
      <c r="AN187" s="30">
        <f t="shared" si="537"/>
        <v>0</v>
      </c>
      <c r="AO187" s="30">
        <f t="shared" si="537"/>
        <v>0</v>
      </c>
      <c r="AP187" s="30">
        <f t="shared" si="537"/>
        <v>0</v>
      </c>
      <c r="AR187" s="163"/>
      <c r="AS187" s="161"/>
      <c r="AT187" s="16" t="s">
        <v>52</v>
      </c>
      <c r="AU187" s="30">
        <f>AU$128/10*$C185/(2+$E$12)</f>
        <v>0</v>
      </c>
      <c r="AV187" s="30">
        <f t="shared" ref="AV187:BD187" si="538">AV$128/10*$C185/(2+$E$12)</f>
        <v>0</v>
      </c>
      <c r="AW187" s="30">
        <f t="shared" si="538"/>
        <v>0</v>
      </c>
      <c r="AX187" s="30">
        <f t="shared" si="538"/>
        <v>0</v>
      </c>
      <c r="AY187" s="30">
        <f t="shared" si="538"/>
        <v>0</v>
      </c>
      <c r="AZ187" s="30">
        <f t="shared" si="538"/>
        <v>0</v>
      </c>
      <c r="BA187" s="30">
        <f t="shared" si="538"/>
        <v>0</v>
      </c>
      <c r="BB187" s="30">
        <f t="shared" si="538"/>
        <v>0</v>
      </c>
      <c r="BC187" s="30">
        <f t="shared" si="538"/>
        <v>0</v>
      </c>
      <c r="BD187" s="30">
        <f t="shared" si="538"/>
        <v>0</v>
      </c>
      <c r="BF187" s="163"/>
      <c r="BG187" s="161"/>
      <c r="BH187" s="16" t="s">
        <v>52</v>
      </c>
      <c r="BI187" s="30">
        <f>BI$128/10*$C185/(2+$E$12)</f>
        <v>0</v>
      </c>
      <c r="BJ187" s="30">
        <f t="shared" ref="BJ187:BR187" si="539">BJ$128/10*$C185/(2+$E$12)</f>
        <v>0</v>
      </c>
      <c r="BK187" s="30">
        <f t="shared" si="539"/>
        <v>0</v>
      </c>
      <c r="BL187" s="30">
        <f t="shared" si="539"/>
        <v>0</v>
      </c>
      <c r="BM187" s="30">
        <f t="shared" si="539"/>
        <v>0</v>
      </c>
      <c r="BN187" s="30">
        <f t="shared" si="539"/>
        <v>0</v>
      </c>
      <c r="BO187" s="30">
        <f t="shared" si="539"/>
        <v>0</v>
      </c>
      <c r="BP187" s="30">
        <f t="shared" si="539"/>
        <v>0</v>
      </c>
      <c r="BQ187" s="30">
        <f t="shared" si="539"/>
        <v>0</v>
      </c>
      <c r="BR187" s="30">
        <f t="shared" si="539"/>
        <v>0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0</v>
      </c>
      <c r="F188" s="30">
        <f t="shared" ref="F188:N188" si="540">F$127/10*$C188/(2+$E$12)</f>
        <v>0</v>
      </c>
      <c r="G188" s="30">
        <f t="shared" si="540"/>
        <v>0</v>
      </c>
      <c r="H188" s="30">
        <f t="shared" si="540"/>
        <v>0</v>
      </c>
      <c r="I188" s="30">
        <f t="shared" si="540"/>
        <v>0</v>
      </c>
      <c r="J188" s="30">
        <f t="shared" si="540"/>
        <v>0</v>
      </c>
      <c r="K188" s="30">
        <f t="shared" si="540"/>
        <v>0</v>
      </c>
      <c r="L188" s="30">
        <f t="shared" si="540"/>
        <v>0</v>
      </c>
      <c r="M188" s="30">
        <f t="shared" si="540"/>
        <v>0</v>
      </c>
      <c r="N188" s="30">
        <f t="shared" si="540"/>
        <v>0</v>
      </c>
      <c r="P188" s="163"/>
      <c r="Q188" s="161">
        <v>2100000</v>
      </c>
      <c r="R188" s="16" t="s">
        <v>19</v>
      </c>
      <c r="S188" s="30">
        <f>S$127/10*$C188/(2+$E$12)</f>
        <v>0</v>
      </c>
      <c r="T188" s="30">
        <f t="shared" ref="T188:AB188" si="541">T$127/10*$C188/(2+$E$12)</f>
        <v>0</v>
      </c>
      <c r="U188" s="30">
        <f t="shared" si="541"/>
        <v>0</v>
      </c>
      <c r="V188" s="30">
        <f t="shared" si="541"/>
        <v>0</v>
      </c>
      <c r="W188" s="30">
        <f t="shared" si="541"/>
        <v>0</v>
      </c>
      <c r="X188" s="30">
        <f t="shared" si="541"/>
        <v>0</v>
      </c>
      <c r="Y188" s="30">
        <f t="shared" si="541"/>
        <v>0</v>
      </c>
      <c r="Z188" s="30">
        <f t="shared" si="541"/>
        <v>0</v>
      </c>
      <c r="AA188" s="30">
        <f t="shared" si="541"/>
        <v>0</v>
      </c>
      <c r="AB188" s="30">
        <f t="shared" si="541"/>
        <v>0</v>
      </c>
      <c r="AD188" s="163"/>
      <c r="AE188" s="161">
        <v>2100000</v>
      </c>
      <c r="AF188" s="16" t="s">
        <v>19</v>
      </c>
      <c r="AG188" s="30">
        <f>AG$127/10*$C188/(2+$E$12)</f>
        <v>0</v>
      </c>
      <c r="AH188" s="30">
        <f t="shared" ref="AH188:AP188" si="542">AH$127/10*$C188/(2+$E$12)</f>
        <v>0</v>
      </c>
      <c r="AI188" s="30">
        <f t="shared" si="542"/>
        <v>0</v>
      </c>
      <c r="AJ188" s="30">
        <f t="shared" si="542"/>
        <v>0</v>
      </c>
      <c r="AK188" s="30">
        <f t="shared" si="542"/>
        <v>0</v>
      </c>
      <c r="AL188" s="30">
        <f t="shared" si="542"/>
        <v>0</v>
      </c>
      <c r="AM188" s="30">
        <f t="shared" si="542"/>
        <v>0</v>
      </c>
      <c r="AN188" s="30">
        <f t="shared" si="542"/>
        <v>0</v>
      </c>
      <c r="AO188" s="30">
        <f t="shared" si="542"/>
        <v>0</v>
      </c>
      <c r="AP188" s="30">
        <f t="shared" si="542"/>
        <v>0</v>
      </c>
      <c r="AR188" s="163"/>
      <c r="AS188" s="161">
        <v>2100000</v>
      </c>
      <c r="AT188" s="16" t="s">
        <v>19</v>
      </c>
      <c r="AU188" s="30">
        <f>AU$127/10*$C188/(2+$E$12)</f>
        <v>0</v>
      </c>
      <c r="AV188" s="30">
        <f t="shared" ref="AV188:BD188" si="543">AV$127/10*$C188/(2+$E$12)</f>
        <v>0</v>
      </c>
      <c r="AW188" s="30">
        <f t="shared" si="543"/>
        <v>0</v>
      </c>
      <c r="AX188" s="30">
        <f t="shared" si="543"/>
        <v>0</v>
      </c>
      <c r="AY188" s="30">
        <f t="shared" si="543"/>
        <v>0</v>
      </c>
      <c r="AZ188" s="30">
        <f t="shared" si="543"/>
        <v>0</v>
      </c>
      <c r="BA188" s="30">
        <f t="shared" si="543"/>
        <v>0</v>
      </c>
      <c r="BB188" s="30">
        <f t="shared" si="543"/>
        <v>0</v>
      </c>
      <c r="BC188" s="30">
        <f t="shared" si="543"/>
        <v>0</v>
      </c>
      <c r="BD188" s="30">
        <f t="shared" si="543"/>
        <v>0</v>
      </c>
      <c r="BF188" s="163"/>
      <c r="BG188" s="161">
        <v>2100000</v>
      </c>
      <c r="BH188" s="16" t="s">
        <v>19</v>
      </c>
      <c r="BI188" s="30">
        <f>BI$127/10*$C188/(2+$E$12)</f>
        <v>0</v>
      </c>
      <c r="BJ188" s="30">
        <f t="shared" ref="BJ188:BR188" si="544">BJ$127/10*$C188/(2+$E$12)</f>
        <v>0</v>
      </c>
      <c r="BK188" s="30">
        <f t="shared" si="544"/>
        <v>0</v>
      </c>
      <c r="BL188" s="30">
        <f t="shared" si="544"/>
        <v>0</v>
      </c>
      <c r="BM188" s="30">
        <f t="shared" si="544"/>
        <v>0</v>
      </c>
      <c r="BN188" s="30">
        <f t="shared" si="544"/>
        <v>0</v>
      </c>
      <c r="BO188" s="30">
        <f t="shared" si="544"/>
        <v>0</v>
      </c>
      <c r="BP188" s="30">
        <f t="shared" si="544"/>
        <v>0</v>
      </c>
      <c r="BQ188" s="30">
        <f t="shared" si="544"/>
        <v>0</v>
      </c>
      <c r="BR188" s="30">
        <f t="shared" si="544"/>
        <v>0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0</v>
      </c>
      <c r="J189" s="30"/>
      <c r="K189" s="30"/>
      <c r="L189" s="30"/>
      <c r="M189" s="30"/>
      <c r="N189" s="30">
        <f>SUM(E188:N188)/10</f>
        <v>0</v>
      </c>
      <c r="P189" s="163"/>
      <c r="Q189" s="161"/>
      <c r="R189" s="16" t="s">
        <v>22</v>
      </c>
      <c r="S189" s="30"/>
      <c r="T189" s="30"/>
      <c r="U189" s="30"/>
      <c r="V189" s="30"/>
      <c r="W189" s="30">
        <f>SUM(S188:W188)/5</f>
        <v>0</v>
      </c>
      <c r="X189" s="30"/>
      <c r="Y189" s="30"/>
      <c r="Z189" s="30"/>
      <c r="AA189" s="30"/>
      <c r="AB189" s="30">
        <f>SUM(S188:AB188)/10</f>
        <v>0</v>
      </c>
      <c r="AD189" s="163"/>
      <c r="AE189" s="161"/>
      <c r="AF189" s="16" t="s">
        <v>22</v>
      </c>
      <c r="AG189" s="30"/>
      <c r="AH189" s="30"/>
      <c r="AI189" s="30"/>
      <c r="AJ189" s="30"/>
      <c r="AK189" s="30">
        <f>SUM(AG188:AK188)/5</f>
        <v>0</v>
      </c>
      <c r="AL189" s="30"/>
      <c r="AM189" s="30"/>
      <c r="AN189" s="30"/>
      <c r="AO189" s="30"/>
      <c r="AP189" s="30">
        <f>SUM(AG188:AP188)/10</f>
        <v>0</v>
      </c>
      <c r="AR189" s="163"/>
      <c r="AS189" s="161"/>
      <c r="AT189" s="16" t="s">
        <v>22</v>
      </c>
      <c r="AU189" s="30"/>
      <c r="AV189" s="30"/>
      <c r="AW189" s="30"/>
      <c r="AX189" s="30"/>
      <c r="AY189" s="30">
        <f>SUM(AU188:AY188)/5</f>
        <v>0</v>
      </c>
      <c r="AZ189" s="30"/>
      <c r="BA189" s="30"/>
      <c r="BB189" s="30"/>
      <c r="BC189" s="30"/>
      <c r="BD189" s="30">
        <f>SUM(AU188:BD188)/10</f>
        <v>0</v>
      </c>
      <c r="BF189" s="163"/>
      <c r="BG189" s="161"/>
      <c r="BH189" s="16" t="s">
        <v>22</v>
      </c>
      <c r="BI189" s="30"/>
      <c r="BJ189" s="30"/>
      <c r="BK189" s="30"/>
      <c r="BL189" s="30"/>
      <c r="BM189" s="30">
        <f>SUM(BI188:BM188)/5</f>
        <v>0</v>
      </c>
      <c r="BN189" s="30"/>
      <c r="BO189" s="30"/>
      <c r="BP189" s="30"/>
      <c r="BQ189" s="30"/>
      <c r="BR189" s="30">
        <f>SUM(BI188:BR188)/10</f>
        <v>0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0</v>
      </c>
      <c r="F190" s="30">
        <f t="shared" ref="F190:N190" si="545">F$128/10*$C188/(2+$E$12)</f>
        <v>0</v>
      </c>
      <c r="G190" s="30">
        <f t="shared" si="545"/>
        <v>0</v>
      </c>
      <c r="H190" s="30">
        <f t="shared" si="545"/>
        <v>0</v>
      </c>
      <c r="I190" s="30">
        <f t="shared" si="545"/>
        <v>0</v>
      </c>
      <c r="J190" s="30">
        <f t="shared" si="545"/>
        <v>0</v>
      </c>
      <c r="K190" s="30">
        <f t="shared" si="545"/>
        <v>0</v>
      </c>
      <c r="L190" s="30">
        <f t="shared" si="545"/>
        <v>0</v>
      </c>
      <c r="M190" s="30">
        <f t="shared" si="545"/>
        <v>0</v>
      </c>
      <c r="N190" s="30">
        <f t="shared" si="545"/>
        <v>0</v>
      </c>
      <c r="P190" s="163"/>
      <c r="Q190" s="161"/>
      <c r="R190" s="16" t="s">
        <v>52</v>
      </c>
      <c r="S190" s="30">
        <f>S$128/10*$C188/(2+$E$12)</f>
        <v>0</v>
      </c>
      <c r="T190" s="30">
        <f t="shared" ref="T190:AB190" si="546">T$128/10*$C188/(2+$E$12)</f>
        <v>0</v>
      </c>
      <c r="U190" s="30">
        <f t="shared" si="546"/>
        <v>0</v>
      </c>
      <c r="V190" s="30">
        <f t="shared" si="546"/>
        <v>0</v>
      </c>
      <c r="W190" s="30">
        <f t="shared" si="546"/>
        <v>0</v>
      </c>
      <c r="X190" s="30">
        <f t="shared" si="546"/>
        <v>0</v>
      </c>
      <c r="Y190" s="30">
        <f t="shared" si="546"/>
        <v>0</v>
      </c>
      <c r="Z190" s="30">
        <f t="shared" si="546"/>
        <v>0</v>
      </c>
      <c r="AA190" s="30">
        <f t="shared" si="546"/>
        <v>0</v>
      </c>
      <c r="AB190" s="30">
        <f t="shared" si="546"/>
        <v>0</v>
      </c>
      <c r="AD190" s="163"/>
      <c r="AE190" s="161"/>
      <c r="AF190" s="16" t="s">
        <v>52</v>
      </c>
      <c r="AG190" s="30">
        <f>AG$128/10*$C188/(2+$E$12)</f>
        <v>0</v>
      </c>
      <c r="AH190" s="30">
        <f t="shared" ref="AH190:AP190" si="547">AH$128/10*$C188/(2+$E$12)</f>
        <v>0</v>
      </c>
      <c r="AI190" s="30">
        <f t="shared" si="547"/>
        <v>0</v>
      </c>
      <c r="AJ190" s="30">
        <f t="shared" si="547"/>
        <v>0</v>
      </c>
      <c r="AK190" s="30">
        <f t="shared" si="547"/>
        <v>0</v>
      </c>
      <c r="AL190" s="30">
        <f t="shared" si="547"/>
        <v>0</v>
      </c>
      <c r="AM190" s="30">
        <f t="shared" si="547"/>
        <v>0</v>
      </c>
      <c r="AN190" s="30">
        <f t="shared" si="547"/>
        <v>0</v>
      </c>
      <c r="AO190" s="30">
        <f t="shared" si="547"/>
        <v>0</v>
      </c>
      <c r="AP190" s="30">
        <f t="shared" si="547"/>
        <v>0</v>
      </c>
      <c r="AR190" s="163"/>
      <c r="AS190" s="161"/>
      <c r="AT190" s="16" t="s">
        <v>52</v>
      </c>
      <c r="AU190" s="30">
        <f>AU$128/10*$C188/(2+$E$12)</f>
        <v>0</v>
      </c>
      <c r="AV190" s="30">
        <f t="shared" ref="AV190:BD190" si="548">AV$128/10*$C188/(2+$E$12)</f>
        <v>0</v>
      </c>
      <c r="AW190" s="30">
        <f t="shared" si="548"/>
        <v>0</v>
      </c>
      <c r="AX190" s="30">
        <f t="shared" si="548"/>
        <v>0</v>
      </c>
      <c r="AY190" s="30">
        <f t="shared" si="548"/>
        <v>0</v>
      </c>
      <c r="AZ190" s="30">
        <f t="shared" si="548"/>
        <v>0</v>
      </c>
      <c r="BA190" s="30">
        <f t="shared" si="548"/>
        <v>0</v>
      </c>
      <c r="BB190" s="30">
        <f t="shared" si="548"/>
        <v>0</v>
      </c>
      <c r="BC190" s="30">
        <f t="shared" si="548"/>
        <v>0</v>
      </c>
      <c r="BD190" s="30">
        <f t="shared" si="548"/>
        <v>0</v>
      </c>
      <c r="BF190" s="163"/>
      <c r="BG190" s="161"/>
      <c r="BH190" s="16" t="s">
        <v>52</v>
      </c>
      <c r="BI190" s="30">
        <f>BI$128/10*$C188/(2+$E$12)</f>
        <v>0</v>
      </c>
      <c r="BJ190" s="30">
        <f t="shared" ref="BJ190:BR190" si="549">BJ$128/10*$C188/(2+$E$12)</f>
        <v>0</v>
      </c>
      <c r="BK190" s="30">
        <f t="shared" si="549"/>
        <v>0</v>
      </c>
      <c r="BL190" s="30">
        <f t="shared" si="549"/>
        <v>0</v>
      </c>
      <c r="BM190" s="30">
        <f t="shared" si="549"/>
        <v>0</v>
      </c>
      <c r="BN190" s="30">
        <f t="shared" si="549"/>
        <v>0</v>
      </c>
      <c r="BO190" s="30">
        <f t="shared" si="549"/>
        <v>0</v>
      </c>
      <c r="BP190" s="30">
        <f t="shared" si="549"/>
        <v>0</v>
      </c>
      <c r="BQ190" s="30">
        <f t="shared" si="549"/>
        <v>0</v>
      </c>
      <c r="BR190" s="30">
        <f t="shared" si="549"/>
        <v>0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454.28571428571422</v>
      </c>
      <c r="F191" s="28">
        <f t="shared" ref="F191:N191" si="550">F155+F167+F179</f>
        <v>328.77551020408163</v>
      </c>
      <c r="G191" s="28">
        <f t="shared" si="550"/>
        <v>239.12536443148693</v>
      </c>
      <c r="H191" s="28">
        <f t="shared" si="550"/>
        <v>175.08954602249057</v>
      </c>
      <c r="I191" s="28">
        <f t="shared" si="550"/>
        <v>129.34967573035044</v>
      </c>
      <c r="J191" s="28">
        <f t="shared" si="550"/>
        <v>96.678339807393172</v>
      </c>
      <c r="K191" s="28">
        <f t="shared" si="550"/>
        <v>73.341671290995151</v>
      </c>
      <c r="L191" s="28">
        <f t="shared" si="550"/>
        <v>56.672622350710867</v>
      </c>
      <c r="M191" s="28">
        <f t="shared" si="550"/>
        <v>44.766158821936237</v>
      </c>
      <c r="N191" s="28">
        <f t="shared" si="550"/>
        <v>36.261542015668724</v>
      </c>
      <c r="P191" s="163" t="s">
        <v>18</v>
      </c>
      <c r="Q191" s="162">
        <v>20000</v>
      </c>
      <c r="R191" s="58" t="s">
        <v>19</v>
      </c>
      <c r="S191" s="28">
        <f>S155+S167+S179</f>
        <v>454.28571428571422</v>
      </c>
      <c r="T191" s="28">
        <f t="shared" ref="T191:AB191" si="551">T155+T167+T179</f>
        <v>328.77551020408163</v>
      </c>
      <c r="U191" s="28">
        <f t="shared" si="551"/>
        <v>239.12536443148693</v>
      </c>
      <c r="V191" s="28">
        <f t="shared" si="551"/>
        <v>175.08954602249057</v>
      </c>
      <c r="W191" s="28">
        <f t="shared" si="551"/>
        <v>129.34967573035044</v>
      </c>
      <c r="X191" s="28">
        <f t="shared" si="551"/>
        <v>96.678339807393172</v>
      </c>
      <c r="Y191" s="28">
        <f t="shared" si="551"/>
        <v>73.341671290995151</v>
      </c>
      <c r="Z191" s="28">
        <f t="shared" si="551"/>
        <v>56.672622350710867</v>
      </c>
      <c r="AA191" s="28">
        <f t="shared" si="551"/>
        <v>44.766158821936237</v>
      </c>
      <c r="AB191" s="28">
        <f t="shared" si="551"/>
        <v>36.261542015668724</v>
      </c>
      <c r="AD191" s="163" t="s">
        <v>18</v>
      </c>
      <c r="AE191" s="162">
        <v>20000</v>
      </c>
      <c r="AF191" s="58" t="s">
        <v>19</v>
      </c>
      <c r="AG191" s="28">
        <f>AG155+AG167+AG179</f>
        <v>454.28571428571422</v>
      </c>
      <c r="AH191" s="28">
        <f t="shared" ref="AH191:AP191" si="552">AH155+AH167+AH179</f>
        <v>328.77551020408163</v>
      </c>
      <c r="AI191" s="28">
        <f t="shared" si="552"/>
        <v>239.12536443148693</v>
      </c>
      <c r="AJ191" s="28">
        <f t="shared" si="552"/>
        <v>175.08954602249057</v>
      </c>
      <c r="AK191" s="28">
        <f t="shared" si="552"/>
        <v>129.34967573035044</v>
      </c>
      <c r="AL191" s="28">
        <f t="shared" si="552"/>
        <v>96.678339807393172</v>
      </c>
      <c r="AM191" s="28">
        <f t="shared" si="552"/>
        <v>73.341671290995151</v>
      </c>
      <c r="AN191" s="28">
        <f t="shared" si="552"/>
        <v>56.672622350710867</v>
      </c>
      <c r="AO191" s="28">
        <f t="shared" si="552"/>
        <v>44.766158821936237</v>
      </c>
      <c r="AP191" s="28">
        <f t="shared" si="552"/>
        <v>36.261542015668724</v>
      </c>
      <c r="AR191" s="163" t="s">
        <v>18</v>
      </c>
      <c r="AS191" s="162">
        <v>20000</v>
      </c>
      <c r="AT191" s="58" t="s">
        <v>19</v>
      </c>
      <c r="AU191" s="28">
        <f>AU155+AU167+AU179</f>
        <v>454.28571428571422</v>
      </c>
      <c r="AV191" s="28">
        <f t="shared" ref="AV191:BD191" si="553">AV155+AV167+AV179</f>
        <v>328.77551020408163</v>
      </c>
      <c r="AW191" s="28">
        <f t="shared" si="553"/>
        <v>239.12536443148693</v>
      </c>
      <c r="AX191" s="28">
        <f t="shared" si="553"/>
        <v>175.08954602249057</v>
      </c>
      <c r="AY191" s="28">
        <f t="shared" si="553"/>
        <v>129.34967573035044</v>
      </c>
      <c r="AZ191" s="28">
        <f t="shared" si="553"/>
        <v>96.678339807393172</v>
      </c>
      <c r="BA191" s="28">
        <f t="shared" si="553"/>
        <v>73.341671290995151</v>
      </c>
      <c r="BB191" s="28">
        <f t="shared" si="553"/>
        <v>56.672622350710867</v>
      </c>
      <c r="BC191" s="28">
        <f t="shared" si="553"/>
        <v>44.766158821936237</v>
      </c>
      <c r="BD191" s="28">
        <f t="shared" si="553"/>
        <v>36.261542015668724</v>
      </c>
      <c r="BF191" s="163" t="s">
        <v>18</v>
      </c>
      <c r="BG191" s="162">
        <v>20000</v>
      </c>
      <c r="BH191" s="58" t="s">
        <v>19</v>
      </c>
      <c r="BI191" s="28">
        <f>BI155+BI167+BI179</f>
        <v>454.28571428571422</v>
      </c>
      <c r="BJ191" s="28">
        <f t="shared" ref="BJ191:BR191" si="554">BJ155+BJ167+BJ179</f>
        <v>328.77551020408163</v>
      </c>
      <c r="BK191" s="28">
        <f t="shared" si="554"/>
        <v>239.12536443148693</v>
      </c>
      <c r="BL191" s="28">
        <f t="shared" si="554"/>
        <v>175.08954602249057</v>
      </c>
      <c r="BM191" s="28">
        <f t="shared" si="554"/>
        <v>129.34967573035044</v>
      </c>
      <c r="BN191" s="28">
        <f t="shared" si="554"/>
        <v>96.678339807393172</v>
      </c>
      <c r="BO191" s="28">
        <f t="shared" si="554"/>
        <v>73.341671290995151</v>
      </c>
      <c r="BP191" s="28">
        <f t="shared" si="554"/>
        <v>56.672622350710867</v>
      </c>
      <c r="BQ191" s="28">
        <f t="shared" si="554"/>
        <v>44.766158821936237</v>
      </c>
      <c r="BR191" s="28">
        <f t="shared" si="554"/>
        <v>36.261542015668724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265.32516213482478</v>
      </c>
      <c r="J192" s="28"/>
      <c r="K192" s="28"/>
      <c r="L192" s="28"/>
      <c r="M192" s="28"/>
      <c r="N192" s="28">
        <f>SUM(E191:N191)/10</f>
        <v>163.43461449608279</v>
      </c>
      <c r="P192" s="163"/>
      <c r="Q192" s="162"/>
      <c r="R192" s="20" t="s">
        <v>22</v>
      </c>
      <c r="S192" s="28"/>
      <c r="T192" s="28"/>
      <c r="U192" s="28"/>
      <c r="V192" s="28"/>
      <c r="W192" s="29">
        <f>SUM(S191:W191)/5</f>
        <v>265.32516213482478</v>
      </c>
      <c r="X192" s="28"/>
      <c r="Y192" s="28"/>
      <c r="Z192" s="28"/>
      <c r="AA192" s="28"/>
      <c r="AB192" s="28">
        <f>SUM(S191:AB191)/10</f>
        <v>163.43461449608279</v>
      </c>
      <c r="AD192" s="163"/>
      <c r="AE192" s="162"/>
      <c r="AF192" s="20" t="s">
        <v>22</v>
      </c>
      <c r="AG192" s="28"/>
      <c r="AH192" s="28"/>
      <c r="AI192" s="28"/>
      <c r="AJ192" s="28"/>
      <c r="AK192" s="29">
        <f>SUM(AG191:AK191)/5</f>
        <v>265.32516213482478</v>
      </c>
      <c r="AL192" s="28"/>
      <c r="AM192" s="28"/>
      <c r="AN192" s="28"/>
      <c r="AO192" s="28"/>
      <c r="AP192" s="28">
        <f>SUM(AG191:AP191)/10</f>
        <v>163.43461449608279</v>
      </c>
      <c r="AR192" s="163"/>
      <c r="AS192" s="162"/>
      <c r="AT192" s="20" t="s">
        <v>22</v>
      </c>
      <c r="AU192" s="28"/>
      <c r="AV192" s="28"/>
      <c r="AW192" s="28"/>
      <c r="AX192" s="28"/>
      <c r="AY192" s="29">
        <f>SUM(AU191:AY191)/5</f>
        <v>265.32516213482478</v>
      </c>
      <c r="AZ192" s="28"/>
      <c r="BA192" s="28"/>
      <c r="BB192" s="28"/>
      <c r="BC192" s="28"/>
      <c r="BD192" s="28">
        <f>SUM(AU191:BD191)/10</f>
        <v>163.43461449608279</v>
      </c>
      <c r="BF192" s="163"/>
      <c r="BG192" s="162"/>
      <c r="BH192" s="20" t="s">
        <v>22</v>
      </c>
      <c r="BI192" s="28"/>
      <c r="BJ192" s="28"/>
      <c r="BK192" s="28"/>
      <c r="BL192" s="28"/>
      <c r="BM192" s="29">
        <f>SUM(BI191:BM191)/5</f>
        <v>265.32516213482478</v>
      </c>
      <c r="BN192" s="28"/>
      <c r="BO192" s="28"/>
      <c r="BP192" s="28"/>
      <c r="BQ192" s="28"/>
      <c r="BR192" s="28">
        <f>SUM(BI191:BR191)/10</f>
        <v>163.43461449608279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454.28571428571422</v>
      </c>
      <c r="F193" s="28">
        <f t="shared" ref="F193:N194" si="555">F157+F169+F181</f>
        <v>783.0612244897959</v>
      </c>
      <c r="G193" s="28">
        <f t="shared" si="555"/>
        <v>1022.1865889212827</v>
      </c>
      <c r="H193" s="28">
        <f t="shared" si="555"/>
        <v>1197.2761349437735</v>
      </c>
      <c r="I193" s="29">
        <f t="shared" si="555"/>
        <v>1326.6258106741238</v>
      </c>
      <c r="J193" s="28">
        <f t="shared" si="555"/>
        <v>1423.3041504815171</v>
      </c>
      <c r="K193" s="28">
        <f t="shared" si="555"/>
        <v>1496.6458217725121</v>
      </c>
      <c r="L193" s="28">
        <f t="shared" si="555"/>
        <v>1553.3184441232229</v>
      </c>
      <c r="M193" s="28">
        <f t="shared" si="555"/>
        <v>1598.0846029451593</v>
      </c>
      <c r="N193" s="28">
        <f t="shared" si="555"/>
        <v>1634.3461449608278</v>
      </c>
      <c r="P193" s="163"/>
      <c r="Q193" s="162"/>
      <c r="R193" s="20" t="s">
        <v>52</v>
      </c>
      <c r="S193" s="28">
        <f>S157+S169+S181</f>
        <v>454.28571428571422</v>
      </c>
      <c r="T193" s="28">
        <f t="shared" ref="T193:AB194" si="556">T157+T169+T181</f>
        <v>783.0612244897959</v>
      </c>
      <c r="U193" s="28">
        <f t="shared" si="556"/>
        <v>1022.1865889212827</v>
      </c>
      <c r="V193" s="28">
        <f t="shared" si="556"/>
        <v>1197.2761349437735</v>
      </c>
      <c r="W193" s="29">
        <f t="shared" si="556"/>
        <v>1326.6258106741238</v>
      </c>
      <c r="X193" s="28">
        <f t="shared" si="556"/>
        <v>1423.3041504815171</v>
      </c>
      <c r="Y193" s="28">
        <f t="shared" si="556"/>
        <v>1496.6458217725121</v>
      </c>
      <c r="Z193" s="28">
        <f t="shared" si="556"/>
        <v>1553.3184441232229</v>
      </c>
      <c r="AA193" s="28">
        <f t="shared" si="556"/>
        <v>1598.0846029451593</v>
      </c>
      <c r="AB193" s="28">
        <f t="shared" si="556"/>
        <v>1634.3461449608278</v>
      </c>
      <c r="AD193" s="163"/>
      <c r="AE193" s="162"/>
      <c r="AF193" s="20" t="s">
        <v>52</v>
      </c>
      <c r="AG193" s="28">
        <f>AG157+AG169+AG181</f>
        <v>454.28571428571422</v>
      </c>
      <c r="AH193" s="28">
        <f t="shared" ref="AH193:AP194" si="557">AH157+AH169+AH181</f>
        <v>783.0612244897959</v>
      </c>
      <c r="AI193" s="28">
        <f t="shared" si="557"/>
        <v>1022.1865889212827</v>
      </c>
      <c r="AJ193" s="28">
        <f t="shared" si="557"/>
        <v>1197.2761349437735</v>
      </c>
      <c r="AK193" s="29">
        <f t="shared" si="557"/>
        <v>1326.6258106741238</v>
      </c>
      <c r="AL193" s="28">
        <f t="shared" si="557"/>
        <v>1423.3041504815171</v>
      </c>
      <c r="AM193" s="28">
        <f t="shared" si="557"/>
        <v>1496.6458217725121</v>
      </c>
      <c r="AN193" s="28">
        <f t="shared" si="557"/>
        <v>1553.3184441232229</v>
      </c>
      <c r="AO193" s="28">
        <f t="shared" si="557"/>
        <v>1598.0846029451593</v>
      </c>
      <c r="AP193" s="28">
        <f t="shared" si="557"/>
        <v>1634.3461449608278</v>
      </c>
      <c r="AR193" s="163"/>
      <c r="AS193" s="162"/>
      <c r="AT193" s="20" t="s">
        <v>52</v>
      </c>
      <c r="AU193" s="28">
        <f>AU157+AU169+AU181</f>
        <v>454.28571428571422</v>
      </c>
      <c r="AV193" s="28">
        <f t="shared" ref="AV193:BD194" si="558">AV157+AV169+AV181</f>
        <v>783.0612244897959</v>
      </c>
      <c r="AW193" s="28">
        <f t="shared" si="558"/>
        <v>1022.1865889212827</v>
      </c>
      <c r="AX193" s="28">
        <f t="shared" si="558"/>
        <v>1197.2761349437735</v>
      </c>
      <c r="AY193" s="29">
        <f t="shared" si="558"/>
        <v>1326.6258106741238</v>
      </c>
      <c r="AZ193" s="28">
        <f t="shared" si="558"/>
        <v>1423.3041504815171</v>
      </c>
      <c r="BA193" s="28">
        <f t="shared" si="558"/>
        <v>1496.6458217725121</v>
      </c>
      <c r="BB193" s="28">
        <f t="shared" si="558"/>
        <v>1553.3184441232229</v>
      </c>
      <c r="BC193" s="28">
        <f t="shared" si="558"/>
        <v>1598.0846029451593</v>
      </c>
      <c r="BD193" s="28">
        <f t="shared" si="558"/>
        <v>1634.3461449608278</v>
      </c>
      <c r="BF193" s="163"/>
      <c r="BG193" s="162"/>
      <c r="BH193" s="20" t="s">
        <v>52</v>
      </c>
      <c r="BI193" s="28">
        <f>BI157+BI169+BI181</f>
        <v>454.28571428571422</v>
      </c>
      <c r="BJ193" s="28">
        <f t="shared" ref="BJ193:BR194" si="559">BJ157+BJ169+BJ181</f>
        <v>783.0612244897959</v>
      </c>
      <c r="BK193" s="28">
        <f t="shared" si="559"/>
        <v>1022.1865889212827</v>
      </c>
      <c r="BL193" s="28">
        <f t="shared" si="559"/>
        <v>1197.2761349437735</v>
      </c>
      <c r="BM193" s="29">
        <f t="shared" si="559"/>
        <v>1326.6258106741238</v>
      </c>
      <c r="BN193" s="28">
        <f t="shared" si="559"/>
        <v>1423.3041504815171</v>
      </c>
      <c r="BO193" s="28">
        <f t="shared" si="559"/>
        <v>1496.6458217725121</v>
      </c>
      <c r="BP193" s="28">
        <f t="shared" si="559"/>
        <v>1553.3184441232229</v>
      </c>
      <c r="BQ193" s="28">
        <f t="shared" si="559"/>
        <v>1598.0846029451593</v>
      </c>
      <c r="BR193" s="28">
        <f t="shared" si="559"/>
        <v>1634.3461449608278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9085.7142857142844</v>
      </c>
      <c r="F194" s="28">
        <f t="shared" si="555"/>
        <v>6575.5102040816319</v>
      </c>
      <c r="G194" s="28">
        <f t="shared" si="555"/>
        <v>4782.5072886297385</v>
      </c>
      <c r="H194" s="28">
        <f t="shared" si="555"/>
        <v>3501.7909204498114</v>
      </c>
      <c r="I194" s="28">
        <f t="shared" si="555"/>
        <v>2586.9935146070088</v>
      </c>
      <c r="J194" s="28">
        <f t="shared" si="555"/>
        <v>1933.5667961478637</v>
      </c>
      <c r="K194" s="28">
        <f t="shared" si="555"/>
        <v>1466.8334258199029</v>
      </c>
      <c r="L194" s="28">
        <f t="shared" si="555"/>
        <v>1133.4524470142173</v>
      </c>
      <c r="M194" s="28">
        <f t="shared" si="555"/>
        <v>895.32317643872489</v>
      </c>
      <c r="N194" s="28">
        <f t="shared" si="555"/>
        <v>725.23084031337453</v>
      </c>
      <c r="P194" s="163"/>
      <c r="Q194" s="162">
        <v>400000</v>
      </c>
      <c r="R194" s="58" t="s">
        <v>19</v>
      </c>
      <c r="S194" s="28">
        <f>S158+S170+S182</f>
        <v>9085.7142857142844</v>
      </c>
      <c r="T194" s="28">
        <f t="shared" si="556"/>
        <v>6575.5102040816319</v>
      </c>
      <c r="U194" s="28">
        <f t="shared" si="556"/>
        <v>4782.5072886297385</v>
      </c>
      <c r="V194" s="28">
        <f t="shared" si="556"/>
        <v>3501.7909204498114</v>
      </c>
      <c r="W194" s="28">
        <f t="shared" si="556"/>
        <v>2586.9935146070088</v>
      </c>
      <c r="X194" s="28">
        <f t="shared" si="556"/>
        <v>1933.5667961478637</v>
      </c>
      <c r="Y194" s="28">
        <f t="shared" si="556"/>
        <v>1466.8334258199029</v>
      </c>
      <c r="Z194" s="28">
        <f t="shared" si="556"/>
        <v>1133.4524470142173</v>
      </c>
      <c r="AA194" s="28">
        <f t="shared" si="556"/>
        <v>895.32317643872489</v>
      </c>
      <c r="AB194" s="28">
        <f t="shared" si="556"/>
        <v>725.23084031337453</v>
      </c>
      <c r="AD194" s="163"/>
      <c r="AE194" s="162">
        <v>400000</v>
      </c>
      <c r="AF194" s="58" t="s">
        <v>19</v>
      </c>
      <c r="AG194" s="28">
        <f>AG158+AG170+AG182</f>
        <v>9085.7142857142844</v>
      </c>
      <c r="AH194" s="28">
        <f t="shared" si="557"/>
        <v>6575.5102040816319</v>
      </c>
      <c r="AI194" s="28">
        <f t="shared" si="557"/>
        <v>4782.5072886297385</v>
      </c>
      <c r="AJ194" s="28">
        <f t="shared" si="557"/>
        <v>3501.7909204498114</v>
      </c>
      <c r="AK194" s="28">
        <f t="shared" si="557"/>
        <v>2586.9935146070088</v>
      </c>
      <c r="AL194" s="28">
        <f t="shared" si="557"/>
        <v>1933.5667961478637</v>
      </c>
      <c r="AM194" s="28">
        <f t="shared" si="557"/>
        <v>1466.8334258199029</v>
      </c>
      <c r="AN194" s="28">
        <f t="shared" si="557"/>
        <v>1133.4524470142173</v>
      </c>
      <c r="AO194" s="28">
        <f t="shared" si="557"/>
        <v>895.32317643872489</v>
      </c>
      <c r="AP194" s="28">
        <f t="shared" si="557"/>
        <v>725.23084031337453</v>
      </c>
      <c r="AR194" s="163"/>
      <c r="AS194" s="162">
        <v>400000</v>
      </c>
      <c r="AT194" s="58" t="s">
        <v>19</v>
      </c>
      <c r="AU194" s="28">
        <f>AU158+AU170+AU182</f>
        <v>9085.7142857142844</v>
      </c>
      <c r="AV194" s="28">
        <f t="shared" si="558"/>
        <v>6575.5102040816319</v>
      </c>
      <c r="AW194" s="28">
        <f t="shared" si="558"/>
        <v>4782.5072886297385</v>
      </c>
      <c r="AX194" s="28">
        <f t="shared" si="558"/>
        <v>3501.7909204498114</v>
      </c>
      <c r="AY194" s="28">
        <f t="shared" si="558"/>
        <v>2586.9935146070088</v>
      </c>
      <c r="AZ194" s="28">
        <f t="shared" si="558"/>
        <v>1933.5667961478637</v>
      </c>
      <c r="BA194" s="28">
        <f t="shared" si="558"/>
        <v>1466.8334258199029</v>
      </c>
      <c r="BB194" s="28">
        <f t="shared" si="558"/>
        <v>1133.4524470142173</v>
      </c>
      <c r="BC194" s="28">
        <f t="shared" si="558"/>
        <v>895.32317643872489</v>
      </c>
      <c r="BD194" s="28">
        <f t="shared" si="558"/>
        <v>725.23084031337453</v>
      </c>
      <c r="BF194" s="163"/>
      <c r="BG194" s="162">
        <v>400000</v>
      </c>
      <c r="BH194" s="58" t="s">
        <v>19</v>
      </c>
      <c r="BI194" s="28">
        <f>BI158+BI170+BI182</f>
        <v>9085.7142857142844</v>
      </c>
      <c r="BJ194" s="28">
        <f t="shared" si="559"/>
        <v>6575.5102040816319</v>
      </c>
      <c r="BK194" s="28">
        <f t="shared" si="559"/>
        <v>4782.5072886297385</v>
      </c>
      <c r="BL194" s="28">
        <f t="shared" si="559"/>
        <v>3501.7909204498114</v>
      </c>
      <c r="BM194" s="28">
        <f t="shared" si="559"/>
        <v>2586.9935146070088</v>
      </c>
      <c r="BN194" s="28">
        <f t="shared" si="559"/>
        <v>1933.5667961478637</v>
      </c>
      <c r="BO194" s="28">
        <f t="shared" si="559"/>
        <v>1466.8334258199029</v>
      </c>
      <c r="BP194" s="28">
        <f t="shared" si="559"/>
        <v>1133.4524470142173</v>
      </c>
      <c r="BQ194" s="28">
        <f t="shared" si="559"/>
        <v>895.32317643872489</v>
      </c>
      <c r="BR194" s="28">
        <f t="shared" si="559"/>
        <v>725.23084031337453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5306.5032426964954</v>
      </c>
      <c r="J195" s="28"/>
      <c r="K195" s="28"/>
      <c r="L195" s="28"/>
      <c r="M195" s="28"/>
      <c r="N195" s="28">
        <f>SUM(E194:N194)/10</f>
        <v>3268.6922899216561</v>
      </c>
      <c r="P195" s="163"/>
      <c r="Q195" s="162"/>
      <c r="R195" s="20" t="s">
        <v>22</v>
      </c>
      <c r="S195" s="28"/>
      <c r="T195" s="28"/>
      <c r="U195" s="28"/>
      <c r="V195" s="28"/>
      <c r="W195" s="29">
        <f>SUM(S194:W194)/5</f>
        <v>5306.5032426964954</v>
      </c>
      <c r="X195" s="28"/>
      <c r="Y195" s="28"/>
      <c r="Z195" s="28"/>
      <c r="AA195" s="28"/>
      <c r="AB195" s="28">
        <f>SUM(S194:AB194)/10</f>
        <v>3268.6922899216561</v>
      </c>
      <c r="AD195" s="163"/>
      <c r="AE195" s="162"/>
      <c r="AF195" s="20" t="s">
        <v>22</v>
      </c>
      <c r="AG195" s="28"/>
      <c r="AH195" s="28"/>
      <c r="AI195" s="28"/>
      <c r="AJ195" s="28"/>
      <c r="AK195" s="29">
        <f>SUM(AG194:AK194)/5</f>
        <v>5306.5032426964954</v>
      </c>
      <c r="AL195" s="28"/>
      <c r="AM195" s="28"/>
      <c r="AN195" s="28"/>
      <c r="AO195" s="28"/>
      <c r="AP195" s="28">
        <f>SUM(AG194:AP194)/10</f>
        <v>3268.6922899216561</v>
      </c>
      <c r="AR195" s="163"/>
      <c r="AS195" s="162"/>
      <c r="AT195" s="20" t="s">
        <v>22</v>
      </c>
      <c r="AU195" s="28"/>
      <c r="AV195" s="28"/>
      <c r="AW195" s="28"/>
      <c r="AX195" s="28"/>
      <c r="AY195" s="29">
        <f>SUM(AU194:AY194)/5</f>
        <v>5306.5032426964954</v>
      </c>
      <c r="AZ195" s="28"/>
      <c r="BA195" s="28"/>
      <c r="BB195" s="28"/>
      <c r="BC195" s="28"/>
      <c r="BD195" s="28">
        <f>SUM(AU194:BD194)/10</f>
        <v>3268.6922899216561</v>
      </c>
      <c r="BF195" s="163"/>
      <c r="BG195" s="162"/>
      <c r="BH195" s="20" t="s">
        <v>22</v>
      </c>
      <c r="BI195" s="28"/>
      <c r="BJ195" s="28"/>
      <c r="BK195" s="28"/>
      <c r="BL195" s="28"/>
      <c r="BM195" s="29">
        <f>SUM(BI194:BM194)/5</f>
        <v>5306.5032426964954</v>
      </c>
      <c r="BN195" s="28"/>
      <c r="BO195" s="28"/>
      <c r="BP195" s="28"/>
      <c r="BQ195" s="28"/>
      <c r="BR195" s="28">
        <f>SUM(BI194:BR194)/10</f>
        <v>3268.6922899216561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9085.7142857142844</v>
      </c>
      <c r="F196" s="28">
        <f t="shared" ref="F196:N197" si="560">F160+F172+F184</f>
        <v>15661.224489795917</v>
      </c>
      <c r="G196" s="28">
        <f t="shared" si="560"/>
        <v>20443.731778425656</v>
      </c>
      <c r="H196" s="28">
        <f t="shared" si="560"/>
        <v>23945.522698875469</v>
      </c>
      <c r="I196" s="29">
        <f t="shared" si="560"/>
        <v>26532.516213482479</v>
      </c>
      <c r="J196" s="28">
        <f t="shared" si="560"/>
        <v>28466.08300963034</v>
      </c>
      <c r="K196" s="28">
        <f t="shared" si="560"/>
        <v>29932.916435450243</v>
      </c>
      <c r="L196" s="28">
        <f t="shared" si="560"/>
        <v>31066.368882464456</v>
      </c>
      <c r="M196" s="28">
        <f t="shared" si="560"/>
        <v>31961.692058903183</v>
      </c>
      <c r="N196" s="28">
        <f t="shared" si="560"/>
        <v>32686.922899216559</v>
      </c>
      <c r="P196" s="163"/>
      <c r="Q196" s="162"/>
      <c r="R196" s="20" t="s">
        <v>52</v>
      </c>
      <c r="S196" s="28">
        <f>S160+S172+S184</f>
        <v>9085.7142857142844</v>
      </c>
      <c r="T196" s="28">
        <f t="shared" ref="T196:AB197" si="561">T160+T172+T184</f>
        <v>15661.224489795917</v>
      </c>
      <c r="U196" s="28">
        <f t="shared" si="561"/>
        <v>20443.731778425656</v>
      </c>
      <c r="V196" s="28">
        <f t="shared" si="561"/>
        <v>23945.522698875469</v>
      </c>
      <c r="W196" s="29">
        <f t="shared" si="561"/>
        <v>26532.516213482479</v>
      </c>
      <c r="X196" s="28">
        <f t="shared" si="561"/>
        <v>28466.08300963034</v>
      </c>
      <c r="Y196" s="28">
        <f t="shared" si="561"/>
        <v>29932.916435450243</v>
      </c>
      <c r="Z196" s="28">
        <f t="shared" si="561"/>
        <v>31066.368882464456</v>
      </c>
      <c r="AA196" s="28">
        <f t="shared" si="561"/>
        <v>31961.692058903183</v>
      </c>
      <c r="AB196" s="28">
        <f t="shared" si="561"/>
        <v>32686.922899216559</v>
      </c>
      <c r="AD196" s="163"/>
      <c r="AE196" s="162"/>
      <c r="AF196" s="20" t="s">
        <v>52</v>
      </c>
      <c r="AG196" s="28">
        <f>AG160+AG172+AG184</f>
        <v>9085.7142857142844</v>
      </c>
      <c r="AH196" s="28">
        <f t="shared" ref="AH196:AP197" si="562">AH160+AH172+AH184</f>
        <v>15661.224489795917</v>
      </c>
      <c r="AI196" s="28">
        <f t="shared" si="562"/>
        <v>20443.731778425656</v>
      </c>
      <c r="AJ196" s="28">
        <f t="shared" si="562"/>
        <v>23945.522698875469</v>
      </c>
      <c r="AK196" s="29">
        <f t="shared" si="562"/>
        <v>26532.516213482479</v>
      </c>
      <c r="AL196" s="28">
        <f t="shared" si="562"/>
        <v>28466.08300963034</v>
      </c>
      <c r="AM196" s="28">
        <f t="shared" si="562"/>
        <v>29932.916435450243</v>
      </c>
      <c r="AN196" s="28">
        <f t="shared" si="562"/>
        <v>31066.368882464456</v>
      </c>
      <c r="AO196" s="28">
        <f t="shared" si="562"/>
        <v>31961.692058903183</v>
      </c>
      <c r="AP196" s="28">
        <f t="shared" si="562"/>
        <v>32686.922899216559</v>
      </c>
      <c r="AR196" s="163"/>
      <c r="AS196" s="162"/>
      <c r="AT196" s="20" t="s">
        <v>52</v>
      </c>
      <c r="AU196" s="28">
        <f>AU160+AU172+AU184</f>
        <v>9085.7142857142844</v>
      </c>
      <c r="AV196" s="28">
        <f t="shared" ref="AV196:BD197" si="563">AV160+AV172+AV184</f>
        <v>15661.224489795917</v>
      </c>
      <c r="AW196" s="28">
        <f t="shared" si="563"/>
        <v>20443.731778425656</v>
      </c>
      <c r="AX196" s="28">
        <f t="shared" si="563"/>
        <v>23945.522698875469</v>
      </c>
      <c r="AY196" s="29">
        <f t="shared" si="563"/>
        <v>26532.516213482479</v>
      </c>
      <c r="AZ196" s="28">
        <f t="shared" si="563"/>
        <v>28466.08300963034</v>
      </c>
      <c r="BA196" s="28">
        <f t="shared" si="563"/>
        <v>29932.916435450243</v>
      </c>
      <c r="BB196" s="28">
        <f t="shared" si="563"/>
        <v>31066.368882464456</v>
      </c>
      <c r="BC196" s="28">
        <f t="shared" si="563"/>
        <v>31961.692058903183</v>
      </c>
      <c r="BD196" s="28">
        <f t="shared" si="563"/>
        <v>32686.922899216559</v>
      </c>
      <c r="BF196" s="163"/>
      <c r="BG196" s="162"/>
      <c r="BH196" s="20" t="s">
        <v>52</v>
      </c>
      <c r="BI196" s="28">
        <f>BI160+BI172+BI184</f>
        <v>9085.7142857142844</v>
      </c>
      <c r="BJ196" s="28">
        <f t="shared" ref="BJ196:BR197" si="564">BJ160+BJ172+BJ184</f>
        <v>15661.224489795917</v>
      </c>
      <c r="BK196" s="28">
        <f t="shared" si="564"/>
        <v>20443.731778425656</v>
      </c>
      <c r="BL196" s="28">
        <f t="shared" si="564"/>
        <v>23945.522698875469</v>
      </c>
      <c r="BM196" s="29">
        <f t="shared" si="564"/>
        <v>26532.516213482479</v>
      </c>
      <c r="BN196" s="28">
        <f t="shared" si="564"/>
        <v>28466.08300963034</v>
      </c>
      <c r="BO196" s="28">
        <f t="shared" si="564"/>
        <v>29932.916435450243</v>
      </c>
      <c r="BP196" s="28">
        <f t="shared" si="564"/>
        <v>31066.368882464456</v>
      </c>
      <c r="BQ196" s="28">
        <f t="shared" si="564"/>
        <v>31961.692058903183</v>
      </c>
      <c r="BR196" s="28">
        <f t="shared" si="564"/>
        <v>32686.922899216559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22714.28571428571</v>
      </c>
      <c r="F197" s="30">
        <f t="shared" si="560"/>
        <v>16438.775510204083</v>
      </c>
      <c r="G197" s="30">
        <f t="shared" si="560"/>
        <v>11956.268221574348</v>
      </c>
      <c r="H197" s="30">
        <f t="shared" si="560"/>
        <v>8754.4773011245288</v>
      </c>
      <c r="I197" s="30">
        <f t="shared" si="560"/>
        <v>6467.4837865175223</v>
      </c>
      <c r="J197" s="30">
        <f t="shared" si="560"/>
        <v>4833.9169903696593</v>
      </c>
      <c r="K197" s="30">
        <f t="shared" si="560"/>
        <v>3667.0835645497577</v>
      </c>
      <c r="L197" s="30">
        <f t="shared" si="560"/>
        <v>2833.6311175355436</v>
      </c>
      <c r="M197" s="30">
        <f t="shared" si="560"/>
        <v>2238.3079410968121</v>
      </c>
      <c r="N197" s="30">
        <f t="shared" si="560"/>
        <v>1813.077100783436</v>
      </c>
      <c r="P197" s="163"/>
      <c r="Q197" s="161">
        <v>1000000</v>
      </c>
      <c r="R197" s="16" t="s">
        <v>19</v>
      </c>
      <c r="S197" s="30">
        <f>S161+S173+S185</f>
        <v>22714.28571428571</v>
      </c>
      <c r="T197" s="30">
        <f t="shared" si="561"/>
        <v>16438.775510204083</v>
      </c>
      <c r="U197" s="30">
        <f t="shared" si="561"/>
        <v>11956.268221574348</v>
      </c>
      <c r="V197" s="30">
        <f t="shared" si="561"/>
        <v>8754.4773011245288</v>
      </c>
      <c r="W197" s="30">
        <f t="shared" si="561"/>
        <v>6467.4837865175223</v>
      </c>
      <c r="X197" s="30">
        <f t="shared" si="561"/>
        <v>4833.9169903696593</v>
      </c>
      <c r="Y197" s="30">
        <f t="shared" si="561"/>
        <v>3667.0835645497577</v>
      </c>
      <c r="Z197" s="30">
        <f t="shared" si="561"/>
        <v>2833.6311175355436</v>
      </c>
      <c r="AA197" s="30">
        <f t="shared" si="561"/>
        <v>2238.3079410968121</v>
      </c>
      <c r="AB197" s="30">
        <f t="shared" si="561"/>
        <v>1813.077100783436</v>
      </c>
      <c r="AD197" s="163"/>
      <c r="AE197" s="161">
        <v>1000000</v>
      </c>
      <c r="AF197" s="16" t="s">
        <v>19</v>
      </c>
      <c r="AG197" s="30">
        <f>AG161+AG173+AG185</f>
        <v>22714.28571428571</v>
      </c>
      <c r="AH197" s="30">
        <f t="shared" si="562"/>
        <v>16438.775510204083</v>
      </c>
      <c r="AI197" s="30">
        <f t="shared" si="562"/>
        <v>11956.268221574348</v>
      </c>
      <c r="AJ197" s="30">
        <f t="shared" si="562"/>
        <v>8754.4773011245288</v>
      </c>
      <c r="AK197" s="30">
        <f t="shared" si="562"/>
        <v>6467.4837865175223</v>
      </c>
      <c r="AL197" s="30">
        <f t="shared" si="562"/>
        <v>4833.9169903696593</v>
      </c>
      <c r="AM197" s="30">
        <f t="shared" si="562"/>
        <v>3667.0835645497577</v>
      </c>
      <c r="AN197" s="30">
        <f t="shared" si="562"/>
        <v>2833.6311175355436</v>
      </c>
      <c r="AO197" s="30">
        <f t="shared" si="562"/>
        <v>2238.3079410968121</v>
      </c>
      <c r="AP197" s="30">
        <f t="shared" si="562"/>
        <v>1813.077100783436</v>
      </c>
      <c r="AR197" s="163"/>
      <c r="AS197" s="161">
        <v>1000000</v>
      </c>
      <c r="AT197" s="16" t="s">
        <v>19</v>
      </c>
      <c r="AU197" s="30">
        <f>AU161+AU173+AU185</f>
        <v>22714.28571428571</v>
      </c>
      <c r="AV197" s="30">
        <f t="shared" si="563"/>
        <v>16438.775510204083</v>
      </c>
      <c r="AW197" s="30">
        <f t="shared" si="563"/>
        <v>11956.268221574348</v>
      </c>
      <c r="AX197" s="30">
        <f t="shared" si="563"/>
        <v>8754.4773011245288</v>
      </c>
      <c r="AY197" s="30">
        <f t="shared" si="563"/>
        <v>6467.4837865175223</v>
      </c>
      <c r="AZ197" s="30">
        <f t="shared" si="563"/>
        <v>4833.9169903696593</v>
      </c>
      <c r="BA197" s="30">
        <f t="shared" si="563"/>
        <v>3667.0835645497577</v>
      </c>
      <c r="BB197" s="30">
        <f t="shared" si="563"/>
        <v>2833.6311175355436</v>
      </c>
      <c r="BC197" s="30">
        <f t="shared" si="563"/>
        <v>2238.3079410968121</v>
      </c>
      <c r="BD197" s="30">
        <f t="shared" si="563"/>
        <v>1813.077100783436</v>
      </c>
      <c r="BF197" s="163"/>
      <c r="BG197" s="161">
        <v>1000000</v>
      </c>
      <c r="BH197" s="16" t="s">
        <v>19</v>
      </c>
      <c r="BI197" s="30">
        <f>BI161+BI173+BI185</f>
        <v>22714.28571428571</v>
      </c>
      <c r="BJ197" s="30">
        <f t="shared" si="564"/>
        <v>16438.775510204083</v>
      </c>
      <c r="BK197" s="30">
        <f t="shared" si="564"/>
        <v>11956.268221574348</v>
      </c>
      <c r="BL197" s="30">
        <f t="shared" si="564"/>
        <v>8754.4773011245288</v>
      </c>
      <c r="BM197" s="30">
        <f t="shared" si="564"/>
        <v>6467.4837865175223</v>
      </c>
      <c r="BN197" s="30">
        <f t="shared" si="564"/>
        <v>4833.9169903696593</v>
      </c>
      <c r="BO197" s="30">
        <f t="shared" si="564"/>
        <v>3667.0835645497577</v>
      </c>
      <c r="BP197" s="30">
        <f t="shared" si="564"/>
        <v>2833.6311175355436</v>
      </c>
      <c r="BQ197" s="30">
        <f t="shared" si="564"/>
        <v>2238.3079410968121</v>
      </c>
      <c r="BR197" s="30">
        <f t="shared" si="564"/>
        <v>1813.077100783436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13266.258106741239</v>
      </c>
      <c r="J198" s="30"/>
      <c r="K198" s="30"/>
      <c r="L198" s="30"/>
      <c r="M198" s="30"/>
      <c r="N198" s="30">
        <f>SUM(E197:N197)/10</f>
        <v>8171.7307248041398</v>
      </c>
      <c r="P198" s="163"/>
      <c r="Q198" s="161"/>
      <c r="R198" s="16" t="s">
        <v>22</v>
      </c>
      <c r="S198" s="30"/>
      <c r="T198" s="30"/>
      <c r="U198" s="30"/>
      <c r="V198" s="30"/>
      <c r="W198" s="31">
        <f>SUM(S197:W197)/5</f>
        <v>13266.258106741239</v>
      </c>
      <c r="X198" s="30"/>
      <c r="Y198" s="30"/>
      <c r="Z198" s="30"/>
      <c r="AA198" s="30"/>
      <c r="AB198" s="30">
        <f>SUM(S197:AB197)/10</f>
        <v>8171.7307248041398</v>
      </c>
      <c r="AD198" s="163"/>
      <c r="AE198" s="161"/>
      <c r="AF198" s="16" t="s">
        <v>22</v>
      </c>
      <c r="AG198" s="30"/>
      <c r="AH198" s="30"/>
      <c r="AI198" s="30"/>
      <c r="AJ198" s="30"/>
      <c r="AK198" s="31">
        <f>SUM(AG197:AK197)/5</f>
        <v>13266.258106741239</v>
      </c>
      <c r="AL198" s="30"/>
      <c r="AM198" s="30"/>
      <c r="AN198" s="30"/>
      <c r="AO198" s="30"/>
      <c r="AP198" s="30">
        <f>SUM(AG197:AP197)/10</f>
        <v>8171.7307248041398</v>
      </c>
      <c r="AR198" s="163"/>
      <c r="AS198" s="161"/>
      <c r="AT198" s="16" t="s">
        <v>22</v>
      </c>
      <c r="AU198" s="30"/>
      <c r="AV198" s="30"/>
      <c r="AW198" s="30"/>
      <c r="AX198" s="30"/>
      <c r="AY198" s="31">
        <f>SUM(AU197:AY197)/5</f>
        <v>13266.258106741239</v>
      </c>
      <c r="AZ198" s="30"/>
      <c r="BA198" s="30"/>
      <c r="BB198" s="30"/>
      <c r="BC198" s="30"/>
      <c r="BD198" s="30">
        <f>SUM(AU197:BD197)/10</f>
        <v>8171.7307248041398</v>
      </c>
      <c r="BF198" s="163"/>
      <c r="BG198" s="161"/>
      <c r="BH198" s="16" t="s">
        <v>22</v>
      </c>
      <c r="BI198" s="30"/>
      <c r="BJ198" s="30"/>
      <c r="BK198" s="30"/>
      <c r="BL198" s="30"/>
      <c r="BM198" s="31">
        <f>SUM(BI197:BM197)/5</f>
        <v>13266.258106741239</v>
      </c>
      <c r="BN198" s="30"/>
      <c r="BO198" s="30"/>
      <c r="BP198" s="30"/>
      <c r="BQ198" s="30"/>
      <c r="BR198" s="30">
        <f>SUM(BI197:BR197)/10</f>
        <v>8171.7307248041398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22714.28571428571</v>
      </c>
      <c r="F199" s="30">
        <f t="shared" ref="F199:N200" si="565">F163+F175+F187</f>
        <v>39153.061224489786</v>
      </c>
      <c r="G199" s="30">
        <f t="shared" si="565"/>
        <v>51109.329446064141</v>
      </c>
      <c r="H199" s="30">
        <f t="shared" si="565"/>
        <v>59863.806747188668</v>
      </c>
      <c r="I199" s="31">
        <f t="shared" si="565"/>
        <v>66331.290533706197</v>
      </c>
      <c r="J199" s="30">
        <f t="shared" si="565"/>
        <v>71165.207524075842</v>
      </c>
      <c r="K199" s="30">
        <f t="shared" si="565"/>
        <v>74832.291088625614</v>
      </c>
      <c r="L199" s="30">
        <f t="shared" si="565"/>
        <v>77665.922206161136</v>
      </c>
      <c r="M199" s="30">
        <f t="shared" si="565"/>
        <v>79904.230147257957</v>
      </c>
      <c r="N199" s="30">
        <f t="shared" si="565"/>
        <v>81717.307248041383</v>
      </c>
      <c r="P199" s="163"/>
      <c r="Q199" s="161"/>
      <c r="R199" s="16" t="s">
        <v>52</v>
      </c>
      <c r="S199" s="30">
        <f>S163+S175+S187</f>
        <v>22714.28571428571</v>
      </c>
      <c r="T199" s="30">
        <f t="shared" ref="T199:AB200" si="566">T163+T175+T187</f>
        <v>39153.061224489786</v>
      </c>
      <c r="U199" s="30">
        <f t="shared" si="566"/>
        <v>51109.329446064141</v>
      </c>
      <c r="V199" s="30">
        <f t="shared" si="566"/>
        <v>59863.806747188668</v>
      </c>
      <c r="W199" s="31">
        <f t="shared" si="566"/>
        <v>66331.290533706197</v>
      </c>
      <c r="X199" s="30">
        <f t="shared" si="566"/>
        <v>71165.207524075842</v>
      </c>
      <c r="Y199" s="30">
        <f t="shared" si="566"/>
        <v>74832.291088625614</v>
      </c>
      <c r="Z199" s="30">
        <f t="shared" si="566"/>
        <v>77665.922206161136</v>
      </c>
      <c r="AA199" s="30">
        <f t="shared" si="566"/>
        <v>79904.230147257957</v>
      </c>
      <c r="AB199" s="30">
        <f t="shared" si="566"/>
        <v>81717.307248041383</v>
      </c>
      <c r="AD199" s="163"/>
      <c r="AE199" s="161"/>
      <c r="AF199" s="16" t="s">
        <v>52</v>
      </c>
      <c r="AG199" s="30">
        <f>AG163+AG175+AG187</f>
        <v>22714.28571428571</v>
      </c>
      <c r="AH199" s="30">
        <f t="shared" ref="AH199:AP200" si="567">AH163+AH175+AH187</f>
        <v>39153.061224489786</v>
      </c>
      <c r="AI199" s="30">
        <f t="shared" si="567"/>
        <v>51109.329446064141</v>
      </c>
      <c r="AJ199" s="30">
        <f t="shared" si="567"/>
        <v>59863.806747188668</v>
      </c>
      <c r="AK199" s="31">
        <f t="shared" si="567"/>
        <v>66331.290533706197</v>
      </c>
      <c r="AL199" s="30">
        <f t="shared" si="567"/>
        <v>71165.207524075842</v>
      </c>
      <c r="AM199" s="30">
        <f t="shared" si="567"/>
        <v>74832.291088625614</v>
      </c>
      <c r="AN199" s="30">
        <f t="shared" si="567"/>
        <v>77665.922206161136</v>
      </c>
      <c r="AO199" s="30">
        <f t="shared" si="567"/>
        <v>79904.230147257957</v>
      </c>
      <c r="AP199" s="30">
        <f t="shared" si="567"/>
        <v>81717.307248041383</v>
      </c>
      <c r="AR199" s="163"/>
      <c r="AS199" s="161"/>
      <c r="AT199" s="16" t="s">
        <v>52</v>
      </c>
      <c r="AU199" s="30">
        <f>AU163+AU175+AU187</f>
        <v>22714.28571428571</v>
      </c>
      <c r="AV199" s="30">
        <f t="shared" ref="AV199:BD200" si="568">AV163+AV175+AV187</f>
        <v>39153.061224489786</v>
      </c>
      <c r="AW199" s="30">
        <f t="shared" si="568"/>
        <v>51109.329446064141</v>
      </c>
      <c r="AX199" s="30">
        <f t="shared" si="568"/>
        <v>59863.806747188668</v>
      </c>
      <c r="AY199" s="31">
        <f t="shared" si="568"/>
        <v>66331.290533706197</v>
      </c>
      <c r="AZ199" s="30">
        <f t="shared" si="568"/>
        <v>71165.207524075842</v>
      </c>
      <c r="BA199" s="30">
        <f t="shared" si="568"/>
        <v>74832.291088625614</v>
      </c>
      <c r="BB199" s="30">
        <f t="shared" si="568"/>
        <v>77665.922206161136</v>
      </c>
      <c r="BC199" s="30">
        <f t="shared" si="568"/>
        <v>79904.230147257957</v>
      </c>
      <c r="BD199" s="30">
        <f t="shared" si="568"/>
        <v>81717.307248041383</v>
      </c>
      <c r="BF199" s="163"/>
      <c r="BG199" s="161"/>
      <c r="BH199" s="16" t="s">
        <v>52</v>
      </c>
      <c r="BI199" s="30">
        <f>BI163+BI175+BI187</f>
        <v>22714.28571428571</v>
      </c>
      <c r="BJ199" s="30">
        <f t="shared" ref="BJ199:BR200" si="569">BJ163+BJ175+BJ187</f>
        <v>39153.061224489786</v>
      </c>
      <c r="BK199" s="30">
        <f t="shared" si="569"/>
        <v>51109.329446064141</v>
      </c>
      <c r="BL199" s="30">
        <f t="shared" si="569"/>
        <v>59863.806747188668</v>
      </c>
      <c r="BM199" s="31">
        <f t="shared" si="569"/>
        <v>66331.290533706197</v>
      </c>
      <c r="BN199" s="30">
        <f t="shared" si="569"/>
        <v>71165.207524075842</v>
      </c>
      <c r="BO199" s="30">
        <f t="shared" si="569"/>
        <v>74832.291088625614</v>
      </c>
      <c r="BP199" s="30">
        <f t="shared" si="569"/>
        <v>77665.922206161136</v>
      </c>
      <c r="BQ199" s="30">
        <f t="shared" si="569"/>
        <v>79904.230147257957</v>
      </c>
      <c r="BR199" s="30">
        <f t="shared" si="569"/>
        <v>81717.307248041383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47699.999999999993</v>
      </c>
      <c r="F200" s="30">
        <f t="shared" si="565"/>
        <v>34521.428571428572</v>
      </c>
      <c r="G200" s="30">
        <f t="shared" si="565"/>
        <v>25108.163265306128</v>
      </c>
      <c r="H200" s="30">
        <f t="shared" si="565"/>
        <v>18384.402332361507</v>
      </c>
      <c r="I200" s="30">
        <f t="shared" si="565"/>
        <v>13581.715951686798</v>
      </c>
      <c r="J200" s="30">
        <f t="shared" si="565"/>
        <v>10151.225679776284</v>
      </c>
      <c r="K200" s="30">
        <f t="shared" si="565"/>
        <v>7700.8754855544912</v>
      </c>
      <c r="L200" s="30">
        <f t="shared" si="565"/>
        <v>5950.6253468246414</v>
      </c>
      <c r="M200" s="30">
        <f t="shared" si="565"/>
        <v>4700.4466763033051</v>
      </c>
      <c r="N200" s="30">
        <f t="shared" si="565"/>
        <v>3807.4619116452159</v>
      </c>
      <c r="P200" s="163"/>
      <c r="Q200" s="161">
        <v>2100000</v>
      </c>
      <c r="R200" s="16" t="s">
        <v>19</v>
      </c>
      <c r="S200" s="30">
        <f>S164+S176+S188</f>
        <v>47699.999999999993</v>
      </c>
      <c r="T200" s="30">
        <f t="shared" si="566"/>
        <v>34521.428571428572</v>
      </c>
      <c r="U200" s="30">
        <f t="shared" si="566"/>
        <v>25108.163265306128</v>
      </c>
      <c r="V200" s="30">
        <f t="shared" si="566"/>
        <v>18384.402332361507</v>
      </c>
      <c r="W200" s="30">
        <f t="shared" si="566"/>
        <v>13581.715951686798</v>
      </c>
      <c r="X200" s="30">
        <f t="shared" si="566"/>
        <v>10151.225679776284</v>
      </c>
      <c r="Y200" s="30">
        <f t="shared" si="566"/>
        <v>7700.8754855544912</v>
      </c>
      <c r="Z200" s="30">
        <f t="shared" si="566"/>
        <v>5950.6253468246414</v>
      </c>
      <c r="AA200" s="30">
        <f t="shared" si="566"/>
        <v>4700.4466763033051</v>
      </c>
      <c r="AB200" s="30">
        <f t="shared" si="566"/>
        <v>3807.4619116452159</v>
      </c>
      <c r="AD200" s="163"/>
      <c r="AE200" s="161">
        <v>2100000</v>
      </c>
      <c r="AF200" s="16" t="s">
        <v>19</v>
      </c>
      <c r="AG200" s="30">
        <f>AG164+AG176+AG188</f>
        <v>47699.999999999993</v>
      </c>
      <c r="AH200" s="30">
        <f t="shared" si="567"/>
        <v>34521.428571428572</v>
      </c>
      <c r="AI200" s="30">
        <f t="shared" si="567"/>
        <v>25108.163265306128</v>
      </c>
      <c r="AJ200" s="30">
        <f t="shared" si="567"/>
        <v>18384.402332361507</v>
      </c>
      <c r="AK200" s="30">
        <f t="shared" si="567"/>
        <v>13581.715951686798</v>
      </c>
      <c r="AL200" s="30">
        <f t="shared" si="567"/>
        <v>10151.225679776284</v>
      </c>
      <c r="AM200" s="30">
        <f t="shared" si="567"/>
        <v>7700.8754855544912</v>
      </c>
      <c r="AN200" s="30">
        <f t="shared" si="567"/>
        <v>5950.6253468246414</v>
      </c>
      <c r="AO200" s="30">
        <f t="shared" si="567"/>
        <v>4700.4466763033051</v>
      </c>
      <c r="AP200" s="30">
        <f t="shared" si="567"/>
        <v>3807.4619116452159</v>
      </c>
      <c r="AR200" s="163"/>
      <c r="AS200" s="161">
        <v>2100000</v>
      </c>
      <c r="AT200" s="16" t="s">
        <v>19</v>
      </c>
      <c r="AU200" s="30">
        <f>AU164+AU176+AU188</f>
        <v>47699.999999999993</v>
      </c>
      <c r="AV200" s="30">
        <f t="shared" si="568"/>
        <v>34521.428571428572</v>
      </c>
      <c r="AW200" s="30">
        <f t="shared" si="568"/>
        <v>25108.163265306128</v>
      </c>
      <c r="AX200" s="30">
        <f t="shared" si="568"/>
        <v>18384.402332361507</v>
      </c>
      <c r="AY200" s="30">
        <f t="shared" si="568"/>
        <v>13581.715951686798</v>
      </c>
      <c r="AZ200" s="30">
        <f t="shared" si="568"/>
        <v>10151.225679776284</v>
      </c>
      <c r="BA200" s="30">
        <f t="shared" si="568"/>
        <v>7700.8754855544912</v>
      </c>
      <c r="BB200" s="30">
        <f t="shared" si="568"/>
        <v>5950.6253468246414</v>
      </c>
      <c r="BC200" s="30">
        <f t="shared" si="568"/>
        <v>4700.4466763033051</v>
      </c>
      <c r="BD200" s="30">
        <f t="shared" si="568"/>
        <v>3807.4619116452159</v>
      </c>
      <c r="BF200" s="163"/>
      <c r="BG200" s="161">
        <v>2100000</v>
      </c>
      <c r="BH200" s="16" t="s">
        <v>19</v>
      </c>
      <c r="BI200" s="30">
        <f>BI164+BI176+BI188</f>
        <v>47699.999999999993</v>
      </c>
      <c r="BJ200" s="30">
        <f t="shared" si="569"/>
        <v>34521.428571428572</v>
      </c>
      <c r="BK200" s="30">
        <f t="shared" si="569"/>
        <v>25108.163265306128</v>
      </c>
      <c r="BL200" s="30">
        <f t="shared" si="569"/>
        <v>18384.402332361507</v>
      </c>
      <c r="BM200" s="30">
        <f t="shared" si="569"/>
        <v>13581.715951686798</v>
      </c>
      <c r="BN200" s="30">
        <f t="shared" si="569"/>
        <v>10151.225679776284</v>
      </c>
      <c r="BO200" s="30">
        <f t="shared" si="569"/>
        <v>7700.8754855544912</v>
      </c>
      <c r="BP200" s="30">
        <f t="shared" si="569"/>
        <v>5950.6253468246414</v>
      </c>
      <c r="BQ200" s="30">
        <f t="shared" si="569"/>
        <v>4700.4466763033051</v>
      </c>
      <c r="BR200" s="30">
        <f t="shared" si="569"/>
        <v>3807.4619116452159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27859.142024156601</v>
      </c>
      <c r="J201" s="30"/>
      <c r="K201" s="30"/>
      <c r="L201" s="30"/>
      <c r="M201" s="30"/>
      <c r="N201" s="30">
        <f>SUM(E200:N200)/10</f>
        <v>17160.634522088694</v>
      </c>
      <c r="P201" s="163"/>
      <c r="Q201" s="161"/>
      <c r="R201" s="16" t="s">
        <v>22</v>
      </c>
      <c r="S201" s="30"/>
      <c r="T201" s="30"/>
      <c r="U201" s="30"/>
      <c r="V201" s="30"/>
      <c r="W201" s="31">
        <f>SUM(S200:W200)/5</f>
        <v>27859.142024156601</v>
      </c>
      <c r="X201" s="30"/>
      <c r="Y201" s="30"/>
      <c r="Z201" s="30"/>
      <c r="AA201" s="30"/>
      <c r="AB201" s="30">
        <f>SUM(S200:AB200)/10</f>
        <v>17160.634522088694</v>
      </c>
      <c r="AD201" s="163"/>
      <c r="AE201" s="161"/>
      <c r="AF201" s="16" t="s">
        <v>22</v>
      </c>
      <c r="AG201" s="30"/>
      <c r="AH201" s="30"/>
      <c r="AI201" s="30"/>
      <c r="AJ201" s="30"/>
      <c r="AK201" s="31">
        <f>SUM(AG200:AK200)/5</f>
        <v>27859.142024156601</v>
      </c>
      <c r="AL201" s="30"/>
      <c r="AM201" s="30"/>
      <c r="AN201" s="30"/>
      <c r="AO201" s="30"/>
      <c r="AP201" s="30">
        <f>SUM(AG200:AP200)/10</f>
        <v>17160.634522088694</v>
      </c>
      <c r="AR201" s="163"/>
      <c r="AS201" s="161"/>
      <c r="AT201" s="16" t="s">
        <v>22</v>
      </c>
      <c r="AU201" s="30"/>
      <c r="AV201" s="30"/>
      <c r="AW201" s="30"/>
      <c r="AX201" s="30"/>
      <c r="AY201" s="31">
        <f>SUM(AU200:AY200)/5</f>
        <v>27859.142024156601</v>
      </c>
      <c r="AZ201" s="30"/>
      <c r="BA201" s="30"/>
      <c r="BB201" s="30"/>
      <c r="BC201" s="30"/>
      <c r="BD201" s="30">
        <f>SUM(AU200:BD200)/10</f>
        <v>17160.634522088694</v>
      </c>
      <c r="BF201" s="163"/>
      <c r="BG201" s="161"/>
      <c r="BH201" s="16" t="s">
        <v>22</v>
      </c>
      <c r="BI201" s="30"/>
      <c r="BJ201" s="30"/>
      <c r="BK201" s="30"/>
      <c r="BL201" s="30"/>
      <c r="BM201" s="31">
        <f>SUM(BI200:BM200)/5</f>
        <v>27859.142024156601</v>
      </c>
      <c r="BN201" s="30"/>
      <c r="BO201" s="30"/>
      <c r="BP201" s="30"/>
      <c r="BQ201" s="30"/>
      <c r="BR201" s="30">
        <f>SUM(BI200:BR200)/10</f>
        <v>17160.634522088694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47699.999999999993</v>
      </c>
      <c r="F202" s="30">
        <f t="shared" ref="F202:N202" si="570">F166+F178+F190</f>
        <v>82221.428571428565</v>
      </c>
      <c r="G202" s="30">
        <f t="shared" si="570"/>
        <v>107329.59183673469</v>
      </c>
      <c r="H202" s="30">
        <f t="shared" si="570"/>
        <v>125713.9941690962</v>
      </c>
      <c r="I202" s="31">
        <f t="shared" si="570"/>
        <v>139295.71012078301</v>
      </c>
      <c r="J202" s="30">
        <f t="shared" si="570"/>
        <v>149446.93580055929</v>
      </c>
      <c r="K202" s="30">
        <f t="shared" si="570"/>
        <v>157147.81128611378</v>
      </c>
      <c r="L202" s="30">
        <f t="shared" si="570"/>
        <v>163098.43663293839</v>
      </c>
      <c r="M202" s="30">
        <f t="shared" si="570"/>
        <v>167798.8833092417</v>
      </c>
      <c r="N202" s="30">
        <f t="shared" si="570"/>
        <v>171606.34522088693</v>
      </c>
      <c r="P202" s="163"/>
      <c r="Q202" s="161"/>
      <c r="R202" s="16" t="s">
        <v>52</v>
      </c>
      <c r="S202" s="30">
        <f>S166+S178+S190</f>
        <v>47699.999999999993</v>
      </c>
      <c r="T202" s="30">
        <f t="shared" ref="T202:AB202" si="571">T166+T178+T190</f>
        <v>82221.428571428565</v>
      </c>
      <c r="U202" s="30">
        <f t="shared" si="571"/>
        <v>107329.59183673469</v>
      </c>
      <c r="V202" s="30">
        <f t="shared" si="571"/>
        <v>125713.9941690962</v>
      </c>
      <c r="W202" s="31">
        <f t="shared" si="571"/>
        <v>139295.71012078301</v>
      </c>
      <c r="X202" s="30">
        <f t="shared" si="571"/>
        <v>149446.93580055929</v>
      </c>
      <c r="Y202" s="30">
        <f t="shared" si="571"/>
        <v>157147.81128611378</v>
      </c>
      <c r="Z202" s="30">
        <f t="shared" si="571"/>
        <v>163098.43663293839</v>
      </c>
      <c r="AA202" s="30">
        <f t="shared" si="571"/>
        <v>167798.8833092417</v>
      </c>
      <c r="AB202" s="30">
        <f t="shared" si="571"/>
        <v>171606.34522088693</v>
      </c>
      <c r="AD202" s="163"/>
      <c r="AE202" s="161"/>
      <c r="AF202" s="16" t="s">
        <v>52</v>
      </c>
      <c r="AG202" s="30">
        <f>AG166+AG178+AG190</f>
        <v>47699.999999999993</v>
      </c>
      <c r="AH202" s="30">
        <f t="shared" ref="AH202:AP202" si="572">AH166+AH178+AH190</f>
        <v>82221.428571428565</v>
      </c>
      <c r="AI202" s="30">
        <f t="shared" si="572"/>
        <v>107329.59183673469</v>
      </c>
      <c r="AJ202" s="30">
        <f t="shared" si="572"/>
        <v>125713.9941690962</v>
      </c>
      <c r="AK202" s="31">
        <f t="shared" si="572"/>
        <v>139295.71012078301</v>
      </c>
      <c r="AL202" s="30">
        <f t="shared" si="572"/>
        <v>149446.93580055929</v>
      </c>
      <c r="AM202" s="30">
        <f t="shared" si="572"/>
        <v>157147.81128611378</v>
      </c>
      <c r="AN202" s="30">
        <f t="shared" si="572"/>
        <v>163098.43663293839</v>
      </c>
      <c r="AO202" s="30">
        <f t="shared" si="572"/>
        <v>167798.8833092417</v>
      </c>
      <c r="AP202" s="30">
        <f t="shared" si="572"/>
        <v>171606.34522088693</v>
      </c>
      <c r="AR202" s="163"/>
      <c r="AS202" s="161"/>
      <c r="AT202" s="16" t="s">
        <v>52</v>
      </c>
      <c r="AU202" s="30">
        <f>AU166+AU178+AU190</f>
        <v>47699.999999999993</v>
      </c>
      <c r="AV202" s="30">
        <f t="shared" ref="AV202:BD202" si="573">AV166+AV178+AV190</f>
        <v>82221.428571428565</v>
      </c>
      <c r="AW202" s="30">
        <f t="shared" si="573"/>
        <v>107329.59183673469</v>
      </c>
      <c r="AX202" s="30">
        <f t="shared" si="573"/>
        <v>125713.9941690962</v>
      </c>
      <c r="AY202" s="31">
        <f t="shared" si="573"/>
        <v>139295.71012078301</v>
      </c>
      <c r="AZ202" s="30">
        <f t="shared" si="573"/>
        <v>149446.93580055929</v>
      </c>
      <c r="BA202" s="30">
        <f t="shared" si="573"/>
        <v>157147.81128611378</v>
      </c>
      <c r="BB202" s="30">
        <f t="shared" si="573"/>
        <v>163098.43663293839</v>
      </c>
      <c r="BC202" s="30">
        <f t="shared" si="573"/>
        <v>167798.8833092417</v>
      </c>
      <c r="BD202" s="30">
        <f t="shared" si="573"/>
        <v>171606.34522088693</v>
      </c>
      <c r="BF202" s="163"/>
      <c r="BG202" s="161"/>
      <c r="BH202" s="16" t="s">
        <v>52</v>
      </c>
      <c r="BI202" s="30">
        <f>BI166+BI178+BI190</f>
        <v>47699.999999999993</v>
      </c>
      <c r="BJ202" s="30">
        <f t="shared" ref="BJ202:BR202" si="574">BJ166+BJ178+BJ190</f>
        <v>82221.428571428565</v>
      </c>
      <c r="BK202" s="30">
        <f t="shared" si="574"/>
        <v>107329.59183673469</v>
      </c>
      <c r="BL202" s="30">
        <f t="shared" si="574"/>
        <v>125713.9941690962</v>
      </c>
      <c r="BM202" s="31">
        <f t="shared" si="574"/>
        <v>139295.71012078301</v>
      </c>
      <c r="BN202" s="30">
        <f t="shared" si="574"/>
        <v>149446.93580055929</v>
      </c>
      <c r="BO202" s="30">
        <f t="shared" si="574"/>
        <v>157147.81128611378</v>
      </c>
      <c r="BP202" s="30">
        <f t="shared" si="574"/>
        <v>163098.43663293839</v>
      </c>
      <c r="BQ202" s="30">
        <f t="shared" si="574"/>
        <v>167798.8833092417</v>
      </c>
      <c r="BR202" s="30">
        <f t="shared" si="574"/>
        <v>171606.34522088693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AD2:AE12"/>
    <mergeCell ref="AF2:AG3"/>
    <mergeCell ref="AI2:AK3"/>
    <mergeCell ref="AM2:AP2"/>
    <mergeCell ref="B2:C12"/>
    <mergeCell ref="D2:E3"/>
    <mergeCell ref="G2:I3"/>
    <mergeCell ref="K2:N2"/>
    <mergeCell ref="P2:Q12"/>
    <mergeCell ref="R2:S3"/>
    <mergeCell ref="J14:J15"/>
    <mergeCell ref="K14:K15"/>
    <mergeCell ref="L14:L15"/>
    <mergeCell ref="M14:M15"/>
    <mergeCell ref="N14:N15"/>
    <mergeCell ref="P14:P15"/>
    <mergeCell ref="BK2:BM3"/>
    <mergeCell ref="BO2:BR2"/>
    <mergeCell ref="B14:B15"/>
    <mergeCell ref="C14:C15"/>
    <mergeCell ref="D14:D15"/>
    <mergeCell ref="E14:E15"/>
    <mergeCell ref="F14:F15"/>
    <mergeCell ref="G14:G15"/>
    <mergeCell ref="H14:H15"/>
    <mergeCell ref="I14:I15"/>
    <mergeCell ref="AR2:AS12"/>
    <mergeCell ref="AT2:AU3"/>
    <mergeCell ref="AW2:AY3"/>
    <mergeCell ref="BA2:BD2"/>
    <mergeCell ref="BF2:BG12"/>
    <mergeCell ref="BH2:BI3"/>
    <mergeCell ref="U2:W3"/>
    <mergeCell ref="Y2:AB2"/>
    <mergeCell ref="W14:W15"/>
    <mergeCell ref="X14:X15"/>
    <mergeCell ref="Y14:Y15"/>
    <mergeCell ref="Z14:Z15"/>
    <mergeCell ref="AA14:AA15"/>
    <mergeCell ref="AB14:AB15"/>
    <mergeCell ref="Q14:Q15"/>
    <mergeCell ref="R14:R15"/>
    <mergeCell ref="S14:S15"/>
    <mergeCell ref="T14:T15"/>
    <mergeCell ref="U14:U15"/>
    <mergeCell ref="V14:V15"/>
    <mergeCell ref="AJ14:AJ15"/>
    <mergeCell ref="AK14:AK15"/>
    <mergeCell ref="AL14:AL15"/>
    <mergeCell ref="AM14:AM15"/>
    <mergeCell ref="AN14:AN15"/>
    <mergeCell ref="AO14:AO15"/>
    <mergeCell ref="AD14:AD15"/>
    <mergeCell ref="AE14:AE15"/>
    <mergeCell ref="AF14:AF15"/>
    <mergeCell ref="AG14:AG15"/>
    <mergeCell ref="AH14:AH15"/>
    <mergeCell ref="AI14:AI15"/>
    <mergeCell ref="AY14:AY15"/>
    <mergeCell ref="AZ14:AZ15"/>
    <mergeCell ref="BA14:BA15"/>
    <mergeCell ref="BB14:BB15"/>
    <mergeCell ref="AP14:AP15"/>
    <mergeCell ref="AR14:AR15"/>
    <mergeCell ref="AS14:AS15"/>
    <mergeCell ref="AT14:AT15"/>
    <mergeCell ref="AU14:AU15"/>
    <mergeCell ref="AV14:AV15"/>
    <mergeCell ref="BP14:BP15"/>
    <mergeCell ref="BQ14:BQ15"/>
    <mergeCell ref="BR14:BR15"/>
    <mergeCell ref="B16:B17"/>
    <mergeCell ref="C16:C17"/>
    <mergeCell ref="P16:P17"/>
    <mergeCell ref="Q16:Q17"/>
    <mergeCell ref="AD16:AD17"/>
    <mergeCell ref="AE16:AE17"/>
    <mergeCell ref="AR16:AR17"/>
    <mergeCell ref="BJ14:BJ15"/>
    <mergeCell ref="BK14:BK15"/>
    <mergeCell ref="BL14:BL15"/>
    <mergeCell ref="BM14:BM15"/>
    <mergeCell ref="BN14:BN15"/>
    <mergeCell ref="BO14:BO15"/>
    <mergeCell ref="BC14:BC15"/>
    <mergeCell ref="BD14:BD15"/>
    <mergeCell ref="BF14:BF15"/>
    <mergeCell ref="BG14:BG15"/>
    <mergeCell ref="BH14:BH15"/>
    <mergeCell ref="BI14:BI15"/>
    <mergeCell ref="AW14:AW15"/>
    <mergeCell ref="AX14:AX15"/>
    <mergeCell ref="AS16:AS17"/>
    <mergeCell ref="BF16:BF17"/>
    <mergeCell ref="BG16:BG17"/>
    <mergeCell ref="B18:B25"/>
    <mergeCell ref="C18:C25"/>
    <mergeCell ref="P18:P25"/>
    <mergeCell ref="Q18:Q25"/>
    <mergeCell ref="AD18:AD25"/>
    <mergeCell ref="AE18:AE25"/>
    <mergeCell ref="AR18:AR25"/>
    <mergeCell ref="AS18:AS25"/>
    <mergeCell ref="BF18:BF25"/>
    <mergeCell ref="BG18:BG25"/>
    <mergeCell ref="B26:B30"/>
    <mergeCell ref="C26:C30"/>
    <mergeCell ref="P26:P30"/>
    <mergeCell ref="Q26:Q30"/>
    <mergeCell ref="AD26:AD30"/>
    <mergeCell ref="AE26:AE30"/>
    <mergeCell ref="AR26:AR30"/>
    <mergeCell ref="AS26:AS30"/>
    <mergeCell ref="BF26:BF30"/>
    <mergeCell ref="BG26:BG30"/>
    <mergeCell ref="B32:B33"/>
    <mergeCell ref="E32:E33"/>
    <mergeCell ref="F32:F33"/>
    <mergeCell ref="G32:G33"/>
    <mergeCell ref="H32:H33"/>
    <mergeCell ref="I32:I33"/>
    <mergeCell ref="J32:J33"/>
    <mergeCell ref="T32:T33"/>
    <mergeCell ref="U32:U33"/>
    <mergeCell ref="V32:V33"/>
    <mergeCell ref="W32:W33"/>
    <mergeCell ref="X32:X33"/>
    <mergeCell ref="Y32:Y33"/>
    <mergeCell ref="K32:K33"/>
    <mergeCell ref="L32:L33"/>
    <mergeCell ref="M32:M33"/>
    <mergeCell ref="N32:N33"/>
    <mergeCell ref="P32:P33"/>
    <mergeCell ref="S32:S33"/>
    <mergeCell ref="AI32:AI33"/>
    <mergeCell ref="AJ32:AJ33"/>
    <mergeCell ref="AK32:AK33"/>
    <mergeCell ref="AL32:AL33"/>
    <mergeCell ref="AM32:AM33"/>
    <mergeCell ref="AN32:AN33"/>
    <mergeCell ref="Z32:Z33"/>
    <mergeCell ref="AA32:AA33"/>
    <mergeCell ref="AB32:AB33"/>
    <mergeCell ref="AD32:AD33"/>
    <mergeCell ref="AG32:AG33"/>
    <mergeCell ref="AH32:AH33"/>
    <mergeCell ref="AX32:AX33"/>
    <mergeCell ref="AY32:AY33"/>
    <mergeCell ref="AZ32:AZ33"/>
    <mergeCell ref="BA32:BA33"/>
    <mergeCell ref="BB32:BB33"/>
    <mergeCell ref="BC32:BC33"/>
    <mergeCell ref="AO32:AO33"/>
    <mergeCell ref="AP32:AP33"/>
    <mergeCell ref="AR32:AR33"/>
    <mergeCell ref="AU32:AU33"/>
    <mergeCell ref="AV32:AV33"/>
    <mergeCell ref="AW32:AW33"/>
    <mergeCell ref="BM32:BM33"/>
    <mergeCell ref="BN32:BN33"/>
    <mergeCell ref="BO32:BO33"/>
    <mergeCell ref="BP32:BP33"/>
    <mergeCell ref="BQ32:BQ33"/>
    <mergeCell ref="BR32:BR33"/>
    <mergeCell ref="BD32:BD33"/>
    <mergeCell ref="BF32:BF33"/>
    <mergeCell ref="BI32:BI33"/>
    <mergeCell ref="BJ32:BJ33"/>
    <mergeCell ref="BK32:BK33"/>
    <mergeCell ref="BL32:BL33"/>
    <mergeCell ref="BG39:BG41"/>
    <mergeCell ref="C42:C46"/>
    <mergeCell ref="B34:B46"/>
    <mergeCell ref="C34:C38"/>
    <mergeCell ref="P34:P46"/>
    <mergeCell ref="Q34:Q38"/>
    <mergeCell ref="AD34:AD46"/>
    <mergeCell ref="AE34:AE38"/>
    <mergeCell ref="Q42:Q46"/>
    <mergeCell ref="AE42:AE46"/>
    <mergeCell ref="L48:L49"/>
    <mergeCell ref="M48:M49"/>
    <mergeCell ref="N48:N49"/>
    <mergeCell ref="P48:P49"/>
    <mergeCell ref="S48:S49"/>
    <mergeCell ref="T48:T49"/>
    <mergeCell ref="AS42:AS46"/>
    <mergeCell ref="BG42:BG46"/>
    <mergeCell ref="B48:B49"/>
    <mergeCell ref="E48:E49"/>
    <mergeCell ref="F48:F49"/>
    <mergeCell ref="G48:G49"/>
    <mergeCell ref="H48:H49"/>
    <mergeCell ref="I48:I49"/>
    <mergeCell ref="J48:J49"/>
    <mergeCell ref="K48:K49"/>
    <mergeCell ref="AR34:AR46"/>
    <mergeCell ref="AS34:AS38"/>
    <mergeCell ref="BF34:BF46"/>
    <mergeCell ref="BG34:BG38"/>
    <mergeCell ref="C39:C41"/>
    <mergeCell ref="Q39:Q41"/>
    <mergeCell ref="AE39:AE41"/>
    <mergeCell ref="AS39:AS41"/>
    <mergeCell ref="AA48:AA49"/>
    <mergeCell ref="AB48:AB49"/>
    <mergeCell ref="AD48:AD49"/>
    <mergeCell ref="AG48:AG49"/>
    <mergeCell ref="AH48:AH49"/>
    <mergeCell ref="AI48:AI49"/>
    <mergeCell ref="U48:U49"/>
    <mergeCell ref="V48:V49"/>
    <mergeCell ref="W48:W49"/>
    <mergeCell ref="X48:X49"/>
    <mergeCell ref="Y48:Y49"/>
    <mergeCell ref="Z48:Z49"/>
    <mergeCell ref="AU48:AU49"/>
    <mergeCell ref="AV48:AV49"/>
    <mergeCell ref="AW48:AW49"/>
    <mergeCell ref="AX48:AX49"/>
    <mergeCell ref="AJ48:AJ49"/>
    <mergeCell ref="AK48:AK49"/>
    <mergeCell ref="AL48:AL49"/>
    <mergeCell ref="AM48:AM49"/>
    <mergeCell ref="AN48:AN49"/>
    <mergeCell ref="AO48:AO49"/>
    <mergeCell ref="BN48:BN49"/>
    <mergeCell ref="BO48:BO49"/>
    <mergeCell ref="BP48:BP49"/>
    <mergeCell ref="BQ48:BQ49"/>
    <mergeCell ref="BR48:BR49"/>
    <mergeCell ref="B50:B62"/>
    <mergeCell ref="C50:C54"/>
    <mergeCell ref="P50:P62"/>
    <mergeCell ref="Q50:Q54"/>
    <mergeCell ref="AD50:AD62"/>
    <mergeCell ref="BF48:BF49"/>
    <mergeCell ref="BI48:BI49"/>
    <mergeCell ref="BJ48:BJ49"/>
    <mergeCell ref="BK48:BK49"/>
    <mergeCell ref="BL48:BL49"/>
    <mergeCell ref="BM48:BM49"/>
    <mergeCell ref="AY48:AY49"/>
    <mergeCell ref="AZ48:AZ49"/>
    <mergeCell ref="BA48:BA49"/>
    <mergeCell ref="BB48:BB49"/>
    <mergeCell ref="BC48:BC49"/>
    <mergeCell ref="BD48:BD49"/>
    <mergeCell ref="AP48:AP49"/>
    <mergeCell ref="AR48:AR49"/>
    <mergeCell ref="AE50:AE54"/>
    <mergeCell ref="AR50:AR62"/>
    <mergeCell ref="AS50:AS54"/>
    <mergeCell ref="BF50:BF62"/>
    <mergeCell ref="BG50:BG54"/>
    <mergeCell ref="C55:C57"/>
    <mergeCell ref="Q55:Q57"/>
    <mergeCell ref="AE55:AE57"/>
    <mergeCell ref="AS55:AS57"/>
    <mergeCell ref="BG55:BG57"/>
    <mergeCell ref="C58:C62"/>
    <mergeCell ref="Q58:Q62"/>
    <mergeCell ref="AE58:AE62"/>
    <mergeCell ref="AS58:AS62"/>
    <mergeCell ref="BG58:BG62"/>
    <mergeCell ref="B63:B77"/>
    <mergeCell ref="C63:C67"/>
    <mergeCell ref="P63:P77"/>
    <mergeCell ref="Q63:Q67"/>
    <mergeCell ref="AD63:AD77"/>
    <mergeCell ref="AE63:AE67"/>
    <mergeCell ref="AR63:AR77"/>
    <mergeCell ref="AS63:AS67"/>
    <mergeCell ref="BF63:BF77"/>
    <mergeCell ref="BG63:BG67"/>
    <mergeCell ref="C68:C72"/>
    <mergeCell ref="Q68:Q72"/>
    <mergeCell ref="AE68:AE72"/>
    <mergeCell ref="AS68:AS72"/>
    <mergeCell ref="BG68:BG72"/>
    <mergeCell ref="C73:C77"/>
    <mergeCell ref="Q73:Q77"/>
    <mergeCell ref="AE73:AE77"/>
    <mergeCell ref="AS73:AS77"/>
    <mergeCell ref="BG73:BG77"/>
    <mergeCell ref="B78:B92"/>
    <mergeCell ref="C78:C82"/>
    <mergeCell ref="P78:P92"/>
    <mergeCell ref="Q78:Q82"/>
    <mergeCell ref="AD78:AD92"/>
    <mergeCell ref="AE78:AE82"/>
    <mergeCell ref="AR78:AR92"/>
    <mergeCell ref="AS78:AS82"/>
    <mergeCell ref="BF78:BF92"/>
    <mergeCell ref="BG78:BG82"/>
    <mergeCell ref="C83:C87"/>
    <mergeCell ref="Q83:Q87"/>
    <mergeCell ref="AE83:AE87"/>
    <mergeCell ref="AS83:AS87"/>
    <mergeCell ref="BG83:BG87"/>
    <mergeCell ref="C88:C92"/>
    <mergeCell ref="Q88:Q92"/>
    <mergeCell ref="AE88:AE92"/>
    <mergeCell ref="AS88:AS92"/>
    <mergeCell ref="BG88:BG92"/>
    <mergeCell ref="B94:B95"/>
    <mergeCell ref="E94:E95"/>
    <mergeCell ref="F94:F95"/>
    <mergeCell ref="G94:G95"/>
    <mergeCell ref="H94:H95"/>
    <mergeCell ref="P94:P95"/>
    <mergeCell ref="S94:S95"/>
    <mergeCell ref="T94:T95"/>
    <mergeCell ref="U94:U95"/>
    <mergeCell ref="V94:V95"/>
    <mergeCell ref="W94:W95"/>
    <mergeCell ref="I94:I95"/>
    <mergeCell ref="J94:J95"/>
    <mergeCell ref="K94:K95"/>
    <mergeCell ref="L94:L95"/>
    <mergeCell ref="M94:M95"/>
    <mergeCell ref="N94:N95"/>
    <mergeCell ref="AG94:AG95"/>
    <mergeCell ref="AH94:AH95"/>
    <mergeCell ref="AI94:AI95"/>
    <mergeCell ref="AJ94:AJ95"/>
    <mergeCell ref="AK94:AK95"/>
    <mergeCell ref="AL94:AL95"/>
    <mergeCell ref="X94:X95"/>
    <mergeCell ref="Y94:Y95"/>
    <mergeCell ref="Z94:Z95"/>
    <mergeCell ref="AA94:AA95"/>
    <mergeCell ref="AB94:AB95"/>
    <mergeCell ref="AD94:AD95"/>
    <mergeCell ref="AX94:AX95"/>
    <mergeCell ref="AY94:AY95"/>
    <mergeCell ref="AZ94:AZ95"/>
    <mergeCell ref="BA94:BA95"/>
    <mergeCell ref="AM94:AM95"/>
    <mergeCell ref="AN94:AN95"/>
    <mergeCell ref="AO94:AO95"/>
    <mergeCell ref="AP94:AP95"/>
    <mergeCell ref="AR94:AR95"/>
    <mergeCell ref="AU94:AU95"/>
    <mergeCell ref="BQ94:BQ95"/>
    <mergeCell ref="BR94:BR95"/>
    <mergeCell ref="B96:B108"/>
    <mergeCell ref="C96:C100"/>
    <mergeCell ref="P96:P108"/>
    <mergeCell ref="Q96:Q100"/>
    <mergeCell ref="AD96:AD108"/>
    <mergeCell ref="AE96:AE100"/>
    <mergeCell ref="AR96:AR108"/>
    <mergeCell ref="AS96:AS100"/>
    <mergeCell ref="BK94:BK95"/>
    <mergeCell ref="BL94:BL95"/>
    <mergeCell ref="BM94:BM95"/>
    <mergeCell ref="BN94:BN95"/>
    <mergeCell ref="BO94:BO95"/>
    <mergeCell ref="BP94:BP95"/>
    <mergeCell ref="BB94:BB95"/>
    <mergeCell ref="BC94:BC95"/>
    <mergeCell ref="BD94:BD95"/>
    <mergeCell ref="BF94:BF95"/>
    <mergeCell ref="BI94:BI95"/>
    <mergeCell ref="BJ94:BJ95"/>
    <mergeCell ref="AV94:AV95"/>
    <mergeCell ref="AW94:AW95"/>
    <mergeCell ref="AS104:AS108"/>
    <mergeCell ref="BG104:BG108"/>
    <mergeCell ref="B109:B123"/>
    <mergeCell ref="C109:C113"/>
    <mergeCell ref="P109:P123"/>
    <mergeCell ref="Q109:Q113"/>
    <mergeCell ref="AD109:AD123"/>
    <mergeCell ref="AE109:AE113"/>
    <mergeCell ref="AR109:AR123"/>
    <mergeCell ref="AS109:AS113"/>
    <mergeCell ref="BF96:BF108"/>
    <mergeCell ref="BG96:BG100"/>
    <mergeCell ref="C101:C103"/>
    <mergeCell ref="Q101:Q103"/>
    <mergeCell ref="AE101:AE103"/>
    <mergeCell ref="AS101:AS103"/>
    <mergeCell ref="BG101:BG103"/>
    <mergeCell ref="C104:C108"/>
    <mergeCell ref="Q104:Q108"/>
    <mergeCell ref="AE104:AE108"/>
    <mergeCell ref="AS119:AS123"/>
    <mergeCell ref="BG119:BG123"/>
    <mergeCell ref="BG109:BG113"/>
    <mergeCell ref="BG114:BG118"/>
    <mergeCell ref="P124:P136"/>
    <mergeCell ref="Q124:Q128"/>
    <mergeCell ref="AD124:AD136"/>
    <mergeCell ref="AE124:AE128"/>
    <mergeCell ref="AR124:AR136"/>
    <mergeCell ref="AS124:AS128"/>
    <mergeCell ref="BF109:BF123"/>
    <mergeCell ref="C114:C118"/>
    <mergeCell ref="Q114:Q118"/>
    <mergeCell ref="AE114:AE118"/>
    <mergeCell ref="AS114:AS118"/>
    <mergeCell ref="C119:C123"/>
    <mergeCell ref="Q119:Q123"/>
    <mergeCell ref="AE119:AE123"/>
    <mergeCell ref="Q147:Q151"/>
    <mergeCell ref="AE147:AE151"/>
    <mergeCell ref="AS132:AS136"/>
    <mergeCell ref="BG132:BG136"/>
    <mergeCell ref="B137:B151"/>
    <mergeCell ref="C137:C141"/>
    <mergeCell ref="P137:P151"/>
    <mergeCell ref="Q137:Q141"/>
    <mergeCell ref="AD137:AD151"/>
    <mergeCell ref="AE137:AE141"/>
    <mergeCell ref="AR137:AR151"/>
    <mergeCell ref="AS137:AS141"/>
    <mergeCell ref="BF124:BF136"/>
    <mergeCell ref="BG124:BG128"/>
    <mergeCell ref="C129:C131"/>
    <mergeCell ref="Q129:Q131"/>
    <mergeCell ref="AE129:AE131"/>
    <mergeCell ref="AS129:AS131"/>
    <mergeCell ref="BG129:BG131"/>
    <mergeCell ref="C132:C136"/>
    <mergeCell ref="Q132:Q136"/>
    <mergeCell ref="AE132:AE136"/>
    <mergeCell ref="B124:B136"/>
    <mergeCell ref="C124:C128"/>
    <mergeCell ref="J153:J154"/>
    <mergeCell ref="K153:K154"/>
    <mergeCell ref="L153:L154"/>
    <mergeCell ref="M153:M154"/>
    <mergeCell ref="N153:N154"/>
    <mergeCell ref="P153:P154"/>
    <mergeCell ref="AS147:AS151"/>
    <mergeCell ref="BG147:BG151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BF137:BF151"/>
    <mergeCell ref="BG137:BG141"/>
    <mergeCell ref="C142:C146"/>
    <mergeCell ref="Q142:Q146"/>
    <mergeCell ref="AE142:AE146"/>
    <mergeCell ref="AS142:AS146"/>
    <mergeCell ref="BG142:BG146"/>
    <mergeCell ref="C147:C151"/>
    <mergeCell ref="W153:W154"/>
    <mergeCell ref="X153:X154"/>
    <mergeCell ref="Y153:Y154"/>
    <mergeCell ref="Z153:Z154"/>
    <mergeCell ref="AA153:AA154"/>
    <mergeCell ref="AB153:AB154"/>
    <mergeCell ref="Q153:Q154"/>
    <mergeCell ref="R153:R154"/>
    <mergeCell ref="S153:S154"/>
    <mergeCell ref="T153:T154"/>
    <mergeCell ref="U153:U154"/>
    <mergeCell ref="V153:V154"/>
    <mergeCell ref="AJ153:AJ154"/>
    <mergeCell ref="AK153:AK154"/>
    <mergeCell ref="AL153:AL154"/>
    <mergeCell ref="AM153:AM154"/>
    <mergeCell ref="AN153:AN154"/>
    <mergeCell ref="AO153:AO154"/>
    <mergeCell ref="AD153:AD154"/>
    <mergeCell ref="AE153:AE154"/>
    <mergeCell ref="AF153:AF154"/>
    <mergeCell ref="AG153:AG154"/>
    <mergeCell ref="AH153:AH154"/>
    <mergeCell ref="AI153:AI154"/>
    <mergeCell ref="AY153:AY154"/>
    <mergeCell ref="AZ153:AZ154"/>
    <mergeCell ref="BA153:BA154"/>
    <mergeCell ref="BB153:BB154"/>
    <mergeCell ref="AP153:AP154"/>
    <mergeCell ref="AR153:AR154"/>
    <mergeCell ref="AS153:AS154"/>
    <mergeCell ref="AT153:AT154"/>
    <mergeCell ref="AU153:AU154"/>
    <mergeCell ref="AV153:AV154"/>
    <mergeCell ref="BP153:BP154"/>
    <mergeCell ref="BQ153:BQ154"/>
    <mergeCell ref="BR153:BR154"/>
    <mergeCell ref="B155:B166"/>
    <mergeCell ref="C155:C157"/>
    <mergeCell ref="P155:P166"/>
    <mergeCell ref="Q155:Q157"/>
    <mergeCell ref="AD155:AD166"/>
    <mergeCell ref="AE155:AE157"/>
    <mergeCell ref="AR155:AR166"/>
    <mergeCell ref="BJ153:BJ154"/>
    <mergeCell ref="BK153:BK154"/>
    <mergeCell ref="BL153:BL154"/>
    <mergeCell ref="BM153:BM154"/>
    <mergeCell ref="BN153:BN154"/>
    <mergeCell ref="BO153:BO154"/>
    <mergeCell ref="BC153:BC154"/>
    <mergeCell ref="BD153:BD154"/>
    <mergeCell ref="BF153:BF154"/>
    <mergeCell ref="BG153:BG154"/>
    <mergeCell ref="BH153:BH154"/>
    <mergeCell ref="BI153:BI154"/>
    <mergeCell ref="AW153:AW154"/>
    <mergeCell ref="AX153:AX154"/>
    <mergeCell ref="AS161:AS163"/>
    <mergeCell ref="BG161:BG163"/>
    <mergeCell ref="C164:C166"/>
    <mergeCell ref="Q164:Q166"/>
    <mergeCell ref="AE164:AE166"/>
    <mergeCell ref="AS164:AS166"/>
    <mergeCell ref="BG164:BG166"/>
    <mergeCell ref="AS155:AS157"/>
    <mergeCell ref="BF155:BF166"/>
    <mergeCell ref="BG155:BG157"/>
    <mergeCell ref="C158:C160"/>
    <mergeCell ref="Q158:Q160"/>
    <mergeCell ref="AE158:AE160"/>
    <mergeCell ref="AS158:AS160"/>
    <mergeCell ref="BG158:BG160"/>
    <mergeCell ref="C161:C163"/>
    <mergeCell ref="Q161:Q163"/>
    <mergeCell ref="B167:B178"/>
    <mergeCell ref="C167:C169"/>
    <mergeCell ref="P167:P178"/>
    <mergeCell ref="Q167:Q169"/>
    <mergeCell ref="AD167:AD178"/>
    <mergeCell ref="AE167:AE169"/>
    <mergeCell ref="Q173:Q175"/>
    <mergeCell ref="AE173:AE175"/>
    <mergeCell ref="AE161:AE163"/>
    <mergeCell ref="AS173:AS175"/>
    <mergeCell ref="BG173:BG175"/>
    <mergeCell ref="C176:C178"/>
    <mergeCell ref="Q176:Q178"/>
    <mergeCell ref="AE176:AE178"/>
    <mergeCell ref="AS176:AS178"/>
    <mergeCell ref="BG176:BG178"/>
    <mergeCell ref="AR167:AR178"/>
    <mergeCell ref="AS167:AS169"/>
    <mergeCell ref="BF167:BF178"/>
    <mergeCell ref="BG167:BG169"/>
    <mergeCell ref="C170:C172"/>
    <mergeCell ref="Q170:Q172"/>
    <mergeCell ref="AE170:AE172"/>
    <mergeCell ref="AS170:AS172"/>
    <mergeCell ref="BG170:BG172"/>
    <mergeCell ref="C173:C175"/>
    <mergeCell ref="BG185:BG187"/>
    <mergeCell ref="C188:C190"/>
    <mergeCell ref="Q188:Q190"/>
    <mergeCell ref="AE188:AE190"/>
    <mergeCell ref="AS188:AS190"/>
    <mergeCell ref="BG188:BG190"/>
    <mergeCell ref="AR179:AR190"/>
    <mergeCell ref="AS179:AS181"/>
    <mergeCell ref="BF179:BF190"/>
    <mergeCell ref="BG179:BG181"/>
    <mergeCell ref="C182:C184"/>
    <mergeCell ref="Q182:Q184"/>
    <mergeCell ref="AE182:AE184"/>
    <mergeCell ref="AS182:AS184"/>
    <mergeCell ref="BG182:BG184"/>
    <mergeCell ref="C185:C187"/>
    <mergeCell ref="C179:C181"/>
    <mergeCell ref="P179:P190"/>
    <mergeCell ref="Q179:Q181"/>
    <mergeCell ref="AD179:AD190"/>
    <mergeCell ref="AE179:AE181"/>
    <mergeCell ref="Q185:Q187"/>
    <mergeCell ref="AE185:AE187"/>
    <mergeCell ref="B191:B202"/>
    <mergeCell ref="C191:C193"/>
    <mergeCell ref="P191:P202"/>
    <mergeCell ref="Q191:Q193"/>
    <mergeCell ref="AD191:AD202"/>
    <mergeCell ref="AE191:AE193"/>
    <mergeCell ref="Q197:Q199"/>
    <mergeCell ref="AE197:AE199"/>
    <mergeCell ref="AS185:AS187"/>
    <mergeCell ref="B179:B190"/>
    <mergeCell ref="AS197:AS199"/>
    <mergeCell ref="BG197:BG199"/>
    <mergeCell ref="C200:C202"/>
    <mergeCell ref="Q200:Q202"/>
    <mergeCell ref="AE200:AE202"/>
    <mergeCell ref="AS200:AS202"/>
    <mergeCell ref="BG200:BG202"/>
    <mergeCell ref="AR191:AR202"/>
    <mergeCell ref="AS191:AS193"/>
    <mergeCell ref="BF191:BF202"/>
    <mergeCell ref="BG191:BG193"/>
    <mergeCell ref="C194:C196"/>
    <mergeCell ref="Q194:Q196"/>
    <mergeCell ref="AE194:AE196"/>
    <mergeCell ref="AS194:AS196"/>
    <mergeCell ref="BG194:BG196"/>
    <mergeCell ref="C197:C199"/>
  </mergeCells>
  <conditionalFormatting sqref="E10">
    <cfRule type="cellIs" dxfId="194" priority="13" operator="lessThan">
      <formula>1</formula>
    </cfRule>
    <cfRule type="cellIs" dxfId="193" priority="14" operator="greaterThan">
      <formula>1</formula>
    </cfRule>
    <cfRule type="cellIs" dxfId="192" priority="15" operator="equal">
      <formula>1</formula>
    </cfRule>
  </conditionalFormatting>
  <conditionalFormatting sqref="S10">
    <cfRule type="cellIs" dxfId="191" priority="10" operator="lessThan">
      <formula>1</formula>
    </cfRule>
    <cfRule type="cellIs" dxfId="190" priority="11" operator="greaterThan">
      <formula>1</formula>
    </cfRule>
    <cfRule type="cellIs" dxfId="189" priority="12" operator="equal">
      <formula>1</formula>
    </cfRule>
  </conditionalFormatting>
  <conditionalFormatting sqref="AG10">
    <cfRule type="cellIs" dxfId="188" priority="7" operator="lessThan">
      <formula>1</formula>
    </cfRule>
    <cfRule type="cellIs" dxfId="187" priority="8" operator="greaterThan">
      <formula>1</formula>
    </cfRule>
    <cfRule type="cellIs" dxfId="186" priority="9" operator="equal">
      <formula>1</formula>
    </cfRule>
  </conditionalFormatting>
  <conditionalFormatting sqref="AU10">
    <cfRule type="cellIs" dxfId="185" priority="4" operator="lessThan">
      <formula>1</formula>
    </cfRule>
    <cfRule type="cellIs" dxfId="184" priority="5" operator="greaterThan">
      <formula>1</formula>
    </cfRule>
    <cfRule type="cellIs" dxfId="183" priority="6" operator="equal">
      <formula>1</formula>
    </cfRule>
  </conditionalFormatting>
  <conditionalFormatting sqref="BI10">
    <cfRule type="cellIs" dxfId="182" priority="1" operator="lessThan">
      <formula>1</formula>
    </cfRule>
    <cfRule type="cellIs" dxfId="181" priority="2" operator="greaterThan">
      <formula>1</formula>
    </cfRule>
    <cfRule type="cellIs" dxfId="180" priority="3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99460-CE11-4E33-8D55-51D4C259CF57}">
  <dimension ref="A1:BS205"/>
  <sheetViews>
    <sheetView topLeftCell="B1" zoomScaleNormal="100" workbookViewId="0">
      <selection activeCell="E10" sqref="E10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0.26045600000000002</v>
      </c>
      <c r="J4" s="10"/>
      <c r="K4" s="83">
        <f>C155</f>
        <v>20000</v>
      </c>
      <c r="L4" s="84" t="s">
        <v>51</v>
      </c>
      <c r="M4" s="51">
        <f>I192</f>
        <v>419.93827160493828</v>
      </c>
      <c r="N4" s="79">
        <f>M4*$I$16</f>
        <v>104494080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0.22324800000000006</v>
      </c>
      <c r="X4" s="10"/>
      <c r="Y4" s="83">
        <f>Q155</f>
        <v>20000</v>
      </c>
      <c r="Z4" s="84" t="s">
        <v>51</v>
      </c>
      <c r="AA4" s="51">
        <f>W192</f>
        <v>419.93827160493828</v>
      </c>
      <c r="AB4" s="79">
        <f t="shared" ref="AB4:AB11" si="0">AA4*$I$16</f>
        <v>104494080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0.18604000000000004</v>
      </c>
      <c r="AL4" s="10"/>
      <c r="AM4" s="83">
        <f>AE155</f>
        <v>20000</v>
      </c>
      <c r="AN4" s="84" t="s">
        <v>51</v>
      </c>
      <c r="AO4" s="51">
        <f>AK192</f>
        <v>419.93827160493828</v>
      </c>
      <c r="AP4" s="79">
        <f t="shared" ref="AP4:AP11" si="1">AO4*$I$16</f>
        <v>104494080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0.14883200000000005</v>
      </c>
      <c r="AZ4" s="10"/>
      <c r="BA4" s="83">
        <f>AS155</f>
        <v>20000</v>
      </c>
      <c r="BB4" s="84" t="s">
        <v>51</v>
      </c>
      <c r="BC4" s="51">
        <f>AY192</f>
        <v>419.93827160493828</v>
      </c>
      <c r="BD4" s="79">
        <f t="shared" ref="BD4:BD11" si="2">BC4*$I$16</f>
        <v>104494080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0.11162400000000003</v>
      </c>
      <c r="BN4" s="10"/>
      <c r="BO4" s="83">
        <f>BG155</f>
        <v>20000</v>
      </c>
      <c r="BP4" s="84" t="s">
        <v>51</v>
      </c>
      <c r="BQ4" s="51">
        <f>BM192</f>
        <v>419.93827160493828</v>
      </c>
      <c r="BR4" s="79">
        <f t="shared" ref="BR4:BR11" si="3">BQ4*$I$16</f>
        <v>104494080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4.784979423868313E-2</v>
      </c>
      <c r="J5" s="42"/>
      <c r="K5" s="83">
        <f>C155</f>
        <v>20000</v>
      </c>
      <c r="L5" s="81" t="s">
        <v>52</v>
      </c>
      <c r="M5" s="51">
        <f>I193</f>
        <v>2099.691358024691</v>
      </c>
      <c r="N5" s="79">
        <f t="shared" ref="N5:N11" si="4">M5*$I$16</f>
        <v>522470399.99999988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6.2802854938271604E-2</v>
      </c>
      <c r="X5" s="42"/>
      <c r="Y5" s="83">
        <f>Q155</f>
        <v>20000</v>
      </c>
      <c r="Z5" s="81" t="s">
        <v>52</v>
      </c>
      <c r="AA5" s="51">
        <f>W193</f>
        <v>2099.691358024691</v>
      </c>
      <c r="AB5" s="79">
        <f t="shared" si="0"/>
        <v>522470399.99999988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7.7755915637860079E-2</v>
      </c>
      <c r="AL5" s="42"/>
      <c r="AM5" s="83">
        <f>AE155</f>
        <v>20000</v>
      </c>
      <c r="AN5" s="81" t="s">
        <v>52</v>
      </c>
      <c r="AO5" s="51">
        <f>AK193</f>
        <v>2099.691358024691</v>
      </c>
      <c r="AP5" s="79">
        <f t="shared" si="1"/>
        <v>522470399.99999988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9.2708976337448554E-2</v>
      </c>
      <c r="AZ5" s="42"/>
      <c r="BA5" s="83">
        <f>AS155</f>
        <v>20000</v>
      </c>
      <c r="BB5" s="81" t="s">
        <v>52</v>
      </c>
      <c r="BC5" s="51">
        <f>AY193</f>
        <v>2099.691358024691</v>
      </c>
      <c r="BD5" s="79">
        <f t="shared" si="2"/>
        <v>522470399.99999988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0.10766203703703703</v>
      </c>
      <c r="BN5" s="42"/>
      <c r="BO5" s="83">
        <f>BG155</f>
        <v>20000</v>
      </c>
      <c r="BP5" s="81" t="s">
        <v>52</v>
      </c>
      <c r="BQ5" s="51">
        <f>BM193</f>
        <v>2099.691358024691</v>
      </c>
      <c r="BR5" s="79">
        <f t="shared" si="3"/>
        <v>522470399.99999988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0.2</v>
      </c>
      <c r="F6" s="42"/>
      <c r="G6" s="59" t="s">
        <v>74</v>
      </c>
      <c r="H6" s="80" t="s">
        <v>50</v>
      </c>
      <c r="I6" s="98">
        <f>I64</f>
        <v>1.7834040637860083E-2</v>
      </c>
      <c r="J6" s="42"/>
      <c r="K6" s="83">
        <f>C158</f>
        <v>400000</v>
      </c>
      <c r="L6" s="84" t="s">
        <v>51</v>
      </c>
      <c r="M6" s="31">
        <f>I195</f>
        <v>8398.7654320987658</v>
      </c>
      <c r="N6" s="79">
        <f t="shared" si="4"/>
        <v>2089881600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1.7834040637860083E-2</v>
      </c>
      <c r="X6" s="42"/>
      <c r="Y6" s="83">
        <f>Q158</f>
        <v>400000</v>
      </c>
      <c r="Z6" s="84" t="s">
        <v>51</v>
      </c>
      <c r="AA6" s="31">
        <f>W195</f>
        <v>8398.7654320987658</v>
      </c>
      <c r="AB6" s="79">
        <f t="shared" si="0"/>
        <v>2089881600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1.7834040637860083E-2</v>
      </c>
      <c r="AL6" s="42"/>
      <c r="AM6" s="83">
        <f>AE158</f>
        <v>400000</v>
      </c>
      <c r="AN6" s="84" t="s">
        <v>51</v>
      </c>
      <c r="AO6" s="31">
        <f>AK195</f>
        <v>8398.7654320987658</v>
      </c>
      <c r="AP6" s="79">
        <f t="shared" si="1"/>
        <v>2089881600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1.7834040637860083E-2</v>
      </c>
      <c r="AZ6" s="42"/>
      <c r="BA6" s="83">
        <f>AS158</f>
        <v>400000</v>
      </c>
      <c r="BB6" s="84" t="s">
        <v>51</v>
      </c>
      <c r="BC6" s="31">
        <f>AY195</f>
        <v>8398.7654320987658</v>
      </c>
      <c r="BD6" s="79">
        <f t="shared" si="2"/>
        <v>2089881600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1.7834040637860083E-2</v>
      </c>
      <c r="BN6" s="42"/>
      <c r="BO6" s="83">
        <f>BG158</f>
        <v>400000</v>
      </c>
      <c r="BP6" s="84" t="s">
        <v>51</v>
      </c>
      <c r="BQ6" s="31">
        <f>BM195</f>
        <v>8398.7654320987658</v>
      </c>
      <c r="BR6" s="79">
        <f t="shared" si="3"/>
        <v>2089881600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-2.2429591049382715E-2</v>
      </c>
      <c r="J7" s="10"/>
      <c r="K7" s="83">
        <f>C158</f>
        <v>400000</v>
      </c>
      <c r="L7" s="81" t="s">
        <v>52</v>
      </c>
      <c r="M7" s="51">
        <f>I196</f>
        <v>41993.827160493827</v>
      </c>
      <c r="N7" s="79">
        <f t="shared" si="4"/>
        <v>10449408000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-2.2429591049382715E-2</v>
      </c>
      <c r="X7" s="10"/>
      <c r="Y7" s="83">
        <f>Q158</f>
        <v>400000</v>
      </c>
      <c r="Z7" s="81" t="s">
        <v>52</v>
      </c>
      <c r="AA7" s="51">
        <f>W196</f>
        <v>47376.929012345681</v>
      </c>
      <c r="AB7" s="79">
        <f t="shared" si="0"/>
        <v>11788896000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-2.2429591049382715E-2</v>
      </c>
      <c r="AL7" s="10"/>
      <c r="AM7" s="83">
        <f>AE158</f>
        <v>400000</v>
      </c>
      <c r="AN7" s="81" t="s">
        <v>52</v>
      </c>
      <c r="AO7" s="51">
        <f>AK196</f>
        <v>47376.929012345681</v>
      </c>
      <c r="AP7" s="79">
        <f t="shared" si="1"/>
        <v>11788896000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-2.2429591049382715E-2</v>
      </c>
      <c r="AZ7" s="10"/>
      <c r="BA7" s="83">
        <f>AS158</f>
        <v>400000</v>
      </c>
      <c r="BB7" s="81" t="s">
        <v>52</v>
      </c>
      <c r="BC7" s="51">
        <f>AY196</f>
        <v>47376.929012345681</v>
      </c>
      <c r="BD7" s="79">
        <f t="shared" si="2"/>
        <v>11788896000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-2.2429591049382715E-2</v>
      </c>
      <c r="BN7" s="10"/>
      <c r="BO7" s="83">
        <f>BG158</f>
        <v>400000</v>
      </c>
      <c r="BP7" s="81" t="s">
        <v>52</v>
      </c>
      <c r="BQ7" s="51">
        <f>BM196</f>
        <v>47376.929012345681</v>
      </c>
      <c r="BR7" s="79">
        <f t="shared" si="3"/>
        <v>11788896000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4.3254243827160491E-2</v>
      </c>
      <c r="J8" s="10"/>
      <c r="K8" s="94">
        <f>C197</f>
        <v>1000000</v>
      </c>
      <c r="L8" s="95" t="s">
        <v>51</v>
      </c>
      <c r="M8" s="51">
        <f>I198</f>
        <v>20996.913580246917</v>
      </c>
      <c r="N8" s="79">
        <f t="shared" si="4"/>
        <v>5224704000.000001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5.8207304526748972E-2</v>
      </c>
      <c r="X8" s="10"/>
      <c r="Y8" s="94">
        <f>Q197</f>
        <v>1000000</v>
      </c>
      <c r="Z8" s="95" t="s">
        <v>51</v>
      </c>
      <c r="AA8" s="51">
        <f>W198</f>
        <v>20996.913580246917</v>
      </c>
      <c r="AB8" s="79">
        <f t="shared" si="0"/>
        <v>5224704000.000001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7.316036522633744E-2</v>
      </c>
      <c r="AL8" s="10"/>
      <c r="AM8" s="94">
        <f>AE197</f>
        <v>1000000</v>
      </c>
      <c r="AN8" s="95" t="s">
        <v>51</v>
      </c>
      <c r="AO8" s="51">
        <f>AK198</f>
        <v>20996.913580246917</v>
      </c>
      <c r="AP8" s="79">
        <f t="shared" si="1"/>
        <v>5224704000.000001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8.8113425925925928E-2</v>
      </c>
      <c r="AZ8" s="10"/>
      <c r="BA8" s="94">
        <f>AS197</f>
        <v>1000000</v>
      </c>
      <c r="BB8" s="95" t="s">
        <v>51</v>
      </c>
      <c r="BC8" s="51">
        <f>AY198</f>
        <v>20996.913580246917</v>
      </c>
      <c r="BD8" s="79">
        <f t="shared" si="2"/>
        <v>5224704000.000001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0.10306648662551439</v>
      </c>
      <c r="BN8" s="10"/>
      <c r="BO8" s="94">
        <f>BG197</f>
        <v>1000000</v>
      </c>
      <c r="BP8" s="95" t="s">
        <v>51</v>
      </c>
      <c r="BQ8" s="51">
        <f>BM198</f>
        <v>20996.913580246917</v>
      </c>
      <c r="BR8" s="79">
        <f t="shared" si="3"/>
        <v>5224704000.000001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2.6915509259259257E-2</v>
      </c>
      <c r="J9" s="9"/>
      <c r="K9" s="94">
        <f>C161</f>
        <v>1000000</v>
      </c>
      <c r="L9" s="96" t="s">
        <v>52</v>
      </c>
      <c r="M9" s="50">
        <f>I199</f>
        <v>104984.56790123458</v>
      </c>
      <c r="N9" s="79">
        <f t="shared" si="4"/>
        <v>26123520000.000004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2.6915509259259257E-2</v>
      </c>
      <c r="X9" s="9"/>
      <c r="Y9" s="94">
        <f>Q161</f>
        <v>1000000</v>
      </c>
      <c r="Z9" s="96" t="s">
        <v>52</v>
      </c>
      <c r="AA9" s="50">
        <f>W199</f>
        <v>104984.56790123458</v>
      </c>
      <c r="AB9" s="79">
        <f t="shared" si="0"/>
        <v>26123520000.000004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2.6915509259259257E-2</v>
      </c>
      <c r="AL9" s="9"/>
      <c r="AM9" s="94">
        <f>AE161</f>
        <v>1000000</v>
      </c>
      <c r="AN9" s="96" t="s">
        <v>52</v>
      </c>
      <c r="AO9" s="50">
        <f>AK199</f>
        <v>104984.56790123458</v>
      </c>
      <c r="AP9" s="79">
        <f t="shared" si="1"/>
        <v>26123520000.000004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2.6915509259259257E-2</v>
      </c>
      <c r="AZ9" s="9"/>
      <c r="BA9" s="94">
        <f>AS161</f>
        <v>1000000</v>
      </c>
      <c r="BB9" s="96" t="s">
        <v>52</v>
      </c>
      <c r="BC9" s="50">
        <f>AY199</f>
        <v>104984.56790123458</v>
      </c>
      <c r="BD9" s="79">
        <f t="shared" si="2"/>
        <v>26123520000.000004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2.6915509259259257E-2</v>
      </c>
      <c r="BN9" s="9"/>
      <c r="BO9" s="94">
        <f>BG161</f>
        <v>1000000</v>
      </c>
      <c r="BP9" s="96" t="s">
        <v>52</v>
      </c>
      <c r="BQ9" s="50">
        <f>BM199</f>
        <v>104984.56790123458</v>
      </c>
      <c r="BR9" s="79">
        <f t="shared" si="3"/>
        <v>26123520000.000004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3.1471836419753089E-3</v>
      </c>
      <c r="J10" s="9"/>
      <c r="K10" s="94">
        <f>C164</f>
        <v>2100000</v>
      </c>
      <c r="L10" s="95" t="s">
        <v>51</v>
      </c>
      <c r="M10" s="51">
        <f>I201</f>
        <v>44093.518518518518</v>
      </c>
      <c r="N10" s="79">
        <f t="shared" si="4"/>
        <v>10971878400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3.1471836419753089E-3</v>
      </c>
      <c r="X10" s="9"/>
      <c r="Y10" s="94">
        <f>Q164</f>
        <v>2100000</v>
      </c>
      <c r="Z10" s="95" t="s">
        <v>51</v>
      </c>
      <c r="AA10" s="51">
        <f>W201</f>
        <v>44093.518518518518</v>
      </c>
      <c r="AB10" s="79">
        <f t="shared" si="0"/>
        <v>10971878400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3.1471836419753089E-3</v>
      </c>
      <c r="AL10" s="9"/>
      <c r="AM10" s="94">
        <f>AE164</f>
        <v>2100000</v>
      </c>
      <c r="AN10" s="95" t="s">
        <v>51</v>
      </c>
      <c r="AO10" s="51">
        <f>AK201</f>
        <v>44093.518518518518</v>
      </c>
      <c r="AP10" s="79">
        <f t="shared" si="1"/>
        <v>10971878400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3.1471836419753089E-3</v>
      </c>
      <c r="AZ10" s="9"/>
      <c r="BA10" s="94">
        <f>AS164</f>
        <v>2100000</v>
      </c>
      <c r="BB10" s="95" t="s">
        <v>51</v>
      </c>
      <c r="BC10" s="51">
        <f>AY201</f>
        <v>44093.518518518518</v>
      </c>
      <c r="BD10" s="79">
        <f t="shared" si="2"/>
        <v>10971878400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3.1471836419753089E-3</v>
      </c>
      <c r="BN10" s="9"/>
      <c r="BO10" s="94">
        <f>BG164</f>
        <v>2100000</v>
      </c>
      <c r="BP10" s="95" t="s">
        <v>51</v>
      </c>
      <c r="BQ10" s="51">
        <f>BM201</f>
        <v>44093.518518518518</v>
      </c>
      <c r="BR10" s="79">
        <f t="shared" si="3"/>
        <v>10971878400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7.4999999999999997E-2</v>
      </c>
      <c r="F11" s="4"/>
      <c r="G11" s="82" t="s">
        <v>72</v>
      </c>
      <c r="H11" s="80" t="s">
        <v>50</v>
      </c>
      <c r="I11" s="99">
        <f>I125</f>
        <v>2.2429591049382715E-2</v>
      </c>
      <c r="J11" s="9"/>
      <c r="K11" s="94">
        <f>C164</f>
        <v>2100000</v>
      </c>
      <c r="L11" s="96" t="s">
        <v>52</v>
      </c>
      <c r="M11" s="51">
        <f>I202</f>
        <v>220467.59259259258</v>
      </c>
      <c r="N11" s="79">
        <f t="shared" si="4"/>
        <v>54859392000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2.2429591049382715E-2</v>
      </c>
      <c r="X11" s="9"/>
      <c r="Y11" s="94">
        <f>Q164</f>
        <v>2100000</v>
      </c>
      <c r="Z11" s="96" t="s">
        <v>52</v>
      </c>
      <c r="AA11" s="51">
        <f>W202</f>
        <v>220467.59259259258</v>
      </c>
      <c r="AB11" s="79">
        <f t="shared" si="0"/>
        <v>54859392000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2.2429591049382715E-2</v>
      </c>
      <c r="AL11" s="9"/>
      <c r="AM11" s="94">
        <f>AE164</f>
        <v>2100000</v>
      </c>
      <c r="AN11" s="96" t="s">
        <v>52</v>
      </c>
      <c r="AO11" s="51">
        <f>AK202</f>
        <v>220467.59259259258</v>
      </c>
      <c r="AP11" s="79">
        <f t="shared" si="1"/>
        <v>54859392000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2.2429591049382715E-2</v>
      </c>
      <c r="AZ11" s="9"/>
      <c r="BA11" s="94">
        <f>AS164</f>
        <v>2100000</v>
      </c>
      <c r="BB11" s="96" t="s">
        <v>52</v>
      </c>
      <c r="BC11" s="51">
        <f>AY202</f>
        <v>220467.59259259258</v>
      </c>
      <c r="BD11" s="79">
        <f t="shared" si="2"/>
        <v>54859392000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2.2429591049382715E-2</v>
      </c>
      <c r="BN11" s="9"/>
      <c r="BO11" s="94">
        <f>BG164</f>
        <v>2100000</v>
      </c>
      <c r="BP11" s="96" t="s">
        <v>52</v>
      </c>
      <c r="BQ11" s="51">
        <f>BM202</f>
        <v>220467.59259259258</v>
      </c>
      <c r="BR11" s="79">
        <f t="shared" si="3"/>
        <v>54859392000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0.5</v>
      </c>
      <c r="F12" s="4"/>
      <c r="G12" s="91" t="s">
        <v>49</v>
      </c>
      <c r="H12" s="92" t="s">
        <v>50</v>
      </c>
      <c r="I12" s="49">
        <f>I138</f>
        <v>5.249228395061728E-2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5.249228395061728E-2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5.249228395061728E-2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5.249228395061728E-2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5.249228395061728E-2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120000</v>
      </c>
      <c r="F16" s="22">
        <f t="shared" ref="F16:N16" si="5">(E16 * $E$6) + E16</f>
        <v>144000</v>
      </c>
      <c r="G16" s="22">
        <f t="shared" si="5"/>
        <v>172800</v>
      </c>
      <c r="H16" s="22">
        <f t="shared" si="5"/>
        <v>207360</v>
      </c>
      <c r="I16" s="22">
        <f t="shared" si="5"/>
        <v>248832</v>
      </c>
      <c r="J16" s="22">
        <f t="shared" si="5"/>
        <v>298598.40000000002</v>
      </c>
      <c r="K16" s="22">
        <f t="shared" si="5"/>
        <v>358318.08000000002</v>
      </c>
      <c r="L16" s="22">
        <f t="shared" si="5"/>
        <v>429981.696</v>
      </c>
      <c r="M16" s="22">
        <f t="shared" si="5"/>
        <v>515978.03519999998</v>
      </c>
      <c r="N16" s="22">
        <f t="shared" si="5"/>
        <v>619173.64223999996</v>
      </c>
      <c r="P16" s="172" t="s">
        <v>20</v>
      </c>
      <c r="Q16" s="172" t="s">
        <v>42</v>
      </c>
      <c r="R16" s="20" t="s">
        <v>60</v>
      </c>
      <c r="S16" s="22">
        <f>($E$4 * $E$6) + $E$4</f>
        <v>120000</v>
      </c>
      <c r="T16" s="22">
        <f t="shared" ref="T16:AB16" si="6">(S16 * $E$6) + S16</f>
        <v>144000</v>
      </c>
      <c r="U16" s="22">
        <f t="shared" si="6"/>
        <v>172800</v>
      </c>
      <c r="V16" s="22">
        <f t="shared" si="6"/>
        <v>207360</v>
      </c>
      <c r="W16" s="22">
        <f t="shared" si="6"/>
        <v>248832</v>
      </c>
      <c r="X16" s="22">
        <f t="shared" si="6"/>
        <v>298598.40000000002</v>
      </c>
      <c r="Y16" s="22">
        <f t="shared" si="6"/>
        <v>358318.08000000002</v>
      </c>
      <c r="Z16" s="22">
        <f t="shared" si="6"/>
        <v>429981.696</v>
      </c>
      <c r="AA16" s="22">
        <f t="shared" si="6"/>
        <v>515978.03519999998</v>
      </c>
      <c r="AB16" s="22">
        <f t="shared" si="6"/>
        <v>619173.64223999996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120000</v>
      </c>
      <c r="AH16" s="22">
        <f t="shared" ref="AH16:AP16" si="7">(AG16 * $E$6) + AG16</f>
        <v>144000</v>
      </c>
      <c r="AI16" s="22">
        <f t="shared" si="7"/>
        <v>172800</v>
      </c>
      <c r="AJ16" s="22">
        <f t="shared" si="7"/>
        <v>207360</v>
      </c>
      <c r="AK16" s="22">
        <f t="shared" si="7"/>
        <v>248832</v>
      </c>
      <c r="AL16" s="22">
        <f t="shared" si="7"/>
        <v>298598.40000000002</v>
      </c>
      <c r="AM16" s="22">
        <f t="shared" si="7"/>
        <v>358318.08000000002</v>
      </c>
      <c r="AN16" s="22">
        <f t="shared" si="7"/>
        <v>429981.696</v>
      </c>
      <c r="AO16" s="22">
        <f t="shared" si="7"/>
        <v>515978.03519999998</v>
      </c>
      <c r="AP16" s="22">
        <f t="shared" si="7"/>
        <v>619173.64223999996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120000</v>
      </c>
      <c r="AV16" s="22">
        <f t="shared" ref="AV16:BD16" si="8">(AU16 * $E$6) + AU16</f>
        <v>144000</v>
      </c>
      <c r="AW16" s="22">
        <f t="shared" si="8"/>
        <v>172800</v>
      </c>
      <c r="AX16" s="22">
        <f t="shared" si="8"/>
        <v>207360</v>
      </c>
      <c r="AY16" s="22">
        <f t="shared" si="8"/>
        <v>248832</v>
      </c>
      <c r="AZ16" s="22">
        <f t="shared" si="8"/>
        <v>298598.40000000002</v>
      </c>
      <c r="BA16" s="22">
        <f t="shared" si="8"/>
        <v>358318.08000000002</v>
      </c>
      <c r="BB16" s="22">
        <f t="shared" si="8"/>
        <v>429981.696</v>
      </c>
      <c r="BC16" s="22">
        <f t="shared" si="8"/>
        <v>515978.03519999998</v>
      </c>
      <c r="BD16" s="22">
        <f t="shared" si="8"/>
        <v>619173.64223999996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120000</v>
      </c>
      <c r="BJ16" s="22">
        <f t="shared" ref="BJ16:BR16" si="9">(BI16 * $E$6) + BI16</f>
        <v>144000</v>
      </c>
      <c r="BK16" s="22">
        <f t="shared" si="9"/>
        <v>172800</v>
      </c>
      <c r="BL16" s="22">
        <f t="shared" si="9"/>
        <v>207360</v>
      </c>
      <c r="BM16" s="22">
        <f t="shared" si="9"/>
        <v>248832</v>
      </c>
      <c r="BN16" s="22">
        <f t="shared" si="9"/>
        <v>298598.40000000002</v>
      </c>
      <c r="BO16" s="22">
        <f t="shared" si="9"/>
        <v>358318.08000000002</v>
      </c>
      <c r="BP16" s="22">
        <f t="shared" si="9"/>
        <v>429981.696</v>
      </c>
      <c r="BQ16" s="22">
        <f t="shared" si="9"/>
        <v>515978.03519999998</v>
      </c>
      <c r="BR16" s="22">
        <f t="shared" si="9"/>
        <v>619173.64223999996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2520000000000</v>
      </c>
      <c r="F17" s="26">
        <f t="shared" ref="F17:N17" si="10">F16*21000000</f>
        <v>3024000000000</v>
      </c>
      <c r="G17" s="26">
        <f t="shared" si="10"/>
        <v>3628800000000</v>
      </c>
      <c r="H17" s="26">
        <f t="shared" si="10"/>
        <v>4354560000000</v>
      </c>
      <c r="I17" s="26">
        <f t="shared" si="10"/>
        <v>5225472000000</v>
      </c>
      <c r="J17" s="26">
        <f t="shared" si="10"/>
        <v>6270566400000.001</v>
      </c>
      <c r="K17" s="26">
        <f t="shared" si="10"/>
        <v>7524679680000</v>
      </c>
      <c r="L17" s="26">
        <f t="shared" si="10"/>
        <v>9029615616000</v>
      </c>
      <c r="M17" s="26">
        <f t="shared" si="10"/>
        <v>10835538739200</v>
      </c>
      <c r="N17" s="26">
        <f t="shared" si="10"/>
        <v>13002646487040</v>
      </c>
      <c r="P17" s="164"/>
      <c r="Q17" s="164"/>
      <c r="R17" s="20" t="s">
        <v>61</v>
      </c>
      <c r="S17" s="26">
        <f>S16*21000000</f>
        <v>2520000000000</v>
      </c>
      <c r="T17" s="26">
        <f t="shared" ref="T17:AB17" si="11">T16*21000000</f>
        <v>3024000000000</v>
      </c>
      <c r="U17" s="26">
        <f t="shared" si="11"/>
        <v>3628800000000</v>
      </c>
      <c r="V17" s="26">
        <f t="shared" si="11"/>
        <v>4354560000000</v>
      </c>
      <c r="W17" s="26">
        <f t="shared" si="11"/>
        <v>5225472000000</v>
      </c>
      <c r="X17" s="26">
        <f t="shared" si="11"/>
        <v>6270566400000.001</v>
      </c>
      <c r="Y17" s="26">
        <f t="shared" si="11"/>
        <v>7524679680000</v>
      </c>
      <c r="Z17" s="26">
        <f t="shared" si="11"/>
        <v>9029615616000</v>
      </c>
      <c r="AA17" s="26">
        <f t="shared" si="11"/>
        <v>10835538739200</v>
      </c>
      <c r="AB17" s="26">
        <f t="shared" si="11"/>
        <v>13002646487040</v>
      </c>
      <c r="AC17" s="5"/>
      <c r="AD17" s="164"/>
      <c r="AE17" s="164"/>
      <c r="AF17" s="20" t="s">
        <v>61</v>
      </c>
      <c r="AG17" s="26">
        <f>AG16*21000000</f>
        <v>2520000000000</v>
      </c>
      <c r="AH17" s="26">
        <f t="shared" ref="AH17:AP17" si="12">AH16*21000000</f>
        <v>3024000000000</v>
      </c>
      <c r="AI17" s="26">
        <f t="shared" si="12"/>
        <v>3628800000000</v>
      </c>
      <c r="AJ17" s="26">
        <f t="shared" si="12"/>
        <v>4354560000000</v>
      </c>
      <c r="AK17" s="26">
        <f t="shared" si="12"/>
        <v>5225472000000</v>
      </c>
      <c r="AL17" s="26">
        <f t="shared" si="12"/>
        <v>6270566400000.001</v>
      </c>
      <c r="AM17" s="26">
        <f t="shared" si="12"/>
        <v>7524679680000</v>
      </c>
      <c r="AN17" s="26">
        <f t="shared" si="12"/>
        <v>9029615616000</v>
      </c>
      <c r="AO17" s="26">
        <f t="shared" si="12"/>
        <v>10835538739200</v>
      </c>
      <c r="AP17" s="26">
        <f t="shared" si="12"/>
        <v>13002646487040</v>
      </c>
      <c r="AQ17" s="5"/>
      <c r="AR17" s="164"/>
      <c r="AS17" s="164"/>
      <c r="AT17" s="20" t="s">
        <v>61</v>
      </c>
      <c r="AU17" s="26">
        <f>AU16*21000000</f>
        <v>2520000000000</v>
      </c>
      <c r="AV17" s="26">
        <f t="shared" ref="AV17:BD17" si="13">AV16*21000000</f>
        <v>3024000000000</v>
      </c>
      <c r="AW17" s="26">
        <f t="shared" si="13"/>
        <v>3628800000000</v>
      </c>
      <c r="AX17" s="26">
        <f t="shared" si="13"/>
        <v>4354560000000</v>
      </c>
      <c r="AY17" s="26">
        <f t="shared" si="13"/>
        <v>5225472000000</v>
      </c>
      <c r="AZ17" s="26">
        <f t="shared" si="13"/>
        <v>6270566400000.001</v>
      </c>
      <c r="BA17" s="26">
        <f t="shared" si="13"/>
        <v>7524679680000</v>
      </c>
      <c r="BB17" s="26">
        <f t="shared" si="13"/>
        <v>9029615616000</v>
      </c>
      <c r="BC17" s="26">
        <f t="shared" si="13"/>
        <v>10835538739200</v>
      </c>
      <c r="BD17" s="26">
        <f t="shared" si="13"/>
        <v>13002646487040</v>
      </c>
      <c r="BE17" s="5"/>
      <c r="BF17" s="164"/>
      <c r="BG17" s="164"/>
      <c r="BH17" s="20" t="s">
        <v>61</v>
      </c>
      <c r="BI17" s="26">
        <f>BI16*21000000</f>
        <v>2520000000000</v>
      </c>
      <c r="BJ17" s="26">
        <f t="shared" ref="BJ17:BR17" si="14">BJ16*21000000</f>
        <v>3024000000000</v>
      </c>
      <c r="BK17" s="26">
        <f t="shared" si="14"/>
        <v>3628800000000</v>
      </c>
      <c r="BL17" s="26">
        <f t="shared" si="14"/>
        <v>4354560000000</v>
      </c>
      <c r="BM17" s="26">
        <f t="shared" si="14"/>
        <v>5225472000000</v>
      </c>
      <c r="BN17" s="26">
        <f t="shared" si="14"/>
        <v>6270566400000.001</v>
      </c>
      <c r="BO17" s="26">
        <f t="shared" si="14"/>
        <v>7524679680000</v>
      </c>
      <c r="BP17" s="26">
        <f t="shared" si="14"/>
        <v>9029615616000</v>
      </c>
      <c r="BQ17" s="26">
        <f t="shared" si="14"/>
        <v>10835538739200</v>
      </c>
      <c r="BR17" s="26">
        <f t="shared" si="14"/>
        <v>13002646487040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0.16666666666666666</v>
      </c>
      <c r="F18" s="27">
        <f t="shared" ref="F18:N18" si="15">(F16-$E4)/F16</f>
        <v>0.30555555555555558</v>
      </c>
      <c r="G18" s="27">
        <f t="shared" si="15"/>
        <v>0.42129629629629628</v>
      </c>
      <c r="H18" s="27">
        <f t="shared" si="15"/>
        <v>0.51774691358024694</v>
      </c>
      <c r="I18" s="27">
        <f t="shared" si="15"/>
        <v>0.5981224279835391</v>
      </c>
      <c r="J18" s="27">
        <f t="shared" si="15"/>
        <v>0.66510202331961599</v>
      </c>
      <c r="K18" s="27">
        <f t="shared" si="15"/>
        <v>0.72091835276634664</v>
      </c>
      <c r="L18" s="27">
        <f t="shared" si="15"/>
        <v>0.76743196063862218</v>
      </c>
      <c r="M18" s="27">
        <f t="shared" si="15"/>
        <v>0.80619330053218508</v>
      </c>
      <c r="N18" s="27">
        <f t="shared" si="15"/>
        <v>0.83849441711015427</v>
      </c>
      <c r="P18" s="172" t="s">
        <v>16</v>
      </c>
      <c r="Q18" s="180" t="s">
        <v>41</v>
      </c>
      <c r="R18" s="20" t="s">
        <v>53</v>
      </c>
      <c r="S18" s="27">
        <f>(S16-$E4)/S16</f>
        <v>0.16666666666666666</v>
      </c>
      <c r="T18" s="27">
        <f t="shared" ref="T18:AB18" si="16">(T16-$E4)/T16</f>
        <v>0.30555555555555558</v>
      </c>
      <c r="U18" s="27">
        <f t="shared" si="16"/>
        <v>0.42129629629629628</v>
      </c>
      <c r="V18" s="27">
        <f t="shared" si="16"/>
        <v>0.51774691358024694</v>
      </c>
      <c r="W18" s="27">
        <f t="shared" si="16"/>
        <v>0.5981224279835391</v>
      </c>
      <c r="X18" s="27">
        <f t="shared" si="16"/>
        <v>0.66510202331961599</v>
      </c>
      <c r="Y18" s="27">
        <f t="shared" si="16"/>
        <v>0.72091835276634664</v>
      </c>
      <c r="Z18" s="27">
        <f t="shared" si="16"/>
        <v>0.76743196063862218</v>
      </c>
      <c r="AA18" s="27">
        <f t="shared" si="16"/>
        <v>0.80619330053218508</v>
      </c>
      <c r="AB18" s="27">
        <f t="shared" si="16"/>
        <v>0.83849441711015427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0.16666666666666666</v>
      </c>
      <c r="AH18" s="27">
        <f t="shared" ref="AH18:AP18" si="17">(AH16-$E4)/AH16</f>
        <v>0.30555555555555558</v>
      </c>
      <c r="AI18" s="27">
        <f t="shared" si="17"/>
        <v>0.42129629629629628</v>
      </c>
      <c r="AJ18" s="27">
        <f t="shared" si="17"/>
        <v>0.51774691358024694</v>
      </c>
      <c r="AK18" s="27">
        <f t="shared" si="17"/>
        <v>0.5981224279835391</v>
      </c>
      <c r="AL18" s="27">
        <f t="shared" si="17"/>
        <v>0.66510202331961599</v>
      </c>
      <c r="AM18" s="27">
        <f t="shared" si="17"/>
        <v>0.72091835276634664</v>
      </c>
      <c r="AN18" s="27">
        <f t="shared" si="17"/>
        <v>0.76743196063862218</v>
      </c>
      <c r="AO18" s="27">
        <f t="shared" si="17"/>
        <v>0.80619330053218508</v>
      </c>
      <c r="AP18" s="27">
        <f t="shared" si="17"/>
        <v>0.83849441711015427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0.16666666666666666</v>
      </c>
      <c r="AV18" s="27">
        <f t="shared" ref="AV18:BD18" si="18">(AV16-$E4)/AV16</f>
        <v>0.30555555555555558</v>
      </c>
      <c r="AW18" s="27">
        <f t="shared" si="18"/>
        <v>0.42129629629629628</v>
      </c>
      <c r="AX18" s="27">
        <f t="shared" si="18"/>
        <v>0.51774691358024694</v>
      </c>
      <c r="AY18" s="27">
        <f t="shared" si="18"/>
        <v>0.5981224279835391</v>
      </c>
      <c r="AZ18" s="27">
        <f t="shared" si="18"/>
        <v>0.66510202331961599</v>
      </c>
      <c r="BA18" s="27">
        <f t="shared" si="18"/>
        <v>0.72091835276634664</v>
      </c>
      <c r="BB18" s="27">
        <f t="shared" si="18"/>
        <v>0.76743196063862218</v>
      </c>
      <c r="BC18" s="27">
        <f t="shared" si="18"/>
        <v>0.80619330053218508</v>
      </c>
      <c r="BD18" s="27">
        <f t="shared" si="18"/>
        <v>0.83849441711015427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0.16666666666666666</v>
      </c>
      <c r="BJ18" s="27">
        <f t="shared" ref="BJ18:BR18" si="19">(BJ16-$E4)/BJ16</f>
        <v>0.30555555555555558</v>
      </c>
      <c r="BK18" s="27">
        <f t="shared" si="19"/>
        <v>0.42129629629629628</v>
      </c>
      <c r="BL18" s="27">
        <f t="shared" si="19"/>
        <v>0.51774691358024694</v>
      </c>
      <c r="BM18" s="27">
        <f t="shared" si="19"/>
        <v>0.5981224279835391</v>
      </c>
      <c r="BN18" s="27">
        <f t="shared" si="19"/>
        <v>0.66510202331961599</v>
      </c>
      <c r="BO18" s="27">
        <f t="shared" si="19"/>
        <v>0.72091835276634664</v>
      </c>
      <c r="BP18" s="27">
        <f t="shared" si="19"/>
        <v>0.76743196063862218</v>
      </c>
      <c r="BQ18" s="27">
        <f t="shared" si="19"/>
        <v>0.80619330053218508</v>
      </c>
      <c r="BR18" s="27">
        <f t="shared" si="19"/>
        <v>0.83849441711015427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0.83333333333333337</v>
      </c>
      <c r="F19" s="27">
        <f t="shared" ref="F19:N19" si="20">1-F18</f>
        <v>0.69444444444444442</v>
      </c>
      <c r="G19" s="27">
        <f t="shared" si="20"/>
        <v>0.57870370370370372</v>
      </c>
      <c r="H19" s="27">
        <f t="shared" si="20"/>
        <v>0.48225308641975306</v>
      </c>
      <c r="I19" s="27">
        <f t="shared" si="20"/>
        <v>0.4018775720164609</v>
      </c>
      <c r="J19" s="27">
        <f t="shared" si="20"/>
        <v>0.33489797668038401</v>
      </c>
      <c r="K19" s="27">
        <f t="shared" si="20"/>
        <v>0.27908164723365336</v>
      </c>
      <c r="L19" s="27">
        <f t="shared" si="20"/>
        <v>0.23256803936137782</v>
      </c>
      <c r="M19" s="27">
        <f t="shared" si="20"/>
        <v>0.19380669946781492</v>
      </c>
      <c r="N19" s="27">
        <f t="shared" si="20"/>
        <v>0.16150558288984573</v>
      </c>
      <c r="P19" s="173"/>
      <c r="Q19" s="181"/>
      <c r="R19" s="20" t="s">
        <v>54</v>
      </c>
      <c r="S19" s="27">
        <f>1-S18</f>
        <v>0.83333333333333337</v>
      </c>
      <c r="T19" s="27">
        <f t="shared" ref="T19:AB19" si="21">1-T18</f>
        <v>0.69444444444444442</v>
      </c>
      <c r="U19" s="27">
        <f t="shared" si="21"/>
        <v>0.57870370370370372</v>
      </c>
      <c r="V19" s="27">
        <f t="shared" si="21"/>
        <v>0.48225308641975306</v>
      </c>
      <c r="W19" s="27">
        <f t="shared" si="21"/>
        <v>0.4018775720164609</v>
      </c>
      <c r="X19" s="27">
        <f t="shared" si="21"/>
        <v>0.33489797668038401</v>
      </c>
      <c r="Y19" s="27">
        <f t="shared" si="21"/>
        <v>0.27908164723365336</v>
      </c>
      <c r="Z19" s="27">
        <f t="shared" si="21"/>
        <v>0.23256803936137782</v>
      </c>
      <c r="AA19" s="27">
        <f t="shared" si="21"/>
        <v>0.19380669946781492</v>
      </c>
      <c r="AB19" s="27">
        <f t="shared" si="21"/>
        <v>0.16150558288984573</v>
      </c>
      <c r="AC19" s="5"/>
      <c r="AD19" s="173"/>
      <c r="AE19" s="181"/>
      <c r="AF19" s="20" t="s">
        <v>54</v>
      </c>
      <c r="AG19" s="27">
        <f>1-AG18</f>
        <v>0.83333333333333337</v>
      </c>
      <c r="AH19" s="27">
        <f t="shared" ref="AH19:AP19" si="22">1-AH18</f>
        <v>0.69444444444444442</v>
      </c>
      <c r="AI19" s="27">
        <f t="shared" si="22"/>
        <v>0.57870370370370372</v>
      </c>
      <c r="AJ19" s="27">
        <f t="shared" si="22"/>
        <v>0.48225308641975306</v>
      </c>
      <c r="AK19" s="27">
        <f t="shared" si="22"/>
        <v>0.4018775720164609</v>
      </c>
      <c r="AL19" s="27">
        <f t="shared" si="22"/>
        <v>0.33489797668038401</v>
      </c>
      <c r="AM19" s="27">
        <f t="shared" si="22"/>
        <v>0.27908164723365336</v>
      </c>
      <c r="AN19" s="27">
        <f t="shared" si="22"/>
        <v>0.23256803936137782</v>
      </c>
      <c r="AO19" s="27">
        <f t="shared" si="22"/>
        <v>0.19380669946781492</v>
      </c>
      <c r="AP19" s="27">
        <f t="shared" si="22"/>
        <v>0.16150558288984573</v>
      </c>
      <c r="AQ19" s="5"/>
      <c r="AR19" s="173"/>
      <c r="AS19" s="181"/>
      <c r="AT19" s="20" t="s">
        <v>54</v>
      </c>
      <c r="AU19" s="27">
        <f>1-AU18</f>
        <v>0.83333333333333337</v>
      </c>
      <c r="AV19" s="27">
        <f t="shared" ref="AV19:BD19" si="23">1-AV18</f>
        <v>0.69444444444444442</v>
      </c>
      <c r="AW19" s="27">
        <f t="shared" si="23"/>
        <v>0.57870370370370372</v>
      </c>
      <c r="AX19" s="27">
        <f t="shared" si="23"/>
        <v>0.48225308641975306</v>
      </c>
      <c r="AY19" s="27">
        <f t="shared" si="23"/>
        <v>0.4018775720164609</v>
      </c>
      <c r="AZ19" s="27">
        <f t="shared" si="23"/>
        <v>0.33489797668038401</v>
      </c>
      <c r="BA19" s="27">
        <f t="shared" si="23"/>
        <v>0.27908164723365336</v>
      </c>
      <c r="BB19" s="27">
        <f t="shared" si="23"/>
        <v>0.23256803936137782</v>
      </c>
      <c r="BC19" s="27">
        <f t="shared" si="23"/>
        <v>0.19380669946781492</v>
      </c>
      <c r="BD19" s="27">
        <f t="shared" si="23"/>
        <v>0.16150558288984573</v>
      </c>
      <c r="BE19" s="5"/>
      <c r="BF19" s="173"/>
      <c r="BG19" s="181"/>
      <c r="BH19" s="20" t="s">
        <v>54</v>
      </c>
      <c r="BI19" s="27">
        <f>1-BI18</f>
        <v>0.83333333333333337</v>
      </c>
      <c r="BJ19" s="27">
        <f t="shared" ref="BJ19:BR19" si="24">1-BJ18</f>
        <v>0.69444444444444442</v>
      </c>
      <c r="BK19" s="27">
        <f t="shared" si="24"/>
        <v>0.57870370370370372</v>
      </c>
      <c r="BL19" s="27">
        <f t="shared" si="24"/>
        <v>0.48225308641975306</v>
      </c>
      <c r="BM19" s="27">
        <f t="shared" si="24"/>
        <v>0.4018775720164609</v>
      </c>
      <c r="BN19" s="27">
        <f t="shared" si="24"/>
        <v>0.33489797668038401</v>
      </c>
      <c r="BO19" s="27">
        <f t="shared" si="24"/>
        <v>0.27908164723365336</v>
      </c>
      <c r="BP19" s="27">
        <f t="shared" si="24"/>
        <v>0.23256803936137782</v>
      </c>
      <c r="BQ19" s="27">
        <f t="shared" si="24"/>
        <v>0.19380669946781492</v>
      </c>
      <c r="BR19" s="27">
        <f t="shared" si="24"/>
        <v>0.16150558288984573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0.16666666666666666</v>
      </c>
      <c r="F20" s="97">
        <f t="shared" ref="F20:N20" si="25">F18-E18</f>
        <v>0.13888888888888892</v>
      </c>
      <c r="G20" s="97">
        <f t="shared" si="25"/>
        <v>0.1157407407407407</v>
      </c>
      <c r="H20" s="97">
        <f t="shared" si="25"/>
        <v>9.6450617283950657E-2</v>
      </c>
      <c r="I20" s="97">
        <f t="shared" si="25"/>
        <v>8.0375514403292159E-2</v>
      </c>
      <c r="J20" s="97">
        <f t="shared" si="25"/>
        <v>6.6979595336076891E-2</v>
      </c>
      <c r="K20" s="97">
        <f t="shared" si="25"/>
        <v>5.581632944673065E-2</v>
      </c>
      <c r="L20" s="97">
        <f t="shared" si="25"/>
        <v>4.6513607872275542E-2</v>
      </c>
      <c r="M20" s="97">
        <f t="shared" si="25"/>
        <v>3.8761339893562896E-2</v>
      </c>
      <c r="N20" s="97">
        <f t="shared" si="25"/>
        <v>3.2301116577969191E-2</v>
      </c>
      <c r="P20" s="173"/>
      <c r="Q20" s="181"/>
      <c r="R20" s="20" t="s">
        <v>55</v>
      </c>
      <c r="S20" s="97">
        <f>S18</f>
        <v>0.16666666666666666</v>
      </c>
      <c r="T20" s="97">
        <f t="shared" ref="T20:AB20" si="26">T18-S18</f>
        <v>0.13888888888888892</v>
      </c>
      <c r="U20" s="97">
        <f t="shared" si="26"/>
        <v>0.1157407407407407</v>
      </c>
      <c r="V20" s="97">
        <f t="shared" si="26"/>
        <v>9.6450617283950657E-2</v>
      </c>
      <c r="W20" s="97">
        <f t="shared" si="26"/>
        <v>8.0375514403292159E-2</v>
      </c>
      <c r="X20" s="97">
        <f t="shared" si="26"/>
        <v>6.6979595336076891E-2</v>
      </c>
      <c r="Y20" s="97">
        <f t="shared" si="26"/>
        <v>5.581632944673065E-2</v>
      </c>
      <c r="Z20" s="97">
        <f t="shared" si="26"/>
        <v>4.6513607872275542E-2</v>
      </c>
      <c r="AA20" s="97">
        <f t="shared" si="26"/>
        <v>3.8761339893562896E-2</v>
      </c>
      <c r="AB20" s="97">
        <f t="shared" si="26"/>
        <v>3.2301116577969191E-2</v>
      </c>
      <c r="AC20" s="5"/>
      <c r="AD20" s="173"/>
      <c r="AE20" s="181"/>
      <c r="AF20" s="20" t="s">
        <v>55</v>
      </c>
      <c r="AG20" s="97">
        <f>AG18</f>
        <v>0.16666666666666666</v>
      </c>
      <c r="AH20" s="97">
        <f t="shared" ref="AH20:AP20" si="27">AH18-AG18</f>
        <v>0.13888888888888892</v>
      </c>
      <c r="AI20" s="97">
        <f t="shared" si="27"/>
        <v>0.1157407407407407</v>
      </c>
      <c r="AJ20" s="97">
        <f t="shared" si="27"/>
        <v>9.6450617283950657E-2</v>
      </c>
      <c r="AK20" s="97">
        <f t="shared" si="27"/>
        <v>8.0375514403292159E-2</v>
      </c>
      <c r="AL20" s="97">
        <f t="shared" si="27"/>
        <v>6.6979595336076891E-2</v>
      </c>
      <c r="AM20" s="97">
        <f t="shared" si="27"/>
        <v>5.581632944673065E-2</v>
      </c>
      <c r="AN20" s="97">
        <f t="shared" si="27"/>
        <v>4.6513607872275542E-2</v>
      </c>
      <c r="AO20" s="97">
        <f t="shared" si="27"/>
        <v>3.8761339893562896E-2</v>
      </c>
      <c r="AP20" s="97">
        <f t="shared" si="27"/>
        <v>3.2301116577969191E-2</v>
      </c>
      <c r="AQ20" s="5"/>
      <c r="AR20" s="173"/>
      <c r="AS20" s="181"/>
      <c r="AT20" s="20" t="s">
        <v>55</v>
      </c>
      <c r="AU20" s="97">
        <f>AU18</f>
        <v>0.16666666666666666</v>
      </c>
      <c r="AV20" s="97">
        <f t="shared" ref="AV20:BD20" si="28">AV18-AU18</f>
        <v>0.13888888888888892</v>
      </c>
      <c r="AW20" s="97">
        <f t="shared" si="28"/>
        <v>0.1157407407407407</v>
      </c>
      <c r="AX20" s="97">
        <f t="shared" si="28"/>
        <v>9.6450617283950657E-2</v>
      </c>
      <c r="AY20" s="97">
        <f t="shared" si="28"/>
        <v>8.0375514403292159E-2</v>
      </c>
      <c r="AZ20" s="97">
        <f t="shared" si="28"/>
        <v>6.6979595336076891E-2</v>
      </c>
      <c r="BA20" s="97">
        <f t="shared" si="28"/>
        <v>5.581632944673065E-2</v>
      </c>
      <c r="BB20" s="97">
        <f t="shared" si="28"/>
        <v>4.6513607872275542E-2</v>
      </c>
      <c r="BC20" s="97">
        <f t="shared" si="28"/>
        <v>3.8761339893562896E-2</v>
      </c>
      <c r="BD20" s="97">
        <f t="shared" si="28"/>
        <v>3.2301116577969191E-2</v>
      </c>
      <c r="BE20" s="5"/>
      <c r="BF20" s="173"/>
      <c r="BG20" s="181"/>
      <c r="BH20" s="20" t="s">
        <v>55</v>
      </c>
      <c r="BI20" s="97">
        <f>BI18</f>
        <v>0.16666666666666666</v>
      </c>
      <c r="BJ20" s="97">
        <f t="shared" ref="BJ20:BR20" si="29">BJ18-BI18</f>
        <v>0.13888888888888892</v>
      </c>
      <c r="BK20" s="97">
        <f t="shared" si="29"/>
        <v>0.1157407407407407</v>
      </c>
      <c r="BL20" s="97">
        <f t="shared" si="29"/>
        <v>9.6450617283950657E-2</v>
      </c>
      <c r="BM20" s="97">
        <f t="shared" si="29"/>
        <v>8.0375514403292159E-2</v>
      </c>
      <c r="BN20" s="97">
        <f t="shared" si="29"/>
        <v>6.6979595336076891E-2</v>
      </c>
      <c r="BO20" s="97">
        <f t="shared" si="29"/>
        <v>5.581632944673065E-2</v>
      </c>
      <c r="BP20" s="97">
        <f t="shared" si="29"/>
        <v>4.6513607872275542E-2</v>
      </c>
      <c r="BQ20" s="97">
        <f t="shared" si="29"/>
        <v>3.8761339893562896E-2</v>
      </c>
      <c r="BR20" s="97">
        <f t="shared" si="29"/>
        <v>3.2301116577969191E-2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0.11962448559670782</v>
      </c>
      <c r="J21" s="27"/>
      <c r="K21" s="27"/>
      <c r="L21" s="27"/>
      <c r="M21" s="27"/>
      <c r="N21" s="97">
        <f>SUM(E20:N20)/10</f>
        <v>8.3849441711015424E-2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0.11962448559670782</v>
      </c>
      <c r="X21" s="27"/>
      <c r="Y21" s="27"/>
      <c r="Z21" s="27"/>
      <c r="AA21" s="27"/>
      <c r="AB21" s="97">
        <f>SUM(S20:AB20)/10</f>
        <v>8.3849441711015424E-2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0.11962448559670782</v>
      </c>
      <c r="AL21" s="27"/>
      <c r="AM21" s="27"/>
      <c r="AN21" s="27"/>
      <c r="AO21" s="27"/>
      <c r="AP21" s="97">
        <f>SUM(AG20:AP20)/10</f>
        <v>8.3849441711015424E-2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0.11962448559670782</v>
      </c>
      <c r="AZ21" s="27"/>
      <c r="BA21" s="27"/>
      <c r="BB21" s="27"/>
      <c r="BC21" s="27"/>
      <c r="BD21" s="97">
        <f>SUM(AU20:BD20)/10</f>
        <v>8.3849441711015424E-2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0.11962448559670782</v>
      </c>
      <c r="BN21" s="27"/>
      <c r="BO21" s="27"/>
      <c r="BP21" s="27"/>
      <c r="BQ21" s="27"/>
      <c r="BR21" s="97">
        <f>SUM(BI20:BR20)/10</f>
        <v>8.3849441711015424E-2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8.3333333333333329E-2</v>
      </c>
      <c r="F22" s="97">
        <f t="shared" ref="F22:N22" si="30">$E$12*F20</f>
        <v>6.9444444444444461E-2</v>
      </c>
      <c r="G22" s="97">
        <f t="shared" si="30"/>
        <v>5.787037037037035E-2</v>
      </c>
      <c r="H22" s="97">
        <f t="shared" si="30"/>
        <v>4.8225308641975329E-2</v>
      </c>
      <c r="I22" s="97">
        <f t="shared" si="30"/>
        <v>4.0187757201646079E-2</v>
      </c>
      <c r="J22" s="97">
        <f t="shared" si="30"/>
        <v>3.3489797668038446E-2</v>
      </c>
      <c r="K22" s="97">
        <f t="shared" si="30"/>
        <v>2.7908164723365325E-2</v>
      </c>
      <c r="L22" s="97">
        <f t="shared" si="30"/>
        <v>2.3256803936137771E-2</v>
      </c>
      <c r="M22" s="97">
        <f t="shared" si="30"/>
        <v>1.9380669946781448E-2</v>
      </c>
      <c r="N22" s="97">
        <f t="shared" si="30"/>
        <v>1.6150558288984596E-2</v>
      </c>
      <c r="P22" s="173"/>
      <c r="Q22" s="181"/>
      <c r="R22" s="20" t="s">
        <v>81</v>
      </c>
      <c r="S22" s="97">
        <f>$E$12*S20</f>
        <v>8.3333333333333329E-2</v>
      </c>
      <c r="T22" s="97">
        <f t="shared" ref="T22:AB22" si="31">$E$12*T20</f>
        <v>6.9444444444444461E-2</v>
      </c>
      <c r="U22" s="97">
        <f t="shared" si="31"/>
        <v>5.787037037037035E-2</v>
      </c>
      <c r="V22" s="97">
        <f t="shared" si="31"/>
        <v>4.8225308641975329E-2</v>
      </c>
      <c r="W22" s="97">
        <f t="shared" si="31"/>
        <v>4.0187757201646079E-2</v>
      </c>
      <c r="X22" s="97">
        <f t="shared" si="31"/>
        <v>3.3489797668038446E-2</v>
      </c>
      <c r="Y22" s="97">
        <f t="shared" si="31"/>
        <v>2.7908164723365325E-2</v>
      </c>
      <c r="Z22" s="97">
        <f t="shared" si="31"/>
        <v>2.3256803936137771E-2</v>
      </c>
      <c r="AA22" s="97">
        <f t="shared" si="31"/>
        <v>1.9380669946781448E-2</v>
      </c>
      <c r="AB22" s="97">
        <f t="shared" si="31"/>
        <v>1.6150558288984596E-2</v>
      </c>
      <c r="AC22" s="5"/>
      <c r="AD22" s="173"/>
      <c r="AE22" s="181"/>
      <c r="AF22" s="20" t="s">
        <v>81</v>
      </c>
      <c r="AG22" s="97">
        <f>$E$12*AG20</f>
        <v>8.3333333333333329E-2</v>
      </c>
      <c r="AH22" s="97">
        <f t="shared" ref="AH22:AP22" si="32">$E$12*AH20</f>
        <v>6.9444444444444461E-2</v>
      </c>
      <c r="AI22" s="97">
        <f t="shared" si="32"/>
        <v>5.787037037037035E-2</v>
      </c>
      <c r="AJ22" s="97">
        <f t="shared" si="32"/>
        <v>4.8225308641975329E-2</v>
      </c>
      <c r="AK22" s="97">
        <f t="shared" si="32"/>
        <v>4.0187757201646079E-2</v>
      </c>
      <c r="AL22" s="97">
        <f t="shared" si="32"/>
        <v>3.3489797668038446E-2</v>
      </c>
      <c r="AM22" s="97">
        <f t="shared" si="32"/>
        <v>2.7908164723365325E-2</v>
      </c>
      <c r="AN22" s="97">
        <f t="shared" si="32"/>
        <v>2.3256803936137771E-2</v>
      </c>
      <c r="AO22" s="97">
        <f t="shared" si="32"/>
        <v>1.9380669946781448E-2</v>
      </c>
      <c r="AP22" s="97">
        <f t="shared" si="32"/>
        <v>1.6150558288984596E-2</v>
      </c>
      <c r="AQ22" s="5"/>
      <c r="AR22" s="173"/>
      <c r="AS22" s="181"/>
      <c r="AT22" s="20" t="s">
        <v>81</v>
      </c>
      <c r="AU22" s="97">
        <f>$E$12*AU20</f>
        <v>8.3333333333333329E-2</v>
      </c>
      <c r="AV22" s="97">
        <f t="shared" ref="AV22:BD22" si="33">$E$12*AV20</f>
        <v>6.9444444444444461E-2</v>
      </c>
      <c r="AW22" s="97">
        <f t="shared" si="33"/>
        <v>5.787037037037035E-2</v>
      </c>
      <c r="AX22" s="97">
        <f t="shared" si="33"/>
        <v>4.8225308641975329E-2</v>
      </c>
      <c r="AY22" s="97">
        <f t="shared" si="33"/>
        <v>4.0187757201646079E-2</v>
      </c>
      <c r="AZ22" s="97">
        <f t="shared" si="33"/>
        <v>3.3489797668038446E-2</v>
      </c>
      <c r="BA22" s="97">
        <f t="shared" si="33"/>
        <v>2.7908164723365325E-2</v>
      </c>
      <c r="BB22" s="97">
        <f t="shared" si="33"/>
        <v>2.3256803936137771E-2</v>
      </c>
      <c r="BC22" s="97">
        <f t="shared" si="33"/>
        <v>1.9380669946781448E-2</v>
      </c>
      <c r="BD22" s="97">
        <f t="shared" si="33"/>
        <v>1.6150558288984596E-2</v>
      </c>
      <c r="BE22" s="5"/>
      <c r="BF22" s="173"/>
      <c r="BG22" s="181"/>
      <c r="BH22" s="20" t="s">
        <v>81</v>
      </c>
      <c r="BI22" s="97">
        <f>$E$12*BI20</f>
        <v>8.3333333333333329E-2</v>
      </c>
      <c r="BJ22" s="97">
        <f t="shared" ref="BJ22:BR22" si="34">$E$12*BJ20</f>
        <v>6.9444444444444461E-2</v>
      </c>
      <c r="BK22" s="97">
        <f t="shared" si="34"/>
        <v>5.787037037037035E-2</v>
      </c>
      <c r="BL22" s="97">
        <f t="shared" si="34"/>
        <v>4.8225308641975329E-2</v>
      </c>
      <c r="BM22" s="97">
        <f t="shared" si="34"/>
        <v>4.0187757201646079E-2</v>
      </c>
      <c r="BN22" s="97">
        <f t="shared" si="34"/>
        <v>3.3489797668038446E-2</v>
      </c>
      <c r="BO22" s="97">
        <f t="shared" si="34"/>
        <v>2.7908164723365325E-2</v>
      </c>
      <c r="BP22" s="97">
        <f t="shared" si="34"/>
        <v>2.3256803936137771E-2</v>
      </c>
      <c r="BQ22" s="97">
        <f t="shared" si="34"/>
        <v>1.9380669946781448E-2</v>
      </c>
      <c r="BR22" s="97">
        <f t="shared" si="34"/>
        <v>1.6150558288984596E-2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5.9812242798353912E-2</v>
      </c>
      <c r="J23" s="27"/>
      <c r="K23" s="27"/>
      <c r="L23" s="27"/>
      <c r="M23" s="27"/>
      <c r="N23" s="97">
        <f>SUM(E22:N22)/10</f>
        <v>4.1924720855507712E-2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5.9812242798353912E-2</v>
      </c>
      <c r="X23" s="27"/>
      <c r="Y23" s="27"/>
      <c r="Z23" s="27"/>
      <c r="AA23" s="27"/>
      <c r="AB23" s="97">
        <f>SUM(S22:AB22)/10</f>
        <v>4.1924720855507712E-2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5.9812242798353912E-2</v>
      </c>
      <c r="AL23" s="27"/>
      <c r="AM23" s="27"/>
      <c r="AN23" s="27"/>
      <c r="AO23" s="27"/>
      <c r="AP23" s="97">
        <f>SUM(AG22:AP22)/10</f>
        <v>4.1924720855507712E-2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5.9812242798353912E-2</v>
      </c>
      <c r="AZ23" s="27"/>
      <c r="BA23" s="27"/>
      <c r="BB23" s="27"/>
      <c r="BC23" s="27"/>
      <c r="BD23" s="97">
        <f>SUM(AU22:BD22)/10</f>
        <v>4.1924720855507712E-2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5.9812242798353912E-2</v>
      </c>
      <c r="BN23" s="27"/>
      <c r="BO23" s="27"/>
      <c r="BP23" s="27"/>
      <c r="BQ23" s="27"/>
      <c r="BR23" s="97">
        <f>SUM(BI22:BR22)/10</f>
        <v>4.1924720855507712E-2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0.25</v>
      </c>
      <c r="F24" s="18">
        <f t="shared" ref="F24:N24" si="35">F20+F22</f>
        <v>0.20833333333333337</v>
      </c>
      <c r="G24" s="18">
        <f t="shared" si="35"/>
        <v>0.17361111111111105</v>
      </c>
      <c r="H24" s="18">
        <f t="shared" si="35"/>
        <v>0.14467592592592599</v>
      </c>
      <c r="I24" s="18">
        <f t="shared" si="35"/>
        <v>0.12056327160493824</v>
      </c>
      <c r="J24" s="18">
        <f t="shared" si="35"/>
        <v>0.10046939300411534</v>
      </c>
      <c r="K24" s="18">
        <f t="shared" si="35"/>
        <v>8.3724494170095975E-2</v>
      </c>
      <c r="L24" s="18">
        <f t="shared" si="35"/>
        <v>6.9770411808413313E-2</v>
      </c>
      <c r="M24" s="18">
        <f t="shared" si="35"/>
        <v>5.8142009840344344E-2</v>
      </c>
      <c r="N24" s="18">
        <f t="shared" si="35"/>
        <v>4.8451674866953787E-2</v>
      </c>
      <c r="P24" s="173"/>
      <c r="Q24" s="181"/>
      <c r="R24" s="16" t="s">
        <v>83</v>
      </c>
      <c r="S24" s="18">
        <f>S20+S22</f>
        <v>0.25</v>
      </c>
      <c r="T24" s="18">
        <f t="shared" ref="T24:AB24" si="36">T20+T22</f>
        <v>0.20833333333333337</v>
      </c>
      <c r="U24" s="18">
        <f t="shared" si="36"/>
        <v>0.17361111111111105</v>
      </c>
      <c r="V24" s="18">
        <f t="shared" si="36"/>
        <v>0.14467592592592599</v>
      </c>
      <c r="W24" s="18">
        <f t="shared" si="36"/>
        <v>0.12056327160493824</v>
      </c>
      <c r="X24" s="18">
        <f t="shared" si="36"/>
        <v>0.10046939300411534</v>
      </c>
      <c r="Y24" s="18">
        <f t="shared" si="36"/>
        <v>8.3724494170095975E-2</v>
      </c>
      <c r="Z24" s="18">
        <f t="shared" si="36"/>
        <v>6.9770411808413313E-2</v>
      </c>
      <c r="AA24" s="18">
        <f t="shared" si="36"/>
        <v>5.8142009840344344E-2</v>
      </c>
      <c r="AB24" s="18">
        <f t="shared" si="36"/>
        <v>4.8451674866953787E-2</v>
      </c>
      <c r="AC24" s="5"/>
      <c r="AD24" s="173"/>
      <c r="AE24" s="181"/>
      <c r="AF24" s="16" t="s">
        <v>83</v>
      </c>
      <c r="AG24" s="18">
        <f>AG20+AG22</f>
        <v>0.25</v>
      </c>
      <c r="AH24" s="18">
        <f t="shared" ref="AH24:AP24" si="37">AH20+AH22</f>
        <v>0.20833333333333337</v>
      </c>
      <c r="AI24" s="18">
        <f t="shared" si="37"/>
        <v>0.17361111111111105</v>
      </c>
      <c r="AJ24" s="18">
        <f t="shared" si="37"/>
        <v>0.14467592592592599</v>
      </c>
      <c r="AK24" s="18">
        <f t="shared" si="37"/>
        <v>0.12056327160493824</v>
      </c>
      <c r="AL24" s="18">
        <f t="shared" si="37"/>
        <v>0.10046939300411534</v>
      </c>
      <c r="AM24" s="18">
        <f t="shared" si="37"/>
        <v>8.3724494170095975E-2</v>
      </c>
      <c r="AN24" s="18">
        <f t="shared" si="37"/>
        <v>6.9770411808413313E-2</v>
      </c>
      <c r="AO24" s="18">
        <f t="shared" si="37"/>
        <v>5.8142009840344344E-2</v>
      </c>
      <c r="AP24" s="18">
        <f t="shared" si="37"/>
        <v>4.8451674866953787E-2</v>
      </c>
      <c r="AQ24" s="5"/>
      <c r="AR24" s="173"/>
      <c r="AS24" s="181"/>
      <c r="AT24" s="16" t="s">
        <v>83</v>
      </c>
      <c r="AU24" s="18">
        <f>AU20+AU22</f>
        <v>0.25</v>
      </c>
      <c r="AV24" s="18">
        <f t="shared" ref="AV24:BD24" si="38">AV20+AV22</f>
        <v>0.20833333333333337</v>
      </c>
      <c r="AW24" s="18">
        <f t="shared" si="38"/>
        <v>0.17361111111111105</v>
      </c>
      <c r="AX24" s="18">
        <f t="shared" si="38"/>
        <v>0.14467592592592599</v>
      </c>
      <c r="AY24" s="18">
        <f t="shared" si="38"/>
        <v>0.12056327160493824</v>
      </c>
      <c r="AZ24" s="18">
        <f t="shared" si="38"/>
        <v>0.10046939300411534</v>
      </c>
      <c r="BA24" s="18">
        <f t="shared" si="38"/>
        <v>8.3724494170095975E-2</v>
      </c>
      <c r="BB24" s="18">
        <f t="shared" si="38"/>
        <v>6.9770411808413313E-2</v>
      </c>
      <c r="BC24" s="18">
        <f t="shared" si="38"/>
        <v>5.8142009840344344E-2</v>
      </c>
      <c r="BD24" s="18">
        <f t="shared" si="38"/>
        <v>4.8451674866953787E-2</v>
      </c>
      <c r="BE24" s="5"/>
      <c r="BF24" s="173"/>
      <c r="BG24" s="181"/>
      <c r="BH24" s="16" t="s">
        <v>83</v>
      </c>
      <c r="BI24" s="18">
        <f>BI20+BI22</f>
        <v>0.25</v>
      </c>
      <c r="BJ24" s="18">
        <f t="shared" ref="BJ24:BR24" si="39">BJ20+BJ22</f>
        <v>0.20833333333333337</v>
      </c>
      <c r="BK24" s="18">
        <f t="shared" si="39"/>
        <v>0.17361111111111105</v>
      </c>
      <c r="BL24" s="18">
        <f t="shared" si="39"/>
        <v>0.14467592592592599</v>
      </c>
      <c r="BM24" s="18">
        <f t="shared" si="39"/>
        <v>0.12056327160493824</v>
      </c>
      <c r="BN24" s="18">
        <f t="shared" si="39"/>
        <v>0.10046939300411534</v>
      </c>
      <c r="BO24" s="18">
        <f t="shared" si="39"/>
        <v>8.3724494170095975E-2</v>
      </c>
      <c r="BP24" s="18">
        <f t="shared" si="39"/>
        <v>6.9770411808413313E-2</v>
      </c>
      <c r="BQ24" s="18">
        <f t="shared" si="39"/>
        <v>5.8142009840344344E-2</v>
      </c>
      <c r="BR24" s="18">
        <f t="shared" si="39"/>
        <v>4.8451674866953787E-2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0.17943672839506175</v>
      </c>
      <c r="J25" s="17"/>
      <c r="K25" s="17"/>
      <c r="L25" s="17"/>
      <c r="M25" s="17"/>
      <c r="N25" s="18">
        <f>SUM(E24:N24)/10</f>
        <v>0.12577416256652313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0.17943672839506175</v>
      </c>
      <c r="X25" s="17"/>
      <c r="Y25" s="17"/>
      <c r="Z25" s="17"/>
      <c r="AA25" s="17"/>
      <c r="AB25" s="18">
        <f>SUM(S24:AB24)/10</f>
        <v>0.12577416256652313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0.17943672839506175</v>
      </c>
      <c r="AL25" s="17"/>
      <c r="AM25" s="17"/>
      <c r="AN25" s="17"/>
      <c r="AO25" s="17"/>
      <c r="AP25" s="18">
        <f>SUM(AG24:AP24)/10</f>
        <v>0.12577416256652313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0.17943672839506175</v>
      </c>
      <c r="AZ25" s="17"/>
      <c r="BA25" s="17"/>
      <c r="BB25" s="17"/>
      <c r="BC25" s="17"/>
      <c r="BD25" s="18">
        <f>SUM(AU24:BD24)/10</f>
        <v>0.12577416256652313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0.17943672839506175</v>
      </c>
      <c r="BN25" s="17"/>
      <c r="BO25" s="17"/>
      <c r="BP25" s="17"/>
      <c r="BQ25" s="17"/>
      <c r="BR25" s="18">
        <f>SUM(BI24:BR24)/10</f>
        <v>0.12577416256652313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2.3333333333333331E-2</v>
      </c>
      <c r="F26" s="18">
        <f>((1+$E$12)*$E$5)+($E$5*F19)</f>
        <v>2.1944444444444444E-2</v>
      </c>
      <c r="G26" s="18">
        <f t="shared" ref="G26:N26" si="40">((1+$E$12)*$E$5)+($E$5*G19)</f>
        <v>2.0787037037037038E-2</v>
      </c>
      <c r="H26" s="18">
        <f t="shared" si="40"/>
        <v>1.9822530864197531E-2</v>
      </c>
      <c r="I26" s="18">
        <f t="shared" si="40"/>
        <v>1.901877572016461E-2</v>
      </c>
      <c r="J26" s="18">
        <f t="shared" si="40"/>
        <v>1.8348979766803841E-2</v>
      </c>
      <c r="K26" s="18">
        <f t="shared" si="40"/>
        <v>1.7790816472336532E-2</v>
      </c>
      <c r="L26" s="18">
        <f t="shared" si="40"/>
        <v>1.7325680393613777E-2</v>
      </c>
      <c r="M26" s="18">
        <f t="shared" si="40"/>
        <v>1.6938066994678147E-2</v>
      </c>
      <c r="N26" s="18">
        <f t="shared" si="40"/>
        <v>1.6615055828898457E-2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2.3333333333333331E-2</v>
      </c>
      <c r="T26" s="18">
        <f>((1+$E$12)*$E$5)+($E$5*T19)</f>
        <v>2.1944444444444444E-2</v>
      </c>
      <c r="U26" s="18">
        <f t="shared" ref="U26:AB26" si="41">((1+$E$12)*$E$5)+($E$5*U19)</f>
        <v>2.0787037037037038E-2</v>
      </c>
      <c r="V26" s="18">
        <f t="shared" si="41"/>
        <v>1.9822530864197531E-2</v>
      </c>
      <c r="W26" s="18">
        <f t="shared" si="41"/>
        <v>1.901877572016461E-2</v>
      </c>
      <c r="X26" s="18">
        <f t="shared" si="41"/>
        <v>1.8348979766803841E-2</v>
      </c>
      <c r="Y26" s="18">
        <f t="shared" si="41"/>
        <v>1.7790816472336532E-2</v>
      </c>
      <c r="Z26" s="18">
        <f t="shared" si="41"/>
        <v>1.7325680393613777E-2</v>
      </c>
      <c r="AA26" s="18">
        <f t="shared" si="41"/>
        <v>1.6938066994678147E-2</v>
      </c>
      <c r="AB26" s="18">
        <f t="shared" si="41"/>
        <v>1.6615055828898457E-2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2.3333333333333331E-2</v>
      </c>
      <c r="AH26" s="18">
        <f>((1+$E$12)*$E$5)+($E$5*AH19)</f>
        <v>2.1944444444444444E-2</v>
      </c>
      <c r="AI26" s="18">
        <f t="shared" ref="AI26:AP26" si="42">((1+$E$12)*$E$5)+($E$5*AI19)</f>
        <v>2.0787037037037038E-2</v>
      </c>
      <c r="AJ26" s="18">
        <f t="shared" si="42"/>
        <v>1.9822530864197531E-2</v>
      </c>
      <c r="AK26" s="18">
        <f t="shared" si="42"/>
        <v>1.901877572016461E-2</v>
      </c>
      <c r="AL26" s="18">
        <f t="shared" si="42"/>
        <v>1.8348979766803841E-2</v>
      </c>
      <c r="AM26" s="18">
        <f t="shared" si="42"/>
        <v>1.7790816472336532E-2</v>
      </c>
      <c r="AN26" s="18">
        <f t="shared" si="42"/>
        <v>1.7325680393613777E-2</v>
      </c>
      <c r="AO26" s="18">
        <f t="shared" si="42"/>
        <v>1.6938066994678147E-2</v>
      </c>
      <c r="AP26" s="18">
        <f t="shared" si="42"/>
        <v>1.6615055828898457E-2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2.3333333333333331E-2</v>
      </c>
      <c r="AV26" s="18">
        <f>((1+$E$12)*$E$5)+($E$5*AV19)</f>
        <v>2.1944444444444444E-2</v>
      </c>
      <c r="AW26" s="18">
        <f t="shared" ref="AW26:BD26" si="43">((1+$E$12)*$E$5)+($E$5*AW19)</f>
        <v>2.0787037037037038E-2</v>
      </c>
      <c r="AX26" s="18">
        <f t="shared" si="43"/>
        <v>1.9822530864197531E-2</v>
      </c>
      <c r="AY26" s="18">
        <f t="shared" si="43"/>
        <v>1.901877572016461E-2</v>
      </c>
      <c r="AZ26" s="18">
        <f t="shared" si="43"/>
        <v>1.8348979766803841E-2</v>
      </c>
      <c r="BA26" s="18">
        <f t="shared" si="43"/>
        <v>1.7790816472336532E-2</v>
      </c>
      <c r="BB26" s="18">
        <f t="shared" si="43"/>
        <v>1.7325680393613777E-2</v>
      </c>
      <c r="BC26" s="18">
        <f t="shared" si="43"/>
        <v>1.6938066994678147E-2</v>
      </c>
      <c r="BD26" s="18">
        <f t="shared" si="43"/>
        <v>1.6615055828898457E-2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2.3333333333333331E-2</v>
      </c>
      <c r="BJ26" s="18">
        <f>((1+$E$12)*$E$5)+($E$5*BJ19)</f>
        <v>2.1944444444444444E-2</v>
      </c>
      <c r="BK26" s="18">
        <f t="shared" ref="BK26:BR26" si="44">((1+$E$12)*$E$5)+($E$5*BK19)</f>
        <v>2.0787037037037038E-2</v>
      </c>
      <c r="BL26" s="18">
        <f t="shared" si="44"/>
        <v>1.9822530864197531E-2</v>
      </c>
      <c r="BM26" s="18">
        <f t="shared" si="44"/>
        <v>1.901877572016461E-2</v>
      </c>
      <c r="BN26" s="18">
        <f t="shared" si="44"/>
        <v>1.8348979766803841E-2</v>
      </c>
      <c r="BO26" s="18">
        <f t="shared" si="44"/>
        <v>1.7790816472336532E-2</v>
      </c>
      <c r="BP26" s="18">
        <f t="shared" si="44"/>
        <v>1.7325680393613777E-2</v>
      </c>
      <c r="BQ26" s="18">
        <f t="shared" si="44"/>
        <v>1.6938066994678147E-2</v>
      </c>
      <c r="BR26" s="18">
        <f t="shared" si="44"/>
        <v>1.6615055828898457E-2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2.0981224279835391E-2</v>
      </c>
      <c r="J27" s="17"/>
      <c r="K27" s="17"/>
      <c r="L27" s="17"/>
      <c r="M27" s="17"/>
      <c r="N27" s="18">
        <f>SUM(E26:N26)/10</f>
        <v>1.9192472085550773E-2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2.0981224279835391E-2</v>
      </c>
      <c r="X27" s="17"/>
      <c r="Y27" s="17"/>
      <c r="Z27" s="17"/>
      <c r="AA27" s="17"/>
      <c r="AB27" s="18">
        <f>SUM(S26:AB26)/10</f>
        <v>1.9192472085550773E-2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2.0981224279835391E-2</v>
      </c>
      <c r="AL27" s="17"/>
      <c r="AM27" s="17"/>
      <c r="AN27" s="17"/>
      <c r="AO27" s="17"/>
      <c r="AP27" s="18">
        <f>SUM(AG26:AP26)/10</f>
        <v>1.9192472085550773E-2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2.0981224279835391E-2</v>
      </c>
      <c r="AZ27" s="17"/>
      <c r="BA27" s="17"/>
      <c r="BB27" s="17"/>
      <c r="BC27" s="17"/>
      <c r="BD27" s="18">
        <f>SUM(AU26:BD26)/10</f>
        <v>1.9192472085550773E-2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2.0981224279835391E-2</v>
      </c>
      <c r="BN27" s="17"/>
      <c r="BO27" s="17"/>
      <c r="BP27" s="17"/>
      <c r="BQ27" s="17"/>
      <c r="BR27" s="18">
        <f>SUM(BI26:BR26)/10</f>
        <v>1.9192472085550773E-2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2.3333333333333331E-2</v>
      </c>
      <c r="F28" s="97">
        <f t="shared" ref="F28:N28" si="45">E28+F26</f>
        <v>4.5277777777777778E-2</v>
      </c>
      <c r="G28" s="97">
        <f t="shared" si="45"/>
        <v>6.6064814814814812E-2</v>
      </c>
      <c r="H28" s="97">
        <f t="shared" si="45"/>
        <v>8.588734567901235E-2</v>
      </c>
      <c r="I28" s="97">
        <f t="shared" si="45"/>
        <v>0.10490612139917696</v>
      </c>
      <c r="J28" s="97">
        <f t="shared" si="45"/>
        <v>0.1232551011659808</v>
      </c>
      <c r="K28" s="97">
        <f t="shared" si="45"/>
        <v>0.14104591763831734</v>
      </c>
      <c r="L28" s="97">
        <f t="shared" si="45"/>
        <v>0.15837159803193113</v>
      </c>
      <c r="M28" s="97">
        <f t="shared" si="45"/>
        <v>0.17530966502660927</v>
      </c>
      <c r="N28" s="97">
        <f t="shared" si="45"/>
        <v>0.19192472085550774</v>
      </c>
      <c r="P28" s="173"/>
      <c r="Q28" s="181"/>
      <c r="R28" s="20" t="s">
        <v>53</v>
      </c>
      <c r="S28" s="97">
        <f>S26</f>
        <v>2.3333333333333331E-2</v>
      </c>
      <c r="T28" s="97">
        <f t="shared" ref="T28:AB28" si="46">S28+T26</f>
        <v>4.5277777777777778E-2</v>
      </c>
      <c r="U28" s="97">
        <f t="shared" si="46"/>
        <v>6.6064814814814812E-2</v>
      </c>
      <c r="V28" s="97">
        <f t="shared" si="46"/>
        <v>8.588734567901235E-2</v>
      </c>
      <c r="W28" s="97">
        <f t="shared" si="46"/>
        <v>0.10490612139917696</v>
      </c>
      <c r="X28" s="97">
        <f t="shared" si="46"/>
        <v>0.1232551011659808</v>
      </c>
      <c r="Y28" s="97">
        <f t="shared" si="46"/>
        <v>0.14104591763831734</v>
      </c>
      <c r="Z28" s="97">
        <f t="shared" si="46"/>
        <v>0.15837159803193113</v>
      </c>
      <c r="AA28" s="97">
        <f t="shared" si="46"/>
        <v>0.17530966502660927</v>
      </c>
      <c r="AB28" s="97">
        <f t="shared" si="46"/>
        <v>0.19192472085550774</v>
      </c>
      <c r="AC28" s="5"/>
      <c r="AD28" s="173"/>
      <c r="AE28" s="181"/>
      <c r="AF28" s="20" t="s">
        <v>53</v>
      </c>
      <c r="AG28" s="97">
        <f>AG26</f>
        <v>2.3333333333333331E-2</v>
      </c>
      <c r="AH28" s="97">
        <f t="shared" ref="AH28:AP28" si="47">AG28+AH26</f>
        <v>4.5277777777777778E-2</v>
      </c>
      <c r="AI28" s="97">
        <f t="shared" si="47"/>
        <v>6.6064814814814812E-2</v>
      </c>
      <c r="AJ28" s="97">
        <f t="shared" si="47"/>
        <v>8.588734567901235E-2</v>
      </c>
      <c r="AK28" s="97">
        <f t="shared" si="47"/>
        <v>0.10490612139917696</v>
      </c>
      <c r="AL28" s="97">
        <f t="shared" si="47"/>
        <v>0.1232551011659808</v>
      </c>
      <c r="AM28" s="97">
        <f t="shared" si="47"/>
        <v>0.14104591763831734</v>
      </c>
      <c r="AN28" s="97">
        <f t="shared" si="47"/>
        <v>0.15837159803193113</v>
      </c>
      <c r="AO28" s="97">
        <f t="shared" si="47"/>
        <v>0.17530966502660927</v>
      </c>
      <c r="AP28" s="97">
        <f t="shared" si="47"/>
        <v>0.19192472085550774</v>
      </c>
      <c r="AQ28" s="5"/>
      <c r="AR28" s="173"/>
      <c r="AS28" s="181"/>
      <c r="AT28" s="20" t="s">
        <v>53</v>
      </c>
      <c r="AU28" s="97">
        <f>AU26</f>
        <v>2.3333333333333331E-2</v>
      </c>
      <c r="AV28" s="97">
        <f t="shared" ref="AV28:BD28" si="48">AU28+AV26</f>
        <v>4.5277777777777778E-2</v>
      </c>
      <c r="AW28" s="97">
        <f t="shared" si="48"/>
        <v>6.6064814814814812E-2</v>
      </c>
      <c r="AX28" s="97">
        <f t="shared" si="48"/>
        <v>8.588734567901235E-2</v>
      </c>
      <c r="AY28" s="97">
        <f t="shared" si="48"/>
        <v>0.10490612139917696</v>
      </c>
      <c r="AZ28" s="97">
        <f t="shared" si="48"/>
        <v>0.1232551011659808</v>
      </c>
      <c r="BA28" s="97">
        <f t="shared" si="48"/>
        <v>0.14104591763831734</v>
      </c>
      <c r="BB28" s="97">
        <f t="shared" si="48"/>
        <v>0.15837159803193113</v>
      </c>
      <c r="BC28" s="97">
        <f t="shared" si="48"/>
        <v>0.17530966502660927</v>
      </c>
      <c r="BD28" s="97">
        <f t="shared" si="48"/>
        <v>0.19192472085550774</v>
      </c>
      <c r="BE28" s="5"/>
      <c r="BF28" s="173"/>
      <c r="BG28" s="181"/>
      <c r="BH28" s="20" t="s">
        <v>53</v>
      </c>
      <c r="BI28" s="97">
        <f>BI26</f>
        <v>2.3333333333333331E-2</v>
      </c>
      <c r="BJ28" s="97">
        <f t="shared" ref="BJ28:BR28" si="49">BI28+BJ26</f>
        <v>4.5277777777777778E-2</v>
      </c>
      <c r="BK28" s="97">
        <f t="shared" si="49"/>
        <v>6.6064814814814812E-2</v>
      </c>
      <c r="BL28" s="97">
        <f t="shared" si="49"/>
        <v>8.588734567901235E-2</v>
      </c>
      <c r="BM28" s="97">
        <f t="shared" si="49"/>
        <v>0.10490612139917696</v>
      </c>
      <c r="BN28" s="97">
        <f t="shared" si="49"/>
        <v>0.1232551011659808</v>
      </c>
      <c r="BO28" s="97">
        <f t="shared" si="49"/>
        <v>0.14104591763831734</v>
      </c>
      <c r="BP28" s="97">
        <f t="shared" si="49"/>
        <v>0.15837159803193113</v>
      </c>
      <c r="BQ28" s="97">
        <f t="shared" si="49"/>
        <v>0.17530966502660927</v>
      </c>
      <c r="BR28" s="97">
        <f t="shared" si="49"/>
        <v>0.19192472085550774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2.5000000000000001E-2</v>
      </c>
      <c r="F29" s="97">
        <f t="shared" ref="F29:N29" si="50">((1+$E$12)*$E$5)+$E$5</f>
        <v>2.5000000000000001E-2</v>
      </c>
      <c r="G29" s="97">
        <f t="shared" si="50"/>
        <v>2.5000000000000001E-2</v>
      </c>
      <c r="H29" s="97">
        <f t="shared" si="50"/>
        <v>2.5000000000000001E-2</v>
      </c>
      <c r="I29" s="97">
        <f t="shared" si="50"/>
        <v>2.5000000000000001E-2</v>
      </c>
      <c r="J29" s="97">
        <f t="shared" si="50"/>
        <v>2.5000000000000001E-2</v>
      </c>
      <c r="K29" s="97">
        <f t="shared" si="50"/>
        <v>2.5000000000000001E-2</v>
      </c>
      <c r="L29" s="97">
        <f t="shared" si="50"/>
        <v>2.5000000000000001E-2</v>
      </c>
      <c r="M29" s="97">
        <f t="shared" si="50"/>
        <v>2.5000000000000001E-2</v>
      </c>
      <c r="N29" s="97">
        <f t="shared" si="50"/>
        <v>2.5000000000000001E-2</v>
      </c>
      <c r="O29" s="12"/>
      <c r="P29" s="173"/>
      <c r="Q29" s="181"/>
      <c r="R29" s="20" t="s">
        <v>107</v>
      </c>
      <c r="S29" s="97">
        <f>((1+$E$12)*$E$5)+$E$5</f>
        <v>2.5000000000000001E-2</v>
      </c>
      <c r="T29" s="97">
        <f t="shared" ref="T29:AB29" si="51">((1+$E$12)*$E$5)+$E$5</f>
        <v>2.5000000000000001E-2</v>
      </c>
      <c r="U29" s="97">
        <f t="shared" si="51"/>
        <v>2.5000000000000001E-2</v>
      </c>
      <c r="V29" s="97">
        <f t="shared" si="51"/>
        <v>2.5000000000000001E-2</v>
      </c>
      <c r="W29" s="97">
        <f t="shared" si="51"/>
        <v>2.5000000000000001E-2</v>
      </c>
      <c r="X29" s="97">
        <f t="shared" si="51"/>
        <v>2.5000000000000001E-2</v>
      </c>
      <c r="Y29" s="97">
        <f t="shared" si="51"/>
        <v>2.5000000000000001E-2</v>
      </c>
      <c r="Z29" s="97">
        <f t="shared" si="51"/>
        <v>2.5000000000000001E-2</v>
      </c>
      <c r="AA29" s="97">
        <f t="shared" si="51"/>
        <v>2.5000000000000001E-2</v>
      </c>
      <c r="AB29" s="97">
        <f t="shared" si="51"/>
        <v>2.5000000000000001E-2</v>
      </c>
      <c r="AC29" s="12"/>
      <c r="AD29" s="173"/>
      <c r="AE29" s="181"/>
      <c r="AF29" s="20" t="s">
        <v>107</v>
      </c>
      <c r="AG29" s="97">
        <f>((1+$E$12)*$E$5)+$E$5</f>
        <v>2.5000000000000001E-2</v>
      </c>
      <c r="AH29" s="97">
        <f t="shared" ref="AH29:AP29" si="52">((1+$E$12)*$E$5)+$E$5</f>
        <v>2.5000000000000001E-2</v>
      </c>
      <c r="AI29" s="97">
        <f t="shared" si="52"/>
        <v>2.5000000000000001E-2</v>
      </c>
      <c r="AJ29" s="97">
        <f t="shared" si="52"/>
        <v>2.5000000000000001E-2</v>
      </c>
      <c r="AK29" s="97">
        <f t="shared" si="52"/>
        <v>2.5000000000000001E-2</v>
      </c>
      <c r="AL29" s="97">
        <f t="shared" si="52"/>
        <v>2.5000000000000001E-2</v>
      </c>
      <c r="AM29" s="97">
        <f t="shared" si="52"/>
        <v>2.5000000000000001E-2</v>
      </c>
      <c r="AN29" s="97">
        <f t="shared" si="52"/>
        <v>2.5000000000000001E-2</v>
      </c>
      <c r="AO29" s="97">
        <f t="shared" si="52"/>
        <v>2.5000000000000001E-2</v>
      </c>
      <c r="AP29" s="97">
        <f t="shared" si="52"/>
        <v>2.5000000000000001E-2</v>
      </c>
      <c r="AQ29" s="12"/>
      <c r="AR29" s="173"/>
      <c r="AS29" s="181"/>
      <c r="AT29" s="20" t="s">
        <v>107</v>
      </c>
      <c r="AU29" s="97">
        <f>((1+$E$12)*$E$5)+$E$5</f>
        <v>2.5000000000000001E-2</v>
      </c>
      <c r="AV29" s="97">
        <f t="shared" ref="AV29:BD29" si="53">((1+$E$12)*$E$5)+$E$5</f>
        <v>2.5000000000000001E-2</v>
      </c>
      <c r="AW29" s="97">
        <f t="shared" si="53"/>
        <v>2.5000000000000001E-2</v>
      </c>
      <c r="AX29" s="97">
        <f t="shared" si="53"/>
        <v>2.5000000000000001E-2</v>
      </c>
      <c r="AY29" s="97">
        <f t="shared" si="53"/>
        <v>2.5000000000000001E-2</v>
      </c>
      <c r="AZ29" s="97">
        <f t="shared" si="53"/>
        <v>2.5000000000000001E-2</v>
      </c>
      <c r="BA29" s="97">
        <f t="shared" si="53"/>
        <v>2.5000000000000001E-2</v>
      </c>
      <c r="BB29" s="97">
        <f t="shared" si="53"/>
        <v>2.5000000000000001E-2</v>
      </c>
      <c r="BC29" s="97">
        <f t="shared" si="53"/>
        <v>2.5000000000000001E-2</v>
      </c>
      <c r="BD29" s="97">
        <f t="shared" si="53"/>
        <v>2.5000000000000001E-2</v>
      </c>
      <c r="BE29" s="12"/>
      <c r="BF29" s="173"/>
      <c r="BG29" s="181"/>
      <c r="BH29" s="20" t="s">
        <v>107</v>
      </c>
      <c r="BI29" s="97">
        <f>((1+$E$12)*$E$5)+$E$5</f>
        <v>2.5000000000000001E-2</v>
      </c>
      <c r="BJ29" s="97">
        <f t="shared" ref="BJ29:BR29" si="54">((1+$E$12)*$E$5)+$E$5</f>
        <v>2.5000000000000001E-2</v>
      </c>
      <c r="BK29" s="97">
        <f t="shared" si="54"/>
        <v>2.5000000000000001E-2</v>
      </c>
      <c r="BL29" s="97">
        <f t="shared" si="54"/>
        <v>2.5000000000000001E-2</v>
      </c>
      <c r="BM29" s="97">
        <f t="shared" si="54"/>
        <v>2.5000000000000001E-2</v>
      </c>
      <c r="BN29" s="97">
        <f t="shared" si="54"/>
        <v>2.5000000000000001E-2</v>
      </c>
      <c r="BO29" s="97">
        <f t="shared" si="54"/>
        <v>2.5000000000000001E-2</v>
      </c>
      <c r="BP29" s="97">
        <f t="shared" si="54"/>
        <v>2.5000000000000001E-2</v>
      </c>
      <c r="BQ29" s="97">
        <f t="shared" si="54"/>
        <v>2.5000000000000001E-2</v>
      </c>
      <c r="BR29" s="97">
        <f t="shared" si="54"/>
        <v>2.5000000000000001E-2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2.5000000000000001E-2</v>
      </c>
      <c r="F30" s="97">
        <f>E30+F29</f>
        <v>0.05</v>
      </c>
      <c r="G30" s="97">
        <f t="shared" ref="G30:N30" si="55">F30+G29</f>
        <v>7.5000000000000011E-2</v>
      </c>
      <c r="H30" s="97">
        <f t="shared" si="55"/>
        <v>0.1</v>
      </c>
      <c r="I30" s="97">
        <f t="shared" si="55"/>
        <v>0.125</v>
      </c>
      <c r="J30" s="97">
        <f t="shared" si="55"/>
        <v>0.15</v>
      </c>
      <c r="K30" s="97">
        <f t="shared" si="55"/>
        <v>0.17499999999999999</v>
      </c>
      <c r="L30" s="97">
        <f t="shared" si="55"/>
        <v>0.19999999999999998</v>
      </c>
      <c r="M30" s="97">
        <f t="shared" si="55"/>
        <v>0.22499999999999998</v>
      </c>
      <c r="N30" s="97">
        <f t="shared" si="55"/>
        <v>0.24999999999999997</v>
      </c>
      <c r="O30" s="12"/>
      <c r="P30" s="164"/>
      <c r="Q30" s="182"/>
      <c r="R30" s="20" t="s">
        <v>108</v>
      </c>
      <c r="S30" s="97">
        <f>S29</f>
        <v>2.5000000000000001E-2</v>
      </c>
      <c r="T30" s="97">
        <f>S30+T29</f>
        <v>0.05</v>
      </c>
      <c r="U30" s="97">
        <f t="shared" ref="U30:AB30" si="56">T30+U29</f>
        <v>7.5000000000000011E-2</v>
      </c>
      <c r="V30" s="97">
        <f t="shared" si="56"/>
        <v>0.1</v>
      </c>
      <c r="W30" s="97">
        <f t="shared" si="56"/>
        <v>0.125</v>
      </c>
      <c r="X30" s="97">
        <f t="shared" si="56"/>
        <v>0.15</v>
      </c>
      <c r="Y30" s="97">
        <f t="shared" si="56"/>
        <v>0.17499999999999999</v>
      </c>
      <c r="Z30" s="97">
        <f t="shared" si="56"/>
        <v>0.19999999999999998</v>
      </c>
      <c r="AA30" s="97">
        <f t="shared" si="56"/>
        <v>0.22499999999999998</v>
      </c>
      <c r="AB30" s="97">
        <f t="shared" si="56"/>
        <v>0.24999999999999997</v>
      </c>
      <c r="AC30" s="12"/>
      <c r="AD30" s="164"/>
      <c r="AE30" s="182"/>
      <c r="AF30" s="20" t="s">
        <v>108</v>
      </c>
      <c r="AG30" s="97">
        <f>AG29</f>
        <v>2.5000000000000001E-2</v>
      </c>
      <c r="AH30" s="97">
        <f>AG30+AH29</f>
        <v>0.05</v>
      </c>
      <c r="AI30" s="97">
        <f t="shared" ref="AI30:AP30" si="57">AH30+AI29</f>
        <v>7.5000000000000011E-2</v>
      </c>
      <c r="AJ30" s="97">
        <f t="shared" si="57"/>
        <v>0.1</v>
      </c>
      <c r="AK30" s="97">
        <f t="shared" si="57"/>
        <v>0.125</v>
      </c>
      <c r="AL30" s="97">
        <f t="shared" si="57"/>
        <v>0.15</v>
      </c>
      <c r="AM30" s="97">
        <f t="shared" si="57"/>
        <v>0.17499999999999999</v>
      </c>
      <c r="AN30" s="97">
        <f t="shared" si="57"/>
        <v>0.19999999999999998</v>
      </c>
      <c r="AO30" s="97">
        <f t="shared" si="57"/>
        <v>0.22499999999999998</v>
      </c>
      <c r="AP30" s="97">
        <f t="shared" si="57"/>
        <v>0.24999999999999997</v>
      </c>
      <c r="AQ30" s="12"/>
      <c r="AR30" s="164"/>
      <c r="AS30" s="182"/>
      <c r="AT30" s="20" t="s">
        <v>108</v>
      </c>
      <c r="AU30" s="97">
        <f>AU29</f>
        <v>2.5000000000000001E-2</v>
      </c>
      <c r="AV30" s="97">
        <f>AU30+AV29</f>
        <v>0.05</v>
      </c>
      <c r="AW30" s="97">
        <f t="shared" ref="AW30:BD30" si="58">AV30+AW29</f>
        <v>7.5000000000000011E-2</v>
      </c>
      <c r="AX30" s="97">
        <f t="shared" si="58"/>
        <v>0.1</v>
      </c>
      <c r="AY30" s="97">
        <f t="shared" si="58"/>
        <v>0.125</v>
      </c>
      <c r="AZ30" s="97">
        <f t="shared" si="58"/>
        <v>0.15</v>
      </c>
      <c r="BA30" s="97">
        <f t="shared" si="58"/>
        <v>0.17499999999999999</v>
      </c>
      <c r="BB30" s="97">
        <f t="shared" si="58"/>
        <v>0.19999999999999998</v>
      </c>
      <c r="BC30" s="97">
        <f t="shared" si="58"/>
        <v>0.22499999999999998</v>
      </c>
      <c r="BD30" s="97">
        <f t="shared" si="58"/>
        <v>0.24999999999999997</v>
      </c>
      <c r="BE30" s="12"/>
      <c r="BF30" s="164"/>
      <c r="BG30" s="182"/>
      <c r="BH30" s="20" t="s">
        <v>108</v>
      </c>
      <c r="BI30" s="97">
        <f>BI29</f>
        <v>2.5000000000000001E-2</v>
      </c>
      <c r="BJ30" s="97">
        <f>BI30+BJ29</f>
        <v>0.05</v>
      </c>
      <c r="BK30" s="97">
        <f t="shared" ref="BK30:BR30" si="59">BJ30+BK29</f>
        <v>7.5000000000000011E-2</v>
      </c>
      <c r="BL30" s="97">
        <f t="shared" si="59"/>
        <v>0.1</v>
      </c>
      <c r="BM30" s="97">
        <f t="shared" si="59"/>
        <v>0.125</v>
      </c>
      <c r="BN30" s="97">
        <f t="shared" si="59"/>
        <v>0.15</v>
      </c>
      <c r="BO30" s="97">
        <f t="shared" si="59"/>
        <v>0.17499999999999999</v>
      </c>
      <c r="BP30" s="97">
        <f t="shared" si="59"/>
        <v>0.19999999999999998</v>
      </c>
      <c r="BQ30" s="97">
        <f t="shared" si="59"/>
        <v>0.22499999999999998</v>
      </c>
      <c r="BR30" s="97">
        <f t="shared" si="59"/>
        <v>0.24999999999999997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0.14583333333333334</v>
      </c>
      <c r="F34" s="17">
        <f t="shared" ref="F34:N34" si="60">F39*$E$4/F$16</f>
        <v>0.12152777777777778</v>
      </c>
      <c r="G34" s="17">
        <f t="shared" si="60"/>
        <v>0.10127314814814815</v>
      </c>
      <c r="H34" s="17">
        <f t="shared" si="60"/>
        <v>8.4394290123456783E-2</v>
      </c>
      <c r="I34" s="17">
        <f t="shared" si="60"/>
        <v>7.0328575102880653E-2</v>
      </c>
      <c r="J34" s="17">
        <f t="shared" si="60"/>
        <v>5.8607145919067211E-2</v>
      </c>
      <c r="K34" s="17">
        <f t="shared" si="60"/>
        <v>4.8839288265889347E-2</v>
      </c>
      <c r="L34" s="17">
        <f t="shared" si="60"/>
        <v>4.069940688824112E-2</v>
      </c>
      <c r="M34" s="17">
        <f t="shared" si="60"/>
        <v>3.3916172406867603E-2</v>
      </c>
      <c r="N34" s="17">
        <f t="shared" si="60"/>
        <v>2.8263477005723004E-2</v>
      </c>
      <c r="P34" s="172" t="s">
        <v>16</v>
      </c>
      <c r="Q34" s="165" t="s">
        <v>41</v>
      </c>
      <c r="R34" s="16" t="s">
        <v>83</v>
      </c>
      <c r="S34" s="17">
        <f>S39*$E$4/S$16</f>
        <v>0.125</v>
      </c>
      <c r="T34" s="17">
        <f t="shared" ref="T34:AB34" si="61">T39*$E$4/T$16</f>
        <v>0.10416666666666667</v>
      </c>
      <c r="U34" s="17">
        <f t="shared" si="61"/>
        <v>8.6805555555555552E-2</v>
      </c>
      <c r="V34" s="17">
        <f t="shared" si="61"/>
        <v>7.2337962962962965E-2</v>
      </c>
      <c r="W34" s="17">
        <f t="shared" si="61"/>
        <v>6.0281635802469133E-2</v>
      </c>
      <c r="X34" s="17">
        <f t="shared" si="61"/>
        <v>5.0234696502057606E-2</v>
      </c>
      <c r="Y34" s="17">
        <f t="shared" si="61"/>
        <v>4.1862247085048009E-2</v>
      </c>
      <c r="Z34" s="17">
        <f t="shared" si="61"/>
        <v>3.4885205904206677E-2</v>
      </c>
      <c r="AA34" s="17">
        <f t="shared" si="61"/>
        <v>2.9071004920172231E-2</v>
      </c>
      <c r="AB34" s="17">
        <f t="shared" si="61"/>
        <v>2.4225837433476859E-2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0.10416666666666667</v>
      </c>
      <c r="AH34" s="17">
        <f t="shared" ref="AH34:AP34" si="62">AH39*$E$4/AH$16</f>
        <v>8.6805555555555552E-2</v>
      </c>
      <c r="AI34" s="17">
        <f t="shared" si="62"/>
        <v>7.2337962962962965E-2</v>
      </c>
      <c r="AJ34" s="17">
        <f t="shared" si="62"/>
        <v>6.0281635802469133E-2</v>
      </c>
      <c r="AK34" s="17">
        <f t="shared" si="62"/>
        <v>5.0234696502057613E-2</v>
      </c>
      <c r="AL34" s="17">
        <f t="shared" si="62"/>
        <v>4.1862247085048009E-2</v>
      </c>
      <c r="AM34" s="17">
        <f t="shared" si="62"/>
        <v>3.4885205904206677E-2</v>
      </c>
      <c r="AN34" s="17">
        <f t="shared" si="62"/>
        <v>2.9071004920172231E-2</v>
      </c>
      <c r="AO34" s="17">
        <f t="shared" si="62"/>
        <v>2.4225837433476859E-2</v>
      </c>
      <c r="AP34" s="17">
        <f t="shared" si="62"/>
        <v>2.0188197861230717E-2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8.3333333333333329E-2</v>
      </c>
      <c r="AV34" s="17">
        <f t="shared" ref="AV34:BD34" si="63">AV39*$E$4/AV$16</f>
        <v>6.9444444444444448E-2</v>
      </c>
      <c r="AW34" s="17">
        <f t="shared" si="63"/>
        <v>5.7870370370370371E-2</v>
      </c>
      <c r="AX34" s="17">
        <f t="shared" si="63"/>
        <v>4.8225308641975308E-2</v>
      </c>
      <c r="AY34" s="17">
        <f t="shared" si="63"/>
        <v>4.0187757201646093E-2</v>
      </c>
      <c r="AZ34" s="17">
        <f t="shared" si="63"/>
        <v>3.3489797668038404E-2</v>
      </c>
      <c r="BA34" s="17">
        <f t="shared" si="63"/>
        <v>2.7908164723365339E-2</v>
      </c>
      <c r="BB34" s="17">
        <f t="shared" si="63"/>
        <v>2.3256803936137785E-2</v>
      </c>
      <c r="BC34" s="17">
        <f t="shared" si="63"/>
        <v>1.9380669946781486E-2</v>
      </c>
      <c r="BD34" s="17">
        <f t="shared" si="63"/>
        <v>1.6150558288984575E-2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6.25E-2</v>
      </c>
      <c r="BJ34" s="17">
        <f t="shared" ref="BJ34:BR34" si="64">BJ39*$E$4/BJ$16</f>
        <v>5.2083333333333336E-2</v>
      </c>
      <c r="BK34" s="17">
        <f t="shared" si="64"/>
        <v>4.3402777777777776E-2</v>
      </c>
      <c r="BL34" s="17">
        <f t="shared" si="64"/>
        <v>3.6168981481481483E-2</v>
      </c>
      <c r="BM34" s="17">
        <f t="shared" si="64"/>
        <v>3.0140817901234566E-2</v>
      </c>
      <c r="BN34" s="17">
        <f t="shared" si="64"/>
        <v>2.5117348251028803E-2</v>
      </c>
      <c r="BO34" s="17">
        <f t="shared" si="64"/>
        <v>2.0931123542524004E-2</v>
      </c>
      <c r="BP34" s="17">
        <f t="shared" si="64"/>
        <v>1.7442602952103339E-2</v>
      </c>
      <c r="BQ34" s="17">
        <f t="shared" si="64"/>
        <v>1.4535502460086116E-2</v>
      </c>
      <c r="BR34" s="17">
        <f t="shared" si="64"/>
        <v>1.2112918716738429E-2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0.10467142489711934</v>
      </c>
      <c r="J35" s="17"/>
      <c r="K35" s="17"/>
      <c r="L35" s="17"/>
      <c r="M35" s="17"/>
      <c r="N35" s="18">
        <f>SUM(E34:N34)/10</f>
        <v>7.3368261497138501E-2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8.9718364197530862E-2</v>
      </c>
      <c r="X35" s="17"/>
      <c r="Y35" s="17"/>
      <c r="Z35" s="17"/>
      <c r="AA35" s="17"/>
      <c r="AB35" s="18">
        <f>SUM(S34:AB34)/10</f>
        <v>6.2887081283261564E-2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7.4765303497942387E-2</v>
      </c>
      <c r="AL35" s="17"/>
      <c r="AM35" s="17"/>
      <c r="AN35" s="17"/>
      <c r="AO35" s="17"/>
      <c r="AP35" s="18">
        <f>SUM(AG34:AP34)/10</f>
        <v>5.2405901069384642E-2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5.9812242798353912E-2</v>
      </c>
      <c r="AZ35" s="17"/>
      <c r="BA35" s="17"/>
      <c r="BB35" s="17"/>
      <c r="BC35" s="17"/>
      <c r="BD35" s="18">
        <f>SUM(AU34:BD34)/10</f>
        <v>4.1924720855507712E-2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4.4859182098765431E-2</v>
      </c>
      <c r="BN35" s="17"/>
      <c r="BO35" s="17"/>
      <c r="BP35" s="17"/>
      <c r="BQ35" s="17"/>
      <c r="BR35" s="18">
        <f>SUM(BI34:BR34)/10</f>
        <v>3.1443540641630782E-2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65">E$18*(E34/E$20)</f>
        <v>0.14583333333333334</v>
      </c>
      <c r="F36" s="17">
        <f t="shared" si="65"/>
        <v>0.26736111111111105</v>
      </c>
      <c r="G36" s="17">
        <f t="shared" si="65"/>
        <v>0.36863425925925941</v>
      </c>
      <c r="H36" s="17">
        <f t="shared" si="65"/>
        <v>0.45302854938271586</v>
      </c>
      <c r="I36" s="17">
        <f t="shared" si="65"/>
        <v>0.52335712448559679</v>
      </c>
      <c r="J36" s="17">
        <f t="shared" si="65"/>
        <v>0.58196427040466336</v>
      </c>
      <c r="K36" s="17">
        <f t="shared" si="65"/>
        <v>0.6308035586705536</v>
      </c>
      <c r="L36" s="17">
        <f t="shared" si="65"/>
        <v>0.67150296555879474</v>
      </c>
      <c r="M36" s="17">
        <f t="shared" si="65"/>
        <v>0.70541913796566336</v>
      </c>
      <c r="N36" s="17">
        <f t="shared" si="65"/>
        <v>0.73368261497138398</v>
      </c>
      <c r="P36" s="173"/>
      <c r="Q36" s="165"/>
      <c r="R36" s="16" t="s">
        <v>53</v>
      </c>
      <c r="S36" s="17">
        <f>S$18*(S34/S$20)</f>
        <v>0.125</v>
      </c>
      <c r="T36" s="17">
        <f t="shared" ref="T36:AB36" si="66">T$18*(T34/T$20)</f>
        <v>0.22916666666666666</v>
      </c>
      <c r="U36" s="17">
        <f t="shared" si="66"/>
        <v>0.31597222222222232</v>
      </c>
      <c r="V36" s="17">
        <f t="shared" si="66"/>
        <v>0.38831018518518501</v>
      </c>
      <c r="W36" s="17">
        <f t="shared" si="66"/>
        <v>0.44859182098765443</v>
      </c>
      <c r="X36" s="17">
        <f t="shared" si="66"/>
        <v>0.49882651748971141</v>
      </c>
      <c r="Y36" s="17">
        <f t="shared" si="66"/>
        <v>0.54068876457476023</v>
      </c>
      <c r="Z36" s="17">
        <f t="shared" si="66"/>
        <v>0.57557397047896697</v>
      </c>
      <c r="AA36" s="17">
        <f t="shared" si="66"/>
        <v>0.60464497539914008</v>
      </c>
      <c r="AB36" s="17">
        <f t="shared" si="66"/>
        <v>0.62887081283261481</v>
      </c>
      <c r="AC36" s="5"/>
      <c r="AD36" s="173"/>
      <c r="AE36" s="165"/>
      <c r="AF36" s="16" t="s">
        <v>53</v>
      </c>
      <c r="AG36" s="17">
        <f>AG$18*(AG34/AG$20)</f>
        <v>0.10416666666666669</v>
      </c>
      <c r="AH36" s="17">
        <f t="shared" ref="AH36:AP36" si="67">AH$18*(AH34/AH$20)</f>
        <v>0.19097222222222218</v>
      </c>
      <c r="AI36" s="17">
        <f t="shared" si="67"/>
        <v>0.26331018518518529</v>
      </c>
      <c r="AJ36" s="17">
        <f t="shared" si="67"/>
        <v>0.32359182098765416</v>
      </c>
      <c r="AK36" s="17">
        <f t="shared" si="67"/>
        <v>0.37382651748971207</v>
      </c>
      <c r="AL36" s="17">
        <f t="shared" si="67"/>
        <v>0.41568876457475945</v>
      </c>
      <c r="AM36" s="17">
        <f t="shared" si="67"/>
        <v>0.45057397047896691</v>
      </c>
      <c r="AN36" s="17">
        <f t="shared" si="67"/>
        <v>0.47964497539913914</v>
      </c>
      <c r="AO36" s="17">
        <f t="shared" si="67"/>
        <v>0.5038708128326167</v>
      </c>
      <c r="AP36" s="17">
        <f t="shared" si="67"/>
        <v>0.52405901069384564</v>
      </c>
      <c r="AQ36" s="5"/>
      <c r="AR36" s="173"/>
      <c r="AS36" s="165"/>
      <c r="AT36" s="16" t="s">
        <v>53</v>
      </c>
      <c r="AU36" s="17">
        <f>AU$18*(AU34/AU$20)</f>
        <v>8.3333333333333329E-2</v>
      </c>
      <c r="AV36" s="17">
        <f t="shared" ref="AV36:BD36" si="68">AV$18*(AV34/AV$20)</f>
        <v>0.15277777777777776</v>
      </c>
      <c r="AW36" s="17">
        <f t="shared" si="68"/>
        <v>0.21064814814814822</v>
      </c>
      <c r="AX36" s="17">
        <f t="shared" si="68"/>
        <v>0.25887345679012336</v>
      </c>
      <c r="AY36" s="17">
        <f t="shared" si="68"/>
        <v>0.29906121399176966</v>
      </c>
      <c r="AZ36" s="17">
        <f t="shared" si="68"/>
        <v>0.3325510116598076</v>
      </c>
      <c r="BA36" s="17">
        <f t="shared" si="68"/>
        <v>0.36045917638317349</v>
      </c>
      <c r="BB36" s="17">
        <f t="shared" si="68"/>
        <v>0.38371598031931137</v>
      </c>
      <c r="BC36" s="17">
        <f t="shared" si="68"/>
        <v>0.40309665026609337</v>
      </c>
      <c r="BD36" s="17">
        <f t="shared" si="68"/>
        <v>0.41924720855507658</v>
      </c>
      <c r="BE36" s="5"/>
      <c r="BF36" s="173"/>
      <c r="BG36" s="165"/>
      <c r="BH36" s="16" t="s">
        <v>53</v>
      </c>
      <c r="BI36" s="17">
        <f>BI$18*(BI34/BI$20)</f>
        <v>6.25E-2</v>
      </c>
      <c r="BJ36" s="17">
        <f t="shared" ref="BJ36:BR36" si="69">BJ$18*(BJ34/BJ$20)</f>
        <v>0.11458333333333333</v>
      </c>
      <c r="BK36" s="17">
        <f t="shared" si="69"/>
        <v>0.15798611111111116</v>
      </c>
      <c r="BL36" s="17">
        <f t="shared" si="69"/>
        <v>0.1941550925925925</v>
      </c>
      <c r="BM36" s="17">
        <f t="shared" si="69"/>
        <v>0.22429591049382722</v>
      </c>
      <c r="BN36" s="17">
        <f t="shared" si="69"/>
        <v>0.2494132587448557</v>
      </c>
      <c r="BO36" s="17">
        <f t="shared" si="69"/>
        <v>0.27034438228738011</v>
      </c>
      <c r="BP36" s="17">
        <f t="shared" si="69"/>
        <v>0.28778698523948348</v>
      </c>
      <c r="BQ36" s="17">
        <f t="shared" si="69"/>
        <v>0.30232248769957004</v>
      </c>
      <c r="BR36" s="17">
        <f t="shared" si="69"/>
        <v>0.31443540641630741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70">10*E34</f>
        <v>1.4583333333333335</v>
      </c>
      <c r="F37" s="21">
        <f t="shared" si="70"/>
        <v>1.2152777777777777</v>
      </c>
      <c r="G37" s="21">
        <f t="shared" si="70"/>
        <v>1.0127314814814816</v>
      </c>
      <c r="H37" s="21">
        <f t="shared" si="70"/>
        <v>0.84394290123456783</v>
      </c>
      <c r="I37" s="21">
        <f t="shared" si="70"/>
        <v>0.70328575102880653</v>
      </c>
      <c r="J37" s="21">
        <f t="shared" si="70"/>
        <v>0.58607145919067216</v>
      </c>
      <c r="K37" s="21">
        <f t="shared" si="70"/>
        <v>0.48839288265889347</v>
      </c>
      <c r="L37" s="21">
        <f t="shared" si="70"/>
        <v>0.40699406888241119</v>
      </c>
      <c r="M37" s="21">
        <f t="shared" si="70"/>
        <v>0.33916172406867606</v>
      </c>
      <c r="N37" s="21">
        <f t="shared" si="70"/>
        <v>0.28263477005723003</v>
      </c>
      <c r="P37" s="173"/>
      <c r="Q37" s="163"/>
      <c r="R37" s="20" t="s">
        <v>57</v>
      </c>
      <c r="S37" s="21">
        <f t="shared" ref="S37:AB37" si="71">10*S34</f>
        <v>1.25</v>
      </c>
      <c r="T37" s="21">
        <f t="shared" si="71"/>
        <v>1.0416666666666667</v>
      </c>
      <c r="U37" s="21">
        <f t="shared" si="71"/>
        <v>0.86805555555555558</v>
      </c>
      <c r="V37" s="21">
        <f t="shared" si="71"/>
        <v>0.72337962962962965</v>
      </c>
      <c r="W37" s="21">
        <f t="shared" si="71"/>
        <v>0.60281635802469136</v>
      </c>
      <c r="X37" s="21">
        <f t="shared" si="71"/>
        <v>0.50234696502057608</v>
      </c>
      <c r="Y37" s="21">
        <f t="shared" si="71"/>
        <v>0.4186224708504801</v>
      </c>
      <c r="Z37" s="21">
        <f t="shared" si="71"/>
        <v>0.34885205904206679</v>
      </c>
      <c r="AA37" s="21">
        <f t="shared" si="71"/>
        <v>0.29071004920172233</v>
      </c>
      <c r="AB37" s="21">
        <f t="shared" si="71"/>
        <v>0.2422583743347686</v>
      </c>
      <c r="AC37" s="5"/>
      <c r="AD37" s="173"/>
      <c r="AE37" s="163"/>
      <c r="AF37" s="20" t="s">
        <v>57</v>
      </c>
      <c r="AG37" s="21">
        <f t="shared" ref="AG37:AP37" si="72">10*AG34</f>
        <v>1.0416666666666667</v>
      </c>
      <c r="AH37" s="21">
        <f t="shared" si="72"/>
        <v>0.86805555555555558</v>
      </c>
      <c r="AI37" s="21">
        <f t="shared" si="72"/>
        <v>0.72337962962962965</v>
      </c>
      <c r="AJ37" s="21">
        <f t="shared" si="72"/>
        <v>0.60281635802469136</v>
      </c>
      <c r="AK37" s="21">
        <f t="shared" si="72"/>
        <v>0.50234696502057608</v>
      </c>
      <c r="AL37" s="21">
        <f t="shared" si="72"/>
        <v>0.4186224708504801</v>
      </c>
      <c r="AM37" s="21">
        <f t="shared" si="72"/>
        <v>0.34885205904206679</v>
      </c>
      <c r="AN37" s="21">
        <f t="shared" si="72"/>
        <v>0.29071004920172233</v>
      </c>
      <c r="AO37" s="21">
        <f t="shared" si="72"/>
        <v>0.2422583743347686</v>
      </c>
      <c r="AP37" s="21">
        <f t="shared" si="72"/>
        <v>0.20188197861230717</v>
      </c>
      <c r="AQ37" s="5"/>
      <c r="AR37" s="173"/>
      <c r="AS37" s="163"/>
      <c r="AT37" s="20" t="s">
        <v>57</v>
      </c>
      <c r="AU37" s="21">
        <f t="shared" ref="AU37:BD37" si="73">10*AU34</f>
        <v>0.83333333333333326</v>
      </c>
      <c r="AV37" s="21">
        <f t="shared" si="73"/>
        <v>0.69444444444444442</v>
      </c>
      <c r="AW37" s="21">
        <f t="shared" si="73"/>
        <v>0.57870370370370372</v>
      </c>
      <c r="AX37" s="21">
        <f t="shared" si="73"/>
        <v>0.48225308641975306</v>
      </c>
      <c r="AY37" s="21">
        <f t="shared" si="73"/>
        <v>0.4018775720164609</v>
      </c>
      <c r="AZ37" s="21">
        <f t="shared" si="73"/>
        <v>0.33489797668038401</v>
      </c>
      <c r="BA37" s="21">
        <f t="shared" si="73"/>
        <v>0.27908164723365336</v>
      </c>
      <c r="BB37" s="21">
        <f t="shared" si="73"/>
        <v>0.23256803936137785</v>
      </c>
      <c r="BC37" s="21">
        <f t="shared" si="73"/>
        <v>0.19380669946781487</v>
      </c>
      <c r="BD37" s="21">
        <f t="shared" si="73"/>
        <v>0.16150558288984573</v>
      </c>
      <c r="BE37" s="5"/>
      <c r="BF37" s="173"/>
      <c r="BG37" s="163"/>
      <c r="BH37" s="20" t="s">
        <v>57</v>
      </c>
      <c r="BI37" s="21">
        <f t="shared" ref="BI37:BR37" si="74">10*BI34</f>
        <v>0.625</v>
      </c>
      <c r="BJ37" s="21">
        <f t="shared" si="74"/>
        <v>0.52083333333333337</v>
      </c>
      <c r="BK37" s="21">
        <f t="shared" si="74"/>
        <v>0.43402777777777779</v>
      </c>
      <c r="BL37" s="21">
        <f t="shared" si="74"/>
        <v>0.36168981481481483</v>
      </c>
      <c r="BM37" s="21">
        <f t="shared" si="74"/>
        <v>0.30140817901234568</v>
      </c>
      <c r="BN37" s="21">
        <f t="shared" si="74"/>
        <v>0.25117348251028804</v>
      </c>
      <c r="BO37" s="21">
        <f t="shared" si="74"/>
        <v>0.20931123542524005</v>
      </c>
      <c r="BP37" s="21">
        <f t="shared" si="74"/>
        <v>0.17442602952103339</v>
      </c>
      <c r="BQ37" s="21">
        <f t="shared" si="74"/>
        <v>0.14535502460086117</v>
      </c>
      <c r="BR37" s="21">
        <f t="shared" si="74"/>
        <v>0.1211291871673843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1.4583333333333335</v>
      </c>
      <c r="F38" s="21">
        <f>10*F36</f>
        <v>2.6736111111111107</v>
      </c>
      <c r="G38" s="21">
        <f>10*G36</f>
        <v>3.6863425925925943</v>
      </c>
      <c r="H38" s="21">
        <f t="shared" ref="H38:N38" si="75">10*H36</f>
        <v>4.5302854938271588</v>
      </c>
      <c r="I38" s="21">
        <f t="shared" si="75"/>
        <v>5.2335712448559679</v>
      </c>
      <c r="J38" s="21">
        <f t="shared" si="75"/>
        <v>5.8196427040466334</v>
      </c>
      <c r="K38" s="21">
        <f t="shared" si="75"/>
        <v>6.308035586705536</v>
      </c>
      <c r="L38" s="21">
        <f t="shared" si="75"/>
        <v>6.7150296555879478</v>
      </c>
      <c r="M38" s="21">
        <f t="shared" si="75"/>
        <v>7.0541913796566336</v>
      </c>
      <c r="N38" s="21">
        <f t="shared" si="75"/>
        <v>7.3368261497138398</v>
      </c>
      <c r="P38" s="173"/>
      <c r="Q38" s="163"/>
      <c r="R38" s="20" t="s">
        <v>58</v>
      </c>
      <c r="S38" s="21">
        <f>10*S36</f>
        <v>1.25</v>
      </c>
      <c r="T38" s="21">
        <f>10*T36</f>
        <v>2.2916666666666665</v>
      </c>
      <c r="U38" s="21">
        <f>10*U36</f>
        <v>3.1597222222222232</v>
      </c>
      <c r="V38" s="21">
        <f t="shared" ref="V38:AB38" si="76">10*V36</f>
        <v>3.8831018518518503</v>
      </c>
      <c r="W38" s="21">
        <f t="shared" si="76"/>
        <v>4.4859182098765444</v>
      </c>
      <c r="X38" s="21">
        <f t="shared" si="76"/>
        <v>4.9882651748971139</v>
      </c>
      <c r="Y38" s="21">
        <f t="shared" si="76"/>
        <v>5.4068876457476023</v>
      </c>
      <c r="Z38" s="21">
        <f t="shared" si="76"/>
        <v>5.7557397047896695</v>
      </c>
      <c r="AA38" s="21">
        <f t="shared" si="76"/>
        <v>6.0464497539914008</v>
      </c>
      <c r="AB38" s="21">
        <f t="shared" si="76"/>
        <v>6.2887081283261477</v>
      </c>
      <c r="AC38" s="5"/>
      <c r="AD38" s="173"/>
      <c r="AE38" s="163"/>
      <c r="AF38" s="20" t="s">
        <v>58</v>
      </c>
      <c r="AG38" s="21">
        <f>10*AG36</f>
        <v>1.041666666666667</v>
      </c>
      <c r="AH38" s="21">
        <f>10*AH36</f>
        <v>1.9097222222222219</v>
      </c>
      <c r="AI38" s="21">
        <f>10*AI36</f>
        <v>2.633101851851853</v>
      </c>
      <c r="AJ38" s="21">
        <f t="shared" ref="AJ38:AP38" si="77">10*AJ36</f>
        <v>3.2359182098765418</v>
      </c>
      <c r="AK38" s="21">
        <f t="shared" si="77"/>
        <v>3.738265174897121</v>
      </c>
      <c r="AL38" s="21">
        <f t="shared" si="77"/>
        <v>4.1568876457475943</v>
      </c>
      <c r="AM38" s="21">
        <f t="shared" si="77"/>
        <v>4.5057397047896695</v>
      </c>
      <c r="AN38" s="21">
        <f t="shared" si="77"/>
        <v>4.7964497539913911</v>
      </c>
      <c r="AO38" s="21">
        <f t="shared" si="77"/>
        <v>5.0387081283261672</v>
      </c>
      <c r="AP38" s="21">
        <f t="shared" si="77"/>
        <v>5.2405901069384564</v>
      </c>
      <c r="AQ38" s="5"/>
      <c r="AR38" s="173"/>
      <c r="AS38" s="163"/>
      <c r="AT38" s="20" t="s">
        <v>58</v>
      </c>
      <c r="AU38" s="21">
        <f>10*AU36</f>
        <v>0.83333333333333326</v>
      </c>
      <c r="AV38" s="21">
        <f>10*AV36</f>
        <v>1.5277777777777777</v>
      </c>
      <c r="AW38" s="21">
        <f>10*AW36</f>
        <v>2.1064814814814823</v>
      </c>
      <c r="AX38" s="21">
        <f t="shared" ref="AX38:BD38" si="78">10*AX36</f>
        <v>2.5887345679012337</v>
      </c>
      <c r="AY38" s="21">
        <f t="shared" si="78"/>
        <v>2.9906121399176966</v>
      </c>
      <c r="AZ38" s="21">
        <f t="shared" si="78"/>
        <v>3.325510116598076</v>
      </c>
      <c r="BA38" s="21">
        <f t="shared" si="78"/>
        <v>3.6045917638317349</v>
      </c>
      <c r="BB38" s="21">
        <f t="shared" si="78"/>
        <v>3.8371598031931136</v>
      </c>
      <c r="BC38" s="21">
        <f t="shared" si="78"/>
        <v>4.0309665026609336</v>
      </c>
      <c r="BD38" s="21">
        <f t="shared" si="78"/>
        <v>4.192472085550766</v>
      </c>
      <c r="BE38" s="5"/>
      <c r="BF38" s="173"/>
      <c r="BG38" s="163"/>
      <c r="BH38" s="20" t="s">
        <v>58</v>
      </c>
      <c r="BI38" s="21">
        <f>10*BI36</f>
        <v>0.625</v>
      </c>
      <c r="BJ38" s="21">
        <f>10*BJ36</f>
        <v>1.1458333333333333</v>
      </c>
      <c r="BK38" s="21">
        <f>10*BK36</f>
        <v>1.5798611111111116</v>
      </c>
      <c r="BL38" s="21">
        <f t="shared" ref="BL38:BR38" si="79">10*BL36</f>
        <v>1.9415509259259252</v>
      </c>
      <c r="BM38" s="21">
        <f t="shared" si="79"/>
        <v>2.2429591049382722</v>
      </c>
      <c r="BN38" s="21">
        <f t="shared" si="79"/>
        <v>2.4941325874485569</v>
      </c>
      <c r="BO38" s="21">
        <f t="shared" si="79"/>
        <v>2.7034438228738011</v>
      </c>
      <c r="BP38" s="21">
        <f t="shared" si="79"/>
        <v>2.8778698523948347</v>
      </c>
      <c r="BQ38" s="21">
        <f t="shared" si="79"/>
        <v>3.0232248769957004</v>
      </c>
      <c r="BR38" s="21">
        <f t="shared" si="79"/>
        <v>3.1443540641630738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80">$D32</f>
        <v>0.17499999999999999</v>
      </c>
      <c r="G39" s="17">
        <f t="shared" si="80"/>
        <v>0.17499999999999999</v>
      </c>
      <c r="H39" s="17">
        <f t="shared" si="80"/>
        <v>0.17499999999999999</v>
      </c>
      <c r="I39" s="17">
        <f t="shared" si="80"/>
        <v>0.17499999999999999</v>
      </c>
      <c r="J39" s="17">
        <f t="shared" si="80"/>
        <v>0.17499999999999999</v>
      </c>
      <c r="K39" s="17">
        <f t="shared" si="80"/>
        <v>0.17499999999999999</v>
      </c>
      <c r="L39" s="17">
        <f t="shared" si="80"/>
        <v>0.17499999999999999</v>
      </c>
      <c r="M39" s="17">
        <f t="shared" si="80"/>
        <v>0.17499999999999999</v>
      </c>
      <c r="N39" s="17">
        <f t="shared" si="80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81">$R32</f>
        <v>0.15</v>
      </c>
      <c r="U39" s="17">
        <f t="shared" si="81"/>
        <v>0.15</v>
      </c>
      <c r="V39" s="17">
        <f t="shared" si="81"/>
        <v>0.15</v>
      </c>
      <c r="W39" s="17">
        <f t="shared" si="81"/>
        <v>0.15</v>
      </c>
      <c r="X39" s="17">
        <f t="shared" si="81"/>
        <v>0.15</v>
      </c>
      <c r="Y39" s="17">
        <f t="shared" si="81"/>
        <v>0.15</v>
      </c>
      <c r="Z39" s="17">
        <f t="shared" si="81"/>
        <v>0.15</v>
      </c>
      <c r="AA39" s="17">
        <f t="shared" si="81"/>
        <v>0.15</v>
      </c>
      <c r="AB39" s="17">
        <f t="shared" si="81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82">$AF32</f>
        <v>0.125</v>
      </c>
      <c r="AI39" s="17">
        <f t="shared" si="82"/>
        <v>0.125</v>
      </c>
      <c r="AJ39" s="17">
        <f t="shared" si="82"/>
        <v>0.125</v>
      </c>
      <c r="AK39" s="17">
        <f t="shared" si="82"/>
        <v>0.125</v>
      </c>
      <c r="AL39" s="17">
        <f t="shared" si="82"/>
        <v>0.125</v>
      </c>
      <c r="AM39" s="17">
        <f t="shared" si="82"/>
        <v>0.125</v>
      </c>
      <c r="AN39" s="17">
        <f t="shared" si="82"/>
        <v>0.125</v>
      </c>
      <c r="AO39" s="17">
        <f t="shared" si="82"/>
        <v>0.125</v>
      </c>
      <c r="AP39" s="17">
        <f t="shared" si="82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83">$AT32</f>
        <v>0.1</v>
      </c>
      <c r="AW39" s="17">
        <f t="shared" si="83"/>
        <v>0.1</v>
      </c>
      <c r="AX39" s="17">
        <f t="shared" si="83"/>
        <v>0.1</v>
      </c>
      <c r="AY39" s="17">
        <f t="shared" si="83"/>
        <v>0.1</v>
      </c>
      <c r="AZ39" s="17">
        <f t="shared" si="83"/>
        <v>0.1</v>
      </c>
      <c r="BA39" s="17">
        <f t="shared" si="83"/>
        <v>0.1</v>
      </c>
      <c r="BB39" s="17">
        <f t="shared" si="83"/>
        <v>0.1</v>
      </c>
      <c r="BC39" s="17">
        <f t="shared" si="83"/>
        <v>0.1</v>
      </c>
      <c r="BD39" s="17">
        <f t="shared" si="83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84">$BH32</f>
        <v>7.4999999999999997E-2</v>
      </c>
      <c r="BK39" s="17">
        <f t="shared" si="84"/>
        <v>7.4999999999999997E-2</v>
      </c>
      <c r="BL39" s="17">
        <f t="shared" si="84"/>
        <v>7.4999999999999997E-2</v>
      </c>
      <c r="BM39" s="17">
        <f t="shared" si="84"/>
        <v>7.4999999999999997E-2</v>
      </c>
      <c r="BN39" s="17">
        <f t="shared" si="84"/>
        <v>7.4999999999999997E-2</v>
      </c>
      <c r="BO39" s="17">
        <f t="shared" si="84"/>
        <v>7.4999999999999997E-2</v>
      </c>
      <c r="BP39" s="17">
        <f t="shared" si="84"/>
        <v>7.4999999999999997E-2</v>
      </c>
      <c r="BQ39" s="17">
        <f t="shared" si="84"/>
        <v>7.4999999999999997E-2</v>
      </c>
      <c r="BR39" s="17">
        <f t="shared" si="84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175000.00000000003</v>
      </c>
      <c r="F40" s="22">
        <f t="shared" ref="F40:N40" si="85">F37*F$16</f>
        <v>175000</v>
      </c>
      <c r="G40" s="22">
        <f t="shared" si="85"/>
        <v>175000.00000000003</v>
      </c>
      <c r="H40" s="22">
        <f t="shared" si="85"/>
        <v>175000</v>
      </c>
      <c r="I40" s="22">
        <f t="shared" si="85"/>
        <v>175000</v>
      </c>
      <c r="J40" s="22">
        <f t="shared" si="85"/>
        <v>175000.00000000003</v>
      </c>
      <c r="K40" s="22">
        <f t="shared" si="85"/>
        <v>175000</v>
      </c>
      <c r="L40" s="22">
        <f t="shared" si="85"/>
        <v>174999.99999999997</v>
      </c>
      <c r="M40" s="22">
        <f t="shared" si="85"/>
        <v>175000.00000000003</v>
      </c>
      <c r="N40" s="22">
        <f t="shared" si="85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86">T37*T$16</f>
        <v>150000</v>
      </c>
      <c r="U40" s="22">
        <f t="shared" si="86"/>
        <v>150000</v>
      </c>
      <c r="V40" s="22">
        <f t="shared" si="86"/>
        <v>150000</v>
      </c>
      <c r="W40" s="22">
        <f t="shared" si="86"/>
        <v>150000</v>
      </c>
      <c r="X40" s="22">
        <f t="shared" si="86"/>
        <v>150000</v>
      </c>
      <c r="Y40" s="22">
        <f t="shared" si="86"/>
        <v>150000</v>
      </c>
      <c r="Z40" s="22">
        <f t="shared" si="86"/>
        <v>150000</v>
      </c>
      <c r="AA40" s="22">
        <f t="shared" si="86"/>
        <v>150000</v>
      </c>
      <c r="AB40" s="22">
        <f t="shared" si="86"/>
        <v>150000</v>
      </c>
      <c r="AC40" s="5"/>
      <c r="AD40" s="173"/>
      <c r="AE40" s="163"/>
      <c r="AF40" s="20" t="s">
        <v>57</v>
      </c>
      <c r="AG40" s="22">
        <f>AG37*AG$16</f>
        <v>125000.00000000001</v>
      </c>
      <c r="AH40" s="22">
        <f t="shared" ref="AH40:AP40" si="87">AH37*AH$16</f>
        <v>125000</v>
      </c>
      <c r="AI40" s="22">
        <f t="shared" si="87"/>
        <v>125000</v>
      </c>
      <c r="AJ40" s="22">
        <f t="shared" si="87"/>
        <v>125000</v>
      </c>
      <c r="AK40" s="22">
        <f t="shared" si="87"/>
        <v>124999.99999999999</v>
      </c>
      <c r="AL40" s="22">
        <f t="shared" si="87"/>
        <v>125000</v>
      </c>
      <c r="AM40" s="22">
        <f t="shared" si="87"/>
        <v>125000.00000000001</v>
      </c>
      <c r="AN40" s="22">
        <f t="shared" si="87"/>
        <v>125000.00000000001</v>
      </c>
      <c r="AO40" s="22">
        <f t="shared" si="87"/>
        <v>125000</v>
      </c>
      <c r="AP40" s="22">
        <f t="shared" si="87"/>
        <v>125000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88">AV37*AV$16</f>
        <v>100000</v>
      </c>
      <c r="AW40" s="22">
        <f t="shared" si="88"/>
        <v>100000</v>
      </c>
      <c r="AX40" s="22">
        <f t="shared" si="88"/>
        <v>100000</v>
      </c>
      <c r="AY40" s="22">
        <f t="shared" si="88"/>
        <v>100000</v>
      </c>
      <c r="AZ40" s="22">
        <f t="shared" si="88"/>
        <v>99999.999999999985</v>
      </c>
      <c r="BA40" s="22">
        <f t="shared" si="88"/>
        <v>99999.999999999985</v>
      </c>
      <c r="BB40" s="22">
        <f t="shared" si="88"/>
        <v>100000</v>
      </c>
      <c r="BC40" s="22">
        <f t="shared" si="88"/>
        <v>100000</v>
      </c>
      <c r="BD40" s="22">
        <f t="shared" si="88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89">BJ37*BJ$16</f>
        <v>75000</v>
      </c>
      <c r="BK40" s="22">
        <f t="shared" si="89"/>
        <v>75000</v>
      </c>
      <c r="BL40" s="22">
        <f t="shared" si="89"/>
        <v>75000</v>
      </c>
      <c r="BM40" s="22">
        <f t="shared" si="89"/>
        <v>75000</v>
      </c>
      <c r="BN40" s="22">
        <f t="shared" si="89"/>
        <v>75000</v>
      </c>
      <c r="BO40" s="22">
        <f t="shared" si="89"/>
        <v>75000</v>
      </c>
      <c r="BP40" s="22">
        <f t="shared" si="89"/>
        <v>75000</v>
      </c>
      <c r="BQ40" s="22">
        <f t="shared" si="89"/>
        <v>75000</v>
      </c>
      <c r="BR40" s="22">
        <f t="shared" si="89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175000.00000000003</v>
      </c>
      <c r="F41" s="22">
        <f>E41+F40</f>
        <v>350000</v>
      </c>
      <c r="G41" s="22">
        <f t="shared" ref="G41:N41" si="90">F41+G40</f>
        <v>525000</v>
      </c>
      <c r="H41" s="22">
        <f t="shared" si="90"/>
        <v>700000</v>
      </c>
      <c r="I41" s="22">
        <f t="shared" si="90"/>
        <v>875000</v>
      </c>
      <c r="J41" s="22">
        <f t="shared" si="90"/>
        <v>1050000</v>
      </c>
      <c r="K41" s="22">
        <f t="shared" si="90"/>
        <v>1225000</v>
      </c>
      <c r="L41" s="22">
        <f t="shared" si="90"/>
        <v>1400000</v>
      </c>
      <c r="M41" s="22">
        <f t="shared" si="90"/>
        <v>1575000</v>
      </c>
      <c r="N41" s="22">
        <f t="shared" si="90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:AB41" si="91">T41+U40</f>
        <v>450000</v>
      </c>
      <c r="V41" s="22">
        <f t="shared" si="91"/>
        <v>600000</v>
      </c>
      <c r="W41" s="22">
        <f t="shared" si="91"/>
        <v>750000</v>
      </c>
      <c r="X41" s="22">
        <f t="shared" si="91"/>
        <v>900000</v>
      </c>
      <c r="Y41" s="22">
        <f t="shared" si="91"/>
        <v>1050000</v>
      </c>
      <c r="Z41" s="22">
        <f t="shared" si="91"/>
        <v>1200000</v>
      </c>
      <c r="AA41" s="22">
        <f t="shared" si="91"/>
        <v>1350000</v>
      </c>
      <c r="AB41" s="22">
        <f t="shared" si="91"/>
        <v>1500000</v>
      </c>
      <c r="AC41" s="5"/>
      <c r="AD41" s="173"/>
      <c r="AE41" s="163"/>
      <c r="AF41" s="20" t="s">
        <v>58</v>
      </c>
      <c r="AG41" s="22">
        <f>AG40</f>
        <v>125000.00000000001</v>
      </c>
      <c r="AH41" s="22">
        <f>AG41+AH40</f>
        <v>250000</v>
      </c>
      <c r="AI41" s="22">
        <f t="shared" ref="AI41:AP41" si="92">AH41+AI40</f>
        <v>375000</v>
      </c>
      <c r="AJ41" s="22">
        <f t="shared" si="92"/>
        <v>500000</v>
      </c>
      <c r="AK41" s="22">
        <f t="shared" si="92"/>
        <v>625000</v>
      </c>
      <c r="AL41" s="22">
        <f t="shared" si="92"/>
        <v>750000</v>
      </c>
      <c r="AM41" s="22">
        <f t="shared" si="92"/>
        <v>875000</v>
      </c>
      <c r="AN41" s="22">
        <f t="shared" si="92"/>
        <v>1000000</v>
      </c>
      <c r="AO41" s="22">
        <f t="shared" si="92"/>
        <v>1125000</v>
      </c>
      <c r="AP41" s="22">
        <f t="shared" si="92"/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:BD41" si="93">AV41+AW40</f>
        <v>300000</v>
      </c>
      <c r="AX41" s="22">
        <f t="shared" si="93"/>
        <v>400000</v>
      </c>
      <c r="AY41" s="22">
        <f t="shared" si="93"/>
        <v>500000</v>
      </c>
      <c r="AZ41" s="22">
        <f t="shared" si="93"/>
        <v>600000</v>
      </c>
      <c r="BA41" s="22">
        <f t="shared" si="93"/>
        <v>700000</v>
      </c>
      <c r="BB41" s="22">
        <f t="shared" si="93"/>
        <v>800000</v>
      </c>
      <c r="BC41" s="22">
        <f t="shared" si="93"/>
        <v>900000</v>
      </c>
      <c r="BD41" s="22">
        <f t="shared" si="93"/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:BR41" si="94">BJ41+BK40</f>
        <v>225000</v>
      </c>
      <c r="BL41" s="22">
        <f t="shared" si="94"/>
        <v>300000</v>
      </c>
      <c r="BM41" s="22">
        <f t="shared" si="94"/>
        <v>375000</v>
      </c>
      <c r="BN41" s="22">
        <f t="shared" si="94"/>
        <v>450000</v>
      </c>
      <c r="BO41" s="22">
        <f t="shared" si="94"/>
        <v>525000</v>
      </c>
      <c r="BP41" s="22">
        <f t="shared" si="94"/>
        <v>600000</v>
      </c>
      <c r="BQ41" s="22">
        <f t="shared" si="94"/>
        <v>675000</v>
      </c>
      <c r="BR41" s="22">
        <f t="shared" si="94"/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0.20999999999999996</v>
      </c>
      <c r="G42" s="17">
        <f>G36*G$16/$E$4-F42-E42</f>
        <v>0.25200000000000039</v>
      </c>
      <c r="H42" s="17">
        <f>H36*H$16/$E$4-G42-F42-E42</f>
        <v>0.30239999999999917</v>
      </c>
      <c r="I42" s="17">
        <f>I36*I$16/$E$4-H42-G42-F42-E42</f>
        <v>0.36288000000000059</v>
      </c>
      <c r="J42" s="17">
        <f>J36*J$16/$E$4-I42-H42-G42-F42-E42</f>
        <v>0.43545599999999857</v>
      </c>
      <c r="K42" s="17">
        <f>K36*K$16/$E$4-J42-I42-H42-G42-F42-E42</f>
        <v>0.52254720000000265</v>
      </c>
      <c r="L42" s="17">
        <f>L36*L$16/$E$4-K42-J42-I42-H42-G42-F42-E42</f>
        <v>0.62705664000000061</v>
      </c>
      <c r="M42" s="17">
        <f>M36*M$16/$E$4-L42-K42-J42-I42-H42-G42-F42-E42</f>
        <v>0.75246796800000526</v>
      </c>
      <c r="N42" s="17">
        <f>N36*N$16/$E$4-M42-L42-K42-J42-I42-H42-G42-F42-E42</f>
        <v>0.90296156159998597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0.18000000000000002</v>
      </c>
      <c r="U42" s="17">
        <f>U36*U$16/$E$4-T42-S42</f>
        <v>0.21600000000000011</v>
      </c>
      <c r="V42" s="17">
        <f>V36*V$16/$E$4-U42-T42-S42</f>
        <v>0.25919999999999943</v>
      </c>
      <c r="W42" s="17">
        <f>W36*W$16/$E$4-V42-U42-T42-S42</f>
        <v>0.31104000000000076</v>
      </c>
      <c r="X42" s="17">
        <f>X36*X$16/$E$4-W42-V42-U42-T42-S42</f>
        <v>0.37324799999999814</v>
      </c>
      <c r="Y42" s="17">
        <f>Y36*Y$16/$E$4-X42-W42-V42-U42-T42-S42</f>
        <v>0.44789760000000289</v>
      </c>
      <c r="Z42" s="17">
        <f>Z36*Z$16/$E$4-Y42-X42-W42-V42-U42-T42-S42</f>
        <v>0.53747712000000025</v>
      </c>
      <c r="AA42" s="17">
        <f>AA36*AA$16/$E$4-Z42-Y42-X42-W42-V42-U42-T42-S42</f>
        <v>0.64497254400000481</v>
      </c>
      <c r="AB42" s="17">
        <f>AB36*AB$16/$E$4-AA42-Z42-Y42-X42-W42-V42-U42-T42-S42</f>
        <v>0.77396705279998823</v>
      </c>
      <c r="AC42" s="5"/>
      <c r="AD42" s="173"/>
      <c r="AE42" s="171" t="s">
        <v>44</v>
      </c>
      <c r="AF42" s="16" t="s">
        <v>55</v>
      </c>
      <c r="AG42" s="17">
        <f>AG36*AG$16/$E$4</f>
        <v>0.12500000000000003</v>
      </c>
      <c r="AH42" s="17">
        <f>AH36*AH$16/$E$4-AG42</f>
        <v>0.14999999999999988</v>
      </c>
      <c r="AI42" s="17">
        <f>AI36*AI$16/$E$4-AH42-AG42</f>
        <v>0.18000000000000024</v>
      </c>
      <c r="AJ42" s="17">
        <f>AJ36*AJ$16/$E$4-AI42-AH42-AG42</f>
        <v>0.2159999999999995</v>
      </c>
      <c r="AK42" s="17">
        <f>AK36*AK$16/$E$4-AJ42-AI42-AH42-AG42</f>
        <v>0.25920000000000054</v>
      </c>
      <c r="AL42" s="17">
        <f>AL36*AL$16/$E$4-AK42-AJ42-AI42-AH42-AG42</f>
        <v>0.31103999999999854</v>
      </c>
      <c r="AM42" s="17">
        <f>AM36*AM$16/$E$4-AL42-AK42-AJ42-AI42-AH42-AG42</f>
        <v>0.37324800000000236</v>
      </c>
      <c r="AN42" s="17">
        <f>AN36*AN$16/$E$4-AM42-AL42-AK42-AJ42-AI42-AH42-AG42</f>
        <v>0.44789760000000001</v>
      </c>
      <c r="AO42" s="17">
        <f>AO36*AO$16/$E$4-AN42-AM42-AL42-AK42-AJ42-AI42-AH42-AG42</f>
        <v>0.53747712000000358</v>
      </c>
      <c r="AP42" s="17">
        <f>AP36*AP$16/$E$4-AO42-AN42-AM42-AL42-AK42-AJ42-AI42-AH42-AG42</f>
        <v>0.64497254399998993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0.11999999999999997</v>
      </c>
      <c r="AW42" s="17">
        <f>AW36*AW$16/$E$4-AV42-AU42</f>
        <v>0.14400000000000018</v>
      </c>
      <c r="AX42" s="17">
        <f>AX36*AX$16/$E$4-AW42-AV42-AU42</f>
        <v>0.1727999999999997</v>
      </c>
      <c r="AY42" s="17">
        <f>AY36*AY$16/$E$4-AX42-AW42-AV42-AU42</f>
        <v>0.20736000000000041</v>
      </c>
      <c r="AZ42" s="17">
        <f>AZ36*AZ$16/$E$4-AY42-AX42-AW42-AV42-AU42</f>
        <v>0.2488319999999988</v>
      </c>
      <c r="BA42" s="17">
        <f>BA36*BA$16/$E$4-AZ42-AY42-AX42-AW42-AV42-AU42</f>
        <v>0.29859840000000148</v>
      </c>
      <c r="BB42" s="17">
        <f>BB36*BB$16/$E$4-BA42-AZ42-AY42-AX42-AW42-AV42-AU42</f>
        <v>0.35831808000000054</v>
      </c>
      <c r="BC42" s="17">
        <f>BC36*BC$16/$E$4-BB42-BA42-AZ42-AY42-AX42-AW42-AV42-AU42</f>
        <v>0.42998169600000291</v>
      </c>
      <c r="BD42" s="17">
        <f>BD36*BD$16/$E$4-BC42-BB42-BA42-AZ42-AY42-AX42-AW42-AV42-AU42</f>
        <v>0.51597803519999208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9.0000000000000011E-2</v>
      </c>
      <c r="BK42" s="17">
        <f>BK36*BK$16/$E$4-BJ42-BI42</f>
        <v>0.10800000000000005</v>
      </c>
      <c r="BL42" s="17">
        <f>BL36*BL$16/$E$4-BK42-BJ42-BI42</f>
        <v>0.12959999999999972</v>
      </c>
      <c r="BM42" s="17">
        <f>BM36*BM$16/$E$4-BL42-BK42-BJ42-BI42</f>
        <v>0.15552000000000038</v>
      </c>
      <c r="BN42" s="17">
        <f>BN36*BN$16/$E$4-BM42-BL42-BK42-BJ42-BI42</f>
        <v>0.18662399999999907</v>
      </c>
      <c r="BO42" s="17">
        <f>BO36*BO$16/$E$4-BN42-BM42-BL42-BK42-BJ42-BI42</f>
        <v>0.22394880000000145</v>
      </c>
      <c r="BP42" s="17">
        <f>BP36*BP$16/$E$4-BO42-BN42-BM42-BL42-BK42-BJ42-BI42</f>
        <v>0.26873856000000013</v>
      </c>
      <c r="BQ42" s="17">
        <f>BQ36*BQ$16/$E$4-BP42-BO42-BN42-BM42-BL42-BK42-BJ42-BI42</f>
        <v>0.32248627200000241</v>
      </c>
      <c r="BR42" s="17">
        <f>BR36*BR$16/$E$4-BQ42-BP42-BO42-BN42-BM42-BL42-BK42-BJ42-BI42</f>
        <v>0.38698352639999412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0.26045600000000002</v>
      </c>
      <c r="J43" s="18"/>
      <c r="K43" s="18"/>
      <c r="L43" s="18"/>
      <c r="M43" s="18"/>
      <c r="N43" s="18">
        <f>SUM(E42:N42)/10</f>
        <v>0.45427693695999932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0.22324800000000006</v>
      </c>
      <c r="X43" s="18"/>
      <c r="Y43" s="18"/>
      <c r="Z43" s="18"/>
      <c r="AA43" s="18"/>
      <c r="AB43" s="18">
        <f>SUM(S42:AB42)/10</f>
        <v>0.38938023167999941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0.18604000000000004</v>
      </c>
      <c r="AL43" s="18"/>
      <c r="AM43" s="18"/>
      <c r="AN43" s="18"/>
      <c r="AO43" s="18"/>
      <c r="AP43" s="18">
        <f>SUM(AG42:AP42)/10</f>
        <v>0.3244835263999995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0.14883200000000005</v>
      </c>
      <c r="AZ43" s="18"/>
      <c r="BA43" s="18"/>
      <c r="BB43" s="18"/>
      <c r="BC43" s="18"/>
      <c r="BD43" s="18">
        <f>SUM(AU42:BD42)/10</f>
        <v>0.25958682111999953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0.11162400000000003</v>
      </c>
      <c r="BN43" s="18"/>
      <c r="BO43" s="18"/>
      <c r="BP43" s="18"/>
      <c r="BQ43" s="18"/>
      <c r="BR43" s="18">
        <f>SUM(BI42:BR42)/10</f>
        <v>0.19469011583999971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175000.00000000003</v>
      </c>
      <c r="F44" s="23">
        <f>F46-E46</f>
        <v>209999.99999999991</v>
      </c>
      <c r="G44" s="23">
        <f t="shared" ref="G44:N44" si="95">G46-F46</f>
        <v>252000.00000000041</v>
      </c>
      <c r="H44" s="23">
        <f t="shared" si="95"/>
        <v>302399.9999999993</v>
      </c>
      <c r="I44" s="23">
        <f t="shared" si="95"/>
        <v>362880.00000000058</v>
      </c>
      <c r="J44" s="23">
        <f t="shared" si="95"/>
        <v>435455.99999999814</v>
      </c>
      <c r="K44" s="23">
        <f t="shared" si="95"/>
        <v>522547.20000000275</v>
      </c>
      <c r="L44" s="23">
        <f t="shared" si="95"/>
        <v>627056.6400000006</v>
      </c>
      <c r="M44" s="23">
        <f t="shared" si="95"/>
        <v>752467.968000005</v>
      </c>
      <c r="N44" s="23">
        <f t="shared" si="95"/>
        <v>902961.56159998663</v>
      </c>
      <c r="P44" s="173"/>
      <c r="Q44" s="163"/>
      <c r="R44" s="20" t="s">
        <v>57</v>
      </c>
      <c r="S44" s="23">
        <f>S46</f>
        <v>150000</v>
      </c>
      <c r="T44" s="23">
        <f>T46-S46</f>
        <v>180000</v>
      </c>
      <c r="U44" s="23">
        <f t="shared" ref="U44:AB44" si="96">U46-T46</f>
        <v>216000.00000000012</v>
      </c>
      <c r="V44" s="23">
        <f t="shared" si="96"/>
        <v>259199.99999999953</v>
      </c>
      <c r="W44" s="23">
        <f t="shared" si="96"/>
        <v>311040.00000000058</v>
      </c>
      <c r="X44" s="23">
        <f t="shared" si="96"/>
        <v>373247.99999999814</v>
      </c>
      <c r="Y44" s="23">
        <f t="shared" si="96"/>
        <v>447897.60000000265</v>
      </c>
      <c r="Z44" s="23">
        <f t="shared" si="96"/>
        <v>537477.12000000058</v>
      </c>
      <c r="AA44" s="23">
        <f t="shared" si="96"/>
        <v>644972.54400000488</v>
      </c>
      <c r="AB44" s="23">
        <f t="shared" si="96"/>
        <v>773967.05279998761</v>
      </c>
      <c r="AC44" s="5"/>
      <c r="AD44" s="173"/>
      <c r="AE44" s="163"/>
      <c r="AF44" s="20" t="s">
        <v>57</v>
      </c>
      <c r="AG44" s="23">
        <f>AG46</f>
        <v>125000.00000000003</v>
      </c>
      <c r="AH44" s="23">
        <f>AH46-AG46</f>
        <v>149999.99999999991</v>
      </c>
      <c r="AI44" s="23">
        <f t="shared" ref="AI44:AP44" si="97">AI46-AH46</f>
        <v>180000.00000000023</v>
      </c>
      <c r="AJ44" s="23">
        <f t="shared" si="97"/>
        <v>215999.99999999948</v>
      </c>
      <c r="AK44" s="23">
        <f t="shared" si="97"/>
        <v>259200.0000000007</v>
      </c>
      <c r="AL44" s="23">
        <f t="shared" si="97"/>
        <v>311039.99999999825</v>
      </c>
      <c r="AM44" s="23">
        <f t="shared" si="97"/>
        <v>373248.00000000256</v>
      </c>
      <c r="AN44" s="23">
        <f t="shared" si="97"/>
        <v>447897.59999999986</v>
      </c>
      <c r="AO44" s="23">
        <f t="shared" si="97"/>
        <v>537477.1200000043</v>
      </c>
      <c r="AP44" s="23">
        <f t="shared" si="97"/>
        <v>644972.54399998952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120000.00000000001</v>
      </c>
      <c r="AW44" s="23">
        <f t="shared" ref="AW44:BD44" si="98">AW46-AV46</f>
        <v>144000.00000000012</v>
      </c>
      <c r="AX44" s="23">
        <f t="shared" si="98"/>
        <v>172799.99999999965</v>
      </c>
      <c r="AY44" s="23">
        <f t="shared" si="98"/>
        <v>207360.00000000047</v>
      </c>
      <c r="AZ44" s="23">
        <f t="shared" si="98"/>
        <v>248831.99999999884</v>
      </c>
      <c r="BA44" s="23">
        <f t="shared" si="98"/>
        <v>298598.40000000177</v>
      </c>
      <c r="BB44" s="23">
        <f t="shared" si="98"/>
        <v>358318.08000000031</v>
      </c>
      <c r="BC44" s="23">
        <f t="shared" si="98"/>
        <v>429981.69600000279</v>
      </c>
      <c r="BD44" s="23">
        <f t="shared" si="98"/>
        <v>515978.03519999259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90000</v>
      </c>
      <c r="BK44" s="23">
        <f t="shared" ref="BK44:BR44" si="99">BK46-BJ46</f>
        <v>108000.00000000006</v>
      </c>
      <c r="BL44" s="23">
        <f t="shared" si="99"/>
        <v>129599.99999999977</v>
      </c>
      <c r="BM44" s="23">
        <f t="shared" si="99"/>
        <v>155520.00000000029</v>
      </c>
      <c r="BN44" s="23">
        <f t="shared" si="99"/>
        <v>186623.99999999907</v>
      </c>
      <c r="BO44" s="23">
        <f t="shared" si="99"/>
        <v>223948.80000000133</v>
      </c>
      <c r="BP44" s="23">
        <f t="shared" si="99"/>
        <v>268738.56000000029</v>
      </c>
      <c r="BQ44" s="23">
        <f t="shared" si="99"/>
        <v>322486.27200000244</v>
      </c>
      <c r="BR44" s="23">
        <f t="shared" si="99"/>
        <v>386983.5263999938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260456.00000000006</v>
      </c>
      <c r="J45" s="23"/>
      <c r="K45" s="23"/>
      <c r="L45" s="23"/>
      <c r="M45" s="23"/>
      <c r="N45" s="23">
        <f>SUM(E44:N44)/10</f>
        <v>454276.93695999932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223248.00000000006</v>
      </c>
      <c r="X45" s="23"/>
      <c r="Y45" s="23"/>
      <c r="Z45" s="23"/>
      <c r="AA45" s="23"/>
      <c r="AB45" s="23">
        <f>SUM(S44:AB44)/10</f>
        <v>389380.23167999939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186040.00000000006</v>
      </c>
      <c r="AL45" s="23"/>
      <c r="AM45" s="23"/>
      <c r="AN45" s="23"/>
      <c r="AO45" s="23"/>
      <c r="AP45" s="23">
        <f>SUM(AG44:AP44)/10</f>
        <v>324483.52639999951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148832.00000000006</v>
      </c>
      <c r="AZ45" s="23"/>
      <c r="BA45" s="23"/>
      <c r="BB45" s="23"/>
      <c r="BC45" s="23"/>
      <c r="BD45" s="23">
        <f>SUM(AU44:BD44)/10</f>
        <v>259586.82111999966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111624.00000000003</v>
      </c>
      <c r="BN45" s="23"/>
      <c r="BO45" s="23"/>
      <c r="BP45" s="23"/>
      <c r="BQ45" s="23"/>
      <c r="BR45" s="23">
        <f>SUM(BI44:BR44)/10</f>
        <v>194690.11583999969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100">E38*E$16</f>
        <v>175000.00000000003</v>
      </c>
      <c r="F46" s="22">
        <f t="shared" si="100"/>
        <v>384999.99999999994</v>
      </c>
      <c r="G46" s="22">
        <f t="shared" si="100"/>
        <v>637000.00000000035</v>
      </c>
      <c r="H46" s="22">
        <f t="shared" si="100"/>
        <v>939399.99999999965</v>
      </c>
      <c r="I46" s="22">
        <f t="shared" si="100"/>
        <v>1302280.0000000002</v>
      </c>
      <c r="J46" s="22">
        <f t="shared" si="100"/>
        <v>1737735.9999999984</v>
      </c>
      <c r="K46" s="22">
        <f t="shared" si="100"/>
        <v>2260283.2000000011</v>
      </c>
      <c r="L46" s="22">
        <f t="shared" si="100"/>
        <v>2887339.8400000017</v>
      </c>
      <c r="M46" s="22">
        <f t="shared" si="100"/>
        <v>3639807.8080000067</v>
      </c>
      <c r="N46" s="22">
        <f t="shared" si="100"/>
        <v>4542769.3695999933</v>
      </c>
      <c r="P46" s="164"/>
      <c r="Q46" s="163"/>
      <c r="R46" s="20" t="s">
        <v>58</v>
      </c>
      <c r="S46" s="22">
        <f t="shared" ref="S46:AB46" si="101">S38*S$16</f>
        <v>150000</v>
      </c>
      <c r="T46" s="22">
        <f t="shared" si="101"/>
        <v>330000</v>
      </c>
      <c r="U46" s="22">
        <f t="shared" si="101"/>
        <v>546000.00000000012</v>
      </c>
      <c r="V46" s="22">
        <f t="shared" si="101"/>
        <v>805199.99999999965</v>
      </c>
      <c r="W46" s="22">
        <f t="shared" si="101"/>
        <v>1116240.0000000002</v>
      </c>
      <c r="X46" s="22">
        <f t="shared" si="101"/>
        <v>1489487.9999999984</v>
      </c>
      <c r="Y46" s="22">
        <f t="shared" si="101"/>
        <v>1937385.600000001</v>
      </c>
      <c r="Z46" s="22">
        <f t="shared" si="101"/>
        <v>2474862.7200000016</v>
      </c>
      <c r="AA46" s="22">
        <f t="shared" si="101"/>
        <v>3119835.2640000065</v>
      </c>
      <c r="AB46" s="22">
        <f t="shared" si="101"/>
        <v>3893802.3167999941</v>
      </c>
      <c r="AC46" s="5"/>
      <c r="AD46" s="164"/>
      <c r="AE46" s="163"/>
      <c r="AF46" s="20" t="s">
        <v>58</v>
      </c>
      <c r="AG46" s="22">
        <f t="shared" ref="AG46:AP46" si="102">AG38*AG$16</f>
        <v>125000.00000000003</v>
      </c>
      <c r="AH46" s="22">
        <f t="shared" si="102"/>
        <v>274999.99999999994</v>
      </c>
      <c r="AI46" s="22">
        <f t="shared" si="102"/>
        <v>455000.00000000017</v>
      </c>
      <c r="AJ46" s="22">
        <f t="shared" si="102"/>
        <v>670999.99999999965</v>
      </c>
      <c r="AK46" s="22">
        <f t="shared" si="102"/>
        <v>930200.00000000035</v>
      </c>
      <c r="AL46" s="22">
        <f t="shared" si="102"/>
        <v>1241239.9999999986</v>
      </c>
      <c r="AM46" s="22">
        <f t="shared" si="102"/>
        <v>1614488.0000000012</v>
      </c>
      <c r="AN46" s="22">
        <f t="shared" si="102"/>
        <v>2062385.600000001</v>
      </c>
      <c r="AO46" s="22">
        <f t="shared" si="102"/>
        <v>2599862.7200000053</v>
      </c>
      <c r="AP46" s="22">
        <f t="shared" si="102"/>
        <v>3244835.2639999948</v>
      </c>
      <c r="AQ46" s="5"/>
      <c r="AR46" s="164"/>
      <c r="AS46" s="163"/>
      <c r="AT46" s="20" t="s">
        <v>58</v>
      </c>
      <c r="AU46" s="22">
        <f t="shared" ref="AU46:BD46" si="103">AU38*AU$16</f>
        <v>99999.999999999985</v>
      </c>
      <c r="AV46" s="22">
        <f t="shared" si="103"/>
        <v>220000</v>
      </c>
      <c r="AW46" s="22">
        <f t="shared" si="103"/>
        <v>364000.00000000012</v>
      </c>
      <c r="AX46" s="22">
        <f t="shared" si="103"/>
        <v>536799.99999999977</v>
      </c>
      <c r="AY46" s="22">
        <f t="shared" si="103"/>
        <v>744160.00000000023</v>
      </c>
      <c r="AZ46" s="22">
        <f t="shared" si="103"/>
        <v>992991.99999999907</v>
      </c>
      <c r="BA46" s="22">
        <f t="shared" si="103"/>
        <v>1291590.4000000008</v>
      </c>
      <c r="BB46" s="22">
        <f t="shared" si="103"/>
        <v>1649908.4800000011</v>
      </c>
      <c r="BC46" s="22">
        <f t="shared" si="103"/>
        <v>2079890.1760000039</v>
      </c>
      <c r="BD46" s="22">
        <f t="shared" si="103"/>
        <v>2595868.2111999965</v>
      </c>
      <c r="BE46" s="5"/>
      <c r="BF46" s="164"/>
      <c r="BG46" s="163"/>
      <c r="BH46" s="20" t="s">
        <v>58</v>
      </c>
      <c r="BI46" s="22">
        <f t="shared" ref="BI46:BR46" si="104">BI38*BI$16</f>
        <v>75000</v>
      </c>
      <c r="BJ46" s="22">
        <f t="shared" si="104"/>
        <v>165000</v>
      </c>
      <c r="BK46" s="22">
        <f t="shared" si="104"/>
        <v>273000.00000000006</v>
      </c>
      <c r="BL46" s="22">
        <f t="shared" si="104"/>
        <v>402599.99999999983</v>
      </c>
      <c r="BM46" s="22">
        <f t="shared" si="104"/>
        <v>558120.00000000012</v>
      </c>
      <c r="BN46" s="22">
        <f t="shared" si="104"/>
        <v>744743.99999999919</v>
      </c>
      <c r="BO46" s="22">
        <f t="shared" si="104"/>
        <v>968692.80000000051</v>
      </c>
      <c r="BP46" s="22">
        <f t="shared" si="104"/>
        <v>1237431.3600000008</v>
      </c>
      <c r="BQ46" s="22">
        <f t="shared" si="104"/>
        <v>1559917.6320000032</v>
      </c>
      <c r="BR46" s="22">
        <f t="shared" si="104"/>
        <v>1946901.158399997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6.6666666666666652E-2</v>
      </c>
      <c r="F50" s="17">
        <f t="shared" ref="F50:N50" si="105">F$24*$D48-F34</f>
        <v>5.5555555555555594E-2</v>
      </c>
      <c r="G50" s="17">
        <f t="shared" si="105"/>
        <v>4.6296296296296238E-2</v>
      </c>
      <c r="H50" s="17">
        <f t="shared" si="105"/>
        <v>3.8580246913580307E-2</v>
      </c>
      <c r="I50" s="17">
        <f t="shared" si="105"/>
        <v>3.2150205761316844E-2</v>
      </c>
      <c r="J50" s="17">
        <f t="shared" si="105"/>
        <v>2.6791838134430826E-2</v>
      </c>
      <c r="K50" s="17">
        <f t="shared" si="105"/>
        <v>2.2326531778692232E-2</v>
      </c>
      <c r="L50" s="17">
        <f t="shared" si="105"/>
        <v>1.8605443148910196E-2</v>
      </c>
      <c r="M50" s="17">
        <f t="shared" si="105"/>
        <v>1.550453595742509E-2</v>
      </c>
      <c r="N50" s="17">
        <f t="shared" si="105"/>
        <v>1.2920446631187712E-2</v>
      </c>
      <c r="P50" s="163" t="s">
        <v>16</v>
      </c>
      <c r="Q50" s="165" t="s">
        <v>41</v>
      </c>
      <c r="R50" s="16" t="s">
        <v>83</v>
      </c>
      <c r="S50" s="17">
        <f>S$24*$D48-S34</f>
        <v>8.7499999999999994E-2</v>
      </c>
      <c r="T50" s="17">
        <f t="shared" ref="T50:AB50" si="106">T$24*$D48-T34</f>
        <v>7.2916666666666699E-2</v>
      </c>
      <c r="U50" s="17">
        <f t="shared" si="106"/>
        <v>6.076388888888884E-2</v>
      </c>
      <c r="V50" s="17">
        <f t="shared" si="106"/>
        <v>5.0636574074074125E-2</v>
      </c>
      <c r="W50" s="17">
        <f t="shared" si="106"/>
        <v>4.2197145061728364E-2</v>
      </c>
      <c r="X50" s="17">
        <f t="shared" si="106"/>
        <v>3.516428755144043E-2</v>
      </c>
      <c r="Y50" s="17">
        <f t="shared" si="106"/>
        <v>2.9303572959533571E-2</v>
      </c>
      <c r="Z50" s="17">
        <f t="shared" si="106"/>
        <v>2.4419644132944639E-2</v>
      </c>
      <c r="AA50" s="17">
        <f t="shared" si="106"/>
        <v>2.0349703444120463E-2</v>
      </c>
      <c r="AB50" s="17">
        <f t="shared" si="106"/>
        <v>1.6958086203433857E-2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0.10833333333333332</v>
      </c>
      <c r="AH50" s="17">
        <f t="shared" ref="AH50:AP50" si="107">AH$24*$D48-AH34</f>
        <v>9.0277777777777818E-2</v>
      </c>
      <c r="AI50" s="17">
        <f t="shared" si="107"/>
        <v>7.5231481481481427E-2</v>
      </c>
      <c r="AJ50" s="17">
        <f t="shared" si="107"/>
        <v>6.2692901234567958E-2</v>
      </c>
      <c r="AK50" s="17">
        <f t="shared" si="107"/>
        <v>5.2244084362139884E-2</v>
      </c>
      <c r="AL50" s="17">
        <f t="shared" si="107"/>
        <v>4.3536736968450028E-2</v>
      </c>
      <c r="AM50" s="17">
        <f t="shared" si="107"/>
        <v>3.6280614140374902E-2</v>
      </c>
      <c r="AN50" s="17">
        <f t="shared" si="107"/>
        <v>3.0233845116979085E-2</v>
      </c>
      <c r="AO50" s="17">
        <f t="shared" si="107"/>
        <v>2.5194870930815835E-2</v>
      </c>
      <c r="AP50" s="17">
        <f t="shared" si="107"/>
        <v>2.0995725775679999E-2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0.12916666666666665</v>
      </c>
      <c r="AV50" s="17">
        <f t="shared" ref="AV50:BD50" si="108">AV$24*$D48-AV34</f>
        <v>0.10763888888888892</v>
      </c>
      <c r="AW50" s="17">
        <f t="shared" si="108"/>
        <v>8.9699074074074014E-2</v>
      </c>
      <c r="AX50" s="17">
        <f t="shared" si="108"/>
        <v>7.474922839506179E-2</v>
      </c>
      <c r="AY50" s="17">
        <f t="shared" si="108"/>
        <v>6.2291023662551404E-2</v>
      </c>
      <c r="AZ50" s="17">
        <f t="shared" si="108"/>
        <v>5.1909186385459632E-2</v>
      </c>
      <c r="BA50" s="17">
        <f t="shared" si="108"/>
        <v>4.325765532121624E-2</v>
      </c>
      <c r="BB50" s="17">
        <f t="shared" si="108"/>
        <v>3.6048046101013531E-2</v>
      </c>
      <c r="BC50" s="17">
        <f t="shared" si="108"/>
        <v>3.0040038417511208E-2</v>
      </c>
      <c r="BD50" s="17">
        <f t="shared" si="108"/>
        <v>2.5033365347926141E-2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0.15</v>
      </c>
      <c r="BJ50" s="17">
        <f t="shared" ref="BJ50:BR50" si="109">BJ$24*$D48-BJ34</f>
        <v>0.12500000000000003</v>
      </c>
      <c r="BK50" s="17">
        <f t="shared" si="109"/>
        <v>0.10416666666666662</v>
      </c>
      <c r="BL50" s="17">
        <f t="shared" si="109"/>
        <v>8.6805555555555608E-2</v>
      </c>
      <c r="BM50" s="17">
        <f t="shared" si="109"/>
        <v>7.2337962962962937E-2</v>
      </c>
      <c r="BN50" s="17">
        <f t="shared" si="109"/>
        <v>6.028163580246923E-2</v>
      </c>
      <c r="BO50" s="17">
        <f t="shared" si="109"/>
        <v>5.0234696502057571E-2</v>
      </c>
      <c r="BP50" s="17">
        <f t="shared" si="109"/>
        <v>4.1862247085047974E-2</v>
      </c>
      <c r="BQ50" s="17">
        <f t="shared" si="109"/>
        <v>3.488520590420658E-2</v>
      </c>
      <c r="BR50" s="17">
        <f t="shared" si="109"/>
        <v>2.9071004920172287E-2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4.784979423868313E-2</v>
      </c>
      <c r="J51" s="17"/>
      <c r="K51" s="17"/>
      <c r="L51" s="17"/>
      <c r="M51" s="17"/>
      <c r="N51" s="18">
        <f>SUM(E50:N50)/10</f>
        <v>3.3539776684406171E-2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6.2802854938271604E-2</v>
      </c>
      <c r="X51" s="17"/>
      <c r="Y51" s="17"/>
      <c r="Z51" s="17"/>
      <c r="AA51" s="17"/>
      <c r="AB51" s="18">
        <f>SUM(S50:AB50)/10</f>
        <v>4.4020956898283094E-2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7.7755915637860079E-2</v>
      </c>
      <c r="AL51" s="17"/>
      <c r="AM51" s="17"/>
      <c r="AN51" s="17"/>
      <c r="AO51" s="17"/>
      <c r="AP51" s="18">
        <f>SUM(AG50:AP50)/10</f>
        <v>5.4502137112160023E-2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9.2708976337448554E-2</v>
      </c>
      <c r="AZ51" s="17"/>
      <c r="BA51" s="17"/>
      <c r="BB51" s="17"/>
      <c r="BC51" s="17"/>
      <c r="BD51" s="18">
        <f>SUM(AU50:BD50)/10</f>
        <v>6.498331732603696E-2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0.10766203703703703</v>
      </c>
      <c r="BN51" s="17"/>
      <c r="BO51" s="17"/>
      <c r="BP51" s="17"/>
      <c r="BQ51" s="17"/>
      <c r="BR51" s="18">
        <f>SUM(BI50:BR50)/10</f>
        <v>7.5464497539913883E-2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6.6666666666666652E-2</v>
      </c>
      <c r="F52" s="17">
        <f t="shared" ref="F52:N52" si="110">F$18*(F50/F$20)</f>
        <v>0.12222222222222229</v>
      </c>
      <c r="G52" s="17">
        <f t="shared" si="110"/>
        <v>0.16851851851851835</v>
      </c>
      <c r="H52" s="17">
        <f t="shared" si="110"/>
        <v>0.20709876543209901</v>
      </c>
      <c r="I52" s="17">
        <f t="shared" si="110"/>
        <v>0.23924897119341548</v>
      </c>
      <c r="J52" s="17">
        <f t="shared" si="110"/>
        <v>0.26604080932784707</v>
      </c>
      <c r="K52" s="17">
        <f t="shared" si="110"/>
        <v>0.28836734110653833</v>
      </c>
      <c r="L52" s="17">
        <f t="shared" si="110"/>
        <v>0.30697278425544855</v>
      </c>
      <c r="M52" s="17">
        <f t="shared" si="110"/>
        <v>0.32247732021287262</v>
      </c>
      <c r="N52" s="17">
        <f t="shared" si="110"/>
        <v>0.33539776684406258</v>
      </c>
      <c r="P52" s="163"/>
      <c r="Q52" s="165"/>
      <c r="R52" s="16" t="s">
        <v>53</v>
      </c>
      <c r="S52" s="17">
        <f>S$18*(S50/S$20)</f>
        <v>8.7499999999999994E-2</v>
      </c>
      <c r="T52" s="17">
        <f t="shared" ref="T52:AB52" si="111">T$18*(T50/T$20)</f>
        <v>0.16041666666666671</v>
      </c>
      <c r="U52" s="17">
        <f t="shared" si="111"/>
        <v>0.22118055555555546</v>
      </c>
      <c r="V52" s="17">
        <f t="shared" si="111"/>
        <v>0.27181712962962984</v>
      </c>
      <c r="W52" s="17">
        <f t="shared" si="111"/>
        <v>0.3140142746913579</v>
      </c>
      <c r="X52" s="17">
        <f t="shared" si="111"/>
        <v>0.34917856224279897</v>
      </c>
      <c r="Y52" s="17">
        <f t="shared" si="111"/>
        <v>0.3784821352023317</v>
      </c>
      <c r="Z52" s="17">
        <f t="shared" si="111"/>
        <v>0.40290177933527632</v>
      </c>
      <c r="AA52" s="17">
        <f t="shared" si="111"/>
        <v>0.42325148277939595</v>
      </c>
      <c r="AB52" s="17">
        <f t="shared" si="111"/>
        <v>0.44020956898283187</v>
      </c>
      <c r="AC52" s="5"/>
      <c r="AD52" s="163"/>
      <c r="AE52" s="165"/>
      <c r="AF52" s="16" t="s">
        <v>53</v>
      </c>
      <c r="AG52" s="17">
        <f>AG$18*(AG50/AG$20)</f>
        <v>0.10833333333333334</v>
      </c>
      <c r="AH52" s="17">
        <f t="shared" ref="AH52:AP52" si="112">AH$18*(AH50/AH$20)</f>
        <v>0.19861111111111115</v>
      </c>
      <c r="AI52" s="17">
        <f t="shared" si="112"/>
        <v>0.27384259259259247</v>
      </c>
      <c r="AJ52" s="17">
        <f t="shared" si="112"/>
        <v>0.33653549382716069</v>
      </c>
      <c r="AK52" s="17">
        <f t="shared" si="112"/>
        <v>0.38877957818930031</v>
      </c>
      <c r="AL52" s="17">
        <f t="shared" si="112"/>
        <v>0.43231631515775087</v>
      </c>
      <c r="AM52" s="17">
        <f t="shared" si="112"/>
        <v>0.46859692929812502</v>
      </c>
      <c r="AN52" s="17">
        <f t="shared" si="112"/>
        <v>0.49883077441510409</v>
      </c>
      <c r="AO52" s="17">
        <f t="shared" si="112"/>
        <v>0.52402564534591933</v>
      </c>
      <c r="AP52" s="17">
        <f t="shared" si="112"/>
        <v>0.54502137112160098</v>
      </c>
      <c r="AQ52" s="5"/>
      <c r="AR52" s="163"/>
      <c r="AS52" s="165"/>
      <c r="AT52" s="16" t="s">
        <v>53</v>
      </c>
      <c r="AU52" s="17">
        <f>AU$18*(AU50/AU$20)</f>
        <v>0.12916666666666665</v>
      </c>
      <c r="AV52" s="17">
        <f t="shared" ref="AV52:BD52" si="113">AV$18*(AV50/AV$20)</f>
        <v>0.23680555555555557</v>
      </c>
      <c r="AW52" s="17">
        <f t="shared" si="113"/>
        <v>0.32650462962962951</v>
      </c>
      <c r="AX52" s="17">
        <f t="shared" si="113"/>
        <v>0.40125385802469155</v>
      </c>
      <c r="AY52" s="17">
        <f t="shared" si="113"/>
        <v>0.46354488168724267</v>
      </c>
      <c r="AZ52" s="17">
        <f t="shared" si="113"/>
        <v>0.51545406807270278</v>
      </c>
      <c r="BA52" s="17">
        <f t="shared" si="113"/>
        <v>0.5587117233939185</v>
      </c>
      <c r="BB52" s="17">
        <f t="shared" si="113"/>
        <v>0.59475976949493192</v>
      </c>
      <c r="BC52" s="17">
        <f t="shared" si="113"/>
        <v>0.62479980791244261</v>
      </c>
      <c r="BD52" s="17">
        <f t="shared" si="113"/>
        <v>0.64983317326037005</v>
      </c>
      <c r="BE52" s="5"/>
      <c r="BF52" s="163"/>
      <c r="BG52" s="165"/>
      <c r="BH52" s="16" t="s">
        <v>53</v>
      </c>
      <c r="BI52" s="17">
        <f>BI$18*(BI50/BI$20)</f>
        <v>0.15</v>
      </c>
      <c r="BJ52" s="17">
        <f t="shared" ref="BJ52:BR52" si="114">BJ$18*(BJ50/BJ$20)</f>
        <v>0.27500000000000002</v>
      </c>
      <c r="BK52" s="17">
        <f t="shared" si="114"/>
        <v>0.3791666666666666</v>
      </c>
      <c r="BL52" s="17">
        <f t="shared" si="114"/>
        <v>0.46597222222222229</v>
      </c>
      <c r="BM52" s="17">
        <f t="shared" si="114"/>
        <v>0.53831018518518514</v>
      </c>
      <c r="BN52" s="17">
        <f t="shared" si="114"/>
        <v>0.59859182098765473</v>
      </c>
      <c r="BO52" s="17">
        <f t="shared" si="114"/>
        <v>0.64882651748971187</v>
      </c>
      <c r="BP52" s="17">
        <f t="shared" si="114"/>
        <v>0.69068876457475969</v>
      </c>
      <c r="BQ52" s="17">
        <f t="shared" si="114"/>
        <v>0.7255739704789661</v>
      </c>
      <c r="BR52" s="17">
        <f t="shared" si="114"/>
        <v>0.75464497539913922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0.66666666666666652</v>
      </c>
      <c r="F53" s="21">
        <f t="shared" ref="F53:N53" si="115">10*F50</f>
        <v>0.55555555555555591</v>
      </c>
      <c r="G53" s="21">
        <f t="shared" si="115"/>
        <v>0.46296296296296235</v>
      </c>
      <c r="H53" s="21">
        <f t="shared" si="115"/>
        <v>0.38580246913580307</v>
      </c>
      <c r="I53" s="21">
        <f t="shared" si="115"/>
        <v>0.32150205761316841</v>
      </c>
      <c r="J53" s="21">
        <f t="shared" si="115"/>
        <v>0.26791838134430823</v>
      </c>
      <c r="K53" s="21">
        <f t="shared" si="115"/>
        <v>0.22326531778692232</v>
      </c>
      <c r="L53" s="21">
        <f t="shared" si="115"/>
        <v>0.18605443148910195</v>
      </c>
      <c r="M53" s="21">
        <f t="shared" si="115"/>
        <v>0.15504535957425092</v>
      </c>
      <c r="N53" s="21">
        <f t="shared" si="115"/>
        <v>0.12920446631187713</v>
      </c>
      <c r="P53" s="163"/>
      <c r="Q53" s="163"/>
      <c r="R53" s="20" t="s">
        <v>57</v>
      </c>
      <c r="S53" s="21">
        <f>10*S50</f>
        <v>0.875</v>
      </c>
      <c r="T53" s="21">
        <f t="shared" ref="T53:AB53" si="116">10*T50</f>
        <v>0.72916666666666696</v>
      </c>
      <c r="U53" s="21">
        <f t="shared" si="116"/>
        <v>0.6076388888888884</v>
      </c>
      <c r="V53" s="21">
        <f t="shared" si="116"/>
        <v>0.50636574074074125</v>
      </c>
      <c r="W53" s="21">
        <f t="shared" si="116"/>
        <v>0.42197145061728364</v>
      </c>
      <c r="X53" s="21">
        <f t="shared" si="116"/>
        <v>0.35164287551440432</v>
      </c>
      <c r="Y53" s="21">
        <f t="shared" si="116"/>
        <v>0.29303572959533569</v>
      </c>
      <c r="Z53" s="21">
        <f t="shared" si="116"/>
        <v>0.2441964413294464</v>
      </c>
      <c r="AA53" s="21">
        <f t="shared" si="116"/>
        <v>0.20349703444120462</v>
      </c>
      <c r="AB53" s="21">
        <f t="shared" si="116"/>
        <v>0.16958086203433859</v>
      </c>
      <c r="AC53" s="5"/>
      <c r="AD53" s="163"/>
      <c r="AE53" s="163"/>
      <c r="AF53" s="20" t="s">
        <v>57</v>
      </c>
      <c r="AG53" s="21">
        <f>10*AG50</f>
        <v>1.0833333333333333</v>
      </c>
      <c r="AH53" s="21">
        <f t="shared" ref="AH53:AP53" si="117">10*AH50</f>
        <v>0.90277777777777812</v>
      </c>
      <c r="AI53" s="21">
        <f t="shared" si="117"/>
        <v>0.75231481481481421</v>
      </c>
      <c r="AJ53" s="21">
        <f t="shared" si="117"/>
        <v>0.62692901234567955</v>
      </c>
      <c r="AK53" s="21">
        <f t="shared" si="117"/>
        <v>0.52244084362139886</v>
      </c>
      <c r="AL53" s="21">
        <f t="shared" si="117"/>
        <v>0.43536736968450029</v>
      </c>
      <c r="AM53" s="21">
        <f t="shared" si="117"/>
        <v>0.36280614140374901</v>
      </c>
      <c r="AN53" s="21">
        <f t="shared" si="117"/>
        <v>0.30233845116979086</v>
      </c>
      <c r="AO53" s="21">
        <f t="shared" si="117"/>
        <v>0.25194870930815838</v>
      </c>
      <c r="AP53" s="21">
        <f t="shared" si="117"/>
        <v>0.20995725775679999</v>
      </c>
      <c r="AQ53" s="5"/>
      <c r="AR53" s="163"/>
      <c r="AS53" s="163"/>
      <c r="AT53" s="20" t="s">
        <v>57</v>
      </c>
      <c r="AU53" s="21">
        <f>10*AU50</f>
        <v>1.2916666666666665</v>
      </c>
      <c r="AV53" s="21">
        <f t="shared" ref="AV53:BD53" si="118">10*AV50</f>
        <v>1.0763888888888893</v>
      </c>
      <c r="AW53" s="21">
        <f t="shared" si="118"/>
        <v>0.89699074074074014</v>
      </c>
      <c r="AX53" s="21">
        <f t="shared" si="118"/>
        <v>0.74749228395061795</v>
      </c>
      <c r="AY53" s="21">
        <f t="shared" si="118"/>
        <v>0.62291023662551404</v>
      </c>
      <c r="AZ53" s="21">
        <f t="shared" si="118"/>
        <v>0.51909186385459627</v>
      </c>
      <c r="BA53" s="21">
        <f t="shared" si="118"/>
        <v>0.43257655321216237</v>
      </c>
      <c r="BB53" s="21">
        <f t="shared" si="118"/>
        <v>0.36048046101013531</v>
      </c>
      <c r="BC53" s="21">
        <f t="shared" si="118"/>
        <v>0.30040038417511206</v>
      </c>
      <c r="BD53" s="21">
        <f t="shared" si="118"/>
        <v>0.2503336534792614</v>
      </c>
      <c r="BE53" s="5"/>
      <c r="BF53" s="163"/>
      <c r="BG53" s="163"/>
      <c r="BH53" s="20" t="s">
        <v>57</v>
      </c>
      <c r="BI53" s="21">
        <f>10*BI50</f>
        <v>1.5</v>
      </c>
      <c r="BJ53" s="21">
        <f t="shared" ref="BJ53:BR53" si="119">10*BJ50</f>
        <v>1.2500000000000002</v>
      </c>
      <c r="BK53" s="21">
        <f t="shared" si="119"/>
        <v>1.0416666666666661</v>
      </c>
      <c r="BL53" s="21">
        <f t="shared" si="119"/>
        <v>0.86805555555555602</v>
      </c>
      <c r="BM53" s="21">
        <f t="shared" si="119"/>
        <v>0.72337962962962932</v>
      </c>
      <c r="BN53" s="21">
        <f t="shared" si="119"/>
        <v>0.60281635802469236</v>
      </c>
      <c r="BO53" s="21">
        <f t="shared" si="119"/>
        <v>0.50234696502057574</v>
      </c>
      <c r="BP53" s="21">
        <f t="shared" si="119"/>
        <v>0.41862247085047977</v>
      </c>
      <c r="BQ53" s="21">
        <f t="shared" si="119"/>
        <v>0.34885205904206579</v>
      </c>
      <c r="BR53" s="21">
        <f t="shared" si="119"/>
        <v>0.29071004920172289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0.66666666666666652</v>
      </c>
      <c r="F54" s="21">
        <f>10*F52</f>
        <v>1.2222222222222228</v>
      </c>
      <c r="G54" s="21">
        <f>10*G52</f>
        <v>1.6851851851851833</v>
      </c>
      <c r="H54" s="21">
        <f t="shared" ref="H54:N54" si="120">10*H52</f>
        <v>2.07098765432099</v>
      </c>
      <c r="I54" s="21">
        <f t="shared" si="120"/>
        <v>2.3924897119341546</v>
      </c>
      <c r="J54" s="21">
        <f t="shared" si="120"/>
        <v>2.6604080932784706</v>
      </c>
      <c r="K54" s="21">
        <f t="shared" si="120"/>
        <v>2.8836734110653834</v>
      </c>
      <c r="L54" s="21">
        <f t="shared" si="120"/>
        <v>3.0697278425544856</v>
      </c>
      <c r="M54" s="21">
        <f t="shared" si="120"/>
        <v>3.2247732021287261</v>
      </c>
      <c r="N54" s="21">
        <f t="shared" si="120"/>
        <v>3.3539776684406259</v>
      </c>
      <c r="P54" s="163"/>
      <c r="Q54" s="163"/>
      <c r="R54" s="20" t="s">
        <v>58</v>
      </c>
      <c r="S54" s="21">
        <f>10*S52</f>
        <v>0.875</v>
      </c>
      <c r="T54" s="21">
        <f>10*T52</f>
        <v>1.604166666666667</v>
      </c>
      <c r="U54" s="21">
        <f>10*U52</f>
        <v>2.2118055555555545</v>
      </c>
      <c r="V54" s="21">
        <f t="shared" ref="V54:AB54" si="121">10*V52</f>
        <v>2.7181712962962985</v>
      </c>
      <c r="W54" s="21">
        <f t="shared" si="121"/>
        <v>3.140142746913579</v>
      </c>
      <c r="X54" s="21">
        <f t="shared" si="121"/>
        <v>3.4917856224279897</v>
      </c>
      <c r="Y54" s="21">
        <f t="shared" si="121"/>
        <v>3.7848213520233172</v>
      </c>
      <c r="Z54" s="21">
        <f t="shared" si="121"/>
        <v>4.0290177933527636</v>
      </c>
      <c r="AA54" s="21">
        <f t="shared" si="121"/>
        <v>4.2325148277939597</v>
      </c>
      <c r="AB54" s="21">
        <f t="shared" si="121"/>
        <v>4.402095689828319</v>
      </c>
      <c r="AC54" s="5"/>
      <c r="AD54" s="163"/>
      <c r="AE54" s="163"/>
      <c r="AF54" s="20" t="s">
        <v>58</v>
      </c>
      <c r="AG54" s="21">
        <f>10*AG52</f>
        <v>1.0833333333333335</v>
      </c>
      <c r="AH54" s="21">
        <f>10*AH52</f>
        <v>1.9861111111111116</v>
      </c>
      <c r="AI54" s="21">
        <f>10*AI52</f>
        <v>2.7384259259259247</v>
      </c>
      <c r="AJ54" s="21">
        <f t="shared" ref="AJ54:AP54" si="122">10*AJ52</f>
        <v>3.365354938271607</v>
      </c>
      <c r="AK54" s="21">
        <f t="shared" si="122"/>
        <v>3.8877957818930033</v>
      </c>
      <c r="AL54" s="21">
        <f t="shared" si="122"/>
        <v>4.3231631515775089</v>
      </c>
      <c r="AM54" s="21">
        <f t="shared" si="122"/>
        <v>4.68596929298125</v>
      </c>
      <c r="AN54" s="21">
        <f t="shared" si="122"/>
        <v>4.9883077441510411</v>
      </c>
      <c r="AO54" s="21">
        <f t="shared" si="122"/>
        <v>5.2402564534591933</v>
      </c>
      <c r="AP54" s="21">
        <f t="shared" si="122"/>
        <v>5.4502137112160103</v>
      </c>
      <c r="AQ54" s="5"/>
      <c r="AR54" s="163"/>
      <c r="AS54" s="163"/>
      <c r="AT54" s="20" t="s">
        <v>58</v>
      </c>
      <c r="AU54" s="21">
        <f>10*AU52</f>
        <v>1.2916666666666665</v>
      </c>
      <c r="AV54" s="21">
        <f>10*AV52</f>
        <v>2.3680555555555558</v>
      </c>
      <c r="AW54" s="21">
        <f>10*AW52</f>
        <v>3.2650462962962949</v>
      </c>
      <c r="AX54" s="21">
        <f t="shared" ref="AX54:BD54" si="123">10*AX52</f>
        <v>4.0125385802469156</v>
      </c>
      <c r="AY54" s="21">
        <f t="shared" si="123"/>
        <v>4.6354488168724268</v>
      </c>
      <c r="AZ54" s="21">
        <f t="shared" si="123"/>
        <v>5.1545406807270275</v>
      </c>
      <c r="BA54" s="21">
        <f t="shared" si="123"/>
        <v>5.5871172339391855</v>
      </c>
      <c r="BB54" s="21">
        <f t="shared" si="123"/>
        <v>5.9475976949493194</v>
      </c>
      <c r="BC54" s="21">
        <f t="shared" si="123"/>
        <v>6.2479980791244261</v>
      </c>
      <c r="BD54" s="21">
        <f t="shared" si="123"/>
        <v>6.4983317326037007</v>
      </c>
      <c r="BE54" s="5"/>
      <c r="BF54" s="163"/>
      <c r="BG54" s="163"/>
      <c r="BH54" s="20" t="s">
        <v>58</v>
      </c>
      <c r="BI54" s="21">
        <f>10*BI52</f>
        <v>1.5</v>
      </c>
      <c r="BJ54" s="21">
        <f>10*BJ52</f>
        <v>2.75</v>
      </c>
      <c r="BK54" s="21">
        <f>10*BK52</f>
        <v>3.7916666666666661</v>
      </c>
      <c r="BL54" s="21">
        <f t="shared" ref="BL54:BR54" si="124">10*BL52</f>
        <v>4.6597222222222232</v>
      </c>
      <c r="BM54" s="21">
        <f t="shared" si="124"/>
        <v>5.3831018518518512</v>
      </c>
      <c r="BN54" s="21">
        <f t="shared" si="124"/>
        <v>5.9859182098765471</v>
      </c>
      <c r="BO54" s="21">
        <f t="shared" si="124"/>
        <v>6.4882651748971192</v>
      </c>
      <c r="BP54" s="21">
        <f t="shared" si="124"/>
        <v>6.9068876457475969</v>
      </c>
      <c r="BQ54" s="21">
        <f t="shared" si="124"/>
        <v>7.2557397047896615</v>
      </c>
      <c r="BR54" s="21">
        <f t="shared" si="124"/>
        <v>7.546449753991392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7.9999999999999988E-2</v>
      </c>
      <c r="F55" s="17">
        <f t="shared" ref="F55:N55" si="125">F50*F$16/$E$4</f>
        <v>8.0000000000000057E-2</v>
      </c>
      <c r="G55" s="17">
        <f t="shared" si="125"/>
        <v>7.9999999999999905E-2</v>
      </c>
      <c r="H55" s="17">
        <f t="shared" si="125"/>
        <v>8.0000000000000127E-2</v>
      </c>
      <c r="I55" s="17">
        <f t="shared" si="125"/>
        <v>7.9999999999999932E-2</v>
      </c>
      <c r="J55" s="17">
        <f t="shared" si="125"/>
        <v>8.0000000000000307E-2</v>
      </c>
      <c r="K55" s="17">
        <f t="shared" si="125"/>
        <v>7.9999999999999863E-2</v>
      </c>
      <c r="L55" s="17">
        <f t="shared" si="125"/>
        <v>7.9999999999999863E-2</v>
      </c>
      <c r="M55" s="17">
        <f t="shared" si="125"/>
        <v>7.9999999999999488E-2</v>
      </c>
      <c r="N55" s="17">
        <f t="shared" si="125"/>
        <v>8.0000000000000321E-2</v>
      </c>
      <c r="P55" s="163"/>
      <c r="Q55" s="171" t="s">
        <v>45</v>
      </c>
      <c r="R55" s="16" t="s">
        <v>55</v>
      </c>
      <c r="S55" s="17">
        <f>S50*S$16/$E$4</f>
        <v>0.105</v>
      </c>
      <c r="T55" s="17">
        <f t="shared" ref="T55:AB55" si="126">T50*T$16/$E$4</f>
        <v>0.10500000000000005</v>
      </c>
      <c r="U55" s="17">
        <f t="shared" si="126"/>
        <v>0.10499999999999991</v>
      </c>
      <c r="V55" s="17">
        <f t="shared" si="126"/>
        <v>0.10500000000000011</v>
      </c>
      <c r="W55" s="17">
        <f t="shared" si="126"/>
        <v>0.10499999999999993</v>
      </c>
      <c r="X55" s="17">
        <f t="shared" si="126"/>
        <v>0.10500000000000032</v>
      </c>
      <c r="Y55" s="17">
        <f t="shared" si="126"/>
        <v>0.10499999999999987</v>
      </c>
      <c r="Z55" s="17">
        <f t="shared" si="126"/>
        <v>0.10499999999999986</v>
      </c>
      <c r="AA55" s="17">
        <f t="shared" si="126"/>
        <v>0.1049999999999995</v>
      </c>
      <c r="AB55" s="17">
        <f t="shared" si="126"/>
        <v>0.10500000000000034</v>
      </c>
      <c r="AC55" s="5"/>
      <c r="AD55" s="163"/>
      <c r="AE55" s="171" t="s">
        <v>45</v>
      </c>
      <c r="AF55" s="16" t="s">
        <v>55</v>
      </c>
      <c r="AG55" s="17">
        <f>AG50*AG$16/$E$4</f>
        <v>0.12999999999999998</v>
      </c>
      <c r="AH55" s="17">
        <f t="shared" ref="AH55:AP55" si="127">AH50*AH$16/$E$4</f>
        <v>0.13000000000000006</v>
      </c>
      <c r="AI55" s="17">
        <f t="shared" si="127"/>
        <v>0.12999999999999992</v>
      </c>
      <c r="AJ55" s="17">
        <f t="shared" si="127"/>
        <v>0.13000000000000012</v>
      </c>
      <c r="AK55" s="17">
        <f t="shared" si="127"/>
        <v>0.12999999999999992</v>
      </c>
      <c r="AL55" s="17">
        <f t="shared" si="127"/>
        <v>0.13000000000000028</v>
      </c>
      <c r="AM55" s="17">
        <f t="shared" si="127"/>
        <v>0.12999999999999987</v>
      </c>
      <c r="AN55" s="17">
        <f t="shared" si="127"/>
        <v>0.12999999999999987</v>
      </c>
      <c r="AO55" s="17">
        <f t="shared" si="127"/>
        <v>0.12999999999999948</v>
      </c>
      <c r="AP55" s="17">
        <f t="shared" si="127"/>
        <v>0.13000000000000034</v>
      </c>
      <c r="AQ55" s="5"/>
      <c r="AR55" s="163"/>
      <c r="AS55" s="171" t="s">
        <v>45</v>
      </c>
      <c r="AT55" s="16" t="s">
        <v>55</v>
      </c>
      <c r="AU55" s="17">
        <f>AU50*AU$16/$E$4</f>
        <v>0.15499999999999997</v>
      </c>
      <c r="AV55" s="17">
        <f t="shared" ref="AV55:BD55" si="128">AV50*AV$16/$E$4</f>
        <v>0.15500000000000005</v>
      </c>
      <c r="AW55" s="17">
        <f t="shared" si="128"/>
        <v>0.15499999999999989</v>
      </c>
      <c r="AX55" s="17">
        <f t="shared" si="128"/>
        <v>0.15500000000000014</v>
      </c>
      <c r="AY55" s="17">
        <f t="shared" si="128"/>
        <v>0.15499999999999992</v>
      </c>
      <c r="AZ55" s="17">
        <f t="shared" si="128"/>
        <v>0.1550000000000003</v>
      </c>
      <c r="BA55" s="17">
        <f t="shared" si="128"/>
        <v>0.15499999999999986</v>
      </c>
      <c r="BB55" s="17">
        <f t="shared" si="128"/>
        <v>0.15499999999999986</v>
      </c>
      <c r="BC55" s="17">
        <f t="shared" si="128"/>
        <v>0.1549999999999995</v>
      </c>
      <c r="BD55" s="17">
        <f t="shared" si="128"/>
        <v>0.15500000000000033</v>
      </c>
      <c r="BE55" s="5"/>
      <c r="BF55" s="163"/>
      <c r="BG55" s="171" t="s">
        <v>45</v>
      </c>
      <c r="BH55" s="16" t="s">
        <v>55</v>
      </c>
      <c r="BI55" s="17">
        <f>BI50*BI$16/$E$4</f>
        <v>0.18</v>
      </c>
      <c r="BJ55" s="17">
        <f t="shared" ref="BJ55:BR55" si="129">BJ50*BJ$16/$E$4</f>
        <v>0.18000000000000005</v>
      </c>
      <c r="BK55" s="17">
        <f t="shared" si="129"/>
        <v>0.17999999999999994</v>
      </c>
      <c r="BL55" s="17">
        <f t="shared" si="129"/>
        <v>0.1800000000000001</v>
      </c>
      <c r="BM55" s="17">
        <f t="shared" si="129"/>
        <v>0.17999999999999994</v>
      </c>
      <c r="BN55" s="17">
        <f t="shared" si="129"/>
        <v>0.1800000000000003</v>
      </c>
      <c r="BO55" s="17">
        <f t="shared" si="129"/>
        <v>0.17999999999999985</v>
      </c>
      <c r="BP55" s="17">
        <f t="shared" si="129"/>
        <v>0.17999999999999985</v>
      </c>
      <c r="BQ55" s="17">
        <f t="shared" si="129"/>
        <v>0.17999999999999949</v>
      </c>
      <c r="BR55" s="17">
        <f t="shared" si="129"/>
        <v>0.18000000000000033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130">E53*E$16</f>
        <v>79999.999999999985</v>
      </c>
      <c r="F56" s="22">
        <f t="shared" si="130"/>
        <v>80000.000000000058</v>
      </c>
      <c r="G56" s="22">
        <f t="shared" si="130"/>
        <v>79999.999999999898</v>
      </c>
      <c r="H56" s="22">
        <f t="shared" si="130"/>
        <v>80000.000000000131</v>
      </c>
      <c r="I56" s="22">
        <f t="shared" si="130"/>
        <v>79999.999999999927</v>
      </c>
      <c r="J56" s="22">
        <f t="shared" si="130"/>
        <v>80000.000000000291</v>
      </c>
      <c r="K56" s="22">
        <f t="shared" si="130"/>
        <v>79999.999999999854</v>
      </c>
      <c r="L56" s="22">
        <f t="shared" si="130"/>
        <v>79999.999999999854</v>
      </c>
      <c r="M56" s="22">
        <f t="shared" si="130"/>
        <v>79999.999999999491</v>
      </c>
      <c r="N56" s="22">
        <f t="shared" si="130"/>
        <v>80000.000000000335</v>
      </c>
      <c r="P56" s="163"/>
      <c r="Q56" s="163"/>
      <c r="R56" s="20" t="s">
        <v>57</v>
      </c>
      <c r="S56" s="22">
        <f t="shared" ref="S56:AB56" si="131">S53*S$16</f>
        <v>105000</v>
      </c>
      <c r="T56" s="22">
        <f t="shared" si="131"/>
        <v>105000.00000000004</v>
      </c>
      <c r="U56" s="22">
        <f t="shared" si="131"/>
        <v>104999.99999999991</v>
      </c>
      <c r="V56" s="22">
        <f t="shared" si="131"/>
        <v>105000.0000000001</v>
      </c>
      <c r="W56" s="22">
        <f t="shared" si="131"/>
        <v>104999.99999999993</v>
      </c>
      <c r="X56" s="22">
        <f t="shared" si="131"/>
        <v>105000.00000000032</v>
      </c>
      <c r="Y56" s="22">
        <f t="shared" si="131"/>
        <v>104999.99999999987</v>
      </c>
      <c r="Z56" s="22">
        <f t="shared" si="131"/>
        <v>104999.99999999985</v>
      </c>
      <c r="AA56" s="22">
        <f t="shared" si="131"/>
        <v>104999.99999999949</v>
      </c>
      <c r="AB56" s="22">
        <f t="shared" si="131"/>
        <v>105000.00000000035</v>
      </c>
      <c r="AC56" s="5"/>
      <c r="AD56" s="163"/>
      <c r="AE56" s="163"/>
      <c r="AF56" s="20" t="s">
        <v>57</v>
      </c>
      <c r="AG56" s="22">
        <f t="shared" ref="AG56:AP56" si="132">AG53*AG$16</f>
        <v>129999.99999999999</v>
      </c>
      <c r="AH56" s="22">
        <f t="shared" si="132"/>
        <v>130000.00000000004</v>
      </c>
      <c r="AI56" s="22">
        <f t="shared" si="132"/>
        <v>129999.9999999999</v>
      </c>
      <c r="AJ56" s="22">
        <f t="shared" si="132"/>
        <v>130000.00000000012</v>
      </c>
      <c r="AK56" s="22">
        <f t="shared" si="132"/>
        <v>129999.99999999993</v>
      </c>
      <c r="AL56" s="22">
        <f t="shared" si="132"/>
        <v>130000.00000000031</v>
      </c>
      <c r="AM56" s="22">
        <f t="shared" si="132"/>
        <v>129999.99999999985</v>
      </c>
      <c r="AN56" s="22">
        <f t="shared" si="132"/>
        <v>129999.99999999985</v>
      </c>
      <c r="AO56" s="22">
        <f t="shared" si="132"/>
        <v>129999.99999999951</v>
      </c>
      <c r="AP56" s="22">
        <f t="shared" si="132"/>
        <v>130000.00000000033</v>
      </c>
      <c r="AQ56" s="5"/>
      <c r="AR56" s="163"/>
      <c r="AS56" s="163"/>
      <c r="AT56" s="20" t="s">
        <v>57</v>
      </c>
      <c r="AU56" s="22">
        <f t="shared" ref="AU56:BD56" si="133">AU53*AU$16</f>
        <v>154999.99999999997</v>
      </c>
      <c r="AV56" s="22">
        <f t="shared" si="133"/>
        <v>155000.00000000006</v>
      </c>
      <c r="AW56" s="22">
        <f t="shared" si="133"/>
        <v>154999.99999999988</v>
      </c>
      <c r="AX56" s="22">
        <f t="shared" si="133"/>
        <v>155000.00000000015</v>
      </c>
      <c r="AY56" s="22">
        <f t="shared" si="133"/>
        <v>154999.99999999991</v>
      </c>
      <c r="AZ56" s="22">
        <f t="shared" si="133"/>
        <v>155000.00000000029</v>
      </c>
      <c r="BA56" s="22">
        <f t="shared" si="133"/>
        <v>154999.99999999985</v>
      </c>
      <c r="BB56" s="22">
        <f t="shared" si="133"/>
        <v>154999.99999999985</v>
      </c>
      <c r="BC56" s="22">
        <f t="shared" si="133"/>
        <v>154999.99999999948</v>
      </c>
      <c r="BD56" s="22">
        <f t="shared" si="133"/>
        <v>155000.00000000032</v>
      </c>
      <c r="BE56" s="5"/>
      <c r="BF56" s="163"/>
      <c r="BG56" s="163"/>
      <c r="BH56" s="20" t="s">
        <v>57</v>
      </c>
      <c r="BI56" s="22">
        <f t="shared" ref="BI56:BR56" si="134">BI53*BI$16</f>
        <v>180000</v>
      </c>
      <c r="BJ56" s="22">
        <f t="shared" si="134"/>
        <v>180000.00000000003</v>
      </c>
      <c r="BK56" s="22">
        <f t="shared" si="134"/>
        <v>179999.99999999988</v>
      </c>
      <c r="BL56" s="22">
        <f t="shared" si="134"/>
        <v>180000.00000000009</v>
      </c>
      <c r="BM56" s="22">
        <f t="shared" si="134"/>
        <v>179999.99999999991</v>
      </c>
      <c r="BN56" s="22">
        <f t="shared" si="134"/>
        <v>180000.00000000032</v>
      </c>
      <c r="BO56" s="22">
        <f t="shared" si="134"/>
        <v>179999.99999999985</v>
      </c>
      <c r="BP56" s="22">
        <f t="shared" si="134"/>
        <v>179999.99999999985</v>
      </c>
      <c r="BQ56" s="22">
        <f t="shared" si="134"/>
        <v>179999.99999999951</v>
      </c>
      <c r="BR56" s="22">
        <f t="shared" si="134"/>
        <v>180000.00000000035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79999.999999999985</v>
      </c>
      <c r="F57" s="22">
        <f>E57+F56</f>
        <v>160000.00000000006</v>
      </c>
      <c r="G57" s="22">
        <f t="shared" ref="G57:N57" si="135">F57+G56</f>
        <v>239999.99999999994</v>
      </c>
      <c r="H57" s="22">
        <f t="shared" si="135"/>
        <v>320000.00000000006</v>
      </c>
      <c r="I57" s="22">
        <f t="shared" si="135"/>
        <v>400000</v>
      </c>
      <c r="J57" s="22">
        <f t="shared" si="135"/>
        <v>480000.00000000029</v>
      </c>
      <c r="K57" s="22">
        <f t="shared" si="135"/>
        <v>560000.00000000012</v>
      </c>
      <c r="L57" s="22">
        <f t="shared" si="135"/>
        <v>640000</v>
      </c>
      <c r="M57" s="22">
        <f t="shared" si="135"/>
        <v>719999.99999999953</v>
      </c>
      <c r="N57" s="22">
        <f t="shared" si="135"/>
        <v>799999.99999999988</v>
      </c>
      <c r="P57" s="163"/>
      <c r="Q57" s="163"/>
      <c r="R57" s="20" t="s">
        <v>58</v>
      </c>
      <c r="S57" s="22">
        <f>S56</f>
        <v>105000</v>
      </c>
      <c r="T57" s="22">
        <f>S57+T56</f>
        <v>210000.00000000006</v>
      </c>
      <c r="U57" s="22">
        <f t="shared" ref="U57:AB57" si="136">T57+U56</f>
        <v>315000</v>
      </c>
      <c r="V57" s="22">
        <f t="shared" si="136"/>
        <v>420000.00000000012</v>
      </c>
      <c r="W57" s="22">
        <f t="shared" si="136"/>
        <v>525000</v>
      </c>
      <c r="X57" s="22">
        <f t="shared" si="136"/>
        <v>630000.00000000035</v>
      </c>
      <c r="Y57" s="22">
        <f t="shared" si="136"/>
        <v>735000.00000000023</v>
      </c>
      <c r="Z57" s="22">
        <f t="shared" si="136"/>
        <v>840000.00000000012</v>
      </c>
      <c r="AA57" s="22">
        <f t="shared" si="136"/>
        <v>944999.99999999965</v>
      </c>
      <c r="AB57" s="22">
        <f t="shared" si="136"/>
        <v>1050000</v>
      </c>
      <c r="AC57" s="5"/>
      <c r="AD57" s="163"/>
      <c r="AE57" s="163"/>
      <c r="AF57" s="20" t="s">
        <v>58</v>
      </c>
      <c r="AG57" s="22">
        <f>AG56</f>
        <v>129999.99999999999</v>
      </c>
      <c r="AH57" s="22">
        <f>AG57+AH56</f>
        <v>260000.00000000003</v>
      </c>
      <c r="AI57" s="22">
        <f t="shared" ref="AI57:AP57" si="137">AH57+AI56</f>
        <v>389999.99999999994</v>
      </c>
      <c r="AJ57" s="22">
        <f t="shared" si="137"/>
        <v>520000.00000000006</v>
      </c>
      <c r="AK57" s="22">
        <f t="shared" si="137"/>
        <v>650000</v>
      </c>
      <c r="AL57" s="22">
        <f t="shared" si="137"/>
        <v>780000.00000000035</v>
      </c>
      <c r="AM57" s="22">
        <f t="shared" si="137"/>
        <v>910000.00000000023</v>
      </c>
      <c r="AN57" s="22">
        <f t="shared" si="137"/>
        <v>1040000.0000000001</v>
      </c>
      <c r="AO57" s="22">
        <f t="shared" si="137"/>
        <v>1169999.9999999995</v>
      </c>
      <c r="AP57" s="22">
        <f t="shared" si="137"/>
        <v>1299999.9999999998</v>
      </c>
      <c r="AQ57" s="5"/>
      <c r="AR57" s="163"/>
      <c r="AS57" s="163"/>
      <c r="AT57" s="20" t="s">
        <v>58</v>
      </c>
      <c r="AU57" s="22">
        <f>AU56</f>
        <v>154999.99999999997</v>
      </c>
      <c r="AV57" s="22">
        <f>AU57+AV56</f>
        <v>310000</v>
      </c>
      <c r="AW57" s="22">
        <f t="shared" ref="AW57:BD57" si="138">AV57+AW56</f>
        <v>464999.99999999988</v>
      </c>
      <c r="AX57" s="22">
        <f t="shared" si="138"/>
        <v>620000</v>
      </c>
      <c r="AY57" s="22">
        <f t="shared" si="138"/>
        <v>774999.99999999988</v>
      </c>
      <c r="AZ57" s="22">
        <f t="shared" si="138"/>
        <v>930000.00000000023</v>
      </c>
      <c r="BA57" s="22">
        <f t="shared" si="138"/>
        <v>1085000</v>
      </c>
      <c r="BB57" s="22">
        <f t="shared" si="138"/>
        <v>1239999.9999999998</v>
      </c>
      <c r="BC57" s="22">
        <f t="shared" si="138"/>
        <v>1394999.9999999993</v>
      </c>
      <c r="BD57" s="22">
        <f t="shared" si="138"/>
        <v>1549999.9999999995</v>
      </c>
      <c r="BE57" s="5"/>
      <c r="BF57" s="163"/>
      <c r="BG57" s="163"/>
      <c r="BH57" s="20" t="s">
        <v>58</v>
      </c>
      <c r="BI57" s="22">
        <f>BI56</f>
        <v>180000</v>
      </c>
      <c r="BJ57" s="22">
        <f>BI57+BJ56</f>
        <v>360000</v>
      </c>
      <c r="BK57" s="22">
        <f t="shared" ref="BK57:BR57" si="139">BJ57+BK56</f>
        <v>539999.99999999988</v>
      </c>
      <c r="BL57" s="22">
        <f t="shared" si="139"/>
        <v>720000</v>
      </c>
      <c r="BM57" s="22">
        <f t="shared" si="139"/>
        <v>899999.99999999988</v>
      </c>
      <c r="BN57" s="22">
        <f t="shared" si="139"/>
        <v>1080000.0000000002</v>
      </c>
      <c r="BO57" s="22">
        <f t="shared" si="139"/>
        <v>1260000</v>
      </c>
      <c r="BP57" s="22">
        <f t="shared" si="139"/>
        <v>1439999.9999999998</v>
      </c>
      <c r="BQ57" s="22">
        <f t="shared" si="139"/>
        <v>1619999.9999999993</v>
      </c>
      <c r="BR57" s="22">
        <f t="shared" si="139"/>
        <v>1799999.9999999995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7.9999999999999988E-2</v>
      </c>
      <c r="F58" s="17">
        <f>F52*F$16/$E$4-E58</f>
        <v>9.6000000000000113E-2</v>
      </c>
      <c r="G58" s="17">
        <f>G52*G$16/$E$4-F58-E58</f>
        <v>0.11519999999999958</v>
      </c>
      <c r="H58" s="17">
        <f>H52*H$16/$E$4-G58-F58-E58</f>
        <v>0.13824000000000081</v>
      </c>
      <c r="I58" s="17">
        <f>I52*I$16/$E$4-H58-G58-F58-E58</f>
        <v>0.16588799999999915</v>
      </c>
      <c r="J58" s="17">
        <f>J52*J$16/$E$4-I58-H58-G58-F58-E58</f>
        <v>0.19906560000000248</v>
      </c>
      <c r="K58" s="17">
        <f>K52*K$16/$E$4-J58-I58-H58-G58-F58-E58</f>
        <v>0.23887871999999674</v>
      </c>
      <c r="L58" s="17">
        <f>L52*L$16/$E$4-K58-J58-I58-H58-G58-F58-E58</f>
        <v>0.28665446399999983</v>
      </c>
      <c r="M58" s="17">
        <f>M52*M$16/$E$4-L58-K58-J58-I58-H58-G58-F58-E58</f>
        <v>0.34398535679999387</v>
      </c>
      <c r="N58" s="17">
        <f>N52*N$16/$E$4-M58-L58-K58-J58-I58-H58-G58-F58-E58</f>
        <v>0.41278242816001287</v>
      </c>
      <c r="P58" s="163"/>
      <c r="Q58" s="171" t="s">
        <v>44</v>
      </c>
      <c r="R58" s="16" t="s">
        <v>55</v>
      </c>
      <c r="S58" s="17">
        <f>S52*S$16/$E$4</f>
        <v>0.105</v>
      </c>
      <c r="T58" s="17">
        <f>T52*T$16/$E$4-S58</f>
        <v>0.12600000000000006</v>
      </c>
      <c r="U58" s="17">
        <f>U52*U$16/$E$4-T58-S58</f>
        <v>0.15119999999999983</v>
      </c>
      <c r="V58" s="17">
        <f>V52*V$16/$E$4-U58-T58-S58</f>
        <v>0.1814400000000006</v>
      </c>
      <c r="W58" s="17">
        <f>W52*W$16/$E$4-V58-U58-T58-S58</f>
        <v>0.21772799999999926</v>
      </c>
      <c r="X58" s="17">
        <f>X52*X$16/$E$4-W58-V58-U58-T58-S58</f>
        <v>0.2612736000000021</v>
      </c>
      <c r="Y58" s="17">
        <f>Y52*Y$16/$E$4-X58-W58-V58-U58-T58-S58</f>
        <v>0.31352831999999725</v>
      </c>
      <c r="Z58" s="17">
        <f>Z52*Z$16/$E$4-Y58-X58-W58-V58-U58-T58-S58</f>
        <v>0.37623398399999958</v>
      </c>
      <c r="AA58" s="17">
        <f>AA52*AA$16/$E$4-Z58-Y58-X58-W58-V58-U58-T58-S58</f>
        <v>0.45148078079999476</v>
      </c>
      <c r="AB58" s="17">
        <f>AB52*AB$16/$E$4-AA58-Z58-Y58-X58-W58-V58-U58-T58-S58</f>
        <v>0.54177693696001161</v>
      </c>
      <c r="AC58" s="5"/>
      <c r="AD58" s="163"/>
      <c r="AE58" s="171" t="s">
        <v>44</v>
      </c>
      <c r="AF58" s="16" t="s">
        <v>55</v>
      </c>
      <c r="AG58" s="17">
        <f>AG52*AG$16/$E$4</f>
        <v>0.13</v>
      </c>
      <c r="AH58" s="17">
        <f>AH52*AH$16/$E$4-AG58</f>
        <v>0.15600000000000008</v>
      </c>
      <c r="AI58" s="17">
        <f>AI52*AI$16/$E$4-AH58-AG58</f>
        <v>0.1871999999999997</v>
      </c>
      <c r="AJ58" s="17">
        <f>AJ52*AJ$16/$E$4-AI58-AH58-AG58</f>
        <v>0.22464000000000067</v>
      </c>
      <c r="AK58" s="17">
        <f>AK52*AK$16/$E$4-AJ58-AI58-AH58-AG58</f>
        <v>0.2695679999999992</v>
      </c>
      <c r="AL58" s="17">
        <f>AL52*AL$16/$E$4-AK58-AJ58-AI58-AH58-AG58</f>
        <v>0.32348160000000209</v>
      </c>
      <c r="AM58" s="17">
        <f>AM52*AM$16/$E$4-AL58-AK58-AJ58-AI58-AH58-AG58</f>
        <v>0.38817791999999762</v>
      </c>
      <c r="AN58" s="17">
        <f>AN52*AN$16/$E$4-AM58-AL58-AK58-AJ58-AI58-AH58-AG58</f>
        <v>0.46581350399999943</v>
      </c>
      <c r="AO58" s="17">
        <f>AO52*AO$16/$E$4-AN58-AM58-AL58-AK58-AJ58-AI58-AH58-AG58</f>
        <v>0.55897620479999655</v>
      </c>
      <c r="AP58" s="17">
        <f>AP52*AP$16/$E$4-AO58-AN58-AM58-AL58-AK58-AJ58-AI58-AH58-AG58</f>
        <v>0.67077144576000924</v>
      </c>
      <c r="AQ58" s="5"/>
      <c r="AR58" s="163"/>
      <c r="AS58" s="171" t="s">
        <v>44</v>
      </c>
      <c r="AT58" s="16" t="s">
        <v>55</v>
      </c>
      <c r="AU58" s="17">
        <f>AU52*AU$16/$E$4</f>
        <v>0.15499999999999997</v>
      </c>
      <c r="AV58" s="17">
        <f>AV52*AV$16/$E$4-AU58</f>
        <v>0.18600000000000005</v>
      </c>
      <c r="AW58" s="17">
        <f>AW52*AW$16/$E$4-AV58-AU58</f>
        <v>0.22319999999999979</v>
      </c>
      <c r="AX58" s="17">
        <f>AX52*AX$16/$E$4-AW58-AV58-AU58</f>
        <v>0.26784000000000069</v>
      </c>
      <c r="AY58" s="17">
        <f>AY52*AY$16/$E$4-AX58-AW58-AV58-AU58</f>
        <v>0.32140799999999919</v>
      </c>
      <c r="AZ58" s="17">
        <f>AZ52*AZ$16/$E$4-AY58-AX58-AW58-AV58-AU58</f>
        <v>0.38568960000000158</v>
      </c>
      <c r="BA58" s="17">
        <f>BA52*BA$16/$E$4-AZ58-AY58-AX58-AW58-AV58-AU58</f>
        <v>0.46282751999999799</v>
      </c>
      <c r="BB58" s="17">
        <f>BB52*BB$16/$E$4-BA58-AZ58-AY58-AX58-AW58-AV58-AU58</f>
        <v>0.55539302399999935</v>
      </c>
      <c r="BC58" s="17">
        <f>BC52*BC$16/$E$4-BB58-BA58-AZ58-AY58-AX58-AW58-AV58-AU58</f>
        <v>0.66647162879999655</v>
      </c>
      <c r="BD58" s="17">
        <f>BD52*BD$16/$E$4-BC58-BB58-BA58-AZ58-AY58-AX58-AW58-AV58-AU58</f>
        <v>0.79976595456000732</v>
      </c>
      <c r="BE58" s="5"/>
      <c r="BF58" s="163"/>
      <c r="BG58" s="171" t="s">
        <v>44</v>
      </c>
      <c r="BH58" s="16" t="s">
        <v>55</v>
      </c>
      <c r="BI58" s="17">
        <f>BI52*BI$16/$E$4</f>
        <v>0.18</v>
      </c>
      <c r="BJ58" s="17">
        <f>BJ52*BJ$16/$E$4-BI58</f>
        <v>0.21600000000000003</v>
      </c>
      <c r="BK58" s="17">
        <f>BK52*BK$16/$E$4-BJ58-BI58</f>
        <v>0.25919999999999987</v>
      </c>
      <c r="BL58" s="17">
        <f>BL52*BL$16/$E$4-BK58-BJ58-BI58</f>
        <v>0.31104000000000021</v>
      </c>
      <c r="BM58" s="17">
        <f>BM52*BM$16/$E$4-BL58-BK58-BJ58-BI58</f>
        <v>0.37324799999999975</v>
      </c>
      <c r="BN58" s="17">
        <f>BN52*BN$16/$E$4-BM58-BL58-BK58-BJ58-BI58</f>
        <v>0.44789760000000162</v>
      </c>
      <c r="BO58" s="17">
        <f>BO52*BO$16/$E$4-BN58-BM58-BL58-BK58-BJ58-BI58</f>
        <v>0.53747711999999859</v>
      </c>
      <c r="BP58" s="17">
        <f>BP52*BP$16/$E$4-BO58-BN58-BM58-BL58-BK58-BJ58-BI58</f>
        <v>0.6449725439999987</v>
      </c>
      <c r="BQ58" s="17">
        <f>BQ52*BQ$16/$E$4-BP58-BO58-BN58-BM58-BL58-BK58-BJ58-BI58</f>
        <v>0.77396705279999889</v>
      </c>
      <c r="BR58" s="17">
        <f>BR52*BR$16/$E$4-BQ58-BP58-BO58-BN58-BM58-BL58-BK58-BJ58-BI58</f>
        <v>0.92876046336000417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0.11906559999999992</v>
      </c>
      <c r="J59" s="18"/>
      <c r="K59" s="18"/>
      <c r="L59" s="18"/>
      <c r="M59" s="18"/>
      <c r="N59" s="18">
        <f>SUM(E58:N58)/10</f>
        <v>0.20766945689600055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0.15627359999999996</v>
      </c>
      <c r="X59" s="18"/>
      <c r="Y59" s="18"/>
      <c r="Z59" s="18"/>
      <c r="AA59" s="18"/>
      <c r="AB59" s="18">
        <f>SUM(S58:AB58)/10</f>
        <v>0.27256616217600049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0.19348159999999992</v>
      </c>
      <c r="AL59" s="18"/>
      <c r="AM59" s="18"/>
      <c r="AN59" s="18"/>
      <c r="AO59" s="18"/>
      <c r="AP59" s="18">
        <f>SUM(AG58:AP58)/10</f>
        <v>0.3374628674560004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0.23068959999999997</v>
      </c>
      <c r="AZ59" s="18"/>
      <c r="BA59" s="18"/>
      <c r="BB59" s="18"/>
      <c r="BC59" s="18"/>
      <c r="BD59" s="18">
        <f>SUM(AU58:BD58)/10</f>
        <v>0.40235957273600026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0.26789759999999996</v>
      </c>
      <c r="BN59" s="18"/>
      <c r="BO59" s="18"/>
      <c r="BP59" s="18"/>
      <c r="BQ59" s="18"/>
      <c r="BR59" s="18">
        <f>SUM(BI58:BR58)/10</f>
        <v>0.46725627801600017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79999.999999999985</v>
      </c>
      <c r="F60" s="23">
        <f>F62-E62</f>
        <v>96000.000000000102</v>
      </c>
      <c r="G60" s="23">
        <f t="shared" ref="G60:N60" si="140">G62-F62</f>
        <v>115199.99999999962</v>
      </c>
      <c r="H60" s="23">
        <f t="shared" si="140"/>
        <v>138240.00000000076</v>
      </c>
      <c r="I60" s="23">
        <f t="shared" si="140"/>
        <v>165887.99999999907</v>
      </c>
      <c r="J60" s="23">
        <f t="shared" si="140"/>
        <v>199065.60000000265</v>
      </c>
      <c r="K60" s="23">
        <f t="shared" si="140"/>
        <v>238878.71999999683</v>
      </c>
      <c r="L60" s="23">
        <f t="shared" si="140"/>
        <v>286654.46399999957</v>
      </c>
      <c r="M60" s="23">
        <f t="shared" si="140"/>
        <v>343985.3567999939</v>
      </c>
      <c r="N60" s="23">
        <f t="shared" si="140"/>
        <v>412782.42816001293</v>
      </c>
      <c r="P60" s="163"/>
      <c r="Q60" s="163"/>
      <c r="R60" s="20" t="s">
        <v>57</v>
      </c>
      <c r="S60" s="23">
        <f>S62</f>
        <v>105000</v>
      </c>
      <c r="T60" s="23">
        <f>T62-S62</f>
        <v>126000.00000000003</v>
      </c>
      <c r="U60" s="23">
        <f t="shared" ref="U60:AB60" si="141">U62-T62</f>
        <v>151199.9999999998</v>
      </c>
      <c r="V60" s="23">
        <f t="shared" si="141"/>
        <v>181440.00000000064</v>
      </c>
      <c r="W60" s="23">
        <f t="shared" si="141"/>
        <v>217727.99999999919</v>
      </c>
      <c r="X60" s="23">
        <f t="shared" si="141"/>
        <v>261273.60000000231</v>
      </c>
      <c r="Y60" s="23">
        <f t="shared" si="141"/>
        <v>313528.31999999727</v>
      </c>
      <c r="Z60" s="23">
        <f t="shared" si="141"/>
        <v>376233.98399999947</v>
      </c>
      <c r="AA60" s="23">
        <f t="shared" si="141"/>
        <v>451480.78079999471</v>
      </c>
      <c r="AB60" s="23">
        <f t="shared" si="141"/>
        <v>541776.93696001219</v>
      </c>
      <c r="AC60" s="5"/>
      <c r="AD60" s="163"/>
      <c r="AE60" s="163"/>
      <c r="AF60" s="20" t="s">
        <v>57</v>
      </c>
      <c r="AG60" s="23">
        <f>AG62</f>
        <v>130000.00000000001</v>
      </c>
      <c r="AH60" s="23">
        <f>AH62-AG62</f>
        <v>156000.00000000006</v>
      </c>
      <c r="AI60" s="23">
        <f t="shared" ref="AI60:AP60" si="142">AI62-AH62</f>
        <v>187199.99999999971</v>
      </c>
      <c r="AJ60" s="23">
        <f t="shared" si="142"/>
        <v>224640.0000000007</v>
      </c>
      <c r="AK60" s="23">
        <f t="shared" si="142"/>
        <v>269567.9999999993</v>
      </c>
      <c r="AL60" s="23">
        <f t="shared" si="142"/>
        <v>323481.60000000196</v>
      </c>
      <c r="AM60" s="23">
        <f t="shared" si="142"/>
        <v>388177.91999999736</v>
      </c>
      <c r="AN60" s="23">
        <f t="shared" si="142"/>
        <v>465813.50399999972</v>
      </c>
      <c r="AO60" s="23">
        <f t="shared" si="142"/>
        <v>558976.20479999576</v>
      </c>
      <c r="AP60" s="23">
        <f t="shared" si="142"/>
        <v>670771.44576000981</v>
      </c>
      <c r="AQ60" s="5"/>
      <c r="AR60" s="163"/>
      <c r="AS60" s="163"/>
      <c r="AT60" s="20" t="s">
        <v>57</v>
      </c>
      <c r="AU60" s="23">
        <f>AU62</f>
        <v>154999.99999999997</v>
      </c>
      <c r="AV60" s="23">
        <f>AV62-AU62</f>
        <v>186000.00000000009</v>
      </c>
      <c r="AW60" s="23">
        <f t="shared" ref="AW60:BD60" si="143">AW62-AV62</f>
        <v>223199.99999999971</v>
      </c>
      <c r="AX60" s="23">
        <f t="shared" si="143"/>
        <v>267840.0000000007</v>
      </c>
      <c r="AY60" s="23">
        <f t="shared" si="143"/>
        <v>321407.9999999993</v>
      </c>
      <c r="AZ60" s="23">
        <f t="shared" si="143"/>
        <v>385689.60000000172</v>
      </c>
      <c r="BA60" s="23">
        <f t="shared" si="143"/>
        <v>462827.51999999839</v>
      </c>
      <c r="BB60" s="23">
        <f t="shared" si="143"/>
        <v>555393.02399999904</v>
      </c>
      <c r="BC60" s="23">
        <f t="shared" si="143"/>
        <v>666471.62879999634</v>
      </c>
      <c r="BD60" s="23">
        <f t="shared" si="143"/>
        <v>799765.95456000743</v>
      </c>
      <c r="BE60" s="5"/>
      <c r="BF60" s="163"/>
      <c r="BG60" s="163"/>
      <c r="BH60" s="20" t="s">
        <v>57</v>
      </c>
      <c r="BI60" s="23">
        <f>BI62</f>
        <v>180000</v>
      </c>
      <c r="BJ60" s="23">
        <f>BJ62-BI62</f>
        <v>216000</v>
      </c>
      <c r="BK60" s="23">
        <f t="shared" ref="BK60:BR60" si="144">BK62-BJ62</f>
        <v>259199.99999999988</v>
      </c>
      <c r="BL60" s="23">
        <f t="shared" si="144"/>
        <v>311040.00000000035</v>
      </c>
      <c r="BM60" s="23">
        <f t="shared" si="144"/>
        <v>373247.99999999953</v>
      </c>
      <c r="BN60" s="23">
        <f t="shared" si="144"/>
        <v>447897.60000000149</v>
      </c>
      <c r="BO60" s="23">
        <f t="shared" si="144"/>
        <v>537477.11999999895</v>
      </c>
      <c r="BP60" s="23">
        <f t="shared" si="144"/>
        <v>644972.54399999883</v>
      </c>
      <c r="BQ60" s="23">
        <f t="shared" si="144"/>
        <v>773967.05279999832</v>
      </c>
      <c r="BR60" s="23">
        <f t="shared" si="144"/>
        <v>928760.46336000413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119065.5999999999</v>
      </c>
      <c r="J61" s="23"/>
      <c r="K61" s="23"/>
      <c r="L61" s="23"/>
      <c r="M61" s="23"/>
      <c r="N61" s="23">
        <f>SUM(E60:N60)/10</f>
        <v>207669.45689600054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156273.59999999992</v>
      </c>
      <c r="X61" s="23"/>
      <c r="Y61" s="23"/>
      <c r="Z61" s="23"/>
      <c r="AA61" s="23"/>
      <c r="AB61" s="23">
        <f>SUM(S60:AB60)/10</f>
        <v>272566.16217600054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193481.59999999995</v>
      </c>
      <c r="AL61" s="23"/>
      <c r="AM61" s="23"/>
      <c r="AN61" s="23"/>
      <c r="AO61" s="23"/>
      <c r="AP61" s="23">
        <f>SUM(AG60:AP60)/10</f>
        <v>337462.86745600041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230689.59999999995</v>
      </c>
      <c r="AZ61" s="23"/>
      <c r="BA61" s="23"/>
      <c r="BB61" s="23"/>
      <c r="BC61" s="23"/>
      <c r="BD61" s="23">
        <f>SUM(AU60:BD60)/10</f>
        <v>402359.57273600029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267897.59999999998</v>
      </c>
      <c r="BN61" s="23"/>
      <c r="BO61" s="23"/>
      <c r="BP61" s="23"/>
      <c r="BQ61" s="23"/>
      <c r="BR61" s="23">
        <f>SUM(BI60:BR60)/10</f>
        <v>467256.27801600017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145">E54*E$16</f>
        <v>79999.999999999985</v>
      </c>
      <c r="F62" s="22">
        <f t="shared" si="145"/>
        <v>176000.00000000009</v>
      </c>
      <c r="G62" s="22">
        <f t="shared" si="145"/>
        <v>291199.99999999971</v>
      </c>
      <c r="H62" s="22">
        <f t="shared" si="145"/>
        <v>429440.00000000047</v>
      </c>
      <c r="I62" s="22">
        <f t="shared" si="145"/>
        <v>595327.99999999953</v>
      </c>
      <c r="J62" s="22">
        <f t="shared" si="145"/>
        <v>794393.60000000219</v>
      </c>
      <c r="K62" s="22">
        <f t="shared" si="145"/>
        <v>1033272.319999999</v>
      </c>
      <c r="L62" s="22">
        <f t="shared" si="145"/>
        <v>1319926.7839999986</v>
      </c>
      <c r="M62" s="22">
        <f t="shared" si="145"/>
        <v>1663912.1407999925</v>
      </c>
      <c r="N62" s="22">
        <f t="shared" si="145"/>
        <v>2076694.5689600054</v>
      </c>
      <c r="P62" s="163"/>
      <c r="Q62" s="163"/>
      <c r="R62" s="20" t="s">
        <v>58</v>
      </c>
      <c r="S62" s="22">
        <f t="shared" ref="S62:AB62" si="146">S54*S$16</f>
        <v>105000</v>
      </c>
      <c r="T62" s="22">
        <f t="shared" si="146"/>
        <v>231000.00000000003</v>
      </c>
      <c r="U62" s="22">
        <f t="shared" si="146"/>
        <v>382199.99999999983</v>
      </c>
      <c r="V62" s="22">
        <f t="shared" si="146"/>
        <v>563640.00000000047</v>
      </c>
      <c r="W62" s="22">
        <f t="shared" si="146"/>
        <v>781367.99999999965</v>
      </c>
      <c r="X62" s="22">
        <f t="shared" si="146"/>
        <v>1042641.600000002</v>
      </c>
      <c r="Y62" s="22">
        <f t="shared" si="146"/>
        <v>1356169.9199999992</v>
      </c>
      <c r="Z62" s="22">
        <f t="shared" si="146"/>
        <v>1732403.9039999987</v>
      </c>
      <c r="AA62" s="22">
        <f t="shared" si="146"/>
        <v>2183884.6847999934</v>
      </c>
      <c r="AB62" s="22">
        <f t="shared" si="146"/>
        <v>2725661.6217600056</v>
      </c>
      <c r="AC62" s="5"/>
      <c r="AD62" s="163"/>
      <c r="AE62" s="163"/>
      <c r="AF62" s="20" t="s">
        <v>58</v>
      </c>
      <c r="AG62" s="22">
        <f t="shared" ref="AG62:AP62" si="147">AG54*AG$16</f>
        <v>130000.00000000001</v>
      </c>
      <c r="AH62" s="22">
        <f t="shared" si="147"/>
        <v>286000.00000000006</v>
      </c>
      <c r="AI62" s="22">
        <f t="shared" si="147"/>
        <v>473199.99999999977</v>
      </c>
      <c r="AJ62" s="22">
        <f t="shared" si="147"/>
        <v>697840.00000000047</v>
      </c>
      <c r="AK62" s="22">
        <f t="shared" si="147"/>
        <v>967407.99999999977</v>
      </c>
      <c r="AL62" s="22">
        <f t="shared" si="147"/>
        <v>1290889.6000000017</v>
      </c>
      <c r="AM62" s="22">
        <f t="shared" si="147"/>
        <v>1679067.5199999991</v>
      </c>
      <c r="AN62" s="22">
        <f t="shared" si="147"/>
        <v>2144881.0239999988</v>
      </c>
      <c r="AO62" s="22">
        <f t="shared" si="147"/>
        <v>2703857.2287999946</v>
      </c>
      <c r="AP62" s="22">
        <f t="shared" si="147"/>
        <v>3374628.6745600044</v>
      </c>
      <c r="AQ62" s="5"/>
      <c r="AR62" s="163"/>
      <c r="AS62" s="163"/>
      <c r="AT62" s="20" t="s">
        <v>58</v>
      </c>
      <c r="AU62" s="22">
        <f t="shared" ref="AU62:BD62" si="148">AU54*AU$16</f>
        <v>154999.99999999997</v>
      </c>
      <c r="AV62" s="22">
        <f t="shared" si="148"/>
        <v>341000.00000000006</v>
      </c>
      <c r="AW62" s="22">
        <f t="shared" si="148"/>
        <v>564199.99999999977</v>
      </c>
      <c r="AX62" s="22">
        <f t="shared" si="148"/>
        <v>832040.00000000047</v>
      </c>
      <c r="AY62" s="22">
        <f t="shared" si="148"/>
        <v>1153447.9999999998</v>
      </c>
      <c r="AZ62" s="22">
        <f t="shared" si="148"/>
        <v>1539137.6000000015</v>
      </c>
      <c r="BA62" s="22">
        <f t="shared" si="148"/>
        <v>2001965.1199999999</v>
      </c>
      <c r="BB62" s="22">
        <f t="shared" si="148"/>
        <v>2557358.1439999989</v>
      </c>
      <c r="BC62" s="22">
        <f t="shared" si="148"/>
        <v>3223829.7727999953</v>
      </c>
      <c r="BD62" s="22">
        <f t="shared" si="148"/>
        <v>4023595.7273600027</v>
      </c>
      <c r="BE62" s="5"/>
      <c r="BF62" s="163"/>
      <c r="BG62" s="163"/>
      <c r="BH62" s="20" t="s">
        <v>58</v>
      </c>
      <c r="BI62" s="22">
        <f t="shared" ref="BI62:BR62" si="149">BI54*BI$16</f>
        <v>180000</v>
      </c>
      <c r="BJ62" s="22">
        <f t="shared" si="149"/>
        <v>396000</v>
      </c>
      <c r="BK62" s="22">
        <f t="shared" si="149"/>
        <v>655199.99999999988</v>
      </c>
      <c r="BL62" s="22">
        <f t="shared" si="149"/>
        <v>966240.00000000023</v>
      </c>
      <c r="BM62" s="22">
        <f t="shared" si="149"/>
        <v>1339487.9999999998</v>
      </c>
      <c r="BN62" s="22">
        <f t="shared" si="149"/>
        <v>1787385.6000000013</v>
      </c>
      <c r="BO62" s="22">
        <f t="shared" si="149"/>
        <v>2324862.7200000002</v>
      </c>
      <c r="BP62" s="22">
        <f t="shared" si="149"/>
        <v>2969835.263999999</v>
      </c>
      <c r="BQ62" s="22">
        <f t="shared" si="149"/>
        <v>3743802.3167999974</v>
      </c>
      <c r="BR62" s="22">
        <f t="shared" si="149"/>
        <v>4672562.7801600015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1.9833333333333331E-2</v>
      </c>
      <c r="F63" s="17">
        <f t="shared" ref="F63:N63" si="150">F$26*$D48</f>
        <v>1.8652777777777775E-2</v>
      </c>
      <c r="G63" s="17">
        <f t="shared" si="150"/>
        <v>1.7668981481481483E-2</v>
      </c>
      <c r="H63" s="17">
        <f t="shared" si="150"/>
        <v>1.68491512345679E-2</v>
      </c>
      <c r="I63" s="17">
        <f t="shared" si="150"/>
        <v>1.6165959362139919E-2</v>
      </c>
      <c r="J63" s="17">
        <f t="shared" si="150"/>
        <v>1.5596632801783264E-2</v>
      </c>
      <c r="K63" s="17">
        <f t="shared" si="150"/>
        <v>1.5122194001486051E-2</v>
      </c>
      <c r="L63" s="17">
        <f t="shared" si="150"/>
        <v>1.472682833457171E-2</v>
      </c>
      <c r="M63" s="17">
        <f t="shared" si="150"/>
        <v>1.4397356945476425E-2</v>
      </c>
      <c r="N63" s="17">
        <f t="shared" si="150"/>
        <v>1.4122797454563688E-2</v>
      </c>
      <c r="P63" s="163" t="s">
        <v>17</v>
      </c>
      <c r="Q63" s="165" t="s">
        <v>41</v>
      </c>
      <c r="R63" s="16" t="s">
        <v>55</v>
      </c>
      <c r="S63" s="17">
        <f>S$26*$D48</f>
        <v>1.9833333333333331E-2</v>
      </c>
      <c r="T63" s="17">
        <f t="shared" ref="T63:AB63" si="151">T$26*$D48</f>
        <v>1.8652777777777775E-2</v>
      </c>
      <c r="U63" s="17">
        <f t="shared" si="151"/>
        <v>1.7668981481481483E-2</v>
      </c>
      <c r="V63" s="17">
        <f t="shared" si="151"/>
        <v>1.68491512345679E-2</v>
      </c>
      <c r="W63" s="17">
        <f t="shared" si="151"/>
        <v>1.6165959362139919E-2</v>
      </c>
      <c r="X63" s="17">
        <f t="shared" si="151"/>
        <v>1.5596632801783264E-2</v>
      </c>
      <c r="Y63" s="17">
        <f t="shared" si="151"/>
        <v>1.5122194001486051E-2</v>
      </c>
      <c r="Z63" s="17">
        <f t="shared" si="151"/>
        <v>1.472682833457171E-2</v>
      </c>
      <c r="AA63" s="17">
        <f t="shared" si="151"/>
        <v>1.4397356945476425E-2</v>
      </c>
      <c r="AB63" s="17">
        <f t="shared" si="151"/>
        <v>1.4122797454563688E-2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1.9833333333333331E-2</v>
      </c>
      <c r="AH63" s="17">
        <f t="shared" ref="AH63:AP63" si="152">AH$26*$D48</f>
        <v>1.8652777777777775E-2</v>
      </c>
      <c r="AI63" s="17">
        <f t="shared" si="152"/>
        <v>1.7668981481481483E-2</v>
      </c>
      <c r="AJ63" s="17">
        <f t="shared" si="152"/>
        <v>1.68491512345679E-2</v>
      </c>
      <c r="AK63" s="17">
        <f t="shared" si="152"/>
        <v>1.6165959362139919E-2</v>
      </c>
      <c r="AL63" s="17">
        <f t="shared" si="152"/>
        <v>1.5596632801783264E-2</v>
      </c>
      <c r="AM63" s="17">
        <f t="shared" si="152"/>
        <v>1.5122194001486051E-2</v>
      </c>
      <c r="AN63" s="17">
        <f t="shared" si="152"/>
        <v>1.472682833457171E-2</v>
      </c>
      <c r="AO63" s="17">
        <f t="shared" si="152"/>
        <v>1.4397356945476425E-2</v>
      </c>
      <c r="AP63" s="17">
        <f t="shared" si="152"/>
        <v>1.4122797454563688E-2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1.9833333333333331E-2</v>
      </c>
      <c r="AV63" s="17">
        <f t="shared" ref="AV63:BD63" si="153">AV$26*$D48</f>
        <v>1.8652777777777775E-2</v>
      </c>
      <c r="AW63" s="17">
        <f t="shared" si="153"/>
        <v>1.7668981481481483E-2</v>
      </c>
      <c r="AX63" s="17">
        <f t="shared" si="153"/>
        <v>1.68491512345679E-2</v>
      </c>
      <c r="AY63" s="17">
        <f t="shared" si="153"/>
        <v>1.6165959362139919E-2</v>
      </c>
      <c r="AZ63" s="17">
        <f t="shared" si="153"/>
        <v>1.5596632801783264E-2</v>
      </c>
      <c r="BA63" s="17">
        <f t="shared" si="153"/>
        <v>1.5122194001486051E-2</v>
      </c>
      <c r="BB63" s="17">
        <f t="shared" si="153"/>
        <v>1.472682833457171E-2</v>
      </c>
      <c r="BC63" s="17">
        <f t="shared" si="153"/>
        <v>1.4397356945476425E-2</v>
      </c>
      <c r="BD63" s="17">
        <f t="shared" si="153"/>
        <v>1.4122797454563688E-2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1.9833333333333331E-2</v>
      </c>
      <c r="BJ63" s="17">
        <f t="shared" ref="BJ63:BR63" si="154">BJ$26*$D48</f>
        <v>1.8652777777777775E-2</v>
      </c>
      <c r="BK63" s="17">
        <f t="shared" si="154"/>
        <v>1.7668981481481483E-2</v>
      </c>
      <c r="BL63" s="17">
        <f t="shared" si="154"/>
        <v>1.68491512345679E-2</v>
      </c>
      <c r="BM63" s="17">
        <f t="shared" si="154"/>
        <v>1.6165959362139919E-2</v>
      </c>
      <c r="BN63" s="17">
        <f t="shared" si="154"/>
        <v>1.5596632801783264E-2</v>
      </c>
      <c r="BO63" s="17">
        <f t="shared" si="154"/>
        <v>1.5122194001486051E-2</v>
      </c>
      <c r="BP63" s="17">
        <f t="shared" si="154"/>
        <v>1.472682833457171E-2</v>
      </c>
      <c r="BQ63" s="17">
        <f t="shared" si="154"/>
        <v>1.4397356945476425E-2</v>
      </c>
      <c r="BR63" s="17">
        <f t="shared" si="154"/>
        <v>1.4122797454563688E-2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1.7834040637860083E-2</v>
      </c>
      <c r="J64" s="18"/>
      <c r="K64" s="18"/>
      <c r="L64" s="18"/>
      <c r="M64" s="18"/>
      <c r="N64" s="18">
        <f>SUM(E63:N63)/10</f>
        <v>1.6313601272718154E-2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1.7834040637860083E-2</v>
      </c>
      <c r="X64" s="18"/>
      <c r="Y64" s="18"/>
      <c r="Z64" s="18"/>
      <c r="AA64" s="18"/>
      <c r="AB64" s="18">
        <f>SUM(S63:AB63)/10</f>
        <v>1.6313601272718154E-2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1.7834040637860083E-2</v>
      </c>
      <c r="AL64" s="18"/>
      <c r="AM64" s="18"/>
      <c r="AN64" s="18"/>
      <c r="AO64" s="18"/>
      <c r="AP64" s="18">
        <f>SUM(AG63:AP63)/10</f>
        <v>1.6313601272718154E-2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1.7834040637860083E-2</v>
      </c>
      <c r="AZ64" s="18"/>
      <c r="BA64" s="18"/>
      <c r="BB64" s="18"/>
      <c r="BC64" s="18"/>
      <c r="BD64" s="18">
        <f>SUM(AU63:BD63)/10</f>
        <v>1.6313601272718154E-2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1.7834040637860083E-2</v>
      </c>
      <c r="BN64" s="18"/>
      <c r="BO64" s="18"/>
      <c r="BP64" s="18"/>
      <c r="BQ64" s="18"/>
      <c r="BR64" s="18">
        <f>SUM(BI63:BR63)/10</f>
        <v>1.6313601272718154E-2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155">E$28*$D48</f>
        <v>1.9833333333333331E-2</v>
      </c>
      <c r="F65" s="17">
        <f t="shared" si="155"/>
        <v>3.848611111111111E-2</v>
      </c>
      <c r="G65" s="17">
        <f t="shared" si="155"/>
        <v>5.615509259259259E-2</v>
      </c>
      <c r="H65" s="17">
        <f t="shared" si="155"/>
        <v>7.3004243827160489E-2</v>
      </c>
      <c r="I65" s="17">
        <f t="shared" si="155"/>
        <v>8.9170203189300412E-2</v>
      </c>
      <c r="J65" s="17">
        <f t="shared" si="155"/>
        <v>0.10476683599108368</v>
      </c>
      <c r="K65" s="17">
        <f t="shared" si="155"/>
        <v>0.11988902999256973</v>
      </c>
      <c r="L65" s="17">
        <f t="shared" si="155"/>
        <v>0.13461585832714146</v>
      </c>
      <c r="M65" s="17">
        <f t="shared" si="155"/>
        <v>0.14901321527261788</v>
      </c>
      <c r="N65" s="17">
        <f t="shared" si="155"/>
        <v>0.16313601272718156</v>
      </c>
      <c r="P65" s="163"/>
      <c r="Q65" s="165"/>
      <c r="R65" s="16" t="s">
        <v>53</v>
      </c>
      <c r="S65" s="17">
        <f t="shared" ref="S65:AB65" si="156">S$28*$D48</f>
        <v>1.9833333333333331E-2</v>
      </c>
      <c r="T65" s="17">
        <f t="shared" si="156"/>
        <v>3.848611111111111E-2</v>
      </c>
      <c r="U65" s="17">
        <f t="shared" si="156"/>
        <v>5.615509259259259E-2</v>
      </c>
      <c r="V65" s="17">
        <f t="shared" si="156"/>
        <v>7.3004243827160489E-2</v>
      </c>
      <c r="W65" s="17">
        <f t="shared" si="156"/>
        <v>8.9170203189300412E-2</v>
      </c>
      <c r="X65" s="17">
        <f t="shared" si="156"/>
        <v>0.10476683599108368</v>
      </c>
      <c r="Y65" s="17">
        <f t="shared" si="156"/>
        <v>0.11988902999256973</v>
      </c>
      <c r="Z65" s="17">
        <f t="shared" si="156"/>
        <v>0.13461585832714146</v>
      </c>
      <c r="AA65" s="17">
        <f t="shared" si="156"/>
        <v>0.14901321527261788</v>
      </c>
      <c r="AB65" s="17">
        <f t="shared" si="156"/>
        <v>0.16313601272718156</v>
      </c>
      <c r="AC65" s="5"/>
      <c r="AD65" s="163"/>
      <c r="AE65" s="165"/>
      <c r="AF65" s="16" t="s">
        <v>53</v>
      </c>
      <c r="AG65" s="17">
        <f t="shared" ref="AG65:AP65" si="157">AG$28*$D48</f>
        <v>1.9833333333333331E-2</v>
      </c>
      <c r="AH65" s="17">
        <f t="shared" si="157"/>
        <v>3.848611111111111E-2</v>
      </c>
      <c r="AI65" s="17">
        <f t="shared" si="157"/>
        <v>5.615509259259259E-2</v>
      </c>
      <c r="AJ65" s="17">
        <f t="shared" si="157"/>
        <v>7.3004243827160489E-2</v>
      </c>
      <c r="AK65" s="17">
        <f t="shared" si="157"/>
        <v>8.9170203189300412E-2</v>
      </c>
      <c r="AL65" s="17">
        <f t="shared" si="157"/>
        <v>0.10476683599108368</v>
      </c>
      <c r="AM65" s="17">
        <f t="shared" si="157"/>
        <v>0.11988902999256973</v>
      </c>
      <c r="AN65" s="17">
        <f t="shared" si="157"/>
        <v>0.13461585832714146</v>
      </c>
      <c r="AO65" s="17">
        <f t="shared" si="157"/>
        <v>0.14901321527261788</v>
      </c>
      <c r="AP65" s="17">
        <f t="shared" si="157"/>
        <v>0.16313601272718156</v>
      </c>
      <c r="AQ65" s="5"/>
      <c r="AR65" s="163"/>
      <c r="AS65" s="165"/>
      <c r="AT65" s="16" t="s">
        <v>53</v>
      </c>
      <c r="AU65" s="17">
        <f t="shared" ref="AU65:BD65" si="158">AU$28*$D48</f>
        <v>1.9833333333333331E-2</v>
      </c>
      <c r="AV65" s="17">
        <f t="shared" si="158"/>
        <v>3.848611111111111E-2</v>
      </c>
      <c r="AW65" s="17">
        <f t="shared" si="158"/>
        <v>5.615509259259259E-2</v>
      </c>
      <c r="AX65" s="17">
        <f t="shared" si="158"/>
        <v>7.3004243827160489E-2</v>
      </c>
      <c r="AY65" s="17">
        <f t="shared" si="158"/>
        <v>8.9170203189300412E-2</v>
      </c>
      <c r="AZ65" s="17">
        <f t="shared" si="158"/>
        <v>0.10476683599108368</v>
      </c>
      <c r="BA65" s="17">
        <f t="shared" si="158"/>
        <v>0.11988902999256973</v>
      </c>
      <c r="BB65" s="17">
        <f t="shared" si="158"/>
        <v>0.13461585832714146</v>
      </c>
      <c r="BC65" s="17">
        <f t="shared" si="158"/>
        <v>0.14901321527261788</v>
      </c>
      <c r="BD65" s="17">
        <f t="shared" si="158"/>
        <v>0.16313601272718156</v>
      </c>
      <c r="BE65" s="5"/>
      <c r="BF65" s="163"/>
      <c r="BG65" s="165"/>
      <c r="BH65" s="16" t="s">
        <v>53</v>
      </c>
      <c r="BI65" s="17">
        <f t="shared" ref="BI65:BR65" si="159">BI$28*$D48</f>
        <v>1.9833333333333331E-2</v>
      </c>
      <c r="BJ65" s="17">
        <f t="shared" si="159"/>
        <v>3.848611111111111E-2</v>
      </c>
      <c r="BK65" s="17">
        <f t="shared" si="159"/>
        <v>5.615509259259259E-2</v>
      </c>
      <c r="BL65" s="17">
        <f t="shared" si="159"/>
        <v>7.3004243827160489E-2</v>
      </c>
      <c r="BM65" s="17">
        <f t="shared" si="159"/>
        <v>8.9170203189300412E-2</v>
      </c>
      <c r="BN65" s="17">
        <f t="shared" si="159"/>
        <v>0.10476683599108368</v>
      </c>
      <c r="BO65" s="17">
        <f t="shared" si="159"/>
        <v>0.11988902999256973</v>
      </c>
      <c r="BP65" s="17">
        <f t="shared" si="159"/>
        <v>0.13461585832714146</v>
      </c>
      <c r="BQ65" s="17">
        <f t="shared" si="159"/>
        <v>0.14901321527261788</v>
      </c>
      <c r="BR65" s="17">
        <f t="shared" si="159"/>
        <v>0.16313601272718156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160">10*E63</f>
        <v>0.19833333333333331</v>
      </c>
      <c r="F66" s="21">
        <f t="shared" si="160"/>
        <v>0.18652777777777774</v>
      </c>
      <c r="G66" s="21">
        <f t="shared" si="160"/>
        <v>0.17668981481481483</v>
      </c>
      <c r="H66" s="21">
        <f t="shared" si="160"/>
        <v>0.168491512345679</v>
      </c>
      <c r="I66" s="21">
        <f t="shared" si="160"/>
        <v>0.1616595936213992</v>
      </c>
      <c r="J66" s="21">
        <f t="shared" si="160"/>
        <v>0.15596632801783264</v>
      </c>
      <c r="K66" s="21">
        <f t="shared" si="160"/>
        <v>0.1512219400148605</v>
      </c>
      <c r="L66" s="21">
        <f t="shared" si="160"/>
        <v>0.14726828334571709</v>
      </c>
      <c r="M66" s="21">
        <f t="shared" si="160"/>
        <v>0.14397356945476425</v>
      </c>
      <c r="N66" s="21">
        <f t="shared" si="160"/>
        <v>0.14122797454563688</v>
      </c>
      <c r="P66" s="163"/>
      <c r="Q66" s="163"/>
      <c r="R66" s="20" t="s">
        <v>57</v>
      </c>
      <c r="S66" s="21">
        <f t="shared" ref="S66:AB66" si="161">10*S63</f>
        <v>0.19833333333333331</v>
      </c>
      <c r="T66" s="21">
        <f t="shared" si="161"/>
        <v>0.18652777777777774</v>
      </c>
      <c r="U66" s="21">
        <f t="shared" si="161"/>
        <v>0.17668981481481483</v>
      </c>
      <c r="V66" s="21">
        <f t="shared" si="161"/>
        <v>0.168491512345679</v>
      </c>
      <c r="W66" s="21">
        <f t="shared" si="161"/>
        <v>0.1616595936213992</v>
      </c>
      <c r="X66" s="21">
        <f t="shared" si="161"/>
        <v>0.15596632801783264</v>
      </c>
      <c r="Y66" s="21">
        <f t="shared" si="161"/>
        <v>0.1512219400148605</v>
      </c>
      <c r="Z66" s="21">
        <f t="shared" si="161"/>
        <v>0.14726828334571709</v>
      </c>
      <c r="AA66" s="21">
        <f t="shared" si="161"/>
        <v>0.14397356945476425</v>
      </c>
      <c r="AB66" s="21">
        <f t="shared" si="161"/>
        <v>0.14122797454563688</v>
      </c>
      <c r="AC66" s="5"/>
      <c r="AD66" s="163"/>
      <c r="AE66" s="163"/>
      <c r="AF66" s="20" t="s">
        <v>57</v>
      </c>
      <c r="AG66" s="21">
        <f t="shared" ref="AG66:AP66" si="162">10*AG63</f>
        <v>0.19833333333333331</v>
      </c>
      <c r="AH66" s="21">
        <f t="shared" si="162"/>
        <v>0.18652777777777774</v>
      </c>
      <c r="AI66" s="21">
        <f t="shared" si="162"/>
        <v>0.17668981481481483</v>
      </c>
      <c r="AJ66" s="21">
        <f t="shared" si="162"/>
        <v>0.168491512345679</v>
      </c>
      <c r="AK66" s="21">
        <f t="shared" si="162"/>
        <v>0.1616595936213992</v>
      </c>
      <c r="AL66" s="21">
        <f t="shared" si="162"/>
        <v>0.15596632801783264</v>
      </c>
      <c r="AM66" s="21">
        <f t="shared" si="162"/>
        <v>0.1512219400148605</v>
      </c>
      <c r="AN66" s="21">
        <f t="shared" si="162"/>
        <v>0.14726828334571709</v>
      </c>
      <c r="AO66" s="21">
        <f t="shared" si="162"/>
        <v>0.14397356945476425</v>
      </c>
      <c r="AP66" s="21">
        <f t="shared" si="162"/>
        <v>0.14122797454563688</v>
      </c>
      <c r="AQ66" s="5"/>
      <c r="AR66" s="163"/>
      <c r="AS66" s="163"/>
      <c r="AT66" s="20" t="s">
        <v>57</v>
      </c>
      <c r="AU66" s="21">
        <f t="shared" ref="AU66:BD66" si="163">10*AU63</f>
        <v>0.19833333333333331</v>
      </c>
      <c r="AV66" s="21">
        <f t="shared" si="163"/>
        <v>0.18652777777777774</v>
      </c>
      <c r="AW66" s="21">
        <f t="shared" si="163"/>
        <v>0.17668981481481483</v>
      </c>
      <c r="AX66" s="21">
        <f t="shared" si="163"/>
        <v>0.168491512345679</v>
      </c>
      <c r="AY66" s="21">
        <f t="shared" si="163"/>
        <v>0.1616595936213992</v>
      </c>
      <c r="AZ66" s="21">
        <f t="shared" si="163"/>
        <v>0.15596632801783264</v>
      </c>
      <c r="BA66" s="21">
        <f t="shared" si="163"/>
        <v>0.1512219400148605</v>
      </c>
      <c r="BB66" s="21">
        <f t="shared" si="163"/>
        <v>0.14726828334571709</v>
      </c>
      <c r="BC66" s="21">
        <f t="shared" si="163"/>
        <v>0.14397356945476425</v>
      </c>
      <c r="BD66" s="21">
        <f t="shared" si="163"/>
        <v>0.14122797454563688</v>
      </c>
      <c r="BE66" s="5"/>
      <c r="BF66" s="163"/>
      <c r="BG66" s="163"/>
      <c r="BH66" s="20" t="s">
        <v>57</v>
      </c>
      <c r="BI66" s="21">
        <f t="shared" ref="BI66:BR66" si="164">10*BI63</f>
        <v>0.19833333333333331</v>
      </c>
      <c r="BJ66" s="21">
        <f t="shared" si="164"/>
        <v>0.18652777777777774</v>
      </c>
      <c r="BK66" s="21">
        <f t="shared" si="164"/>
        <v>0.17668981481481483</v>
      </c>
      <c r="BL66" s="21">
        <f t="shared" si="164"/>
        <v>0.168491512345679</v>
      </c>
      <c r="BM66" s="21">
        <f t="shared" si="164"/>
        <v>0.1616595936213992</v>
      </c>
      <c r="BN66" s="21">
        <f t="shared" si="164"/>
        <v>0.15596632801783264</v>
      </c>
      <c r="BO66" s="21">
        <f t="shared" si="164"/>
        <v>0.1512219400148605</v>
      </c>
      <c r="BP66" s="21">
        <f t="shared" si="164"/>
        <v>0.14726828334571709</v>
      </c>
      <c r="BQ66" s="21">
        <f t="shared" si="164"/>
        <v>0.14397356945476425</v>
      </c>
      <c r="BR66" s="21">
        <f t="shared" si="164"/>
        <v>0.14122797454563688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0.19833333333333331</v>
      </c>
      <c r="F67" s="21">
        <f t="shared" ref="F67:N67" si="165">10*F65</f>
        <v>0.3848611111111111</v>
      </c>
      <c r="G67" s="21">
        <f t="shared" si="165"/>
        <v>0.56155092592592593</v>
      </c>
      <c r="H67" s="21">
        <f t="shared" si="165"/>
        <v>0.73004243827160487</v>
      </c>
      <c r="I67" s="21">
        <f t="shared" si="165"/>
        <v>0.89170203189300412</v>
      </c>
      <c r="J67" s="21">
        <f t="shared" si="165"/>
        <v>1.0476683599108367</v>
      </c>
      <c r="K67" s="21">
        <f t="shared" si="165"/>
        <v>1.1988902999256972</v>
      </c>
      <c r="L67" s="21">
        <f t="shared" si="165"/>
        <v>1.3461585832714147</v>
      </c>
      <c r="M67" s="21">
        <f t="shared" si="165"/>
        <v>1.4901321527261788</v>
      </c>
      <c r="N67" s="21">
        <f t="shared" si="165"/>
        <v>1.6313601272718157</v>
      </c>
      <c r="P67" s="163"/>
      <c r="Q67" s="163"/>
      <c r="R67" s="20" t="s">
        <v>58</v>
      </c>
      <c r="S67" s="21">
        <f>10*S65</f>
        <v>0.19833333333333331</v>
      </c>
      <c r="T67" s="21">
        <f t="shared" ref="T67:AB67" si="166">10*T65</f>
        <v>0.3848611111111111</v>
      </c>
      <c r="U67" s="21">
        <f t="shared" si="166"/>
        <v>0.56155092592592593</v>
      </c>
      <c r="V67" s="21">
        <f t="shared" si="166"/>
        <v>0.73004243827160487</v>
      </c>
      <c r="W67" s="21">
        <f t="shared" si="166"/>
        <v>0.89170203189300412</v>
      </c>
      <c r="X67" s="21">
        <f t="shared" si="166"/>
        <v>1.0476683599108367</v>
      </c>
      <c r="Y67" s="21">
        <f t="shared" si="166"/>
        <v>1.1988902999256972</v>
      </c>
      <c r="Z67" s="21">
        <f t="shared" si="166"/>
        <v>1.3461585832714147</v>
      </c>
      <c r="AA67" s="21">
        <f t="shared" si="166"/>
        <v>1.4901321527261788</v>
      </c>
      <c r="AB67" s="21">
        <f t="shared" si="166"/>
        <v>1.6313601272718157</v>
      </c>
      <c r="AC67" s="5"/>
      <c r="AD67" s="163"/>
      <c r="AE67" s="163"/>
      <c r="AF67" s="20" t="s">
        <v>58</v>
      </c>
      <c r="AG67" s="21">
        <f>10*AG65</f>
        <v>0.19833333333333331</v>
      </c>
      <c r="AH67" s="21">
        <f t="shared" ref="AH67:AP67" si="167">10*AH65</f>
        <v>0.3848611111111111</v>
      </c>
      <c r="AI67" s="21">
        <f t="shared" si="167"/>
        <v>0.56155092592592593</v>
      </c>
      <c r="AJ67" s="21">
        <f t="shared" si="167"/>
        <v>0.73004243827160487</v>
      </c>
      <c r="AK67" s="21">
        <f t="shared" si="167"/>
        <v>0.89170203189300412</v>
      </c>
      <c r="AL67" s="21">
        <f t="shared" si="167"/>
        <v>1.0476683599108367</v>
      </c>
      <c r="AM67" s="21">
        <f t="shared" si="167"/>
        <v>1.1988902999256972</v>
      </c>
      <c r="AN67" s="21">
        <f t="shared" si="167"/>
        <v>1.3461585832714147</v>
      </c>
      <c r="AO67" s="21">
        <f t="shared" si="167"/>
        <v>1.4901321527261788</v>
      </c>
      <c r="AP67" s="21">
        <f t="shared" si="167"/>
        <v>1.6313601272718157</v>
      </c>
      <c r="AQ67" s="5"/>
      <c r="AR67" s="163"/>
      <c r="AS67" s="163"/>
      <c r="AT67" s="20" t="s">
        <v>58</v>
      </c>
      <c r="AU67" s="21">
        <f>10*AU65</f>
        <v>0.19833333333333331</v>
      </c>
      <c r="AV67" s="21">
        <f t="shared" ref="AV67:BD67" si="168">10*AV65</f>
        <v>0.3848611111111111</v>
      </c>
      <c r="AW67" s="21">
        <f t="shared" si="168"/>
        <v>0.56155092592592593</v>
      </c>
      <c r="AX67" s="21">
        <f t="shared" si="168"/>
        <v>0.73004243827160487</v>
      </c>
      <c r="AY67" s="21">
        <f t="shared" si="168"/>
        <v>0.89170203189300412</v>
      </c>
      <c r="AZ67" s="21">
        <f t="shared" si="168"/>
        <v>1.0476683599108367</v>
      </c>
      <c r="BA67" s="21">
        <f t="shared" si="168"/>
        <v>1.1988902999256972</v>
      </c>
      <c r="BB67" s="21">
        <f t="shared" si="168"/>
        <v>1.3461585832714147</v>
      </c>
      <c r="BC67" s="21">
        <f t="shared" si="168"/>
        <v>1.4901321527261788</v>
      </c>
      <c r="BD67" s="21">
        <f t="shared" si="168"/>
        <v>1.6313601272718157</v>
      </c>
      <c r="BE67" s="5"/>
      <c r="BF67" s="163"/>
      <c r="BG67" s="163"/>
      <c r="BH67" s="20" t="s">
        <v>58</v>
      </c>
      <c r="BI67" s="21">
        <f>10*BI65</f>
        <v>0.19833333333333331</v>
      </c>
      <c r="BJ67" s="21">
        <f t="shared" ref="BJ67:BR67" si="169">10*BJ65</f>
        <v>0.3848611111111111</v>
      </c>
      <c r="BK67" s="21">
        <f t="shared" si="169"/>
        <v>0.56155092592592593</v>
      </c>
      <c r="BL67" s="21">
        <f t="shared" si="169"/>
        <v>0.73004243827160487</v>
      </c>
      <c r="BM67" s="21">
        <f t="shared" si="169"/>
        <v>0.89170203189300412</v>
      </c>
      <c r="BN67" s="21">
        <f t="shared" si="169"/>
        <v>1.0476683599108367</v>
      </c>
      <c r="BO67" s="21">
        <f t="shared" si="169"/>
        <v>1.1988902999256972</v>
      </c>
      <c r="BP67" s="21">
        <f t="shared" si="169"/>
        <v>1.3461585832714147</v>
      </c>
      <c r="BQ67" s="21">
        <f t="shared" si="169"/>
        <v>1.4901321527261788</v>
      </c>
      <c r="BR67" s="21">
        <f t="shared" si="169"/>
        <v>1.6313601272718157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2.3799999999999995E-2</v>
      </c>
      <c r="F68" s="17">
        <f t="shared" ref="F68:N68" si="170">F63*F$16/$E$4</f>
        <v>2.6859999999999995E-2</v>
      </c>
      <c r="G68" s="17">
        <f t="shared" si="170"/>
        <v>3.0532000000000004E-2</v>
      </c>
      <c r="H68" s="17">
        <f t="shared" si="170"/>
        <v>3.4938399999999994E-2</v>
      </c>
      <c r="I68" s="17">
        <f t="shared" si="170"/>
        <v>4.0226080000000004E-2</v>
      </c>
      <c r="J68" s="17">
        <f t="shared" si="170"/>
        <v>4.6571296000000005E-2</v>
      </c>
      <c r="K68" s="17">
        <f t="shared" si="170"/>
        <v>5.4185555199999992E-2</v>
      </c>
      <c r="L68" s="17">
        <f t="shared" si="170"/>
        <v>6.3322666239999992E-2</v>
      </c>
      <c r="M68" s="17">
        <f t="shared" si="170"/>
        <v>7.4287199487999986E-2</v>
      </c>
      <c r="N68" s="17">
        <f t="shared" si="170"/>
        <v>8.7444639385599987E-2</v>
      </c>
      <c r="P68" s="163"/>
      <c r="Q68" s="171" t="s">
        <v>45</v>
      </c>
      <c r="R68" s="16" t="s">
        <v>55</v>
      </c>
      <c r="S68" s="17">
        <f>S63*S$16/$E$4</f>
        <v>2.3799999999999995E-2</v>
      </c>
      <c r="T68" s="17">
        <f t="shared" ref="T68:AB68" si="171">T63*T$16/$E$4</f>
        <v>2.6859999999999995E-2</v>
      </c>
      <c r="U68" s="17">
        <f t="shared" si="171"/>
        <v>3.0532000000000004E-2</v>
      </c>
      <c r="V68" s="17">
        <f t="shared" si="171"/>
        <v>3.4938399999999994E-2</v>
      </c>
      <c r="W68" s="17">
        <f t="shared" si="171"/>
        <v>4.0226080000000004E-2</v>
      </c>
      <c r="X68" s="17">
        <f t="shared" si="171"/>
        <v>4.6571296000000005E-2</v>
      </c>
      <c r="Y68" s="17">
        <f t="shared" si="171"/>
        <v>5.4185555199999992E-2</v>
      </c>
      <c r="Z68" s="17">
        <f t="shared" si="171"/>
        <v>6.3322666239999992E-2</v>
      </c>
      <c r="AA68" s="17">
        <f t="shared" si="171"/>
        <v>7.4287199487999986E-2</v>
      </c>
      <c r="AB68" s="17">
        <f t="shared" si="171"/>
        <v>8.7444639385599987E-2</v>
      </c>
      <c r="AC68" s="5"/>
      <c r="AD68" s="163"/>
      <c r="AE68" s="171" t="s">
        <v>45</v>
      </c>
      <c r="AF68" s="16" t="s">
        <v>55</v>
      </c>
      <c r="AG68" s="17">
        <f>AG63*AG$16/$E$4</f>
        <v>2.3799999999999995E-2</v>
      </c>
      <c r="AH68" s="17">
        <f t="shared" ref="AH68:AP68" si="172">AH63*AH$16/$E$4</f>
        <v>2.6859999999999995E-2</v>
      </c>
      <c r="AI68" s="17">
        <f t="shared" si="172"/>
        <v>3.0532000000000004E-2</v>
      </c>
      <c r="AJ68" s="17">
        <f t="shared" si="172"/>
        <v>3.4938399999999994E-2</v>
      </c>
      <c r="AK68" s="17">
        <f t="shared" si="172"/>
        <v>4.0226080000000004E-2</v>
      </c>
      <c r="AL68" s="17">
        <f t="shared" si="172"/>
        <v>4.6571296000000005E-2</v>
      </c>
      <c r="AM68" s="17">
        <f t="shared" si="172"/>
        <v>5.4185555199999992E-2</v>
      </c>
      <c r="AN68" s="17">
        <f t="shared" si="172"/>
        <v>6.3322666239999992E-2</v>
      </c>
      <c r="AO68" s="17">
        <f t="shared" si="172"/>
        <v>7.4287199487999986E-2</v>
      </c>
      <c r="AP68" s="17">
        <f t="shared" si="172"/>
        <v>8.7444639385599987E-2</v>
      </c>
      <c r="AQ68" s="5"/>
      <c r="AR68" s="163"/>
      <c r="AS68" s="171" t="s">
        <v>45</v>
      </c>
      <c r="AT68" s="16" t="s">
        <v>55</v>
      </c>
      <c r="AU68" s="17">
        <f>AU63*AU$16/$E$4</f>
        <v>2.3799999999999995E-2</v>
      </c>
      <c r="AV68" s="17">
        <f t="shared" ref="AV68:BD68" si="173">AV63*AV$16/$E$4</f>
        <v>2.6859999999999995E-2</v>
      </c>
      <c r="AW68" s="17">
        <f t="shared" si="173"/>
        <v>3.0532000000000004E-2</v>
      </c>
      <c r="AX68" s="17">
        <f t="shared" si="173"/>
        <v>3.4938399999999994E-2</v>
      </c>
      <c r="AY68" s="17">
        <f t="shared" si="173"/>
        <v>4.0226080000000004E-2</v>
      </c>
      <c r="AZ68" s="17">
        <f t="shared" si="173"/>
        <v>4.6571296000000005E-2</v>
      </c>
      <c r="BA68" s="17">
        <f t="shared" si="173"/>
        <v>5.4185555199999992E-2</v>
      </c>
      <c r="BB68" s="17">
        <f t="shared" si="173"/>
        <v>6.3322666239999992E-2</v>
      </c>
      <c r="BC68" s="17">
        <f t="shared" si="173"/>
        <v>7.4287199487999986E-2</v>
      </c>
      <c r="BD68" s="17">
        <f t="shared" si="173"/>
        <v>8.7444639385599987E-2</v>
      </c>
      <c r="BE68" s="5"/>
      <c r="BF68" s="163"/>
      <c r="BG68" s="171" t="s">
        <v>45</v>
      </c>
      <c r="BH68" s="16" t="s">
        <v>55</v>
      </c>
      <c r="BI68" s="17">
        <f>BI63*BI$16/$E$4</f>
        <v>2.3799999999999995E-2</v>
      </c>
      <c r="BJ68" s="17">
        <f t="shared" ref="BJ68:BR68" si="174">BJ63*BJ$16/$E$4</f>
        <v>2.6859999999999995E-2</v>
      </c>
      <c r="BK68" s="17">
        <f t="shared" si="174"/>
        <v>3.0532000000000004E-2</v>
      </c>
      <c r="BL68" s="17">
        <f t="shared" si="174"/>
        <v>3.4938399999999994E-2</v>
      </c>
      <c r="BM68" s="17">
        <f t="shared" si="174"/>
        <v>4.0226080000000004E-2</v>
      </c>
      <c r="BN68" s="17">
        <f t="shared" si="174"/>
        <v>4.6571296000000005E-2</v>
      </c>
      <c r="BO68" s="17">
        <f t="shared" si="174"/>
        <v>5.4185555199999992E-2</v>
      </c>
      <c r="BP68" s="17">
        <f t="shared" si="174"/>
        <v>6.3322666239999992E-2</v>
      </c>
      <c r="BQ68" s="17">
        <f t="shared" si="174"/>
        <v>7.4287199487999986E-2</v>
      </c>
      <c r="BR68" s="17">
        <f t="shared" si="174"/>
        <v>8.7444639385599987E-2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3.1271295999999997E-2</v>
      </c>
      <c r="J69" s="18"/>
      <c r="K69" s="18"/>
      <c r="L69" s="18"/>
      <c r="M69" s="18"/>
      <c r="N69" s="18">
        <f>SUM(E68:N68)/10</f>
        <v>4.8216783631359998E-2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3.1271295999999997E-2</v>
      </c>
      <c r="X69" s="18"/>
      <c r="Y69" s="18"/>
      <c r="Z69" s="18"/>
      <c r="AA69" s="18"/>
      <c r="AB69" s="18">
        <f>SUM(S68:AB68)/10</f>
        <v>4.8216783631359998E-2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3.1271295999999997E-2</v>
      </c>
      <c r="AL69" s="18"/>
      <c r="AM69" s="18"/>
      <c r="AN69" s="18"/>
      <c r="AO69" s="18"/>
      <c r="AP69" s="18">
        <f>SUM(AG68:AP68)/10</f>
        <v>4.8216783631359998E-2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3.1271295999999997E-2</v>
      </c>
      <c r="AZ69" s="18"/>
      <c r="BA69" s="18"/>
      <c r="BB69" s="18"/>
      <c r="BC69" s="18"/>
      <c r="BD69" s="18">
        <f>SUM(AU68:BD68)/10</f>
        <v>4.8216783631359998E-2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3.1271295999999997E-2</v>
      </c>
      <c r="BN69" s="18"/>
      <c r="BO69" s="18"/>
      <c r="BP69" s="18"/>
      <c r="BQ69" s="18"/>
      <c r="BR69" s="18">
        <f>SUM(BI68:BR68)/10</f>
        <v>4.8216783631359998E-2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175">E66*E$16</f>
        <v>23799.999999999996</v>
      </c>
      <c r="F70" s="24">
        <f t="shared" si="175"/>
        <v>26859.999999999993</v>
      </c>
      <c r="G70" s="24">
        <f t="shared" si="175"/>
        <v>30532.000000000004</v>
      </c>
      <c r="H70" s="24">
        <f t="shared" si="175"/>
        <v>34938.399999999994</v>
      </c>
      <c r="I70" s="24">
        <f t="shared" si="175"/>
        <v>40226.080000000009</v>
      </c>
      <c r="J70" s="24">
        <f t="shared" si="175"/>
        <v>46571.296000000002</v>
      </c>
      <c r="K70" s="24">
        <f t="shared" si="175"/>
        <v>54185.555199999988</v>
      </c>
      <c r="L70" s="24">
        <f t="shared" si="175"/>
        <v>63322.666239999991</v>
      </c>
      <c r="M70" s="24">
        <f t="shared" si="175"/>
        <v>74287.199487999984</v>
      </c>
      <c r="N70" s="24">
        <f t="shared" si="175"/>
        <v>87444.639385599992</v>
      </c>
      <c r="P70" s="163"/>
      <c r="Q70" s="163"/>
      <c r="R70" s="20" t="s">
        <v>57</v>
      </c>
      <c r="S70" s="24">
        <f t="shared" ref="S70:AB70" si="176">S66*S$16</f>
        <v>23799.999999999996</v>
      </c>
      <c r="T70" s="24">
        <f t="shared" si="176"/>
        <v>26859.999999999993</v>
      </c>
      <c r="U70" s="24">
        <f t="shared" si="176"/>
        <v>30532.000000000004</v>
      </c>
      <c r="V70" s="24">
        <f t="shared" si="176"/>
        <v>34938.399999999994</v>
      </c>
      <c r="W70" s="24">
        <f t="shared" si="176"/>
        <v>40226.080000000009</v>
      </c>
      <c r="X70" s="24">
        <f t="shared" si="176"/>
        <v>46571.296000000002</v>
      </c>
      <c r="Y70" s="24">
        <f t="shared" si="176"/>
        <v>54185.555199999988</v>
      </c>
      <c r="Z70" s="24">
        <f t="shared" si="176"/>
        <v>63322.666239999991</v>
      </c>
      <c r="AA70" s="24">
        <f t="shared" si="176"/>
        <v>74287.199487999984</v>
      </c>
      <c r="AB70" s="24">
        <f t="shared" si="176"/>
        <v>87444.639385599992</v>
      </c>
      <c r="AC70" s="5"/>
      <c r="AD70" s="163"/>
      <c r="AE70" s="163"/>
      <c r="AF70" s="20" t="s">
        <v>57</v>
      </c>
      <c r="AG70" s="24">
        <f t="shared" ref="AG70:AP70" si="177">AG66*AG$16</f>
        <v>23799.999999999996</v>
      </c>
      <c r="AH70" s="24">
        <f t="shared" si="177"/>
        <v>26859.999999999993</v>
      </c>
      <c r="AI70" s="24">
        <f t="shared" si="177"/>
        <v>30532.000000000004</v>
      </c>
      <c r="AJ70" s="24">
        <f t="shared" si="177"/>
        <v>34938.399999999994</v>
      </c>
      <c r="AK70" s="24">
        <f t="shared" si="177"/>
        <v>40226.080000000009</v>
      </c>
      <c r="AL70" s="24">
        <f t="shared" si="177"/>
        <v>46571.296000000002</v>
      </c>
      <c r="AM70" s="24">
        <f t="shared" si="177"/>
        <v>54185.555199999988</v>
      </c>
      <c r="AN70" s="24">
        <f t="shared" si="177"/>
        <v>63322.666239999991</v>
      </c>
      <c r="AO70" s="24">
        <f t="shared" si="177"/>
        <v>74287.199487999984</v>
      </c>
      <c r="AP70" s="24">
        <f t="shared" si="177"/>
        <v>87444.639385599992</v>
      </c>
      <c r="AQ70" s="5"/>
      <c r="AR70" s="163"/>
      <c r="AS70" s="163"/>
      <c r="AT70" s="20" t="s">
        <v>57</v>
      </c>
      <c r="AU70" s="24">
        <f t="shared" ref="AU70:BD70" si="178">AU66*AU$16</f>
        <v>23799.999999999996</v>
      </c>
      <c r="AV70" s="24">
        <f t="shared" si="178"/>
        <v>26859.999999999993</v>
      </c>
      <c r="AW70" s="24">
        <f t="shared" si="178"/>
        <v>30532.000000000004</v>
      </c>
      <c r="AX70" s="24">
        <f t="shared" si="178"/>
        <v>34938.399999999994</v>
      </c>
      <c r="AY70" s="24">
        <f t="shared" si="178"/>
        <v>40226.080000000009</v>
      </c>
      <c r="AZ70" s="24">
        <f t="shared" si="178"/>
        <v>46571.296000000002</v>
      </c>
      <c r="BA70" s="24">
        <f t="shared" si="178"/>
        <v>54185.555199999988</v>
      </c>
      <c r="BB70" s="24">
        <f t="shared" si="178"/>
        <v>63322.666239999991</v>
      </c>
      <c r="BC70" s="24">
        <f t="shared" si="178"/>
        <v>74287.199487999984</v>
      </c>
      <c r="BD70" s="24">
        <f t="shared" si="178"/>
        <v>87444.639385599992</v>
      </c>
      <c r="BE70" s="5"/>
      <c r="BF70" s="163"/>
      <c r="BG70" s="163"/>
      <c r="BH70" s="20" t="s">
        <v>57</v>
      </c>
      <c r="BI70" s="24">
        <f t="shared" ref="BI70:BR70" si="179">BI66*BI$16</f>
        <v>23799.999999999996</v>
      </c>
      <c r="BJ70" s="24">
        <f t="shared" si="179"/>
        <v>26859.999999999993</v>
      </c>
      <c r="BK70" s="24">
        <f t="shared" si="179"/>
        <v>30532.000000000004</v>
      </c>
      <c r="BL70" s="24">
        <f t="shared" si="179"/>
        <v>34938.399999999994</v>
      </c>
      <c r="BM70" s="24">
        <f t="shared" si="179"/>
        <v>40226.080000000009</v>
      </c>
      <c r="BN70" s="24">
        <f t="shared" si="179"/>
        <v>46571.296000000002</v>
      </c>
      <c r="BO70" s="24">
        <f t="shared" si="179"/>
        <v>54185.555199999988</v>
      </c>
      <c r="BP70" s="24">
        <f t="shared" si="179"/>
        <v>63322.666239999991</v>
      </c>
      <c r="BQ70" s="24">
        <f t="shared" si="179"/>
        <v>74287.199487999984</v>
      </c>
      <c r="BR70" s="24">
        <f t="shared" si="179"/>
        <v>87444.639385599992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31271.295999999995</v>
      </c>
      <c r="J71" s="24"/>
      <c r="K71" s="24"/>
      <c r="L71" s="24"/>
      <c r="M71" s="24"/>
      <c r="N71" s="24">
        <f>SUM(E70:N70)/10</f>
        <v>48216.783631359998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31271.295999999995</v>
      </c>
      <c r="X71" s="24"/>
      <c r="Y71" s="24"/>
      <c r="Z71" s="24"/>
      <c r="AA71" s="24"/>
      <c r="AB71" s="24">
        <f>SUM(S70:AB70)/10</f>
        <v>48216.783631359998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31271.295999999995</v>
      </c>
      <c r="AL71" s="24"/>
      <c r="AM71" s="24"/>
      <c r="AN71" s="24"/>
      <c r="AO71" s="24"/>
      <c r="AP71" s="24">
        <f>SUM(AG70:AP70)/10</f>
        <v>48216.783631359998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31271.295999999995</v>
      </c>
      <c r="AZ71" s="24"/>
      <c r="BA71" s="24"/>
      <c r="BB71" s="24"/>
      <c r="BC71" s="24"/>
      <c r="BD71" s="24">
        <f>SUM(AU70:BD70)/10</f>
        <v>48216.783631359998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31271.295999999995</v>
      </c>
      <c r="BN71" s="24"/>
      <c r="BO71" s="24"/>
      <c r="BP71" s="24"/>
      <c r="BQ71" s="24"/>
      <c r="BR71" s="24">
        <f>SUM(BI70:BR70)/10</f>
        <v>48216.783631359998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23799.999999999996</v>
      </c>
      <c r="F72" s="25">
        <f t="shared" ref="F72:N72" si="180">E72+F70</f>
        <v>50659.999999999985</v>
      </c>
      <c r="G72" s="25">
        <f t="shared" si="180"/>
        <v>81191.999999999985</v>
      </c>
      <c r="H72" s="25">
        <f t="shared" si="180"/>
        <v>116130.39999999998</v>
      </c>
      <c r="I72" s="25">
        <f t="shared" si="180"/>
        <v>156356.47999999998</v>
      </c>
      <c r="J72" s="25">
        <f t="shared" si="180"/>
        <v>202927.77599999998</v>
      </c>
      <c r="K72" s="25">
        <f t="shared" si="180"/>
        <v>257113.33119999996</v>
      </c>
      <c r="L72" s="25">
        <f t="shared" si="180"/>
        <v>320435.99743999995</v>
      </c>
      <c r="M72" s="25">
        <f t="shared" si="180"/>
        <v>394723.19692799996</v>
      </c>
      <c r="N72" s="25">
        <f t="shared" si="180"/>
        <v>482167.83631359995</v>
      </c>
      <c r="P72" s="163"/>
      <c r="Q72" s="163"/>
      <c r="R72" s="20" t="s">
        <v>58</v>
      </c>
      <c r="S72" s="25">
        <f>S70</f>
        <v>23799.999999999996</v>
      </c>
      <c r="T72" s="25">
        <f t="shared" ref="T72:AB72" si="181">S72+T70</f>
        <v>50659.999999999985</v>
      </c>
      <c r="U72" s="25">
        <f t="shared" si="181"/>
        <v>81191.999999999985</v>
      </c>
      <c r="V72" s="25">
        <f t="shared" si="181"/>
        <v>116130.39999999998</v>
      </c>
      <c r="W72" s="25">
        <f t="shared" si="181"/>
        <v>156356.47999999998</v>
      </c>
      <c r="X72" s="25">
        <f t="shared" si="181"/>
        <v>202927.77599999998</v>
      </c>
      <c r="Y72" s="25">
        <f t="shared" si="181"/>
        <v>257113.33119999996</v>
      </c>
      <c r="Z72" s="25">
        <f t="shared" si="181"/>
        <v>320435.99743999995</v>
      </c>
      <c r="AA72" s="25">
        <f t="shared" si="181"/>
        <v>394723.19692799996</v>
      </c>
      <c r="AB72" s="25">
        <f t="shared" si="181"/>
        <v>482167.83631359995</v>
      </c>
      <c r="AC72" s="5"/>
      <c r="AD72" s="163"/>
      <c r="AE72" s="163"/>
      <c r="AF72" s="20" t="s">
        <v>58</v>
      </c>
      <c r="AG72" s="25">
        <f>AG70</f>
        <v>23799.999999999996</v>
      </c>
      <c r="AH72" s="25">
        <f t="shared" ref="AH72:AP72" si="182">AG72+AH70</f>
        <v>50659.999999999985</v>
      </c>
      <c r="AI72" s="25">
        <f t="shared" si="182"/>
        <v>81191.999999999985</v>
      </c>
      <c r="AJ72" s="25">
        <f t="shared" si="182"/>
        <v>116130.39999999998</v>
      </c>
      <c r="AK72" s="25">
        <f t="shared" si="182"/>
        <v>156356.47999999998</v>
      </c>
      <c r="AL72" s="25">
        <f t="shared" si="182"/>
        <v>202927.77599999998</v>
      </c>
      <c r="AM72" s="25">
        <f t="shared" si="182"/>
        <v>257113.33119999996</v>
      </c>
      <c r="AN72" s="25">
        <f t="shared" si="182"/>
        <v>320435.99743999995</v>
      </c>
      <c r="AO72" s="25">
        <f t="shared" si="182"/>
        <v>394723.19692799996</v>
      </c>
      <c r="AP72" s="25">
        <f t="shared" si="182"/>
        <v>482167.83631359995</v>
      </c>
      <c r="AQ72" s="5"/>
      <c r="AR72" s="163"/>
      <c r="AS72" s="163"/>
      <c r="AT72" s="20" t="s">
        <v>58</v>
      </c>
      <c r="AU72" s="25">
        <f>AU70</f>
        <v>23799.999999999996</v>
      </c>
      <c r="AV72" s="25">
        <f t="shared" ref="AV72:BD72" si="183">AU72+AV70</f>
        <v>50659.999999999985</v>
      </c>
      <c r="AW72" s="25">
        <f t="shared" si="183"/>
        <v>81191.999999999985</v>
      </c>
      <c r="AX72" s="25">
        <f t="shared" si="183"/>
        <v>116130.39999999998</v>
      </c>
      <c r="AY72" s="25">
        <f t="shared" si="183"/>
        <v>156356.47999999998</v>
      </c>
      <c r="AZ72" s="25">
        <f t="shared" si="183"/>
        <v>202927.77599999998</v>
      </c>
      <c r="BA72" s="25">
        <f t="shared" si="183"/>
        <v>257113.33119999996</v>
      </c>
      <c r="BB72" s="25">
        <f t="shared" si="183"/>
        <v>320435.99743999995</v>
      </c>
      <c r="BC72" s="25">
        <f t="shared" si="183"/>
        <v>394723.19692799996</v>
      </c>
      <c r="BD72" s="25">
        <f t="shared" si="183"/>
        <v>482167.83631359995</v>
      </c>
      <c r="BE72" s="5"/>
      <c r="BF72" s="163"/>
      <c r="BG72" s="163"/>
      <c r="BH72" s="20" t="s">
        <v>58</v>
      </c>
      <c r="BI72" s="25">
        <f>BI70</f>
        <v>23799.999999999996</v>
      </c>
      <c r="BJ72" s="25">
        <f t="shared" ref="BJ72:BR72" si="184">BI72+BJ70</f>
        <v>50659.999999999985</v>
      </c>
      <c r="BK72" s="25">
        <f t="shared" si="184"/>
        <v>81191.999999999985</v>
      </c>
      <c r="BL72" s="25">
        <f t="shared" si="184"/>
        <v>116130.39999999998</v>
      </c>
      <c r="BM72" s="25">
        <f t="shared" si="184"/>
        <v>156356.47999999998</v>
      </c>
      <c r="BN72" s="25">
        <f t="shared" si="184"/>
        <v>202927.77599999998</v>
      </c>
      <c r="BO72" s="25">
        <f t="shared" si="184"/>
        <v>257113.33119999996</v>
      </c>
      <c r="BP72" s="25">
        <f t="shared" si="184"/>
        <v>320435.99743999995</v>
      </c>
      <c r="BQ72" s="25">
        <f t="shared" si="184"/>
        <v>394723.19692799996</v>
      </c>
      <c r="BR72" s="25">
        <f t="shared" si="184"/>
        <v>482167.83631359995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2.3799999999999995E-2</v>
      </c>
      <c r="F73" s="17">
        <f>F65*F$16/$E$4-E73</f>
        <v>3.1620000000000002E-2</v>
      </c>
      <c r="G73" s="17">
        <f>G65*G$16/$E$4-F73-E73</f>
        <v>4.1616000000000007E-2</v>
      </c>
      <c r="H73" s="17">
        <f>H65*H$16/$E$4-G73-F73-E73</f>
        <v>5.4345599999999987E-2</v>
      </c>
      <c r="I73" s="17">
        <f>I65*I$16/$E$4-H73-G73-F73-E73</f>
        <v>7.0502400000000021E-2</v>
      </c>
      <c r="J73" s="17">
        <f>J65*J$16/$E$4-I73-H73-G73-F73-E73</f>
        <v>9.0948095999999978E-2</v>
      </c>
      <c r="K73" s="17">
        <f>K65*K$16/$E$4-J73-I73-H73-G73-F73-E73</f>
        <v>0.11675197439999996</v>
      </c>
      <c r="L73" s="17">
        <f>L65*L$16/$E$4-K73-J73-I73-H73-G73-F73-E73</f>
        <v>0.14923948032000006</v>
      </c>
      <c r="M73" s="17">
        <f>M65*M$16/$E$4-L73-K73-J73-I73-H73-G73-F73-E73</f>
        <v>0.19005190963199997</v>
      </c>
      <c r="N73" s="17">
        <f>N65*N$16/$E$4-M73-L73-K73-J73-I73-H73-G73-F73-E73</f>
        <v>0.24121973145599995</v>
      </c>
      <c r="P73" s="163"/>
      <c r="Q73" s="171" t="s">
        <v>44</v>
      </c>
      <c r="R73" s="16" t="s">
        <v>55</v>
      </c>
      <c r="S73" s="17">
        <f>S65*S$16/$E$4</f>
        <v>2.3799999999999995E-2</v>
      </c>
      <c r="T73" s="17">
        <f>T65*T$16/$E$4-S73</f>
        <v>3.1620000000000002E-2</v>
      </c>
      <c r="U73" s="17">
        <f>U65*U$16/$E$4-T73-S73</f>
        <v>4.1616000000000007E-2</v>
      </c>
      <c r="V73" s="17">
        <f>V65*V$16/$E$4-U73-T73-S73</f>
        <v>5.4345599999999987E-2</v>
      </c>
      <c r="W73" s="17">
        <f>W65*W$16/$E$4-V73-U73-T73-S73</f>
        <v>7.0502400000000021E-2</v>
      </c>
      <c r="X73" s="17">
        <f>X65*X$16/$E$4-W73-V73-U73-T73-S73</f>
        <v>9.0948095999999978E-2</v>
      </c>
      <c r="Y73" s="17">
        <f>Y65*Y$16/$E$4-X73-W73-V73-U73-T73-S73</f>
        <v>0.11675197439999996</v>
      </c>
      <c r="Z73" s="17">
        <f>Z65*Z$16/$E$4-Y73-X73-W73-V73-U73-T73-S73</f>
        <v>0.14923948032000006</v>
      </c>
      <c r="AA73" s="17">
        <f>AA65*AA$16/$E$4-Z73-Y73-X73-W73-V73-U73-T73-S73</f>
        <v>0.19005190963199997</v>
      </c>
      <c r="AB73" s="17">
        <f>AB65*AB$16/$E$4-AA73-Z73-Y73-X73-W73-V73-U73-T73-S73</f>
        <v>0.24121973145599995</v>
      </c>
      <c r="AC73" s="5"/>
      <c r="AD73" s="163"/>
      <c r="AE73" s="171" t="s">
        <v>44</v>
      </c>
      <c r="AF73" s="16" t="s">
        <v>55</v>
      </c>
      <c r="AG73" s="17">
        <f>AG65*AG$16/$E$4</f>
        <v>2.3799999999999995E-2</v>
      </c>
      <c r="AH73" s="17">
        <f>AH65*AH$16/$E$4-AG73</f>
        <v>3.1620000000000002E-2</v>
      </c>
      <c r="AI73" s="17">
        <f>AI65*AI$16/$E$4-AH73-AG73</f>
        <v>4.1616000000000007E-2</v>
      </c>
      <c r="AJ73" s="17">
        <f>AJ65*AJ$16/$E$4-AI73-AH73-AG73</f>
        <v>5.4345599999999987E-2</v>
      </c>
      <c r="AK73" s="17">
        <f>AK65*AK$16/$E$4-AJ73-AI73-AH73-AG73</f>
        <v>7.0502400000000021E-2</v>
      </c>
      <c r="AL73" s="17">
        <f>AL65*AL$16/$E$4-AK73-AJ73-AI73-AH73-AG73</f>
        <v>9.0948095999999978E-2</v>
      </c>
      <c r="AM73" s="17">
        <f>AM65*AM$16/$E$4-AL73-AK73-AJ73-AI73-AH73-AG73</f>
        <v>0.11675197439999996</v>
      </c>
      <c r="AN73" s="17">
        <f>AN65*AN$16/$E$4-AM73-AL73-AK73-AJ73-AI73-AH73-AG73</f>
        <v>0.14923948032000006</v>
      </c>
      <c r="AO73" s="17">
        <f>AO65*AO$16/$E$4-AN73-AM73-AL73-AK73-AJ73-AI73-AH73-AG73</f>
        <v>0.19005190963199997</v>
      </c>
      <c r="AP73" s="17">
        <f>AP65*AP$16/$E$4-AO73-AN73-AM73-AL73-AK73-AJ73-AI73-AH73-AG73</f>
        <v>0.24121973145599995</v>
      </c>
      <c r="AQ73" s="5"/>
      <c r="AR73" s="163"/>
      <c r="AS73" s="171" t="s">
        <v>44</v>
      </c>
      <c r="AT73" s="16" t="s">
        <v>55</v>
      </c>
      <c r="AU73" s="17">
        <f>AU65*AU$16/$E$4</f>
        <v>2.3799999999999995E-2</v>
      </c>
      <c r="AV73" s="17">
        <f>AV65*AV$16/$E$4-AU73</f>
        <v>3.1620000000000002E-2</v>
      </c>
      <c r="AW73" s="17">
        <f>AW65*AW$16/$E$4-AV73-AU73</f>
        <v>4.1616000000000007E-2</v>
      </c>
      <c r="AX73" s="17">
        <f>AX65*AX$16/$E$4-AW73-AV73-AU73</f>
        <v>5.4345599999999987E-2</v>
      </c>
      <c r="AY73" s="17">
        <f>AY65*AY$16/$E$4-AX73-AW73-AV73-AU73</f>
        <v>7.0502400000000021E-2</v>
      </c>
      <c r="AZ73" s="17">
        <f>AZ65*AZ$16/$E$4-AY73-AX73-AW73-AV73-AU73</f>
        <v>9.0948095999999978E-2</v>
      </c>
      <c r="BA73" s="17">
        <f>BA65*BA$16/$E$4-AZ73-AY73-AX73-AW73-AV73-AU73</f>
        <v>0.11675197439999996</v>
      </c>
      <c r="BB73" s="17">
        <f>BB65*BB$16/$E$4-BA73-AZ73-AY73-AX73-AW73-AV73-AU73</f>
        <v>0.14923948032000006</v>
      </c>
      <c r="BC73" s="17">
        <f>BC65*BC$16/$E$4-BB73-BA73-AZ73-AY73-AX73-AW73-AV73-AU73</f>
        <v>0.19005190963199997</v>
      </c>
      <c r="BD73" s="17">
        <f>BD65*BD$16/$E$4-BC73-BB73-BA73-AZ73-AY73-AX73-AW73-AV73-AU73</f>
        <v>0.24121973145599995</v>
      </c>
      <c r="BE73" s="5"/>
      <c r="BF73" s="163"/>
      <c r="BG73" s="171" t="s">
        <v>44</v>
      </c>
      <c r="BH73" s="16" t="s">
        <v>55</v>
      </c>
      <c r="BI73" s="17">
        <f>BI65*BI$16/$E$4</f>
        <v>2.3799999999999995E-2</v>
      </c>
      <c r="BJ73" s="17">
        <f>BJ65*BJ$16/$E$4-BI73</f>
        <v>3.1620000000000002E-2</v>
      </c>
      <c r="BK73" s="17">
        <f>BK65*BK$16/$E$4-BJ73-BI73</f>
        <v>4.1616000000000007E-2</v>
      </c>
      <c r="BL73" s="17">
        <f>BL65*BL$16/$E$4-BK73-BJ73-BI73</f>
        <v>5.4345599999999987E-2</v>
      </c>
      <c r="BM73" s="17">
        <f>BM65*BM$16/$E$4-BL73-BK73-BJ73-BI73</f>
        <v>7.0502400000000021E-2</v>
      </c>
      <c r="BN73" s="17">
        <f>BN65*BN$16/$E$4-BM73-BL73-BK73-BJ73-BI73</f>
        <v>9.0948095999999978E-2</v>
      </c>
      <c r="BO73" s="17">
        <f>BO65*BO$16/$E$4-BN73-BM73-BL73-BK73-BJ73-BI73</f>
        <v>0.11675197439999996</v>
      </c>
      <c r="BP73" s="17">
        <f>BP65*BP$16/$E$4-BO73-BN73-BM73-BL73-BK73-BJ73-BI73</f>
        <v>0.14923948032000006</v>
      </c>
      <c r="BQ73" s="17">
        <f>BQ65*BQ$16/$E$4-BP73-BO73-BN73-BM73-BL73-BK73-BJ73-BI73</f>
        <v>0.19005190963199997</v>
      </c>
      <c r="BR73" s="17">
        <f>BR65*BR$16/$E$4-BQ73-BP73-BO73-BN73-BM73-BL73-BK73-BJ73-BI73</f>
        <v>0.24121973145599995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4.4376800000000008E-2</v>
      </c>
      <c r="J74" s="18"/>
      <c r="K74" s="18"/>
      <c r="L74" s="18"/>
      <c r="M74" s="18"/>
      <c r="N74" s="18">
        <f>SUM(E73:N73)/10</f>
        <v>0.10100951918079999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4.4376800000000008E-2</v>
      </c>
      <c r="X74" s="18"/>
      <c r="Y74" s="18"/>
      <c r="Z74" s="18"/>
      <c r="AA74" s="18"/>
      <c r="AB74" s="18">
        <f>SUM(S73:AB73)/10</f>
        <v>0.10100951918079999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4.4376800000000008E-2</v>
      </c>
      <c r="AL74" s="18"/>
      <c r="AM74" s="18"/>
      <c r="AN74" s="18"/>
      <c r="AO74" s="18"/>
      <c r="AP74" s="18">
        <f>SUM(AG73:AP73)/10</f>
        <v>0.10100951918079999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4.4376800000000008E-2</v>
      </c>
      <c r="AZ74" s="18"/>
      <c r="BA74" s="18"/>
      <c r="BB74" s="18"/>
      <c r="BC74" s="18"/>
      <c r="BD74" s="18">
        <f>SUM(AU73:BD73)/10</f>
        <v>0.10100951918079999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4.4376800000000008E-2</v>
      </c>
      <c r="BN74" s="18"/>
      <c r="BO74" s="18"/>
      <c r="BP74" s="18"/>
      <c r="BQ74" s="18"/>
      <c r="BR74" s="18">
        <f>SUM(BI73:BR73)/10</f>
        <v>0.10100951918079999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23799.999999999996</v>
      </c>
      <c r="F75" s="24">
        <f>F77-E77</f>
        <v>31620.000000000004</v>
      </c>
      <c r="G75" s="24">
        <f>G77-F77</f>
        <v>41616</v>
      </c>
      <c r="H75" s="24">
        <f t="shared" ref="H75:N75" si="185">H77-G77</f>
        <v>54345.599999999977</v>
      </c>
      <c r="I75" s="24">
        <f t="shared" si="185"/>
        <v>70502.400000000023</v>
      </c>
      <c r="J75" s="24">
        <f t="shared" si="185"/>
        <v>90948.09600000002</v>
      </c>
      <c r="K75" s="24">
        <f t="shared" si="185"/>
        <v>116751.97439999995</v>
      </c>
      <c r="L75" s="24">
        <f t="shared" si="185"/>
        <v>149239.48032000009</v>
      </c>
      <c r="M75" s="24">
        <f t="shared" si="185"/>
        <v>190051.90963200002</v>
      </c>
      <c r="N75" s="24">
        <f t="shared" si="185"/>
        <v>241219.73145599989</v>
      </c>
      <c r="P75" s="163"/>
      <c r="Q75" s="163"/>
      <c r="R75" s="20" t="s">
        <v>57</v>
      </c>
      <c r="S75" s="24">
        <f>S77</f>
        <v>23799.999999999996</v>
      </c>
      <c r="T75" s="24">
        <f>T77-S77</f>
        <v>31620.000000000004</v>
      </c>
      <c r="U75" s="24">
        <f>U77-T77</f>
        <v>41616</v>
      </c>
      <c r="V75" s="24">
        <f t="shared" ref="V75:AB75" si="186">V77-U77</f>
        <v>54345.599999999977</v>
      </c>
      <c r="W75" s="24">
        <f t="shared" si="186"/>
        <v>70502.400000000023</v>
      </c>
      <c r="X75" s="24">
        <f t="shared" si="186"/>
        <v>90948.09600000002</v>
      </c>
      <c r="Y75" s="24">
        <f t="shared" si="186"/>
        <v>116751.97439999995</v>
      </c>
      <c r="Z75" s="24">
        <f t="shared" si="186"/>
        <v>149239.48032000009</v>
      </c>
      <c r="AA75" s="24">
        <f t="shared" si="186"/>
        <v>190051.90963200002</v>
      </c>
      <c r="AB75" s="24">
        <f t="shared" si="186"/>
        <v>241219.73145599989</v>
      </c>
      <c r="AC75" s="5"/>
      <c r="AD75" s="163"/>
      <c r="AE75" s="163"/>
      <c r="AF75" s="20" t="s">
        <v>57</v>
      </c>
      <c r="AG75" s="24">
        <f>AG77</f>
        <v>23799.999999999996</v>
      </c>
      <c r="AH75" s="24">
        <f>AH77-AG77</f>
        <v>31620.000000000004</v>
      </c>
      <c r="AI75" s="24">
        <f>AI77-AH77</f>
        <v>41616</v>
      </c>
      <c r="AJ75" s="24">
        <f t="shared" ref="AJ75:AP75" si="187">AJ77-AI77</f>
        <v>54345.599999999977</v>
      </c>
      <c r="AK75" s="24">
        <f t="shared" si="187"/>
        <v>70502.400000000023</v>
      </c>
      <c r="AL75" s="24">
        <f t="shared" si="187"/>
        <v>90948.09600000002</v>
      </c>
      <c r="AM75" s="24">
        <f t="shared" si="187"/>
        <v>116751.97439999995</v>
      </c>
      <c r="AN75" s="24">
        <f t="shared" si="187"/>
        <v>149239.48032000009</v>
      </c>
      <c r="AO75" s="24">
        <f t="shared" si="187"/>
        <v>190051.90963200002</v>
      </c>
      <c r="AP75" s="24">
        <f t="shared" si="187"/>
        <v>241219.73145599989</v>
      </c>
      <c r="AQ75" s="5"/>
      <c r="AR75" s="163"/>
      <c r="AS75" s="163"/>
      <c r="AT75" s="20" t="s">
        <v>57</v>
      </c>
      <c r="AU75" s="24">
        <f>AU77</f>
        <v>23799.999999999996</v>
      </c>
      <c r="AV75" s="24">
        <f>AV77-AU77</f>
        <v>31620.000000000004</v>
      </c>
      <c r="AW75" s="24">
        <f>AW77-AV77</f>
        <v>41616</v>
      </c>
      <c r="AX75" s="24">
        <f t="shared" ref="AX75:BD75" si="188">AX77-AW77</f>
        <v>54345.599999999977</v>
      </c>
      <c r="AY75" s="24">
        <f t="shared" si="188"/>
        <v>70502.400000000023</v>
      </c>
      <c r="AZ75" s="24">
        <f t="shared" si="188"/>
        <v>90948.09600000002</v>
      </c>
      <c r="BA75" s="24">
        <f t="shared" si="188"/>
        <v>116751.97439999995</v>
      </c>
      <c r="BB75" s="24">
        <f t="shared" si="188"/>
        <v>149239.48032000009</v>
      </c>
      <c r="BC75" s="24">
        <f t="shared" si="188"/>
        <v>190051.90963200002</v>
      </c>
      <c r="BD75" s="24">
        <f t="shared" si="188"/>
        <v>241219.73145599989</v>
      </c>
      <c r="BE75" s="5"/>
      <c r="BF75" s="163"/>
      <c r="BG75" s="163"/>
      <c r="BH75" s="20" t="s">
        <v>57</v>
      </c>
      <c r="BI75" s="24">
        <f>BI77</f>
        <v>23799.999999999996</v>
      </c>
      <c r="BJ75" s="24">
        <f>BJ77-BI77</f>
        <v>31620.000000000004</v>
      </c>
      <c r="BK75" s="24">
        <f>BK77-BJ77</f>
        <v>41616</v>
      </c>
      <c r="BL75" s="24">
        <f t="shared" ref="BL75:BR75" si="189">BL77-BK77</f>
        <v>54345.599999999977</v>
      </c>
      <c r="BM75" s="24">
        <f t="shared" si="189"/>
        <v>70502.400000000023</v>
      </c>
      <c r="BN75" s="24">
        <f t="shared" si="189"/>
        <v>90948.09600000002</v>
      </c>
      <c r="BO75" s="24">
        <f t="shared" si="189"/>
        <v>116751.97439999995</v>
      </c>
      <c r="BP75" s="24">
        <f t="shared" si="189"/>
        <v>149239.48032000009</v>
      </c>
      <c r="BQ75" s="24">
        <f t="shared" si="189"/>
        <v>190051.90963200002</v>
      </c>
      <c r="BR75" s="24">
        <f t="shared" si="189"/>
        <v>241219.73145599989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44376.800000000003</v>
      </c>
      <c r="J76" s="24"/>
      <c r="K76" s="24"/>
      <c r="L76" s="24"/>
      <c r="M76" s="24"/>
      <c r="N76" s="24">
        <f>SUM(E75:N75)/10</f>
        <v>101009.51918079999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44376.800000000003</v>
      </c>
      <c r="X76" s="24"/>
      <c r="Y76" s="24"/>
      <c r="Z76" s="24"/>
      <c r="AA76" s="24"/>
      <c r="AB76" s="24">
        <f>SUM(S75:AB75)/10</f>
        <v>101009.51918079999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44376.800000000003</v>
      </c>
      <c r="AL76" s="24"/>
      <c r="AM76" s="24"/>
      <c r="AN76" s="24"/>
      <c r="AO76" s="24"/>
      <c r="AP76" s="24">
        <f>SUM(AG75:AP75)/10</f>
        <v>101009.51918079999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44376.800000000003</v>
      </c>
      <c r="AZ76" s="24"/>
      <c r="BA76" s="24"/>
      <c r="BB76" s="24"/>
      <c r="BC76" s="24"/>
      <c r="BD76" s="24">
        <f>SUM(AU75:BD75)/10</f>
        <v>101009.51918079999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44376.800000000003</v>
      </c>
      <c r="BN76" s="24"/>
      <c r="BO76" s="24"/>
      <c r="BP76" s="24"/>
      <c r="BQ76" s="24"/>
      <c r="BR76" s="24">
        <f>SUM(BI75:BR75)/10</f>
        <v>101009.51918079999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190">E67*E$16</f>
        <v>23799.999999999996</v>
      </c>
      <c r="F77" s="25">
        <f t="shared" si="190"/>
        <v>55420</v>
      </c>
      <c r="G77" s="25">
        <f t="shared" si="190"/>
        <v>97036</v>
      </c>
      <c r="H77" s="25">
        <f t="shared" si="190"/>
        <v>151381.59999999998</v>
      </c>
      <c r="I77" s="25">
        <f t="shared" si="190"/>
        <v>221884</v>
      </c>
      <c r="J77" s="25">
        <f t="shared" si="190"/>
        <v>312832.09600000002</v>
      </c>
      <c r="K77" s="25">
        <f t="shared" si="190"/>
        <v>429584.07039999997</v>
      </c>
      <c r="L77" s="25">
        <f t="shared" si="190"/>
        <v>578823.55072000006</v>
      </c>
      <c r="M77" s="25">
        <f t="shared" si="190"/>
        <v>768875.46035200008</v>
      </c>
      <c r="N77" s="25">
        <f t="shared" si="190"/>
        <v>1010095.191808</v>
      </c>
      <c r="P77" s="163"/>
      <c r="Q77" s="163"/>
      <c r="R77" s="20" t="s">
        <v>58</v>
      </c>
      <c r="S77" s="25">
        <f t="shared" ref="S77:AB77" si="191">S67*S$16</f>
        <v>23799.999999999996</v>
      </c>
      <c r="T77" s="25">
        <f t="shared" si="191"/>
        <v>55420</v>
      </c>
      <c r="U77" s="25">
        <f t="shared" si="191"/>
        <v>97036</v>
      </c>
      <c r="V77" s="25">
        <f t="shared" si="191"/>
        <v>151381.59999999998</v>
      </c>
      <c r="W77" s="25">
        <f t="shared" si="191"/>
        <v>221884</v>
      </c>
      <c r="X77" s="25">
        <f t="shared" si="191"/>
        <v>312832.09600000002</v>
      </c>
      <c r="Y77" s="25">
        <f t="shared" si="191"/>
        <v>429584.07039999997</v>
      </c>
      <c r="Z77" s="25">
        <f t="shared" si="191"/>
        <v>578823.55072000006</v>
      </c>
      <c r="AA77" s="25">
        <f t="shared" si="191"/>
        <v>768875.46035200008</v>
      </c>
      <c r="AB77" s="25">
        <f t="shared" si="191"/>
        <v>1010095.191808</v>
      </c>
      <c r="AC77" s="5"/>
      <c r="AD77" s="163"/>
      <c r="AE77" s="163"/>
      <c r="AF77" s="20" t="s">
        <v>58</v>
      </c>
      <c r="AG77" s="25">
        <f t="shared" ref="AG77:AP77" si="192">AG67*AG$16</f>
        <v>23799.999999999996</v>
      </c>
      <c r="AH77" s="25">
        <f t="shared" si="192"/>
        <v>55420</v>
      </c>
      <c r="AI77" s="25">
        <f t="shared" si="192"/>
        <v>97036</v>
      </c>
      <c r="AJ77" s="25">
        <f t="shared" si="192"/>
        <v>151381.59999999998</v>
      </c>
      <c r="AK77" s="25">
        <f t="shared" si="192"/>
        <v>221884</v>
      </c>
      <c r="AL77" s="25">
        <f t="shared" si="192"/>
        <v>312832.09600000002</v>
      </c>
      <c r="AM77" s="25">
        <f t="shared" si="192"/>
        <v>429584.07039999997</v>
      </c>
      <c r="AN77" s="25">
        <f t="shared" si="192"/>
        <v>578823.55072000006</v>
      </c>
      <c r="AO77" s="25">
        <f t="shared" si="192"/>
        <v>768875.46035200008</v>
      </c>
      <c r="AP77" s="25">
        <f t="shared" si="192"/>
        <v>1010095.191808</v>
      </c>
      <c r="AQ77" s="5"/>
      <c r="AR77" s="163"/>
      <c r="AS77" s="163"/>
      <c r="AT77" s="20" t="s">
        <v>58</v>
      </c>
      <c r="AU77" s="25">
        <f t="shared" ref="AU77:BD77" si="193">AU67*AU$16</f>
        <v>23799.999999999996</v>
      </c>
      <c r="AV77" s="25">
        <f t="shared" si="193"/>
        <v>55420</v>
      </c>
      <c r="AW77" s="25">
        <f t="shared" si="193"/>
        <v>97036</v>
      </c>
      <c r="AX77" s="25">
        <f t="shared" si="193"/>
        <v>151381.59999999998</v>
      </c>
      <c r="AY77" s="25">
        <f t="shared" si="193"/>
        <v>221884</v>
      </c>
      <c r="AZ77" s="25">
        <f t="shared" si="193"/>
        <v>312832.09600000002</v>
      </c>
      <c r="BA77" s="25">
        <f t="shared" si="193"/>
        <v>429584.07039999997</v>
      </c>
      <c r="BB77" s="25">
        <f t="shared" si="193"/>
        <v>578823.55072000006</v>
      </c>
      <c r="BC77" s="25">
        <f t="shared" si="193"/>
        <v>768875.46035200008</v>
      </c>
      <c r="BD77" s="25">
        <f t="shared" si="193"/>
        <v>1010095.191808</v>
      </c>
      <c r="BE77" s="5"/>
      <c r="BF77" s="163"/>
      <c r="BG77" s="163"/>
      <c r="BH77" s="20" t="s">
        <v>58</v>
      </c>
      <c r="BI77" s="25">
        <f t="shared" ref="BI77:BR77" si="194">BI67*BI$16</f>
        <v>23799.999999999996</v>
      </c>
      <c r="BJ77" s="25">
        <f t="shared" si="194"/>
        <v>55420</v>
      </c>
      <c r="BK77" s="25">
        <f t="shared" si="194"/>
        <v>97036</v>
      </c>
      <c r="BL77" s="25">
        <f t="shared" si="194"/>
        <v>151381.59999999998</v>
      </c>
      <c r="BM77" s="25">
        <f t="shared" si="194"/>
        <v>221884</v>
      </c>
      <c r="BN77" s="25">
        <f t="shared" si="194"/>
        <v>312832.09600000002</v>
      </c>
      <c r="BO77" s="25">
        <f t="shared" si="194"/>
        <v>429584.07039999997</v>
      </c>
      <c r="BP77" s="25">
        <f t="shared" si="194"/>
        <v>578823.55072000006</v>
      </c>
      <c r="BQ77" s="25">
        <f t="shared" si="194"/>
        <v>768875.46035200008</v>
      </c>
      <c r="BR77" s="25">
        <f t="shared" si="194"/>
        <v>1010095.191808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195">E50+E63-E124</f>
        <v>5.524999999999998E-2</v>
      </c>
      <c r="F78" s="17">
        <f t="shared" si="195"/>
        <v>4.8166666666666705E-2</v>
      </c>
      <c r="G78" s="17">
        <f t="shared" si="195"/>
        <v>4.226388888888883E-2</v>
      </c>
      <c r="H78" s="17">
        <f t="shared" si="195"/>
        <v>3.7344907407407466E-2</v>
      </c>
      <c r="I78" s="17">
        <f t="shared" si="195"/>
        <v>3.324575617283948E-2</v>
      </c>
      <c r="J78" s="17">
        <f t="shared" si="195"/>
        <v>2.9829796810699687E-2</v>
      </c>
      <c r="K78" s="17">
        <f t="shared" si="195"/>
        <v>2.6983164008916281E-2</v>
      </c>
      <c r="L78" s="17">
        <f t="shared" si="195"/>
        <v>2.4610970007430233E-2</v>
      </c>
      <c r="M78" s="17">
        <f t="shared" si="195"/>
        <v>2.263414167285846E-2</v>
      </c>
      <c r="N78" s="17">
        <f t="shared" si="195"/>
        <v>2.0986784727382184E-2</v>
      </c>
      <c r="P78" s="163" t="s">
        <v>18</v>
      </c>
      <c r="Q78" s="165" t="s">
        <v>41</v>
      </c>
      <c r="R78" s="16" t="s">
        <v>55</v>
      </c>
      <c r="S78" s="17">
        <f t="shared" ref="S78:AB78" si="196">S50+S63-S124</f>
        <v>7.6083333333333322E-2</v>
      </c>
      <c r="T78" s="17">
        <f t="shared" si="196"/>
        <v>6.552777777777781E-2</v>
      </c>
      <c r="U78" s="17">
        <f t="shared" si="196"/>
        <v>5.6731481481481431E-2</v>
      </c>
      <c r="V78" s="17">
        <f t="shared" si="196"/>
        <v>4.9401234567901284E-2</v>
      </c>
      <c r="W78" s="17">
        <f t="shared" si="196"/>
        <v>4.3292695473251E-2</v>
      </c>
      <c r="X78" s="17">
        <f t="shared" si="196"/>
        <v>3.8202246227709291E-2</v>
      </c>
      <c r="Y78" s="17">
        <f t="shared" si="196"/>
        <v>3.396020518975762E-2</v>
      </c>
      <c r="Z78" s="17">
        <f t="shared" si="196"/>
        <v>3.0425170991464676E-2</v>
      </c>
      <c r="AA78" s="17">
        <f t="shared" si="196"/>
        <v>2.7479309159553829E-2</v>
      </c>
      <c r="AB78" s="17">
        <f t="shared" si="196"/>
        <v>2.5024424299628333E-2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197">AG50+AG63-AG124</f>
        <v>9.6916666666666651E-2</v>
      </c>
      <c r="AH78" s="17">
        <f t="shared" si="197"/>
        <v>8.2888888888888915E-2</v>
      </c>
      <c r="AI78" s="17">
        <f t="shared" si="197"/>
        <v>7.1199074074074026E-2</v>
      </c>
      <c r="AJ78" s="17">
        <f t="shared" si="197"/>
        <v>6.1457561728395116E-2</v>
      </c>
      <c r="AK78" s="17">
        <f t="shared" si="197"/>
        <v>5.333963477366252E-2</v>
      </c>
      <c r="AL78" s="17">
        <f t="shared" si="197"/>
        <v>4.6574695644718889E-2</v>
      </c>
      <c r="AM78" s="17">
        <f t="shared" si="197"/>
        <v>4.0937246370598951E-2</v>
      </c>
      <c r="AN78" s="17">
        <f t="shared" si="197"/>
        <v>3.6239371975499125E-2</v>
      </c>
      <c r="AO78" s="17">
        <f t="shared" si="197"/>
        <v>3.2324476646249205E-2</v>
      </c>
      <c r="AP78" s="17">
        <f t="shared" si="197"/>
        <v>2.9062063871874468E-2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198">AU50+AU63-AU124</f>
        <v>0.11774999999999999</v>
      </c>
      <c r="AV78" s="17">
        <f t="shared" si="198"/>
        <v>0.10025000000000002</v>
      </c>
      <c r="AW78" s="17">
        <f t="shared" si="198"/>
        <v>8.5666666666666613E-2</v>
      </c>
      <c r="AX78" s="17">
        <f t="shared" si="198"/>
        <v>7.3513888888888948E-2</v>
      </c>
      <c r="AY78" s="17">
        <f t="shared" si="198"/>
        <v>6.338657407407404E-2</v>
      </c>
      <c r="AZ78" s="17">
        <f t="shared" si="198"/>
        <v>5.4947145061728493E-2</v>
      </c>
      <c r="BA78" s="17">
        <f t="shared" si="198"/>
        <v>4.7914287551440289E-2</v>
      </c>
      <c r="BB78" s="17">
        <f t="shared" si="198"/>
        <v>4.2053572959533568E-2</v>
      </c>
      <c r="BC78" s="17">
        <f t="shared" si="198"/>
        <v>3.7169644132944574E-2</v>
      </c>
      <c r="BD78" s="17">
        <f t="shared" si="198"/>
        <v>3.3099703444120616E-2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199">BI50+BI63-BI124</f>
        <v>0.13858333333333334</v>
      </c>
      <c r="BJ78" s="17">
        <f t="shared" si="199"/>
        <v>0.11761111111111112</v>
      </c>
      <c r="BK78" s="17">
        <f t="shared" si="199"/>
        <v>0.1001342592592592</v>
      </c>
      <c r="BL78" s="17">
        <f t="shared" si="199"/>
        <v>8.5570216049382766E-2</v>
      </c>
      <c r="BM78" s="17">
        <f t="shared" si="199"/>
        <v>7.3433513374485573E-2</v>
      </c>
      <c r="BN78" s="17">
        <f t="shared" si="199"/>
        <v>6.3319594478738098E-2</v>
      </c>
      <c r="BO78" s="17">
        <f t="shared" si="199"/>
        <v>5.489132873228162E-2</v>
      </c>
      <c r="BP78" s="17">
        <f t="shared" si="199"/>
        <v>4.7867773943568011E-2</v>
      </c>
      <c r="BQ78" s="17">
        <f t="shared" si="199"/>
        <v>4.201481161963995E-2</v>
      </c>
      <c r="BR78" s="17">
        <f t="shared" si="199"/>
        <v>3.7137343016366758E-2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4.3254243827160491E-2</v>
      </c>
      <c r="J79" s="17"/>
      <c r="K79" s="17"/>
      <c r="L79" s="17"/>
      <c r="M79" s="17"/>
      <c r="N79" s="18">
        <f>SUM(E78:N78)/10</f>
        <v>3.413160763630893E-2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5.8207304526748972E-2</v>
      </c>
      <c r="X79" s="17"/>
      <c r="Y79" s="17"/>
      <c r="Z79" s="17"/>
      <c r="AA79" s="17"/>
      <c r="AB79" s="18">
        <f>SUM(S78:AB78)/10</f>
        <v>4.461278785018586E-2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7.316036522633744E-2</v>
      </c>
      <c r="AL79" s="17"/>
      <c r="AM79" s="17"/>
      <c r="AN79" s="17"/>
      <c r="AO79" s="17"/>
      <c r="AP79" s="18">
        <f>SUM(AG78:AP78)/10</f>
        <v>5.509396806406279E-2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8.8113425925925928E-2</v>
      </c>
      <c r="AZ79" s="17"/>
      <c r="BA79" s="17"/>
      <c r="BB79" s="17"/>
      <c r="BC79" s="17"/>
      <c r="BD79" s="18">
        <f>SUM(AU78:BD78)/10</f>
        <v>6.5575148277939727E-2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0.10306648662551439</v>
      </c>
      <c r="BN79" s="17"/>
      <c r="BO79" s="17"/>
      <c r="BP79" s="17"/>
      <c r="BQ79" s="17"/>
      <c r="BR79" s="18">
        <f>SUM(BI78:BR78)/10</f>
        <v>7.6056328491816635E-2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200">E52+E65-E126</f>
        <v>5.524999999999998E-2</v>
      </c>
      <c r="F80" s="17">
        <f t="shared" si="200"/>
        <v>0.10341666666666674</v>
      </c>
      <c r="G80" s="17">
        <f t="shared" si="200"/>
        <v>0.14568055555555537</v>
      </c>
      <c r="H80" s="17">
        <f t="shared" si="200"/>
        <v>0.18302546296296326</v>
      </c>
      <c r="I80" s="17">
        <f t="shared" si="200"/>
        <v>0.21627121913580227</v>
      </c>
      <c r="J80" s="17">
        <f t="shared" si="200"/>
        <v>0.24610101594650288</v>
      </c>
      <c r="K80" s="17">
        <f t="shared" si="200"/>
        <v>0.273084179955418</v>
      </c>
      <c r="L80" s="17">
        <f t="shared" si="200"/>
        <v>0.29769514996284829</v>
      </c>
      <c r="M80" s="17">
        <f t="shared" si="200"/>
        <v>0.32032929163570545</v>
      </c>
      <c r="N80" s="17">
        <f t="shared" si="200"/>
        <v>0.34131607636309041</v>
      </c>
      <c r="P80" s="163"/>
      <c r="Q80" s="165"/>
      <c r="R80" s="16" t="s">
        <v>53</v>
      </c>
      <c r="S80" s="17">
        <f t="shared" ref="S80:AB80" si="201">S52+S65-S126</f>
        <v>7.6083333333333322E-2</v>
      </c>
      <c r="T80" s="17">
        <f t="shared" si="201"/>
        <v>0.14161111111111116</v>
      </c>
      <c r="U80" s="17">
        <f t="shared" si="201"/>
        <v>0.19834259259259246</v>
      </c>
      <c r="V80" s="17">
        <f t="shared" si="201"/>
        <v>0.24774382716049406</v>
      </c>
      <c r="W80" s="17">
        <f t="shared" si="201"/>
        <v>0.29103652263374469</v>
      </c>
      <c r="X80" s="17">
        <f t="shared" si="201"/>
        <v>0.32923876886145476</v>
      </c>
      <c r="Y80" s="17">
        <f t="shared" si="201"/>
        <v>0.36319897405121138</v>
      </c>
      <c r="Z80" s="17">
        <f t="shared" si="201"/>
        <v>0.39362414504267607</v>
      </c>
      <c r="AA80" s="17">
        <f t="shared" si="201"/>
        <v>0.42110345420222883</v>
      </c>
      <c r="AB80" s="17">
        <f t="shared" si="201"/>
        <v>0.4461278785018597</v>
      </c>
      <c r="AC80" s="5"/>
      <c r="AD80" s="163"/>
      <c r="AE80" s="165"/>
      <c r="AF80" s="16" t="s">
        <v>53</v>
      </c>
      <c r="AG80" s="17">
        <f t="shared" ref="AG80:AP80" si="202">AG52+AG65-AG126</f>
        <v>9.6916666666666679E-2</v>
      </c>
      <c r="AH80" s="17">
        <f t="shared" si="202"/>
        <v>0.17980555555555561</v>
      </c>
      <c r="AI80" s="17">
        <f t="shared" si="202"/>
        <v>0.25100462962962949</v>
      </c>
      <c r="AJ80" s="17">
        <f t="shared" si="202"/>
        <v>0.31246219135802489</v>
      </c>
      <c r="AK80" s="17">
        <f t="shared" si="202"/>
        <v>0.3658018261316871</v>
      </c>
      <c r="AL80" s="17">
        <f t="shared" si="202"/>
        <v>0.41237652177640671</v>
      </c>
      <c r="AM80" s="17">
        <f t="shared" si="202"/>
        <v>0.45331376814700475</v>
      </c>
      <c r="AN80" s="17">
        <f t="shared" si="202"/>
        <v>0.48955314012250384</v>
      </c>
      <c r="AO80" s="17">
        <f t="shared" si="202"/>
        <v>0.52187761676875222</v>
      </c>
      <c r="AP80" s="17">
        <f t="shared" si="202"/>
        <v>0.55093968064062881</v>
      </c>
      <c r="AQ80" s="5"/>
      <c r="AR80" s="163"/>
      <c r="AS80" s="165"/>
      <c r="AT80" s="16" t="s">
        <v>53</v>
      </c>
      <c r="AU80" s="17">
        <f t="shared" ref="AU80:BD80" si="203">AU52+AU65-AU126</f>
        <v>0.11774999999999999</v>
      </c>
      <c r="AV80" s="17">
        <f t="shared" si="203"/>
        <v>0.21800000000000005</v>
      </c>
      <c r="AW80" s="17">
        <f t="shared" si="203"/>
        <v>0.30366666666666653</v>
      </c>
      <c r="AX80" s="17">
        <f t="shared" si="203"/>
        <v>0.37718055555555574</v>
      </c>
      <c r="AY80" s="17">
        <f t="shared" si="203"/>
        <v>0.44056712962962946</v>
      </c>
      <c r="AZ80" s="17">
        <f t="shared" si="203"/>
        <v>0.49551427469135867</v>
      </c>
      <c r="BA80" s="17">
        <f t="shared" si="203"/>
        <v>0.54342856224279812</v>
      </c>
      <c r="BB80" s="17">
        <f t="shared" si="203"/>
        <v>0.58548213520233161</v>
      </c>
      <c r="BC80" s="17">
        <f t="shared" si="203"/>
        <v>0.62265177933527549</v>
      </c>
      <c r="BD80" s="17">
        <f t="shared" si="203"/>
        <v>0.65575148277939799</v>
      </c>
      <c r="BE80" s="5"/>
      <c r="BF80" s="163"/>
      <c r="BG80" s="165"/>
      <c r="BH80" s="16" t="s">
        <v>53</v>
      </c>
      <c r="BI80" s="17">
        <f t="shared" ref="BI80:BR80" si="204">BI52+BI65-BI126</f>
        <v>0.13858333333333334</v>
      </c>
      <c r="BJ80" s="17">
        <f t="shared" si="204"/>
        <v>0.25619444444444445</v>
      </c>
      <c r="BK80" s="17">
        <f t="shared" si="204"/>
        <v>0.35632870370370362</v>
      </c>
      <c r="BL80" s="17">
        <f t="shared" si="204"/>
        <v>0.44189891975308648</v>
      </c>
      <c r="BM80" s="17">
        <f t="shared" si="204"/>
        <v>0.51533243312757193</v>
      </c>
      <c r="BN80" s="17">
        <f t="shared" si="204"/>
        <v>0.57865202760631063</v>
      </c>
      <c r="BO80" s="17">
        <f t="shared" si="204"/>
        <v>0.63354335633859149</v>
      </c>
      <c r="BP80" s="17">
        <f t="shared" si="204"/>
        <v>0.68141113028215949</v>
      </c>
      <c r="BQ80" s="17">
        <f t="shared" si="204"/>
        <v>0.72342594190179899</v>
      </c>
      <c r="BR80" s="17">
        <f t="shared" si="204"/>
        <v>0.76056328491816716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0.55249999999999977</v>
      </c>
      <c r="F81" s="21">
        <f t="shared" ref="F81:N81" si="205">10*F78</f>
        <v>0.48166666666666702</v>
      </c>
      <c r="G81" s="21">
        <f t="shared" si="205"/>
        <v>0.42263888888888829</v>
      </c>
      <c r="H81" s="21">
        <f t="shared" si="205"/>
        <v>0.37344907407407468</v>
      </c>
      <c r="I81" s="21">
        <f t="shared" si="205"/>
        <v>0.3324575617283948</v>
      </c>
      <c r="J81" s="21">
        <f t="shared" si="205"/>
        <v>0.29829796810699688</v>
      </c>
      <c r="K81" s="21">
        <f t="shared" si="205"/>
        <v>0.26983164008916283</v>
      </c>
      <c r="L81" s="21">
        <f t="shared" si="205"/>
        <v>0.24610970007430233</v>
      </c>
      <c r="M81" s="21">
        <f t="shared" si="205"/>
        <v>0.2263414167285846</v>
      </c>
      <c r="N81" s="21">
        <f t="shared" si="205"/>
        <v>0.20986784727382185</v>
      </c>
      <c r="P81" s="163"/>
      <c r="Q81" s="163"/>
      <c r="R81" s="20" t="s">
        <v>57</v>
      </c>
      <c r="S81" s="21">
        <f>10*S78</f>
        <v>0.76083333333333325</v>
      </c>
      <c r="T81" s="21">
        <f t="shared" ref="T81:AB81" si="206">10*T78</f>
        <v>0.65527777777777807</v>
      </c>
      <c r="U81" s="21">
        <f t="shared" si="206"/>
        <v>0.56731481481481427</v>
      </c>
      <c r="V81" s="21">
        <f t="shared" si="206"/>
        <v>0.49401234567901287</v>
      </c>
      <c r="W81" s="21">
        <f t="shared" si="206"/>
        <v>0.43292695473250997</v>
      </c>
      <c r="X81" s="21">
        <f t="shared" si="206"/>
        <v>0.38202246227709291</v>
      </c>
      <c r="Y81" s="21">
        <f t="shared" si="206"/>
        <v>0.3396020518975762</v>
      </c>
      <c r="Z81" s="21">
        <f t="shared" si="206"/>
        <v>0.30425170991464678</v>
      </c>
      <c r="AA81" s="21">
        <f t="shared" si="206"/>
        <v>0.27479309159553827</v>
      </c>
      <c r="AB81" s="21">
        <f t="shared" si="206"/>
        <v>0.25024424299628334</v>
      </c>
      <c r="AC81" s="5"/>
      <c r="AD81" s="163"/>
      <c r="AE81" s="163"/>
      <c r="AF81" s="20" t="s">
        <v>57</v>
      </c>
      <c r="AG81" s="21">
        <f>10*AG78</f>
        <v>0.96916666666666651</v>
      </c>
      <c r="AH81" s="21">
        <f t="shared" ref="AH81:AP81" si="207">10*AH78</f>
        <v>0.82888888888888912</v>
      </c>
      <c r="AI81" s="21">
        <f t="shared" si="207"/>
        <v>0.7119907407407402</v>
      </c>
      <c r="AJ81" s="21">
        <f t="shared" si="207"/>
        <v>0.61457561728395116</v>
      </c>
      <c r="AK81" s="21">
        <f t="shared" si="207"/>
        <v>0.53339634773662525</v>
      </c>
      <c r="AL81" s="21">
        <f t="shared" si="207"/>
        <v>0.46574695644718889</v>
      </c>
      <c r="AM81" s="21">
        <f t="shared" si="207"/>
        <v>0.40937246370598951</v>
      </c>
      <c r="AN81" s="21">
        <f t="shared" si="207"/>
        <v>0.36239371975499124</v>
      </c>
      <c r="AO81" s="21">
        <f t="shared" si="207"/>
        <v>0.32324476646249206</v>
      </c>
      <c r="AP81" s="21">
        <f t="shared" si="207"/>
        <v>0.29062063871874466</v>
      </c>
      <c r="AQ81" s="5"/>
      <c r="AR81" s="163"/>
      <c r="AS81" s="163"/>
      <c r="AT81" s="20" t="s">
        <v>57</v>
      </c>
      <c r="AU81" s="21">
        <f>10*AU78</f>
        <v>1.1775</v>
      </c>
      <c r="AV81" s="21">
        <f t="shared" ref="AV81:BD81" si="208">10*AV78</f>
        <v>1.0025000000000002</v>
      </c>
      <c r="AW81" s="21">
        <f t="shared" si="208"/>
        <v>0.85666666666666613</v>
      </c>
      <c r="AX81" s="21">
        <f t="shared" si="208"/>
        <v>0.73513888888888945</v>
      </c>
      <c r="AY81" s="21">
        <f t="shared" si="208"/>
        <v>0.63386574074074042</v>
      </c>
      <c r="AZ81" s="21">
        <f t="shared" si="208"/>
        <v>0.54947145061728497</v>
      </c>
      <c r="BA81" s="21">
        <f t="shared" si="208"/>
        <v>0.47914287551440288</v>
      </c>
      <c r="BB81" s="21">
        <f t="shared" si="208"/>
        <v>0.42053572959533569</v>
      </c>
      <c r="BC81" s="21">
        <f t="shared" si="208"/>
        <v>0.37169644132944574</v>
      </c>
      <c r="BD81" s="21">
        <f t="shared" si="208"/>
        <v>0.33099703444120615</v>
      </c>
      <c r="BE81" s="5"/>
      <c r="BF81" s="163"/>
      <c r="BG81" s="163"/>
      <c r="BH81" s="20" t="s">
        <v>57</v>
      </c>
      <c r="BI81" s="21">
        <f>10*BI78</f>
        <v>1.3858333333333333</v>
      </c>
      <c r="BJ81" s="21">
        <f t="shared" ref="BJ81:BR81" si="209">10*BJ78</f>
        <v>1.1761111111111113</v>
      </c>
      <c r="BK81" s="21">
        <f t="shared" si="209"/>
        <v>1.0013425925925921</v>
      </c>
      <c r="BL81" s="21">
        <f t="shared" si="209"/>
        <v>0.85570216049382763</v>
      </c>
      <c r="BM81" s="21">
        <f t="shared" si="209"/>
        <v>0.73433513374485571</v>
      </c>
      <c r="BN81" s="21">
        <f t="shared" si="209"/>
        <v>0.63319594478738095</v>
      </c>
      <c r="BO81" s="21">
        <f t="shared" si="209"/>
        <v>0.54891328732281619</v>
      </c>
      <c r="BP81" s="21">
        <f t="shared" si="209"/>
        <v>0.47867773943568009</v>
      </c>
      <c r="BQ81" s="21">
        <f t="shared" si="209"/>
        <v>0.42014811619639947</v>
      </c>
      <c r="BR81" s="21">
        <f t="shared" si="209"/>
        <v>0.37137343016366758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0.55249999999999977</v>
      </c>
      <c r="F82" s="21">
        <f>10*F80</f>
        <v>1.0341666666666673</v>
      </c>
      <c r="G82" s="21">
        <f>10*G80</f>
        <v>1.4568055555555537</v>
      </c>
      <c r="H82" s="21">
        <f t="shared" ref="H82:N82" si="210">10*H80</f>
        <v>1.8302546296296327</v>
      </c>
      <c r="I82" s="21">
        <f t="shared" si="210"/>
        <v>2.1627121913580227</v>
      </c>
      <c r="J82" s="21">
        <f t="shared" si="210"/>
        <v>2.4610101594650287</v>
      </c>
      <c r="K82" s="21">
        <f t="shared" si="210"/>
        <v>2.73084179955418</v>
      </c>
      <c r="L82" s="21">
        <f t="shared" si="210"/>
        <v>2.9769514996284832</v>
      </c>
      <c r="M82" s="21">
        <f t="shared" si="210"/>
        <v>3.2032929163570545</v>
      </c>
      <c r="N82" s="21">
        <f t="shared" si="210"/>
        <v>3.4131607636309043</v>
      </c>
      <c r="P82" s="163"/>
      <c r="Q82" s="163"/>
      <c r="R82" s="20" t="s">
        <v>58</v>
      </c>
      <c r="S82" s="21">
        <f>10*S80</f>
        <v>0.76083333333333325</v>
      </c>
      <c r="T82" s="21">
        <f>10*T80</f>
        <v>1.4161111111111115</v>
      </c>
      <c r="U82" s="21">
        <f>10*U80</f>
        <v>1.9834259259259246</v>
      </c>
      <c r="V82" s="21">
        <f t="shared" ref="V82:AB82" si="211">10*V80</f>
        <v>2.4774382716049406</v>
      </c>
      <c r="W82" s="21">
        <f t="shared" si="211"/>
        <v>2.9103652263374471</v>
      </c>
      <c r="X82" s="21">
        <f t="shared" si="211"/>
        <v>3.2923876886145473</v>
      </c>
      <c r="Y82" s="21">
        <f t="shared" si="211"/>
        <v>3.6319897405121138</v>
      </c>
      <c r="Z82" s="21">
        <f t="shared" si="211"/>
        <v>3.9362414504267607</v>
      </c>
      <c r="AA82" s="21">
        <f t="shared" si="211"/>
        <v>4.2110345420222881</v>
      </c>
      <c r="AB82" s="21">
        <f t="shared" si="211"/>
        <v>4.4612787850185969</v>
      </c>
      <c r="AC82" s="5"/>
      <c r="AD82" s="163"/>
      <c r="AE82" s="163"/>
      <c r="AF82" s="20" t="s">
        <v>58</v>
      </c>
      <c r="AG82" s="21">
        <f>10*AG80</f>
        <v>0.96916666666666673</v>
      </c>
      <c r="AH82" s="21">
        <f>10*AH80</f>
        <v>1.798055555555556</v>
      </c>
      <c r="AI82" s="21">
        <f>10*AI80</f>
        <v>2.5100462962962951</v>
      </c>
      <c r="AJ82" s="21">
        <f t="shared" ref="AJ82:AP82" si="212">10*AJ80</f>
        <v>3.1246219135802491</v>
      </c>
      <c r="AK82" s="21">
        <f t="shared" si="212"/>
        <v>3.658018261316871</v>
      </c>
      <c r="AL82" s="21">
        <f t="shared" si="212"/>
        <v>4.1237652177640669</v>
      </c>
      <c r="AM82" s="21">
        <f t="shared" si="212"/>
        <v>4.5331376814700475</v>
      </c>
      <c r="AN82" s="21">
        <f t="shared" si="212"/>
        <v>4.8955314012250382</v>
      </c>
      <c r="AO82" s="21">
        <f t="shared" si="212"/>
        <v>5.2187761676875226</v>
      </c>
      <c r="AP82" s="21">
        <f t="shared" si="212"/>
        <v>5.5093968064062881</v>
      </c>
      <c r="AQ82" s="5"/>
      <c r="AR82" s="163"/>
      <c r="AS82" s="163"/>
      <c r="AT82" s="20" t="s">
        <v>58</v>
      </c>
      <c r="AU82" s="21">
        <f>10*AU80</f>
        <v>1.1775</v>
      </c>
      <c r="AV82" s="21">
        <f>10*AV80</f>
        <v>2.1800000000000006</v>
      </c>
      <c r="AW82" s="21">
        <f>10*AW80</f>
        <v>3.0366666666666653</v>
      </c>
      <c r="AX82" s="21">
        <f t="shared" ref="AX82:BD82" si="213">10*AX80</f>
        <v>3.7718055555555576</v>
      </c>
      <c r="AY82" s="21">
        <f t="shared" si="213"/>
        <v>4.4056712962962949</v>
      </c>
      <c r="AZ82" s="21">
        <f t="shared" si="213"/>
        <v>4.9551427469135865</v>
      </c>
      <c r="BA82" s="21">
        <f t="shared" si="213"/>
        <v>5.4342856224279812</v>
      </c>
      <c r="BB82" s="21">
        <f t="shared" si="213"/>
        <v>5.8548213520233165</v>
      </c>
      <c r="BC82" s="21">
        <f t="shared" si="213"/>
        <v>6.2265177933527553</v>
      </c>
      <c r="BD82" s="21">
        <f t="shared" si="213"/>
        <v>6.5575148277939803</v>
      </c>
      <c r="BE82" s="5"/>
      <c r="BF82" s="163"/>
      <c r="BG82" s="163"/>
      <c r="BH82" s="20" t="s">
        <v>58</v>
      </c>
      <c r="BI82" s="21">
        <f>10*BI80</f>
        <v>1.3858333333333333</v>
      </c>
      <c r="BJ82" s="21">
        <f>10*BJ80</f>
        <v>2.5619444444444444</v>
      </c>
      <c r="BK82" s="21">
        <f>10*BK80</f>
        <v>3.5632870370370364</v>
      </c>
      <c r="BL82" s="21">
        <f t="shared" ref="BL82:BR82" si="214">10*BL80</f>
        <v>4.4189891975308644</v>
      </c>
      <c r="BM82" s="21">
        <f t="shared" si="214"/>
        <v>5.1533243312757193</v>
      </c>
      <c r="BN82" s="21">
        <f t="shared" si="214"/>
        <v>5.786520276063106</v>
      </c>
      <c r="BO82" s="21">
        <f t="shared" si="214"/>
        <v>6.3354335633859149</v>
      </c>
      <c r="BP82" s="21">
        <f t="shared" si="214"/>
        <v>6.8141113028215949</v>
      </c>
      <c r="BQ82" s="21">
        <f t="shared" si="214"/>
        <v>7.2342594190179899</v>
      </c>
      <c r="BR82" s="21">
        <f t="shared" si="214"/>
        <v>7.6056328491816716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215">E55+E68-E129</f>
        <v>6.629999999999997E-2</v>
      </c>
      <c r="F83" s="17">
        <f t="shared" si="215"/>
        <v>6.936000000000006E-2</v>
      </c>
      <c r="G83" s="17">
        <f t="shared" si="215"/>
        <v>7.3031999999999903E-2</v>
      </c>
      <c r="H83" s="17">
        <f t="shared" si="215"/>
        <v>7.7438400000000129E-2</v>
      </c>
      <c r="I83" s="17">
        <f t="shared" si="215"/>
        <v>8.2726079999999924E-2</v>
      </c>
      <c r="J83" s="17">
        <f t="shared" si="215"/>
        <v>8.90712960000003E-2</v>
      </c>
      <c r="K83" s="17">
        <f t="shared" si="215"/>
        <v>9.6685555199999856E-2</v>
      </c>
      <c r="L83" s="17">
        <f t="shared" si="215"/>
        <v>0.10582266623999984</v>
      </c>
      <c r="M83" s="17">
        <f t="shared" si="215"/>
        <v>0.11678719948799945</v>
      </c>
      <c r="N83" s="17">
        <f t="shared" si="215"/>
        <v>0.1299446393856003</v>
      </c>
      <c r="P83" s="163"/>
      <c r="Q83" s="171" t="s">
        <v>45</v>
      </c>
      <c r="R83" s="16" t="s">
        <v>55</v>
      </c>
      <c r="S83" s="17">
        <f t="shared" ref="S83:AB83" si="216">S55+S68-S129</f>
        <v>9.1299999999999992E-2</v>
      </c>
      <c r="T83" s="17">
        <f t="shared" si="216"/>
        <v>9.4360000000000027E-2</v>
      </c>
      <c r="U83" s="17">
        <f t="shared" si="216"/>
        <v>9.8031999999999925E-2</v>
      </c>
      <c r="V83" s="17">
        <f t="shared" si="216"/>
        <v>0.1024384000000001</v>
      </c>
      <c r="W83" s="17">
        <f t="shared" si="216"/>
        <v>0.10772607999999992</v>
      </c>
      <c r="X83" s="17">
        <f t="shared" si="216"/>
        <v>0.11407129600000032</v>
      </c>
      <c r="Y83" s="17">
        <f t="shared" si="216"/>
        <v>0.12168555519999985</v>
      </c>
      <c r="Z83" s="17">
        <f t="shared" si="216"/>
        <v>0.13082266623999986</v>
      </c>
      <c r="AA83" s="17">
        <f t="shared" si="216"/>
        <v>0.14178719948799948</v>
      </c>
      <c r="AB83" s="17">
        <f t="shared" si="216"/>
        <v>0.15494463938560032</v>
      </c>
      <c r="AC83" s="5"/>
      <c r="AD83" s="163"/>
      <c r="AE83" s="171" t="s">
        <v>45</v>
      </c>
      <c r="AF83" s="16" t="s">
        <v>55</v>
      </c>
      <c r="AG83" s="17">
        <f t="shared" ref="AG83:AP83" si="217">AG55+AG68-AG129</f>
        <v>0.11629999999999996</v>
      </c>
      <c r="AH83" s="17">
        <f t="shared" si="217"/>
        <v>0.11936000000000005</v>
      </c>
      <c r="AI83" s="17">
        <f t="shared" si="217"/>
        <v>0.12303199999999992</v>
      </c>
      <c r="AJ83" s="17">
        <f t="shared" si="217"/>
        <v>0.12743840000000009</v>
      </c>
      <c r="AK83" s="17">
        <f t="shared" si="217"/>
        <v>0.13272607999999991</v>
      </c>
      <c r="AL83" s="17">
        <f t="shared" si="217"/>
        <v>0.13907129600000029</v>
      </c>
      <c r="AM83" s="17">
        <f t="shared" si="217"/>
        <v>0.14668555519999985</v>
      </c>
      <c r="AN83" s="17">
        <f t="shared" si="217"/>
        <v>0.15582266623999985</v>
      </c>
      <c r="AO83" s="17">
        <f t="shared" si="217"/>
        <v>0.16678719948799944</v>
      </c>
      <c r="AP83" s="17">
        <f t="shared" si="217"/>
        <v>0.17994463938560032</v>
      </c>
      <c r="AQ83" s="5"/>
      <c r="AR83" s="163"/>
      <c r="AS83" s="171" t="s">
        <v>45</v>
      </c>
      <c r="AT83" s="16" t="s">
        <v>55</v>
      </c>
      <c r="AU83" s="17">
        <f t="shared" ref="AU83:BD83" si="218">AU55+AU68-AU129</f>
        <v>0.14129999999999995</v>
      </c>
      <c r="AV83" s="17">
        <f t="shared" si="218"/>
        <v>0.14436000000000004</v>
      </c>
      <c r="AW83" s="17">
        <f t="shared" si="218"/>
        <v>0.14803199999999989</v>
      </c>
      <c r="AX83" s="17">
        <f t="shared" si="218"/>
        <v>0.15243840000000011</v>
      </c>
      <c r="AY83" s="17">
        <f t="shared" si="218"/>
        <v>0.15772607999999991</v>
      </c>
      <c r="AZ83" s="17">
        <f t="shared" si="218"/>
        <v>0.16407129600000031</v>
      </c>
      <c r="BA83" s="17">
        <f t="shared" si="218"/>
        <v>0.17168555519999984</v>
      </c>
      <c r="BB83" s="17">
        <f t="shared" si="218"/>
        <v>0.18082266623999985</v>
      </c>
      <c r="BC83" s="17">
        <f t="shared" si="218"/>
        <v>0.19178719948799947</v>
      </c>
      <c r="BD83" s="17">
        <f t="shared" si="218"/>
        <v>0.20494463938560031</v>
      </c>
      <c r="BE83" s="5"/>
      <c r="BF83" s="163"/>
      <c r="BG83" s="171" t="s">
        <v>45</v>
      </c>
      <c r="BH83" s="16" t="s">
        <v>55</v>
      </c>
      <c r="BI83" s="17">
        <f t="shared" ref="BI83:BR83" si="219">BI55+BI68-BI129</f>
        <v>0.16629999999999998</v>
      </c>
      <c r="BJ83" s="17">
        <f t="shared" si="219"/>
        <v>0.16936000000000004</v>
      </c>
      <c r="BK83" s="17">
        <f t="shared" si="219"/>
        <v>0.17303199999999994</v>
      </c>
      <c r="BL83" s="17">
        <f t="shared" si="219"/>
        <v>0.17743840000000008</v>
      </c>
      <c r="BM83" s="17">
        <f t="shared" si="219"/>
        <v>0.18272607999999993</v>
      </c>
      <c r="BN83" s="17">
        <f t="shared" si="219"/>
        <v>0.18907129600000031</v>
      </c>
      <c r="BO83" s="17">
        <f t="shared" si="219"/>
        <v>0.19668555519999983</v>
      </c>
      <c r="BP83" s="17">
        <f t="shared" si="219"/>
        <v>0.20582266623999984</v>
      </c>
      <c r="BQ83" s="17">
        <f t="shared" si="219"/>
        <v>0.21678719948799949</v>
      </c>
      <c r="BR83" s="17">
        <f t="shared" si="219"/>
        <v>0.22994463938560031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7.3771296E-2</v>
      </c>
      <c r="J84" s="18"/>
      <c r="K84" s="18"/>
      <c r="L84" s="18"/>
      <c r="M84" s="18"/>
      <c r="N84" s="18">
        <f>SUM(E83:N83)/10</f>
        <v>9.071678363135996E-2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9.8771295999999981E-2</v>
      </c>
      <c r="X84" s="18"/>
      <c r="Y84" s="18"/>
      <c r="Z84" s="18"/>
      <c r="AA84" s="18"/>
      <c r="AB84" s="18">
        <f>SUM(S83:AB83)/10</f>
        <v>0.11571678363136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0.12377129599999996</v>
      </c>
      <c r="AL84" s="18"/>
      <c r="AM84" s="18"/>
      <c r="AN84" s="18"/>
      <c r="AO84" s="18"/>
      <c r="AP84" s="18">
        <f>SUM(AG83:AP83)/10</f>
        <v>0.14071678363135995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0.148771296</v>
      </c>
      <c r="AZ84" s="18"/>
      <c r="BA84" s="18"/>
      <c r="BB84" s="18"/>
      <c r="BC84" s="18"/>
      <c r="BD84" s="18">
        <f>SUM(AU83:BD83)/10</f>
        <v>0.16571678363135994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0.17377129599999999</v>
      </c>
      <c r="BN84" s="18"/>
      <c r="BO84" s="18"/>
      <c r="BP84" s="18"/>
      <c r="BQ84" s="18"/>
      <c r="BR84" s="18">
        <f>SUM(BI83:BR83)/10</f>
        <v>0.19071678363135997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220">E81*E$16</f>
        <v>66299.999999999971</v>
      </c>
      <c r="F85" s="23">
        <f t="shared" si="220"/>
        <v>69360.000000000058</v>
      </c>
      <c r="G85" s="23">
        <f t="shared" si="220"/>
        <v>73031.999999999898</v>
      </c>
      <c r="H85" s="23">
        <f t="shared" si="220"/>
        <v>77438.400000000125</v>
      </c>
      <c r="I85" s="23">
        <f t="shared" si="220"/>
        <v>82726.079999999929</v>
      </c>
      <c r="J85" s="23">
        <f t="shared" si="220"/>
        <v>89071.296000000308</v>
      </c>
      <c r="K85" s="23">
        <f t="shared" si="220"/>
        <v>96685.555199999857</v>
      </c>
      <c r="L85" s="23">
        <f t="shared" si="220"/>
        <v>105822.66623999985</v>
      </c>
      <c r="M85" s="23">
        <f t="shared" si="220"/>
        <v>116787.19948799949</v>
      </c>
      <c r="N85" s="23">
        <f t="shared" si="220"/>
        <v>129944.63938560033</v>
      </c>
      <c r="P85" s="163"/>
      <c r="Q85" s="163"/>
      <c r="R85" s="20" t="s">
        <v>57</v>
      </c>
      <c r="S85" s="23">
        <f t="shared" ref="S85:AB85" si="221">S81*S$16</f>
        <v>91299.999999999985</v>
      </c>
      <c r="T85" s="23">
        <f t="shared" si="221"/>
        <v>94360.000000000044</v>
      </c>
      <c r="U85" s="23">
        <f t="shared" si="221"/>
        <v>98031.999999999913</v>
      </c>
      <c r="V85" s="23">
        <f t="shared" si="221"/>
        <v>102438.40000000011</v>
      </c>
      <c r="W85" s="23">
        <f t="shared" si="221"/>
        <v>107726.07999999991</v>
      </c>
      <c r="X85" s="23">
        <f t="shared" si="221"/>
        <v>114071.29600000031</v>
      </c>
      <c r="Y85" s="23">
        <f t="shared" si="221"/>
        <v>121685.55519999987</v>
      </c>
      <c r="Z85" s="23">
        <f t="shared" si="221"/>
        <v>130822.66623999983</v>
      </c>
      <c r="AA85" s="23">
        <f t="shared" si="221"/>
        <v>141787.19948799946</v>
      </c>
      <c r="AB85" s="23">
        <f t="shared" si="221"/>
        <v>154944.63938560034</v>
      </c>
      <c r="AC85" s="5"/>
      <c r="AD85" s="163"/>
      <c r="AE85" s="163"/>
      <c r="AF85" s="20" t="s">
        <v>57</v>
      </c>
      <c r="AG85" s="23">
        <f t="shared" ref="AG85:AP85" si="222">AG81*AG$16</f>
        <v>116299.99999999999</v>
      </c>
      <c r="AH85" s="23">
        <f t="shared" si="222"/>
        <v>119360.00000000003</v>
      </c>
      <c r="AI85" s="23">
        <f t="shared" si="222"/>
        <v>123031.99999999991</v>
      </c>
      <c r="AJ85" s="23">
        <f t="shared" si="222"/>
        <v>127438.40000000011</v>
      </c>
      <c r="AK85" s="23">
        <f t="shared" si="222"/>
        <v>132726.07999999993</v>
      </c>
      <c r="AL85" s="23">
        <f t="shared" si="222"/>
        <v>139071.29600000029</v>
      </c>
      <c r="AM85" s="23">
        <f t="shared" si="222"/>
        <v>146685.55519999986</v>
      </c>
      <c r="AN85" s="23">
        <f t="shared" si="222"/>
        <v>155822.66623999985</v>
      </c>
      <c r="AO85" s="23">
        <f t="shared" si="222"/>
        <v>166787.19948799949</v>
      </c>
      <c r="AP85" s="23">
        <f t="shared" si="222"/>
        <v>179944.63938560028</v>
      </c>
      <c r="AQ85" s="5"/>
      <c r="AR85" s="163"/>
      <c r="AS85" s="163"/>
      <c r="AT85" s="20" t="s">
        <v>57</v>
      </c>
      <c r="AU85" s="23">
        <f t="shared" ref="AU85:BD85" si="223">AU81*AU$16</f>
        <v>141300</v>
      </c>
      <c r="AV85" s="23">
        <f t="shared" si="223"/>
        <v>144360.00000000003</v>
      </c>
      <c r="AW85" s="23">
        <f t="shared" si="223"/>
        <v>148031.99999999991</v>
      </c>
      <c r="AX85" s="23">
        <f t="shared" si="223"/>
        <v>152438.40000000011</v>
      </c>
      <c r="AY85" s="23">
        <f t="shared" si="223"/>
        <v>157726.07999999993</v>
      </c>
      <c r="AZ85" s="23">
        <f t="shared" si="223"/>
        <v>164071.29600000032</v>
      </c>
      <c r="BA85" s="23">
        <f t="shared" si="223"/>
        <v>171685.55519999986</v>
      </c>
      <c r="BB85" s="23">
        <f t="shared" si="223"/>
        <v>180822.66623999985</v>
      </c>
      <c r="BC85" s="23">
        <f t="shared" si="223"/>
        <v>191787.19948799949</v>
      </c>
      <c r="BD85" s="23">
        <f t="shared" si="223"/>
        <v>204944.63938560031</v>
      </c>
      <c r="BE85" s="5"/>
      <c r="BF85" s="163"/>
      <c r="BG85" s="163"/>
      <c r="BH85" s="20" t="s">
        <v>57</v>
      </c>
      <c r="BI85" s="23">
        <f t="shared" ref="BI85:BR85" si="224">BI81*BI$16</f>
        <v>166300</v>
      </c>
      <c r="BJ85" s="23">
        <f t="shared" si="224"/>
        <v>169360.00000000003</v>
      </c>
      <c r="BK85" s="23">
        <f t="shared" si="224"/>
        <v>173031.99999999991</v>
      </c>
      <c r="BL85" s="23">
        <f t="shared" si="224"/>
        <v>177438.40000000011</v>
      </c>
      <c r="BM85" s="23">
        <f t="shared" si="224"/>
        <v>182726.07999999993</v>
      </c>
      <c r="BN85" s="23">
        <f t="shared" si="224"/>
        <v>189071.29600000029</v>
      </c>
      <c r="BO85" s="23">
        <f t="shared" si="224"/>
        <v>196685.55519999986</v>
      </c>
      <c r="BP85" s="23">
        <f t="shared" si="224"/>
        <v>205822.66623999982</v>
      </c>
      <c r="BQ85" s="23">
        <f t="shared" si="224"/>
        <v>216787.19948799949</v>
      </c>
      <c r="BR85" s="23">
        <f t="shared" si="224"/>
        <v>229944.63938560031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73771.296000000002</v>
      </c>
      <c r="J86" s="23"/>
      <c r="K86" s="23"/>
      <c r="L86" s="23"/>
      <c r="M86" s="23"/>
      <c r="N86" s="23">
        <f>SUM(E85:N85)/10</f>
        <v>90716.783631359969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98771.295999999988</v>
      </c>
      <c r="X86" s="23"/>
      <c r="Y86" s="23"/>
      <c r="Z86" s="23"/>
      <c r="AA86" s="23"/>
      <c r="AB86" s="23">
        <f>SUM(S85:AB85)/10</f>
        <v>115716.78363135997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123771.296</v>
      </c>
      <c r="AL86" s="23"/>
      <c r="AM86" s="23"/>
      <c r="AN86" s="23"/>
      <c r="AO86" s="23"/>
      <c r="AP86" s="23">
        <f>SUM(AG85:AP85)/10</f>
        <v>140716.78363135998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148771.296</v>
      </c>
      <c r="AZ86" s="23"/>
      <c r="BA86" s="23"/>
      <c r="BB86" s="23"/>
      <c r="BC86" s="23"/>
      <c r="BD86" s="23">
        <f>SUM(AU85:BD85)/10</f>
        <v>165716.78363135998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173771.296</v>
      </c>
      <c r="BN86" s="23"/>
      <c r="BO86" s="23"/>
      <c r="BP86" s="23"/>
      <c r="BQ86" s="23"/>
      <c r="BR86" s="23">
        <f>SUM(BI85:BR85)/10</f>
        <v>190716.78363135998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66299.999999999971</v>
      </c>
      <c r="F87" s="22">
        <f t="shared" ref="F87:N87" si="225">E87+F85</f>
        <v>135660.00000000003</v>
      </c>
      <c r="G87" s="22">
        <f t="shared" si="225"/>
        <v>208691.99999999994</v>
      </c>
      <c r="H87" s="22">
        <f t="shared" si="225"/>
        <v>286130.40000000008</v>
      </c>
      <c r="I87" s="22">
        <f t="shared" si="225"/>
        <v>368856.48</v>
      </c>
      <c r="J87" s="22">
        <f t="shared" si="225"/>
        <v>457927.7760000003</v>
      </c>
      <c r="K87" s="22">
        <f t="shared" si="225"/>
        <v>554613.33120000013</v>
      </c>
      <c r="L87" s="22">
        <f t="shared" si="225"/>
        <v>660435.99743999995</v>
      </c>
      <c r="M87" s="22">
        <f t="shared" si="225"/>
        <v>777223.19692799938</v>
      </c>
      <c r="N87" s="22">
        <f t="shared" si="225"/>
        <v>907167.83631359972</v>
      </c>
      <c r="P87" s="163"/>
      <c r="Q87" s="163"/>
      <c r="R87" s="20" t="s">
        <v>58</v>
      </c>
      <c r="S87" s="22">
        <f>S85</f>
        <v>91299.999999999985</v>
      </c>
      <c r="T87" s="22">
        <f t="shared" ref="T87:AB87" si="226">S87+T85</f>
        <v>185660.00000000003</v>
      </c>
      <c r="U87" s="22">
        <f t="shared" si="226"/>
        <v>283691.99999999994</v>
      </c>
      <c r="V87" s="22">
        <f t="shared" si="226"/>
        <v>386130.4</v>
      </c>
      <c r="W87" s="22">
        <f t="shared" si="226"/>
        <v>493856.47999999992</v>
      </c>
      <c r="X87" s="22">
        <f t="shared" si="226"/>
        <v>607927.77600000019</v>
      </c>
      <c r="Y87" s="22">
        <f t="shared" si="226"/>
        <v>729613.33120000002</v>
      </c>
      <c r="Z87" s="22">
        <f t="shared" si="226"/>
        <v>860435.99743999983</v>
      </c>
      <c r="AA87" s="22">
        <f t="shared" si="226"/>
        <v>1002223.1969279993</v>
      </c>
      <c r="AB87" s="22">
        <f t="shared" si="226"/>
        <v>1157167.8363135997</v>
      </c>
      <c r="AC87" s="5"/>
      <c r="AD87" s="163"/>
      <c r="AE87" s="163"/>
      <c r="AF87" s="20" t="s">
        <v>58</v>
      </c>
      <c r="AG87" s="22">
        <f>AG85</f>
        <v>116299.99999999999</v>
      </c>
      <c r="AH87" s="22">
        <f t="shared" ref="AH87:AP87" si="227">AG87+AH85</f>
        <v>235660</v>
      </c>
      <c r="AI87" s="22">
        <f t="shared" si="227"/>
        <v>358691.99999999988</v>
      </c>
      <c r="AJ87" s="22">
        <f t="shared" si="227"/>
        <v>486130.4</v>
      </c>
      <c r="AK87" s="22">
        <f t="shared" si="227"/>
        <v>618856.48</v>
      </c>
      <c r="AL87" s="22">
        <f t="shared" si="227"/>
        <v>757927.7760000003</v>
      </c>
      <c r="AM87" s="22">
        <f t="shared" si="227"/>
        <v>904613.33120000013</v>
      </c>
      <c r="AN87" s="22">
        <f t="shared" si="227"/>
        <v>1060435.9974400001</v>
      </c>
      <c r="AO87" s="22">
        <f t="shared" si="227"/>
        <v>1227223.1969279996</v>
      </c>
      <c r="AP87" s="22">
        <f t="shared" si="227"/>
        <v>1407167.8363136</v>
      </c>
      <c r="AQ87" s="5"/>
      <c r="AR87" s="163"/>
      <c r="AS87" s="163"/>
      <c r="AT87" s="20" t="s">
        <v>58</v>
      </c>
      <c r="AU87" s="22">
        <f>AU85</f>
        <v>141300</v>
      </c>
      <c r="AV87" s="22">
        <f t="shared" ref="AV87:BD87" si="228">AU87+AV85</f>
        <v>285660</v>
      </c>
      <c r="AW87" s="22">
        <f t="shared" si="228"/>
        <v>433691.99999999988</v>
      </c>
      <c r="AX87" s="22">
        <f t="shared" si="228"/>
        <v>586130.4</v>
      </c>
      <c r="AY87" s="22">
        <f t="shared" si="228"/>
        <v>743856.48</v>
      </c>
      <c r="AZ87" s="22">
        <f t="shared" si="228"/>
        <v>907927.7760000003</v>
      </c>
      <c r="BA87" s="22">
        <f t="shared" si="228"/>
        <v>1079613.3312000001</v>
      </c>
      <c r="BB87" s="22">
        <f t="shared" si="228"/>
        <v>1260435.9974400001</v>
      </c>
      <c r="BC87" s="22">
        <f t="shared" si="228"/>
        <v>1452223.1969279996</v>
      </c>
      <c r="BD87" s="22">
        <f t="shared" si="228"/>
        <v>1657167.8363136</v>
      </c>
      <c r="BE87" s="5"/>
      <c r="BF87" s="163"/>
      <c r="BG87" s="163"/>
      <c r="BH87" s="20" t="s">
        <v>58</v>
      </c>
      <c r="BI87" s="22">
        <f>BI85</f>
        <v>166300</v>
      </c>
      <c r="BJ87" s="22">
        <f t="shared" ref="BJ87:BR87" si="229">BI87+BJ85</f>
        <v>335660</v>
      </c>
      <c r="BK87" s="22">
        <f t="shared" si="229"/>
        <v>508691.99999999988</v>
      </c>
      <c r="BL87" s="22">
        <f t="shared" si="229"/>
        <v>686130.4</v>
      </c>
      <c r="BM87" s="22">
        <f t="shared" si="229"/>
        <v>868856.48</v>
      </c>
      <c r="BN87" s="22">
        <f t="shared" si="229"/>
        <v>1057927.7760000003</v>
      </c>
      <c r="BO87" s="22">
        <f t="shared" si="229"/>
        <v>1254613.3312000001</v>
      </c>
      <c r="BP87" s="22">
        <f t="shared" si="229"/>
        <v>1460435.9974400001</v>
      </c>
      <c r="BQ87" s="22">
        <f t="shared" si="229"/>
        <v>1677223.1969279996</v>
      </c>
      <c r="BR87" s="22">
        <f t="shared" si="229"/>
        <v>1907167.8363136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230">E58+E73-E132</f>
        <v>6.629999999999997E-2</v>
      </c>
      <c r="F88" s="17">
        <f t="shared" si="230"/>
        <v>8.262000000000011E-2</v>
      </c>
      <c r="G88" s="17">
        <f t="shared" si="230"/>
        <v>0.10281599999999957</v>
      </c>
      <c r="H88" s="17">
        <f t="shared" si="230"/>
        <v>0.12778560000000094</v>
      </c>
      <c r="I88" s="17">
        <f t="shared" si="230"/>
        <v>0.15863039999999898</v>
      </c>
      <c r="J88" s="17">
        <f t="shared" si="230"/>
        <v>0.19670169600000295</v>
      </c>
      <c r="K88" s="17">
        <f t="shared" si="230"/>
        <v>0.243656294399996</v>
      </c>
      <c r="L88" s="17">
        <f t="shared" si="230"/>
        <v>0.3015246643199998</v>
      </c>
      <c r="M88" s="17">
        <f t="shared" si="230"/>
        <v>0.37279413043199272</v>
      </c>
      <c r="N88" s="17">
        <f t="shared" si="230"/>
        <v>0.46051039641601577</v>
      </c>
      <c r="P88" s="163"/>
      <c r="Q88" s="171" t="s">
        <v>44</v>
      </c>
      <c r="R88" s="16" t="s">
        <v>55</v>
      </c>
      <c r="S88" s="17">
        <f t="shared" ref="S88:AB88" si="231">S58+S73-S132</f>
        <v>9.1299999999999992E-2</v>
      </c>
      <c r="T88" s="17">
        <f t="shared" si="231"/>
        <v>0.11262000000000005</v>
      </c>
      <c r="U88" s="17">
        <f t="shared" si="231"/>
        <v>0.13881599999999983</v>
      </c>
      <c r="V88" s="17">
        <f t="shared" si="231"/>
        <v>0.17098560000000074</v>
      </c>
      <c r="W88" s="17">
        <f t="shared" si="231"/>
        <v>0.21047039999999909</v>
      </c>
      <c r="X88" s="17">
        <f t="shared" si="231"/>
        <v>0.25890969600000258</v>
      </c>
      <c r="Y88" s="17">
        <f t="shared" si="231"/>
        <v>0.31830589439999646</v>
      </c>
      <c r="Z88" s="17">
        <f t="shared" si="231"/>
        <v>0.3911041843199996</v>
      </c>
      <c r="AA88" s="17">
        <f t="shared" si="231"/>
        <v>0.4802895544319935</v>
      </c>
      <c r="AB88" s="17">
        <f t="shared" si="231"/>
        <v>0.58950490521601451</v>
      </c>
      <c r="AC88" s="5"/>
      <c r="AD88" s="163"/>
      <c r="AE88" s="171" t="s">
        <v>44</v>
      </c>
      <c r="AF88" s="16" t="s">
        <v>55</v>
      </c>
      <c r="AG88" s="17">
        <f t="shared" ref="AG88:AP88" si="232">AG58+AG73-AG132</f>
        <v>0.11629999999999999</v>
      </c>
      <c r="AH88" s="17">
        <f t="shared" si="232"/>
        <v>0.14262000000000008</v>
      </c>
      <c r="AI88" s="17">
        <f t="shared" si="232"/>
        <v>0.17481599999999969</v>
      </c>
      <c r="AJ88" s="17">
        <f t="shared" si="232"/>
        <v>0.21418560000000081</v>
      </c>
      <c r="AK88" s="17">
        <f t="shared" si="232"/>
        <v>0.26231039999999906</v>
      </c>
      <c r="AL88" s="17">
        <f t="shared" si="232"/>
        <v>0.32111769600000251</v>
      </c>
      <c r="AM88" s="17">
        <f t="shared" si="232"/>
        <v>0.39295549439999689</v>
      </c>
      <c r="AN88" s="17">
        <f t="shared" si="232"/>
        <v>0.48068370431999941</v>
      </c>
      <c r="AO88" s="17">
        <f t="shared" si="232"/>
        <v>0.5877849784319954</v>
      </c>
      <c r="AP88" s="17">
        <f t="shared" si="232"/>
        <v>0.71849941401601214</v>
      </c>
      <c r="AQ88" s="5"/>
      <c r="AR88" s="163"/>
      <c r="AS88" s="171" t="s">
        <v>44</v>
      </c>
      <c r="AT88" s="16" t="s">
        <v>55</v>
      </c>
      <c r="AU88" s="17">
        <f t="shared" ref="AU88:BD88" si="233">AU58+AU73-AU132</f>
        <v>0.14129999999999995</v>
      </c>
      <c r="AV88" s="17">
        <f t="shared" si="233"/>
        <v>0.17262000000000005</v>
      </c>
      <c r="AW88" s="17">
        <f t="shared" si="233"/>
        <v>0.21081599999999975</v>
      </c>
      <c r="AX88" s="17">
        <f t="shared" si="233"/>
        <v>0.25738560000000082</v>
      </c>
      <c r="AY88" s="17">
        <f t="shared" si="233"/>
        <v>0.31415039999999905</v>
      </c>
      <c r="AZ88" s="17">
        <f t="shared" si="233"/>
        <v>0.38332569600000199</v>
      </c>
      <c r="BA88" s="17">
        <f t="shared" si="233"/>
        <v>0.4676050943999972</v>
      </c>
      <c r="BB88" s="17">
        <f t="shared" si="233"/>
        <v>0.57026322431999943</v>
      </c>
      <c r="BC88" s="17">
        <f t="shared" si="233"/>
        <v>0.69528040243199529</v>
      </c>
      <c r="BD88" s="17">
        <f t="shared" si="233"/>
        <v>0.8474939228160101</v>
      </c>
      <c r="BE88" s="5"/>
      <c r="BF88" s="163"/>
      <c r="BG88" s="171" t="s">
        <v>44</v>
      </c>
      <c r="BH88" s="16" t="s">
        <v>55</v>
      </c>
      <c r="BI88" s="17">
        <f t="shared" ref="BI88:BR88" si="234">BI58+BI73-BI132</f>
        <v>0.16629999999999998</v>
      </c>
      <c r="BJ88" s="17">
        <f t="shared" si="234"/>
        <v>0.20262000000000002</v>
      </c>
      <c r="BK88" s="17">
        <f t="shared" si="234"/>
        <v>0.24681599999999984</v>
      </c>
      <c r="BL88" s="17">
        <f t="shared" si="234"/>
        <v>0.30058560000000034</v>
      </c>
      <c r="BM88" s="17">
        <f t="shared" si="234"/>
        <v>0.3659903999999996</v>
      </c>
      <c r="BN88" s="17">
        <f t="shared" si="234"/>
        <v>0.44553369600000214</v>
      </c>
      <c r="BO88" s="17">
        <f t="shared" si="234"/>
        <v>0.54225469439999785</v>
      </c>
      <c r="BP88" s="17">
        <f t="shared" si="234"/>
        <v>0.65984274431999879</v>
      </c>
      <c r="BQ88" s="17">
        <f t="shared" si="234"/>
        <v>0.80277582643199763</v>
      </c>
      <c r="BR88" s="17">
        <f t="shared" si="234"/>
        <v>0.97648843161600696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0.1076303999999999</v>
      </c>
      <c r="J89" s="18"/>
      <c r="K89" s="18"/>
      <c r="L89" s="18"/>
      <c r="M89" s="18"/>
      <c r="N89" s="18">
        <f>SUM(E88:N88)/10</f>
        <v>0.21133391815680067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0.14483839999999995</v>
      </c>
      <c r="X89" s="18"/>
      <c r="Y89" s="18"/>
      <c r="Z89" s="18"/>
      <c r="AA89" s="18"/>
      <c r="AB89" s="18">
        <f>SUM(S88:AB88)/10</f>
        <v>0.27623062343680066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0.18204639999999991</v>
      </c>
      <c r="AL89" s="18"/>
      <c r="AM89" s="18"/>
      <c r="AN89" s="18"/>
      <c r="AO89" s="18"/>
      <c r="AP89" s="18">
        <f>SUM(AG88:AP88)/10</f>
        <v>0.34112732871680057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0.21925439999999993</v>
      </c>
      <c r="AZ89" s="18"/>
      <c r="BA89" s="18"/>
      <c r="BB89" s="18"/>
      <c r="BC89" s="18"/>
      <c r="BD89" s="18">
        <f>SUM(AU88:BD88)/10</f>
        <v>0.40602403399680032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0.25646239999999992</v>
      </c>
      <c r="BN89" s="18"/>
      <c r="BO89" s="18"/>
      <c r="BP89" s="18"/>
      <c r="BQ89" s="18"/>
      <c r="BR89" s="18">
        <f>SUM(BI88:BR88)/10</f>
        <v>0.47092073927680034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66299.999999999971</v>
      </c>
      <c r="F90" s="23">
        <f>F92-E92</f>
        <v>82620.000000000116</v>
      </c>
      <c r="G90" s="23">
        <f>G92-F92</f>
        <v>102815.99999999959</v>
      </c>
      <c r="H90" s="23">
        <f t="shared" ref="H90:N90" si="235">H92-G92</f>
        <v>127785.60000000094</v>
      </c>
      <c r="I90" s="23">
        <f t="shared" si="235"/>
        <v>158630.39999999892</v>
      </c>
      <c r="J90" s="23">
        <f t="shared" si="235"/>
        <v>196701.69600000291</v>
      </c>
      <c r="K90" s="23">
        <f t="shared" si="235"/>
        <v>243656.29439999629</v>
      </c>
      <c r="L90" s="23">
        <f t="shared" si="235"/>
        <v>301524.66431999987</v>
      </c>
      <c r="M90" s="23">
        <f t="shared" si="235"/>
        <v>372794.13043199223</v>
      </c>
      <c r="N90" s="23">
        <f t="shared" si="235"/>
        <v>460510.39641601569</v>
      </c>
      <c r="P90" s="163"/>
      <c r="Q90" s="163"/>
      <c r="R90" s="20" t="s">
        <v>57</v>
      </c>
      <c r="S90" s="23">
        <f>S92</f>
        <v>91299.999999999985</v>
      </c>
      <c r="T90" s="23">
        <f>T92-S92</f>
        <v>112620.00000000007</v>
      </c>
      <c r="U90" s="23">
        <f>U92-T92</f>
        <v>138815.99999999971</v>
      </c>
      <c r="V90" s="23">
        <f t="shared" ref="V90:AB90" si="236">V92-U92</f>
        <v>170985.60000000073</v>
      </c>
      <c r="W90" s="23">
        <f t="shared" si="236"/>
        <v>210470.39999999915</v>
      </c>
      <c r="X90" s="23">
        <f t="shared" si="236"/>
        <v>258909.69600000244</v>
      </c>
      <c r="Y90" s="23">
        <f t="shared" si="236"/>
        <v>318305.89439999685</v>
      </c>
      <c r="Z90" s="23">
        <f t="shared" si="236"/>
        <v>391104.18431999953</v>
      </c>
      <c r="AA90" s="23">
        <f t="shared" si="236"/>
        <v>480289.55443199328</v>
      </c>
      <c r="AB90" s="23">
        <f t="shared" si="236"/>
        <v>589504.90521601448</v>
      </c>
      <c r="AC90" s="5"/>
      <c r="AD90" s="163"/>
      <c r="AE90" s="163"/>
      <c r="AF90" s="20" t="s">
        <v>57</v>
      </c>
      <c r="AG90" s="23">
        <f>AG92</f>
        <v>116300.00000000001</v>
      </c>
      <c r="AH90" s="23">
        <f>AH92-AG92</f>
        <v>142620.00000000006</v>
      </c>
      <c r="AI90" s="23">
        <f>AI92-AH92</f>
        <v>174815.99999999971</v>
      </c>
      <c r="AJ90" s="23">
        <f t="shared" ref="AJ90:AP90" si="237">AJ92-AI92</f>
        <v>214185.60000000068</v>
      </c>
      <c r="AK90" s="23">
        <f t="shared" si="237"/>
        <v>262310.39999999921</v>
      </c>
      <c r="AL90" s="23">
        <f t="shared" si="237"/>
        <v>321117.69600000244</v>
      </c>
      <c r="AM90" s="23">
        <f t="shared" si="237"/>
        <v>392955.49439999694</v>
      </c>
      <c r="AN90" s="23">
        <f t="shared" si="237"/>
        <v>480683.70431999932</v>
      </c>
      <c r="AO90" s="23">
        <f t="shared" si="237"/>
        <v>587784.97843199503</v>
      </c>
      <c r="AP90" s="23">
        <f t="shared" si="237"/>
        <v>718499.4140160121</v>
      </c>
      <c r="AQ90" s="5"/>
      <c r="AR90" s="163"/>
      <c r="AS90" s="163"/>
      <c r="AT90" s="20" t="s">
        <v>57</v>
      </c>
      <c r="AU90" s="23">
        <f>AU92</f>
        <v>141300</v>
      </c>
      <c r="AV90" s="23">
        <f>AV92-AU92</f>
        <v>172620.00000000006</v>
      </c>
      <c r="AW90" s="23">
        <f>AW92-AV92</f>
        <v>210815.99999999971</v>
      </c>
      <c r="AX90" s="23">
        <f t="shared" ref="AX90:BD90" si="238">AX92-AW92</f>
        <v>257385.60000000068</v>
      </c>
      <c r="AY90" s="23">
        <f t="shared" si="238"/>
        <v>314150.39999999932</v>
      </c>
      <c r="AZ90" s="23">
        <f t="shared" si="238"/>
        <v>383325.69600000209</v>
      </c>
      <c r="BA90" s="23">
        <f t="shared" si="238"/>
        <v>467605.0943999975</v>
      </c>
      <c r="BB90" s="23">
        <f t="shared" si="238"/>
        <v>570263.22431999911</v>
      </c>
      <c r="BC90" s="23">
        <f t="shared" si="238"/>
        <v>695280.40243199561</v>
      </c>
      <c r="BD90" s="23">
        <f t="shared" si="238"/>
        <v>847493.92281601066</v>
      </c>
      <c r="BE90" s="5"/>
      <c r="BF90" s="163"/>
      <c r="BG90" s="163"/>
      <c r="BH90" s="20" t="s">
        <v>57</v>
      </c>
      <c r="BI90" s="23">
        <f>BI92</f>
        <v>166300</v>
      </c>
      <c r="BJ90" s="23">
        <f>BJ92-BI92</f>
        <v>202620</v>
      </c>
      <c r="BK90" s="23">
        <f>BK92-BJ92</f>
        <v>246815.99999999988</v>
      </c>
      <c r="BL90" s="23">
        <f t="shared" ref="BL90:BR90" si="239">BL92-BK92</f>
        <v>300585.60000000021</v>
      </c>
      <c r="BM90" s="23">
        <f t="shared" si="239"/>
        <v>365990.39999999967</v>
      </c>
      <c r="BN90" s="23">
        <f t="shared" si="239"/>
        <v>445533.69600000209</v>
      </c>
      <c r="BO90" s="23">
        <f t="shared" si="239"/>
        <v>542254.69439999759</v>
      </c>
      <c r="BP90" s="23">
        <f t="shared" si="239"/>
        <v>659842.74431999959</v>
      </c>
      <c r="BQ90" s="23">
        <f t="shared" si="239"/>
        <v>802775.82643199665</v>
      </c>
      <c r="BR90" s="23">
        <f t="shared" si="239"/>
        <v>976488.43161600828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107630.39999999991</v>
      </c>
      <c r="J91" s="23"/>
      <c r="K91" s="23"/>
      <c r="L91" s="23"/>
      <c r="M91" s="23"/>
      <c r="N91" s="23">
        <f>SUM(E90:N90)/10</f>
        <v>211333.91815680065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144838.39999999994</v>
      </c>
      <c r="X91" s="23"/>
      <c r="Y91" s="23"/>
      <c r="Z91" s="23"/>
      <c r="AA91" s="23"/>
      <c r="AB91" s="23">
        <f>SUM(S90:AB90)/10</f>
        <v>276230.62343680061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182046.39999999994</v>
      </c>
      <c r="AL91" s="23"/>
      <c r="AM91" s="23"/>
      <c r="AN91" s="23"/>
      <c r="AO91" s="23"/>
      <c r="AP91" s="23">
        <f>SUM(AG90:AP90)/10</f>
        <v>341127.32871680055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219254.39999999997</v>
      </c>
      <c r="AZ91" s="23"/>
      <c r="BA91" s="23"/>
      <c r="BB91" s="23"/>
      <c r="BC91" s="23"/>
      <c r="BD91" s="23">
        <f>SUM(AU90:BD90)/10</f>
        <v>406024.03399680048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256462.39999999997</v>
      </c>
      <c r="BN91" s="23"/>
      <c r="BO91" s="23"/>
      <c r="BP91" s="23"/>
      <c r="BQ91" s="23"/>
      <c r="BR91" s="23">
        <f>SUM(BI90:BR90)/10</f>
        <v>470920.73927680042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240">E82*E$16</f>
        <v>66299.999999999971</v>
      </c>
      <c r="F92" s="22">
        <f t="shared" si="240"/>
        <v>148920.00000000009</v>
      </c>
      <c r="G92" s="22">
        <f t="shared" si="240"/>
        <v>251735.99999999968</v>
      </c>
      <c r="H92" s="22">
        <f t="shared" si="240"/>
        <v>379521.60000000062</v>
      </c>
      <c r="I92" s="22">
        <f t="shared" si="240"/>
        <v>538151.99999999953</v>
      </c>
      <c r="J92" s="22">
        <f t="shared" si="240"/>
        <v>734853.69600000244</v>
      </c>
      <c r="K92" s="22">
        <f t="shared" si="240"/>
        <v>978509.99039999873</v>
      </c>
      <c r="L92" s="22">
        <f t="shared" si="240"/>
        <v>1280034.6547199986</v>
      </c>
      <c r="M92" s="22">
        <f t="shared" si="240"/>
        <v>1652828.7851519908</v>
      </c>
      <c r="N92" s="22">
        <f t="shared" si="240"/>
        <v>2113339.1815680065</v>
      </c>
      <c r="P92" s="163"/>
      <c r="Q92" s="163"/>
      <c r="R92" s="20" t="s">
        <v>58</v>
      </c>
      <c r="S92" s="22">
        <f t="shared" ref="S92:AB92" si="241">S82*S$16</f>
        <v>91299.999999999985</v>
      </c>
      <c r="T92" s="22">
        <f t="shared" si="241"/>
        <v>203920.00000000006</v>
      </c>
      <c r="U92" s="22">
        <f t="shared" si="241"/>
        <v>342735.99999999977</v>
      </c>
      <c r="V92" s="22">
        <f t="shared" si="241"/>
        <v>513721.6000000005</v>
      </c>
      <c r="W92" s="22">
        <f t="shared" si="241"/>
        <v>724191.99999999965</v>
      </c>
      <c r="X92" s="22">
        <f t="shared" si="241"/>
        <v>983101.69600000209</v>
      </c>
      <c r="Y92" s="22">
        <f t="shared" si="241"/>
        <v>1301407.5903999989</v>
      </c>
      <c r="Z92" s="22">
        <f t="shared" si="241"/>
        <v>1692511.7747199985</v>
      </c>
      <c r="AA92" s="22">
        <f t="shared" si="241"/>
        <v>2172801.3291519918</v>
      </c>
      <c r="AB92" s="22">
        <f t="shared" si="241"/>
        <v>2762306.2343680062</v>
      </c>
      <c r="AC92" s="5"/>
      <c r="AD92" s="163"/>
      <c r="AE92" s="163"/>
      <c r="AF92" s="20" t="s">
        <v>58</v>
      </c>
      <c r="AG92" s="22">
        <f t="shared" ref="AG92:AP92" si="242">AG82*AG$16</f>
        <v>116300.00000000001</v>
      </c>
      <c r="AH92" s="22">
        <f t="shared" si="242"/>
        <v>258920.00000000006</v>
      </c>
      <c r="AI92" s="22">
        <f t="shared" si="242"/>
        <v>433735.99999999977</v>
      </c>
      <c r="AJ92" s="22">
        <f t="shared" si="242"/>
        <v>647921.60000000044</v>
      </c>
      <c r="AK92" s="22">
        <f t="shared" si="242"/>
        <v>910231.99999999965</v>
      </c>
      <c r="AL92" s="22">
        <f t="shared" si="242"/>
        <v>1231349.6960000021</v>
      </c>
      <c r="AM92" s="22">
        <f t="shared" si="242"/>
        <v>1624305.190399999</v>
      </c>
      <c r="AN92" s="22">
        <f t="shared" si="242"/>
        <v>2104988.8947199984</v>
      </c>
      <c r="AO92" s="22">
        <f t="shared" si="242"/>
        <v>2692773.8731519934</v>
      </c>
      <c r="AP92" s="22">
        <f t="shared" si="242"/>
        <v>3411273.2871680055</v>
      </c>
      <c r="AQ92" s="5"/>
      <c r="AR92" s="163"/>
      <c r="AS92" s="163"/>
      <c r="AT92" s="20" t="s">
        <v>58</v>
      </c>
      <c r="AU92" s="22">
        <f t="shared" ref="AU92:BD92" si="243">AU82*AU$16</f>
        <v>141300</v>
      </c>
      <c r="AV92" s="22">
        <f t="shared" si="243"/>
        <v>313920.00000000006</v>
      </c>
      <c r="AW92" s="22">
        <f t="shared" si="243"/>
        <v>524735.99999999977</v>
      </c>
      <c r="AX92" s="22">
        <f t="shared" si="243"/>
        <v>782121.60000000044</v>
      </c>
      <c r="AY92" s="22">
        <f t="shared" si="243"/>
        <v>1096271.9999999998</v>
      </c>
      <c r="AZ92" s="22">
        <f t="shared" si="243"/>
        <v>1479597.6960000019</v>
      </c>
      <c r="BA92" s="22">
        <f t="shared" si="243"/>
        <v>1947202.7903999994</v>
      </c>
      <c r="BB92" s="22">
        <f t="shared" si="243"/>
        <v>2517466.0147199985</v>
      </c>
      <c r="BC92" s="22">
        <f t="shared" si="243"/>
        <v>3212746.4171519941</v>
      </c>
      <c r="BD92" s="22">
        <f t="shared" si="243"/>
        <v>4060240.3399680047</v>
      </c>
      <c r="BE92" s="5"/>
      <c r="BF92" s="163"/>
      <c r="BG92" s="163"/>
      <c r="BH92" s="20" t="s">
        <v>58</v>
      </c>
      <c r="BI92" s="22">
        <f t="shared" ref="BI92:BR92" si="244">BI82*BI$16</f>
        <v>166300</v>
      </c>
      <c r="BJ92" s="22">
        <f t="shared" si="244"/>
        <v>368920</v>
      </c>
      <c r="BK92" s="22">
        <f t="shared" si="244"/>
        <v>615735.99999999988</v>
      </c>
      <c r="BL92" s="22">
        <f t="shared" si="244"/>
        <v>916321.60000000009</v>
      </c>
      <c r="BM92" s="22">
        <f t="shared" si="244"/>
        <v>1282311.9999999998</v>
      </c>
      <c r="BN92" s="22">
        <f t="shared" si="244"/>
        <v>1727845.6960000019</v>
      </c>
      <c r="BO92" s="22">
        <f t="shared" si="244"/>
        <v>2270100.3903999995</v>
      </c>
      <c r="BP92" s="22">
        <f t="shared" si="244"/>
        <v>2929943.134719999</v>
      </c>
      <c r="BQ92" s="22">
        <f t="shared" si="244"/>
        <v>3732718.9611519957</v>
      </c>
      <c r="BR92" s="22">
        <f t="shared" si="244"/>
        <v>4709207.392768004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3.7499999999999999E-2</v>
      </c>
      <c r="F96" s="17">
        <f t="shared" ref="F96:N96" si="245">F$24*$D94</f>
        <v>3.1250000000000007E-2</v>
      </c>
      <c r="G96" s="17">
        <f t="shared" si="245"/>
        <v>2.6041666666666657E-2</v>
      </c>
      <c r="H96" s="17">
        <f t="shared" si="245"/>
        <v>2.1701388888888899E-2</v>
      </c>
      <c r="I96" s="17">
        <f t="shared" si="245"/>
        <v>1.8084490740740734E-2</v>
      </c>
      <c r="J96" s="17">
        <f t="shared" si="245"/>
        <v>1.5070408950617301E-2</v>
      </c>
      <c r="K96" s="17">
        <f t="shared" si="245"/>
        <v>1.2558674125514396E-2</v>
      </c>
      <c r="L96" s="17">
        <f t="shared" si="245"/>
        <v>1.0465561771261997E-2</v>
      </c>
      <c r="M96" s="17">
        <f t="shared" si="245"/>
        <v>8.721301476051652E-3</v>
      </c>
      <c r="N96" s="17">
        <f t="shared" si="245"/>
        <v>7.2677512300430673E-3</v>
      </c>
      <c r="P96" s="163" t="s">
        <v>16</v>
      </c>
      <c r="Q96" s="165" t="s">
        <v>41</v>
      </c>
      <c r="R96" s="16" t="s">
        <v>83</v>
      </c>
      <c r="S96" s="17">
        <f>S$24*$D94</f>
        <v>3.7499999999999999E-2</v>
      </c>
      <c r="T96" s="17">
        <f t="shared" ref="T96:AB96" si="246">T$24*$D94</f>
        <v>3.1250000000000007E-2</v>
      </c>
      <c r="U96" s="17">
        <f t="shared" si="246"/>
        <v>2.6041666666666657E-2</v>
      </c>
      <c r="V96" s="17">
        <f t="shared" si="246"/>
        <v>2.1701388888888899E-2</v>
      </c>
      <c r="W96" s="17">
        <f t="shared" si="246"/>
        <v>1.8084490740740734E-2</v>
      </c>
      <c r="X96" s="17">
        <f t="shared" si="246"/>
        <v>1.5070408950617301E-2</v>
      </c>
      <c r="Y96" s="17">
        <f t="shared" si="246"/>
        <v>1.2558674125514396E-2</v>
      </c>
      <c r="Z96" s="17">
        <f t="shared" si="246"/>
        <v>1.0465561771261997E-2</v>
      </c>
      <c r="AA96" s="17">
        <f t="shared" si="246"/>
        <v>8.721301476051652E-3</v>
      </c>
      <c r="AB96" s="17">
        <f t="shared" si="246"/>
        <v>7.2677512300430673E-3</v>
      </c>
      <c r="AD96" s="163" t="s">
        <v>16</v>
      </c>
      <c r="AE96" s="165" t="s">
        <v>41</v>
      </c>
      <c r="AF96" s="16" t="s">
        <v>83</v>
      </c>
      <c r="AG96" s="17">
        <f>AG$24*$D94</f>
        <v>3.7499999999999999E-2</v>
      </c>
      <c r="AH96" s="17">
        <f t="shared" ref="AH96:AP96" si="247">AH$24*$D94</f>
        <v>3.1250000000000007E-2</v>
      </c>
      <c r="AI96" s="17">
        <f t="shared" si="247"/>
        <v>2.6041666666666657E-2</v>
      </c>
      <c r="AJ96" s="17">
        <f t="shared" si="247"/>
        <v>2.1701388888888899E-2</v>
      </c>
      <c r="AK96" s="17">
        <f t="shared" si="247"/>
        <v>1.8084490740740734E-2</v>
      </c>
      <c r="AL96" s="17">
        <f t="shared" si="247"/>
        <v>1.5070408950617301E-2</v>
      </c>
      <c r="AM96" s="17">
        <f t="shared" si="247"/>
        <v>1.2558674125514396E-2</v>
      </c>
      <c r="AN96" s="17">
        <f t="shared" si="247"/>
        <v>1.0465561771261997E-2</v>
      </c>
      <c r="AO96" s="17">
        <f t="shared" si="247"/>
        <v>8.721301476051652E-3</v>
      </c>
      <c r="AP96" s="17">
        <f t="shared" si="247"/>
        <v>7.2677512300430673E-3</v>
      </c>
      <c r="AR96" s="163" t="s">
        <v>16</v>
      </c>
      <c r="AS96" s="165" t="s">
        <v>41</v>
      </c>
      <c r="AT96" s="16" t="s">
        <v>83</v>
      </c>
      <c r="AU96" s="17">
        <f>AU$24*$D94</f>
        <v>3.7499999999999999E-2</v>
      </c>
      <c r="AV96" s="17">
        <f t="shared" ref="AV96:BD96" si="248">AV$24*$D94</f>
        <v>3.1250000000000007E-2</v>
      </c>
      <c r="AW96" s="17">
        <f t="shared" si="248"/>
        <v>2.6041666666666657E-2</v>
      </c>
      <c r="AX96" s="17">
        <f t="shared" si="248"/>
        <v>2.1701388888888899E-2</v>
      </c>
      <c r="AY96" s="17">
        <f t="shared" si="248"/>
        <v>1.8084490740740734E-2</v>
      </c>
      <c r="AZ96" s="17">
        <f t="shared" si="248"/>
        <v>1.5070408950617301E-2</v>
      </c>
      <c r="BA96" s="17">
        <f t="shared" si="248"/>
        <v>1.2558674125514396E-2</v>
      </c>
      <c r="BB96" s="17">
        <f t="shared" si="248"/>
        <v>1.0465561771261997E-2</v>
      </c>
      <c r="BC96" s="17">
        <f t="shared" si="248"/>
        <v>8.721301476051652E-3</v>
      </c>
      <c r="BD96" s="17">
        <f t="shared" si="248"/>
        <v>7.2677512300430673E-3</v>
      </c>
      <c r="BF96" s="163" t="s">
        <v>16</v>
      </c>
      <c r="BG96" s="165" t="s">
        <v>41</v>
      </c>
      <c r="BH96" s="16" t="s">
        <v>83</v>
      </c>
      <c r="BI96" s="17">
        <f>BI$24*$D94</f>
        <v>3.7499999999999999E-2</v>
      </c>
      <c r="BJ96" s="17">
        <f t="shared" ref="BJ96:BR96" si="249">BJ$24*$D94</f>
        <v>3.1250000000000007E-2</v>
      </c>
      <c r="BK96" s="17">
        <f t="shared" si="249"/>
        <v>2.6041666666666657E-2</v>
      </c>
      <c r="BL96" s="17">
        <f t="shared" si="249"/>
        <v>2.1701388888888899E-2</v>
      </c>
      <c r="BM96" s="17">
        <f t="shared" si="249"/>
        <v>1.8084490740740734E-2</v>
      </c>
      <c r="BN96" s="17">
        <f t="shared" si="249"/>
        <v>1.5070408950617301E-2</v>
      </c>
      <c r="BO96" s="17">
        <f t="shared" si="249"/>
        <v>1.2558674125514396E-2</v>
      </c>
      <c r="BP96" s="17">
        <f t="shared" si="249"/>
        <v>1.0465561771261997E-2</v>
      </c>
      <c r="BQ96" s="17">
        <f t="shared" si="249"/>
        <v>8.721301476051652E-3</v>
      </c>
      <c r="BR96" s="17">
        <f t="shared" si="249"/>
        <v>7.2677512300430673E-3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2.6915509259259257E-2</v>
      </c>
      <c r="J97" s="17"/>
      <c r="K97" s="17"/>
      <c r="L97" s="17"/>
      <c r="M97" s="17"/>
      <c r="N97" s="18">
        <f>SUM(E96:N96)/10</f>
        <v>1.8866124384978471E-2</v>
      </c>
      <c r="P97" s="163"/>
      <c r="Q97" s="165"/>
      <c r="R97" s="16" t="s">
        <v>84</v>
      </c>
      <c r="S97" s="17"/>
      <c r="T97" s="17"/>
      <c r="U97" s="17"/>
      <c r="V97" s="17"/>
      <c r="W97" s="100">
        <f>SUM(S96:W96)/5</f>
        <v>2.6915509259259257E-2</v>
      </c>
      <c r="X97" s="17"/>
      <c r="Y97" s="17"/>
      <c r="Z97" s="17"/>
      <c r="AA97" s="17"/>
      <c r="AB97" s="18">
        <f>SUM(S96:AB96)/10</f>
        <v>1.8866124384978471E-2</v>
      </c>
      <c r="AD97" s="163"/>
      <c r="AE97" s="165"/>
      <c r="AF97" s="16" t="s">
        <v>84</v>
      </c>
      <c r="AG97" s="17"/>
      <c r="AH97" s="17"/>
      <c r="AI97" s="17"/>
      <c r="AJ97" s="17"/>
      <c r="AK97" s="100">
        <f>SUM(AG96:AK96)/5</f>
        <v>2.6915509259259257E-2</v>
      </c>
      <c r="AL97" s="17"/>
      <c r="AM97" s="17"/>
      <c r="AN97" s="17"/>
      <c r="AO97" s="17"/>
      <c r="AP97" s="18">
        <f>SUM(AG96:AP96)/10</f>
        <v>1.8866124384978471E-2</v>
      </c>
      <c r="AR97" s="163"/>
      <c r="AS97" s="165"/>
      <c r="AT97" s="16" t="s">
        <v>84</v>
      </c>
      <c r="AU97" s="17"/>
      <c r="AV97" s="17"/>
      <c r="AW97" s="17"/>
      <c r="AX97" s="17"/>
      <c r="AY97" s="100">
        <f>SUM(AU96:AY96)/5</f>
        <v>2.6915509259259257E-2</v>
      </c>
      <c r="AZ97" s="17"/>
      <c r="BA97" s="17"/>
      <c r="BB97" s="17"/>
      <c r="BC97" s="17"/>
      <c r="BD97" s="18">
        <f>SUM(AU96:BD96)/10</f>
        <v>1.8866124384978471E-2</v>
      </c>
      <c r="BF97" s="163"/>
      <c r="BG97" s="165"/>
      <c r="BH97" s="16" t="s">
        <v>84</v>
      </c>
      <c r="BI97" s="17"/>
      <c r="BJ97" s="17"/>
      <c r="BK97" s="17"/>
      <c r="BL97" s="17"/>
      <c r="BM97" s="100">
        <f>SUM(BI96:BM96)/5</f>
        <v>2.6915509259259257E-2</v>
      </c>
      <c r="BN97" s="17"/>
      <c r="BO97" s="17"/>
      <c r="BP97" s="17"/>
      <c r="BQ97" s="17"/>
      <c r="BR97" s="18">
        <f>SUM(BI96:BR96)/10</f>
        <v>1.8866124384978471E-2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3.7499999999999999E-2</v>
      </c>
      <c r="F98" s="17">
        <f t="shared" ref="F98:N98" si="250">F$18*(F96/F$20)</f>
        <v>6.8750000000000006E-2</v>
      </c>
      <c r="G98" s="17">
        <f t="shared" si="250"/>
        <v>9.4791666666666663E-2</v>
      </c>
      <c r="H98" s="17">
        <f t="shared" si="250"/>
        <v>0.11649305555555556</v>
      </c>
      <c r="I98" s="17">
        <f t="shared" si="250"/>
        <v>0.13457754629629629</v>
      </c>
      <c r="J98" s="17">
        <f t="shared" si="250"/>
        <v>0.1496479552469136</v>
      </c>
      <c r="K98" s="17">
        <f t="shared" si="250"/>
        <v>0.162206629372428</v>
      </c>
      <c r="L98" s="17">
        <f t="shared" si="250"/>
        <v>0.17267219114369001</v>
      </c>
      <c r="M98" s="17">
        <f t="shared" si="250"/>
        <v>0.18139349261974164</v>
      </c>
      <c r="N98" s="17">
        <f t="shared" si="250"/>
        <v>0.18866124384978469</v>
      </c>
      <c r="P98" s="163"/>
      <c r="Q98" s="165"/>
      <c r="R98" s="16" t="s">
        <v>53</v>
      </c>
      <c r="S98" s="17">
        <f>S$18*(S96/S$20)</f>
        <v>3.7499999999999999E-2</v>
      </c>
      <c r="T98" s="17">
        <f t="shared" ref="T98:AB98" si="251">T$18*(T96/T$20)</f>
        <v>6.8750000000000006E-2</v>
      </c>
      <c r="U98" s="17">
        <f t="shared" si="251"/>
        <v>9.4791666666666663E-2</v>
      </c>
      <c r="V98" s="17">
        <f t="shared" si="251"/>
        <v>0.11649305555555556</v>
      </c>
      <c r="W98" s="17">
        <f t="shared" si="251"/>
        <v>0.13457754629629629</v>
      </c>
      <c r="X98" s="17">
        <f t="shared" si="251"/>
        <v>0.1496479552469136</v>
      </c>
      <c r="Y98" s="17">
        <f t="shared" si="251"/>
        <v>0.162206629372428</v>
      </c>
      <c r="Z98" s="17">
        <f t="shared" si="251"/>
        <v>0.17267219114369001</v>
      </c>
      <c r="AA98" s="17">
        <f t="shared" si="251"/>
        <v>0.18139349261974164</v>
      </c>
      <c r="AB98" s="17">
        <f t="shared" si="251"/>
        <v>0.18866124384978469</v>
      </c>
      <c r="AD98" s="163"/>
      <c r="AE98" s="165"/>
      <c r="AF98" s="16" t="s">
        <v>53</v>
      </c>
      <c r="AG98" s="17">
        <f>AG$18*(AG96/AG$20)</f>
        <v>3.7499999999999999E-2</v>
      </c>
      <c r="AH98" s="17">
        <f t="shared" ref="AH98:AP98" si="252">AH$18*(AH96/AH$20)</f>
        <v>6.8750000000000006E-2</v>
      </c>
      <c r="AI98" s="17">
        <f t="shared" si="252"/>
        <v>9.4791666666666663E-2</v>
      </c>
      <c r="AJ98" s="17">
        <f t="shared" si="252"/>
        <v>0.11649305555555556</v>
      </c>
      <c r="AK98" s="17">
        <f t="shared" si="252"/>
        <v>0.13457754629629629</v>
      </c>
      <c r="AL98" s="17">
        <f t="shared" si="252"/>
        <v>0.1496479552469136</v>
      </c>
      <c r="AM98" s="17">
        <f t="shared" si="252"/>
        <v>0.162206629372428</v>
      </c>
      <c r="AN98" s="17">
        <f t="shared" si="252"/>
        <v>0.17267219114369001</v>
      </c>
      <c r="AO98" s="17">
        <f t="shared" si="252"/>
        <v>0.18139349261974164</v>
      </c>
      <c r="AP98" s="17">
        <f t="shared" si="252"/>
        <v>0.18866124384978469</v>
      </c>
      <c r="AR98" s="163"/>
      <c r="AS98" s="165"/>
      <c r="AT98" s="16" t="s">
        <v>53</v>
      </c>
      <c r="AU98" s="17">
        <f>AU$18*(AU96/AU$20)</f>
        <v>3.7499999999999999E-2</v>
      </c>
      <c r="AV98" s="17">
        <f t="shared" ref="AV98:BD98" si="253">AV$18*(AV96/AV$20)</f>
        <v>6.8750000000000006E-2</v>
      </c>
      <c r="AW98" s="17">
        <f t="shared" si="253"/>
        <v>9.4791666666666663E-2</v>
      </c>
      <c r="AX98" s="17">
        <f t="shared" si="253"/>
        <v>0.11649305555555556</v>
      </c>
      <c r="AY98" s="17">
        <f t="shared" si="253"/>
        <v>0.13457754629629629</v>
      </c>
      <c r="AZ98" s="17">
        <f t="shared" si="253"/>
        <v>0.1496479552469136</v>
      </c>
      <c r="BA98" s="17">
        <f t="shared" si="253"/>
        <v>0.162206629372428</v>
      </c>
      <c r="BB98" s="17">
        <f t="shared" si="253"/>
        <v>0.17267219114369001</v>
      </c>
      <c r="BC98" s="17">
        <f t="shared" si="253"/>
        <v>0.18139349261974164</v>
      </c>
      <c r="BD98" s="17">
        <f t="shared" si="253"/>
        <v>0.18866124384978469</v>
      </c>
      <c r="BF98" s="163"/>
      <c r="BG98" s="165"/>
      <c r="BH98" s="16" t="s">
        <v>53</v>
      </c>
      <c r="BI98" s="17">
        <f>BI$18*(BI96/BI$20)</f>
        <v>3.7499999999999999E-2</v>
      </c>
      <c r="BJ98" s="17">
        <f t="shared" ref="BJ98:BR98" si="254">BJ$18*(BJ96/BJ$20)</f>
        <v>6.8750000000000006E-2</v>
      </c>
      <c r="BK98" s="17">
        <f t="shared" si="254"/>
        <v>9.4791666666666663E-2</v>
      </c>
      <c r="BL98" s="17">
        <f t="shared" si="254"/>
        <v>0.11649305555555556</v>
      </c>
      <c r="BM98" s="17">
        <f t="shared" si="254"/>
        <v>0.13457754629629629</v>
      </c>
      <c r="BN98" s="17">
        <f t="shared" si="254"/>
        <v>0.1496479552469136</v>
      </c>
      <c r="BO98" s="17">
        <f t="shared" si="254"/>
        <v>0.162206629372428</v>
      </c>
      <c r="BP98" s="17">
        <f t="shared" si="254"/>
        <v>0.17267219114369001</v>
      </c>
      <c r="BQ98" s="17">
        <f t="shared" si="254"/>
        <v>0.18139349261974164</v>
      </c>
      <c r="BR98" s="17">
        <f t="shared" si="254"/>
        <v>0.18866124384978469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0.375</v>
      </c>
      <c r="F99" s="21">
        <f t="shared" ref="F99:N99" si="255">10*F96</f>
        <v>0.31250000000000006</v>
      </c>
      <c r="G99" s="21">
        <f t="shared" si="255"/>
        <v>0.26041666666666657</v>
      </c>
      <c r="H99" s="21">
        <f t="shared" si="255"/>
        <v>0.21701388888888898</v>
      </c>
      <c r="I99" s="21">
        <f t="shared" si="255"/>
        <v>0.18084490740740733</v>
      </c>
      <c r="J99" s="21">
        <f t="shared" si="255"/>
        <v>0.15070408950617301</v>
      </c>
      <c r="K99" s="21">
        <f t="shared" si="255"/>
        <v>0.12558674125514396</v>
      </c>
      <c r="L99" s="21">
        <f t="shared" si="255"/>
        <v>0.10465561771261997</v>
      </c>
      <c r="M99" s="21">
        <f t="shared" si="255"/>
        <v>8.7213014760516516E-2</v>
      </c>
      <c r="N99" s="21">
        <f t="shared" si="255"/>
        <v>7.267751230043068E-2</v>
      </c>
      <c r="P99" s="163"/>
      <c r="Q99" s="163"/>
      <c r="R99" s="20" t="s">
        <v>57</v>
      </c>
      <c r="S99" s="21">
        <f>10*S96</f>
        <v>0.375</v>
      </c>
      <c r="T99" s="21">
        <f t="shared" ref="T99:AB99" si="256">10*T96</f>
        <v>0.31250000000000006</v>
      </c>
      <c r="U99" s="21">
        <f t="shared" si="256"/>
        <v>0.26041666666666657</v>
      </c>
      <c r="V99" s="21">
        <f t="shared" si="256"/>
        <v>0.21701388888888898</v>
      </c>
      <c r="W99" s="21">
        <f t="shared" si="256"/>
        <v>0.18084490740740733</v>
      </c>
      <c r="X99" s="21">
        <f t="shared" si="256"/>
        <v>0.15070408950617301</v>
      </c>
      <c r="Y99" s="21">
        <f t="shared" si="256"/>
        <v>0.12558674125514396</v>
      </c>
      <c r="Z99" s="21">
        <f t="shared" si="256"/>
        <v>0.10465561771261997</v>
      </c>
      <c r="AA99" s="21">
        <f t="shared" si="256"/>
        <v>8.7213014760516516E-2</v>
      </c>
      <c r="AB99" s="21">
        <f t="shared" si="256"/>
        <v>7.267751230043068E-2</v>
      </c>
      <c r="AD99" s="163"/>
      <c r="AE99" s="163"/>
      <c r="AF99" s="20" t="s">
        <v>57</v>
      </c>
      <c r="AG99" s="21">
        <f>10*AG96</f>
        <v>0.375</v>
      </c>
      <c r="AH99" s="21">
        <f t="shared" ref="AH99:AP99" si="257">10*AH96</f>
        <v>0.31250000000000006</v>
      </c>
      <c r="AI99" s="21">
        <f t="shared" si="257"/>
        <v>0.26041666666666657</v>
      </c>
      <c r="AJ99" s="21">
        <f t="shared" si="257"/>
        <v>0.21701388888888898</v>
      </c>
      <c r="AK99" s="21">
        <f t="shared" si="257"/>
        <v>0.18084490740740733</v>
      </c>
      <c r="AL99" s="21">
        <f t="shared" si="257"/>
        <v>0.15070408950617301</v>
      </c>
      <c r="AM99" s="21">
        <f t="shared" si="257"/>
        <v>0.12558674125514396</v>
      </c>
      <c r="AN99" s="21">
        <f t="shared" si="257"/>
        <v>0.10465561771261997</v>
      </c>
      <c r="AO99" s="21">
        <f t="shared" si="257"/>
        <v>8.7213014760516516E-2</v>
      </c>
      <c r="AP99" s="21">
        <f t="shared" si="257"/>
        <v>7.267751230043068E-2</v>
      </c>
      <c r="AR99" s="163"/>
      <c r="AS99" s="163"/>
      <c r="AT99" s="20" t="s">
        <v>57</v>
      </c>
      <c r="AU99" s="21">
        <f>10*AU96</f>
        <v>0.375</v>
      </c>
      <c r="AV99" s="21">
        <f t="shared" ref="AV99:BD99" si="258">10*AV96</f>
        <v>0.31250000000000006</v>
      </c>
      <c r="AW99" s="21">
        <f t="shared" si="258"/>
        <v>0.26041666666666657</v>
      </c>
      <c r="AX99" s="21">
        <f t="shared" si="258"/>
        <v>0.21701388888888898</v>
      </c>
      <c r="AY99" s="21">
        <f t="shared" si="258"/>
        <v>0.18084490740740733</v>
      </c>
      <c r="AZ99" s="21">
        <f t="shared" si="258"/>
        <v>0.15070408950617301</v>
      </c>
      <c r="BA99" s="21">
        <f t="shared" si="258"/>
        <v>0.12558674125514396</v>
      </c>
      <c r="BB99" s="21">
        <f t="shared" si="258"/>
        <v>0.10465561771261997</v>
      </c>
      <c r="BC99" s="21">
        <f t="shared" si="258"/>
        <v>8.7213014760516516E-2</v>
      </c>
      <c r="BD99" s="21">
        <f t="shared" si="258"/>
        <v>7.267751230043068E-2</v>
      </c>
      <c r="BF99" s="163"/>
      <c r="BG99" s="163"/>
      <c r="BH99" s="20" t="s">
        <v>57</v>
      </c>
      <c r="BI99" s="21">
        <f>10*BI96</f>
        <v>0.375</v>
      </c>
      <c r="BJ99" s="21">
        <f t="shared" ref="BJ99:BR99" si="259">10*BJ96</f>
        <v>0.31250000000000006</v>
      </c>
      <c r="BK99" s="21">
        <f t="shared" si="259"/>
        <v>0.26041666666666657</v>
      </c>
      <c r="BL99" s="21">
        <f t="shared" si="259"/>
        <v>0.21701388888888898</v>
      </c>
      <c r="BM99" s="21">
        <f t="shared" si="259"/>
        <v>0.18084490740740733</v>
      </c>
      <c r="BN99" s="21">
        <f t="shared" si="259"/>
        <v>0.15070408950617301</v>
      </c>
      <c r="BO99" s="21">
        <f t="shared" si="259"/>
        <v>0.12558674125514396</v>
      </c>
      <c r="BP99" s="21">
        <f t="shared" si="259"/>
        <v>0.10465561771261997</v>
      </c>
      <c r="BQ99" s="21">
        <f t="shared" si="259"/>
        <v>8.7213014760516516E-2</v>
      </c>
      <c r="BR99" s="21">
        <f t="shared" si="259"/>
        <v>7.267751230043068E-2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0.375</v>
      </c>
      <c r="F100" s="21">
        <f>10*F98</f>
        <v>0.6875</v>
      </c>
      <c r="G100" s="21">
        <f>10*G98</f>
        <v>0.94791666666666663</v>
      </c>
      <c r="H100" s="21">
        <f t="shared" ref="H100:N100" si="260">10*H98</f>
        <v>1.1649305555555556</v>
      </c>
      <c r="I100" s="21">
        <f t="shared" si="260"/>
        <v>1.3457754629629628</v>
      </c>
      <c r="J100" s="21">
        <f t="shared" si="260"/>
        <v>1.4964795524691361</v>
      </c>
      <c r="K100" s="21">
        <f t="shared" si="260"/>
        <v>1.62206629372428</v>
      </c>
      <c r="L100" s="21">
        <f t="shared" si="260"/>
        <v>1.7267219114369001</v>
      </c>
      <c r="M100" s="21">
        <f t="shared" si="260"/>
        <v>1.8139349261974163</v>
      </c>
      <c r="N100" s="21">
        <f t="shared" si="260"/>
        <v>1.8866124384978469</v>
      </c>
      <c r="P100" s="163"/>
      <c r="Q100" s="163"/>
      <c r="R100" s="20" t="s">
        <v>58</v>
      </c>
      <c r="S100" s="21">
        <f>10*S98</f>
        <v>0.375</v>
      </c>
      <c r="T100" s="21">
        <f>10*T98</f>
        <v>0.6875</v>
      </c>
      <c r="U100" s="21">
        <f>10*U98</f>
        <v>0.94791666666666663</v>
      </c>
      <c r="V100" s="21">
        <f t="shared" ref="V100:AB100" si="261">10*V98</f>
        <v>1.1649305555555556</v>
      </c>
      <c r="W100" s="21">
        <f t="shared" si="261"/>
        <v>1.3457754629629628</v>
      </c>
      <c r="X100" s="21">
        <f t="shared" si="261"/>
        <v>1.4964795524691361</v>
      </c>
      <c r="Y100" s="21">
        <f t="shared" si="261"/>
        <v>1.62206629372428</v>
      </c>
      <c r="Z100" s="21">
        <f t="shared" si="261"/>
        <v>1.7267219114369001</v>
      </c>
      <c r="AA100" s="21">
        <f t="shared" si="261"/>
        <v>1.8139349261974163</v>
      </c>
      <c r="AB100" s="21">
        <f t="shared" si="261"/>
        <v>1.8866124384978469</v>
      </c>
      <c r="AD100" s="163"/>
      <c r="AE100" s="163"/>
      <c r="AF100" s="20" t="s">
        <v>58</v>
      </c>
      <c r="AG100" s="21">
        <f>10*AG98</f>
        <v>0.375</v>
      </c>
      <c r="AH100" s="21">
        <f>10*AH98</f>
        <v>0.6875</v>
      </c>
      <c r="AI100" s="21">
        <f>10*AI98</f>
        <v>0.94791666666666663</v>
      </c>
      <c r="AJ100" s="21">
        <f t="shared" ref="AJ100:AP100" si="262">10*AJ98</f>
        <v>1.1649305555555556</v>
      </c>
      <c r="AK100" s="21">
        <f t="shared" si="262"/>
        <v>1.3457754629629628</v>
      </c>
      <c r="AL100" s="21">
        <f t="shared" si="262"/>
        <v>1.4964795524691361</v>
      </c>
      <c r="AM100" s="21">
        <f t="shared" si="262"/>
        <v>1.62206629372428</v>
      </c>
      <c r="AN100" s="21">
        <f t="shared" si="262"/>
        <v>1.7267219114369001</v>
      </c>
      <c r="AO100" s="21">
        <f t="shared" si="262"/>
        <v>1.8139349261974163</v>
      </c>
      <c r="AP100" s="21">
        <f t="shared" si="262"/>
        <v>1.8866124384978469</v>
      </c>
      <c r="AR100" s="163"/>
      <c r="AS100" s="163"/>
      <c r="AT100" s="20" t="s">
        <v>58</v>
      </c>
      <c r="AU100" s="21">
        <f>10*AU98</f>
        <v>0.375</v>
      </c>
      <c r="AV100" s="21">
        <f>10*AV98</f>
        <v>0.6875</v>
      </c>
      <c r="AW100" s="21">
        <f>10*AW98</f>
        <v>0.94791666666666663</v>
      </c>
      <c r="AX100" s="21">
        <f t="shared" ref="AX100:BD100" si="263">10*AX98</f>
        <v>1.1649305555555556</v>
      </c>
      <c r="AY100" s="21">
        <f t="shared" si="263"/>
        <v>1.3457754629629628</v>
      </c>
      <c r="AZ100" s="21">
        <f t="shared" si="263"/>
        <v>1.4964795524691361</v>
      </c>
      <c r="BA100" s="21">
        <f t="shared" si="263"/>
        <v>1.62206629372428</v>
      </c>
      <c r="BB100" s="21">
        <f t="shared" si="263"/>
        <v>1.7267219114369001</v>
      </c>
      <c r="BC100" s="21">
        <f t="shared" si="263"/>
        <v>1.8139349261974163</v>
      </c>
      <c r="BD100" s="21">
        <f t="shared" si="263"/>
        <v>1.8866124384978469</v>
      </c>
      <c r="BF100" s="163"/>
      <c r="BG100" s="163"/>
      <c r="BH100" s="20" t="s">
        <v>58</v>
      </c>
      <c r="BI100" s="21">
        <f>10*BI98</f>
        <v>0.375</v>
      </c>
      <c r="BJ100" s="21">
        <f>10*BJ98</f>
        <v>0.6875</v>
      </c>
      <c r="BK100" s="21">
        <f>10*BK98</f>
        <v>0.94791666666666663</v>
      </c>
      <c r="BL100" s="21">
        <f t="shared" ref="BL100:BR100" si="264">10*BL98</f>
        <v>1.1649305555555556</v>
      </c>
      <c r="BM100" s="21">
        <f t="shared" si="264"/>
        <v>1.3457754629629628</v>
      </c>
      <c r="BN100" s="21">
        <f t="shared" si="264"/>
        <v>1.4964795524691361</v>
      </c>
      <c r="BO100" s="21">
        <f t="shared" si="264"/>
        <v>1.62206629372428</v>
      </c>
      <c r="BP100" s="21">
        <f t="shared" si="264"/>
        <v>1.7267219114369001</v>
      </c>
      <c r="BQ100" s="21">
        <f t="shared" si="264"/>
        <v>1.8139349261974163</v>
      </c>
      <c r="BR100" s="21">
        <f t="shared" si="264"/>
        <v>1.8866124384978469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4.4999999999999998E-2</v>
      </c>
      <c r="F101" s="17">
        <f t="shared" ref="F101:N101" si="265">F96*F$16/$E$4</f>
        <v>4.5000000000000012E-2</v>
      </c>
      <c r="G101" s="17">
        <f t="shared" si="265"/>
        <v>4.4999999999999984E-2</v>
      </c>
      <c r="H101" s="17">
        <f t="shared" si="265"/>
        <v>4.5000000000000019E-2</v>
      </c>
      <c r="I101" s="17">
        <f t="shared" si="265"/>
        <v>4.4999999999999984E-2</v>
      </c>
      <c r="J101" s="17">
        <f t="shared" si="265"/>
        <v>4.5000000000000054E-2</v>
      </c>
      <c r="K101" s="17">
        <f t="shared" si="265"/>
        <v>4.4999999999999971E-2</v>
      </c>
      <c r="L101" s="17">
        <f t="shared" si="265"/>
        <v>4.4999999999999971E-2</v>
      </c>
      <c r="M101" s="17">
        <f t="shared" si="265"/>
        <v>4.4999999999999908E-2</v>
      </c>
      <c r="N101" s="17">
        <f t="shared" si="265"/>
        <v>4.5000000000000054E-2</v>
      </c>
      <c r="P101" s="163"/>
      <c r="Q101" s="171" t="s">
        <v>45</v>
      </c>
      <c r="R101" s="16" t="s">
        <v>55</v>
      </c>
      <c r="S101" s="17">
        <f>S96*S$16/$E$4</f>
        <v>4.4999999999999998E-2</v>
      </c>
      <c r="T101" s="17">
        <f t="shared" ref="T101:AB101" si="266">T96*T$16/$E$4</f>
        <v>4.5000000000000012E-2</v>
      </c>
      <c r="U101" s="17">
        <f t="shared" si="266"/>
        <v>4.4999999999999984E-2</v>
      </c>
      <c r="V101" s="17">
        <f t="shared" si="266"/>
        <v>4.5000000000000019E-2</v>
      </c>
      <c r="W101" s="17">
        <f t="shared" si="266"/>
        <v>4.4999999999999984E-2</v>
      </c>
      <c r="X101" s="17">
        <f t="shared" si="266"/>
        <v>4.5000000000000054E-2</v>
      </c>
      <c r="Y101" s="17">
        <f t="shared" si="266"/>
        <v>4.4999999999999971E-2</v>
      </c>
      <c r="Z101" s="17">
        <f t="shared" si="266"/>
        <v>4.4999999999999971E-2</v>
      </c>
      <c r="AA101" s="17">
        <f t="shared" si="266"/>
        <v>4.4999999999999908E-2</v>
      </c>
      <c r="AB101" s="17">
        <f t="shared" si="266"/>
        <v>4.5000000000000054E-2</v>
      </c>
      <c r="AD101" s="163"/>
      <c r="AE101" s="171" t="s">
        <v>45</v>
      </c>
      <c r="AF101" s="16" t="s">
        <v>55</v>
      </c>
      <c r="AG101" s="17">
        <f>AG96*AG$16/$E$4</f>
        <v>4.4999999999999998E-2</v>
      </c>
      <c r="AH101" s="17">
        <f t="shared" ref="AH101:AP101" si="267">AH96*AH$16/$E$4</f>
        <v>4.5000000000000012E-2</v>
      </c>
      <c r="AI101" s="17">
        <f t="shared" si="267"/>
        <v>4.4999999999999984E-2</v>
      </c>
      <c r="AJ101" s="17">
        <f t="shared" si="267"/>
        <v>4.5000000000000019E-2</v>
      </c>
      <c r="AK101" s="17">
        <f t="shared" si="267"/>
        <v>4.4999999999999984E-2</v>
      </c>
      <c r="AL101" s="17">
        <f t="shared" si="267"/>
        <v>4.5000000000000054E-2</v>
      </c>
      <c r="AM101" s="17">
        <f t="shared" si="267"/>
        <v>4.4999999999999971E-2</v>
      </c>
      <c r="AN101" s="17">
        <f t="shared" si="267"/>
        <v>4.4999999999999971E-2</v>
      </c>
      <c r="AO101" s="17">
        <f t="shared" si="267"/>
        <v>4.4999999999999908E-2</v>
      </c>
      <c r="AP101" s="17">
        <f t="shared" si="267"/>
        <v>4.5000000000000054E-2</v>
      </c>
      <c r="AR101" s="163"/>
      <c r="AS101" s="171" t="s">
        <v>45</v>
      </c>
      <c r="AT101" s="16" t="s">
        <v>55</v>
      </c>
      <c r="AU101" s="17">
        <f>AU96*AU$16/$E$4</f>
        <v>4.4999999999999998E-2</v>
      </c>
      <c r="AV101" s="17">
        <f t="shared" ref="AV101:BD101" si="268">AV96*AV$16/$E$4</f>
        <v>4.5000000000000012E-2</v>
      </c>
      <c r="AW101" s="17">
        <f t="shared" si="268"/>
        <v>4.4999999999999984E-2</v>
      </c>
      <c r="AX101" s="17">
        <f t="shared" si="268"/>
        <v>4.5000000000000019E-2</v>
      </c>
      <c r="AY101" s="17">
        <f t="shared" si="268"/>
        <v>4.4999999999999984E-2</v>
      </c>
      <c r="AZ101" s="17">
        <f t="shared" si="268"/>
        <v>4.5000000000000054E-2</v>
      </c>
      <c r="BA101" s="17">
        <f t="shared" si="268"/>
        <v>4.4999999999999971E-2</v>
      </c>
      <c r="BB101" s="17">
        <f t="shared" si="268"/>
        <v>4.4999999999999971E-2</v>
      </c>
      <c r="BC101" s="17">
        <f t="shared" si="268"/>
        <v>4.4999999999999908E-2</v>
      </c>
      <c r="BD101" s="17">
        <f t="shared" si="268"/>
        <v>4.5000000000000054E-2</v>
      </c>
      <c r="BF101" s="163"/>
      <c r="BG101" s="171" t="s">
        <v>45</v>
      </c>
      <c r="BH101" s="16" t="s">
        <v>55</v>
      </c>
      <c r="BI101" s="17">
        <f>BI96*BI$16/$E$4</f>
        <v>4.4999999999999998E-2</v>
      </c>
      <c r="BJ101" s="17">
        <f t="shared" ref="BJ101:BR101" si="269">BJ96*BJ$16/$E$4</f>
        <v>4.5000000000000012E-2</v>
      </c>
      <c r="BK101" s="17">
        <f t="shared" si="269"/>
        <v>4.4999999999999984E-2</v>
      </c>
      <c r="BL101" s="17">
        <f t="shared" si="269"/>
        <v>4.5000000000000019E-2</v>
      </c>
      <c r="BM101" s="17">
        <f t="shared" si="269"/>
        <v>4.4999999999999984E-2</v>
      </c>
      <c r="BN101" s="17">
        <f t="shared" si="269"/>
        <v>4.5000000000000054E-2</v>
      </c>
      <c r="BO101" s="17">
        <f t="shared" si="269"/>
        <v>4.4999999999999971E-2</v>
      </c>
      <c r="BP101" s="17">
        <f t="shared" si="269"/>
        <v>4.4999999999999971E-2</v>
      </c>
      <c r="BQ101" s="17">
        <f t="shared" si="269"/>
        <v>4.4999999999999908E-2</v>
      </c>
      <c r="BR101" s="17">
        <f t="shared" si="269"/>
        <v>4.5000000000000054E-2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270">E99*E$16</f>
        <v>45000</v>
      </c>
      <c r="F102" s="22">
        <f t="shared" si="270"/>
        <v>45000.000000000007</v>
      </c>
      <c r="G102" s="22">
        <f t="shared" si="270"/>
        <v>44999.999999999985</v>
      </c>
      <c r="H102" s="22">
        <f t="shared" si="270"/>
        <v>45000.000000000022</v>
      </c>
      <c r="I102" s="22">
        <f t="shared" si="270"/>
        <v>44999.999999999978</v>
      </c>
      <c r="J102" s="22">
        <f t="shared" si="270"/>
        <v>45000.000000000051</v>
      </c>
      <c r="K102" s="22">
        <f t="shared" si="270"/>
        <v>44999.999999999978</v>
      </c>
      <c r="L102" s="22">
        <f t="shared" si="270"/>
        <v>44999.999999999978</v>
      </c>
      <c r="M102" s="22">
        <f t="shared" si="270"/>
        <v>44999.999999999913</v>
      </c>
      <c r="N102" s="22">
        <f t="shared" si="270"/>
        <v>45000.000000000065</v>
      </c>
      <c r="P102" s="163"/>
      <c r="Q102" s="163"/>
      <c r="R102" s="20" t="s">
        <v>57</v>
      </c>
      <c r="S102" s="22">
        <f t="shared" ref="S102:AB102" si="271">S99*S$16</f>
        <v>45000</v>
      </c>
      <c r="T102" s="22">
        <f t="shared" si="271"/>
        <v>45000.000000000007</v>
      </c>
      <c r="U102" s="22">
        <f t="shared" si="271"/>
        <v>44999.999999999985</v>
      </c>
      <c r="V102" s="22">
        <f t="shared" si="271"/>
        <v>45000.000000000022</v>
      </c>
      <c r="W102" s="22">
        <f t="shared" si="271"/>
        <v>44999.999999999978</v>
      </c>
      <c r="X102" s="22">
        <f t="shared" si="271"/>
        <v>45000.000000000051</v>
      </c>
      <c r="Y102" s="22">
        <f t="shared" si="271"/>
        <v>44999.999999999978</v>
      </c>
      <c r="Z102" s="22">
        <f t="shared" si="271"/>
        <v>44999.999999999978</v>
      </c>
      <c r="AA102" s="22">
        <f t="shared" si="271"/>
        <v>44999.999999999913</v>
      </c>
      <c r="AB102" s="22">
        <f t="shared" si="271"/>
        <v>45000.000000000065</v>
      </c>
      <c r="AD102" s="163"/>
      <c r="AE102" s="163"/>
      <c r="AF102" s="20" t="s">
        <v>57</v>
      </c>
      <c r="AG102" s="22">
        <f t="shared" ref="AG102:AP102" si="272">AG99*AG$16</f>
        <v>45000</v>
      </c>
      <c r="AH102" s="22">
        <f t="shared" si="272"/>
        <v>45000.000000000007</v>
      </c>
      <c r="AI102" s="22">
        <f t="shared" si="272"/>
        <v>44999.999999999985</v>
      </c>
      <c r="AJ102" s="22">
        <f t="shared" si="272"/>
        <v>45000.000000000022</v>
      </c>
      <c r="AK102" s="22">
        <f t="shared" si="272"/>
        <v>44999.999999999978</v>
      </c>
      <c r="AL102" s="22">
        <f t="shared" si="272"/>
        <v>45000.000000000051</v>
      </c>
      <c r="AM102" s="22">
        <f t="shared" si="272"/>
        <v>44999.999999999978</v>
      </c>
      <c r="AN102" s="22">
        <f t="shared" si="272"/>
        <v>44999.999999999978</v>
      </c>
      <c r="AO102" s="22">
        <f t="shared" si="272"/>
        <v>44999.999999999913</v>
      </c>
      <c r="AP102" s="22">
        <f t="shared" si="272"/>
        <v>45000.000000000065</v>
      </c>
      <c r="AR102" s="163"/>
      <c r="AS102" s="163"/>
      <c r="AT102" s="20" t="s">
        <v>57</v>
      </c>
      <c r="AU102" s="22">
        <f t="shared" ref="AU102:BD102" si="273">AU99*AU$16</f>
        <v>45000</v>
      </c>
      <c r="AV102" s="22">
        <f t="shared" si="273"/>
        <v>45000.000000000007</v>
      </c>
      <c r="AW102" s="22">
        <f t="shared" si="273"/>
        <v>44999.999999999985</v>
      </c>
      <c r="AX102" s="22">
        <f t="shared" si="273"/>
        <v>45000.000000000022</v>
      </c>
      <c r="AY102" s="22">
        <f t="shared" si="273"/>
        <v>44999.999999999978</v>
      </c>
      <c r="AZ102" s="22">
        <f t="shared" si="273"/>
        <v>45000.000000000051</v>
      </c>
      <c r="BA102" s="22">
        <f t="shared" si="273"/>
        <v>44999.999999999978</v>
      </c>
      <c r="BB102" s="22">
        <f t="shared" si="273"/>
        <v>44999.999999999978</v>
      </c>
      <c r="BC102" s="22">
        <f t="shared" si="273"/>
        <v>44999.999999999913</v>
      </c>
      <c r="BD102" s="22">
        <f t="shared" si="273"/>
        <v>45000.000000000065</v>
      </c>
      <c r="BF102" s="163"/>
      <c r="BG102" s="163"/>
      <c r="BH102" s="20" t="s">
        <v>57</v>
      </c>
      <c r="BI102" s="22">
        <f t="shared" ref="BI102:BR102" si="274">BI99*BI$16</f>
        <v>45000</v>
      </c>
      <c r="BJ102" s="22">
        <f t="shared" si="274"/>
        <v>45000.000000000007</v>
      </c>
      <c r="BK102" s="22">
        <f t="shared" si="274"/>
        <v>44999.999999999985</v>
      </c>
      <c r="BL102" s="22">
        <f t="shared" si="274"/>
        <v>45000.000000000022</v>
      </c>
      <c r="BM102" s="22">
        <f t="shared" si="274"/>
        <v>44999.999999999978</v>
      </c>
      <c r="BN102" s="22">
        <f t="shared" si="274"/>
        <v>45000.000000000051</v>
      </c>
      <c r="BO102" s="22">
        <f t="shared" si="274"/>
        <v>44999.999999999978</v>
      </c>
      <c r="BP102" s="22">
        <f t="shared" si="274"/>
        <v>44999.999999999978</v>
      </c>
      <c r="BQ102" s="22">
        <f t="shared" si="274"/>
        <v>44999.999999999913</v>
      </c>
      <c r="BR102" s="22">
        <f t="shared" si="274"/>
        <v>45000.000000000065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45000</v>
      </c>
      <c r="F103" s="22">
        <f>E103+F102</f>
        <v>90000</v>
      </c>
      <c r="G103" s="22">
        <f t="shared" ref="G103:N103" si="275">F103+G102</f>
        <v>135000</v>
      </c>
      <c r="H103" s="22">
        <f t="shared" si="275"/>
        <v>180000.00000000003</v>
      </c>
      <c r="I103" s="22">
        <f t="shared" si="275"/>
        <v>225000</v>
      </c>
      <c r="J103" s="22">
        <f t="shared" si="275"/>
        <v>270000.00000000006</v>
      </c>
      <c r="K103" s="22">
        <f t="shared" si="275"/>
        <v>315000.00000000006</v>
      </c>
      <c r="L103" s="22">
        <f t="shared" si="275"/>
        <v>360000.00000000006</v>
      </c>
      <c r="M103" s="22">
        <f t="shared" si="275"/>
        <v>405000</v>
      </c>
      <c r="N103" s="22">
        <f t="shared" si="275"/>
        <v>450000.00000000006</v>
      </c>
      <c r="P103" s="163"/>
      <c r="Q103" s="163"/>
      <c r="R103" s="20" t="s">
        <v>58</v>
      </c>
      <c r="S103" s="22">
        <f>S102</f>
        <v>45000</v>
      </c>
      <c r="T103" s="22">
        <f>S103+T102</f>
        <v>90000</v>
      </c>
      <c r="U103" s="22">
        <f t="shared" ref="U103:AB103" si="276">T103+U102</f>
        <v>135000</v>
      </c>
      <c r="V103" s="22">
        <f t="shared" si="276"/>
        <v>180000.00000000003</v>
      </c>
      <c r="W103" s="22">
        <f t="shared" si="276"/>
        <v>225000</v>
      </c>
      <c r="X103" s="22">
        <f t="shared" si="276"/>
        <v>270000.00000000006</v>
      </c>
      <c r="Y103" s="22">
        <f t="shared" si="276"/>
        <v>315000.00000000006</v>
      </c>
      <c r="Z103" s="22">
        <f t="shared" si="276"/>
        <v>360000.00000000006</v>
      </c>
      <c r="AA103" s="22">
        <f t="shared" si="276"/>
        <v>405000</v>
      </c>
      <c r="AB103" s="22">
        <f t="shared" si="276"/>
        <v>450000.00000000006</v>
      </c>
      <c r="AD103" s="163"/>
      <c r="AE103" s="163"/>
      <c r="AF103" s="20" t="s">
        <v>58</v>
      </c>
      <c r="AG103" s="22">
        <f>AG102</f>
        <v>45000</v>
      </c>
      <c r="AH103" s="22">
        <f>AG103+AH102</f>
        <v>90000</v>
      </c>
      <c r="AI103" s="22">
        <f t="shared" ref="AI103:AP103" si="277">AH103+AI102</f>
        <v>135000</v>
      </c>
      <c r="AJ103" s="22">
        <f t="shared" si="277"/>
        <v>180000.00000000003</v>
      </c>
      <c r="AK103" s="22">
        <f t="shared" si="277"/>
        <v>225000</v>
      </c>
      <c r="AL103" s="22">
        <f t="shared" si="277"/>
        <v>270000.00000000006</v>
      </c>
      <c r="AM103" s="22">
        <f t="shared" si="277"/>
        <v>315000.00000000006</v>
      </c>
      <c r="AN103" s="22">
        <f t="shared" si="277"/>
        <v>360000.00000000006</v>
      </c>
      <c r="AO103" s="22">
        <f t="shared" si="277"/>
        <v>405000</v>
      </c>
      <c r="AP103" s="22">
        <f t="shared" si="277"/>
        <v>450000.00000000006</v>
      </c>
      <c r="AR103" s="163"/>
      <c r="AS103" s="163"/>
      <c r="AT103" s="20" t="s">
        <v>58</v>
      </c>
      <c r="AU103" s="22">
        <f>AU102</f>
        <v>45000</v>
      </c>
      <c r="AV103" s="22">
        <f>AU103+AV102</f>
        <v>90000</v>
      </c>
      <c r="AW103" s="22">
        <f t="shared" ref="AW103:BD103" si="278">AV103+AW102</f>
        <v>135000</v>
      </c>
      <c r="AX103" s="22">
        <f t="shared" si="278"/>
        <v>180000.00000000003</v>
      </c>
      <c r="AY103" s="22">
        <f t="shared" si="278"/>
        <v>225000</v>
      </c>
      <c r="AZ103" s="22">
        <f t="shared" si="278"/>
        <v>270000.00000000006</v>
      </c>
      <c r="BA103" s="22">
        <f t="shared" si="278"/>
        <v>315000.00000000006</v>
      </c>
      <c r="BB103" s="22">
        <f t="shared" si="278"/>
        <v>360000.00000000006</v>
      </c>
      <c r="BC103" s="22">
        <f t="shared" si="278"/>
        <v>405000</v>
      </c>
      <c r="BD103" s="22">
        <f t="shared" si="278"/>
        <v>450000.00000000006</v>
      </c>
      <c r="BF103" s="163"/>
      <c r="BG103" s="163"/>
      <c r="BH103" s="20" t="s">
        <v>58</v>
      </c>
      <c r="BI103" s="22">
        <f>BI102</f>
        <v>45000</v>
      </c>
      <c r="BJ103" s="22">
        <f>BI103+BJ102</f>
        <v>90000</v>
      </c>
      <c r="BK103" s="22">
        <f t="shared" ref="BK103:BR103" si="279">BJ103+BK102</f>
        <v>135000</v>
      </c>
      <c r="BL103" s="22">
        <f t="shared" si="279"/>
        <v>180000.00000000003</v>
      </c>
      <c r="BM103" s="22">
        <f t="shared" si="279"/>
        <v>225000</v>
      </c>
      <c r="BN103" s="22">
        <f t="shared" si="279"/>
        <v>270000.00000000006</v>
      </c>
      <c r="BO103" s="22">
        <f t="shared" si="279"/>
        <v>315000.00000000006</v>
      </c>
      <c r="BP103" s="22">
        <f t="shared" si="279"/>
        <v>360000.00000000006</v>
      </c>
      <c r="BQ103" s="22">
        <f t="shared" si="279"/>
        <v>405000</v>
      </c>
      <c r="BR103" s="22">
        <f t="shared" si="279"/>
        <v>450000.00000000006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4.4999999999999998E-2</v>
      </c>
      <c r="F104" s="17">
        <f>F98*F$16/$E$4-E104</f>
        <v>5.4000000000000006E-2</v>
      </c>
      <c r="G104" s="17">
        <f>G98*G$16/$E$4-F104-E104</f>
        <v>6.4799999999999996E-2</v>
      </c>
      <c r="H104" s="17">
        <f>H98*H$16/$E$4-G104-F104-E104</f>
        <v>7.7759999999999996E-2</v>
      </c>
      <c r="I104" s="17">
        <f>I98*I$16/$E$4-H104-G104-F104-E104</f>
        <v>9.3311999999999937E-2</v>
      </c>
      <c r="J104" s="17">
        <f>J98*J$16/$E$4-I104-H104-G104-F104-E104</f>
        <v>0.11197440000000013</v>
      </c>
      <c r="K104" s="17">
        <f>K98*K$16/$E$4-J104-I104-H104-G104-F104-E104</f>
        <v>0.13436927999999992</v>
      </c>
      <c r="L104" s="17">
        <f>L98*L$16/$E$4-K104-J104-I104-H104-G104-F104-E104</f>
        <v>0.16124313600000006</v>
      </c>
      <c r="M104" s="17">
        <f>M98*M$16/$E$4-L104-K104-J104-I104-H104-G104-F104-E104</f>
        <v>0.19349176319999983</v>
      </c>
      <c r="N104" s="17">
        <f>N98*N$16/$E$4-M104-L104-K104-J104-I104-H104-G104-F104-E104</f>
        <v>0.23219011584000004</v>
      </c>
      <c r="P104" s="163"/>
      <c r="Q104" s="171" t="s">
        <v>44</v>
      </c>
      <c r="R104" s="16" t="s">
        <v>55</v>
      </c>
      <c r="S104" s="17">
        <f>S98*S$16/$E$4</f>
        <v>4.4999999999999998E-2</v>
      </c>
      <c r="T104" s="17">
        <f>T98*T$16/$E$4-S104</f>
        <v>5.4000000000000006E-2</v>
      </c>
      <c r="U104" s="17">
        <f>U98*U$16/$E$4-T104-S104</f>
        <v>6.4799999999999996E-2</v>
      </c>
      <c r="V104" s="17">
        <f>V98*V$16/$E$4-U104-T104-S104</f>
        <v>7.7759999999999996E-2</v>
      </c>
      <c r="W104" s="17">
        <f>W98*W$16/$E$4-V104-U104-T104-S104</f>
        <v>9.3311999999999937E-2</v>
      </c>
      <c r="X104" s="17">
        <f>X98*X$16/$E$4-W104-V104-U104-T104-S104</f>
        <v>0.11197440000000013</v>
      </c>
      <c r="Y104" s="17">
        <f>Y98*Y$16/$E$4-X104-W104-V104-U104-T104-S104</f>
        <v>0.13436927999999992</v>
      </c>
      <c r="Z104" s="17">
        <f>Z98*Z$16/$E$4-Y104-X104-W104-V104-U104-T104-S104</f>
        <v>0.16124313600000006</v>
      </c>
      <c r="AA104" s="17">
        <f>AA98*AA$16/$E$4-Z104-Y104-X104-W104-V104-U104-T104-S104</f>
        <v>0.19349176319999983</v>
      </c>
      <c r="AB104" s="17">
        <f>AB98*AB$16/$E$4-AA104-Z104-Y104-X104-W104-V104-U104-T104-S104</f>
        <v>0.23219011584000004</v>
      </c>
      <c r="AD104" s="163"/>
      <c r="AE104" s="171" t="s">
        <v>44</v>
      </c>
      <c r="AF104" s="16" t="s">
        <v>55</v>
      </c>
      <c r="AG104" s="17">
        <f>AG98*AG$16/$E$4</f>
        <v>4.4999999999999998E-2</v>
      </c>
      <c r="AH104" s="17">
        <f>AH98*AH$16/$E$4-AG104</f>
        <v>5.4000000000000006E-2</v>
      </c>
      <c r="AI104" s="17">
        <f>AI98*AI$16/$E$4-AH104-AG104</f>
        <v>6.4799999999999996E-2</v>
      </c>
      <c r="AJ104" s="17">
        <f>AJ98*AJ$16/$E$4-AI104-AH104-AG104</f>
        <v>7.7759999999999996E-2</v>
      </c>
      <c r="AK104" s="17">
        <f>AK98*AK$16/$E$4-AJ104-AI104-AH104-AG104</f>
        <v>9.3311999999999937E-2</v>
      </c>
      <c r="AL104" s="17">
        <f>AL98*AL$16/$E$4-AK104-AJ104-AI104-AH104-AG104</f>
        <v>0.11197440000000013</v>
      </c>
      <c r="AM104" s="17">
        <f>AM98*AM$16/$E$4-AL104-AK104-AJ104-AI104-AH104-AG104</f>
        <v>0.13436927999999992</v>
      </c>
      <c r="AN104" s="17">
        <f>AN98*AN$16/$E$4-AM104-AL104-AK104-AJ104-AI104-AH104-AG104</f>
        <v>0.16124313600000006</v>
      </c>
      <c r="AO104" s="17">
        <f>AO98*AO$16/$E$4-AN104-AM104-AL104-AK104-AJ104-AI104-AH104-AG104</f>
        <v>0.19349176319999983</v>
      </c>
      <c r="AP104" s="17">
        <f>AP98*AP$16/$E$4-AO104-AN104-AM104-AL104-AK104-AJ104-AI104-AH104-AG104</f>
        <v>0.23219011584000004</v>
      </c>
      <c r="AR104" s="163"/>
      <c r="AS104" s="171" t="s">
        <v>44</v>
      </c>
      <c r="AT104" s="16" t="s">
        <v>55</v>
      </c>
      <c r="AU104" s="17">
        <f>AU98*AU$16/$E$4</f>
        <v>4.4999999999999998E-2</v>
      </c>
      <c r="AV104" s="17">
        <f>AV98*AV$16/$E$4-AU104</f>
        <v>5.4000000000000006E-2</v>
      </c>
      <c r="AW104" s="17">
        <f>AW98*AW$16/$E$4-AV104-AU104</f>
        <v>6.4799999999999996E-2</v>
      </c>
      <c r="AX104" s="17">
        <f>AX98*AX$16/$E$4-AW104-AV104-AU104</f>
        <v>7.7759999999999996E-2</v>
      </c>
      <c r="AY104" s="17">
        <f>AY98*AY$16/$E$4-AX104-AW104-AV104-AU104</f>
        <v>9.3311999999999937E-2</v>
      </c>
      <c r="AZ104" s="17">
        <f>AZ98*AZ$16/$E$4-AY104-AX104-AW104-AV104-AU104</f>
        <v>0.11197440000000013</v>
      </c>
      <c r="BA104" s="17">
        <f>BA98*BA$16/$E$4-AZ104-AY104-AX104-AW104-AV104-AU104</f>
        <v>0.13436927999999992</v>
      </c>
      <c r="BB104" s="17">
        <f>BB98*BB$16/$E$4-BA104-AZ104-AY104-AX104-AW104-AV104-AU104</f>
        <v>0.16124313600000006</v>
      </c>
      <c r="BC104" s="17">
        <f>BC98*BC$16/$E$4-BB104-BA104-AZ104-AY104-AX104-AW104-AV104-AU104</f>
        <v>0.19349176319999983</v>
      </c>
      <c r="BD104" s="17">
        <f>BD98*BD$16/$E$4-BC104-BB104-BA104-AZ104-AY104-AX104-AW104-AV104-AU104</f>
        <v>0.23219011584000004</v>
      </c>
      <c r="BF104" s="163"/>
      <c r="BG104" s="171" t="s">
        <v>44</v>
      </c>
      <c r="BH104" s="16" t="s">
        <v>55</v>
      </c>
      <c r="BI104" s="17">
        <f>BI98*BI$16/$E$4</f>
        <v>4.4999999999999998E-2</v>
      </c>
      <c r="BJ104" s="17">
        <f>BJ98*BJ$16/$E$4-BI104</f>
        <v>5.4000000000000006E-2</v>
      </c>
      <c r="BK104" s="17">
        <f>BK98*BK$16/$E$4-BJ104-BI104</f>
        <v>6.4799999999999996E-2</v>
      </c>
      <c r="BL104" s="17">
        <f>BL98*BL$16/$E$4-BK104-BJ104-BI104</f>
        <v>7.7759999999999996E-2</v>
      </c>
      <c r="BM104" s="17">
        <f>BM98*BM$16/$E$4-BL104-BK104-BJ104-BI104</f>
        <v>9.3311999999999937E-2</v>
      </c>
      <c r="BN104" s="17">
        <f>BN98*BN$16/$E$4-BM104-BL104-BK104-BJ104-BI104</f>
        <v>0.11197440000000013</v>
      </c>
      <c r="BO104" s="17">
        <f>BO98*BO$16/$E$4-BN104-BM104-BL104-BK104-BJ104-BI104</f>
        <v>0.13436927999999992</v>
      </c>
      <c r="BP104" s="17">
        <f>BP98*BP$16/$E$4-BO104-BN104-BM104-BL104-BK104-BJ104-BI104</f>
        <v>0.16124313600000006</v>
      </c>
      <c r="BQ104" s="17">
        <f>BQ98*BQ$16/$E$4-BP104-BO104-BN104-BM104-BL104-BK104-BJ104-BI104</f>
        <v>0.19349176319999983</v>
      </c>
      <c r="BR104" s="17">
        <f>BR98*BR$16/$E$4-BQ104-BP104-BO104-BN104-BM104-BL104-BK104-BJ104-BI104</f>
        <v>0.23219011584000004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6.6974399999999989E-2</v>
      </c>
      <c r="J105" s="18"/>
      <c r="K105" s="18"/>
      <c r="L105" s="18"/>
      <c r="M105" s="18"/>
      <c r="N105" s="18">
        <f>SUM(E104:N104)/10</f>
        <v>0.116814069504</v>
      </c>
      <c r="P105" s="163"/>
      <c r="Q105" s="165"/>
      <c r="R105" s="16" t="s">
        <v>56</v>
      </c>
      <c r="S105" s="18"/>
      <c r="T105" s="18"/>
      <c r="U105" s="18"/>
      <c r="V105" s="18"/>
      <c r="W105" s="18">
        <f>SUM(S104:W104)/5</f>
        <v>6.6974399999999989E-2</v>
      </c>
      <c r="X105" s="18"/>
      <c r="Y105" s="18"/>
      <c r="Z105" s="18"/>
      <c r="AA105" s="18"/>
      <c r="AB105" s="18">
        <f>SUM(S104:AB104)/10</f>
        <v>0.116814069504</v>
      </c>
      <c r="AD105" s="163"/>
      <c r="AE105" s="165"/>
      <c r="AF105" s="16" t="s">
        <v>56</v>
      </c>
      <c r="AG105" s="18"/>
      <c r="AH105" s="18"/>
      <c r="AI105" s="18"/>
      <c r="AJ105" s="18"/>
      <c r="AK105" s="18">
        <f>SUM(AG104:AK104)/5</f>
        <v>6.6974399999999989E-2</v>
      </c>
      <c r="AL105" s="18"/>
      <c r="AM105" s="18"/>
      <c r="AN105" s="18"/>
      <c r="AO105" s="18"/>
      <c r="AP105" s="18">
        <f>SUM(AG104:AP104)/10</f>
        <v>0.116814069504</v>
      </c>
      <c r="AR105" s="163"/>
      <c r="AS105" s="165"/>
      <c r="AT105" s="16" t="s">
        <v>56</v>
      </c>
      <c r="AU105" s="18"/>
      <c r="AV105" s="18"/>
      <c r="AW105" s="18"/>
      <c r="AX105" s="18"/>
      <c r="AY105" s="18">
        <f>SUM(AU104:AY104)/5</f>
        <v>6.6974399999999989E-2</v>
      </c>
      <c r="AZ105" s="18"/>
      <c r="BA105" s="18"/>
      <c r="BB105" s="18"/>
      <c r="BC105" s="18"/>
      <c r="BD105" s="18">
        <f>SUM(AU104:BD104)/10</f>
        <v>0.116814069504</v>
      </c>
      <c r="BF105" s="163"/>
      <c r="BG105" s="165"/>
      <c r="BH105" s="16" t="s">
        <v>56</v>
      </c>
      <c r="BI105" s="18"/>
      <c r="BJ105" s="18"/>
      <c r="BK105" s="18"/>
      <c r="BL105" s="18"/>
      <c r="BM105" s="18">
        <f>SUM(BI104:BM104)/5</f>
        <v>6.6974399999999989E-2</v>
      </c>
      <c r="BN105" s="18"/>
      <c r="BO105" s="18"/>
      <c r="BP105" s="18"/>
      <c r="BQ105" s="18"/>
      <c r="BR105" s="18">
        <f>SUM(BI104:BR104)/10</f>
        <v>0.116814069504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45000</v>
      </c>
      <c r="F106" s="23">
        <f>F108-E108</f>
        <v>54000</v>
      </c>
      <c r="G106" s="23">
        <f t="shared" ref="G106:N106" si="280">G108-F108</f>
        <v>64800</v>
      </c>
      <c r="H106" s="23">
        <f t="shared" si="280"/>
        <v>77760</v>
      </c>
      <c r="I106" s="23">
        <f t="shared" si="280"/>
        <v>93311.999999999942</v>
      </c>
      <c r="J106" s="23">
        <f t="shared" si="280"/>
        <v>111974.4000000002</v>
      </c>
      <c r="K106" s="23">
        <f t="shared" si="280"/>
        <v>134369.27999999991</v>
      </c>
      <c r="L106" s="23">
        <f t="shared" si="280"/>
        <v>161243.13600000006</v>
      </c>
      <c r="M106" s="23">
        <f t="shared" si="280"/>
        <v>193491.7631999997</v>
      </c>
      <c r="N106" s="23">
        <f t="shared" si="280"/>
        <v>232190.11583999987</v>
      </c>
      <c r="P106" s="163"/>
      <c r="Q106" s="163"/>
      <c r="R106" s="20" t="s">
        <v>57</v>
      </c>
      <c r="S106" s="23">
        <f>S108</f>
        <v>45000</v>
      </c>
      <c r="T106" s="23">
        <f>T108-S108</f>
        <v>54000</v>
      </c>
      <c r="U106" s="23">
        <f t="shared" ref="U106:AB106" si="281">U108-T108</f>
        <v>64800</v>
      </c>
      <c r="V106" s="23">
        <f t="shared" si="281"/>
        <v>77760</v>
      </c>
      <c r="W106" s="23">
        <f t="shared" si="281"/>
        <v>93311.999999999942</v>
      </c>
      <c r="X106" s="23">
        <f t="shared" si="281"/>
        <v>111974.4000000002</v>
      </c>
      <c r="Y106" s="23">
        <f t="shared" si="281"/>
        <v>134369.27999999991</v>
      </c>
      <c r="Z106" s="23">
        <f t="shared" si="281"/>
        <v>161243.13600000006</v>
      </c>
      <c r="AA106" s="23">
        <f t="shared" si="281"/>
        <v>193491.7631999997</v>
      </c>
      <c r="AB106" s="23">
        <f t="shared" si="281"/>
        <v>232190.11583999987</v>
      </c>
      <c r="AD106" s="163"/>
      <c r="AE106" s="163"/>
      <c r="AF106" s="20" t="s">
        <v>57</v>
      </c>
      <c r="AG106" s="23">
        <f>AG108</f>
        <v>45000</v>
      </c>
      <c r="AH106" s="23">
        <f>AH108-AG108</f>
        <v>54000</v>
      </c>
      <c r="AI106" s="23">
        <f t="shared" ref="AI106:AP106" si="282">AI108-AH108</f>
        <v>64800</v>
      </c>
      <c r="AJ106" s="23">
        <f t="shared" si="282"/>
        <v>77760</v>
      </c>
      <c r="AK106" s="23">
        <f t="shared" si="282"/>
        <v>93311.999999999942</v>
      </c>
      <c r="AL106" s="23">
        <f t="shared" si="282"/>
        <v>111974.4000000002</v>
      </c>
      <c r="AM106" s="23">
        <f t="shared" si="282"/>
        <v>134369.27999999991</v>
      </c>
      <c r="AN106" s="23">
        <f t="shared" si="282"/>
        <v>161243.13600000006</v>
      </c>
      <c r="AO106" s="23">
        <f t="shared" si="282"/>
        <v>193491.7631999997</v>
      </c>
      <c r="AP106" s="23">
        <f t="shared" si="282"/>
        <v>232190.11583999987</v>
      </c>
      <c r="AR106" s="163"/>
      <c r="AS106" s="163"/>
      <c r="AT106" s="20" t="s">
        <v>57</v>
      </c>
      <c r="AU106" s="23">
        <f>AU108</f>
        <v>45000</v>
      </c>
      <c r="AV106" s="23">
        <f>AV108-AU108</f>
        <v>54000</v>
      </c>
      <c r="AW106" s="23">
        <f t="shared" ref="AW106:BD106" si="283">AW108-AV108</f>
        <v>64800</v>
      </c>
      <c r="AX106" s="23">
        <f t="shared" si="283"/>
        <v>77760</v>
      </c>
      <c r="AY106" s="23">
        <f t="shared" si="283"/>
        <v>93311.999999999942</v>
      </c>
      <c r="AZ106" s="23">
        <f t="shared" si="283"/>
        <v>111974.4000000002</v>
      </c>
      <c r="BA106" s="23">
        <f t="shared" si="283"/>
        <v>134369.27999999991</v>
      </c>
      <c r="BB106" s="23">
        <f t="shared" si="283"/>
        <v>161243.13600000006</v>
      </c>
      <c r="BC106" s="23">
        <f t="shared" si="283"/>
        <v>193491.7631999997</v>
      </c>
      <c r="BD106" s="23">
        <f t="shared" si="283"/>
        <v>232190.11583999987</v>
      </c>
      <c r="BF106" s="163"/>
      <c r="BG106" s="163"/>
      <c r="BH106" s="20" t="s">
        <v>57</v>
      </c>
      <c r="BI106" s="23">
        <f>BI108</f>
        <v>45000</v>
      </c>
      <c r="BJ106" s="23">
        <f>BJ108-BI108</f>
        <v>54000</v>
      </c>
      <c r="BK106" s="23">
        <f t="shared" ref="BK106:BR106" si="284">BK108-BJ108</f>
        <v>64800</v>
      </c>
      <c r="BL106" s="23">
        <f t="shared" si="284"/>
        <v>77760</v>
      </c>
      <c r="BM106" s="23">
        <f t="shared" si="284"/>
        <v>93311.999999999942</v>
      </c>
      <c r="BN106" s="23">
        <f t="shared" si="284"/>
        <v>111974.4000000002</v>
      </c>
      <c r="BO106" s="23">
        <f t="shared" si="284"/>
        <v>134369.27999999991</v>
      </c>
      <c r="BP106" s="23">
        <f t="shared" si="284"/>
        <v>161243.13600000006</v>
      </c>
      <c r="BQ106" s="23">
        <f t="shared" si="284"/>
        <v>193491.7631999997</v>
      </c>
      <c r="BR106" s="23">
        <f t="shared" si="284"/>
        <v>232190.11583999987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66974.399999999994</v>
      </c>
      <c r="J107" s="23"/>
      <c r="K107" s="23"/>
      <c r="L107" s="23"/>
      <c r="M107" s="23"/>
      <c r="N107" s="23">
        <f>SUM(E106:N106)/10</f>
        <v>116814.06950399997</v>
      </c>
      <c r="P107" s="163"/>
      <c r="Q107" s="163"/>
      <c r="R107" s="20" t="s">
        <v>59</v>
      </c>
      <c r="S107" s="23"/>
      <c r="T107" s="23"/>
      <c r="U107" s="23"/>
      <c r="V107" s="23"/>
      <c r="W107" s="23">
        <f>SUM(S106:W106)/5</f>
        <v>66974.399999999994</v>
      </c>
      <c r="X107" s="23"/>
      <c r="Y107" s="23"/>
      <c r="Z107" s="23"/>
      <c r="AA107" s="23"/>
      <c r="AB107" s="23">
        <f>SUM(S106:AB106)/10</f>
        <v>116814.06950399997</v>
      </c>
      <c r="AD107" s="163"/>
      <c r="AE107" s="163"/>
      <c r="AF107" s="20" t="s">
        <v>59</v>
      </c>
      <c r="AG107" s="23"/>
      <c r="AH107" s="23"/>
      <c r="AI107" s="23"/>
      <c r="AJ107" s="23"/>
      <c r="AK107" s="23">
        <f>SUM(AG106:AK106)/5</f>
        <v>66974.399999999994</v>
      </c>
      <c r="AL107" s="23"/>
      <c r="AM107" s="23"/>
      <c r="AN107" s="23"/>
      <c r="AO107" s="23"/>
      <c r="AP107" s="23">
        <f>SUM(AG106:AP106)/10</f>
        <v>116814.06950399997</v>
      </c>
      <c r="AR107" s="163"/>
      <c r="AS107" s="163"/>
      <c r="AT107" s="20" t="s">
        <v>59</v>
      </c>
      <c r="AU107" s="23"/>
      <c r="AV107" s="23"/>
      <c r="AW107" s="23"/>
      <c r="AX107" s="23"/>
      <c r="AY107" s="23">
        <f>SUM(AU106:AY106)/5</f>
        <v>66974.399999999994</v>
      </c>
      <c r="AZ107" s="23"/>
      <c r="BA107" s="23"/>
      <c r="BB107" s="23"/>
      <c r="BC107" s="23"/>
      <c r="BD107" s="23">
        <f>SUM(AU106:BD106)/10</f>
        <v>116814.06950399997</v>
      </c>
      <c r="BF107" s="163"/>
      <c r="BG107" s="163"/>
      <c r="BH107" s="20" t="s">
        <v>59</v>
      </c>
      <c r="BI107" s="23"/>
      <c r="BJ107" s="23"/>
      <c r="BK107" s="23"/>
      <c r="BL107" s="23"/>
      <c r="BM107" s="23">
        <f>SUM(BI106:BM106)/5</f>
        <v>66974.399999999994</v>
      </c>
      <c r="BN107" s="23"/>
      <c r="BO107" s="23"/>
      <c r="BP107" s="23"/>
      <c r="BQ107" s="23"/>
      <c r="BR107" s="23">
        <f>SUM(BI106:BR106)/10</f>
        <v>116814.06950399997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45000</v>
      </c>
      <c r="F108" s="22">
        <f t="shared" ref="F108:N108" si="285">F100*F$16</f>
        <v>99000</v>
      </c>
      <c r="G108" s="22">
        <f t="shared" si="285"/>
        <v>163800</v>
      </c>
      <c r="H108" s="22">
        <f t="shared" si="285"/>
        <v>241560</v>
      </c>
      <c r="I108" s="22">
        <f t="shared" si="285"/>
        <v>334871.99999999994</v>
      </c>
      <c r="J108" s="22">
        <f t="shared" si="285"/>
        <v>446846.40000000014</v>
      </c>
      <c r="K108" s="22">
        <f t="shared" si="285"/>
        <v>581215.68000000005</v>
      </c>
      <c r="L108" s="22">
        <f t="shared" si="285"/>
        <v>742458.81600000011</v>
      </c>
      <c r="M108" s="22">
        <f t="shared" si="285"/>
        <v>935950.5791999998</v>
      </c>
      <c r="N108" s="22">
        <f t="shared" si="285"/>
        <v>1168140.6950399997</v>
      </c>
      <c r="P108" s="163"/>
      <c r="Q108" s="163"/>
      <c r="R108" s="20" t="s">
        <v>58</v>
      </c>
      <c r="S108" s="22">
        <f>S100*S$16</f>
        <v>45000</v>
      </c>
      <c r="T108" s="22">
        <f t="shared" ref="T108:AB108" si="286">T100*T$16</f>
        <v>99000</v>
      </c>
      <c r="U108" s="22">
        <f t="shared" si="286"/>
        <v>163800</v>
      </c>
      <c r="V108" s="22">
        <f t="shared" si="286"/>
        <v>241560</v>
      </c>
      <c r="W108" s="22">
        <f t="shared" si="286"/>
        <v>334871.99999999994</v>
      </c>
      <c r="X108" s="22">
        <f t="shared" si="286"/>
        <v>446846.40000000014</v>
      </c>
      <c r="Y108" s="22">
        <f t="shared" si="286"/>
        <v>581215.68000000005</v>
      </c>
      <c r="Z108" s="22">
        <f t="shared" si="286"/>
        <v>742458.81600000011</v>
      </c>
      <c r="AA108" s="22">
        <f t="shared" si="286"/>
        <v>935950.5791999998</v>
      </c>
      <c r="AB108" s="22">
        <f t="shared" si="286"/>
        <v>1168140.6950399997</v>
      </c>
      <c r="AD108" s="163"/>
      <c r="AE108" s="163"/>
      <c r="AF108" s="20" t="s">
        <v>58</v>
      </c>
      <c r="AG108" s="22">
        <f>AG100*AG$16</f>
        <v>45000</v>
      </c>
      <c r="AH108" s="22">
        <f t="shared" ref="AH108:AP108" si="287">AH100*AH$16</f>
        <v>99000</v>
      </c>
      <c r="AI108" s="22">
        <f t="shared" si="287"/>
        <v>163800</v>
      </c>
      <c r="AJ108" s="22">
        <f t="shared" si="287"/>
        <v>241560</v>
      </c>
      <c r="AK108" s="22">
        <f t="shared" si="287"/>
        <v>334871.99999999994</v>
      </c>
      <c r="AL108" s="22">
        <f t="shared" si="287"/>
        <v>446846.40000000014</v>
      </c>
      <c r="AM108" s="22">
        <f t="shared" si="287"/>
        <v>581215.68000000005</v>
      </c>
      <c r="AN108" s="22">
        <f t="shared" si="287"/>
        <v>742458.81600000011</v>
      </c>
      <c r="AO108" s="22">
        <f t="shared" si="287"/>
        <v>935950.5791999998</v>
      </c>
      <c r="AP108" s="22">
        <f t="shared" si="287"/>
        <v>1168140.6950399997</v>
      </c>
      <c r="AR108" s="163"/>
      <c r="AS108" s="163"/>
      <c r="AT108" s="20" t="s">
        <v>58</v>
      </c>
      <c r="AU108" s="22">
        <f>AU100*AU$16</f>
        <v>45000</v>
      </c>
      <c r="AV108" s="22">
        <f t="shared" ref="AV108:BD108" si="288">AV100*AV$16</f>
        <v>99000</v>
      </c>
      <c r="AW108" s="22">
        <f t="shared" si="288"/>
        <v>163800</v>
      </c>
      <c r="AX108" s="22">
        <f t="shared" si="288"/>
        <v>241560</v>
      </c>
      <c r="AY108" s="22">
        <f t="shared" si="288"/>
        <v>334871.99999999994</v>
      </c>
      <c r="AZ108" s="22">
        <f t="shared" si="288"/>
        <v>446846.40000000014</v>
      </c>
      <c r="BA108" s="22">
        <f t="shared" si="288"/>
        <v>581215.68000000005</v>
      </c>
      <c r="BB108" s="22">
        <f t="shared" si="288"/>
        <v>742458.81600000011</v>
      </c>
      <c r="BC108" s="22">
        <f t="shared" si="288"/>
        <v>935950.5791999998</v>
      </c>
      <c r="BD108" s="22">
        <f t="shared" si="288"/>
        <v>1168140.6950399997</v>
      </c>
      <c r="BF108" s="163"/>
      <c r="BG108" s="163"/>
      <c r="BH108" s="20" t="s">
        <v>58</v>
      </c>
      <c r="BI108" s="22">
        <f>BI100*BI$16</f>
        <v>45000</v>
      </c>
      <c r="BJ108" s="22">
        <f t="shared" ref="BJ108:BR108" si="289">BJ100*BJ$16</f>
        <v>99000</v>
      </c>
      <c r="BK108" s="22">
        <f t="shared" si="289"/>
        <v>163800</v>
      </c>
      <c r="BL108" s="22">
        <f t="shared" si="289"/>
        <v>241560</v>
      </c>
      <c r="BM108" s="22">
        <f t="shared" si="289"/>
        <v>334871.99999999994</v>
      </c>
      <c r="BN108" s="22">
        <f t="shared" si="289"/>
        <v>446846.40000000014</v>
      </c>
      <c r="BO108" s="22">
        <f t="shared" si="289"/>
        <v>581215.68000000005</v>
      </c>
      <c r="BP108" s="22">
        <f t="shared" si="289"/>
        <v>742458.81600000011</v>
      </c>
      <c r="BQ108" s="22">
        <f t="shared" si="289"/>
        <v>935950.5791999998</v>
      </c>
      <c r="BR108" s="22">
        <f t="shared" si="289"/>
        <v>1168140.6950399997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3.4999999999999996E-3</v>
      </c>
      <c r="F109" s="17">
        <f t="shared" ref="F109:N109" si="290">F$26*$D94</f>
        <v>3.2916666666666663E-3</v>
      </c>
      <c r="G109" s="17">
        <f t="shared" si="290"/>
        <v>3.1180555555555558E-3</v>
      </c>
      <c r="H109" s="17">
        <f t="shared" si="290"/>
        <v>2.9733796296296296E-3</v>
      </c>
      <c r="I109" s="17">
        <f t="shared" si="290"/>
        <v>2.8528163580246913E-3</v>
      </c>
      <c r="J109" s="17">
        <f t="shared" si="290"/>
        <v>2.7523469650205762E-3</v>
      </c>
      <c r="K109" s="17">
        <f t="shared" si="290"/>
        <v>2.6686224708504795E-3</v>
      </c>
      <c r="L109" s="17">
        <f t="shared" si="290"/>
        <v>2.5988520590420664E-3</v>
      </c>
      <c r="M109" s="17">
        <f t="shared" si="290"/>
        <v>2.540710049201722E-3</v>
      </c>
      <c r="N109" s="17">
        <f t="shared" si="290"/>
        <v>2.4922583743347683E-3</v>
      </c>
      <c r="P109" s="163" t="s">
        <v>17</v>
      </c>
      <c r="Q109" s="165" t="s">
        <v>41</v>
      </c>
      <c r="R109" s="16" t="s">
        <v>55</v>
      </c>
      <c r="S109" s="17">
        <f>S$26*$D94</f>
        <v>3.4999999999999996E-3</v>
      </c>
      <c r="T109" s="17">
        <f t="shared" ref="T109:AB109" si="291">T$26*$D94</f>
        <v>3.2916666666666663E-3</v>
      </c>
      <c r="U109" s="17">
        <f t="shared" si="291"/>
        <v>3.1180555555555558E-3</v>
      </c>
      <c r="V109" s="17">
        <f t="shared" si="291"/>
        <v>2.9733796296296296E-3</v>
      </c>
      <c r="W109" s="17">
        <f t="shared" si="291"/>
        <v>2.8528163580246913E-3</v>
      </c>
      <c r="X109" s="17">
        <f t="shared" si="291"/>
        <v>2.7523469650205762E-3</v>
      </c>
      <c r="Y109" s="17">
        <f t="shared" si="291"/>
        <v>2.6686224708504795E-3</v>
      </c>
      <c r="Z109" s="17">
        <f t="shared" si="291"/>
        <v>2.5988520590420664E-3</v>
      </c>
      <c r="AA109" s="17">
        <f t="shared" si="291"/>
        <v>2.540710049201722E-3</v>
      </c>
      <c r="AB109" s="17">
        <f t="shared" si="291"/>
        <v>2.4922583743347683E-3</v>
      </c>
      <c r="AD109" s="163" t="s">
        <v>17</v>
      </c>
      <c r="AE109" s="165" t="s">
        <v>41</v>
      </c>
      <c r="AF109" s="16" t="s">
        <v>55</v>
      </c>
      <c r="AG109" s="17">
        <f>AG$26*$D94</f>
        <v>3.4999999999999996E-3</v>
      </c>
      <c r="AH109" s="17">
        <f t="shared" ref="AH109:AP109" si="292">AH$26*$D94</f>
        <v>3.2916666666666663E-3</v>
      </c>
      <c r="AI109" s="17">
        <f t="shared" si="292"/>
        <v>3.1180555555555558E-3</v>
      </c>
      <c r="AJ109" s="17">
        <f t="shared" si="292"/>
        <v>2.9733796296296296E-3</v>
      </c>
      <c r="AK109" s="17">
        <f t="shared" si="292"/>
        <v>2.8528163580246913E-3</v>
      </c>
      <c r="AL109" s="17">
        <f t="shared" si="292"/>
        <v>2.7523469650205762E-3</v>
      </c>
      <c r="AM109" s="17">
        <f t="shared" si="292"/>
        <v>2.6686224708504795E-3</v>
      </c>
      <c r="AN109" s="17">
        <f t="shared" si="292"/>
        <v>2.5988520590420664E-3</v>
      </c>
      <c r="AO109" s="17">
        <f t="shared" si="292"/>
        <v>2.540710049201722E-3</v>
      </c>
      <c r="AP109" s="17">
        <f t="shared" si="292"/>
        <v>2.4922583743347683E-3</v>
      </c>
      <c r="AR109" s="163" t="s">
        <v>17</v>
      </c>
      <c r="AS109" s="165" t="s">
        <v>41</v>
      </c>
      <c r="AT109" s="16" t="s">
        <v>55</v>
      </c>
      <c r="AU109" s="17">
        <f>AU$26*$D94</f>
        <v>3.4999999999999996E-3</v>
      </c>
      <c r="AV109" s="17">
        <f t="shared" ref="AV109:BD109" si="293">AV$26*$D94</f>
        <v>3.2916666666666663E-3</v>
      </c>
      <c r="AW109" s="17">
        <f t="shared" si="293"/>
        <v>3.1180555555555558E-3</v>
      </c>
      <c r="AX109" s="17">
        <f t="shared" si="293"/>
        <v>2.9733796296296296E-3</v>
      </c>
      <c r="AY109" s="17">
        <f t="shared" si="293"/>
        <v>2.8528163580246913E-3</v>
      </c>
      <c r="AZ109" s="17">
        <f t="shared" si="293"/>
        <v>2.7523469650205762E-3</v>
      </c>
      <c r="BA109" s="17">
        <f t="shared" si="293"/>
        <v>2.6686224708504795E-3</v>
      </c>
      <c r="BB109" s="17">
        <f t="shared" si="293"/>
        <v>2.5988520590420664E-3</v>
      </c>
      <c r="BC109" s="17">
        <f t="shared" si="293"/>
        <v>2.540710049201722E-3</v>
      </c>
      <c r="BD109" s="17">
        <f t="shared" si="293"/>
        <v>2.4922583743347683E-3</v>
      </c>
      <c r="BF109" s="163" t="s">
        <v>17</v>
      </c>
      <c r="BG109" s="165" t="s">
        <v>41</v>
      </c>
      <c r="BH109" s="16" t="s">
        <v>55</v>
      </c>
      <c r="BI109" s="17">
        <f>BI$26*$D94</f>
        <v>3.4999999999999996E-3</v>
      </c>
      <c r="BJ109" s="17">
        <f t="shared" ref="BJ109:BR109" si="294">BJ$26*$D94</f>
        <v>3.2916666666666663E-3</v>
      </c>
      <c r="BK109" s="17">
        <f t="shared" si="294"/>
        <v>3.1180555555555558E-3</v>
      </c>
      <c r="BL109" s="17">
        <f t="shared" si="294"/>
        <v>2.9733796296296296E-3</v>
      </c>
      <c r="BM109" s="17">
        <f t="shared" si="294"/>
        <v>2.8528163580246913E-3</v>
      </c>
      <c r="BN109" s="17">
        <f t="shared" si="294"/>
        <v>2.7523469650205762E-3</v>
      </c>
      <c r="BO109" s="17">
        <f t="shared" si="294"/>
        <v>2.6686224708504795E-3</v>
      </c>
      <c r="BP109" s="17">
        <f t="shared" si="294"/>
        <v>2.5988520590420664E-3</v>
      </c>
      <c r="BQ109" s="17">
        <f t="shared" si="294"/>
        <v>2.540710049201722E-3</v>
      </c>
      <c r="BR109" s="17">
        <f t="shared" si="294"/>
        <v>2.4922583743347683E-3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3.1471836419753089E-3</v>
      </c>
      <c r="J110" s="18"/>
      <c r="K110" s="18"/>
      <c r="L110" s="18"/>
      <c r="M110" s="18"/>
      <c r="N110" s="18">
        <f>SUM(E109:N109)/10</f>
        <v>2.8788708128326154E-3</v>
      </c>
      <c r="P110" s="163"/>
      <c r="Q110" s="165"/>
      <c r="R110" s="16" t="s">
        <v>56</v>
      </c>
      <c r="S110" s="17"/>
      <c r="T110" s="17"/>
      <c r="U110" s="17"/>
      <c r="V110" s="17"/>
      <c r="W110" s="100">
        <f>SUM(S109:W109)/5</f>
        <v>3.1471836419753089E-3</v>
      </c>
      <c r="X110" s="18"/>
      <c r="Y110" s="18"/>
      <c r="Z110" s="18"/>
      <c r="AA110" s="18"/>
      <c r="AB110" s="18">
        <f>SUM(S109:AB109)/10</f>
        <v>2.8788708128326154E-3</v>
      </c>
      <c r="AD110" s="163"/>
      <c r="AE110" s="165"/>
      <c r="AF110" s="16" t="s">
        <v>56</v>
      </c>
      <c r="AG110" s="17"/>
      <c r="AH110" s="17"/>
      <c r="AI110" s="17"/>
      <c r="AJ110" s="17"/>
      <c r="AK110" s="100">
        <f>SUM(AG109:AK109)/5</f>
        <v>3.1471836419753089E-3</v>
      </c>
      <c r="AL110" s="18"/>
      <c r="AM110" s="18"/>
      <c r="AN110" s="18"/>
      <c r="AO110" s="18"/>
      <c r="AP110" s="18">
        <f>SUM(AG109:AP109)/10</f>
        <v>2.8788708128326154E-3</v>
      </c>
      <c r="AR110" s="163"/>
      <c r="AS110" s="165"/>
      <c r="AT110" s="16" t="s">
        <v>56</v>
      </c>
      <c r="AU110" s="17"/>
      <c r="AV110" s="17"/>
      <c r="AW110" s="17"/>
      <c r="AX110" s="17"/>
      <c r="AY110" s="100">
        <f>SUM(AU109:AY109)/5</f>
        <v>3.1471836419753089E-3</v>
      </c>
      <c r="AZ110" s="18"/>
      <c r="BA110" s="18"/>
      <c r="BB110" s="18"/>
      <c r="BC110" s="18"/>
      <c r="BD110" s="18">
        <f>SUM(AU109:BD109)/10</f>
        <v>2.8788708128326154E-3</v>
      </c>
      <c r="BF110" s="163"/>
      <c r="BG110" s="165"/>
      <c r="BH110" s="16" t="s">
        <v>56</v>
      </c>
      <c r="BI110" s="17"/>
      <c r="BJ110" s="17"/>
      <c r="BK110" s="17"/>
      <c r="BL110" s="17"/>
      <c r="BM110" s="100">
        <f>SUM(BI109:BM109)/5</f>
        <v>3.1471836419753089E-3</v>
      </c>
      <c r="BN110" s="18"/>
      <c r="BO110" s="18"/>
      <c r="BP110" s="18"/>
      <c r="BQ110" s="18"/>
      <c r="BR110" s="18">
        <f>SUM(BI109:BR109)/10</f>
        <v>2.8788708128326154E-3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295">E$28*$D94</f>
        <v>3.4999999999999996E-3</v>
      </c>
      <c r="F111" s="17">
        <f t="shared" si="295"/>
        <v>6.7916666666666663E-3</v>
      </c>
      <c r="G111" s="17">
        <f t="shared" si="295"/>
        <v>9.9097222222222208E-3</v>
      </c>
      <c r="H111" s="17">
        <f t="shared" si="295"/>
        <v>1.2883101851851852E-2</v>
      </c>
      <c r="I111" s="17">
        <f t="shared" si="295"/>
        <v>1.5735918209876545E-2</v>
      </c>
      <c r="J111" s="17">
        <f t="shared" si="295"/>
        <v>1.8488265174897121E-2</v>
      </c>
      <c r="K111" s="17">
        <f t="shared" si="295"/>
        <v>2.11568876457476E-2</v>
      </c>
      <c r="L111" s="17">
        <f t="shared" si="295"/>
        <v>2.3755739704789669E-2</v>
      </c>
      <c r="M111" s="17">
        <f t="shared" si="295"/>
        <v>2.629644975399139E-2</v>
      </c>
      <c r="N111" s="17">
        <f t="shared" si="295"/>
        <v>2.8788708128326158E-2</v>
      </c>
      <c r="P111" s="163"/>
      <c r="Q111" s="165"/>
      <c r="R111" s="16" t="s">
        <v>53</v>
      </c>
      <c r="S111" s="17">
        <f t="shared" ref="S111:AB111" si="296">S$28*$D94</f>
        <v>3.4999999999999996E-3</v>
      </c>
      <c r="T111" s="17">
        <f t="shared" si="296"/>
        <v>6.7916666666666663E-3</v>
      </c>
      <c r="U111" s="17">
        <f t="shared" si="296"/>
        <v>9.9097222222222208E-3</v>
      </c>
      <c r="V111" s="17">
        <f t="shared" si="296"/>
        <v>1.2883101851851852E-2</v>
      </c>
      <c r="W111" s="17">
        <f t="shared" si="296"/>
        <v>1.5735918209876545E-2</v>
      </c>
      <c r="X111" s="17">
        <f t="shared" si="296"/>
        <v>1.8488265174897121E-2</v>
      </c>
      <c r="Y111" s="17">
        <f t="shared" si="296"/>
        <v>2.11568876457476E-2</v>
      </c>
      <c r="Z111" s="17">
        <f t="shared" si="296"/>
        <v>2.3755739704789669E-2</v>
      </c>
      <c r="AA111" s="17">
        <f t="shared" si="296"/>
        <v>2.629644975399139E-2</v>
      </c>
      <c r="AB111" s="17">
        <f t="shared" si="296"/>
        <v>2.8788708128326158E-2</v>
      </c>
      <c r="AD111" s="163"/>
      <c r="AE111" s="165"/>
      <c r="AF111" s="16" t="s">
        <v>53</v>
      </c>
      <c r="AG111" s="17">
        <f t="shared" ref="AG111:AP111" si="297">AG$28*$D94</f>
        <v>3.4999999999999996E-3</v>
      </c>
      <c r="AH111" s="17">
        <f t="shared" si="297"/>
        <v>6.7916666666666663E-3</v>
      </c>
      <c r="AI111" s="17">
        <f t="shared" si="297"/>
        <v>9.9097222222222208E-3</v>
      </c>
      <c r="AJ111" s="17">
        <f t="shared" si="297"/>
        <v>1.2883101851851852E-2</v>
      </c>
      <c r="AK111" s="17">
        <f t="shared" si="297"/>
        <v>1.5735918209876545E-2</v>
      </c>
      <c r="AL111" s="17">
        <f t="shared" si="297"/>
        <v>1.8488265174897121E-2</v>
      </c>
      <c r="AM111" s="17">
        <f t="shared" si="297"/>
        <v>2.11568876457476E-2</v>
      </c>
      <c r="AN111" s="17">
        <f t="shared" si="297"/>
        <v>2.3755739704789669E-2</v>
      </c>
      <c r="AO111" s="17">
        <f t="shared" si="297"/>
        <v>2.629644975399139E-2</v>
      </c>
      <c r="AP111" s="17">
        <f t="shared" si="297"/>
        <v>2.8788708128326158E-2</v>
      </c>
      <c r="AR111" s="163"/>
      <c r="AS111" s="165"/>
      <c r="AT111" s="16" t="s">
        <v>53</v>
      </c>
      <c r="AU111" s="17">
        <f t="shared" ref="AU111:BD111" si="298">AU$28*$D94</f>
        <v>3.4999999999999996E-3</v>
      </c>
      <c r="AV111" s="17">
        <f t="shared" si="298"/>
        <v>6.7916666666666663E-3</v>
      </c>
      <c r="AW111" s="17">
        <f t="shared" si="298"/>
        <v>9.9097222222222208E-3</v>
      </c>
      <c r="AX111" s="17">
        <f t="shared" si="298"/>
        <v>1.2883101851851852E-2</v>
      </c>
      <c r="AY111" s="17">
        <f t="shared" si="298"/>
        <v>1.5735918209876545E-2</v>
      </c>
      <c r="AZ111" s="17">
        <f t="shared" si="298"/>
        <v>1.8488265174897121E-2</v>
      </c>
      <c r="BA111" s="17">
        <f t="shared" si="298"/>
        <v>2.11568876457476E-2</v>
      </c>
      <c r="BB111" s="17">
        <f t="shared" si="298"/>
        <v>2.3755739704789669E-2</v>
      </c>
      <c r="BC111" s="17">
        <f t="shared" si="298"/>
        <v>2.629644975399139E-2</v>
      </c>
      <c r="BD111" s="17">
        <f t="shared" si="298"/>
        <v>2.8788708128326158E-2</v>
      </c>
      <c r="BF111" s="163"/>
      <c r="BG111" s="165"/>
      <c r="BH111" s="16" t="s">
        <v>53</v>
      </c>
      <c r="BI111" s="17">
        <f t="shared" ref="BI111:BR111" si="299">BI$28*$D94</f>
        <v>3.4999999999999996E-3</v>
      </c>
      <c r="BJ111" s="17">
        <f t="shared" si="299"/>
        <v>6.7916666666666663E-3</v>
      </c>
      <c r="BK111" s="17">
        <f t="shared" si="299"/>
        <v>9.9097222222222208E-3</v>
      </c>
      <c r="BL111" s="17">
        <f t="shared" si="299"/>
        <v>1.2883101851851852E-2</v>
      </c>
      <c r="BM111" s="17">
        <f t="shared" si="299"/>
        <v>1.5735918209876545E-2</v>
      </c>
      <c r="BN111" s="17">
        <f t="shared" si="299"/>
        <v>1.8488265174897121E-2</v>
      </c>
      <c r="BO111" s="17">
        <f t="shared" si="299"/>
        <v>2.11568876457476E-2</v>
      </c>
      <c r="BP111" s="17">
        <f t="shared" si="299"/>
        <v>2.3755739704789669E-2</v>
      </c>
      <c r="BQ111" s="17">
        <f t="shared" si="299"/>
        <v>2.629644975399139E-2</v>
      </c>
      <c r="BR111" s="17">
        <f t="shared" si="299"/>
        <v>2.8788708128326158E-2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300">10*E109</f>
        <v>3.4999999999999996E-2</v>
      </c>
      <c r="F112" s="21">
        <f t="shared" si="300"/>
        <v>3.2916666666666664E-2</v>
      </c>
      <c r="G112" s="21">
        <f t="shared" si="300"/>
        <v>3.1180555555555559E-2</v>
      </c>
      <c r="H112" s="21">
        <f t="shared" si="300"/>
        <v>2.9733796296296296E-2</v>
      </c>
      <c r="I112" s="21">
        <f t="shared" si="300"/>
        <v>2.8528163580246912E-2</v>
      </c>
      <c r="J112" s="21">
        <f t="shared" si="300"/>
        <v>2.7523469650205763E-2</v>
      </c>
      <c r="K112" s="21">
        <f t="shared" si="300"/>
        <v>2.6686224708504794E-2</v>
      </c>
      <c r="L112" s="21">
        <f t="shared" si="300"/>
        <v>2.5988520590420665E-2</v>
      </c>
      <c r="M112" s="21">
        <f t="shared" si="300"/>
        <v>2.5407100492017221E-2</v>
      </c>
      <c r="N112" s="21">
        <f t="shared" si="300"/>
        <v>2.4922583743347684E-2</v>
      </c>
      <c r="P112" s="163"/>
      <c r="Q112" s="163"/>
      <c r="R112" s="20" t="s">
        <v>57</v>
      </c>
      <c r="S112" s="21">
        <f t="shared" ref="S112:AB112" si="301">10*S109</f>
        <v>3.4999999999999996E-2</v>
      </c>
      <c r="T112" s="21">
        <f t="shared" si="301"/>
        <v>3.2916666666666664E-2</v>
      </c>
      <c r="U112" s="21">
        <f t="shared" si="301"/>
        <v>3.1180555555555559E-2</v>
      </c>
      <c r="V112" s="21">
        <f t="shared" si="301"/>
        <v>2.9733796296296296E-2</v>
      </c>
      <c r="W112" s="21">
        <f t="shared" si="301"/>
        <v>2.8528163580246912E-2</v>
      </c>
      <c r="X112" s="21">
        <f t="shared" si="301"/>
        <v>2.7523469650205763E-2</v>
      </c>
      <c r="Y112" s="21">
        <f t="shared" si="301"/>
        <v>2.6686224708504794E-2</v>
      </c>
      <c r="Z112" s="21">
        <f t="shared" si="301"/>
        <v>2.5988520590420665E-2</v>
      </c>
      <c r="AA112" s="21">
        <f t="shared" si="301"/>
        <v>2.5407100492017221E-2</v>
      </c>
      <c r="AB112" s="21">
        <f t="shared" si="301"/>
        <v>2.4922583743347684E-2</v>
      </c>
      <c r="AD112" s="163"/>
      <c r="AE112" s="163"/>
      <c r="AF112" s="20" t="s">
        <v>57</v>
      </c>
      <c r="AG112" s="21">
        <f t="shared" ref="AG112:AP112" si="302">10*AG109</f>
        <v>3.4999999999999996E-2</v>
      </c>
      <c r="AH112" s="21">
        <f t="shared" si="302"/>
        <v>3.2916666666666664E-2</v>
      </c>
      <c r="AI112" s="21">
        <f t="shared" si="302"/>
        <v>3.1180555555555559E-2</v>
      </c>
      <c r="AJ112" s="21">
        <f t="shared" si="302"/>
        <v>2.9733796296296296E-2</v>
      </c>
      <c r="AK112" s="21">
        <f t="shared" si="302"/>
        <v>2.8528163580246912E-2</v>
      </c>
      <c r="AL112" s="21">
        <f t="shared" si="302"/>
        <v>2.7523469650205763E-2</v>
      </c>
      <c r="AM112" s="21">
        <f t="shared" si="302"/>
        <v>2.6686224708504794E-2</v>
      </c>
      <c r="AN112" s="21">
        <f t="shared" si="302"/>
        <v>2.5988520590420665E-2</v>
      </c>
      <c r="AO112" s="21">
        <f t="shared" si="302"/>
        <v>2.5407100492017221E-2</v>
      </c>
      <c r="AP112" s="21">
        <f t="shared" si="302"/>
        <v>2.4922583743347684E-2</v>
      </c>
      <c r="AR112" s="163"/>
      <c r="AS112" s="163"/>
      <c r="AT112" s="20" t="s">
        <v>57</v>
      </c>
      <c r="AU112" s="21">
        <f t="shared" ref="AU112:BD112" si="303">10*AU109</f>
        <v>3.4999999999999996E-2</v>
      </c>
      <c r="AV112" s="21">
        <f t="shared" si="303"/>
        <v>3.2916666666666664E-2</v>
      </c>
      <c r="AW112" s="21">
        <f t="shared" si="303"/>
        <v>3.1180555555555559E-2</v>
      </c>
      <c r="AX112" s="21">
        <f t="shared" si="303"/>
        <v>2.9733796296296296E-2</v>
      </c>
      <c r="AY112" s="21">
        <f t="shared" si="303"/>
        <v>2.8528163580246912E-2</v>
      </c>
      <c r="AZ112" s="21">
        <f t="shared" si="303"/>
        <v>2.7523469650205763E-2</v>
      </c>
      <c r="BA112" s="21">
        <f t="shared" si="303"/>
        <v>2.6686224708504794E-2</v>
      </c>
      <c r="BB112" s="21">
        <f t="shared" si="303"/>
        <v>2.5988520590420665E-2</v>
      </c>
      <c r="BC112" s="21">
        <f t="shared" si="303"/>
        <v>2.5407100492017221E-2</v>
      </c>
      <c r="BD112" s="21">
        <f t="shared" si="303"/>
        <v>2.4922583743347684E-2</v>
      </c>
      <c r="BF112" s="163"/>
      <c r="BG112" s="163"/>
      <c r="BH112" s="20" t="s">
        <v>57</v>
      </c>
      <c r="BI112" s="21">
        <f t="shared" ref="BI112:BR112" si="304">10*BI109</f>
        <v>3.4999999999999996E-2</v>
      </c>
      <c r="BJ112" s="21">
        <f t="shared" si="304"/>
        <v>3.2916666666666664E-2</v>
      </c>
      <c r="BK112" s="21">
        <f t="shared" si="304"/>
        <v>3.1180555555555559E-2</v>
      </c>
      <c r="BL112" s="21">
        <f t="shared" si="304"/>
        <v>2.9733796296296296E-2</v>
      </c>
      <c r="BM112" s="21">
        <f t="shared" si="304"/>
        <v>2.8528163580246912E-2</v>
      </c>
      <c r="BN112" s="21">
        <f t="shared" si="304"/>
        <v>2.7523469650205763E-2</v>
      </c>
      <c r="BO112" s="21">
        <f t="shared" si="304"/>
        <v>2.6686224708504794E-2</v>
      </c>
      <c r="BP112" s="21">
        <f t="shared" si="304"/>
        <v>2.5988520590420665E-2</v>
      </c>
      <c r="BQ112" s="21">
        <f t="shared" si="304"/>
        <v>2.5407100492017221E-2</v>
      </c>
      <c r="BR112" s="21">
        <f t="shared" si="304"/>
        <v>2.4922583743347684E-2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3.4999999999999996E-2</v>
      </c>
      <c r="F113" s="21">
        <f t="shared" ref="F113:N113" si="305">10*F111</f>
        <v>6.7916666666666667E-2</v>
      </c>
      <c r="G113" s="21">
        <f t="shared" si="305"/>
        <v>9.9097222222222212E-2</v>
      </c>
      <c r="H113" s="21">
        <f t="shared" si="305"/>
        <v>0.12883101851851853</v>
      </c>
      <c r="I113" s="21">
        <f t="shared" si="305"/>
        <v>0.15735918209876545</v>
      </c>
      <c r="J113" s="21">
        <f t="shared" si="305"/>
        <v>0.18488265174897123</v>
      </c>
      <c r="K113" s="21">
        <f t="shared" si="305"/>
        <v>0.21156887645747602</v>
      </c>
      <c r="L113" s="21">
        <f t="shared" si="305"/>
        <v>0.23755739704789669</v>
      </c>
      <c r="M113" s="21">
        <f t="shared" si="305"/>
        <v>0.26296449753991391</v>
      </c>
      <c r="N113" s="21">
        <f t="shared" si="305"/>
        <v>0.28788708128326157</v>
      </c>
      <c r="P113" s="163"/>
      <c r="Q113" s="163"/>
      <c r="R113" s="20" t="s">
        <v>58</v>
      </c>
      <c r="S113" s="21">
        <f>10*S111</f>
        <v>3.4999999999999996E-2</v>
      </c>
      <c r="T113" s="21">
        <f t="shared" ref="T113:AB113" si="306">10*T111</f>
        <v>6.7916666666666667E-2</v>
      </c>
      <c r="U113" s="21">
        <f t="shared" si="306"/>
        <v>9.9097222222222212E-2</v>
      </c>
      <c r="V113" s="21">
        <f t="shared" si="306"/>
        <v>0.12883101851851853</v>
      </c>
      <c r="W113" s="21">
        <f t="shared" si="306"/>
        <v>0.15735918209876545</v>
      </c>
      <c r="X113" s="21">
        <f t="shared" si="306"/>
        <v>0.18488265174897123</v>
      </c>
      <c r="Y113" s="21">
        <f t="shared" si="306"/>
        <v>0.21156887645747602</v>
      </c>
      <c r="Z113" s="21">
        <f t="shared" si="306"/>
        <v>0.23755739704789669</v>
      </c>
      <c r="AA113" s="21">
        <f t="shared" si="306"/>
        <v>0.26296449753991391</v>
      </c>
      <c r="AB113" s="21">
        <f t="shared" si="306"/>
        <v>0.28788708128326157</v>
      </c>
      <c r="AD113" s="163"/>
      <c r="AE113" s="163"/>
      <c r="AF113" s="20" t="s">
        <v>58</v>
      </c>
      <c r="AG113" s="21">
        <f>10*AG111</f>
        <v>3.4999999999999996E-2</v>
      </c>
      <c r="AH113" s="21">
        <f t="shared" ref="AH113:AP113" si="307">10*AH111</f>
        <v>6.7916666666666667E-2</v>
      </c>
      <c r="AI113" s="21">
        <f t="shared" si="307"/>
        <v>9.9097222222222212E-2</v>
      </c>
      <c r="AJ113" s="21">
        <f t="shared" si="307"/>
        <v>0.12883101851851853</v>
      </c>
      <c r="AK113" s="21">
        <f t="shared" si="307"/>
        <v>0.15735918209876545</v>
      </c>
      <c r="AL113" s="21">
        <f t="shared" si="307"/>
        <v>0.18488265174897123</v>
      </c>
      <c r="AM113" s="21">
        <f t="shared" si="307"/>
        <v>0.21156887645747602</v>
      </c>
      <c r="AN113" s="21">
        <f t="shared" si="307"/>
        <v>0.23755739704789669</v>
      </c>
      <c r="AO113" s="21">
        <f t="shared" si="307"/>
        <v>0.26296449753991391</v>
      </c>
      <c r="AP113" s="21">
        <f t="shared" si="307"/>
        <v>0.28788708128326157</v>
      </c>
      <c r="AR113" s="163"/>
      <c r="AS113" s="163"/>
      <c r="AT113" s="20" t="s">
        <v>58</v>
      </c>
      <c r="AU113" s="21">
        <f>10*AU111</f>
        <v>3.4999999999999996E-2</v>
      </c>
      <c r="AV113" s="21">
        <f t="shared" ref="AV113:BD113" si="308">10*AV111</f>
        <v>6.7916666666666667E-2</v>
      </c>
      <c r="AW113" s="21">
        <f t="shared" si="308"/>
        <v>9.9097222222222212E-2</v>
      </c>
      <c r="AX113" s="21">
        <f t="shared" si="308"/>
        <v>0.12883101851851853</v>
      </c>
      <c r="AY113" s="21">
        <f t="shared" si="308"/>
        <v>0.15735918209876545</v>
      </c>
      <c r="AZ113" s="21">
        <f t="shared" si="308"/>
        <v>0.18488265174897123</v>
      </c>
      <c r="BA113" s="21">
        <f t="shared" si="308"/>
        <v>0.21156887645747602</v>
      </c>
      <c r="BB113" s="21">
        <f t="shared" si="308"/>
        <v>0.23755739704789669</v>
      </c>
      <c r="BC113" s="21">
        <f t="shared" si="308"/>
        <v>0.26296449753991391</v>
      </c>
      <c r="BD113" s="21">
        <f t="shared" si="308"/>
        <v>0.28788708128326157</v>
      </c>
      <c r="BF113" s="163"/>
      <c r="BG113" s="163"/>
      <c r="BH113" s="20" t="s">
        <v>58</v>
      </c>
      <c r="BI113" s="21">
        <f>10*BI111</f>
        <v>3.4999999999999996E-2</v>
      </c>
      <c r="BJ113" s="21">
        <f t="shared" ref="BJ113:BR113" si="309">10*BJ111</f>
        <v>6.7916666666666667E-2</v>
      </c>
      <c r="BK113" s="21">
        <f t="shared" si="309"/>
        <v>9.9097222222222212E-2</v>
      </c>
      <c r="BL113" s="21">
        <f t="shared" si="309"/>
        <v>0.12883101851851853</v>
      </c>
      <c r="BM113" s="21">
        <f t="shared" si="309"/>
        <v>0.15735918209876545</v>
      </c>
      <c r="BN113" s="21">
        <f t="shared" si="309"/>
        <v>0.18488265174897123</v>
      </c>
      <c r="BO113" s="21">
        <f t="shared" si="309"/>
        <v>0.21156887645747602</v>
      </c>
      <c r="BP113" s="21">
        <f t="shared" si="309"/>
        <v>0.23755739704789669</v>
      </c>
      <c r="BQ113" s="21">
        <f t="shared" si="309"/>
        <v>0.26296449753991391</v>
      </c>
      <c r="BR113" s="21">
        <f t="shared" si="309"/>
        <v>0.28788708128326157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310">E109*E$16/$E$4</f>
        <v>4.1999999999999997E-3</v>
      </c>
      <c r="F114" s="17">
        <f t="shared" si="310"/>
        <v>4.7399999999999994E-3</v>
      </c>
      <c r="G114" s="17">
        <f t="shared" si="310"/>
        <v>5.3880000000000004E-3</v>
      </c>
      <c r="H114" s="17">
        <f t="shared" si="310"/>
        <v>6.1655999999999994E-3</v>
      </c>
      <c r="I114" s="17">
        <f t="shared" si="310"/>
        <v>7.0987199999999993E-3</v>
      </c>
      <c r="J114" s="17">
        <f t="shared" si="310"/>
        <v>8.2184640000000017E-3</v>
      </c>
      <c r="K114" s="17">
        <f t="shared" si="310"/>
        <v>9.5621567999999973E-3</v>
      </c>
      <c r="L114" s="17">
        <f t="shared" si="310"/>
        <v>1.1174588159999999E-2</v>
      </c>
      <c r="M114" s="17">
        <f t="shared" si="310"/>
        <v>1.3109505791999997E-2</v>
      </c>
      <c r="N114" s="17">
        <f t="shared" si="310"/>
        <v>1.5431406950399996E-2</v>
      </c>
      <c r="P114" s="163"/>
      <c r="Q114" s="171" t="s">
        <v>45</v>
      </c>
      <c r="R114" s="16" t="s">
        <v>55</v>
      </c>
      <c r="S114" s="17">
        <f t="shared" ref="S114:AB114" si="311">S109*S$16/$E$4</f>
        <v>4.1999999999999997E-3</v>
      </c>
      <c r="T114" s="17">
        <f t="shared" si="311"/>
        <v>4.7399999999999994E-3</v>
      </c>
      <c r="U114" s="17">
        <f t="shared" si="311"/>
        <v>5.3880000000000004E-3</v>
      </c>
      <c r="V114" s="17">
        <f t="shared" si="311"/>
        <v>6.1655999999999994E-3</v>
      </c>
      <c r="W114" s="17">
        <f t="shared" si="311"/>
        <v>7.0987199999999993E-3</v>
      </c>
      <c r="X114" s="17">
        <f t="shared" si="311"/>
        <v>8.2184640000000017E-3</v>
      </c>
      <c r="Y114" s="17">
        <f t="shared" si="311"/>
        <v>9.5621567999999973E-3</v>
      </c>
      <c r="Z114" s="17">
        <f t="shared" si="311"/>
        <v>1.1174588159999999E-2</v>
      </c>
      <c r="AA114" s="17">
        <f t="shared" si="311"/>
        <v>1.3109505791999997E-2</v>
      </c>
      <c r="AB114" s="17">
        <f t="shared" si="311"/>
        <v>1.5431406950399996E-2</v>
      </c>
      <c r="AD114" s="163"/>
      <c r="AE114" s="171" t="s">
        <v>45</v>
      </c>
      <c r="AF114" s="16" t="s">
        <v>55</v>
      </c>
      <c r="AG114" s="17">
        <f t="shared" ref="AG114:AP114" si="312">AG109*AG$16/$E$4</f>
        <v>4.1999999999999997E-3</v>
      </c>
      <c r="AH114" s="17">
        <f t="shared" si="312"/>
        <v>4.7399999999999994E-3</v>
      </c>
      <c r="AI114" s="17">
        <f t="shared" si="312"/>
        <v>5.3880000000000004E-3</v>
      </c>
      <c r="AJ114" s="17">
        <f t="shared" si="312"/>
        <v>6.1655999999999994E-3</v>
      </c>
      <c r="AK114" s="17">
        <f t="shared" si="312"/>
        <v>7.0987199999999993E-3</v>
      </c>
      <c r="AL114" s="17">
        <f t="shared" si="312"/>
        <v>8.2184640000000017E-3</v>
      </c>
      <c r="AM114" s="17">
        <f t="shared" si="312"/>
        <v>9.5621567999999973E-3</v>
      </c>
      <c r="AN114" s="17">
        <f t="shared" si="312"/>
        <v>1.1174588159999999E-2</v>
      </c>
      <c r="AO114" s="17">
        <f t="shared" si="312"/>
        <v>1.3109505791999997E-2</v>
      </c>
      <c r="AP114" s="17">
        <f t="shared" si="312"/>
        <v>1.5431406950399996E-2</v>
      </c>
      <c r="AR114" s="163"/>
      <c r="AS114" s="171" t="s">
        <v>45</v>
      </c>
      <c r="AT114" s="16" t="s">
        <v>55</v>
      </c>
      <c r="AU114" s="17">
        <f t="shared" ref="AU114:BD114" si="313">AU109*AU$16/$E$4</f>
        <v>4.1999999999999997E-3</v>
      </c>
      <c r="AV114" s="17">
        <f t="shared" si="313"/>
        <v>4.7399999999999994E-3</v>
      </c>
      <c r="AW114" s="17">
        <f t="shared" si="313"/>
        <v>5.3880000000000004E-3</v>
      </c>
      <c r="AX114" s="17">
        <f t="shared" si="313"/>
        <v>6.1655999999999994E-3</v>
      </c>
      <c r="AY114" s="17">
        <f t="shared" si="313"/>
        <v>7.0987199999999993E-3</v>
      </c>
      <c r="AZ114" s="17">
        <f t="shared" si="313"/>
        <v>8.2184640000000017E-3</v>
      </c>
      <c r="BA114" s="17">
        <f t="shared" si="313"/>
        <v>9.5621567999999973E-3</v>
      </c>
      <c r="BB114" s="17">
        <f t="shared" si="313"/>
        <v>1.1174588159999999E-2</v>
      </c>
      <c r="BC114" s="17">
        <f t="shared" si="313"/>
        <v>1.3109505791999997E-2</v>
      </c>
      <c r="BD114" s="17">
        <f t="shared" si="313"/>
        <v>1.5431406950399996E-2</v>
      </c>
      <c r="BF114" s="163"/>
      <c r="BG114" s="171" t="s">
        <v>45</v>
      </c>
      <c r="BH114" s="16" t="s">
        <v>55</v>
      </c>
      <c r="BI114" s="17">
        <f t="shared" ref="BI114:BR114" si="314">BI109*BI$16/$E$4</f>
        <v>4.1999999999999997E-3</v>
      </c>
      <c r="BJ114" s="17">
        <f t="shared" si="314"/>
        <v>4.7399999999999994E-3</v>
      </c>
      <c r="BK114" s="17">
        <f t="shared" si="314"/>
        <v>5.3880000000000004E-3</v>
      </c>
      <c r="BL114" s="17">
        <f t="shared" si="314"/>
        <v>6.1655999999999994E-3</v>
      </c>
      <c r="BM114" s="17">
        <f t="shared" si="314"/>
        <v>7.0987199999999993E-3</v>
      </c>
      <c r="BN114" s="17">
        <f t="shared" si="314"/>
        <v>8.2184640000000017E-3</v>
      </c>
      <c r="BO114" s="17">
        <f t="shared" si="314"/>
        <v>9.5621567999999973E-3</v>
      </c>
      <c r="BP114" s="17">
        <f t="shared" si="314"/>
        <v>1.1174588159999999E-2</v>
      </c>
      <c r="BQ114" s="17">
        <f t="shared" si="314"/>
        <v>1.3109505791999997E-2</v>
      </c>
      <c r="BR114" s="17">
        <f t="shared" si="314"/>
        <v>1.5431406950399996E-2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5.5184639999999998E-3</v>
      </c>
      <c r="J115" s="18"/>
      <c r="K115" s="18"/>
      <c r="L115" s="18"/>
      <c r="M115" s="18"/>
      <c r="N115" s="18">
        <f>SUM(E114:N114)/10</f>
        <v>8.508844170239999E-3</v>
      </c>
      <c r="P115" s="163"/>
      <c r="Q115" s="165"/>
      <c r="R115" s="16" t="s">
        <v>56</v>
      </c>
      <c r="S115" s="17"/>
      <c r="T115" s="17"/>
      <c r="U115" s="17"/>
      <c r="V115" s="17"/>
      <c r="W115" s="18">
        <f>SUM(S114:W114)/5</f>
        <v>5.5184639999999998E-3</v>
      </c>
      <c r="X115" s="18"/>
      <c r="Y115" s="18"/>
      <c r="Z115" s="18"/>
      <c r="AA115" s="18"/>
      <c r="AB115" s="18">
        <f>SUM(S114:AB114)/10</f>
        <v>8.508844170239999E-3</v>
      </c>
      <c r="AD115" s="163"/>
      <c r="AE115" s="165"/>
      <c r="AF115" s="16" t="s">
        <v>56</v>
      </c>
      <c r="AG115" s="17"/>
      <c r="AH115" s="17"/>
      <c r="AI115" s="17"/>
      <c r="AJ115" s="17"/>
      <c r="AK115" s="18">
        <f>SUM(AG114:AK114)/5</f>
        <v>5.5184639999999998E-3</v>
      </c>
      <c r="AL115" s="18"/>
      <c r="AM115" s="18"/>
      <c r="AN115" s="18"/>
      <c r="AO115" s="18"/>
      <c r="AP115" s="18">
        <f>SUM(AG114:AP114)/10</f>
        <v>8.508844170239999E-3</v>
      </c>
      <c r="AR115" s="163"/>
      <c r="AS115" s="165"/>
      <c r="AT115" s="16" t="s">
        <v>56</v>
      </c>
      <c r="AU115" s="17"/>
      <c r="AV115" s="17"/>
      <c r="AW115" s="17"/>
      <c r="AX115" s="17"/>
      <c r="AY115" s="18">
        <f>SUM(AU114:AY114)/5</f>
        <v>5.5184639999999998E-3</v>
      </c>
      <c r="AZ115" s="18"/>
      <c r="BA115" s="18"/>
      <c r="BB115" s="18"/>
      <c r="BC115" s="18"/>
      <c r="BD115" s="18">
        <f>SUM(AU114:BD114)/10</f>
        <v>8.508844170239999E-3</v>
      </c>
      <c r="BF115" s="163"/>
      <c r="BG115" s="165"/>
      <c r="BH115" s="16" t="s">
        <v>56</v>
      </c>
      <c r="BI115" s="17"/>
      <c r="BJ115" s="17"/>
      <c r="BK115" s="17"/>
      <c r="BL115" s="17"/>
      <c r="BM115" s="18">
        <f>SUM(BI114:BM114)/5</f>
        <v>5.5184639999999998E-3</v>
      </c>
      <c r="BN115" s="18"/>
      <c r="BO115" s="18"/>
      <c r="BP115" s="18"/>
      <c r="BQ115" s="18"/>
      <c r="BR115" s="18">
        <f>SUM(BI114:BR114)/10</f>
        <v>8.508844170239999E-3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315">E112*E$16</f>
        <v>4200</v>
      </c>
      <c r="F116" s="24">
        <f t="shared" si="315"/>
        <v>4740</v>
      </c>
      <c r="G116" s="24">
        <f t="shared" si="315"/>
        <v>5388.0000000000009</v>
      </c>
      <c r="H116" s="24">
        <f t="shared" si="315"/>
        <v>6165.6</v>
      </c>
      <c r="I116" s="24">
        <f t="shared" si="315"/>
        <v>7098.7199999999993</v>
      </c>
      <c r="J116" s="24">
        <f t="shared" si="315"/>
        <v>8218.4640000000018</v>
      </c>
      <c r="K116" s="24">
        <f t="shared" si="315"/>
        <v>9562.1567999999988</v>
      </c>
      <c r="L116" s="24">
        <f t="shared" si="315"/>
        <v>11174.588159999999</v>
      </c>
      <c r="M116" s="24">
        <f t="shared" si="315"/>
        <v>13109.505791999998</v>
      </c>
      <c r="N116" s="24">
        <f t="shared" si="315"/>
        <v>15431.406950399998</v>
      </c>
      <c r="P116" s="163"/>
      <c r="Q116" s="163"/>
      <c r="R116" s="20" t="s">
        <v>57</v>
      </c>
      <c r="S116" s="24">
        <f t="shared" ref="S116:AB116" si="316">S112*S$16</f>
        <v>4200</v>
      </c>
      <c r="T116" s="24">
        <f t="shared" si="316"/>
        <v>4740</v>
      </c>
      <c r="U116" s="24">
        <f t="shared" si="316"/>
        <v>5388.0000000000009</v>
      </c>
      <c r="V116" s="24">
        <f t="shared" si="316"/>
        <v>6165.6</v>
      </c>
      <c r="W116" s="24">
        <f t="shared" si="316"/>
        <v>7098.7199999999993</v>
      </c>
      <c r="X116" s="24">
        <f t="shared" si="316"/>
        <v>8218.4640000000018</v>
      </c>
      <c r="Y116" s="24">
        <f t="shared" si="316"/>
        <v>9562.1567999999988</v>
      </c>
      <c r="Z116" s="24">
        <f t="shared" si="316"/>
        <v>11174.588159999999</v>
      </c>
      <c r="AA116" s="24">
        <f t="shared" si="316"/>
        <v>13109.505791999998</v>
      </c>
      <c r="AB116" s="24">
        <f t="shared" si="316"/>
        <v>15431.406950399998</v>
      </c>
      <c r="AD116" s="163"/>
      <c r="AE116" s="163"/>
      <c r="AF116" s="20" t="s">
        <v>57</v>
      </c>
      <c r="AG116" s="24">
        <f t="shared" ref="AG116:AP116" si="317">AG112*AG$16</f>
        <v>4200</v>
      </c>
      <c r="AH116" s="24">
        <f t="shared" si="317"/>
        <v>4740</v>
      </c>
      <c r="AI116" s="24">
        <f t="shared" si="317"/>
        <v>5388.0000000000009</v>
      </c>
      <c r="AJ116" s="24">
        <f t="shared" si="317"/>
        <v>6165.6</v>
      </c>
      <c r="AK116" s="24">
        <f t="shared" si="317"/>
        <v>7098.7199999999993</v>
      </c>
      <c r="AL116" s="24">
        <f t="shared" si="317"/>
        <v>8218.4640000000018</v>
      </c>
      <c r="AM116" s="24">
        <f t="shared" si="317"/>
        <v>9562.1567999999988</v>
      </c>
      <c r="AN116" s="24">
        <f t="shared" si="317"/>
        <v>11174.588159999999</v>
      </c>
      <c r="AO116" s="24">
        <f t="shared" si="317"/>
        <v>13109.505791999998</v>
      </c>
      <c r="AP116" s="24">
        <f t="shared" si="317"/>
        <v>15431.406950399998</v>
      </c>
      <c r="AR116" s="163"/>
      <c r="AS116" s="163"/>
      <c r="AT116" s="20" t="s">
        <v>57</v>
      </c>
      <c r="AU116" s="24">
        <f t="shared" ref="AU116:BD116" si="318">AU112*AU$16</f>
        <v>4200</v>
      </c>
      <c r="AV116" s="24">
        <f t="shared" si="318"/>
        <v>4740</v>
      </c>
      <c r="AW116" s="24">
        <f t="shared" si="318"/>
        <v>5388.0000000000009</v>
      </c>
      <c r="AX116" s="24">
        <f t="shared" si="318"/>
        <v>6165.6</v>
      </c>
      <c r="AY116" s="24">
        <f t="shared" si="318"/>
        <v>7098.7199999999993</v>
      </c>
      <c r="AZ116" s="24">
        <f t="shared" si="318"/>
        <v>8218.4640000000018</v>
      </c>
      <c r="BA116" s="24">
        <f t="shared" si="318"/>
        <v>9562.1567999999988</v>
      </c>
      <c r="BB116" s="24">
        <f t="shared" si="318"/>
        <v>11174.588159999999</v>
      </c>
      <c r="BC116" s="24">
        <f t="shared" si="318"/>
        <v>13109.505791999998</v>
      </c>
      <c r="BD116" s="24">
        <f t="shared" si="318"/>
        <v>15431.406950399998</v>
      </c>
      <c r="BF116" s="163"/>
      <c r="BG116" s="163"/>
      <c r="BH116" s="20" t="s">
        <v>57</v>
      </c>
      <c r="BI116" s="24">
        <f t="shared" ref="BI116:BR116" si="319">BI112*BI$16</f>
        <v>4200</v>
      </c>
      <c r="BJ116" s="24">
        <f t="shared" si="319"/>
        <v>4740</v>
      </c>
      <c r="BK116" s="24">
        <f t="shared" si="319"/>
        <v>5388.0000000000009</v>
      </c>
      <c r="BL116" s="24">
        <f t="shared" si="319"/>
        <v>6165.6</v>
      </c>
      <c r="BM116" s="24">
        <f t="shared" si="319"/>
        <v>7098.7199999999993</v>
      </c>
      <c r="BN116" s="24">
        <f t="shared" si="319"/>
        <v>8218.4640000000018</v>
      </c>
      <c r="BO116" s="24">
        <f t="shared" si="319"/>
        <v>9562.1567999999988</v>
      </c>
      <c r="BP116" s="24">
        <f t="shared" si="319"/>
        <v>11174.588159999999</v>
      </c>
      <c r="BQ116" s="24">
        <f t="shared" si="319"/>
        <v>13109.505791999998</v>
      </c>
      <c r="BR116" s="24">
        <f t="shared" si="319"/>
        <v>15431.406950399998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5518.4639999999999</v>
      </c>
      <c r="J117" s="24"/>
      <c r="K117" s="24"/>
      <c r="L117" s="24"/>
      <c r="M117" s="24"/>
      <c r="N117" s="24">
        <f>SUM(E116:N116)/10</f>
        <v>8508.8441702399978</v>
      </c>
      <c r="P117" s="163"/>
      <c r="Q117" s="163"/>
      <c r="R117" s="20" t="s">
        <v>59</v>
      </c>
      <c r="S117" s="25"/>
      <c r="T117" s="25"/>
      <c r="U117" s="25"/>
      <c r="V117" s="25"/>
      <c r="W117" s="24">
        <f>SUM(S116:W116)/5</f>
        <v>5518.4639999999999</v>
      </c>
      <c r="X117" s="24"/>
      <c r="Y117" s="24"/>
      <c r="Z117" s="24"/>
      <c r="AA117" s="24"/>
      <c r="AB117" s="24">
        <f>SUM(S116:AB116)/10</f>
        <v>8508.8441702399978</v>
      </c>
      <c r="AD117" s="163"/>
      <c r="AE117" s="163"/>
      <c r="AF117" s="20" t="s">
        <v>59</v>
      </c>
      <c r="AG117" s="25"/>
      <c r="AH117" s="25"/>
      <c r="AI117" s="25"/>
      <c r="AJ117" s="25"/>
      <c r="AK117" s="24">
        <f>SUM(AG116:AK116)/5</f>
        <v>5518.4639999999999</v>
      </c>
      <c r="AL117" s="24"/>
      <c r="AM117" s="24"/>
      <c r="AN117" s="24"/>
      <c r="AO117" s="24"/>
      <c r="AP117" s="24">
        <f>SUM(AG116:AP116)/10</f>
        <v>8508.8441702399978</v>
      </c>
      <c r="AR117" s="163"/>
      <c r="AS117" s="163"/>
      <c r="AT117" s="20" t="s">
        <v>59</v>
      </c>
      <c r="AU117" s="25"/>
      <c r="AV117" s="25"/>
      <c r="AW117" s="25"/>
      <c r="AX117" s="25"/>
      <c r="AY117" s="24">
        <f>SUM(AU116:AY116)/5</f>
        <v>5518.4639999999999</v>
      </c>
      <c r="AZ117" s="24"/>
      <c r="BA117" s="24"/>
      <c r="BB117" s="24"/>
      <c r="BC117" s="24"/>
      <c r="BD117" s="24">
        <f>SUM(AU116:BD116)/10</f>
        <v>8508.8441702399978</v>
      </c>
      <c r="BF117" s="163"/>
      <c r="BG117" s="163"/>
      <c r="BH117" s="20" t="s">
        <v>59</v>
      </c>
      <c r="BI117" s="25"/>
      <c r="BJ117" s="25"/>
      <c r="BK117" s="25"/>
      <c r="BL117" s="25"/>
      <c r="BM117" s="24">
        <f>SUM(BI116:BM116)/5</f>
        <v>5518.4639999999999</v>
      </c>
      <c r="BN117" s="24"/>
      <c r="BO117" s="24"/>
      <c r="BP117" s="24"/>
      <c r="BQ117" s="24"/>
      <c r="BR117" s="24">
        <f>SUM(BI116:BR116)/10</f>
        <v>8508.8441702399978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4200</v>
      </c>
      <c r="F118" s="25">
        <f t="shared" ref="F118:N118" si="320">E118+F116</f>
        <v>8940</v>
      </c>
      <c r="G118" s="25">
        <f t="shared" si="320"/>
        <v>14328</v>
      </c>
      <c r="H118" s="25">
        <f t="shared" si="320"/>
        <v>20493.599999999999</v>
      </c>
      <c r="I118" s="25">
        <f t="shared" si="320"/>
        <v>27592.32</v>
      </c>
      <c r="J118" s="25">
        <f t="shared" si="320"/>
        <v>35810.784</v>
      </c>
      <c r="K118" s="25">
        <f t="shared" si="320"/>
        <v>45372.940799999997</v>
      </c>
      <c r="L118" s="25">
        <f t="shared" si="320"/>
        <v>56547.528959999996</v>
      </c>
      <c r="M118" s="25">
        <f t="shared" si="320"/>
        <v>69657.034751999992</v>
      </c>
      <c r="N118" s="25">
        <f t="shared" si="320"/>
        <v>85088.441702399985</v>
      </c>
      <c r="P118" s="163"/>
      <c r="Q118" s="163"/>
      <c r="R118" s="20" t="s">
        <v>58</v>
      </c>
      <c r="S118" s="25">
        <f>S116</f>
        <v>4200</v>
      </c>
      <c r="T118" s="25">
        <f t="shared" ref="T118:AB118" si="321">S118+T116</f>
        <v>8940</v>
      </c>
      <c r="U118" s="25">
        <f t="shared" si="321"/>
        <v>14328</v>
      </c>
      <c r="V118" s="25">
        <f t="shared" si="321"/>
        <v>20493.599999999999</v>
      </c>
      <c r="W118" s="25">
        <f t="shared" si="321"/>
        <v>27592.32</v>
      </c>
      <c r="X118" s="25">
        <f t="shared" si="321"/>
        <v>35810.784</v>
      </c>
      <c r="Y118" s="25">
        <f t="shared" si="321"/>
        <v>45372.940799999997</v>
      </c>
      <c r="Z118" s="25">
        <f t="shared" si="321"/>
        <v>56547.528959999996</v>
      </c>
      <c r="AA118" s="25">
        <f t="shared" si="321"/>
        <v>69657.034751999992</v>
      </c>
      <c r="AB118" s="25">
        <f t="shared" si="321"/>
        <v>85088.441702399985</v>
      </c>
      <c r="AD118" s="163"/>
      <c r="AE118" s="163"/>
      <c r="AF118" s="20" t="s">
        <v>58</v>
      </c>
      <c r="AG118" s="25">
        <f>AG116</f>
        <v>4200</v>
      </c>
      <c r="AH118" s="25">
        <f t="shared" ref="AH118:AP118" si="322">AG118+AH116</f>
        <v>8940</v>
      </c>
      <c r="AI118" s="25">
        <f t="shared" si="322"/>
        <v>14328</v>
      </c>
      <c r="AJ118" s="25">
        <f t="shared" si="322"/>
        <v>20493.599999999999</v>
      </c>
      <c r="AK118" s="25">
        <f t="shared" si="322"/>
        <v>27592.32</v>
      </c>
      <c r="AL118" s="25">
        <f t="shared" si="322"/>
        <v>35810.784</v>
      </c>
      <c r="AM118" s="25">
        <f t="shared" si="322"/>
        <v>45372.940799999997</v>
      </c>
      <c r="AN118" s="25">
        <f t="shared" si="322"/>
        <v>56547.528959999996</v>
      </c>
      <c r="AO118" s="25">
        <f t="shared" si="322"/>
        <v>69657.034751999992</v>
      </c>
      <c r="AP118" s="25">
        <f t="shared" si="322"/>
        <v>85088.441702399985</v>
      </c>
      <c r="AR118" s="163"/>
      <c r="AS118" s="163"/>
      <c r="AT118" s="20" t="s">
        <v>58</v>
      </c>
      <c r="AU118" s="25">
        <f>AU116</f>
        <v>4200</v>
      </c>
      <c r="AV118" s="25">
        <f t="shared" ref="AV118:BD118" si="323">AU118+AV116</f>
        <v>8940</v>
      </c>
      <c r="AW118" s="25">
        <f t="shared" si="323"/>
        <v>14328</v>
      </c>
      <c r="AX118" s="25">
        <f t="shared" si="323"/>
        <v>20493.599999999999</v>
      </c>
      <c r="AY118" s="25">
        <f t="shared" si="323"/>
        <v>27592.32</v>
      </c>
      <c r="AZ118" s="25">
        <f t="shared" si="323"/>
        <v>35810.784</v>
      </c>
      <c r="BA118" s="25">
        <f t="shared" si="323"/>
        <v>45372.940799999997</v>
      </c>
      <c r="BB118" s="25">
        <f t="shared" si="323"/>
        <v>56547.528959999996</v>
      </c>
      <c r="BC118" s="25">
        <f t="shared" si="323"/>
        <v>69657.034751999992</v>
      </c>
      <c r="BD118" s="25">
        <f t="shared" si="323"/>
        <v>85088.441702399985</v>
      </c>
      <c r="BF118" s="163"/>
      <c r="BG118" s="163"/>
      <c r="BH118" s="20" t="s">
        <v>58</v>
      </c>
      <c r="BI118" s="25">
        <f>BI116</f>
        <v>4200</v>
      </c>
      <c r="BJ118" s="25">
        <f t="shared" ref="BJ118:BR118" si="324">BI118+BJ116</f>
        <v>8940</v>
      </c>
      <c r="BK118" s="25">
        <f t="shared" si="324"/>
        <v>14328</v>
      </c>
      <c r="BL118" s="25">
        <f t="shared" si="324"/>
        <v>20493.599999999999</v>
      </c>
      <c r="BM118" s="25">
        <f t="shared" si="324"/>
        <v>27592.32</v>
      </c>
      <c r="BN118" s="25">
        <f t="shared" si="324"/>
        <v>35810.784</v>
      </c>
      <c r="BO118" s="25">
        <f t="shared" si="324"/>
        <v>45372.940799999997</v>
      </c>
      <c r="BP118" s="25">
        <f t="shared" si="324"/>
        <v>56547.528959999996</v>
      </c>
      <c r="BQ118" s="25">
        <f t="shared" si="324"/>
        <v>69657.034751999992</v>
      </c>
      <c r="BR118" s="25">
        <f t="shared" si="324"/>
        <v>85088.441702399985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4.1999999999999997E-3</v>
      </c>
      <c r="F119" s="17">
        <f>F111*F$16/$E$4-E119</f>
        <v>5.5800000000000008E-3</v>
      </c>
      <c r="G119" s="17">
        <f>G111*G$16/$E$4-F119-E119</f>
        <v>7.343999999999999E-3</v>
      </c>
      <c r="H119" s="17">
        <f>H111*H$16/$E$4-G119-F119-E119</f>
        <v>9.5903999999999989E-3</v>
      </c>
      <c r="I119" s="17">
        <f>I111*I$16/$E$4-H119-G119-F119-E119</f>
        <v>1.2441600000000004E-2</v>
      </c>
      <c r="J119" s="17">
        <f>J111*J$16/$E$4-I119-H119-G119-F119-E119</f>
        <v>1.6049664000000005E-2</v>
      </c>
      <c r="K119" s="17">
        <f>K111*K$16/$E$4-J119-I119-H119-G119-F119-E119</f>
        <v>2.0603289599999998E-2</v>
      </c>
      <c r="L119" s="17">
        <f>L111*L$16/$E$4-K119-J119-I119-H119-G119-F119-E119</f>
        <v>2.6336378880000021E-2</v>
      </c>
      <c r="M119" s="17">
        <f>M111*M$16/$E$4-L119-K119-J119-I119-H119-G119-F119-E119</f>
        <v>3.3538572287999953E-2</v>
      </c>
      <c r="N119" s="17">
        <f>N111*N$16/$E$4-M119-L119-K119-J119-I119-H119-G119-F119-E119</f>
        <v>4.2568187904000021E-2</v>
      </c>
      <c r="P119" s="163"/>
      <c r="Q119" s="171" t="s">
        <v>44</v>
      </c>
      <c r="R119" s="16" t="s">
        <v>55</v>
      </c>
      <c r="S119" s="17">
        <f>S111*S$16/$E$4</f>
        <v>4.1999999999999997E-3</v>
      </c>
      <c r="T119" s="17">
        <f>T111*T$16/$E$4-S119</f>
        <v>5.5800000000000008E-3</v>
      </c>
      <c r="U119" s="17">
        <f>U111*U$16/$E$4-T119-S119</f>
        <v>7.343999999999999E-3</v>
      </c>
      <c r="V119" s="17">
        <f>V111*V$16/$E$4-U119-T119-S119</f>
        <v>9.5903999999999989E-3</v>
      </c>
      <c r="W119" s="17">
        <f>W111*W$16/$E$4-V119-U119-T119-S119</f>
        <v>1.2441600000000004E-2</v>
      </c>
      <c r="X119" s="17">
        <f>X111*X$16/$E$4-W119-V119-U119-T119-S119</f>
        <v>1.6049664000000005E-2</v>
      </c>
      <c r="Y119" s="17">
        <f>Y111*Y$16/$E$4-X119-W119-V119-U119-T119-S119</f>
        <v>2.0603289599999998E-2</v>
      </c>
      <c r="Z119" s="17">
        <f>Z111*Z$16/$E$4-Y119-X119-W119-V119-U119-T119-S119</f>
        <v>2.6336378880000021E-2</v>
      </c>
      <c r="AA119" s="17">
        <f>AA111*AA$16/$E$4-Z119-Y119-X119-W119-V119-U119-T119-S119</f>
        <v>3.3538572287999953E-2</v>
      </c>
      <c r="AB119" s="17">
        <f>AB111*AB$16/$E$4-AA119-Z119-Y119-X119-W119-V119-U119-T119-S119</f>
        <v>4.2568187904000021E-2</v>
      </c>
      <c r="AD119" s="163"/>
      <c r="AE119" s="171" t="s">
        <v>44</v>
      </c>
      <c r="AF119" s="16" t="s">
        <v>55</v>
      </c>
      <c r="AG119" s="17">
        <f>AG111*AG$16/$E$4</f>
        <v>4.1999999999999997E-3</v>
      </c>
      <c r="AH119" s="17">
        <f>AH111*AH$16/$E$4-AG119</f>
        <v>5.5800000000000008E-3</v>
      </c>
      <c r="AI119" s="17">
        <f>AI111*AI$16/$E$4-AH119-AG119</f>
        <v>7.343999999999999E-3</v>
      </c>
      <c r="AJ119" s="17">
        <f>AJ111*AJ$16/$E$4-AI119-AH119-AG119</f>
        <v>9.5903999999999989E-3</v>
      </c>
      <c r="AK119" s="17">
        <f>AK111*AK$16/$E$4-AJ119-AI119-AH119-AG119</f>
        <v>1.2441600000000004E-2</v>
      </c>
      <c r="AL119" s="17">
        <f>AL111*AL$16/$E$4-AK119-AJ119-AI119-AH119-AG119</f>
        <v>1.6049664000000005E-2</v>
      </c>
      <c r="AM119" s="17">
        <f>AM111*AM$16/$E$4-AL119-AK119-AJ119-AI119-AH119-AG119</f>
        <v>2.0603289599999998E-2</v>
      </c>
      <c r="AN119" s="17">
        <f>AN111*AN$16/$E$4-AM119-AL119-AK119-AJ119-AI119-AH119-AG119</f>
        <v>2.6336378880000021E-2</v>
      </c>
      <c r="AO119" s="17">
        <f>AO111*AO$16/$E$4-AN119-AM119-AL119-AK119-AJ119-AI119-AH119-AG119</f>
        <v>3.3538572287999953E-2</v>
      </c>
      <c r="AP119" s="17">
        <f>AP111*AP$16/$E$4-AO119-AN119-AM119-AL119-AK119-AJ119-AI119-AH119-AG119</f>
        <v>4.2568187904000021E-2</v>
      </c>
      <c r="AR119" s="163"/>
      <c r="AS119" s="171" t="s">
        <v>44</v>
      </c>
      <c r="AT119" s="16" t="s">
        <v>55</v>
      </c>
      <c r="AU119" s="17">
        <f>AU111*AU$16/$E$4</f>
        <v>4.1999999999999997E-3</v>
      </c>
      <c r="AV119" s="17">
        <f>AV111*AV$16/$E$4-AU119</f>
        <v>5.5800000000000008E-3</v>
      </c>
      <c r="AW119" s="17">
        <f>AW111*AW$16/$E$4-AV119-AU119</f>
        <v>7.343999999999999E-3</v>
      </c>
      <c r="AX119" s="17">
        <f>AX111*AX$16/$E$4-AW119-AV119-AU119</f>
        <v>9.5903999999999989E-3</v>
      </c>
      <c r="AY119" s="17">
        <f>AY111*AY$16/$E$4-AX119-AW119-AV119-AU119</f>
        <v>1.2441600000000004E-2</v>
      </c>
      <c r="AZ119" s="17">
        <f>AZ111*AZ$16/$E$4-AY119-AX119-AW119-AV119-AU119</f>
        <v>1.6049664000000005E-2</v>
      </c>
      <c r="BA119" s="17">
        <f>BA111*BA$16/$E$4-AZ119-AY119-AX119-AW119-AV119-AU119</f>
        <v>2.0603289599999998E-2</v>
      </c>
      <c r="BB119" s="17">
        <f>BB111*BB$16/$E$4-BA119-AZ119-AY119-AX119-AW119-AV119-AU119</f>
        <v>2.6336378880000021E-2</v>
      </c>
      <c r="BC119" s="17">
        <f>BC111*BC$16/$E$4-BB119-BA119-AZ119-AY119-AX119-AW119-AV119-AU119</f>
        <v>3.3538572287999953E-2</v>
      </c>
      <c r="BD119" s="17">
        <f>BD111*BD$16/$E$4-BC119-BB119-BA119-AZ119-AY119-AX119-AW119-AV119-AU119</f>
        <v>4.2568187904000021E-2</v>
      </c>
      <c r="BF119" s="163"/>
      <c r="BG119" s="171" t="s">
        <v>44</v>
      </c>
      <c r="BH119" s="16" t="s">
        <v>55</v>
      </c>
      <c r="BI119" s="17">
        <f>BI111*BI$16/$E$4</f>
        <v>4.1999999999999997E-3</v>
      </c>
      <c r="BJ119" s="17">
        <f>BJ111*BJ$16/$E$4-BI119</f>
        <v>5.5800000000000008E-3</v>
      </c>
      <c r="BK119" s="17">
        <f>BK111*BK$16/$E$4-BJ119-BI119</f>
        <v>7.343999999999999E-3</v>
      </c>
      <c r="BL119" s="17">
        <f>BL111*BL$16/$E$4-BK119-BJ119-BI119</f>
        <v>9.5903999999999989E-3</v>
      </c>
      <c r="BM119" s="17">
        <f>BM111*BM$16/$E$4-BL119-BK119-BJ119-BI119</f>
        <v>1.2441600000000004E-2</v>
      </c>
      <c r="BN119" s="17">
        <f>BN111*BN$16/$E$4-BM119-BL119-BK119-BJ119-BI119</f>
        <v>1.6049664000000005E-2</v>
      </c>
      <c r="BO119" s="17">
        <f>BO111*BO$16/$E$4-BN119-BM119-BL119-BK119-BJ119-BI119</f>
        <v>2.0603289599999998E-2</v>
      </c>
      <c r="BP119" s="17">
        <f>BP111*BP$16/$E$4-BO119-BN119-BM119-BL119-BK119-BJ119-BI119</f>
        <v>2.6336378880000021E-2</v>
      </c>
      <c r="BQ119" s="17">
        <f>BQ111*BQ$16/$E$4-BP119-BO119-BN119-BM119-BL119-BK119-BJ119-BI119</f>
        <v>3.3538572287999953E-2</v>
      </c>
      <c r="BR119" s="17">
        <f>BR111*BR$16/$E$4-BQ119-BP119-BO119-BN119-BM119-BL119-BK119-BJ119-BI119</f>
        <v>4.2568187904000021E-2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7.8312E-3</v>
      </c>
      <c r="J120" s="18"/>
      <c r="K120" s="18"/>
      <c r="L120" s="18"/>
      <c r="M120" s="18"/>
      <c r="N120" s="18">
        <f>SUM(E119:N119)/10</f>
        <v>1.78252092672E-2</v>
      </c>
      <c r="P120" s="163"/>
      <c r="Q120" s="165"/>
      <c r="R120" s="16" t="s">
        <v>56</v>
      </c>
      <c r="S120" s="18"/>
      <c r="T120" s="18"/>
      <c r="U120" s="18"/>
      <c r="V120" s="18"/>
      <c r="W120" s="18">
        <f>SUM(S119:W119)/5</f>
        <v>7.8312E-3</v>
      </c>
      <c r="X120" s="18"/>
      <c r="Y120" s="18"/>
      <c r="Z120" s="18"/>
      <c r="AA120" s="18"/>
      <c r="AB120" s="18">
        <f>SUM(S119:AB119)/10</f>
        <v>1.78252092672E-2</v>
      </c>
      <c r="AD120" s="163"/>
      <c r="AE120" s="165"/>
      <c r="AF120" s="16" t="s">
        <v>56</v>
      </c>
      <c r="AG120" s="18"/>
      <c r="AH120" s="18"/>
      <c r="AI120" s="18"/>
      <c r="AJ120" s="18"/>
      <c r="AK120" s="18">
        <f>SUM(AG119:AK119)/5</f>
        <v>7.8312E-3</v>
      </c>
      <c r="AL120" s="18"/>
      <c r="AM120" s="18"/>
      <c r="AN120" s="18"/>
      <c r="AO120" s="18"/>
      <c r="AP120" s="18">
        <f>SUM(AG119:AP119)/10</f>
        <v>1.78252092672E-2</v>
      </c>
      <c r="AR120" s="163"/>
      <c r="AS120" s="165"/>
      <c r="AT120" s="16" t="s">
        <v>56</v>
      </c>
      <c r="AU120" s="18"/>
      <c r="AV120" s="18"/>
      <c r="AW120" s="18"/>
      <c r="AX120" s="18"/>
      <c r="AY120" s="18">
        <f>SUM(AU119:AY119)/5</f>
        <v>7.8312E-3</v>
      </c>
      <c r="AZ120" s="18"/>
      <c r="BA120" s="18"/>
      <c r="BB120" s="18"/>
      <c r="BC120" s="18"/>
      <c r="BD120" s="18">
        <f>SUM(AU119:BD119)/10</f>
        <v>1.78252092672E-2</v>
      </c>
      <c r="BF120" s="163"/>
      <c r="BG120" s="165"/>
      <c r="BH120" s="16" t="s">
        <v>56</v>
      </c>
      <c r="BI120" s="18"/>
      <c r="BJ120" s="18"/>
      <c r="BK120" s="18"/>
      <c r="BL120" s="18"/>
      <c r="BM120" s="18">
        <f>SUM(BI119:BM119)/5</f>
        <v>7.8312E-3</v>
      </c>
      <c r="BN120" s="18"/>
      <c r="BO120" s="18"/>
      <c r="BP120" s="18"/>
      <c r="BQ120" s="18"/>
      <c r="BR120" s="18">
        <f>SUM(BI119:BR119)/10</f>
        <v>1.78252092672E-2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4200</v>
      </c>
      <c r="F121" s="24">
        <f>F123-E123</f>
        <v>5580</v>
      </c>
      <c r="G121" s="24">
        <f>G123-F123</f>
        <v>7343.9999999999964</v>
      </c>
      <c r="H121" s="24">
        <f t="shared" ref="H121:N121" si="325">H123-G123</f>
        <v>9590.4000000000051</v>
      </c>
      <c r="I121" s="24">
        <f t="shared" si="325"/>
        <v>12441.600000000006</v>
      </c>
      <c r="J121" s="24">
        <f t="shared" si="325"/>
        <v>16049.664000000004</v>
      </c>
      <c r="K121" s="24">
        <f t="shared" si="325"/>
        <v>20603.289599999996</v>
      </c>
      <c r="L121" s="24">
        <f t="shared" si="325"/>
        <v>26336.378880000004</v>
      </c>
      <c r="M121" s="24">
        <f t="shared" si="325"/>
        <v>33538.572287999996</v>
      </c>
      <c r="N121" s="24">
        <f t="shared" si="325"/>
        <v>42568.187903999991</v>
      </c>
      <c r="P121" s="163"/>
      <c r="Q121" s="163"/>
      <c r="R121" s="20" t="s">
        <v>57</v>
      </c>
      <c r="S121" s="24">
        <f>S123</f>
        <v>4200</v>
      </c>
      <c r="T121" s="24">
        <f>T123-S123</f>
        <v>5580</v>
      </c>
      <c r="U121" s="24">
        <f>U123-T123</f>
        <v>7343.9999999999964</v>
      </c>
      <c r="V121" s="24">
        <f t="shared" ref="V121:AB121" si="326">V123-U123</f>
        <v>9590.4000000000051</v>
      </c>
      <c r="W121" s="24">
        <f t="shared" si="326"/>
        <v>12441.600000000006</v>
      </c>
      <c r="X121" s="24">
        <f t="shared" si="326"/>
        <v>16049.664000000004</v>
      </c>
      <c r="Y121" s="24">
        <f t="shared" si="326"/>
        <v>20603.289599999996</v>
      </c>
      <c r="Z121" s="24">
        <f t="shared" si="326"/>
        <v>26336.378880000004</v>
      </c>
      <c r="AA121" s="24">
        <f t="shared" si="326"/>
        <v>33538.572287999996</v>
      </c>
      <c r="AB121" s="24">
        <f t="shared" si="326"/>
        <v>42568.187903999991</v>
      </c>
      <c r="AD121" s="163"/>
      <c r="AE121" s="163"/>
      <c r="AF121" s="20" t="s">
        <v>57</v>
      </c>
      <c r="AG121" s="24">
        <f>AG123</f>
        <v>4200</v>
      </c>
      <c r="AH121" s="24">
        <f>AH123-AG123</f>
        <v>5580</v>
      </c>
      <c r="AI121" s="24">
        <f>AI123-AH123</f>
        <v>7343.9999999999964</v>
      </c>
      <c r="AJ121" s="24">
        <f t="shared" ref="AJ121:AP121" si="327">AJ123-AI123</f>
        <v>9590.4000000000051</v>
      </c>
      <c r="AK121" s="24">
        <f t="shared" si="327"/>
        <v>12441.600000000006</v>
      </c>
      <c r="AL121" s="24">
        <f t="shared" si="327"/>
        <v>16049.664000000004</v>
      </c>
      <c r="AM121" s="24">
        <f t="shared" si="327"/>
        <v>20603.289599999996</v>
      </c>
      <c r="AN121" s="24">
        <f t="shared" si="327"/>
        <v>26336.378880000004</v>
      </c>
      <c r="AO121" s="24">
        <f t="shared" si="327"/>
        <v>33538.572287999996</v>
      </c>
      <c r="AP121" s="24">
        <f t="shared" si="327"/>
        <v>42568.187903999991</v>
      </c>
      <c r="AR121" s="163"/>
      <c r="AS121" s="163"/>
      <c r="AT121" s="20" t="s">
        <v>57</v>
      </c>
      <c r="AU121" s="24">
        <f>AU123</f>
        <v>4200</v>
      </c>
      <c r="AV121" s="24">
        <f>AV123-AU123</f>
        <v>5580</v>
      </c>
      <c r="AW121" s="24">
        <f>AW123-AV123</f>
        <v>7343.9999999999964</v>
      </c>
      <c r="AX121" s="24">
        <f t="shared" ref="AX121:BD121" si="328">AX123-AW123</f>
        <v>9590.4000000000051</v>
      </c>
      <c r="AY121" s="24">
        <f t="shared" si="328"/>
        <v>12441.600000000006</v>
      </c>
      <c r="AZ121" s="24">
        <f t="shared" si="328"/>
        <v>16049.664000000004</v>
      </c>
      <c r="BA121" s="24">
        <f t="shared" si="328"/>
        <v>20603.289599999996</v>
      </c>
      <c r="BB121" s="24">
        <f t="shared" si="328"/>
        <v>26336.378880000004</v>
      </c>
      <c r="BC121" s="24">
        <f t="shared" si="328"/>
        <v>33538.572287999996</v>
      </c>
      <c r="BD121" s="24">
        <f t="shared" si="328"/>
        <v>42568.187903999991</v>
      </c>
      <c r="BF121" s="163"/>
      <c r="BG121" s="163"/>
      <c r="BH121" s="20" t="s">
        <v>57</v>
      </c>
      <c r="BI121" s="24">
        <f>BI123</f>
        <v>4200</v>
      </c>
      <c r="BJ121" s="24">
        <f>BJ123-BI123</f>
        <v>5580</v>
      </c>
      <c r="BK121" s="24">
        <f>BK123-BJ123</f>
        <v>7343.9999999999964</v>
      </c>
      <c r="BL121" s="24">
        <f t="shared" ref="BL121:BR121" si="329">BL123-BK123</f>
        <v>9590.4000000000051</v>
      </c>
      <c r="BM121" s="24">
        <f t="shared" si="329"/>
        <v>12441.600000000006</v>
      </c>
      <c r="BN121" s="24">
        <f t="shared" si="329"/>
        <v>16049.664000000004</v>
      </c>
      <c r="BO121" s="24">
        <f t="shared" si="329"/>
        <v>20603.289599999996</v>
      </c>
      <c r="BP121" s="24">
        <f t="shared" si="329"/>
        <v>26336.378880000004</v>
      </c>
      <c r="BQ121" s="24">
        <f t="shared" si="329"/>
        <v>33538.572287999996</v>
      </c>
      <c r="BR121" s="24">
        <f t="shared" si="329"/>
        <v>42568.187903999991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7831.2000000000016</v>
      </c>
      <c r="J122" s="24"/>
      <c r="K122" s="24"/>
      <c r="L122" s="24"/>
      <c r="M122" s="24"/>
      <c r="N122" s="24">
        <f>SUM(E121:N121)/10</f>
        <v>17825.2092672</v>
      </c>
      <c r="P122" s="163"/>
      <c r="Q122" s="163"/>
      <c r="R122" s="20" t="s">
        <v>59</v>
      </c>
      <c r="S122" s="24"/>
      <c r="T122" s="24"/>
      <c r="U122" s="24"/>
      <c r="V122" s="24"/>
      <c r="W122" s="24">
        <f>SUM(S121:W121)/5</f>
        <v>7831.2000000000016</v>
      </c>
      <c r="X122" s="24"/>
      <c r="Y122" s="24"/>
      <c r="Z122" s="24"/>
      <c r="AA122" s="24"/>
      <c r="AB122" s="24">
        <f>SUM(S121:AB121)/10</f>
        <v>17825.2092672</v>
      </c>
      <c r="AD122" s="163"/>
      <c r="AE122" s="163"/>
      <c r="AF122" s="20" t="s">
        <v>59</v>
      </c>
      <c r="AG122" s="24"/>
      <c r="AH122" s="24"/>
      <c r="AI122" s="24"/>
      <c r="AJ122" s="24"/>
      <c r="AK122" s="24">
        <f>SUM(AG121:AK121)/5</f>
        <v>7831.2000000000016</v>
      </c>
      <c r="AL122" s="24"/>
      <c r="AM122" s="24"/>
      <c r="AN122" s="24"/>
      <c r="AO122" s="24"/>
      <c r="AP122" s="24">
        <f>SUM(AG121:AP121)/10</f>
        <v>17825.2092672</v>
      </c>
      <c r="AR122" s="163"/>
      <c r="AS122" s="163"/>
      <c r="AT122" s="20" t="s">
        <v>59</v>
      </c>
      <c r="AU122" s="24"/>
      <c r="AV122" s="24"/>
      <c r="AW122" s="24"/>
      <c r="AX122" s="24"/>
      <c r="AY122" s="24">
        <f>SUM(AU121:AY121)/5</f>
        <v>7831.2000000000016</v>
      </c>
      <c r="AZ122" s="24"/>
      <c r="BA122" s="24"/>
      <c r="BB122" s="24"/>
      <c r="BC122" s="24"/>
      <c r="BD122" s="24">
        <f>SUM(AU121:BD121)/10</f>
        <v>17825.2092672</v>
      </c>
      <c r="BF122" s="163"/>
      <c r="BG122" s="163"/>
      <c r="BH122" s="20" t="s">
        <v>59</v>
      </c>
      <c r="BI122" s="24"/>
      <c r="BJ122" s="24"/>
      <c r="BK122" s="24"/>
      <c r="BL122" s="24"/>
      <c r="BM122" s="24">
        <f>SUM(BI121:BM121)/5</f>
        <v>7831.2000000000016</v>
      </c>
      <c r="BN122" s="24"/>
      <c r="BO122" s="24"/>
      <c r="BP122" s="24"/>
      <c r="BQ122" s="24"/>
      <c r="BR122" s="24">
        <f>SUM(BI121:BR121)/10</f>
        <v>17825.2092672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330">E113*E$16</f>
        <v>4200</v>
      </c>
      <c r="F123" s="25">
        <f t="shared" si="330"/>
        <v>9780</v>
      </c>
      <c r="G123" s="25">
        <f t="shared" si="330"/>
        <v>17123.999999999996</v>
      </c>
      <c r="H123" s="25">
        <f t="shared" si="330"/>
        <v>26714.400000000001</v>
      </c>
      <c r="I123" s="25">
        <f t="shared" si="330"/>
        <v>39156.000000000007</v>
      </c>
      <c r="J123" s="25">
        <f t="shared" si="330"/>
        <v>55205.664000000012</v>
      </c>
      <c r="K123" s="25">
        <f t="shared" si="330"/>
        <v>75808.953600000008</v>
      </c>
      <c r="L123" s="25">
        <f t="shared" si="330"/>
        <v>102145.33248000001</v>
      </c>
      <c r="M123" s="25">
        <f t="shared" si="330"/>
        <v>135683.90476800001</v>
      </c>
      <c r="N123" s="25">
        <f t="shared" si="330"/>
        <v>178252.092672</v>
      </c>
      <c r="P123" s="163"/>
      <c r="Q123" s="163"/>
      <c r="R123" s="20" t="s">
        <v>58</v>
      </c>
      <c r="S123" s="25">
        <f t="shared" ref="S123:AB123" si="331">S113*S$16</f>
        <v>4200</v>
      </c>
      <c r="T123" s="25">
        <f t="shared" si="331"/>
        <v>9780</v>
      </c>
      <c r="U123" s="25">
        <f t="shared" si="331"/>
        <v>17123.999999999996</v>
      </c>
      <c r="V123" s="25">
        <f t="shared" si="331"/>
        <v>26714.400000000001</v>
      </c>
      <c r="W123" s="25">
        <f t="shared" si="331"/>
        <v>39156.000000000007</v>
      </c>
      <c r="X123" s="25">
        <f t="shared" si="331"/>
        <v>55205.664000000012</v>
      </c>
      <c r="Y123" s="25">
        <f t="shared" si="331"/>
        <v>75808.953600000008</v>
      </c>
      <c r="Z123" s="25">
        <f t="shared" si="331"/>
        <v>102145.33248000001</v>
      </c>
      <c r="AA123" s="25">
        <f t="shared" si="331"/>
        <v>135683.90476800001</v>
      </c>
      <c r="AB123" s="25">
        <f t="shared" si="331"/>
        <v>178252.092672</v>
      </c>
      <c r="AD123" s="163"/>
      <c r="AE123" s="163"/>
      <c r="AF123" s="20" t="s">
        <v>58</v>
      </c>
      <c r="AG123" s="25">
        <f t="shared" ref="AG123:AP123" si="332">AG113*AG$16</f>
        <v>4200</v>
      </c>
      <c r="AH123" s="25">
        <f t="shared" si="332"/>
        <v>9780</v>
      </c>
      <c r="AI123" s="25">
        <f t="shared" si="332"/>
        <v>17123.999999999996</v>
      </c>
      <c r="AJ123" s="25">
        <f t="shared" si="332"/>
        <v>26714.400000000001</v>
      </c>
      <c r="AK123" s="25">
        <f t="shared" si="332"/>
        <v>39156.000000000007</v>
      </c>
      <c r="AL123" s="25">
        <f t="shared" si="332"/>
        <v>55205.664000000012</v>
      </c>
      <c r="AM123" s="25">
        <f t="shared" si="332"/>
        <v>75808.953600000008</v>
      </c>
      <c r="AN123" s="25">
        <f t="shared" si="332"/>
        <v>102145.33248000001</v>
      </c>
      <c r="AO123" s="25">
        <f t="shared" si="332"/>
        <v>135683.90476800001</v>
      </c>
      <c r="AP123" s="25">
        <f t="shared" si="332"/>
        <v>178252.092672</v>
      </c>
      <c r="AR123" s="163"/>
      <c r="AS123" s="163"/>
      <c r="AT123" s="20" t="s">
        <v>58</v>
      </c>
      <c r="AU123" s="25">
        <f t="shared" ref="AU123:BD123" si="333">AU113*AU$16</f>
        <v>4200</v>
      </c>
      <c r="AV123" s="25">
        <f t="shared" si="333"/>
        <v>9780</v>
      </c>
      <c r="AW123" s="25">
        <f t="shared" si="333"/>
        <v>17123.999999999996</v>
      </c>
      <c r="AX123" s="25">
        <f t="shared" si="333"/>
        <v>26714.400000000001</v>
      </c>
      <c r="AY123" s="25">
        <f t="shared" si="333"/>
        <v>39156.000000000007</v>
      </c>
      <c r="AZ123" s="25">
        <f t="shared" si="333"/>
        <v>55205.664000000012</v>
      </c>
      <c r="BA123" s="25">
        <f t="shared" si="333"/>
        <v>75808.953600000008</v>
      </c>
      <c r="BB123" s="25">
        <f t="shared" si="333"/>
        <v>102145.33248000001</v>
      </c>
      <c r="BC123" s="25">
        <f t="shared" si="333"/>
        <v>135683.90476800001</v>
      </c>
      <c r="BD123" s="25">
        <f t="shared" si="333"/>
        <v>178252.092672</v>
      </c>
      <c r="BF123" s="163"/>
      <c r="BG123" s="163"/>
      <c r="BH123" s="20" t="s">
        <v>58</v>
      </c>
      <c r="BI123" s="25">
        <f t="shared" ref="BI123:BR123" si="334">BI113*BI$16</f>
        <v>4200</v>
      </c>
      <c r="BJ123" s="25">
        <f t="shared" si="334"/>
        <v>9780</v>
      </c>
      <c r="BK123" s="25">
        <f t="shared" si="334"/>
        <v>17123.999999999996</v>
      </c>
      <c r="BL123" s="25">
        <f t="shared" si="334"/>
        <v>26714.400000000001</v>
      </c>
      <c r="BM123" s="25">
        <f t="shared" si="334"/>
        <v>39156.000000000007</v>
      </c>
      <c r="BN123" s="25">
        <f t="shared" si="334"/>
        <v>55205.664000000012</v>
      </c>
      <c r="BO123" s="25">
        <f t="shared" si="334"/>
        <v>75808.953600000008</v>
      </c>
      <c r="BP123" s="25">
        <f t="shared" si="334"/>
        <v>102145.33248000001</v>
      </c>
      <c r="BQ123" s="25">
        <f t="shared" si="334"/>
        <v>135683.90476800001</v>
      </c>
      <c r="BR123" s="25">
        <f t="shared" si="334"/>
        <v>178252.092672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3.125E-2</v>
      </c>
      <c r="F124" s="17">
        <f t="shared" ref="F124:N124" si="335">F129*$E$4/F$16</f>
        <v>2.6041666666666668E-2</v>
      </c>
      <c r="G124" s="17">
        <f t="shared" si="335"/>
        <v>2.1701388888888888E-2</v>
      </c>
      <c r="H124" s="17">
        <f t="shared" si="335"/>
        <v>1.8084490740740741E-2</v>
      </c>
      <c r="I124" s="17">
        <f t="shared" si="335"/>
        <v>1.5070408950617283E-2</v>
      </c>
      <c r="J124" s="17">
        <f t="shared" si="335"/>
        <v>1.2558674125514402E-2</v>
      </c>
      <c r="K124" s="17">
        <f t="shared" si="335"/>
        <v>1.0465561771262002E-2</v>
      </c>
      <c r="L124" s="17">
        <f t="shared" si="335"/>
        <v>8.7213014760516693E-3</v>
      </c>
      <c r="M124" s="17">
        <f t="shared" si="335"/>
        <v>7.2677512300430578E-3</v>
      </c>
      <c r="N124" s="17">
        <f t="shared" si="335"/>
        <v>6.0564593583692147E-3</v>
      </c>
      <c r="P124" s="172" t="s">
        <v>71</v>
      </c>
      <c r="Q124" s="165" t="s">
        <v>41</v>
      </c>
      <c r="R124" s="16" t="s">
        <v>55</v>
      </c>
      <c r="S124" s="17">
        <f>S129*$E$4/S$16</f>
        <v>3.125E-2</v>
      </c>
      <c r="T124" s="17">
        <f t="shared" ref="T124:AB124" si="336">T129*$E$4/T$16</f>
        <v>2.6041666666666668E-2</v>
      </c>
      <c r="U124" s="17">
        <f t="shared" si="336"/>
        <v>2.1701388888888888E-2</v>
      </c>
      <c r="V124" s="17">
        <f t="shared" si="336"/>
        <v>1.8084490740740741E-2</v>
      </c>
      <c r="W124" s="17">
        <f t="shared" si="336"/>
        <v>1.5070408950617283E-2</v>
      </c>
      <c r="X124" s="17">
        <f t="shared" si="336"/>
        <v>1.2558674125514402E-2</v>
      </c>
      <c r="Y124" s="17">
        <f t="shared" si="336"/>
        <v>1.0465561771262002E-2</v>
      </c>
      <c r="Z124" s="17">
        <f t="shared" si="336"/>
        <v>8.7213014760516693E-3</v>
      </c>
      <c r="AA124" s="17">
        <f t="shared" si="336"/>
        <v>7.2677512300430578E-3</v>
      </c>
      <c r="AB124" s="17">
        <f t="shared" si="336"/>
        <v>6.0564593583692147E-3</v>
      </c>
      <c r="AC124" s="5"/>
      <c r="AD124" s="172" t="s">
        <v>71</v>
      </c>
      <c r="AE124" s="165" t="s">
        <v>41</v>
      </c>
      <c r="AF124" s="16" t="s">
        <v>55</v>
      </c>
      <c r="AG124" s="17">
        <f>AG129*$E$4/AG$16</f>
        <v>3.125E-2</v>
      </c>
      <c r="AH124" s="17">
        <f t="shared" ref="AH124:AP124" si="337">AH129*$E$4/AH$16</f>
        <v>2.6041666666666668E-2</v>
      </c>
      <c r="AI124" s="17">
        <f t="shared" si="337"/>
        <v>2.1701388888888888E-2</v>
      </c>
      <c r="AJ124" s="17">
        <f t="shared" si="337"/>
        <v>1.8084490740740741E-2</v>
      </c>
      <c r="AK124" s="17">
        <f t="shared" si="337"/>
        <v>1.5070408950617283E-2</v>
      </c>
      <c r="AL124" s="17">
        <f t="shared" si="337"/>
        <v>1.2558674125514402E-2</v>
      </c>
      <c r="AM124" s="17">
        <f t="shared" si="337"/>
        <v>1.0465561771262002E-2</v>
      </c>
      <c r="AN124" s="17">
        <f t="shared" si="337"/>
        <v>8.7213014760516693E-3</v>
      </c>
      <c r="AO124" s="17">
        <f t="shared" si="337"/>
        <v>7.2677512300430578E-3</v>
      </c>
      <c r="AP124" s="17">
        <f t="shared" si="337"/>
        <v>6.0564593583692147E-3</v>
      </c>
      <c r="AQ124" s="5"/>
      <c r="AR124" s="172" t="s">
        <v>71</v>
      </c>
      <c r="AS124" s="165" t="s">
        <v>41</v>
      </c>
      <c r="AT124" s="16" t="s">
        <v>55</v>
      </c>
      <c r="AU124" s="17">
        <f>AU129*$E$4/AU$16</f>
        <v>3.125E-2</v>
      </c>
      <c r="AV124" s="17">
        <f t="shared" ref="AV124:BD124" si="338">AV129*$E$4/AV$16</f>
        <v>2.6041666666666668E-2</v>
      </c>
      <c r="AW124" s="17">
        <f t="shared" si="338"/>
        <v>2.1701388888888888E-2</v>
      </c>
      <c r="AX124" s="17">
        <f t="shared" si="338"/>
        <v>1.8084490740740741E-2</v>
      </c>
      <c r="AY124" s="17">
        <f t="shared" si="338"/>
        <v>1.5070408950617283E-2</v>
      </c>
      <c r="AZ124" s="17">
        <f t="shared" si="338"/>
        <v>1.2558674125514402E-2</v>
      </c>
      <c r="BA124" s="17">
        <f t="shared" si="338"/>
        <v>1.0465561771262002E-2</v>
      </c>
      <c r="BB124" s="17">
        <f t="shared" si="338"/>
        <v>8.7213014760516693E-3</v>
      </c>
      <c r="BC124" s="17">
        <f t="shared" si="338"/>
        <v>7.2677512300430578E-3</v>
      </c>
      <c r="BD124" s="17">
        <f t="shared" si="338"/>
        <v>6.0564593583692147E-3</v>
      </c>
      <c r="BE124" s="5"/>
      <c r="BF124" s="172" t="s">
        <v>71</v>
      </c>
      <c r="BG124" s="165" t="s">
        <v>41</v>
      </c>
      <c r="BH124" s="16" t="s">
        <v>55</v>
      </c>
      <c r="BI124" s="17">
        <f>BI129*$E$4/BI$16</f>
        <v>3.125E-2</v>
      </c>
      <c r="BJ124" s="17">
        <f t="shared" ref="BJ124:BR124" si="339">BJ129*$E$4/BJ$16</f>
        <v>2.6041666666666668E-2</v>
      </c>
      <c r="BK124" s="17">
        <f t="shared" si="339"/>
        <v>2.1701388888888888E-2</v>
      </c>
      <c r="BL124" s="17">
        <f t="shared" si="339"/>
        <v>1.8084490740740741E-2</v>
      </c>
      <c r="BM124" s="17">
        <f t="shared" si="339"/>
        <v>1.5070408950617283E-2</v>
      </c>
      <c r="BN124" s="17">
        <f t="shared" si="339"/>
        <v>1.2558674125514402E-2</v>
      </c>
      <c r="BO124" s="17">
        <f t="shared" si="339"/>
        <v>1.0465561771262002E-2</v>
      </c>
      <c r="BP124" s="17">
        <f t="shared" si="339"/>
        <v>8.7213014760516693E-3</v>
      </c>
      <c r="BQ124" s="17">
        <f t="shared" si="339"/>
        <v>7.2677512300430578E-3</v>
      </c>
      <c r="BR124" s="17">
        <f t="shared" si="339"/>
        <v>6.0564593583692147E-3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2.2429591049382715E-2</v>
      </c>
      <c r="J125" s="17"/>
      <c r="K125" s="17"/>
      <c r="L125" s="17"/>
      <c r="M125" s="17"/>
      <c r="N125" s="18">
        <f>SUM(E124:N124)/10</f>
        <v>1.5721770320815391E-2</v>
      </c>
      <c r="P125" s="173"/>
      <c r="Q125" s="165"/>
      <c r="R125" s="16" t="s">
        <v>56</v>
      </c>
      <c r="S125" s="17"/>
      <c r="T125" s="17"/>
      <c r="U125" s="17"/>
      <c r="V125" s="17"/>
      <c r="W125" s="100">
        <f>SUM(S124:W124)/5</f>
        <v>2.2429591049382715E-2</v>
      </c>
      <c r="X125" s="17"/>
      <c r="Y125" s="17"/>
      <c r="Z125" s="17"/>
      <c r="AA125" s="17"/>
      <c r="AB125" s="18">
        <f>SUM(S124:AB124)/10</f>
        <v>1.5721770320815391E-2</v>
      </c>
      <c r="AC125" s="5"/>
      <c r="AD125" s="173"/>
      <c r="AE125" s="165"/>
      <c r="AF125" s="16" t="s">
        <v>56</v>
      </c>
      <c r="AG125" s="17"/>
      <c r="AH125" s="17"/>
      <c r="AI125" s="17"/>
      <c r="AJ125" s="17"/>
      <c r="AK125" s="100">
        <f>SUM(AG124:AK124)/5</f>
        <v>2.2429591049382715E-2</v>
      </c>
      <c r="AL125" s="17"/>
      <c r="AM125" s="17"/>
      <c r="AN125" s="17"/>
      <c r="AO125" s="17"/>
      <c r="AP125" s="18">
        <f>SUM(AG124:AP124)/10</f>
        <v>1.5721770320815391E-2</v>
      </c>
      <c r="AQ125" s="5"/>
      <c r="AR125" s="173"/>
      <c r="AS125" s="165"/>
      <c r="AT125" s="16" t="s">
        <v>56</v>
      </c>
      <c r="AU125" s="17"/>
      <c r="AV125" s="17"/>
      <c r="AW125" s="17"/>
      <c r="AX125" s="17"/>
      <c r="AY125" s="100">
        <f>SUM(AU124:AY124)/5</f>
        <v>2.2429591049382715E-2</v>
      </c>
      <c r="AZ125" s="17"/>
      <c r="BA125" s="17"/>
      <c r="BB125" s="17"/>
      <c r="BC125" s="17"/>
      <c r="BD125" s="18">
        <f>SUM(AU124:BD124)/10</f>
        <v>1.5721770320815391E-2</v>
      </c>
      <c r="BE125" s="5"/>
      <c r="BF125" s="173"/>
      <c r="BG125" s="165"/>
      <c r="BH125" s="16" t="s">
        <v>56</v>
      </c>
      <c r="BI125" s="17"/>
      <c r="BJ125" s="17"/>
      <c r="BK125" s="17"/>
      <c r="BL125" s="17"/>
      <c r="BM125" s="100">
        <f>SUM(BI124:BM124)/5</f>
        <v>2.2429591049382715E-2</v>
      </c>
      <c r="BN125" s="17"/>
      <c r="BO125" s="17"/>
      <c r="BP125" s="17"/>
      <c r="BQ125" s="17"/>
      <c r="BR125" s="18">
        <f>SUM(BI124:BR124)/10</f>
        <v>1.5721770320815391E-2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340">E$18*(E124/E$20)</f>
        <v>3.125E-2</v>
      </c>
      <c r="F126" s="17">
        <f t="shared" si="340"/>
        <v>5.7291666666666664E-2</v>
      </c>
      <c r="G126" s="17">
        <f t="shared" si="340"/>
        <v>7.899305555555558E-2</v>
      </c>
      <c r="H126" s="17">
        <f t="shared" si="340"/>
        <v>9.7077546296296252E-2</v>
      </c>
      <c r="I126" s="17">
        <f t="shared" si="340"/>
        <v>0.11214795524691361</v>
      </c>
      <c r="J126" s="17">
        <f t="shared" si="340"/>
        <v>0.12470662937242785</v>
      </c>
      <c r="K126" s="17">
        <f t="shared" si="340"/>
        <v>0.13517219114369006</v>
      </c>
      <c r="L126" s="17">
        <f t="shared" si="340"/>
        <v>0.14389349261974174</v>
      </c>
      <c r="M126" s="17">
        <f t="shared" si="340"/>
        <v>0.15116124384978502</v>
      </c>
      <c r="N126" s="17">
        <f t="shared" si="340"/>
        <v>0.1572177032081537</v>
      </c>
      <c r="P126" s="173"/>
      <c r="Q126" s="165"/>
      <c r="R126" s="16" t="s">
        <v>53</v>
      </c>
      <c r="S126" s="17">
        <f t="shared" ref="S126:AB126" si="341">S$18*(S124/S$20)</f>
        <v>3.125E-2</v>
      </c>
      <c r="T126" s="17">
        <f t="shared" si="341"/>
        <v>5.7291666666666664E-2</v>
      </c>
      <c r="U126" s="17">
        <f t="shared" si="341"/>
        <v>7.899305555555558E-2</v>
      </c>
      <c r="V126" s="17">
        <f t="shared" si="341"/>
        <v>9.7077546296296252E-2</v>
      </c>
      <c r="W126" s="17">
        <f t="shared" si="341"/>
        <v>0.11214795524691361</v>
      </c>
      <c r="X126" s="17">
        <f t="shared" si="341"/>
        <v>0.12470662937242785</v>
      </c>
      <c r="Y126" s="17">
        <f t="shared" si="341"/>
        <v>0.13517219114369006</v>
      </c>
      <c r="Z126" s="17">
        <f t="shared" si="341"/>
        <v>0.14389349261974174</v>
      </c>
      <c r="AA126" s="17">
        <f t="shared" si="341"/>
        <v>0.15116124384978502</v>
      </c>
      <c r="AB126" s="17">
        <f t="shared" si="341"/>
        <v>0.1572177032081537</v>
      </c>
      <c r="AC126" s="5"/>
      <c r="AD126" s="173"/>
      <c r="AE126" s="165"/>
      <c r="AF126" s="16" t="s">
        <v>53</v>
      </c>
      <c r="AG126" s="17">
        <f t="shared" ref="AG126:AP126" si="342">AG$18*(AG124/AG$20)</f>
        <v>3.125E-2</v>
      </c>
      <c r="AH126" s="17">
        <f t="shared" si="342"/>
        <v>5.7291666666666664E-2</v>
      </c>
      <c r="AI126" s="17">
        <f t="shared" si="342"/>
        <v>7.899305555555558E-2</v>
      </c>
      <c r="AJ126" s="17">
        <f t="shared" si="342"/>
        <v>9.7077546296296252E-2</v>
      </c>
      <c r="AK126" s="17">
        <f t="shared" si="342"/>
        <v>0.11214795524691361</v>
      </c>
      <c r="AL126" s="17">
        <f t="shared" si="342"/>
        <v>0.12470662937242785</v>
      </c>
      <c r="AM126" s="17">
        <f t="shared" si="342"/>
        <v>0.13517219114369006</v>
      </c>
      <c r="AN126" s="17">
        <f t="shared" si="342"/>
        <v>0.14389349261974174</v>
      </c>
      <c r="AO126" s="17">
        <f t="shared" si="342"/>
        <v>0.15116124384978502</v>
      </c>
      <c r="AP126" s="17">
        <f t="shared" si="342"/>
        <v>0.1572177032081537</v>
      </c>
      <c r="AQ126" s="5"/>
      <c r="AR126" s="173"/>
      <c r="AS126" s="165"/>
      <c r="AT126" s="16" t="s">
        <v>53</v>
      </c>
      <c r="AU126" s="17">
        <f t="shared" ref="AU126:BD126" si="343">AU$18*(AU124/AU$20)</f>
        <v>3.125E-2</v>
      </c>
      <c r="AV126" s="17">
        <f t="shared" si="343"/>
        <v>5.7291666666666664E-2</v>
      </c>
      <c r="AW126" s="17">
        <f t="shared" si="343"/>
        <v>7.899305555555558E-2</v>
      </c>
      <c r="AX126" s="17">
        <f t="shared" si="343"/>
        <v>9.7077546296296252E-2</v>
      </c>
      <c r="AY126" s="17">
        <f t="shared" si="343"/>
        <v>0.11214795524691361</v>
      </c>
      <c r="AZ126" s="17">
        <f t="shared" si="343"/>
        <v>0.12470662937242785</v>
      </c>
      <c r="BA126" s="17">
        <f t="shared" si="343"/>
        <v>0.13517219114369006</v>
      </c>
      <c r="BB126" s="17">
        <f t="shared" si="343"/>
        <v>0.14389349261974174</v>
      </c>
      <c r="BC126" s="17">
        <f t="shared" si="343"/>
        <v>0.15116124384978502</v>
      </c>
      <c r="BD126" s="17">
        <f t="shared" si="343"/>
        <v>0.1572177032081537</v>
      </c>
      <c r="BE126" s="5"/>
      <c r="BF126" s="173"/>
      <c r="BG126" s="165"/>
      <c r="BH126" s="16" t="s">
        <v>53</v>
      </c>
      <c r="BI126" s="17">
        <f t="shared" ref="BI126:BR126" si="344">BI$18*(BI124/BI$20)</f>
        <v>3.125E-2</v>
      </c>
      <c r="BJ126" s="17">
        <f t="shared" si="344"/>
        <v>5.7291666666666664E-2</v>
      </c>
      <c r="BK126" s="17">
        <f t="shared" si="344"/>
        <v>7.899305555555558E-2</v>
      </c>
      <c r="BL126" s="17">
        <f t="shared" si="344"/>
        <v>9.7077546296296252E-2</v>
      </c>
      <c r="BM126" s="17">
        <f t="shared" si="344"/>
        <v>0.11214795524691361</v>
      </c>
      <c r="BN126" s="17">
        <f t="shared" si="344"/>
        <v>0.12470662937242785</v>
      </c>
      <c r="BO126" s="17">
        <f t="shared" si="344"/>
        <v>0.13517219114369006</v>
      </c>
      <c r="BP126" s="17">
        <f t="shared" si="344"/>
        <v>0.14389349261974174</v>
      </c>
      <c r="BQ126" s="17">
        <f t="shared" si="344"/>
        <v>0.15116124384978502</v>
      </c>
      <c r="BR126" s="17">
        <f t="shared" si="344"/>
        <v>0.1572177032081537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0.3125</v>
      </c>
      <c r="F127" s="21">
        <f t="shared" ref="F127:N127" si="345">10*F124</f>
        <v>0.26041666666666669</v>
      </c>
      <c r="G127" s="21">
        <f t="shared" si="345"/>
        <v>0.2170138888888889</v>
      </c>
      <c r="H127" s="21">
        <f t="shared" si="345"/>
        <v>0.18084490740740741</v>
      </c>
      <c r="I127" s="21">
        <f t="shared" si="345"/>
        <v>0.15070408950617284</v>
      </c>
      <c r="J127" s="21">
        <f t="shared" si="345"/>
        <v>0.12558674125514402</v>
      </c>
      <c r="K127" s="21">
        <f t="shared" si="345"/>
        <v>0.10465561771262002</v>
      </c>
      <c r="L127" s="21">
        <f t="shared" si="345"/>
        <v>8.7213014760516697E-2</v>
      </c>
      <c r="M127" s="21">
        <f t="shared" si="345"/>
        <v>7.2677512300430583E-2</v>
      </c>
      <c r="N127" s="21">
        <f t="shared" si="345"/>
        <v>6.056459358369215E-2</v>
      </c>
      <c r="P127" s="173"/>
      <c r="Q127" s="163"/>
      <c r="R127" s="20" t="s">
        <v>57</v>
      </c>
      <c r="S127" s="21">
        <f>10*S124</f>
        <v>0.3125</v>
      </c>
      <c r="T127" s="21">
        <f t="shared" ref="T127:AB127" si="346">10*T124</f>
        <v>0.26041666666666669</v>
      </c>
      <c r="U127" s="21">
        <f t="shared" si="346"/>
        <v>0.2170138888888889</v>
      </c>
      <c r="V127" s="21">
        <f t="shared" si="346"/>
        <v>0.18084490740740741</v>
      </c>
      <c r="W127" s="21">
        <f t="shared" si="346"/>
        <v>0.15070408950617284</v>
      </c>
      <c r="X127" s="21">
        <f t="shared" si="346"/>
        <v>0.12558674125514402</v>
      </c>
      <c r="Y127" s="21">
        <f t="shared" si="346"/>
        <v>0.10465561771262002</v>
      </c>
      <c r="Z127" s="21">
        <f t="shared" si="346"/>
        <v>8.7213014760516697E-2</v>
      </c>
      <c r="AA127" s="21">
        <f t="shared" si="346"/>
        <v>7.2677512300430583E-2</v>
      </c>
      <c r="AB127" s="21">
        <f t="shared" si="346"/>
        <v>6.056459358369215E-2</v>
      </c>
      <c r="AC127" s="5"/>
      <c r="AD127" s="173"/>
      <c r="AE127" s="163"/>
      <c r="AF127" s="20" t="s">
        <v>57</v>
      </c>
      <c r="AG127" s="21">
        <f>10*AG124</f>
        <v>0.3125</v>
      </c>
      <c r="AH127" s="21">
        <f t="shared" ref="AH127:AP127" si="347">10*AH124</f>
        <v>0.26041666666666669</v>
      </c>
      <c r="AI127" s="21">
        <f t="shared" si="347"/>
        <v>0.2170138888888889</v>
      </c>
      <c r="AJ127" s="21">
        <f t="shared" si="347"/>
        <v>0.18084490740740741</v>
      </c>
      <c r="AK127" s="21">
        <f t="shared" si="347"/>
        <v>0.15070408950617284</v>
      </c>
      <c r="AL127" s="21">
        <f t="shared" si="347"/>
        <v>0.12558674125514402</v>
      </c>
      <c r="AM127" s="21">
        <f t="shared" si="347"/>
        <v>0.10465561771262002</v>
      </c>
      <c r="AN127" s="21">
        <f t="shared" si="347"/>
        <v>8.7213014760516697E-2</v>
      </c>
      <c r="AO127" s="21">
        <f t="shared" si="347"/>
        <v>7.2677512300430583E-2</v>
      </c>
      <c r="AP127" s="21">
        <f t="shared" si="347"/>
        <v>6.056459358369215E-2</v>
      </c>
      <c r="AQ127" s="5"/>
      <c r="AR127" s="173"/>
      <c r="AS127" s="163"/>
      <c r="AT127" s="20" t="s">
        <v>57</v>
      </c>
      <c r="AU127" s="21">
        <f>10*AU124</f>
        <v>0.3125</v>
      </c>
      <c r="AV127" s="21">
        <f t="shared" ref="AV127:BD127" si="348">10*AV124</f>
        <v>0.26041666666666669</v>
      </c>
      <c r="AW127" s="21">
        <f t="shared" si="348"/>
        <v>0.2170138888888889</v>
      </c>
      <c r="AX127" s="21">
        <f t="shared" si="348"/>
        <v>0.18084490740740741</v>
      </c>
      <c r="AY127" s="21">
        <f t="shared" si="348"/>
        <v>0.15070408950617284</v>
      </c>
      <c r="AZ127" s="21">
        <f t="shared" si="348"/>
        <v>0.12558674125514402</v>
      </c>
      <c r="BA127" s="21">
        <f t="shared" si="348"/>
        <v>0.10465561771262002</v>
      </c>
      <c r="BB127" s="21">
        <f t="shared" si="348"/>
        <v>8.7213014760516697E-2</v>
      </c>
      <c r="BC127" s="21">
        <f t="shared" si="348"/>
        <v>7.2677512300430583E-2</v>
      </c>
      <c r="BD127" s="21">
        <f t="shared" si="348"/>
        <v>6.056459358369215E-2</v>
      </c>
      <c r="BE127" s="5"/>
      <c r="BF127" s="173"/>
      <c r="BG127" s="163"/>
      <c r="BH127" s="20" t="s">
        <v>57</v>
      </c>
      <c r="BI127" s="21">
        <f>10*BI124</f>
        <v>0.3125</v>
      </c>
      <c r="BJ127" s="21">
        <f t="shared" ref="BJ127:BR127" si="349">10*BJ124</f>
        <v>0.26041666666666669</v>
      </c>
      <c r="BK127" s="21">
        <f t="shared" si="349"/>
        <v>0.2170138888888889</v>
      </c>
      <c r="BL127" s="21">
        <f t="shared" si="349"/>
        <v>0.18084490740740741</v>
      </c>
      <c r="BM127" s="21">
        <f t="shared" si="349"/>
        <v>0.15070408950617284</v>
      </c>
      <c r="BN127" s="21">
        <f t="shared" si="349"/>
        <v>0.12558674125514402</v>
      </c>
      <c r="BO127" s="21">
        <f t="shared" si="349"/>
        <v>0.10465561771262002</v>
      </c>
      <c r="BP127" s="21">
        <f t="shared" si="349"/>
        <v>8.7213014760516697E-2</v>
      </c>
      <c r="BQ127" s="21">
        <f t="shared" si="349"/>
        <v>7.2677512300430583E-2</v>
      </c>
      <c r="BR127" s="21">
        <f t="shared" si="349"/>
        <v>6.056459358369215E-2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0.3125</v>
      </c>
      <c r="F128" s="21">
        <f>10*F126</f>
        <v>0.57291666666666663</v>
      </c>
      <c r="G128" s="21">
        <f>10*G126</f>
        <v>0.7899305555555558</v>
      </c>
      <c r="H128" s="21">
        <f t="shared" ref="H128:N128" si="350">10*H126</f>
        <v>0.97077546296296258</v>
      </c>
      <c r="I128" s="21">
        <f t="shared" si="350"/>
        <v>1.1214795524691361</v>
      </c>
      <c r="J128" s="21">
        <f t="shared" si="350"/>
        <v>1.2470662937242785</v>
      </c>
      <c r="K128" s="21">
        <f t="shared" si="350"/>
        <v>1.3517219114369006</v>
      </c>
      <c r="L128" s="21">
        <f t="shared" si="350"/>
        <v>1.4389349261974174</v>
      </c>
      <c r="M128" s="21">
        <f t="shared" si="350"/>
        <v>1.5116124384978502</v>
      </c>
      <c r="N128" s="21">
        <f t="shared" si="350"/>
        <v>1.5721770320815369</v>
      </c>
      <c r="P128" s="173"/>
      <c r="Q128" s="163"/>
      <c r="R128" s="20" t="s">
        <v>58</v>
      </c>
      <c r="S128" s="21">
        <f>10*S126</f>
        <v>0.3125</v>
      </c>
      <c r="T128" s="21">
        <f>10*T126</f>
        <v>0.57291666666666663</v>
      </c>
      <c r="U128" s="21">
        <f>10*U126</f>
        <v>0.7899305555555558</v>
      </c>
      <c r="V128" s="21">
        <f t="shared" ref="V128:AB128" si="351">10*V126</f>
        <v>0.97077546296296258</v>
      </c>
      <c r="W128" s="21">
        <f t="shared" si="351"/>
        <v>1.1214795524691361</v>
      </c>
      <c r="X128" s="21">
        <f t="shared" si="351"/>
        <v>1.2470662937242785</v>
      </c>
      <c r="Y128" s="21">
        <f t="shared" si="351"/>
        <v>1.3517219114369006</v>
      </c>
      <c r="Z128" s="21">
        <f t="shared" si="351"/>
        <v>1.4389349261974174</v>
      </c>
      <c r="AA128" s="21">
        <f t="shared" si="351"/>
        <v>1.5116124384978502</v>
      </c>
      <c r="AB128" s="21">
        <f t="shared" si="351"/>
        <v>1.5721770320815369</v>
      </c>
      <c r="AC128" s="5"/>
      <c r="AD128" s="173"/>
      <c r="AE128" s="163"/>
      <c r="AF128" s="20" t="s">
        <v>58</v>
      </c>
      <c r="AG128" s="21">
        <f>10*AG126</f>
        <v>0.3125</v>
      </c>
      <c r="AH128" s="21">
        <f>10*AH126</f>
        <v>0.57291666666666663</v>
      </c>
      <c r="AI128" s="21">
        <f>10*AI126</f>
        <v>0.7899305555555558</v>
      </c>
      <c r="AJ128" s="21">
        <f t="shared" ref="AJ128:AP128" si="352">10*AJ126</f>
        <v>0.97077546296296258</v>
      </c>
      <c r="AK128" s="21">
        <f t="shared" si="352"/>
        <v>1.1214795524691361</v>
      </c>
      <c r="AL128" s="21">
        <f t="shared" si="352"/>
        <v>1.2470662937242785</v>
      </c>
      <c r="AM128" s="21">
        <f t="shared" si="352"/>
        <v>1.3517219114369006</v>
      </c>
      <c r="AN128" s="21">
        <f t="shared" si="352"/>
        <v>1.4389349261974174</v>
      </c>
      <c r="AO128" s="21">
        <f t="shared" si="352"/>
        <v>1.5116124384978502</v>
      </c>
      <c r="AP128" s="21">
        <f t="shared" si="352"/>
        <v>1.5721770320815369</v>
      </c>
      <c r="AQ128" s="5"/>
      <c r="AR128" s="173"/>
      <c r="AS128" s="163"/>
      <c r="AT128" s="20" t="s">
        <v>58</v>
      </c>
      <c r="AU128" s="21">
        <f>10*AU126</f>
        <v>0.3125</v>
      </c>
      <c r="AV128" s="21">
        <f>10*AV126</f>
        <v>0.57291666666666663</v>
      </c>
      <c r="AW128" s="21">
        <f>10*AW126</f>
        <v>0.7899305555555558</v>
      </c>
      <c r="AX128" s="21">
        <f t="shared" ref="AX128:BD128" si="353">10*AX126</f>
        <v>0.97077546296296258</v>
      </c>
      <c r="AY128" s="21">
        <f t="shared" si="353"/>
        <v>1.1214795524691361</v>
      </c>
      <c r="AZ128" s="21">
        <f t="shared" si="353"/>
        <v>1.2470662937242785</v>
      </c>
      <c r="BA128" s="21">
        <f t="shared" si="353"/>
        <v>1.3517219114369006</v>
      </c>
      <c r="BB128" s="21">
        <f t="shared" si="353"/>
        <v>1.4389349261974174</v>
      </c>
      <c r="BC128" s="21">
        <f t="shared" si="353"/>
        <v>1.5116124384978502</v>
      </c>
      <c r="BD128" s="21">
        <f t="shared" si="353"/>
        <v>1.5721770320815369</v>
      </c>
      <c r="BE128" s="5"/>
      <c r="BF128" s="173"/>
      <c r="BG128" s="163"/>
      <c r="BH128" s="20" t="s">
        <v>58</v>
      </c>
      <c r="BI128" s="21">
        <f>10*BI126</f>
        <v>0.3125</v>
      </c>
      <c r="BJ128" s="21">
        <f>10*BJ126</f>
        <v>0.57291666666666663</v>
      </c>
      <c r="BK128" s="21">
        <f>10*BK126</f>
        <v>0.7899305555555558</v>
      </c>
      <c r="BL128" s="21">
        <f t="shared" ref="BL128:BR128" si="354">10*BL126</f>
        <v>0.97077546296296258</v>
      </c>
      <c r="BM128" s="21">
        <f t="shared" si="354"/>
        <v>1.1214795524691361</v>
      </c>
      <c r="BN128" s="21">
        <f t="shared" si="354"/>
        <v>1.2470662937242785</v>
      </c>
      <c r="BO128" s="21">
        <f t="shared" si="354"/>
        <v>1.3517219114369006</v>
      </c>
      <c r="BP128" s="21">
        <f t="shared" si="354"/>
        <v>1.4389349261974174</v>
      </c>
      <c r="BQ128" s="21">
        <f t="shared" si="354"/>
        <v>1.5116124384978502</v>
      </c>
      <c r="BR128" s="21">
        <f t="shared" si="354"/>
        <v>1.5721770320815369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3.7499999999999999E-2</v>
      </c>
      <c r="F129" s="17">
        <f t="shared" ref="F129:N129" si="355">$E$11*$E$12</f>
        <v>3.7499999999999999E-2</v>
      </c>
      <c r="G129" s="17">
        <f t="shared" si="355"/>
        <v>3.7499999999999999E-2</v>
      </c>
      <c r="H129" s="17">
        <f t="shared" si="355"/>
        <v>3.7499999999999999E-2</v>
      </c>
      <c r="I129" s="17">
        <f t="shared" si="355"/>
        <v>3.7499999999999999E-2</v>
      </c>
      <c r="J129" s="17">
        <f t="shared" si="355"/>
        <v>3.7499999999999999E-2</v>
      </c>
      <c r="K129" s="17">
        <f t="shared" si="355"/>
        <v>3.7499999999999999E-2</v>
      </c>
      <c r="L129" s="17">
        <f t="shared" si="355"/>
        <v>3.7499999999999999E-2</v>
      </c>
      <c r="M129" s="17">
        <f t="shared" si="355"/>
        <v>3.7499999999999999E-2</v>
      </c>
      <c r="N129" s="17">
        <f t="shared" si="355"/>
        <v>3.7499999999999999E-2</v>
      </c>
      <c r="P129" s="173"/>
      <c r="Q129" s="171" t="s">
        <v>45</v>
      </c>
      <c r="R129" s="16" t="s">
        <v>55</v>
      </c>
      <c r="S129" s="17">
        <f>$E$11*$E$12</f>
        <v>3.7499999999999999E-2</v>
      </c>
      <c r="T129" s="17">
        <f t="shared" ref="T129:AB129" si="356">$E$11*$E$12</f>
        <v>3.7499999999999999E-2</v>
      </c>
      <c r="U129" s="17">
        <f t="shared" si="356"/>
        <v>3.7499999999999999E-2</v>
      </c>
      <c r="V129" s="17">
        <f t="shared" si="356"/>
        <v>3.7499999999999999E-2</v>
      </c>
      <c r="W129" s="17">
        <f t="shared" si="356"/>
        <v>3.7499999999999999E-2</v>
      </c>
      <c r="X129" s="17">
        <f t="shared" si="356"/>
        <v>3.7499999999999999E-2</v>
      </c>
      <c r="Y129" s="17">
        <f t="shared" si="356"/>
        <v>3.7499999999999999E-2</v>
      </c>
      <c r="Z129" s="17">
        <f t="shared" si="356"/>
        <v>3.7499999999999999E-2</v>
      </c>
      <c r="AA129" s="17">
        <f t="shared" si="356"/>
        <v>3.7499999999999999E-2</v>
      </c>
      <c r="AB129" s="17">
        <f t="shared" si="356"/>
        <v>3.7499999999999999E-2</v>
      </c>
      <c r="AC129" s="5"/>
      <c r="AD129" s="173"/>
      <c r="AE129" s="171" t="s">
        <v>45</v>
      </c>
      <c r="AF129" s="16" t="s">
        <v>55</v>
      </c>
      <c r="AG129" s="17">
        <f>$E$11*$E$12</f>
        <v>3.7499999999999999E-2</v>
      </c>
      <c r="AH129" s="17">
        <f t="shared" ref="AH129:AP129" si="357">$E$11*$E$12</f>
        <v>3.7499999999999999E-2</v>
      </c>
      <c r="AI129" s="17">
        <f t="shared" si="357"/>
        <v>3.7499999999999999E-2</v>
      </c>
      <c r="AJ129" s="17">
        <f t="shared" si="357"/>
        <v>3.7499999999999999E-2</v>
      </c>
      <c r="AK129" s="17">
        <f t="shared" si="357"/>
        <v>3.7499999999999999E-2</v>
      </c>
      <c r="AL129" s="17">
        <f t="shared" si="357"/>
        <v>3.7499999999999999E-2</v>
      </c>
      <c r="AM129" s="17">
        <f t="shared" si="357"/>
        <v>3.7499999999999999E-2</v>
      </c>
      <c r="AN129" s="17">
        <f t="shared" si="357"/>
        <v>3.7499999999999999E-2</v>
      </c>
      <c r="AO129" s="17">
        <f t="shared" si="357"/>
        <v>3.7499999999999999E-2</v>
      </c>
      <c r="AP129" s="17">
        <f t="shared" si="357"/>
        <v>3.7499999999999999E-2</v>
      </c>
      <c r="AQ129" s="5"/>
      <c r="AR129" s="173"/>
      <c r="AS129" s="171" t="s">
        <v>45</v>
      </c>
      <c r="AT129" s="16" t="s">
        <v>55</v>
      </c>
      <c r="AU129" s="17">
        <f>$E$11*$E$12</f>
        <v>3.7499999999999999E-2</v>
      </c>
      <c r="AV129" s="17">
        <f t="shared" ref="AV129:BD129" si="358">$E$11*$E$12</f>
        <v>3.7499999999999999E-2</v>
      </c>
      <c r="AW129" s="17">
        <f t="shared" si="358"/>
        <v>3.7499999999999999E-2</v>
      </c>
      <c r="AX129" s="17">
        <f t="shared" si="358"/>
        <v>3.7499999999999999E-2</v>
      </c>
      <c r="AY129" s="17">
        <f t="shared" si="358"/>
        <v>3.7499999999999999E-2</v>
      </c>
      <c r="AZ129" s="17">
        <f t="shared" si="358"/>
        <v>3.7499999999999999E-2</v>
      </c>
      <c r="BA129" s="17">
        <f t="shared" si="358"/>
        <v>3.7499999999999999E-2</v>
      </c>
      <c r="BB129" s="17">
        <f t="shared" si="358"/>
        <v>3.7499999999999999E-2</v>
      </c>
      <c r="BC129" s="17">
        <f t="shared" si="358"/>
        <v>3.7499999999999999E-2</v>
      </c>
      <c r="BD129" s="17">
        <f t="shared" si="358"/>
        <v>3.7499999999999999E-2</v>
      </c>
      <c r="BE129" s="5"/>
      <c r="BF129" s="173"/>
      <c r="BG129" s="171" t="s">
        <v>45</v>
      </c>
      <c r="BH129" s="16" t="s">
        <v>55</v>
      </c>
      <c r="BI129" s="17">
        <f>$E$11*$E$12</f>
        <v>3.7499999999999999E-2</v>
      </c>
      <c r="BJ129" s="17">
        <f t="shared" ref="BJ129:BR129" si="359">$E$11*$E$12</f>
        <v>3.7499999999999999E-2</v>
      </c>
      <c r="BK129" s="17">
        <f t="shared" si="359"/>
        <v>3.7499999999999999E-2</v>
      </c>
      <c r="BL129" s="17">
        <f t="shared" si="359"/>
        <v>3.7499999999999999E-2</v>
      </c>
      <c r="BM129" s="17">
        <f t="shared" si="359"/>
        <v>3.7499999999999999E-2</v>
      </c>
      <c r="BN129" s="17">
        <f t="shared" si="359"/>
        <v>3.7499999999999999E-2</v>
      </c>
      <c r="BO129" s="17">
        <f t="shared" si="359"/>
        <v>3.7499999999999999E-2</v>
      </c>
      <c r="BP129" s="17">
        <f t="shared" si="359"/>
        <v>3.7499999999999999E-2</v>
      </c>
      <c r="BQ129" s="17">
        <f t="shared" si="359"/>
        <v>3.7499999999999999E-2</v>
      </c>
      <c r="BR129" s="17">
        <f t="shared" si="359"/>
        <v>3.7499999999999999E-2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37500</v>
      </c>
      <c r="F130" s="22">
        <f t="shared" ref="F130:N130" si="360">F127*F$16</f>
        <v>37500</v>
      </c>
      <c r="G130" s="22">
        <f t="shared" si="360"/>
        <v>37500</v>
      </c>
      <c r="H130" s="22">
        <f t="shared" si="360"/>
        <v>37500</v>
      </c>
      <c r="I130" s="22">
        <f t="shared" si="360"/>
        <v>37500</v>
      </c>
      <c r="J130" s="22">
        <f t="shared" si="360"/>
        <v>37500</v>
      </c>
      <c r="K130" s="22">
        <f t="shared" si="360"/>
        <v>37500</v>
      </c>
      <c r="L130" s="22">
        <f t="shared" si="360"/>
        <v>37500</v>
      </c>
      <c r="M130" s="22">
        <f t="shared" si="360"/>
        <v>37500</v>
      </c>
      <c r="N130" s="22">
        <f t="shared" si="360"/>
        <v>37500</v>
      </c>
      <c r="P130" s="173"/>
      <c r="Q130" s="163"/>
      <c r="R130" s="20" t="s">
        <v>57</v>
      </c>
      <c r="S130" s="22">
        <f>S127*S$16</f>
        <v>37500</v>
      </c>
      <c r="T130" s="22">
        <f t="shared" ref="T130:AB130" si="361">T127*T$16</f>
        <v>37500</v>
      </c>
      <c r="U130" s="22">
        <f t="shared" si="361"/>
        <v>37500</v>
      </c>
      <c r="V130" s="22">
        <f t="shared" si="361"/>
        <v>37500</v>
      </c>
      <c r="W130" s="22">
        <f t="shared" si="361"/>
        <v>37500</v>
      </c>
      <c r="X130" s="22">
        <f t="shared" si="361"/>
        <v>37500</v>
      </c>
      <c r="Y130" s="22">
        <f t="shared" si="361"/>
        <v>37500</v>
      </c>
      <c r="Z130" s="22">
        <f t="shared" si="361"/>
        <v>37500</v>
      </c>
      <c r="AA130" s="22">
        <f t="shared" si="361"/>
        <v>37500</v>
      </c>
      <c r="AB130" s="22">
        <f t="shared" si="361"/>
        <v>37500</v>
      </c>
      <c r="AC130" s="5"/>
      <c r="AD130" s="173"/>
      <c r="AE130" s="163"/>
      <c r="AF130" s="20" t="s">
        <v>57</v>
      </c>
      <c r="AG130" s="22">
        <f>AG127*AG$16</f>
        <v>37500</v>
      </c>
      <c r="AH130" s="22">
        <f t="shared" ref="AH130:AP130" si="362">AH127*AH$16</f>
        <v>37500</v>
      </c>
      <c r="AI130" s="22">
        <f t="shared" si="362"/>
        <v>37500</v>
      </c>
      <c r="AJ130" s="22">
        <f t="shared" si="362"/>
        <v>37500</v>
      </c>
      <c r="AK130" s="22">
        <f t="shared" si="362"/>
        <v>37500</v>
      </c>
      <c r="AL130" s="22">
        <f t="shared" si="362"/>
        <v>37500</v>
      </c>
      <c r="AM130" s="22">
        <f t="shared" si="362"/>
        <v>37500</v>
      </c>
      <c r="AN130" s="22">
        <f t="shared" si="362"/>
        <v>37500</v>
      </c>
      <c r="AO130" s="22">
        <f t="shared" si="362"/>
        <v>37500</v>
      </c>
      <c r="AP130" s="22">
        <f t="shared" si="362"/>
        <v>37500</v>
      </c>
      <c r="AQ130" s="5"/>
      <c r="AR130" s="173"/>
      <c r="AS130" s="163"/>
      <c r="AT130" s="20" t="s">
        <v>57</v>
      </c>
      <c r="AU130" s="22">
        <f>AU127*AU$16</f>
        <v>37500</v>
      </c>
      <c r="AV130" s="22">
        <f t="shared" ref="AV130:BD130" si="363">AV127*AV$16</f>
        <v>37500</v>
      </c>
      <c r="AW130" s="22">
        <f t="shared" si="363"/>
        <v>37500</v>
      </c>
      <c r="AX130" s="22">
        <f t="shared" si="363"/>
        <v>37500</v>
      </c>
      <c r="AY130" s="22">
        <f t="shared" si="363"/>
        <v>37500</v>
      </c>
      <c r="AZ130" s="22">
        <f t="shared" si="363"/>
        <v>37500</v>
      </c>
      <c r="BA130" s="22">
        <f t="shared" si="363"/>
        <v>37500</v>
      </c>
      <c r="BB130" s="22">
        <f t="shared" si="363"/>
        <v>37500</v>
      </c>
      <c r="BC130" s="22">
        <f t="shared" si="363"/>
        <v>37500</v>
      </c>
      <c r="BD130" s="22">
        <f t="shared" si="363"/>
        <v>37500</v>
      </c>
      <c r="BE130" s="5"/>
      <c r="BF130" s="173"/>
      <c r="BG130" s="163"/>
      <c r="BH130" s="20" t="s">
        <v>57</v>
      </c>
      <c r="BI130" s="22">
        <f>BI127*BI$16</f>
        <v>37500</v>
      </c>
      <c r="BJ130" s="22">
        <f t="shared" ref="BJ130:BR130" si="364">BJ127*BJ$16</f>
        <v>37500</v>
      </c>
      <c r="BK130" s="22">
        <f t="shared" si="364"/>
        <v>37500</v>
      </c>
      <c r="BL130" s="22">
        <f t="shared" si="364"/>
        <v>37500</v>
      </c>
      <c r="BM130" s="22">
        <f t="shared" si="364"/>
        <v>37500</v>
      </c>
      <c r="BN130" s="22">
        <f t="shared" si="364"/>
        <v>37500</v>
      </c>
      <c r="BO130" s="22">
        <f t="shared" si="364"/>
        <v>37500</v>
      </c>
      <c r="BP130" s="22">
        <f t="shared" si="364"/>
        <v>37500</v>
      </c>
      <c r="BQ130" s="22">
        <f t="shared" si="364"/>
        <v>37500</v>
      </c>
      <c r="BR130" s="22">
        <f t="shared" si="364"/>
        <v>37500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37500</v>
      </c>
      <c r="F131" s="22">
        <f>E131+F130</f>
        <v>75000</v>
      </c>
      <c r="G131" s="22">
        <f t="shared" ref="G131:N131" si="365">F131+G130</f>
        <v>112500</v>
      </c>
      <c r="H131" s="22">
        <f t="shared" si="365"/>
        <v>150000</v>
      </c>
      <c r="I131" s="22">
        <f t="shared" si="365"/>
        <v>187500</v>
      </c>
      <c r="J131" s="22">
        <f t="shared" si="365"/>
        <v>225000</v>
      </c>
      <c r="K131" s="22">
        <f t="shared" si="365"/>
        <v>262500</v>
      </c>
      <c r="L131" s="22">
        <f t="shared" si="365"/>
        <v>300000</v>
      </c>
      <c r="M131" s="22">
        <f t="shared" si="365"/>
        <v>337500</v>
      </c>
      <c r="N131" s="22">
        <f t="shared" si="365"/>
        <v>375000</v>
      </c>
      <c r="P131" s="173"/>
      <c r="Q131" s="163"/>
      <c r="R131" s="20" t="s">
        <v>58</v>
      </c>
      <c r="S131" s="22">
        <f>S130</f>
        <v>37500</v>
      </c>
      <c r="T131" s="22">
        <f>S131+T130</f>
        <v>75000</v>
      </c>
      <c r="U131" s="22">
        <f t="shared" ref="U131:AB131" si="366">T131+U130</f>
        <v>112500</v>
      </c>
      <c r="V131" s="22">
        <f t="shared" si="366"/>
        <v>150000</v>
      </c>
      <c r="W131" s="22">
        <f t="shared" si="366"/>
        <v>187500</v>
      </c>
      <c r="X131" s="22">
        <f t="shared" si="366"/>
        <v>225000</v>
      </c>
      <c r="Y131" s="22">
        <f t="shared" si="366"/>
        <v>262500</v>
      </c>
      <c r="Z131" s="22">
        <f t="shared" si="366"/>
        <v>300000</v>
      </c>
      <c r="AA131" s="22">
        <f t="shared" si="366"/>
        <v>337500</v>
      </c>
      <c r="AB131" s="22">
        <f t="shared" si="366"/>
        <v>375000</v>
      </c>
      <c r="AC131" s="5"/>
      <c r="AD131" s="173"/>
      <c r="AE131" s="163"/>
      <c r="AF131" s="20" t="s">
        <v>58</v>
      </c>
      <c r="AG131" s="22">
        <f>AG130</f>
        <v>37500</v>
      </c>
      <c r="AH131" s="22">
        <f>AG131+AH130</f>
        <v>75000</v>
      </c>
      <c r="AI131" s="22">
        <f t="shared" ref="AI131:AP131" si="367">AH131+AI130</f>
        <v>112500</v>
      </c>
      <c r="AJ131" s="22">
        <f t="shared" si="367"/>
        <v>150000</v>
      </c>
      <c r="AK131" s="22">
        <f t="shared" si="367"/>
        <v>187500</v>
      </c>
      <c r="AL131" s="22">
        <f t="shared" si="367"/>
        <v>225000</v>
      </c>
      <c r="AM131" s="22">
        <f t="shared" si="367"/>
        <v>262500</v>
      </c>
      <c r="AN131" s="22">
        <f t="shared" si="367"/>
        <v>300000</v>
      </c>
      <c r="AO131" s="22">
        <f t="shared" si="367"/>
        <v>337500</v>
      </c>
      <c r="AP131" s="22">
        <f t="shared" si="367"/>
        <v>375000</v>
      </c>
      <c r="AQ131" s="5"/>
      <c r="AR131" s="173"/>
      <c r="AS131" s="163"/>
      <c r="AT131" s="20" t="s">
        <v>58</v>
      </c>
      <c r="AU131" s="22">
        <f>AU130</f>
        <v>37500</v>
      </c>
      <c r="AV131" s="22">
        <f>AU131+AV130</f>
        <v>75000</v>
      </c>
      <c r="AW131" s="22">
        <f t="shared" ref="AW131:BD131" si="368">AV131+AW130</f>
        <v>112500</v>
      </c>
      <c r="AX131" s="22">
        <f t="shared" si="368"/>
        <v>150000</v>
      </c>
      <c r="AY131" s="22">
        <f t="shared" si="368"/>
        <v>187500</v>
      </c>
      <c r="AZ131" s="22">
        <f t="shared" si="368"/>
        <v>225000</v>
      </c>
      <c r="BA131" s="22">
        <f t="shared" si="368"/>
        <v>262500</v>
      </c>
      <c r="BB131" s="22">
        <f t="shared" si="368"/>
        <v>300000</v>
      </c>
      <c r="BC131" s="22">
        <f t="shared" si="368"/>
        <v>337500</v>
      </c>
      <c r="BD131" s="22">
        <f t="shared" si="368"/>
        <v>375000</v>
      </c>
      <c r="BE131" s="5"/>
      <c r="BF131" s="173"/>
      <c r="BG131" s="163"/>
      <c r="BH131" s="20" t="s">
        <v>58</v>
      </c>
      <c r="BI131" s="22">
        <f>BI130</f>
        <v>37500</v>
      </c>
      <c r="BJ131" s="22">
        <f>BI131+BJ130</f>
        <v>75000</v>
      </c>
      <c r="BK131" s="22">
        <f t="shared" ref="BK131:BR131" si="369">BJ131+BK130</f>
        <v>112500</v>
      </c>
      <c r="BL131" s="22">
        <f t="shared" si="369"/>
        <v>150000</v>
      </c>
      <c r="BM131" s="22">
        <f t="shared" si="369"/>
        <v>187500</v>
      </c>
      <c r="BN131" s="22">
        <f t="shared" si="369"/>
        <v>225000</v>
      </c>
      <c r="BO131" s="22">
        <f t="shared" si="369"/>
        <v>262500</v>
      </c>
      <c r="BP131" s="22">
        <f t="shared" si="369"/>
        <v>300000</v>
      </c>
      <c r="BQ131" s="22">
        <f t="shared" si="369"/>
        <v>337500</v>
      </c>
      <c r="BR131" s="22">
        <f t="shared" si="369"/>
        <v>375000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3.7499999999999999E-2</v>
      </c>
      <c r="F132" s="17">
        <f>F126*F$16/$E$4-E132</f>
        <v>4.5000000000000005E-2</v>
      </c>
      <c r="G132" s="17">
        <f>G126*G$16/$E$4-F132-E132</f>
        <v>5.4000000000000027E-2</v>
      </c>
      <c r="H132" s="17">
        <f>H126*H$16/$E$4-G132-F132-E132</f>
        <v>6.4799999999999858E-2</v>
      </c>
      <c r="I132" s="17">
        <f>I126*I$16/$E$4-H132-G132-F132-E132</f>
        <v>7.776000000000019E-2</v>
      </c>
      <c r="J132" s="17">
        <f>J126*J$16/$E$4-I132-H132-G132-F132-E132</f>
        <v>9.3311999999999534E-2</v>
      </c>
      <c r="K132" s="17">
        <f>K126*K$16/$E$4-J132-I132-H132-G132-F132-E132</f>
        <v>0.11197440000000072</v>
      </c>
      <c r="L132" s="17">
        <f>L126*L$16/$E$4-K132-J132-I132-H132-G132-F132-E132</f>
        <v>0.13436928000000006</v>
      </c>
      <c r="M132" s="17">
        <f>M126*M$16/$E$4-L132-K132-J132-I132-H132-G132-F132-E132</f>
        <v>0.1612431360000012</v>
      </c>
      <c r="N132" s="17">
        <f>N126*N$16/$E$4-M132-L132-K132-J132-I132-H132-G132-F132-E132</f>
        <v>0.19349176319999706</v>
      </c>
      <c r="P132" s="173"/>
      <c r="Q132" s="171" t="s">
        <v>44</v>
      </c>
      <c r="R132" s="16" t="s">
        <v>55</v>
      </c>
      <c r="S132" s="17">
        <f>S126*S$16/$E$4</f>
        <v>3.7499999999999999E-2</v>
      </c>
      <c r="T132" s="17">
        <f>T126*T$16/$E$4-S132</f>
        <v>4.5000000000000005E-2</v>
      </c>
      <c r="U132" s="17">
        <f>U126*U$16/$E$4-T132-S132</f>
        <v>5.4000000000000027E-2</v>
      </c>
      <c r="V132" s="17">
        <f>V126*V$16/$E$4-U132-T132-S132</f>
        <v>6.4799999999999858E-2</v>
      </c>
      <c r="W132" s="17">
        <f>W126*W$16/$E$4-V132-U132-T132-S132</f>
        <v>7.776000000000019E-2</v>
      </c>
      <c r="X132" s="17">
        <f>X126*X$16/$E$4-W132-V132-U132-T132-S132</f>
        <v>9.3311999999999534E-2</v>
      </c>
      <c r="Y132" s="17">
        <f>Y126*Y$16/$E$4-X132-W132-V132-U132-T132-S132</f>
        <v>0.11197440000000072</v>
      </c>
      <c r="Z132" s="17">
        <f>Z126*Z$16/$E$4-Y132-X132-W132-V132-U132-T132-S132</f>
        <v>0.13436928000000006</v>
      </c>
      <c r="AA132" s="17">
        <f>AA126*AA$16/$E$4-Z132-Y132-X132-W132-V132-U132-T132-S132</f>
        <v>0.1612431360000012</v>
      </c>
      <c r="AB132" s="17">
        <f>AB126*AB$16/$E$4-AA132-Z132-Y132-X132-W132-V132-U132-T132-S132</f>
        <v>0.19349176319999706</v>
      </c>
      <c r="AC132" s="5"/>
      <c r="AD132" s="173"/>
      <c r="AE132" s="171" t="s">
        <v>44</v>
      </c>
      <c r="AF132" s="16" t="s">
        <v>55</v>
      </c>
      <c r="AG132" s="17">
        <f>AG126*AG$16/$E$4</f>
        <v>3.7499999999999999E-2</v>
      </c>
      <c r="AH132" s="17">
        <f>AH126*AH$16/$E$4-AG132</f>
        <v>4.5000000000000005E-2</v>
      </c>
      <c r="AI132" s="17">
        <f>AI126*AI$16/$E$4-AH132-AG132</f>
        <v>5.4000000000000027E-2</v>
      </c>
      <c r="AJ132" s="17">
        <f>AJ126*AJ$16/$E$4-AI132-AH132-AG132</f>
        <v>6.4799999999999858E-2</v>
      </c>
      <c r="AK132" s="17">
        <f>AK126*AK$16/$E$4-AJ132-AI132-AH132-AG132</f>
        <v>7.776000000000019E-2</v>
      </c>
      <c r="AL132" s="17">
        <f>AL126*AL$16/$E$4-AK132-AJ132-AI132-AH132-AG132</f>
        <v>9.3311999999999534E-2</v>
      </c>
      <c r="AM132" s="17">
        <f>AM126*AM$16/$E$4-AL132-AK132-AJ132-AI132-AH132-AG132</f>
        <v>0.11197440000000072</v>
      </c>
      <c r="AN132" s="17">
        <f>AN126*AN$16/$E$4-AM132-AL132-AK132-AJ132-AI132-AH132-AG132</f>
        <v>0.13436928000000006</v>
      </c>
      <c r="AO132" s="17">
        <f>AO126*AO$16/$E$4-AN132-AM132-AL132-AK132-AJ132-AI132-AH132-AG132</f>
        <v>0.1612431360000012</v>
      </c>
      <c r="AP132" s="17">
        <f>AP126*AP$16/$E$4-AO132-AN132-AM132-AL132-AK132-AJ132-AI132-AH132-AG132</f>
        <v>0.19349176319999706</v>
      </c>
      <c r="AQ132" s="5"/>
      <c r="AR132" s="173"/>
      <c r="AS132" s="171" t="s">
        <v>44</v>
      </c>
      <c r="AT132" s="16" t="s">
        <v>55</v>
      </c>
      <c r="AU132" s="17">
        <f>AU126*AU$16/$E$4</f>
        <v>3.7499999999999999E-2</v>
      </c>
      <c r="AV132" s="17">
        <f>AV126*AV$16/$E$4-AU132</f>
        <v>4.5000000000000005E-2</v>
      </c>
      <c r="AW132" s="17">
        <f>AW126*AW$16/$E$4-AV132-AU132</f>
        <v>5.4000000000000027E-2</v>
      </c>
      <c r="AX132" s="17">
        <f>AX126*AX$16/$E$4-AW132-AV132-AU132</f>
        <v>6.4799999999999858E-2</v>
      </c>
      <c r="AY132" s="17">
        <f>AY126*AY$16/$E$4-AX132-AW132-AV132-AU132</f>
        <v>7.776000000000019E-2</v>
      </c>
      <c r="AZ132" s="17">
        <f>AZ126*AZ$16/$E$4-AY132-AX132-AW132-AV132-AU132</f>
        <v>9.3311999999999534E-2</v>
      </c>
      <c r="BA132" s="17">
        <f>BA126*BA$16/$E$4-AZ132-AY132-AX132-AW132-AV132-AU132</f>
        <v>0.11197440000000072</v>
      </c>
      <c r="BB132" s="17">
        <f>BB126*BB$16/$E$4-BA132-AZ132-AY132-AX132-AW132-AV132-AU132</f>
        <v>0.13436928000000006</v>
      </c>
      <c r="BC132" s="17">
        <f>BC126*BC$16/$E$4-BB132-BA132-AZ132-AY132-AX132-AW132-AV132-AU132</f>
        <v>0.1612431360000012</v>
      </c>
      <c r="BD132" s="17">
        <f>BD126*BD$16/$E$4-BC132-BB132-BA132-AZ132-AY132-AX132-AW132-AV132-AU132</f>
        <v>0.19349176319999706</v>
      </c>
      <c r="BE132" s="5"/>
      <c r="BF132" s="173"/>
      <c r="BG132" s="171" t="s">
        <v>44</v>
      </c>
      <c r="BH132" s="16" t="s">
        <v>55</v>
      </c>
      <c r="BI132" s="17">
        <f>BI126*BI$16/$E$4</f>
        <v>3.7499999999999999E-2</v>
      </c>
      <c r="BJ132" s="17">
        <f>BJ126*BJ$16/$E$4-BI132</f>
        <v>4.5000000000000005E-2</v>
      </c>
      <c r="BK132" s="17">
        <f>BK126*BK$16/$E$4-BJ132-BI132</f>
        <v>5.4000000000000027E-2</v>
      </c>
      <c r="BL132" s="17">
        <f>BL126*BL$16/$E$4-BK132-BJ132-BI132</f>
        <v>6.4799999999999858E-2</v>
      </c>
      <c r="BM132" s="17">
        <f>BM126*BM$16/$E$4-BL132-BK132-BJ132-BI132</f>
        <v>7.776000000000019E-2</v>
      </c>
      <c r="BN132" s="17">
        <f>BN126*BN$16/$E$4-BM132-BL132-BK132-BJ132-BI132</f>
        <v>9.3311999999999534E-2</v>
      </c>
      <c r="BO132" s="17">
        <f>BO126*BO$16/$E$4-BN132-BM132-BL132-BK132-BJ132-BI132</f>
        <v>0.11197440000000072</v>
      </c>
      <c r="BP132" s="17">
        <f>BP126*BP$16/$E$4-BO132-BN132-BM132-BL132-BK132-BJ132-BI132</f>
        <v>0.13436928000000006</v>
      </c>
      <c r="BQ132" s="17">
        <f>BQ126*BQ$16/$E$4-BP132-BO132-BN132-BM132-BL132-BK132-BJ132-BI132</f>
        <v>0.1612431360000012</v>
      </c>
      <c r="BR132" s="17">
        <f>BR126*BR$16/$E$4-BQ132-BP132-BO132-BN132-BM132-BL132-BK132-BJ132-BI132</f>
        <v>0.19349176319999706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5.5812000000000014E-2</v>
      </c>
      <c r="J133" s="18"/>
      <c r="K133" s="18"/>
      <c r="L133" s="18"/>
      <c r="M133" s="18"/>
      <c r="N133" s="18">
        <f>SUM(E132:N132)/10</f>
        <v>9.7345057919999853E-2</v>
      </c>
      <c r="P133" s="173"/>
      <c r="Q133" s="165"/>
      <c r="R133" s="16" t="s">
        <v>56</v>
      </c>
      <c r="S133" s="18"/>
      <c r="T133" s="18"/>
      <c r="U133" s="18"/>
      <c r="V133" s="18"/>
      <c r="W133" s="18">
        <f>SUM(S132:W132)/5</f>
        <v>5.5812000000000014E-2</v>
      </c>
      <c r="X133" s="18"/>
      <c r="Y133" s="18"/>
      <c r="Z133" s="18"/>
      <c r="AA133" s="18"/>
      <c r="AB133" s="18">
        <f>SUM(S132:AB132)/10</f>
        <v>9.7345057919999853E-2</v>
      </c>
      <c r="AC133" s="5"/>
      <c r="AD133" s="173"/>
      <c r="AE133" s="165"/>
      <c r="AF133" s="16" t="s">
        <v>56</v>
      </c>
      <c r="AG133" s="18"/>
      <c r="AH133" s="18"/>
      <c r="AI133" s="18"/>
      <c r="AJ133" s="18"/>
      <c r="AK133" s="18">
        <f>SUM(AG132:AK132)/5</f>
        <v>5.5812000000000014E-2</v>
      </c>
      <c r="AL133" s="18"/>
      <c r="AM133" s="18"/>
      <c r="AN133" s="18"/>
      <c r="AO133" s="18"/>
      <c r="AP133" s="18">
        <f>SUM(AG132:AP132)/10</f>
        <v>9.7345057919999853E-2</v>
      </c>
      <c r="AQ133" s="5"/>
      <c r="AR133" s="173"/>
      <c r="AS133" s="165"/>
      <c r="AT133" s="16" t="s">
        <v>56</v>
      </c>
      <c r="AU133" s="18"/>
      <c r="AV133" s="18"/>
      <c r="AW133" s="18"/>
      <c r="AX133" s="18"/>
      <c r="AY133" s="18">
        <f>SUM(AU132:AY132)/5</f>
        <v>5.5812000000000014E-2</v>
      </c>
      <c r="AZ133" s="18"/>
      <c r="BA133" s="18"/>
      <c r="BB133" s="18"/>
      <c r="BC133" s="18"/>
      <c r="BD133" s="18">
        <f>SUM(AU132:BD132)/10</f>
        <v>9.7345057919999853E-2</v>
      </c>
      <c r="BE133" s="5"/>
      <c r="BF133" s="173"/>
      <c r="BG133" s="165"/>
      <c r="BH133" s="16" t="s">
        <v>56</v>
      </c>
      <c r="BI133" s="18"/>
      <c r="BJ133" s="18"/>
      <c r="BK133" s="18"/>
      <c r="BL133" s="18"/>
      <c r="BM133" s="18">
        <f>SUM(BI132:BM132)/5</f>
        <v>5.5812000000000014E-2</v>
      </c>
      <c r="BN133" s="18"/>
      <c r="BO133" s="18"/>
      <c r="BP133" s="18"/>
      <c r="BQ133" s="18"/>
      <c r="BR133" s="18">
        <f>SUM(BI132:BR132)/10</f>
        <v>9.7345057919999853E-2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37500</v>
      </c>
      <c r="F134" s="23">
        <f>F136-E136</f>
        <v>45000</v>
      </c>
      <c r="G134" s="23">
        <f t="shared" ref="G134:N134" si="370">G136-F136</f>
        <v>54000.000000000029</v>
      </c>
      <c r="H134" s="23">
        <f t="shared" si="370"/>
        <v>64799.999999999884</v>
      </c>
      <c r="I134" s="23">
        <f t="shared" si="370"/>
        <v>77760.000000000146</v>
      </c>
      <c r="J134" s="23">
        <f t="shared" si="370"/>
        <v>93311.999999999534</v>
      </c>
      <c r="K134" s="23">
        <f t="shared" si="370"/>
        <v>111974.40000000066</v>
      </c>
      <c r="L134" s="23">
        <f t="shared" si="370"/>
        <v>134369.28000000014</v>
      </c>
      <c r="M134" s="23">
        <f t="shared" si="370"/>
        <v>161243.13600000122</v>
      </c>
      <c r="N134" s="23">
        <f t="shared" si="370"/>
        <v>193491.7631999969</v>
      </c>
      <c r="P134" s="173"/>
      <c r="Q134" s="163"/>
      <c r="R134" s="20" t="s">
        <v>57</v>
      </c>
      <c r="S134" s="23">
        <f>S136</f>
        <v>37500</v>
      </c>
      <c r="T134" s="23">
        <f>T136-S136</f>
        <v>45000</v>
      </c>
      <c r="U134" s="23">
        <f t="shared" ref="U134:AB134" si="371">U136-T136</f>
        <v>54000.000000000029</v>
      </c>
      <c r="V134" s="23">
        <f t="shared" si="371"/>
        <v>64799.999999999884</v>
      </c>
      <c r="W134" s="23">
        <f t="shared" si="371"/>
        <v>77760.000000000146</v>
      </c>
      <c r="X134" s="23">
        <f t="shared" si="371"/>
        <v>93311.999999999534</v>
      </c>
      <c r="Y134" s="23">
        <f t="shared" si="371"/>
        <v>111974.40000000066</v>
      </c>
      <c r="Z134" s="23">
        <f t="shared" si="371"/>
        <v>134369.28000000014</v>
      </c>
      <c r="AA134" s="23">
        <f t="shared" si="371"/>
        <v>161243.13600000122</v>
      </c>
      <c r="AB134" s="23">
        <f t="shared" si="371"/>
        <v>193491.7631999969</v>
      </c>
      <c r="AC134" s="5"/>
      <c r="AD134" s="173"/>
      <c r="AE134" s="163"/>
      <c r="AF134" s="20" t="s">
        <v>57</v>
      </c>
      <c r="AG134" s="23">
        <f>AG136</f>
        <v>37500</v>
      </c>
      <c r="AH134" s="23">
        <f>AH136-AG136</f>
        <v>45000</v>
      </c>
      <c r="AI134" s="23">
        <f t="shared" ref="AI134:AP134" si="372">AI136-AH136</f>
        <v>54000.000000000029</v>
      </c>
      <c r="AJ134" s="23">
        <f t="shared" si="372"/>
        <v>64799.999999999884</v>
      </c>
      <c r="AK134" s="23">
        <f t="shared" si="372"/>
        <v>77760.000000000146</v>
      </c>
      <c r="AL134" s="23">
        <f t="shared" si="372"/>
        <v>93311.999999999534</v>
      </c>
      <c r="AM134" s="23">
        <f t="shared" si="372"/>
        <v>111974.40000000066</v>
      </c>
      <c r="AN134" s="23">
        <f t="shared" si="372"/>
        <v>134369.28000000014</v>
      </c>
      <c r="AO134" s="23">
        <f t="shared" si="372"/>
        <v>161243.13600000122</v>
      </c>
      <c r="AP134" s="23">
        <f t="shared" si="372"/>
        <v>193491.7631999969</v>
      </c>
      <c r="AQ134" s="5"/>
      <c r="AR134" s="173"/>
      <c r="AS134" s="163"/>
      <c r="AT134" s="20" t="s">
        <v>57</v>
      </c>
      <c r="AU134" s="23">
        <f>AU136</f>
        <v>37500</v>
      </c>
      <c r="AV134" s="23">
        <f>AV136-AU136</f>
        <v>45000</v>
      </c>
      <c r="AW134" s="23">
        <f t="shared" ref="AW134:BD134" si="373">AW136-AV136</f>
        <v>54000.000000000029</v>
      </c>
      <c r="AX134" s="23">
        <f t="shared" si="373"/>
        <v>64799.999999999884</v>
      </c>
      <c r="AY134" s="23">
        <f t="shared" si="373"/>
        <v>77760.000000000146</v>
      </c>
      <c r="AZ134" s="23">
        <f t="shared" si="373"/>
        <v>93311.999999999534</v>
      </c>
      <c r="BA134" s="23">
        <f t="shared" si="373"/>
        <v>111974.40000000066</v>
      </c>
      <c r="BB134" s="23">
        <f t="shared" si="373"/>
        <v>134369.28000000014</v>
      </c>
      <c r="BC134" s="23">
        <f t="shared" si="373"/>
        <v>161243.13600000122</v>
      </c>
      <c r="BD134" s="23">
        <f t="shared" si="373"/>
        <v>193491.7631999969</v>
      </c>
      <c r="BE134" s="5"/>
      <c r="BF134" s="173"/>
      <c r="BG134" s="163"/>
      <c r="BH134" s="20" t="s">
        <v>57</v>
      </c>
      <c r="BI134" s="23">
        <f>BI136</f>
        <v>37500</v>
      </c>
      <c r="BJ134" s="23">
        <f>BJ136-BI136</f>
        <v>45000</v>
      </c>
      <c r="BK134" s="23">
        <f t="shared" ref="BK134:BR134" si="374">BK136-BJ136</f>
        <v>54000.000000000029</v>
      </c>
      <c r="BL134" s="23">
        <f t="shared" si="374"/>
        <v>64799.999999999884</v>
      </c>
      <c r="BM134" s="23">
        <f t="shared" si="374"/>
        <v>77760.000000000146</v>
      </c>
      <c r="BN134" s="23">
        <f t="shared" si="374"/>
        <v>93311.999999999534</v>
      </c>
      <c r="BO134" s="23">
        <f t="shared" si="374"/>
        <v>111974.40000000066</v>
      </c>
      <c r="BP134" s="23">
        <f t="shared" si="374"/>
        <v>134369.28000000014</v>
      </c>
      <c r="BQ134" s="23">
        <f t="shared" si="374"/>
        <v>161243.13600000122</v>
      </c>
      <c r="BR134" s="23">
        <f t="shared" si="374"/>
        <v>193491.7631999969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55812.000000000015</v>
      </c>
      <c r="J135" s="23"/>
      <c r="K135" s="23"/>
      <c r="L135" s="23"/>
      <c r="M135" s="23"/>
      <c r="N135" s="23">
        <f>SUM(E134:N134)/10</f>
        <v>97345.057919999846</v>
      </c>
      <c r="P135" s="173"/>
      <c r="Q135" s="163"/>
      <c r="R135" s="20" t="s">
        <v>59</v>
      </c>
      <c r="S135" s="23"/>
      <c r="T135" s="23"/>
      <c r="U135" s="23"/>
      <c r="V135" s="23"/>
      <c r="W135" s="23">
        <f>SUM(S134:W134)/5</f>
        <v>55812.000000000015</v>
      </c>
      <c r="X135" s="23"/>
      <c r="Y135" s="23"/>
      <c r="Z135" s="23"/>
      <c r="AA135" s="23"/>
      <c r="AB135" s="23">
        <f>SUM(S134:AB134)/10</f>
        <v>97345.057919999846</v>
      </c>
      <c r="AC135" s="5"/>
      <c r="AD135" s="173"/>
      <c r="AE135" s="163"/>
      <c r="AF135" s="20" t="s">
        <v>59</v>
      </c>
      <c r="AG135" s="23"/>
      <c r="AH135" s="23"/>
      <c r="AI135" s="23"/>
      <c r="AJ135" s="23"/>
      <c r="AK135" s="23">
        <f>SUM(AG134:AK134)/5</f>
        <v>55812.000000000015</v>
      </c>
      <c r="AL135" s="23"/>
      <c r="AM135" s="23"/>
      <c r="AN135" s="23"/>
      <c r="AO135" s="23"/>
      <c r="AP135" s="23">
        <f>SUM(AG134:AP134)/10</f>
        <v>97345.057919999846</v>
      </c>
      <c r="AQ135" s="5"/>
      <c r="AR135" s="173"/>
      <c r="AS135" s="163"/>
      <c r="AT135" s="20" t="s">
        <v>59</v>
      </c>
      <c r="AU135" s="23"/>
      <c r="AV135" s="23"/>
      <c r="AW135" s="23"/>
      <c r="AX135" s="23"/>
      <c r="AY135" s="23">
        <f>SUM(AU134:AY134)/5</f>
        <v>55812.000000000015</v>
      </c>
      <c r="AZ135" s="23"/>
      <c r="BA135" s="23"/>
      <c r="BB135" s="23"/>
      <c r="BC135" s="23"/>
      <c r="BD135" s="23">
        <f>SUM(AU134:BD134)/10</f>
        <v>97345.057919999846</v>
      </c>
      <c r="BE135" s="5"/>
      <c r="BF135" s="173"/>
      <c r="BG135" s="163"/>
      <c r="BH135" s="20" t="s">
        <v>59</v>
      </c>
      <c r="BI135" s="23"/>
      <c r="BJ135" s="23"/>
      <c r="BK135" s="23"/>
      <c r="BL135" s="23"/>
      <c r="BM135" s="23">
        <f>SUM(BI134:BM134)/5</f>
        <v>55812.000000000015</v>
      </c>
      <c r="BN135" s="23"/>
      <c r="BO135" s="23"/>
      <c r="BP135" s="23"/>
      <c r="BQ135" s="23"/>
      <c r="BR135" s="23">
        <f>SUM(BI134:BR134)/10</f>
        <v>97345.057919999846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375">E128*E$16</f>
        <v>37500</v>
      </c>
      <c r="F136" s="22">
        <f t="shared" si="375"/>
        <v>82500</v>
      </c>
      <c r="G136" s="22">
        <f t="shared" si="375"/>
        <v>136500.00000000003</v>
      </c>
      <c r="H136" s="22">
        <f t="shared" si="375"/>
        <v>201299.99999999991</v>
      </c>
      <c r="I136" s="22">
        <f t="shared" si="375"/>
        <v>279060.00000000006</v>
      </c>
      <c r="J136" s="22">
        <f t="shared" si="375"/>
        <v>372371.99999999959</v>
      </c>
      <c r="K136" s="22">
        <f t="shared" si="375"/>
        <v>484346.40000000026</v>
      </c>
      <c r="L136" s="22">
        <f t="shared" si="375"/>
        <v>618715.6800000004</v>
      </c>
      <c r="M136" s="22">
        <f t="shared" si="375"/>
        <v>779958.81600000162</v>
      </c>
      <c r="N136" s="22">
        <f t="shared" si="375"/>
        <v>973450.57919999852</v>
      </c>
      <c r="P136" s="164"/>
      <c r="Q136" s="163"/>
      <c r="R136" s="20" t="s">
        <v>58</v>
      </c>
      <c r="S136" s="22">
        <f t="shared" ref="S136:AB136" si="376">S128*S$16</f>
        <v>37500</v>
      </c>
      <c r="T136" s="22">
        <f t="shared" si="376"/>
        <v>82500</v>
      </c>
      <c r="U136" s="22">
        <f t="shared" si="376"/>
        <v>136500.00000000003</v>
      </c>
      <c r="V136" s="22">
        <f t="shared" si="376"/>
        <v>201299.99999999991</v>
      </c>
      <c r="W136" s="22">
        <f t="shared" si="376"/>
        <v>279060.00000000006</v>
      </c>
      <c r="X136" s="22">
        <f t="shared" si="376"/>
        <v>372371.99999999959</v>
      </c>
      <c r="Y136" s="22">
        <f t="shared" si="376"/>
        <v>484346.40000000026</v>
      </c>
      <c r="Z136" s="22">
        <f t="shared" si="376"/>
        <v>618715.6800000004</v>
      </c>
      <c r="AA136" s="22">
        <f t="shared" si="376"/>
        <v>779958.81600000162</v>
      </c>
      <c r="AB136" s="22">
        <f t="shared" si="376"/>
        <v>973450.57919999852</v>
      </c>
      <c r="AC136" s="5"/>
      <c r="AD136" s="164"/>
      <c r="AE136" s="163"/>
      <c r="AF136" s="20" t="s">
        <v>58</v>
      </c>
      <c r="AG136" s="22">
        <f t="shared" ref="AG136:AP136" si="377">AG128*AG$16</f>
        <v>37500</v>
      </c>
      <c r="AH136" s="22">
        <f t="shared" si="377"/>
        <v>82500</v>
      </c>
      <c r="AI136" s="22">
        <f t="shared" si="377"/>
        <v>136500.00000000003</v>
      </c>
      <c r="AJ136" s="22">
        <f t="shared" si="377"/>
        <v>201299.99999999991</v>
      </c>
      <c r="AK136" s="22">
        <f t="shared" si="377"/>
        <v>279060.00000000006</v>
      </c>
      <c r="AL136" s="22">
        <f t="shared" si="377"/>
        <v>372371.99999999959</v>
      </c>
      <c r="AM136" s="22">
        <f t="shared" si="377"/>
        <v>484346.40000000026</v>
      </c>
      <c r="AN136" s="22">
        <f t="shared" si="377"/>
        <v>618715.6800000004</v>
      </c>
      <c r="AO136" s="22">
        <f t="shared" si="377"/>
        <v>779958.81600000162</v>
      </c>
      <c r="AP136" s="22">
        <f t="shared" si="377"/>
        <v>973450.57919999852</v>
      </c>
      <c r="AQ136" s="5"/>
      <c r="AR136" s="164"/>
      <c r="AS136" s="163"/>
      <c r="AT136" s="20" t="s">
        <v>58</v>
      </c>
      <c r="AU136" s="22">
        <f t="shared" ref="AU136:BD136" si="378">AU128*AU$16</f>
        <v>37500</v>
      </c>
      <c r="AV136" s="22">
        <f t="shared" si="378"/>
        <v>82500</v>
      </c>
      <c r="AW136" s="22">
        <f t="shared" si="378"/>
        <v>136500.00000000003</v>
      </c>
      <c r="AX136" s="22">
        <f t="shared" si="378"/>
        <v>201299.99999999991</v>
      </c>
      <c r="AY136" s="22">
        <f t="shared" si="378"/>
        <v>279060.00000000006</v>
      </c>
      <c r="AZ136" s="22">
        <f t="shared" si="378"/>
        <v>372371.99999999959</v>
      </c>
      <c r="BA136" s="22">
        <f t="shared" si="378"/>
        <v>484346.40000000026</v>
      </c>
      <c r="BB136" s="22">
        <f t="shared" si="378"/>
        <v>618715.6800000004</v>
      </c>
      <c r="BC136" s="22">
        <f t="shared" si="378"/>
        <v>779958.81600000162</v>
      </c>
      <c r="BD136" s="22">
        <f t="shared" si="378"/>
        <v>973450.57919999852</v>
      </c>
      <c r="BE136" s="5"/>
      <c r="BF136" s="164"/>
      <c r="BG136" s="163"/>
      <c r="BH136" s="20" t="s">
        <v>58</v>
      </c>
      <c r="BI136" s="22">
        <f t="shared" ref="BI136:BR136" si="379">BI128*BI$16</f>
        <v>37500</v>
      </c>
      <c r="BJ136" s="22">
        <f t="shared" si="379"/>
        <v>82500</v>
      </c>
      <c r="BK136" s="22">
        <f t="shared" si="379"/>
        <v>136500.00000000003</v>
      </c>
      <c r="BL136" s="22">
        <f t="shared" si="379"/>
        <v>201299.99999999991</v>
      </c>
      <c r="BM136" s="22">
        <f t="shared" si="379"/>
        <v>279060.00000000006</v>
      </c>
      <c r="BN136" s="22">
        <f t="shared" si="379"/>
        <v>372371.99999999959</v>
      </c>
      <c r="BO136" s="22">
        <f t="shared" si="379"/>
        <v>484346.40000000026</v>
      </c>
      <c r="BP136" s="22">
        <f t="shared" si="379"/>
        <v>618715.6800000004</v>
      </c>
      <c r="BQ136" s="22">
        <f t="shared" si="379"/>
        <v>779958.81600000162</v>
      </c>
      <c r="BR136" s="22">
        <f t="shared" si="379"/>
        <v>973450.57919999852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7.2249999999999995E-2</v>
      </c>
      <c r="F137" s="17">
        <f t="shared" ref="F137:N137" si="380">F96+F109+F124</f>
        <v>6.0583333333333336E-2</v>
      </c>
      <c r="G137" s="17">
        <f t="shared" si="380"/>
        <v>5.08611111111111E-2</v>
      </c>
      <c r="H137" s="17">
        <f t="shared" si="380"/>
        <v>4.2759259259259268E-2</v>
      </c>
      <c r="I137" s="17">
        <f t="shared" si="380"/>
        <v>3.6007716049382708E-2</v>
      </c>
      <c r="J137" s="17">
        <f t="shared" si="380"/>
        <v>3.0381430041152277E-2</v>
      </c>
      <c r="K137" s="17">
        <f t="shared" si="380"/>
        <v>2.5692858367626879E-2</v>
      </c>
      <c r="L137" s="17">
        <f t="shared" si="380"/>
        <v>2.1785715306355733E-2</v>
      </c>
      <c r="M137" s="17">
        <f t="shared" si="380"/>
        <v>1.8529762755296431E-2</v>
      </c>
      <c r="N137" s="17">
        <f t="shared" si="380"/>
        <v>1.5816468962747049E-2</v>
      </c>
      <c r="P137" s="163" t="s">
        <v>18</v>
      </c>
      <c r="Q137" s="165" t="s">
        <v>41</v>
      </c>
      <c r="R137" s="16" t="s">
        <v>55</v>
      </c>
      <c r="S137" s="17">
        <f>S96+S109+S124</f>
        <v>7.2249999999999995E-2</v>
      </c>
      <c r="T137" s="17">
        <f t="shared" ref="T137:AB137" si="381">T96+T109+T124</f>
        <v>6.0583333333333336E-2</v>
      </c>
      <c r="U137" s="17">
        <f t="shared" si="381"/>
        <v>5.08611111111111E-2</v>
      </c>
      <c r="V137" s="17">
        <f t="shared" si="381"/>
        <v>4.2759259259259268E-2</v>
      </c>
      <c r="W137" s="17">
        <f t="shared" si="381"/>
        <v>3.6007716049382708E-2</v>
      </c>
      <c r="X137" s="17">
        <f t="shared" si="381"/>
        <v>3.0381430041152277E-2</v>
      </c>
      <c r="Y137" s="17">
        <f t="shared" si="381"/>
        <v>2.5692858367626879E-2</v>
      </c>
      <c r="Z137" s="17">
        <f t="shared" si="381"/>
        <v>2.1785715306355733E-2</v>
      </c>
      <c r="AA137" s="17">
        <f t="shared" si="381"/>
        <v>1.8529762755296431E-2</v>
      </c>
      <c r="AB137" s="17">
        <f t="shared" si="381"/>
        <v>1.5816468962747049E-2</v>
      </c>
      <c r="AD137" s="163" t="s">
        <v>18</v>
      </c>
      <c r="AE137" s="165" t="s">
        <v>41</v>
      </c>
      <c r="AF137" s="16" t="s">
        <v>55</v>
      </c>
      <c r="AG137" s="17">
        <f>AG96+AG109+AG124</f>
        <v>7.2249999999999995E-2</v>
      </c>
      <c r="AH137" s="17">
        <f t="shared" ref="AH137:AP137" si="382">AH96+AH109+AH124</f>
        <v>6.0583333333333336E-2</v>
      </c>
      <c r="AI137" s="17">
        <f t="shared" si="382"/>
        <v>5.08611111111111E-2</v>
      </c>
      <c r="AJ137" s="17">
        <f t="shared" si="382"/>
        <v>4.2759259259259268E-2</v>
      </c>
      <c r="AK137" s="17">
        <f t="shared" si="382"/>
        <v>3.6007716049382708E-2</v>
      </c>
      <c r="AL137" s="17">
        <f t="shared" si="382"/>
        <v>3.0381430041152277E-2</v>
      </c>
      <c r="AM137" s="17">
        <f t="shared" si="382"/>
        <v>2.5692858367626879E-2</v>
      </c>
      <c r="AN137" s="17">
        <f t="shared" si="382"/>
        <v>2.1785715306355733E-2</v>
      </c>
      <c r="AO137" s="17">
        <f t="shared" si="382"/>
        <v>1.8529762755296431E-2</v>
      </c>
      <c r="AP137" s="17">
        <f t="shared" si="382"/>
        <v>1.5816468962747049E-2</v>
      </c>
      <c r="AR137" s="163" t="s">
        <v>18</v>
      </c>
      <c r="AS137" s="165" t="s">
        <v>41</v>
      </c>
      <c r="AT137" s="16" t="s">
        <v>55</v>
      </c>
      <c r="AU137" s="17">
        <f>AU96+AU109+AU124</f>
        <v>7.2249999999999995E-2</v>
      </c>
      <c r="AV137" s="17">
        <f t="shared" ref="AV137:BD137" si="383">AV96+AV109+AV124</f>
        <v>6.0583333333333336E-2</v>
      </c>
      <c r="AW137" s="17">
        <f t="shared" si="383"/>
        <v>5.08611111111111E-2</v>
      </c>
      <c r="AX137" s="17">
        <f t="shared" si="383"/>
        <v>4.2759259259259268E-2</v>
      </c>
      <c r="AY137" s="17">
        <f t="shared" si="383"/>
        <v>3.6007716049382708E-2</v>
      </c>
      <c r="AZ137" s="17">
        <f t="shared" si="383"/>
        <v>3.0381430041152277E-2</v>
      </c>
      <c r="BA137" s="17">
        <f t="shared" si="383"/>
        <v>2.5692858367626879E-2</v>
      </c>
      <c r="BB137" s="17">
        <f t="shared" si="383"/>
        <v>2.1785715306355733E-2</v>
      </c>
      <c r="BC137" s="17">
        <f t="shared" si="383"/>
        <v>1.8529762755296431E-2</v>
      </c>
      <c r="BD137" s="17">
        <f t="shared" si="383"/>
        <v>1.5816468962747049E-2</v>
      </c>
      <c r="BF137" s="163" t="s">
        <v>18</v>
      </c>
      <c r="BG137" s="165" t="s">
        <v>41</v>
      </c>
      <c r="BH137" s="16" t="s">
        <v>55</v>
      </c>
      <c r="BI137" s="17">
        <f>BI96+BI109+BI124</f>
        <v>7.2249999999999995E-2</v>
      </c>
      <c r="BJ137" s="17">
        <f t="shared" ref="BJ137:BR137" si="384">BJ96+BJ109+BJ124</f>
        <v>6.0583333333333336E-2</v>
      </c>
      <c r="BK137" s="17">
        <f t="shared" si="384"/>
        <v>5.08611111111111E-2</v>
      </c>
      <c r="BL137" s="17">
        <f t="shared" si="384"/>
        <v>4.2759259259259268E-2</v>
      </c>
      <c r="BM137" s="17">
        <f t="shared" si="384"/>
        <v>3.6007716049382708E-2</v>
      </c>
      <c r="BN137" s="17">
        <f t="shared" si="384"/>
        <v>3.0381430041152277E-2</v>
      </c>
      <c r="BO137" s="17">
        <f t="shared" si="384"/>
        <v>2.5692858367626879E-2</v>
      </c>
      <c r="BP137" s="17">
        <f t="shared" si="384"/>
        <v>2.1785715306355733E-2</v>
      </c>
      <c r="BQ137" s="17">
        <f t="shared" si="384"/>
        <v>1.8529762755296431E-2</v>
      </c>
      <c r="BR137" s="17">
        <f t="shared" si="384"/>
        <v>1.5816468962747049E-2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5.249228395061728E-2</v>
      </c>
      <c r="J138" s="17"/>
      <c r="K138" s="17"/>
      <c r="L138" s="17"/>
      <c r="M138" s="17"/>
      <c r="N138" s="18">
        <f>SUM(E137:N137)/10</f>
        <v>3.7466765518626474E-2</v>
      </c>
      <c r="P138" s="163"/>
      <c r="Q138" s="165"/>
      <c r="R138" s="16" t="s">
        <v>56</v>
      </c>
      <c r="S138" s="17"/>
      <c r="T138" s="17"/>
      <c r="U138" s="17"/>
      <c r="V138" s="17"/>
      <c r="W138" s="43">
        <f>SUM(S137:W137)/5</f>
        <v>5.249228395061728E-2</v>
      </c>
      <c r="X138" s="17"/>
      <c r="Y138" s="17"/>
      <c r="Z138" s="17"/>
      <c r="AA138" s="17"/>
      <c r="AB138" s="18">
        <f>SUM(S137:AB137)/10</f>
        <v>3.7466765518626474E-2</v>
      </c>
      <c r="AD138" s="163"/>
      <c r="AE138" s="165"/>
      <c r="AF138" s="16" t="s">
        <v>56</v>
      </c>
      <c r="AG138" s="17"/>
      <c r="AH138" s="17"/>
      <c r="AI138" s="17"/>
      <c r="AJ138" s="17"/>
      <c r="AK138" s="43">
        <f>SUM(AG137:AK137)/5</f>
        <v>5.249228395061728E-2</v>
      </c>
      <c r="AL138" s="17"/>
      <c r="AM138" s="17"/>
      <c r="AN138" s="17"/>
      <c r="AO138" s="17"/>
      <c r="AP138" s="18">
        <f>SUM(AG137:AP137)/10</f>
        <v>3.7466765518626474E-2</v>
      </c>
      <c r="AR138" s="163"/>
      <c r="AS138" s="165"/>
      <c r="AT138" s="16" t="s">
        <v>56</v>
      </c>
      <c r="AU138" s="17"/>
      <c r="AV138" s="17"/>
      <c r="AW138" s="17"/>
      <c r="AX138" s="17"/>
      <c r="AY138" s="43">
        <f>SUM(AU137:AY137)/5</f>
        <v>5.249228395061728E-2</v>
      </c>
      <c r="AZ138" s="17"/>
      <c r="BA138" s="17"/>
      <c r="BB138" s="17"/>
      <c r="BC138" s="17"/>
      <c r="BD138" s="18">
        <f>SUM(AU137:BD137)/10</f>
        <v>3.7466765518626474E-2</v>
      </c>
      <c r="BF138" s="163"/>
      <c r="BG138" s="165"/>
      <c r="BH138" s="16" t="s">
        <v>56</v>
      </c>
      <c r="BI138" s="17"/>
      <c r="BJ138" s="17"/>
      <c r="BK138" s="17"/>
      <c r="BL138" s="17"/>
      <c r="BM138" s="43">
        <f>SUM(BI137:BM137)/5</f>
        <v>5.249228395061728E-2</v>
      </c>
      <c r="BN138" s="17"/>
      <c r="BO138" s="17"/>
      <c r="BP138" s="17"/>
      <c r="BQ138" s="17"/>
      <c r="BR138" s="18">
        <f>SUM(BI137:BR137)/10</f>
        <v>3.7466765518626474E-2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4.0999999999999995E-2</v>
      </c>
      <c r="F139" s="17">
        <f t="shared" ref="F139:N139" si="385">F98+F111</f>
        <v>7.5541666666666674E-2</v>
      </c>
      <c r="G139" s="17">
        <f t="shared" si="385"/>
        <v>0.10470138888888889</v>
      </c>
      <c r="H139" s="17">
        <f t="shared" si="385"/>
        <v>0.1293761574074074</v>
      </c>
      <c r="I139" s="17">
        <f t="shared" si="385"/>
        <v>0.15031346450617283</v>
      </c>
      <c r="J139" s="17">
        <f t="shared" si="385"/>
        <v>0.16813622042181073</v>
      </c>
      <c r="K139" s="17">
        <f t="shared" si="385"/>
        <v>0.1833635170181756</v>
      </c>
      <c r="L139" s="17">
        <f t="shared" si="385"/>
        <v>0.19642793084847968</v>
      </c>
      <c r="M139" s="17">
        <f t="shared" si="385"/>
        <v>0.20768994237373303</v>
      </c>
      <c r="N139" s="17">
        <f t="shared" si="385"/>
        <v>0.21744995197811084</v>
      </c>
      <c r="P139" s="163"/>
      <c r="Q139" s="165"/>
      <c r="R139" s="16" t="s">
        <v>53</v>
      </c>
      <c r="S139" s="17">
        <f>S98+S111</f>
        <v>4.0999999999999995E-2</v>
      </c>
      <c r="T139" s="17">
        <f t="shared" ref="T139:AB139" si="386">T98+T111</f>
        <v>7.5541666666666674E-2</v>
      </c>
      <c r="U139" s="17">
        <f t="shared" si="386"/>
        <v>0.10470138888888889</v>
      </c>
      <c r="V139" s="17">
        <f t="shared" si="386"/>
        <v>0.1293761574074074</v>
      </c>
      <c r="W139" s="17">
        <f t="shared" si="386"/>
        <v>0.15031346450617283</v>
      </c>
      <c r="X139" s="17">
        <f t="shared" si="386"/>
        <v>0.16813622042181073</v>
      </c>
      <c r="Y139" s="17">
        <f t="shared" si="386"/>
        <v>0.1833635170181756</v>
      </c>
      <c r="Z139" s="17">
        <f t="shared" si="386"/>
        <v>0.19642793084847968</v>
      </c>
      <c r="AA139" s="17">
        <f t="shared" si="386"/>
        <v>0.20768994237373303</v>
      </c>
      <c r="AB139" s="17">
        <f t="shared" si="386"/>
        <v>0.21744995197811084</v>
      </c>
      <c r="AC139" s="5"/>
      <c r="AD139" s="163"/>
      <c r="AE139" s="165"/>
      <c r="AF139" s="16" t="s">
        <v>53</v>
      </c>
      <c r="AG139" s="17">
        <f>AG98+AG111</f>
        <v>4.0999999999999995E-2</v>
      </c>
      <c r="AH139" s="17">
        <f t="shared" ref="AH139:AP139" si="387">AH98+AH111</f>
        <v>7.5541666666666674E-2</v>
      </c>
      <c r="AI139" s="17">
        <f t="shared" si="387"/>
        <v>0.10470138888888889</v>
      </c>
      <c r="AJ139" s="17">
        <f t="shared" si="387"/>
        <v>0.1293761574074074</v>
      </c>
      <c r="AK139" s="17">
        <f t="shared" si="387"/>
        <v>0.15031346450617283</v>
      </c>
      <c r="AL139" s="17">
        <f t="shared" si="387"/>
        <v>0.16813622042181073</v>
      </c>
      <c r="AM139" s="17">
        <f t="shared" si="387"/>
        <v>0.1833635170181756</v>
      </c>
      <c r="AN139" s="17">
        <f t="shared" si="387"/>
        <v>0.19642793084847968</v>
      </c>
      <c r="AO139" s="17">
        <f t="shared" si="387"/>
        <v>0.20768994237373303</v>
      </c>
      <c r="AP139" s="17">
        <f t="shared" si="387"/>
        <v>0.21744995197811084</v>
      </c>
      <c r="AQ139" s="5"/>
      <c r="AR139" s="163"/>
      <c r="AS139" s="165"/>
      <c r="AT139" s="16" t="s">
        <v>53</v>
      </c>
      <c r="AU139" s="17">
        <f>AU98+AU111</f>
        <v>4.0999999999999995E-2</v>
      </c>
      <c r="AV139" s="17">
        <f t="shared" ref="AV139:BD139" si="388">AV98+AV111</f>
        <v>7.5541666666666674E-2</v>
      </c>
      <c r="AW139" s="17">
        <f t="shared" si="388"/>
        <v>0.10470138888888889</v>
      </c>
      <c r="AX139" s="17">
        <f t="shared" si="388"/>
        <v>0.1293761574074074</v>
      </c>
      <c r="AY139" s="17">
        <f t="shared" si="388"/>
        <v>0.15031346450617283</v>
      </c>
      <c r="AZ139" s="17">
        <f t="shared" si="388"/>
        <v>0.16813622042181073</v>
      </c>
      <c r="BA139" s="17">
        <f t="shared" si="388"/>
        <v>0.1833635170181756</v>
      </c>
      <c r="BB139" s="17">
        <f t="shared" si="388"/>
        <v>0.19642793084847968</v>
      </c>
      <c r="BC139" s="17">
        <f t="shared" si="388"/>
        <v>0.20768994237373303</v>
      </c>
      <c r="BD139" s="17">
        <f t="shared" si="388"/>
        <v>0.21744995197811084</v>
      </c>
      <c r="BE139" s="5"/>
      <c r="BF139" s="163"/>
      <c r="BG139" s="165"/>
      <c r="BH139" s="16" t="s">
        <v>53</v>
      </c>
      <c r="BI139" s="17">
        <f>BI98+BI111</f>
        <v>4.0999999999999995E-2</v>
      </c>
      <c r="BJ139" s="17">
        <f t="shared" ref="BJ139:BR139" si="389">BJ98+BJ111</f>
        <v>7.5541666666666674E-2</v>
      </c>
      <c r="BK139" s="17">
        <f t="shared" si="389"/>
        <v>0.10470138888888889</v>
      </c>
      <c r="BL139" s="17">
        <f t="shared" si="389"/>
        <v>0.1293761574074074</v>
      </c>
      <c r="BM139" s="17">
        <f t="shared" si="389"/>
        <v>0.15031346450617283</v>
      </c>
      <c r="BN139" s="17">
        <f t="shared" si="389"/>
        <v>0.16813622042181073</v>
      </c>
      <c r="BO139" s="17">
        <f t="shared" si="389"/>
        <v>0.1833635170181756</v>
      </c>
      <c r="BP139" s="17">
        <f t="shared" si="389"/>
        <v>0.19642793084847968</v>
      </c>
      <c r="BQ139" s="17">
        <f t="shared" si="389"/>
        <v>0.20768994237373303</v>
      </c>
      <c r="BR139" s="17">
        <f t="shared" si="389"/>
        <v>0.21744995197811084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0.72249999999999992</v>
      </c>
      <c r="F140" s="21">
        <f t="shared" ref="F140:N140" si="390">10*F137</f>
        <v>0.60583333333333333</v>
      </c>
      <c r="G140" s="21">
        <f t="shared" si="390"/>
        <v>0.50861111111111101</v>
      </c>
      <c r="H140" s="21">
        <f t="shared" si="390"/>
        <v>0.42759259259259269</v>
      </c>
      <c r="I140" s="21">
        <f t="shared" si="390"/>
        <v>0.3600771604938271</v>
      </c>
      <c r="J140" s="21">
        <f t="shared" si="390"/>
        <v>0.3038143004115228</v>
      </c>
      <c r="K140" s="21">
        <f t="shared" si="390"/>
        <v>0.25692858367626881</v>
      </c>
      <c r="L140" s="21">
        <f t="shared" si="390"/>
        <v>0.21785715306355732</v>
      </c>
      <c r="M140" s="21">
        <f t="shared" si="390"/>
        <v>0.18529762755296431</v>
      </c>
      <c r="N140" s="21">
        <f t="shared" si="390"/>
        <v>0.15816468962747049</v>
      </c>
      <c r="P140" s="163"/>
      <c r="Q140" s="163"/>
      <c r="R140" s="20" t="s">
        <v>57</v>
      </c>
      <c r="S140" s="21">
        <f>10*S137</f>
        <v>0.72249999999999992</v>
      </c>
      <c r="T140" s="21">
        <f t="shared" ref="T140:AB140" si="391">10*T137</f>
        <v>0.60583333333333333</v>
      </c>
      <c r="U140" s="21">
        <f t="shared" si="391"/>
        <v>0.50861111111111101</v>
      </c>
      <c r="V140" s="21">
        <f t="shared" si="391"/>
        <v>0.42759259259259269</v>
      </c>
      <c r="W140" s="21">
        <f t="shared" si="391"/>
        <v>0.3600771604938271</v>
      </c>
      <c r="X140" s="21">
        <f t="shared" si="391"/>
        <v>0.3038143004115228</v>
      </c>
      <c r="Y140" s="21">
        <f t="shared" si="391"/>
        <v>0.25692858367626881</v>
      </c>
      <c r="Z140" s="21">
        <f t="shared" si="391"/>
        <v>0.21785715306355732</v>
      </c>
      <c r="AA140" s="21">
        <f t="shared" si="391"/>
        <v>0.18529762755296431</v>
      </c>
      <c r="AB140" s="21">
        <f t="shared" si="391"/>
        <v>0.15816468962747049</v>
      </c>
      <c r="AC140" s="5"/>
      <c r="AD140" s="163"/>
      <c r="AE140" s="163"/>
      <c r="AF140" s="20" t="s">
        <v>57</v>
      </c>
      <c r="AG140" s="21">
        <f>10*AG137</f>
        <v>0.72249999999999992</v>
      </c>
      <c r="AH140" s="21">
        <f t="shared" ref="AH140:AP140" si="392">10*AH137</f>
        <v>0.60583333333333333</v>
      </c>
      <c r="AI140" s="21">
        <f t="shared" si="392"/>
        <v>0.50861111111111101</v>
      </c>
      <c r="AJ140" s="21">
        <f t="shared" si="392"/>
        <v>0.42759259259259269</v>
      </c>
      <c r="AK140" s="21">
        <f t="shared" si="392"/>
        <v>0.3600771604938271</v>
      </c>
      <c r="AL140" s="21">
        <f t="shared" si="392"/>
        <v>0.3038143004115228</v>
      </c>
      <c r="AM140" s="21">
        <f t="shared" si="392"/>
        <v>0.25692858367626881</v>
      </c>
      <c r="AN140" s="21">
        <f t="shared" si="392"/>
        <v>0.21785715306355732</v>
      </c>
      <c r="AO140" s="21">
        <f t="shared" si="392"/>
        <v>0.18529762755296431</v>
      </c>
      <c r="AP140" s="21">
        <f t="shared" si="392"/>
        <v>0.15816468962747049</v>
      </c>
      <c r="AQ140" s="5"/>
      <c r="AR140" s="163"/>
      <c r="AS140" s="163"/>
      <c r="AT140" s="20" t="s">
        <v>57</v>
      </c>
      <c r="AU140" s="21">
        <f>10*AU137</f>
        <v>0.72249999999999992</v>
      </c>
      <c r="AV140" s="21">
        <f t="shared" ref="AV140:BD140" si="393">10*AV137</f>
        <v>0.60583333333333333</v>
      </c>
      <c r="AW140" s="21">
        <f t="shared" si="393"/>
        <v>0.50861111111111101</v>
      </c>
      <c r="AX140" s="21">
        <f t="shared" si="393"/>
        <v>0.42759259259259269</v>
      </c>
      <c r="AY140" s="21">
        <f t="shared" si="393"/>
        <v>0.3600771604938271</v>
      </c>
      <c r="AZ140" s="21">
        <f t="shared" si="393"/>
        <v>0.3038143004115228</v>
      </c>
      <c r="BA140" s="21">
        <f t="shared" si="393"/>
        <v>0.25692858367626881</v>
      </c>
      <c r="BB140" s="21">
        <f t="shared" si="393"/>
        <v>0.21785715306355732</v>
      </c>
      <c r="BC140" s="21">
        <f t="shared" si="393"/>
        <v>0.18529762755296431</v>
      </c>
      <c r="BD140" s="21">
        <f t="shared" si="393"/>
        <v>0.15816468962747049</v>
      </c>
      <c r="BE140" s="5"/>
      <c r="BF140" s="163"/>
      <c r="BG140" s="163"/>
      <c r="BH140" s="20" t="s">
        <v>57</v>
      </c>
      <c r="BI140" s="21">
        <f>10*BI137</f>
        <v>0.72249999999999992</v>
      </c>
      <c r="BJ140" s="21">
        <f t="shared" ref="BJ140:BR140" si="394">10*BJ137</f>
        <v>0.60583333333333333</v>
      </c>
      <c r="BK140" s="21">
        <f t="shared" si="394"/>
        <v>0.50861111111111101</v>
      </c>
      <c r="BL140" s="21">
        <f t="shared" si="394"/>
        <v>0.42759259259259269</v>
      </c>
      <c r="BM140" s="21">
        <f t="shared" si="394"/>
        <v>0.3600771604938271</v>
      </c>
      <c r="BN140" s="21">
        <f t="shared" si="394"/>
        <v>0.3038143004115228</v>
      </c>
      <c r="BO140" s="21">
        <f t="shared" si="394"/>
        <v>0.25692858367626881</v>
      </c>
      <c r="BP140" s="21">
        <f t="shared" si="394"/>
        <v>0.21785715306355732</v>
      </c>
      <c r="BQ140" s="21">
        <f t="shared" si="394"/>
        <v>0.18529762755296431</v>
      </c>
      <c r="BR140" s="21">
        <f t="shared" si="394"/>
        <v>0.15816468962747049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0.40999999999999992</v>
      </c>
      <c r="F141" s="21">
        <f>10*F139</f>
        <v>0.75541666666666674</v>
      </c>
      <c r="G141" s="21">
        <f>10*G139</f>
        <v>1.0470138888888889</v>
      </c>
      <c r="H141" s="21">
        <f t="shared" ref="H141:N141" si="395">10*H139</f>
        <v>1.293761574074074</v>
      </c>
      <c r="I141" s="21">
        <f t="shared" si="395"/>
        <v>1.5031346450617282</v>
      </c>
      <c r="J141" s="21">
        <f t="shared" si="395"/>
        <v>1.6813622042181073</v>
      </c>
      <c r="K141" s="21">
        <f t="shared" si="395"/>
        <v>1.8336351701817559</v>
      </c>
      <c r="L141" s="21">
        <f t="shared" si="395"/>
        <v>1.9642793084847967</v>
      </c>
      <c r="M141" s="21">
        <f t="shared" si="395"/>
        <v>2.0768994237373302</v>
      </c>
      <c r="N141" s="21">
        <f t="shared" si="395"/>
        <v>2.1744995197811083</v>
      </c>
      <c r="P141" s="163"/>
      <c r="Q141" s="163"/>
      <c r="R141" s="20" t="s">
        <v>58</v>
      </c>
      <c r="S141" s="21">
        <f>10*S139</f>
        <v>0.40999999999999992</v>
      </c>
      <c r="T141" s="21">
        <f>10*T139</f>
        <v>0.75541666666666674</v>
      </c>
      <c r="U141" s="21">
        <f>10*U139</f>
        <v>1.0470138888888889</v>
      </c>
      <c r="V141" s="21">
        <f t="shared" ref="V141:AB141" si="396">10*V139</f>
        <v>1.293761574074074</v>
      </c>
      <c r="W141" s="21">
        <f t="shared" si="396"/>
        <v>1.5031346450617282</v>
      </c>
      <c r="X141" s="21">
        <f t="shared" si="396"/>
        <v>1.6813622042181073</v>
      </c>
      <c r="Y141" s="21">
        <f t="shared" si="396"/>
        <v>1.8336351701817559</v>
      </c>
      <c r="Z141" s="21">
        <f t="shared" si="396"/>
        <v>1.9642793084847967</v>
      </c>
      <c r="AA141" s="21">
        <f t="shared" si="396"/>
        <v>2.0768994237373302</v>
      </c>
      <c r="AB141" s="21">
        <f t="shared" si="396"/>
        <v>2.1744995197811083</v>
      </c>
      <c r="AC141" s="5"/>
      <c r="AD141" s="163"/>
      <c r="AE141" s="163"/>
      <c r="AF141" s="20" t="s">
        <v>58</v>
      </c>
      <c r="AG141" s="21">
        <f>10*AG139</f>
        <v>0.40999999999999992</v>
      </c>
      <c r="AH141" s="21">
        <f>10*AH139</f>
        <v>0.75541666666666674</v>
      </c>
      <c r="AI141" s="21">
        <f>10*AI139</f>
        <v>1.0470138888888889</v>
      </c>
      <c r="AJ141" s="21">
        <f t="shared" ref="AJ141:AP141" si="397">10*AJ139</f>
        <v>1.293761574074074</v>
      </c>
      <c r="AK141" s="21">
        <f t="shared" si="397"/>
        <v>1.5031346450617282</v>
      </c>
      <c r="AL141" s="21">
        <f t="shared" si="397"/>
        <v>1.6813622042181073</v>
      </c>
      <c r="AM141" s="21">
        <f t="shared" si="397"/>
        <v>1.8336351701817559</v>
      </c>
      <c r="AN141" s="21">
        <f t="shared" si="397"/>
        <v>1.9642793084847967</v>
      </c>
      <c r="AO141" s="21">
        <f t="shared" si="397"/>
        <v>2.0768994237373302</v>
      </c>
      <c r="AP141" s="21">
        <f t="shared" si="397"/>
        <v>2.1744995197811083</v>
      </c>
      <c r="AQ141" s="5"/>
      <c r="AR141" s="163"/>
      <c r="AS141" s="163"/>
      <c r="AT141" s="20" t="s">
        <v>58</v>
      </c>
      <c r="AU141" s="21">
        <f>10*AU139</f>
        <v>0.40999999999999992</v>
      </c>
      <c r="AV141" s="21">
        <f>10*AV139</f>
        <v>0.75541666666666674</v>
      </c>
      <c r="AW141" s="21">
        <f>10*AW139</f>
        <v>1.0470138888888889</v>
      </c>
      <c r="AX141" s="21">
        <f t="shared" ref="AX141:BD141" si="398">10*AX139</f>
        <v>1.293761574074074</v>
      </c>
      <c r="AY141" s="21">
        <f t="shared" si="398"/>
        <v>1.5031346450617282</v>
      </c>
      <c r="AZ141" s="21">
        <f t="shared" si="398"/>
        <v>1.6813622042181073</v>
      </c>
      <c r="BA141" s="21">
        <f t="shared" si="398"/>
        <v>1.8336351701817559</v>
      </c>
      <c r="BB141" s="21">
        <f t="shared" si="398"/>
        <v>1.9642793084847967</v>
      </c>
      <c r="BC141" s="21">
        <f t="shared" si="398"/>
        <v>2.0768994237373302</v>
      </c>
      <c r="BD141" s="21">
        <f t="shared" si="398"/>
        <v>2.1744995197811083</v>
      </c>
      <c r="BE141" s="5"/>
      <c r="BF141" s="163"/>
      <c r="BG141" s="163"/>
      <c r="BH141" s="20" t="s">
        <v>58</v>
      </c>
      <c r="BI141" s="21">
        <f>10*BI139</f>
        <v>0.40999999999999992</v>
      </c>
      <c r="BJ141" s="21">
        <f>10*BJ139</f>
        <v>0.75541666666666674</v>
      </c>
      <c r="BK141" s="21">
        <f>10*BK139</f>
        <v>1.0470138888888889</v>
      </c>
      <c r="BL141" s="21">
        <f t="shared" ref="BL141:BR141" si="399">10*BL139</f>
        <v>1.293761574074074</v>
      </c>
      <c r="BM141" s="21">
        <f t="shared" si="399"/>
        <v>1.5031346450617282</v>
      </c>
      <c r="BN141" s="21">
        <f t="shared" si="399"/>
        <v>1.6813622042181073</v>
      </c>
      <c r="BO141" s="21">
        <f t="shared" si="399"/>
        <v>1.8336351701817559</v>
      </c>
      <c r="BP141" s="21">
        <f t="shared" si="399"/>
        <v>1.9642793084847967</v>
      </c>
      <c r="BQ141" s="21">
        <f t="shared" si="399"/>
        <v>2.0768994237373302</v>
      </c>
      <c r="BR141" s="21">
        <f t="shared" si="399"/>
        <v>2.1744995197811083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8.6699999999999999E-2</v>
      </c>
      <c r="F142" s="17">
        <f t="shared" ref="F142:N142" si="400">F101+F114+F129</f>
        <v>8.7240000000000012E-2</v>
      </c>
      <c r="G142" s="17">
        <f t="shared" si="400"/>
        <v>8.7887999999999994E-2</v>
      </c>
      <c r="H142" s="17">
        <f t="shared" si="400"/>
        <v>8.8665600000000011E-2</v>
      </c>
      <c r="I142" s="17">
        <f t="shared" si="400"/>
        <v>8.9598719999999993E-2</v>
      </c>
      <c r="J142" s="17">
        <f t="shared" si="400"/>
        <v>9.0718464000000054E-2</v>
      </c>
      <c r="K142" s="17">
        <f t="shared" si="400"/>
        <v>9.2062156799999961E-2</v>
      </c>
      <c r="L142" s="17">
        <f t="shared" si="400"/>
        <v>9.3674588159999961E-2</v>
      </c>
      <c r="M142" s="17">
        <f t="shared" si="400"/>
        <v>9.5609505791999894E-2</v>
      </c>
      <c r="N142" s="17">
        <f t="shared" si="400"/>
        <v>9.7931406950400049E-2</v>
      </c>
      <c r="P142" s="163"/>
      <c r="Q142" s="171" t="s">
        <v>45</v>
      </c>
      <c r="R142" s="16" t="s">
        <v>55</v>
      </c>
      <c r="S142" s="17">
        <f>S101+S114+S129</f>
        <v>8.6699999999999999E-2</v>
      </c>
      <c r="T142" s="17">
        <f t="shared" ref="T142:AB142" si="401">T101+T114+T129</f>
        <v>8.7240000000000012E-2</v>
      </c>
      <c r="U142" s="17">
        <f t="shared" si="401"/>
        <v>8.7887999999999994E-2</v>
      </c>
      <c r="V142" s="17">
        <f t="shared" si="401"/>
        <v>8.8665600000000011E-2</v>
      </c>
      <c r="W142" s="17">
        <f t="shared" si="401"/>
        <v>8.9598719999999993E-2</v>
      </c>
      <c r="X142" s="17">
        <f t="shared" si="401"/>
        <v>9.0718464000000054E-2</v>
      </c>
      <c r="Y142" s="17">
        <f t="shared" si="401"/>
        <v>9.2062156799999961E-2</v>
      </c>
      <c r="Z142" s="17">
        <f t="shared" si="401"/>
        <v>9.3674588159999961E-2</v>
      </c>
      <c r="AA142" s="17">
        <f t="shared" si="401"/>
        <v>9.5609505791999894E-2</v>
      </c>
      <c r="AB142" s="17">
        <f t="shared" si="401"/>
        <v>9.7931406950400049E-2</v>
      </c>
      <c r="AC142" s="5"/>
      <c r="AD142" s="163"/>
      <c r="AE142" s="171" t="s">
        <v>45</v>
      </c>
      <c r="AF142" s="16" t="s">
        <v>55</v>
      </c>
      <c r="AG142" s="17">
        <f>AG101+AG114+AG129</f>
        <v>8.6699999999999999E-2</v>
      </c>
      <c r="AH142" s="17">
        <f t="shared" ref="AH142:AP142" si="402">AH101+AH114+AH129</f>
        <v>8.7240000000000012E-2</v>
      </c>
      <c r="AI142" s="17">
        <f t="shared" si="402"/>
        <v>8.7887999999999994E-2</v>
      </c>
      <c r="AJ142" s="17">
        <f t="shared" si="402"/>
        <v>8.8665600000000011E-2</v>
      </c>
      <c r="AK142" s="17">
        <f t="shared" si="402"/>
        <v>8.9598719999999993E-2</v>
      </c>
      <c r="AL142" s="17">
        <f t="shared" si="402"/>
        <v>9.0718464000000054E-2</v>
      </c>
      <c r="AM142" s="17">
        <f t="shared" si="402"/>
        <v>9.2062156799999961E-2</v>
      </c>
      <c r="AN142" s="17">
        <f t="shared" si="402"/>
        <v>9.3674588159999961E-2</v>
      </c>
      <c r="AO142" s="17">
        <f t="shared" si="402"/>
        <v>9.5609505791999894E-2</v>
      </c>
      <c r="AP142" s="17">
        <f t="shared" si="402"/>
        <v>9.7931406950400049E-2</v>
      </c>
      <c r="AQ142" s="5"/>
      <c r="AR142" s="163"/>
      <c r="AS142" s="171" t="s">
        <v>45</v>
      </c>
      <c r="AT142" s="16" t="s">
        <v>55</v>
      </c>
      <c r="AU142" s="17">
        <f>AU101+AU114+AU129</f>
        <v>8.6699999999999999E-2</v>
      </c>
      <c r="AV142" s="17">
        <f t="shared" ref="AV142:BD142" si="403">AV101+AV114+AV129</f>
        <v>8.7240000000000012E-2</v>
      </c>
      <c r="AW142" s="17">
        <f t="shared" si="403"/>
        <v>8.7887999999999994E-2</v>
      </c>
      <c r="AX142" s="17">
        <f t="shared" si="403"/>
        <v>8.8665600000000011E-2</v>
      </c>
      <c r="AY142" s="17">
        <f t="shared" si="403"/>
        <v>8.9598719999999993E-2</v>
      </c>
      <c r="AZ142" s="17">
        <f t="shared" si="403"/>
        <v>9.0718464000000054E-2</v>
      </c>
      <c r="BA142" s="17">
        <f t="shared" si="403"/>
        <v>9.2062156799999961E-2</v>
      </c>
      <c r="BB142" s="17">
        <f t="shared" si="403"/>
        <v>9.3674588159999961E-2</v>
      </c>
      <c r="BC142" s="17">
        <f t="shared" si="403"/>
        <v>9.5609505791999894E-2</v>
      </c>
      <c r="BD142" s="17">
        <f t="shared" si="403"/>
        <v>9.7931406950400049E-2</v>
      </c>
      <c r="BE142" s="5"/>
      <c r="BF142" s="163"/>
      <c r="BG142" s="171" t="s">
        <v>45</v>
      </c>
      <c r="BH142" s="16" t="s">
        <v>55</v>
      </c>
      <c r="BI142" s="17">
        <f>BI101+BI114+BI129</f>
        <v>8.6699999999999999E-2</v>
      </c>
      <c r="BJ142" s="17">
        <f t="shared" ref="BJ142:BR142" si="404">BJ101+BJ114+BJ129</f>
        <v>8.7240000000000012E-2</v>
      </c>
      <c r="BK142" s="17">
        <f t="shared" si="404"/>
        <v>8.7887999999999994E-2</v>
      </c>
      <c r="BL142" s="17">
        <f t="shared" si="404"/>
        <v>8.8665600000000011E-2</v>
      </c>
      <c r="BM142" s="17">
        <f t="shared" si="404"/>
        <v>8.9598719999999993E-2</v>
      </c>
      <c r="BN142" s="17">
        <f t="shared" si="404"/>
        <v>9.0718464000000054E-2</v>
      </c>
      <c r="BO142" s="17">
        <f t="shared" si="404"/>
        <v>9.2062156799999961E-2</v>
      </c>
      <c r="BP142" s="17">
        <f t="shared" si="404"/>
        <v>9.3674588159999961E-2</v>
      </c>
      <c r="BQ142" s="17">
        <f t="shared" si="404"/>
        <v>9.5609505791999894E-2</v>
      </c>
      <c r="BR142" s="17">
        <f t="shared" si="404"/>
        <v>9.7931406950400049E-2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8.8018463999999991E-2</v>
      </c>
      <c r="J143" s="18"/>
      <c r="K143" s="18"/>
      <c r="L143" s="18"/>
      <c r="M143" s="18"/>
      <c r="N143" s="18">
        <f>SUM(E142:N142)/10</f>
        <v>9.1008844170239994E-2</v>
      </c>
      <c r="P143" s="163"/>
      <c r="Q143" s="165"/>
      <c r="R143" s="16" t="s">
        <v>56</v>
      </c>
      <c r="S143" s="17"/>
      <c r="T143" s="17"/>
      <c r="U143" s="17"/>
      <c r="V143" s="17"/>
      <c r="W143" s="18">
        <f>SUM(S142:W142)/5</f>
        <v>8.8018463999999991E-2</v>
      </c>
      <c r="X143" s="18"/>
      <c r="Y143" s="18"/>
      <c r="Z143" s="18"/>
      <c r="AA143" s="18"/>
      <c r="AB143" s="18">
        <f>SUM(S142:AB142)/10</f>
        <v>9.1008844170239994E-2</v>
      </c>
      <c r="AC143" s="5"/>
      <c r="AD143" s="163"/>
      <c r="AE143" s="165"/>
      <c r="AF143" s="16" t="s">
        <v>56</v>
      </c>
      <c r="AG143" s="17"/>
      <c r="AH143" s="17"/>
      <c r="AI143" s="17"/>
      <c r="AJ143" s="17"/>
      <c r="AK143" s="18">
        <f>SUM(AG142:AK142)/5</f>
        <v>8.8018463999999991E-2</v>
      </c>
      <c r="AL143" s="18"/>
      <c r="AM143" s="18"/>
      <c r="AN143" s="18"/>
      <c r="AO143" s="18"/>
      <c r="AP143" s="18">
        <f>SUM(AG142:AP142)/10</f>
        <v>9.1008844170239994E-2</v>
      </c>
      <c r="AQ143" s="5"/>
      <c r="AR143" s="163"/>
      <c r="AS143" s="165"/>
      <c r="AT143" s="16" t="s">
        <v>56</v>
      </c>
      <c r="AU143" s="17"/>
      <c r="AV143" s="17"/>
      <c r="AW143" s="17"/>
      <c r="AX143" s="17"/>
      <c r="AY143" s="18">
        <f>SUM(AU142:AY142)/5</f>
        <v>8.8018463999999991E-2</v>
      </c>
      <c r="AZ143" s="18"/>
      <c r="BA143" s="18"/>
      <c r="BB143" s="18"/>
      <c r="BC143" s="18"/>
      <c r="BD143" s="18">
        <f>SUM(AU142:BD142)/10</f>
        <v>9.1008844170239994E-2</v>
      </c>
      <c r="BE143" s="5"/>
      <c r="BF143" s="163"/>
      <c r="BG143" s="165"/>
      <c r="BH143" s="16" t="s">
        <v>56</v>
      </c>
      <c r="BI143" s="17"/>
      <c r="BJ143" s="17"/>
      <c r="BK143" s="17"/>
      <c r="BL143" s="17"/>
      <c r="BM143" s="18">
        <f>SUM(BI142:BM142)/5</f>
        <v>8.8018463999999991E-2</v>
      </c>
      <c r="BN143" s="18"/>
      <c r="BO143" s="18"/>
      <c r="BP143" s="18"/>
      <c r="BQ143" s="18"/>
      <c r="BR143" s="18">
        <f>SUM(BI142:BR142)/10</f>
        <v>9.1008844170239994E-2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405">E140*E$16</f>
        <v>86699.999999999985</v>
      </c>
      <c r="F144" s="23">
        <f t="shared" si="405"/>
        <v>87240</v>
      </c>
      <c r="G144" s="23">
        <f t="shared" si="405"/>
        <v>87887.999999999985</v>
      </c>
      <c r="H144" s="23">
        <f t="shared" si="405"/>
        <v>88665.60000000002</v>
      </c>
      <c r="I144" s="23">
        <f t="shared" si="405"/>
        <v>89598.719999999987</v>
      </c>
      <c r="J144" s="23">
        <f t="shared" si="405"/>
        <v>90718.464000000051</v>
      </c>
      <c r="K144" s="23">
        <f t="shared" si="405"/>
        <v>92062.156799999982</v>
      </c>
      <c r="L144" s="23">
        <f t="shared" si="405"/>
        <v>93674.58815999997</v>
      </c>
      <c r="M144" s="23">
        <f t="shared" si="405"/>
        <v>95609.505791999909</v>
      </c>
      <c r="N144" s="23">
        <f t="shared" si="405"/>
        <v>97931.406950400051</v>
      </c>
      <c r="P144" s="163"/>
      <c r="Q144" s="163"/>
      <c r="R144" s="20" t="s">
        <v>57</v>
      </c>
      <c r="S144" s="23">
        <f t="shared" ref="S144:AB144" si="406">S140*S$16</f>
        <v>86699.999999999985</v>
      </c>
      <c r="T144" s="23">
        <f t="shared" si="406"/>
        <v>87240</v>
      </c>
      <c r="U144" s="23">
        <f t="shared" si="406"/>
        <v>87887.999999999985</v>
      </c>
      <c r="V144" s="23">
        <f t="shared" si="406"/>
        <v>88665.60000000002</v>
      </c>
      <c r="W144" s="23">
        <f t="shared" si="406"/>
        <v>89598.719999999987</v>
      </c>
      <c r="X144" s="23">
        <f t="shared" si="406"/>
        <v>90718.464000000051</v>
      </c>
      <c r="Y144" s="23">
        <f t="shared" si="406"/>
        <v>92062.156799999982</v>
      </c>
      <c r="Z144" s="23">
        <f t="shared" si="406"/>
        <v>93674.58815999997</v>
      </c>
      <c r="AA144" s="23">
        <f t="shared" si="406"/>
        <v>95609.505791999909</v>
      </c>
      <c r="AB144" s="23">
        <f t="shared" si="406"/>
        <v>97931.406950400051</v>
      </c>
      <c r="AC144" s="5"/>
      <c r="AD144" s="163"/>
      <c r="AE144" s="163"/>
      <c r="AF144" s="20" t="s">
        <v>57</v>
      </c>
      <c r="AG144" s="23">
        <f t="shared" ref="AG144:AP144" si="407">AG140*AG$16</f>
        <v>86699.999999999985</v>
      </c>
      <c r="AH144" s="23">
        <f t="shared" si="407"/>
        <v>87240</v>
      </c>
      <c r="AI144" s="23">
        <f t="shared" si="407"/>
        <v>87887.999999999985</v>
      </c>
      <c r="AJ144" s="23">
        <f t="shared" si="407"/>
        <v>88665.60000000002</v>
      </c>
      <c r="AK144" s="23">
        <f t="shared" si="407"/>
        <v>89598.719999999987</v>
      </c>
      <c r="AL144" s="23">
        <f t="shared" si="407"/>
        <v>90718.464000000051</v>
      </c>
      <c r="AM144" s="23">
        <f t="shared" si="407"/>
        <v>92062.156799999982</v>
      </c>
      <c r="AN144" s="23">
        <f t="shared" si="407"/>
        <v>93674.58815999997</v>
      </c>
      <c r="AO144" s="23">
        <f t="shared" si="407"/>
        <v>95609.505791999909</v>
      </c>
      <c r="AP144" s="23">
        <f t="shared" si="407"/>
        <v>97931.406950400051</v>
      </c>
      <c r="AQ144" s="5"/>
      <c r="AR144" s="163"/>
      <c r="AS144" s="163"/>
      <c r="AT144" s="20" t="s">
        <v>57</v>
      </c>
      <c r="AU144" s="23">
        <f t="shared" ref="AU144:BD144" si="408">AU140*AU$16</f>
        <v>86699.999999999985</v>
      </c>
      <c r="AV144" s="23">
        <f t="shared" si="408"/>
        <v>87240</v>
      </c>
      <c r="AW144" s="23">
        <f t="shared" si="408"/>
        <v>87887.999999999985</v>
      </c>
      <c r="AX144" s="23">
        <f t="shared" si="408"/>
        <v>88665.60000000002</v>
      </c>
      <c r="AY144" s="23">
        <f t="shared" si="408"/>
        <v>89598.719999999987</v>
      </c>
      <c r="AZ144" s="23">
        <f t="shared" si="408"/>
        <v>90718.464000000051</v>
      </c>
      <c r="BA144" s="23">
        <f t="shared" si="408"/>
        <v>92062.156799999982</v>
      </c>
      <c r="BB144" s="23">
        <f t="shared" si="408"/>
        <v>93674.58815999997</v>
      </c>
      <c r="BC144" s="23">
        <f t="shared" si="408"/>
        <v>95609.505791999909</v>
      </c>
      <c r="BD144" s="23">
        <f t="shared" si="408"/>
        <v>97931.406950400051</v>
      </c>
      <c r="BE144" s="5"/>
      <c r="BF144" s="163"/>
      <c r="BG144" s="163"/>
      <c r="BH144" s="20" t="s">
        <v>57</v>
      </c>
      <c r="BI144" s="23">
        <f t="shared" ref="BI144:BR144" si="409">BI140*BI$16</f>
        <v>86699.999999999985</v>
      </c>
      <c r="BJ144" s="23">
        <f t="shared" si="409"/>
        <v>87240</v>
      </c>
      <c r="BK144" s="23">
        <f t="shared" si="409"/>
        <v>87887.999999999985</v>
      </c>
      <c r="BL144" s="23">
        <f t="shared" si="409"/>
        <v>88665.60000000002</v>
      </c>
      <c r="BM144" s="23">
        <f t="shared" si="409"/>
        <v>89598.719999999987</v>
      </c>
      <c r="BN144" s="23">
        <f t="shared" si="409"/>
        <v>90718.464000000051</v>
      </c>
      <c r="BO144" s="23">
        <f t="shared" si="409"/>
        <v>92062.156799999982</v>
      </c>
      <c r="BP144" s="23">
        <f t="shared" si="409"/>
        <v>93674.58815999997</v>
      </c>
      <c r="BQ144" s="23">
        <f t="shared" si="409"/>
        <v>95609.505791999909</v>
      </c>
      <c r="BR144" s="23">
        <f t="shared" si="409"/>
        <v>97931.406950400051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88018.464000000007</v>
      </c>
      <c r="J145" s="23"/>
      <c r="K145" s="23"/>
      <c r="L145" s="23"/>
      <c r="M145" s="23"/>
      <c r="N145" s="23">
        <f>SUM(E144:N144)/10</f>
        <v>91008.844170240001</v>
      </c>
      <c r="P145" s="163"/>
      <c r="Q145" s="163"/>
      <c r="R145" s="20" t="s">
        <v>59</v>
      </c>
      <c r="S145" s="22"/>
      <c r="T145" s="22"/>
      <c r="U145" s="22"/>
      <c r="V145" s="22"/>
      <c r="W145" s="23">
        <f>SUM(S144:W144)/5</f>
        <v>88018.464000000007</v>
      </c>
      <c r="X145" s="23"/>
      <c r="Y145" s="23"/>
      <c r="Z145" s="23"/>
      <c r="AA145" s="23"/>
      <c r="AB145" s="23">
        <f>SUM(S144:AB144)/10</f>
        <v>91008.844170240001</v>
      </c>
      <c r="AC145" s="5"/>
      <c r="AD145" s="163"/>
      <c r="AE145" s="163"/>
      <c r="AF145" s="20" t="s">
        <v>59</v>
      </c>
      <c r="AG145" s="22"/>
      <c r="AH145" s="22"/>
      <c r="AI145" s="22"/>
      <c r="AJ145" s="22"/>
      <c r="AK145" s="23">
        <f>SUM(AG144:AK144)/5</f>
        <v>88018.464000000007</v>
      </c>
      <c r="AL145" s="23"/>
      <c r="AM145" s="23"/>
      <c r="AN145" s="23"/>
      <c r="AO145" s="23"/>
      <c r="AP145" s="23">
        <f>SUM(AG144:AP144)/10</f>
        <v>91008.844170240001</v>
      </c>
      <c r="AQ145" s="5"/>
      <c r="AR145" s="163"/>
      <c r="AS145" s="163"/>
      <c r="AT145" s="20" t="s">
        <v>59</v>
      </c>
      <c r="AU145" s="22"/>
      <c r="AV145" s="22"/>
      <c r="AW145" s="22"/>
      <c r="AX145" s="22"/>
      <c r="AY145" s="23">
        <f>SUM(AU144:AY144)/5</f>
        <v>88018.464000000007</v>
      </c>
      <c r="AZ145" s="23"/>
      <c r="BA145" s="23"/>
      <c r="BB145" s="23"/>
      <c r="BC145" s="23"/>
      <c r="BD145" s="23">
        <f>SUM(AU144:BD144)/10</f>
        <v>91008.844170240001</v>
      </c>
      <c r="BE145" s="5"/>
      <c r="BF145" s="163"/>
      <c r="BG145" s="163"/>
      <c r="BH145" s="20" t="s">
        <v>59</v>
      </c>
      <c r="BI145" s="22"/>
      <c r="BJ145" s="22"/>
      <c r="BK145" s="22"/>
      <c r="BL145" s="22"/>
      <c r="BM145" s="23">
        <f>SUM(BI144:BM144)/5</f>
        <v>88018.464000000007</v>
      </c>
      <c r="BN145" s="23"/>
      <c r="BO145" s="23"/>
      <c r="BP145" s="23"/>
      <c r="BQ145" s="23"/>
      <c r="BR145" s="23">
        <f>SUM(BI144:BR144)/10</f>
        <v>91008.844170240001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86699.999999999985</v>
      </c>
      <c r="F146" s="22">
        <f t="shared" ref="F146:N146" si="410">E146+F144</f>
        <v>173940</v>
      </c>
      <c r="G146" s="22">
        <f t="shared" si="410"/>
        <v>261828</v>
      </c>
      <c r="H146" s="22">
        <f t="shared" si="410"/>
        <v>350493.60000000003</v>
      </c>
      <c r="I146" s="22">
        <f t="shared" si="410"/>
        <v>440092.32</v>
      </c>
      <c r="J146" s="22">
        <f t="shared" si="410"/>
        <v>530810.7840000001</v>
      </c>
      <c r="K146" s="22">
        <f t="shared" si="410"/>
        <v>622872.9408000001</v>
      </c>
      <c r="L146" s="22">
        <f t="shared" si="410"/>
        <v>716547.52896000003</v>
      </c>
      <c r="M146" s="22">
        <f t="shared" si="410"/>
        <v>812157.03475199989</v>
      </c>
      <c r="N146" s="22">
        <f t="shared" si="410"/>
        <v>910088.44170239998</v>
      </c>
      <c r="P146" s="163"/>
      <c r="Q146" s="163"/>
      <c r="R146" s="20" t="s">
        <v>58</v>
      </c>
      <c r="S146" s="22">
        <f>S144</f>
        <v>86699.999999999985</v>
      </c>
      <c r="T146" s="22">
        <f t="shared" ref="T146:AB146" si="411">S146+T144</f>
        <v>173940</v>
      </c>
      <c r="U146" s="22">
        <f t="shared" si="411"/>
        <v>261828</v>
      </c>
      <c r="V146" s="22">
        <f t="shared" si="411"/>
        <v>350493.60000000003</v>
      </c>
      <c r="W146" s="22">
        <f t="shared" si="411"/>
        <v>440092.32</v>
      </c>
      <c r="X146" s="22">
        <f t="shared" si="411"/>
        <v>530810.7840000001</v>
      </c>
      <c r="Y146" s="22">
        <f t="shared" si="411"/>
        <v>622872.9408000001</v>
      </c>
      <c r="Z146" s="22">
        <f t="shared" si="411"/>
        <v>716547.52896000003</v>
      </c>
      <c r="AA146" s="22">
        <f t="shared" si="411"/>
        <v>812157.03475199989</v>
      </c>
      <c r="AB146" s="22">
        <f t="shared" si="411"/>
        <v>910088.44170239998</v>
      </c>
      <c r="AC146" s="5"/>
      <c r="AD146" s="163"/>
      <c r="AE146" s="163"/>
      <c r="AF146" s="20" t="s">
        <v>58</v>
      </c>
      <c r="AG146" s="22">
        <f>AG144</f>
        <v>86699.999999999985</v>
      </c>
      <c r="AH146" s="22">
        <f t="shared" ref="AH146:AP146" si="412">AG146+AH144</f>
        <v>173940</v>
      </c>
      <c r="AI146" s="22">
        <f t="shared" si="412"/>
        <v>261828</v>
      </c>
      <c r="AJ146" s="22">
        <f t="shared" si="412"/>
        <v>350493.60000000003</v>
      </c>
      <c r="AK146" s="22">
        <f t="shared" si="412"/>
        <v>440092.32</v>
      </c>
      <c r="AL146" s="22">
        <f t="shared" si="412"/>
        <v>530810.7840000001</v>
      </c>
      <c r="AM146" s="22">
        <f t="shared" si="412"/>
        <v>622872.9408000001</v>
      </c>
      <c r="AN146" s="22">
        <f t="shared" si="412"/>
        <v>716547.52896000003</v>
      </c>
      <c r="AO146" s="22">
        <f t="shared" si="412"/>
        <v>812157.03475199989</v>
      </c>
      <c r="AP146" s="22">
        <f t="shared" si="412"/>
        <v>910088.44170239998</v>
      </c>
      <c r="AQ146" s="5"/>
      <c r="AR146" s="163"/>
      <c r="AS146" s="163"/>
      <c r="AT146" s="20" t="s">
        <v>58</v>
      </c>
      <c r="AU146" s="22">
        <f>AU144</f>
        <v>86699.999999999985</v>
      </c>
      <c r="AV146" s="22">
        <f t="shared" ref="AV146:BD146" si="413">AU146+AV144</f>
        <v>173940</v>
      </c>
      <c r="AW146" s="22">
        <f t="shared" si="413"/>
        <v>261828</v>
      </c>
      <c r="AX146" s="22">
        <f t="shared" si="413"/>
        <v>350493.60000000003</v>
      </c>
      <c r="AY146" s="22">
        <f t="shared" si="413"/>
        <v>440092.32</v>
      </c>
      <c r="AZ146" s="22">
        <f t="shared" si="413"/>
        <v>530810.7840000001</v>
      </c>
      <c r="BA146" s="22">
        <f t="shared" si="413"/>
        <v>622872.9408000001</v>
      </c>
      <c r="BB146" s="22">
        <f t="shared" si="413"/>
        <v>716547.52896000003</v>
      </c>
      <c r="BC146" s="22">
        <f t="shared" si="413"/>
        <v>812157.03475199989</v>
      </c>
      <c r="BD146" s="22">
        <f t="shared" si="413"/>
        <v>910088.44170239998</v>
      </c>
      <c r="BE146" s="5"/>
      <c r="BF146" s="163"/>
      <c r="BG146" s="163"/>
      <c r="BH146" s="20" t="s">
        <v>58</v>
      </c>
      <c r="BI146" s="22">
        <f>BI144</f>
        <v>86699.999999999985</v>
      </c>
      <c r="BJ146" s="22">
        <f t="shared" ref="BJ146:BR146" si="414">BI146+BJ144</f>
        <v>173940</v>
      </c>
      <c r="BK146" s="22">
        <f t="shared" si="414"/>
        <v>261828</v>
      </c>
      <c r="BL146" s="22">
        <f t="shared" si="414"/>
        <v>350493.60000000003</v>
      </c>
      <c r="BM146" s="22">
        <f t="shared" si="414"/>
        <v>440092.32</v>
      </c>
      <c r="BN146" s="22">
        <f t="shared" si="414"/>
        <v>530810.7840000001</v>
      </c>
      <c r="BO146" s="22">
        <f t="shared" si="414"/>
        <v>622872.9408000001</v>
      </c>
      <c r="BP146" s="22">
        <f t="shared" si="414"/>
        <v>716547.52896000003</v>
      </c>
      <c r="BQ146" s="22">
        <f t="shared" si="414"/>
        <v>812157.03475199989</v>
      </c>
      <c r="BR146" s="22">
        <f t="shared" si="414"/>
        <v>910088.44170239998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8.6699999999999999E-2</v>
      </c>
      <c r="F147" s="17">
        <f t="shared" ref="F147:N147" si="415">F104+F119+F132</f>
        <v>0.10458000000000001</v>
      </c>
      <c r="G147" s="17">
        <f t="shared" si="415"/>
        <v>0.12614400000000003</v>
      </c>
      <c r="H147" s="17">
        <f t="shared" si="415"/>
        <v>0.15215039999999985</v>
      </c>
      <c r="I147" s="17">
        <f t="shared" si="415"/>
        <v>0.18351360000000014</v>
      </c>
      <c r="J147" s="17">
        <f t="shared" si="415"/>
        <v>0.22133606399999967</v>
      </c>
      <c r="K147" s="17">
        <f t="shared" si="415"/>
        <v>0.26694696960000064</v>
      </c>
      <c r="L147" s="17">
        <f t="shared" si="415"/>
        <v>0.32194879488000017</v>
      </c>
      <c r="M147" s="17">
        <f t="shared" si="415"/>
        <v>0.38827347148800095</v>
      </c>
      <c r="N147" s="17">
        <f t="shared" si="415"/>
        <v>0.46825006694399712</v>
      </c>
      <c r="P147" s="163"/>
      <c r="Q147" s="171" t="s">
        <v>44</v>
      </c>
      <c r="R147" s="16" t="s">
        <v>55</v>
      </c>
      <c r="S147" s="17">
        <f>S104+S119+S132</f>
        <v>8.6699999999999999E-2</v>
      </c>
      <c r="T147" s="17">
        <f t="shared" ref="T147:AB147" si="416">T104+T119+T132</f>
        <v>0.10458000000000001</v>
      </c>
      <c r="U147" s="17">
        <f t="shared" si="416"/>
        <v>0.12614400000000003</v>
      </c>
      <c r="V147" s="17">
        <f t="shared" si="416"/>
        <v>0.15215039999999985</v>
      </c>
      <c r="W147" s="17">
        <f t="shared" si="416"/>
        <v>0.18351360000000014</v>
      </c>
      <c r="X147" s="17">
        <f t="shared" si="416"/>
        <v>0.22133606399999967</v>
      </c>
      <c r="Y147" s="17">
        <f t="shared" si="416"/>
        <v>0.26694696960000064</v>
      </c>
      <c r="Z147" s="17">
        <f t="shared" si="416"/>
        <v>0.32194879488000017</v>
      </c>
      <c r="AA147" s="17">
        <f t="shared" si="416"/>
        <v>0.38827347148800095</v>
      </c>
      <c r="AB147" s="17">
        <f t="shared" si="416"/>
        <v>0.46825006694399712</v>
      </c>
      <c r="AC147" s="5"/>
      <c r="AD147" s="163"/>
      <c r="AE147" s="171" t="s">
        <v>44</v>
      </c>
      <c r="AF147" s="16" t="s">
        <v>55</v>
      </c>
      <c r="AG147" s="17">
        <f>AG104+AG119+AG132</f>
        <v>8.6699999999999999E-2</v>
      </c>
      <c r="AH147" s="17">
        <f t="shared" ref="AH147:AP147" si="417">AH104+AH119+AH132</f>
        <v>0.10458000000000001</v>
      </c>
      <c r="AI147" s="17">
        <f t="shared" si="417"/>
        <v>0.12614400000000003</v>
      </c>
      <c r="AJ147" s="17">
        <f t="shared" si="417"/>
        <v>0.15215039999999985</v>
      </c>
      <c r="AK147" s="17">
        <f t="shared" si="417"/>
        <v>0.18351360000000014</v>
      </c>
      <c r="AL147" s="17">
        <f t="shared" si="417"/>
        <v>0.22133606399999967</v>
      </c>
      <c r="AM147" s="17">
        <f t="shared" si="417"/>
        <v>0.26694696960000064</v>
      </c>
      <c r="AN147" s="17">
        <f t="shared" si="417"/>
        <v>0.32194879488000017</v>
      </c>
      <c r="AO147" s="17">
        <f t="shared" si="417"/>
        <v>0.38827347148800095</v>
      </c>
      <c r="AP147" s="17">
        <f t="shared" si="417"/>
        <v>0.46825006694399712</v>
      </c>
      <c r="AQ147" s="5"/>
      <c r="AR147" s="163"/>
      <c r="AS147" s="171" t="s">
        <v>44</v>
      </c>
      <c r="AT147" s="16" t="s">
        <v>55</v>
      </c>
      <c r="AU147" s="17">
        <f>AU104+AU119+AU132</f>
        <v>8.6699999999999999E-2</v>
      </c>
      <c r="AV147" s="17">
        <f t="shared" ref="AV147:BD147" si="418">AV104+AV119+AV132</f>
        <v>0.10458000000000001</v>
      </c>
      <c r="AW147" s="17">
        <f t="shared" si="418"/>
        <v>0.12614400000000003</v>
      </c>
      <c r="AX147" s="17">
        <f t="shared" si="418"/>
        <v>0.15215039999999985</v>
      </c>
      <c r="AY147" s="17">
        <f t="shared" si="418"/>
        <v>0.18351360000000014</v>
      </c>
      <c r="AZ147" s="17">
        <f t="shared" si="418"/>
        <v>0.22133606399999967</v>
      </c>
      <c r="BA147" s="17">
        <f t="shared" si="418"/>
        <v>0.26694696960000064</v>
      </c>
      <c r="BB147" s="17">
        <f t="shared" si="418"/>
        <v>0.32194879488000017</v>
      </c>
      <c r="BC147" s="17">
        <f t="shared" si="418"/>
        <v>0.38827347148800095</v>
      </c>
      <c r="BD147" s="17">
        <f t="shared" si="418"/>
        <v>0.46825006694399712</v>
      </c>
      <c r="BE147" s="5"/>
      <c r="BF147" s="163"/>
      <c r="BG147" s="171" t="s">
        <v>44</v>
      </c>
      <c r="BH147" s="16" t="s">
        <v>55</v>
      </c>
      <c r="BI147" s="17">
        <f>BI104+BI119+BI132</f>
        <v>8.6699999999999999E-2</v>
      </c>
      <c r="BJ147" s="17">
        <f t="shared" ref="BJ147:BR147" si="419">BJ104+BJ119+BJ132</f>
        <v>0.10458000000000001</v>
      </c>
      <c r="BK147" s="17">
        <f t="shared" si="419"/>
        <v>0.12614400000000003</v>
      </c>
      <c r="BL147" s="17">
        <f t="shared" si="419"/>
        <v>0.15215039999999985</v>
      </c>
      <c r="BM147" s="17">
        <f t="shared" si="419"/>
        <v>0.18351360000000014</v>
      </c>
      <c r="BN147" s="17">
        <f t="shared" si="419"/>
        <v>0.22133606399999967</v>
      </c>
      <c r="BO147" s="17">
        <f t="shared" si="419"/>
        <v>0.26694696960000064</v>
      </c>
      <c r="BP147" s="17">
        <f t="shared" si="419"/>
        <v>0.32194879488000017</v>
      </c>
      <c r="BQ147" s="17">
        <f t="shared" si="419"/>
        <v>0.38827347148800095</v>
      </c>
      <c r="BR147" s="17">
        <f t="shared" si="419"/>
        <v>0.46825006694399712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0.1306176</v>
      </c>
      <c r="J148" s="18"/>
      <c r="K148" s="18"/>
      <c r="L148" s="18"/>
      <c r="M148" s="18"/>
      <c r="N148" s="18">
        <f>SUM(E147:N147)/10</f>
        <v>0.23198433669119986</v>
      </c>
      <c r="O148" s="9"/>
      <c r="P148" s="163"/>
      <c r="Q148" s="165"/>
      <c r="R148" s="16" t="s">
        <v>56</v>
      </c>
      <c r="S148" s="18"/>
      <c r="T148" s="18"/>
      <c r="U148" s="18"/>
      <c r="V148" s="18"/>
      <c r="W148" s="18">
        <f>SUM(S147:W147)/5</f>
        <v>0.1306176</v>
      </c>
      <c r="X148" s="18"/>
      <c r="Y148" s="18"/>
      <c r="Z148" s="18"/>
      <c r="AA148" s="18"/>
      <c r="AB148" s="18">
        <f>SUM(S147:AB147)/10</f>
        <v>0.23198433669119986</v>
      </c>
      <c r="AC148" s="9"/>
      <c r="AD148" s="163"/>
      <c r="AE148" s="165"/>
      <c r="AF148" s="16" t="s">
        <v>56</v>
      </c>
      <c r="AG148" s="18"/>
      <c r="AH148" s="18"/>
      <c r="AI148" s="18"/>
      <c r="AJ148" s="18"/>
      <c r="AK148" s="18">
        <f>SUM(AG147:AK147)/5</f>
        <v>0.1306176</v>
      </c>
      <c r="AL148" s="18"/>
      <c r="AM148" s="18"/>
      <c r="AN148" s="18"/>
      <c r="AO148" s="18"/>
      <c r="AP148" s="18">
        <f>SUM(AG147:AP147)/10</f>
        <v>0.23198433669119986</v>
      </c>
      <c r="AQ148" s="9"/>
      <c r="AR148" s="163"/>
      <c r="AS148" s="165"/>
      <c r="AT148" s="16" t="s">
        <v>56</v>
      </c>
      <c r="AU148" s="18"/>
      <c r="AV148" s="18"/>
      <c r="AW148" s="18"/>
      <c r="AX148" s="18"/>
      <c r="AY148" s="18">
        <f>SUM(AU147:AY147)/5</f>
        <v>0.1306176</v>
      </c>
      <c r="AZ148" s="18"/>
      <c r="BA148" s="18"/>
      <c r="BB148" s="18"/>
      <c r="BC148" s="18"/>
      <c r="BD148" s="18">
        <f>SUM(AU147:BD147)/10</f>
        <v>0.23198433669119986</v>
      </c>
      <c r="BE148" s="9"/>
      <c r="BF148" s="163"/>
      <c r="BG148" s="165"/>
      <c r="BH148" s="16" t="s">
        <v>56</v>
      </c>
      <c r="BI148" s="18"/>
      <c r="BJ148" s="18"/>
      <c r="BK148" s="18"/>
      <c r="BL148" s="18"/>
      <c r="BM148" s="18">
        <f>SUM(BI147:BM147)/5</f>
        <v>0.1306176</v>
      </c>
      <c r="BN148" s="18"/>
      <c r="BO148" s="18"/>
      <c r="BP148" s="18"/>
      <c r="BQ148" s="18"/>
      <c r="BR148" s="18">
        <f>SUM(BI147:BR147)/10</f>
        <v>0.23198433669119986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49199.999999999993</v>
      </c>
      <c r="F149" s="23">
        <f>F151-E151</f>
        <v>59580.000000000022</v>
      </c>
      <c r="G149" s="23">
        <f>G151-F151</f>
        <v>72143.999999999985</v>
      </c>
      <c r="H149" s="23">
        <f t="shared" ref="H149:N149" si="420">H151-G151</f>
        <v>87350.399999999965</v>
      </c>
      <c r="I149" s="23">
        <f t="shared" si="420"/>
        <v>105753.59999999998</v>
      </c>
      <c r="J149" s="23">
        <f t="shared" si="420"/>
        <v>128024.06400000019</v>
      </c>
      <c r="K149" s="23">
        <f t="shared" si="420"/>
        <v>154972.56959999993</v>
      </c>
      <c r="L149" s="23">
        <f t="shared" si="420"/>
        <v>187579.51488000003</v>
      </c>
      <c r="M149" s="23">
        <f t="shared" si="420"/>
        <v>227030.33548799984</v>
      </c>
      <c r="N149" s="23">
        <f t="shared" si="420"/>
        <v>274758.30374399968</v>
      </c>
      <c r="P149" s="163"/>
      <c r="Q149" s="163"/>
      <c r="R149" s="20" t="s">
        <v>57</v>
      </c>
      <c r="S149" s="23">
        <f>S151</f>
        <v>49199.999999999993</v>
      </c>
      <c r="T149" s="23">
        <f>T151-S151</f>
        <v>59580.000000000022</v>
      </c>
      <c r="U149" s="23">
        <f>U151-T151</f>
        <v>72143.999999999985</v>
      </c>
      <c r="V149" s="23">
        <f t="shared" ref="V149:AB149" si="421">V151-U151</f>
        <v>87350.399999999965</v>
      </c>
      <c r="W149" s="23">
        <f t="shared" si="421"/>
        <v>105753.59999999998</v>
      </c>
      <c r="X149" s="23">
        <f t="shared" si="421"/>
        <v>128024.06400000019</v>
      </c>
      <c r="Y149" s="23">
        <f t="shared" si="421"/>
        <v>154972.56959999993</v>
      </c>
      <c r="Z149" s="23">
        <f t="shared" si="421"/>
        <v>187579.51488000003</v>
      </c>
      <c r="AA149" s="23">
        <f t="shared" si="421"/>
        <v>227030.33548799984</v>
      </c>
      <c r="AB149" s="23">
        <f t="shared" si="421"/>
        <v>274758.30374399968</v>
      </c>
      <c r="AC149" s="5"/>
      <c r="AD149" s="163"/>
      <c r="AE149" s="163"/>
      <c r="AF149" s="20" t="s">
        <v>57</v>
      </c>
      <c r="AG149" s="23">
        <f>AG151</f>
        <v>49199.999999999993</v>
      </c>
      <c r="AH149" s="23">
        <f>AH151-AG151</f>
        <v>59580.000000000022</v>
      </c>
      <c r="AI149" s="23">
        <f>AI151-AH151</f>
        <v>72143.999999999985</v>
      </c>
      <c r="AJ149" s="23">
        <f t="shared" ref="AJ149:AP149" si="422">AJ151-AI151</f>
        <v>87350.399999999965</v>
      </c>
      <c r="AK149" s="23">
        <f t="shared" si="422"/>
        <v>105753.59999999998</v>
      </c>
      <c r="AL149" s="23">
        <f t="shared" si="422"/>
        <v>128024.06400000019</v>
      </c>
      <c r="AM149" s="23">
        <f t="shared" si="422"/>
        <v>154972.56959999993</v>
      </c>
      <c r="AN149" s="23">
        <f t="shared" si="422"/>
        <v>187579.51488000003</v>
      </c>
      <c r="AO149" s="23">
        <f t="shared" si="422"/>
        <v>227030.33548799984</v>
      </c>
      <c r="AP149" s="23">
        <f t="shared" si="422"/>
        <v>274758.30374399968</v>
      </c>
      <c r="AQ149" s="5"/>
      <c r="AR149" s="163"/>
      <c r="AS149" s="163"/>
      <c r="AT149" s="20" t="s">
        <v>57</v>
      </c>
      <c r="AU149" s="23">
        <f>AU151</f>
        <v>49199.999999999993</v>
      </c>
      <c r="AV149" s="23">
        <f>AV151-AU151</f>
        <v>59580.000000000022</v>
      </c>
      <c r="AW149" s="23">
        <f>AW151-AV151</f>
        <v>72143.999999999985</v>
      </c>
      <c r="AX149" s="23">
        <f t="shared" ref="AX149:BD149" si="423">AX151-AW151</f>
        <v>87350.399999999965</v>
      </c>
      <c r="AY149" s="23">
        <f t="shared" si="423"/>
        <v>105753.59999999998</v>
      </c>
      <c r="AZ149" s="23">
        <f t="shared" si="423"/>
        <v>128024.06400000019</v>
      </c>
      <c r="BA149" s="23">
        <f t="shared" si="423"/>
        <v>154972.56959999993</v>
      </c>
      <c r="BB149" s="23">
        <f t="shared" si="423"/>
        <v>187579.51488000003</v>
      </c>
      <c r="BC149" s="23">
        <f t="shared" si="423"/>
        <v>227030.33548799984</v>
      </c>
      <c r="BD149" s="23">
        <f t="shared" si="423"/>
        <v>274758.30374399968</v>
      </c>
      <c r="BE149" s="5"/>
      <c r="BF149" s="163"/>
      <c r="BG149" s="163"/>
      <c r="BH149" s="20" t="s">
        <v>57</v>
      </c>
      <c r="BI149" s="23">
        <f>BI151</f>
        <v>49199.999999999993</v>
      </c>
      <c r="BJ149" s="23">
        <f>BJ151-BI151</f>
        <v>59580.000000000022</v>
      </c>
      <c r="BK149" s="23">
        <f>BK151-BJ151</f>
        <v>72143.999999999985</v>
      </c>
      <c r="BL149" s="23">
        <f t="shared" ref="BL149:BR149" si="424">BL151-BK151</f>
        <v>87350.399999999965</v>
      </c>
      <c r="BM149" s="23">
        <f t="shared" si="424"/>
        <v>105753.59999999998</v>
      </c>
      <c r="BN149" s="23">
        <f t="shared" si="424"/>
        <v>128024.06400000019</v>
      </c>
      <c r="BO149" s="23">
        <f t="shared" si="424"/>
        <v>154972.56959999993</v>
      </c>
      <c r="BP149" s="23">
        <f t="shared" si="424"/>
        <v>187579.51488000003</v>
      </c>
      <c r="BQ149" s="23">
        <f t="shared" si="424"/>
        <v>227030.33548799984</v>
      </c>
      <c r="BR149" s="23">
        <f t="shared" si="424"/>
        <v>274758.30374399968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74805.599999999991</v>
      </c>
      <c r="J150" s="23"/>
      <c r="K150" s="23"/>
      <c r="L150" s="23"/>
      <c r="M150" s="23"/>
      <c r="N150" s="23">
        <f>SUM(E149:N149)/10</f>
        <v>134639.27877119996</v>
      </c>
      <c r="P150" s="163"/>
      <c r="Q150" s="163"/>
      <c r="R150" s="20" t="s">
        <v>59</v>
      </c>
      <c r="S150" s="23"/>
      <c r="T150" s="23"/>
      <c r="U150" s="23"/>
      <c r="V150" s="23"/>
      <c r="W150" s="23">
        <f>SUM(S149:W149)/5</f>
        <v>74805.599999999991</v>
      </c>
      <c r="X150" s="23"/>
      <c r="Y150" s="23"/>
      <c r="Z150" s="23"/>
      <c r="AA150" s="23"/>
      <c r="AB150" s="23">
        <f>SUM(S149:AB149)/10</f>
        <v>134639.27877119996</v>
      </c>
      <c r="AC150" s="5"/>
      <c r="AD150" s="163"/>
      <c r="AE150" s="163"/>
      <c r="AF150" s="20" t="s">
        <v>59</v>
      </c>
      <c r="AG150" s="23"/>
      <c r="AH150" s="23"/>
      <c r="AI150" s="23"/>
      <c r="AJ150" s="23"/>
      <c r="AK150" s="23">
        <f>SUM(AG149:AK149)/5</f>
        <v>74805.599999999991</v>
      </c>
      <c r="AL150" s="23"/>
      <c r="AM150" s="23"/>
      <c r="AN150" s="23"/>
      <c r="AO150" s="23"/>
      <c r="AP150" s="23">
        <f>SUM(AG149:AP149)/10</f>
        <v>134639.27877119996</v>
      </c>
      <c r="AQ150" s="5"/>
      <c r="AR150" s="163"/>
      <c r="AS150" s="163"/>
      <c r="AT150" s="20" t="s">
        <v>59</v>
      </c>
      <c r="AU150" s="23"/>
      <c r="AV150" s="23"/>
      <c r="AW150" s="23"/>
      <c r="AX150" s="23"/>
      <c r="AY150" s="23">
        <f>SUM(AU149:AY149)/5</f>
        <v>74805.599999999991</v>
      </c>
      <c r="AZ150" s="23"/>
      <c r="BA150" s="23"/>
      <c r="BB150" s="23"/>
      <c r="BC150" s="23"/>
      <c r="BD150" s="23">
        <f>SUM(AU149:BD149)/10</f>
        <v>134639.27877119996</v>
      </c>
      <c r="BE150" s="5"/>
      <c r="BF150" s="163"/>
      <c r="BG150" s="163"/>
      <c r="BH150" s="20" t="s">
        <v>59</v>
      </c>
      <c r="BI150" s="23"/>
      <c r="BJ150" s="23"/>
      <c r="BK150" s="23"/>
      <c r="BL150" s="23"/>
      <c r="BM150" s="23">
        <f>SUM(BI149:BM149)/5</f>
        <v>74805.599999999991</v>
      </c>
      <c r="BN150" s="23"/>
      <c r="BO150" s="23"/>
      <c r="BP150" s="23"/>
      <c r="BQ150" s="23"/>
      <c r="BR150" s="23">
        <f>SUM(BI149:BR149)/10</f>
        <v>134639.27877119996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425">E141*E$16</f>
        <v>49199.999999999993</v>
      </c>
      <c r="F151" s="22">
        <f t="shared" si="425"/>
        <v>108780.00000000001</v>
      </c>
      <c r="G151" s="22">
        <f t="shared" si="425"/>
        <v>180924</v>
      </c>
      <c r="H151" s="22">
        <f t="shared" si="425"/>
        <v>268274.39999999997</v>
      </c>
      <c r="I151" s="22">
        <f t="shared" si="425"/>
        <v>374027.99999999994</v>
      </c>
      <c r="J151" s="22">
        <f t="shared" si="425"/>
        <v>502052.06400000013</v>
      </c>
      <c r="K151" s="22">
        <f t="shared" si="425"/>
        <v>657024.63360000006</v>
      </c>
      <c r="L151" s="22">
        <f t="shared" si="425"/>
        <v>844604.14848000009</v>
      </c>
      <c r="M151" s="22">
        <f t="shared" si="425"/>
        <v>1071634.4839679999</v>
      </c>
      <c r="N151" s="22">
        <f t="shared" si="425"/>
        <v>1346392.7877119996</v>
      </c>
      <c r="P151" s="163"/>
      <c r="Q151" s="163"/>
      <c r="R151" s="20" t="s">
        <v>58</v>
      </c>
      <c r="S151" s="22">
        <f t="shared" ref="S151:AB151" si="426">S141*S$16</f>
        <v>49199.999999999993</v>
      </c>
      <c r="T151" s="22">
        <f t="shared" si="426"/>
        <v>108780.00000000001</v>
      </c>
      <c r="U151" s="22">
        <f t="shared" si="426"/>
        <v>180924</v>
      </c>
      <c r="V151" s="22">
        <f t="shared" si="426"/>
        <v>268274.39999999997</v>
      </c>
      <c r="W151" s="22">
        <f t="shared" si="426"/>
        <v>374027.99999999994</v>
      </c>
      <c r="X151" s="22">
        <f t="shared" si="426"/>
        <v>502052.06400000013</v>
      </c>
      <c r="Y151" s="22">
        <f t="shared" si="426"/>
        <v>657024.63360000006</v>
      </c>
      <c r="Z151" s="22">
        <f t="shared" si="426"/>
        <v>844604.14848000009</v>
      </c>
      <c r="AA151" s="22">
        <f t="shared" si="426"/>
        <v>1071634.4839679999</v>
      </c>
      <c r="AB151" s="22">
        <f t="shared" si="426"/>
        <v>1346392.7877119996</v>
      </c>
      <c r="AC151" s="5"/>
      <c r="AD151" s="163"/>
      <c r="AE151" s="163"/>
      <c r="AF151" s="20" t="s">
        <v>58</v>
      </c>
      <c r="AG151" s="22">
        <f t="shared" ref="AG151:AP151" si="427">AG141*AG$16</f>
        <v>49199.999999999993</v>
      </c>
      <c r="AH151" s="22">
        <f t="shared" si="427"/>
        <v>108780.00000000001</v>
      </c>
      <c r="AI151" s="22">
        <f t="shared" si="427"/>
        <v>180924</v>
      </c>
      <c r="AJ151" s="22">
        <f t="shared" si="427"/>
        <v>268274.39999999997</v>
      </c>
      <c r="AK151" s="22">
        <f t="shared" si="427"/>
        <v>374027.99999999994</v>
      </c>
      <c r="AL151" s="22">
        <f t="shared" si="427"/>
        <v>502052.06400000013</v>
      </c>
      <c r="AM151" s="22">
        <f t="shared" si="427"/>
        <v>657024.63360000006</v>
      </c>
      <c r="AN151" s="22">
        <f t="shared" si="427"/>
        <v>844604.14848000009</v>
      </c>
      <c r="AO151" s="22">
        <f t="shared" si="427"/>
        <v>1071634.4839679999</v>
      </c>
      <c r="AP151" s="22">
        <f t="shared" si="427"/>
        <v>1346392.7877119996</v>
      </c>
      <c r="AQ151" s="5"/>
      <c r="AR151" s="163"/>
      <c r="AS151" s="163"/>
      <c r="AT151" s="20" t="s">
        <v>58</v>
      </c>
      <c r="AU151" s="22">
        <f t="shared" ref="AU151:BD151" si="428">AU141*AU$16</f>
        <v>49199.999999999993</v>
      </c>
      <c r="AV151" s="22">
        <f t="shared" si="428"/>
        <v>108780.00000000001</v>
      </c>
      <c r="AW151" s="22">
        <f t="shared" si="428"/>
        <v>180924</v>
      </c>
      <c r="AX151" s="22">
        <f t="shared" si="428"/>
        <v>268274.39999999997</v>
      </c>
      <c r="AY151" s="22">
        <f t="shared" si="428"/>
        <v>374027.99999999994</v>
      </c>
      <c r="AZ151" s="22">
        <f t="shared" si="428"/>
        <v>502052.06400000013</v>
      </c>
      <c r="BA151" s="22">
        <f t="shared" si="428"/>
        <v>657024.63360000006</v>
      </c>
      <c r="BB151" s="22">
        <f t="shared" si="428"/>
        <v>844604.14848000009</v>
      </c>
      <c r="BC151" s="22">
        <f t="shared" si="428"/>
        <v>1071634.4839679999</v>
      </c>
      <c r="BD151" s="22">
        <f t="shared" si="428"/>
        <v>1346392.7877119996</v>
      </c>
      <c r="BE151" s="5"/>
      <c r="BF151" s="163"/>
      <c r="BG151" s="163"/>
      <c r="BH151" s="20" t="s">
        <v>58</v>
      </c>
      <c r="BI151" s="22">
        <f t="shared" ref="BI151:BR151" si="429">BI141*BI$16</f>
        <v>49199.999999999993</v>
      </c>
      <c r="BJ151" s="22">
        <f t="shared" si="429"/>
        <v>108780.00000000001</v>
      </c>
      <c r="BK151" s="22">
        <f t="shared" si="429"/>
        <v>180924</v>
      </c>
      <c r="BL151" s="22">
        <f t="shared" si="429"/>
        <v>268274.39999999997</v>
      </c>
      <c r="BM151" s="22">
        <f t="shared" si="429"/>
        <v>374027.99999999994</v>
      </c>
      <c r="BN151" s="22">
        <f t="shared" si="429"/>
        <v>502052.06400000013</v>
      </c>
      <c r="BO151" s="22">
        <f t="shared" si="429"/>
        <v>657024.63360000006</v>
      </c>
      <c r="BP151" s="22">
        <f t="shared" si="429"/>
        <v>844604.14848000009</v>
      </c>
      <c r="BQ151" s="22">
        <f t="shared" si="429"/>
        <v>1071634.4839679999</v>
      </c>
      <c r="BR151" s="22">
        <f t="shared" si="429"/>
        <v>1346392.7877119996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300</v>
      </c>
      <c r="F155" s="28">
        <f t="shared" ref="F155:N155" si="430">F$99/10*$C155/(2+$E$12)</f>
        <v>250.00000000000006</v>
      </c>
      <c r="G155" s="28">
        <f t="shared" si="430"/>
        <v>208.33333333333326</v>
      </c>
      <c r="H155" s="28">
        <f t="shared" si="430"/>
        <v>173.6111111111112</v>
      </c>
      <c r="I155" s="28">
        <f t="shared" si="430"/>
        <v>144.67592592592587</v>
      </c>
      <c r="J155" s="28">
        <f t="shared" si="430"/>
        <v>120.56327160493841</v>
      </c>
      <c r="K155" s="28">
        <f t="shared" si="430"/>
        <v>100.46939300411518</v>
      </c>
      <c r="L155" s="28">
        <f t="shared" si="430"/>
        <v>83.72449417009598</v>
      </c>
      <c r="M155" s="28">
        <f t="shared" si="430"/>
        <v>69.770411808413215</v>
      </c>
      <c r="N155" s="28">
        <f t="shared" si="430"/>
        <v>58.142009840344542</v>
      </c>
      <c r="P155" s="164" t="s">
        <v>16</v>
      </c>
      <c r="Q155" s="166">
        <v>20000</v>
      </c>
      <c r="R155" s="58" t="s">
        <v>19</v>
      </c>
      <c r="S155" s="28">
        <f>S$99/10*$C155/(2+$E$12)</f>
        <v>300</v>
      </c>
      <c r="T155" s="28">
        <f t="shared" ref="T155:AB155" si="431">T$99/10*$C155/(2+$E$12)</f>
        <v>250.00000000000006</v>
      </c>
      <c r="U155" s="28">
        <f t="shared" si="431"/>
        <v>208.33333333333326</v>
      </c>
      <c r="V155" s="28">
        <f t="shared" si="431"/>
        <v>173.6111111111112</v>
      </c>
      <c r="W155" s="28">
        <f t="shared" si="431"/>
        <v>144.67592592592587</v>
      </c>
      <c r="X155" s="28">
        <f t="shared" si="431"/>
        <v>120.56327160493841</v>
      </c>
      <c r="Y155" s="28">
        <f t="shared" si="431"/>
        <v>100.46939300411518</v>
      </c>
      <c r="Z155" s="28">
        <f t="shared" si="431"/>
        <v>83.72449417009598</v>
      </c>
      <c r="AA155" s="28">
        <f t="shared" si="431"/>
        <v>69.770411808413215</v>
      </c>
      <c r="AB155" s="28">
        <f t="shared" si="431"/>
        <v>58.142009840344542</v>
      </c>
      <c r="AD155" s="164" t="s">
        <v>16</v>
      </c>
      <c r="AE155" s="166">
        <v>20000</v>
      </c>
      <c r="AF155" s="58" t="s">
        <v>19</v>
      </c>
      <c r="AG155" s="28">
        <f>AG$99/10*$C155/(2+$E$12)</f>
        <v>300</v>
      </c>
      <c r="AH155" s="28">
        <f t="shared" ref="AH155:AP155" si="432">AH$99/10*$C155/(2+$E$12)</f>
        <v>250.00000000000006</v>
      </c>
      <c r="AI155" s="28">
        <f t="shared" si="432"/>
        <v>208.33333333333326</v>
      </c>
      <c r="AJ155" s="28">
        <f t="shared" si="432"/>
        <v>173.6111111111112</v>
      </c>
      <c r="AK155" s="28">
        <f t="shared" si="432"/>
        <v>144.67592592592587</v>
      </c>
      <c r="AL155" s="28">
        <f t="shared" si="432"/>
        <v>120.56327160493841</v>
      </c>
      <c r="AM155" s="28">
        <f t="shared" si="432"/>
        <v>100.46939300411518</v>
      </c>
      <c r="AN155" s="28">
        <f t="shared" si="432"/>
        <v>83.72449417009598</v>
      </c>
      <c r="AO155" s="28">
        <f t="shared" si="432"/>
        <v>69.770411808413215</v>
      </c>
      <c r="AP155" s="28">
        <f t="shared" si="432"/>
        <v>58.142009840344542</v>
      </c>
      <c r="AR155" s="164" t="s">
        <v>16</v>
      </c>
      <c r="AS155" s="166">
        <v>20000</v>
      </c>
      <c r="AT155" s="58" t="s">
        <v>19</v>
      </c>
      <c r="AU155" s="28">
        <f>AU$99/10*$C155/(2+$E$12)</f>
        <v>300</v>
      </c>
      <c r="AV155" s="28">
        <f t="shared" ref="AV155:BD155" si="433">AV$99/10*$C155/(2+$E$12)</f>
        <v>250.00000000000006</v>
      </c>
      <c r="AW155" s="28">
        <f t="shared" si="433"/>
        <v>208.33333333333326</v>
      </c>
      <c r="AX155" s="28">
        <f t="shared" si="433"/>
        <v>173.6111111111112</v>
      </c>
      <c r="AY155" s="28">
        <f t="shared" si="433"/>
        <v>144.67592592592587</v>
      </c>
      <c r="AZ155" s="28">
        <f t="shared" si="433"/>
        <v>120.56327160493841</v>
      </c>
      <c r="BA155" s="28">
        <f t="shared" si="433"/>
        <v>100.46939300411518</v>
      </c>
      <c r="BB155" s="28">
        <f t="shared" si="433"/>
        <v>83.72449417009598</v>
      </c>
      <c r="BC155" s="28">
        <f t="shared" si="433"/>
        <v>69.770411808413215</v>
      </c>
      <c r="BD155" s="28">
        <f t="shared" si="433"/>
        <v>58.142009840344542</v>
      </c>
      <c r="BF155" s="164" t="s">
        <v>16</v>
      </c>
      <c r="BG155" s="166">
        <v>20000</v>
      </c>
      <c r="BH155" s="58" t="s">
        <v>19</v>
      </c>
      <c r="BI155" s="28">
        <f>BI$99/10*$C155/(2+$E$12)</f>
        <v>300</v>
      </c>
      <c r="BJ155" s="28">
        <f t="shared" ref="BJ155:BR155" si="434">BJ$99/10*$C155/(2+$E$12)</f>
        <v>250.00000000000006</v>
      </c>
      <c r="BK155" s="28">
        <f t="shared" si="434"/>
        <v>208.33333333333326</v>
      </c>
      <c r="BL155" s="28">
        <f t="shared" si="434"/>
        <v>173.6111111111112</v>
      </c>
      <c r="BM155" s="28">
        <f t="shared" si="434"/>
        <v>144.67592592592587</v>
      </c>
      <c r="BN155" s="28">
        <f t="shared" si="434"/>
        <v>120.56327160493841</v>
      </c>
      <c r="BO155" s="28">
        <f t="shared" si="434"/>
        <v>100.46939300411518</v>
      </c>
      <c r="BP155" s="28">
        <f t="shared" si="434"/>
        <v>83.72449417009598</v>
      </c>
      <c r="BQ155" s="28">
        <f t="shared" si="434"/>
        <v>69.770411808413215</v>
      </c>
      <c r="BR155" s="28">
        <f t="shared" si="434"/>
        <v>58.142009840344542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215.32407407407408</v>
      </c>
      <c r="J156" s="28"/>
      <c r="K156" s="28"/>
      <c r="L156" s="28"/>
      <c r="M156" s="28"/>
      <c r="N156" s="28">
        <f>SUM(E155:N155)/10</f>
        <v>150.92899507982776</v>
      </c>
      <c r="P156" s="163"/>
      <c r="Q156" s="162"/>
      <c r="R156" s="20" t="s">
        <v>22</v>
      </c>
      <c r="S156" s="28"/>
      <c r="T156" s="28"/>
      <c r="U156" s="28"/>
      <c r="V156" s="28"/>
      <c r="W156" s="28">
        <f>SUM(S155:W155)/5</f>
        <v>215.32407407407408</v>
      </c>
      <c r="X156" s="28"/>
      <c r="Y156" s="28"/>
      <c r="Z156" s="28"/>
      <c r="AA156" s="28"/>
      <c r="AB156" s="28">
        <f>SUM(S155:AB155)/10</f>
        <v>150.92899507982776</v>
      </c>
      <c r="AD156" s="163"/>
      <c r="AE156" s="162"/>
      <c r="AF156" s="20" t="s">
        <v>22</v>
      </c>
      <c r="AG156" s="28"/>
      <c r="AH156" s="28"/>
      <c r="AI156" s="28"/>
      <c r="AJ156" s="28"/>
      <c r="AK156" s="28">
        <f>SUM(AG155:AK155)/5</f>
        <v>215.32407407407408</v>
      </c>
      <c r="AL156" s="28"/>
      <c r="AM156" s="28"/>
      <c r="AN156" s="28"/>
      <c r="AO156" s="28"/>
      <c r="AP156" s="28">
        <f>SUM(AG155:AP155)/10</f>
        <v>150.92899507982776</v>
      </c>
      <c r="AR156" s="163"/>
      <c r="AS156" s="162"/>
      <c r="AT156" s="20" t="s">
        <v>22</v>
      </c>
      <c r="AU156" s="28"/>
      <c r="AV156" s="28"/>
      <c r="AW156" s="28"/>
      <c r="AX156" s="28"/>
      <c r="AY156" s="28">
        <f>SUM(AU155:AY155)/5</f>
        <v>215.32407407407408</v>
      </c>
      <c r="AZ156" s="28"/>
      <c r="BA156" s="28"/>
      <c r="BB156" s="28"/>
      <c r="BC156" s="28"/>
      <c r="BD156" s="28">
        <f>SUM(AU155:BD155)/10</f>
        <v>150.92899507982776</v>
      </c>
      <c r="BF156" s="163"/>
      <c r="BG156" s="162"/>
      <c r="BH156" s="20" t="s">
        <v>22</v>
      </c>
      <c r="BI156" s="28"/>
      <c r="BJ156" s="28"/>
      <c r="BK156" s="28"/>
      <c r="BL156" s="28"/>
      <c r="BM156" s="28">
        <f>SUM(BI155:BM155)/5</f>
        <v>215.32407407407408</v>
      </c>
      <c r="BN156" s="28"/>
      <c r="BO156" s="28"/>
      <c r="BP156" s="28"/>
      <c r="BQ156" s="28"/>
      <c r="BR156" s="28">
        <f>SUM(BI155:BR155)/10</f>
        <v>150.92899507982776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300</v>
      </c>
      <c r="F157" s="28">
        <f t="shared" ref="F157:N157" si="435">F$100/10*$C155/(2+$E$12)</f>
        <v>550</v>
      </c>
      <c r="G157" s="28">
        <f t="shared" si="435"/>
        <v>758.33333333333326</v>
      </c>
      <c r="H157" s="28">
        <f t="shared" si="435"/>
        <v>931.94444444444457</v>
      </c>
      <c r="I157" s="28">
        <f t="shared" si="435"/>
        <v>1076.6203703703702</v>
      </c>
      <c r="J157" s="28">
        <f t="shared" si="435"/>
        <v>1197.1836419753088</v>
      </c>
      <c r="K157" s="28">
        <f t="shared" si="435"/>
        <v>1297.6530349794241</v>
      </c>
      <c r="L157" s="28">
        <f t="shared" si="435"/>
        <v>1381.3775291495199</v>
      </c>
      <c r="M157" s="28">
        <f t="shared" si="435"/>
        <v>1451.1479409579331</v>
      </c>
      <c r="N157" s="28">
        <f t="shared" si="435"/>
        <v>1509.2899507982775</v>
      </c>
      <c r="P157" s="163"/>
      <c r="Q157" s="162"/>
      <c r="R157" s="20" t="s">
        <v>52</v>
      </c>
      <c r="S157" s="28">
        <f>S$100/10*$C155/(2+$E$12)</f>
        <v>300</v>
      </c>
      <c r="T157" s="28">
        <f t="shared" ref="T157:AB157" si="436">T$100/10*$C155/(2+$E$12)</f>
        <v>550</v>
      </c>
      <c r="U157" s="28">
        <f t="shared" si="436"/>
        <v>758.33333333333326</v>
      </c>
      <c r="V157" s="28">
        <f t="shared" si="436"/>
        <v>931.94444444444457</v>
      </c>
      <c r="W157" s="28">
        <f t="shared" si="436"/>
        <v>1076.6203703703702</v>
      </c>
      <c r="X157" s="28">
        <f t="shared" si="436"/>
        <v>1197.1836419753088</v>
      </c>
      <c r="Y157" s="28">
        <f t="shared" si="436"/>
        <v>1297.6530349794241</v>
      </c>
      <c r="Z157" s="28">
        <f t="shared" si="436"/>
        <v>1381.3775291495199</v>
      </c>
      <c r="AA157" s="28">
        <f t="shared" si="436"/>
        <v>1451.1479409579331</v>
      </c>
      <c r="AB157" s="28">
        <f t="shared" si="436"/>
        <v>1509.2899507982775</v>
      </c>
      <c r="AD157" s="163"/>
      <c r="AE157" s="162"/>
      <c r="AF157" s="20" t="s">
        <v>52</v>
      </c>
      <c r="AG157" s="28">
        <f>AG$100/10*$C155/(2+$E$12)</f>
        <v>300</v>
      </c>
      <c r="AH157" s="28">
        <f t="shared" ref="AH157:AP157" si="437">AH$100/10*$C155/(2+$E$12)</f>
        <v>550</v>
      </c>
      <c r="AI157" s="28">
        <f t="shared" si="437"/>
        <v>758.33333333333326</v>
      </c>
      <c r="AJ157" s="28">
        <f t="shared" si="437"/>
        <v>931.94444444444457</v>
      </c>
      <c r="AK157" s="28">
        <f t="shared" si="437"/>
        <v>1076.6203703703702</v>
      </c>
      <c r="AL157" s="28">
        <f t="shared" si="437"/>
        <v>1197.1836419753088</v>
      </c>
      <c r="AM157" s="28">
        <f t="shared" si="437"/>
        <v>1297.6530349794241</v>
      </c>
      <c r="AN157" s="28">
        <f t="shared" si="437"/>
        <v>1381.3775291495199</v>
      </c>
      <c r="AO157" s="28">
        <f t="shared" si="437"/>
        <v>1451.1479409579331</v>
      </c>
      <c r="AP157" s="28">
        <f t="shared" si="437"/>
        <v>1509.2899507982775</v>
      </c>
      <c r="AR157" s="163"/>
      <c r="AS157" s="162"/>
      <c r="AT157" s="20" t="s">
        <v>52</v>
      </c>
      <c r="AU157" s="28">
        <f>AU$100/10*$C155/(2+$E$12)</f>
        <v>300</v>
      </c>
      <c r="AV157" s="28">
        <f t="shared" ref="AV157:BD157" si="438">AV$100/10*$C155/(2+$E$12)</f>
        <v>550</v>
      </c>
      <c r="AW157" s="28">
        <f t="shared" si="438"/>
        <v>758.33333333333326</v>
      </c>
      <c r="AX157" s="28">
        <f t="shared" si="438"/>
        <v>931.94444444444457</v>
      </c>
      <c r="AY157" s="28">
        <f t="shared" si="438"/>
        <v>1076.6203703703702</v>
      </c>
      <c r="AZ157" s="28">
        <f t="shared" si="438"/>
        <v>1197.1836419753088</v>
      </c>
      <c r="BA157" s="28">
        <f t="shared" si="438"/>
        <v>1297.6530349794241</v>
      </c>
      <c r="BB157" s="28">
        <f t="shared" si="438"/>
        <v>1381.3775291495199</v>
      </c>
      <c r="BC157" s="28">
        <f t="shared" si="438"/>
        <v>1451.1479409579331</v>
      </c>
      <c r="BD157" s="28">
        <f t="shared" si="438"/>
        <v>1509.2899507982775</v>
      </c>
      <c r="BF157" s="163"/>
      <c r="BG157" s="162"/>
      <c r="BH157" s="20" t="s">
        <v>52</v>
      </c>
      <c r="BI157" s="28">
        <f>BI$100/10*$C155/(2+$E$12)</f>
        <v>300</v>
      </c>
      <c r="BJ157" s="28">
        <f t="shared" ref="BJ157:BR157" si="439">BJ$100/10*$C155/(2+$E$12)</f>
        <v>550</v>
      </c>
      <c r="BK157" s="28">
        <f t="shared" si="439"/>
        <v>758.33333333333326</v>
      </c>
      <c r="BL157" s="28">
        <f t="shared" si="439"/>
        <v>931.94444444444457</v>
      </c>
      <c r="BM157" s="28">
        <f t="shared" si="439"/>
        <v>1076.6203703703702</v>
      </c>
      <c r="BN157" s="28">
        <f t="shared" si="439"/>
        <v>1197.1836419753088</v>
      </c>
      <c r="BO157" s="28">
        <f t="shared" si="439"/>
        <v>1297.6530349794241</v>
      </c>
      <c r="BP157" s="28">
        <f t="shared" si="439"/>
        <v>1381.3775291495199</v>
      </c>
      <c r="BQ157" s="28">
        <f t="shared" si="439"/>
        <v>1451.1479409579331</v>
      </c>
      <c r="BR157" s="28">
        <f t="shared" si="439"/>
        <v>1509.2899507982775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6000</v>
      </c>
      <c r="F158" s="28">
        <f t="shared" ref="F158:N158" si="440">F$99/10*$C158/(2+$E$12)</f>
        <v>5000.0000000000018</v>
      </c>
      <c r="G158" s="28">
        <f t="shared" si="440"/>
        <v>4166.6666666666652</v>
      </c>
      <c r="H158" s="28">
        <f t="shared" si="440"/>
        <v>3472.222222222224</v>
      </c>
      <c r="I158" s="28">
        <f t="shared" si="440"/>
        <v>2893.5185185185173</v>
      </c>
      <c r="J158" s="28">
        <f t="shared" si="440"/>
        <v>2411.2654320987681</v>
      </c>
      <c r="K158" s="28">
        <f t="shared" si="440"/>
        <v>2009.3878600823034</v>
      </c>
      <c r="L158" s="28">
        <f t="shared" si="440"/>
        <v>1674.4898834019193</v>
      </c>
      <c r="M158" s="28">
        <f t="shared" si="440"/>
        <v>1395.4082361682645</v>
      </c>
      <c r="N158" s="28">
        <f t="shared" si="440"/>
        <v>1162.8401968068908</v>
      </c>
      <c r="P158" s="163"/>
      <c r="Q158" s="162">
        <v>400000</v>
      </c>
      <c r="R158" s="58" t="s">
        <v>19</v>
      </c>
      <c r="S158" s="28">
        <f>S$99/10*$C158/(2+$E$12)</f>
        <v>6000</v>
      </c>
      <c r="T158" s="28">
        <f t="shared" ref="T158:AB158" si="441">T$99/10*$C158/(2+$E$12)</f>
        <v>5000.0000000000018</v>
      </c>
      <c r="U158" s="28">
        <f t="shared" si="441"/>
        <v>4166.6666666666652</v>
      </c>
      <c r="V158" s="28">
        <f t="shared" si="441"/>
        <v>3472.222222222224</v>
      </c>
      <c r="W158" s="28">
        <f t="shared" si="441"/>
        <v>2893.5185185185173</v>
      </c>
      <c r="X158" s="28">
        <f t="shared" si="441"/>
        <v>2411.2654320987681</v>
      </c>
      <c r="Y158" s="28">
        <f t="shared" si="441"/>
        <v>2009.3878600823034</v>
      </c>
      <c r="Z158" s="28">
        <f t="shared" si="441"/>
        <v>1674.4898834019193</v>
      </c>
      <c r="AA158" s="28">
        <f t="shared" si="441"/>
        <v>1395.4082361682645</v>
      </c>
      <c r="AB158" s="28">
        <f t="shared" si="441"/>
        <v>1162.8401968068908</v>
      </c>
      <c r="AD158" s="163"/>
      <c r="AE158" s="162">
        <v>400000</v>
      </c>
      <c r="AF158" s="58" t="s">
        <v>19</v>
      </c>
      <c r="AG158" s="28">
        <f>AG$99/10*$C158/(2+$E$12)</f>
        <v>6000</v>
      </c>
      <c r="AH158" s="28">
        <f t="shared" ref="AH158:AP158" si="442">AH$99/10*$C158/(2+$E$12)</f>
        <v>5000.0000000000018</v>
      </c>
      <c r="AI158" s="28">
        <f t="shared" si="442"/>
        <v>4166.6666666666652</v>
      </c>
      <c r="AJ158" s="28">
        <f t="shared" si="442"/>
        <v>3472.222222222224</v>
      </c>
      <c r="AK158" s="28">
        <f t="shared" si="442"/>
        <v>2893.5185185185173</v>
      </c>
      <c r="AL158" s="28">
        <f t="shared" si="442"/>
        <v>2411.2654320987681</v>
      </c>
      <c r="AM158" s="28">
        <f t="shared" si="442"/>
        <v>2009.3878600823034</v>
      </c>
      <c r="AN158" s="28">
        <f t="shared" si="442"/>
        <v>1674.4898834019193</v>
      </c>
      <c r="AO158" s="28">
        <f t="shared" si="442"/>
        <v>1395.4082361682645</v>
      </c>
      <c r="AP158" s="28">
        <f t="shared" si="442"/>
        <v>1162.8401968068908</v>
      </c>
      <c r="AR158" s="163"/>
      <c r="AS158" s="162">
        <v>400000</v>
      </c>
      <c r="AT158" s="58" t="s">
        <v>19</v>
      </c>
      <c r="AU158" s="28">
        <f>AU$99/10*$C158/(2+$E$12)</f>
        <v>6000</v>
      </c>
      <c r="AV158" s="28">
        <f t="shared" ref="AV158:BD158" si="443">AV$99/10*$C158/(2+$E$12)</f>
        <v>5000.0000000000018</v>
      </c>
      <c r="AW158" s="28">
        <f t="shared" si="443"/>
        <v>4166.6666666666652</v>
      </c>
      <c r="AX158" s="28">
        <f t="shared" si="443"/>
        <v>3472.222222222224</v>
      </c>
      <c r="AY158" s="28">
        <f t="shared" si="443"/>
        <v>2893.5185185185173</v>
      </c>
      <c r="AZ158" s="28">
        <f t="shared" si="443"/>
        <v>2411.2654320987681</v>
      </c>
      <c r="BA158" s="28">
        <f t="shared" si="443"/>
        <v>2009.3878600823034</v>
      </c>
      <c r="BB158" s="28">
        <f t="shared" si="443"/>
        <v>1674.4898834019193</v>
      </c>
      <c r="BC158" s="28">
        <f t="shared" si="443"/>
        <v>1395.4082361682645</v>
      </c>
      <c r="BD158" s="28">
        <f t="shared" si="443"/>
        <v>1162.8401968068908</v>
      </c>
      <c r="BF158" s="163"/>
      <c r="BG158" s="162">
        <v>400000</v>
      </c>
      <c r="BH158" s="58" t="s">
        <v>19</v>
      </c>
      <c r="BI158" s="28">
        <f>BI$99/10*$C158/(2+$E$12)</f>
        <v>6000</v>
      </c>
      <c r="BJ158" s="28">
        <f t="shared" ref="BJ158:BR158" si="444">BJ$99/10*$C158/(2+$E$12)</f>
        <v>5000.0000000000018</v>
      </c>
      <c r="BK158" s="28">
        <f t="shared" si="444"/>
        <v>4166.6666666666652</v>
      </c>
      <c r="BL158" s="28">
        <f t="shared" si="444"/>
        <v>3472.222222222224</v>
      </c>
      <c r="BM158" s="28">
        <f t="shared" si="444"/>
        <v>2893.5185185185173</v>
      </c>
      <c r="BN158" s="28">
        <f t="shared" si="444"/>
        <v>2411.2654320987681</v>
      </c>
      <c r="BO158" s="28">
        <f t="shared" si="444"/>
        <v>2009.3878600823034</v>
      </c>
      <c r="BP158" s="28">
        <f t="shared" si="444"/>
        <v>1674.4898834019193</v>
      </c>
      <c r="BQ158" s="28">
        <f t="shared" si="444"/>
        <v>1395.4082361682645</v>
      </c>
      <c r="BR158" s="28">
        <f t="shared" si="444"/>
        <v>1162.8401968068908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4306.4814814814818</v>
      </c>
      <c r="J159" s="28"/>
      <c r="K159" s="28"/>
      <c r="L159" s="28"/>
      <c r="M159" s="28"/>
      <c r="N159" s="28">
        <f>SUM(E158:N158)/10</f>
        <v>3018.5799015965554</v>
      </c>
      <c r="P159" s="163"/>
      <c r="Q159" s="162"/>
      <c r="R159" s="20" t="s">
        <v>22</v>
      </c>
      <c r="S159" s="28"/>
      <c r="T159" s="28"/>
      <c r="U159" s="28"/>
      <c r="V159" s="28"/>
      <c r="W159" s="28">
        <f>SUM(S158:W158)/5</f>
        <v>4306.4814814814818</v>
      </c>
      <c r="X159" s="28"/>
      <c r="Y159" s="28"/>
      <c r="Z159" s="28"/>
      <c r="AA159" s="28"/>
      <c r="AB159" s="28">
        <f>SUM(S158:AB158)/10</f>
        <v>3018.5799015965554</v>
      </c>
      <c r="AD159" s="163"/>
      <c r="AE159" s="162"/>
      <c r="AF159" s="20" t="s">
        <v>22</v>
      </c>
      <c r="AG159" s="28"/>
      <c r="AH159" s="28"/>
      <c r="AI159" s="28"/>
      <c r="AJ159" s="28"/>
      <c r="AK159" s="28">
        <f>SUM(AG158:AK158)/5</f>
        <v>4306.4814814814818</v>
      </c>
      <c r="AL159" s="28"/>
      <c r="AM159" s="28"/>
      <c r="AN159" s="28"/>
      <c r="AO159" s="28"/>
      <c r="AP159" s="28">
        <f>SUM(AG158:AP158)/10</f>
        <v>3018.5799015965554</v>
      </c>
      <c r="AR159" s="163"/>
      <c r="AS159" s="162"/>
      <c r="AT159" s="20" t="s">
        <v>22</v>
      </c>
      <c r="AU159" s="28"/>
      <c r="AV159" s="28"/>
      <c r="AW159" s="28"/>
      <c r="AX159" s="28"/>
      <c r="AY159" s="28">
        <f>SUM(AU158:AY158)/5</f>
        <v>4306.4814814814818</v>
      </c>
      <c r="AZ159" s="28"/>
      <c r="BA159" s="28"/>
      <c r="BB159" s="28"/>
      <c r="BC159" s="28"/>
      <c r="BD159" s="28">
        <f>SUM(AU158:BD158)/10</f>
        <v>3018.5799015965554</v>
      </c>
      <c r="BF159" s="163"/>
      <c r="BG159" s="162"/>
      <c r="BH159" s="20" t="s">
        <v>22</v>
      </c>
      <c r="BI159" s="28"/>
      <c r="BJ159" s="28"/>
      <c r="BK159" s="28"/>
      <c r="BL159" s="28"/>
      <c r="BM159" s="28">
        <f>SUM(BI158:BM158)/5</f>
        <v>4306.4814814814818</v>
      </c>
      <c r="BN159" s="28"/>
      <c r="BO159" s="28"/>
      <c r="BP159" s="28"/>
      <c r="BQ159" s="28"/>
      <c r="BR159" s="28">
        <f>SUM(BI158:BR158)/10</f>
        <v>3018.5799015965554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6000</v>
      </c>
      <c r="F160" s="28">
        <f t="shared" ref="F160:N160" si="445">F$100/10*$C158/(2+$E$12)</f>
        <v>11000.000000000002</v>
      </c>
      <c r="G160" s="28">
        <f t="shared" si="445"/>
        <v>15166.666666666666</v>
      </c>
      <c r="H160" s="28">
        <f t="shared" si="445"/>
        <v>18638.888888888891</v>
      </c>
      <c r="I160" s="28">
        <f t="shared" si="445"/>
        <v>21532.407407407405</v>
      </c>
      <c r="J160" s="28">
        <f t="shared" si="445"/>
        <v>23943.672839506176</v>
      </c>
      <c r="K160" s="28">
        <f t="shared" si="445"/>
        <v>25953.060699588481</v>
      </c>
      <c r="L160" s="28">
        <f t="shared" si="445"/>
        <v>27627.5505829904</v>
      </c>
      <c r="M160" s="28">
        <f t="shared" si="445"/>
        <v>29022.958819158659</v>
      </c>
      <c r="N160" s="28">
        <f t="shared" si="445"/>
        <v>30185.799015965553</v>
      </c>
      <c r="P160" s="163"/>
      <c r="Q160" s="162"/>
      <c r="R160" s="20" t="s">
        <v>52</v>
      </c>
      <c r="S160" s="28">
        <f>S$100/10*$C158/(2+$E$12)</f>
        <v>6000</v>
      </c>
      <c r="T160" s="28">
        <f t="shared" ref="T160:AB160" si="446">T$100*$C158/20</f>
        <v>13750</v>
      </c>
      <c r="U160" s="28">
        <f t="shared" si="446"/>
        <v>18958.333333333332</v>
      </c>
      <c r="V160" s="28">
        <f t="shared" si="446"/>
        <v>23298.611111111113</v>
      </c>
      <c r="W160" s="28">
        <f t="shared" si="446"/>
        <v>26915.509259259259</v>
      </c>
      <c r="X160" s="28">
        <f t="shared" si="446"/>
        <v>29929.591049382725</v>
      </c>
      <c r="Y160" s="28">
        <f t="shared" si="446"/>
        <v>32441.325874485599</v>
      </c>
      <c r="Z160" s="28">
        <f t="shared" si="446"/>
        <v>34534.438228738007</v>
      </c>
      <c r="AA160" s="28">
        <f t="shared" si="446"/>
        <v>36278.698523948326</v>
      </c>
      <c r="AB160" s="28">
        <f t="shared" si="446"/>
        <v>37732.248769956939</v>
      </c>
      <c r="AD160" s="163"/>
      <c r="AE160" s="162"/>
      <c r="AF160" s="20" t="s">
        <v>52</v>
      </c>
      <c r="AG160" s="28">
        <f>AG$100/10*$C158/(2+$E$12)</f>
        <v>6000</v>
      </c>
      <c r="AH160" s="28">
        <f t="shared" ref="AH160:AP160" si="447">AH$100*$C158/20</f>
        <v>13750</v>
      </c>
      <c r="AI160" s="28">
        <f t="shared" si="447"/>
        <v>18958.333333333332</v>
      </c>
      <c r="AJ160" s="28">
        <f t="shared" si="447"/>
        <v>23298.611111111113</v>
      </c>
      <c r="AK160" s="28">
        <f t="shared" si="447"/>
        <v>26915.509259259259</v>
      </c>
      <c r="AL160" s="28">
        <f t="shared" si="447"/>
        <v>29929.591049382725</v>
      </c>
      <c r="AM160" s="28">
        <f t="shared" si="447"/>
        <v>32441.325874485599</v>
      </c>
      <c r="AN160" s="28">
        <f t="shared" si="447"/>
        <v>34534.438228738007</v>
      </c>
      <c r="AO160" s="28">
        <f t="shared" si="447"/>
        <v>36278.698523948326</v>
      </c>
      <c r="AP160" s="28">
        <f t="shared" si="447"/>
        <v>37732.248769956939</v>
      </c>
      <c r="AR160" s="163"/>
      <c r="AS160" s="162"/>
      <c r="AT160" s="20" t="s">
        <v>52</v>
      </c>
      <c r="AU160" s="28">
        <f>AU$100/10*$C158/(2+$E$12)</f>
        <v>6000</v>
      </c>
      <c r="AV160" s="28">
        <f t="shared" ref="AV160:BD160" si="448">AV$100*$C158/20</f>
        <v>13750</v>
      </c>
      <c r="AW160" s="28">
        <f t="shared" si="448"/>
        <v>18958.333333333332</v>
      </c>
      <c r="AX160" s="28">
        <f t="shared" si="448"/>
        <v>23298.611111111113</v>
      </c>
      <c r="AY160" s="28">
        <f t="shared" si="448"/>
        <v>26915.509259259259</v>
      </c>
      <c r="AZ160" s="28">
        <f t="shared" si="448"/>
        <v>29929.591049382725</v>
      </c>
      <c r="BA160" s="28">
        <f t="shared" si="448"/>
        <v>32441.325874485599</v>
      </c>
      <c r="BB160" s="28">
        <f t="shared" si="448"/>
        <v>34534.438228738007</v>
      </c>
      <c r="BC160" s="28">
        <f t="shared" si="448"/>
        <v>36278.698523948326</v>
      </c>
      <c r="BD160" s="28">
        <f t="shared" si="448"/>
        <v>37732.248769956939</v>
      </c>
      <c r="BF160" s="163"/>
      <c r="BG160" s="162"/>
      <c r="BH160" s="20" t="s">
        <v>52</v>
      </c>
      <c r="BI160" s="28">
        <f>BI$100/10*$C158/(2+$E$12)</f>
        <v>6000</v>
      </c>
      <c r="BJ160" s="28">
        <f t="shared" ref="BJ160:BR160" si="449">BJ$100*$C158/20</f>
        <v>13750</v>
      </c>
      <c r="BK160" s="28">
        <f t="shared" si="449"/>
        <v>18958.333333333332</v>
      </c>
      <c r="BL160" s="28">
        <f t="shared" si="449"/>
        <v>23298.611111111113</v>
      </c>
      <c r="BM160" s="28">
        <f t="shared" si="449"/>
        <v>26915.509259259259</v>
      </c>
      <c r="BN160" s="28">
        <f t="shared" si="449"/>
        <v>29929.591049382725</v>
      </c>
      <c r="BO160" s="28">
        <f t="shared" si="449"/>
        <v>32441.325874485599</v>
      </c>
      <c r="BP160" s="28">
        <f t="shared" si="449"/>
        <v>34534.438228738007</v>
      </c>
      <c r="BQ160" s="28">
        <f t="shared" si="449"/>
        <v>36278.698523948326</v>
      </c>
      <c r="BR160" s="28">
        <f t="shared" si="449"/>
        <v>37732.248769956939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15000</v>
      </c>
      <c r="F161" s="30">
        <f t="shared" ref="F161:N161" si="450">F$99/10*$C$161/(2+$E$12)</f>
        <v>12500.000000000004</v>
      </c>
      <c r="G161" s="30">
        <f t="shared" si="450"/>
        <v>10416.666666666662</v>
      </c>
      <c r="H161" s="30">
        <f t="shared" si="450"/>
        <v>8680.5555555555584</v>
      </c>
      <c r="I161" s="30">
        <f t="shared" si="450"/>
        <v>7233.7962962962938</v>
      </c>
      <c r="J161" s="30">
        <f t="shared" si="450"/>
        <v>6028.16358024692</v>
      </c>
      <c r="K161" s="30">
        <f t="shared" si="450"/>
        <v>5023.4696502057586</v>
      </c>
      <c r="L161" s="30">
        <f t="shared" si="450"/>
        <v>4186.2247085047984</v>
      </c>
      <c r="M161" s="30">
        <f t="shared" si="450"/>
        <v>3488.5205904206609</v>
      </c>
      <c r="N161" s="30">
        <f t="shared" si="450"/>
        <v>2907.1004920172272</v>
      </c>
      <c r="P161" s="165"/>
      <c r="Q161" s="161">
        <v>1000000</v>
      </c>
      <c r="R161" s="16" t="s">
        <v>19</v>
      </c>
      <c r="S161" s="30">
        <f>S$99/10*$C$161/(2+$E$12)</f>
        <v>15000</v>
      </c>
      <c r="T161" s="30">
        <f t="shared" ref="T161:AB161" si="451">T$99/10*$C$161/(2+$E$12)</f>
        <v>12500.000000000004</v>
      </c>
      <c r="U161" s="30">
        <f t="shared" si="451"/>
        <v>10416.666666666662</v>
      </c>
      <c r="V161" s="30">
        <f t="shared" si="451"/>
        <v>8680.5555555555584</v>
      </c>
      <c r="W161" s="30">
        <f t="shared" si="451"/>
        <v>7233.7962962962938</v>
      </c>
      <c r="X161" s="30">
        <f t="shared" si="451"/>
        <v>6028.16358024692</v>
      </c>
      <c r="Y161" s="30">
        <f t="shared" si="451"/>
        <v>5023.4696502057586</v>
      </c>
      <c r="Z161" s="30">
        <f t="shared" si="451"/>
        <v>4186.2247085047984</v>
      </c>
      <c r="AA161" s="30">
        <f t="shared" si="451"/>
        <v>3488.5205904206609</v>
      </c>
      <c r="AB161" s="30">
        <f t="shared" si="451"/>
        <v>2907.1004920172272</v>
      </c>
      <c r="AD161" s="165"/>
      <c r="AE161" s="161">
        <v>1000000</v>
      </c>
      <c r="AF161" s="16" t="s">
        <v>19</v>
      </c>
      <c r="AG161" s="30">
        <f>AG$99/10*$C$161/(2+$E$12)</f>
        <v>15000</v>
      </c>
      <c r="AH161" s="30">
        <f t="shared" ref="AH161:AP161" si="452">AH$99/10*$C$161/(2+$E$12)</f>
        <v>12500.000000000004</v>
      </c>
      <c r="AI161" s="30">
        <f t="shared" si="452"/>
        <v>10416.666666666662</v>
      </c>
      <c r="AJ161" s="30">
        <f t="shared" si="452"/>
        <v>8680.5555555555584</v>
      </c>
      <c r="AK161" s="30">
        <f t="shared" si="452"/>
        <v>7233.7962962962938</v>
      </c>
      <c r="AL161" s="30">
        <f t="shared" si="452"/>
        <v>6028.16358024692</v>
      </c>
      <c r="AM161" s="30">
        <f t="shared" si="452"/>
        <v>5023.4696502057586</v>
      </c>
      <c r="AN161" s="30">
        <f t="shared" si="452"/>
        <v>4186.2247085047984</v>
      </c>
      <c r="AO161" s="30">
        <f t="shared" si="452"/>
        <v>3488.5205904206609</v>
      </c>
      <c r="AP161" s="30">
        <f t="shared" si="452"/>
        <v>2907.1004920172272</v>
      </c>
      <c r="AR161" s="165"/>
      <c r="AS161" s="161">
        <v>1000000</v>
      </c>
      <c r="AT161" s="16" t="s">
        <v>19</v>
      </c>
      <c r="AU161" s="30">
        <f>AU$99/10*$C$161/(2+$E$12)</f>
        <v>15000</v>
      </c>
      <c r="AV161" s="30">
        <f t="shared" ref="AV161:BD161" si="453">AV$99/10*$C$161/(2+$E$12)</f>
        <v>12500.000000000004</v>
      </c>
      <c r="AW161" s="30">
        <f t="shared" si="453"/>
        <v>10416.666666666662</v>
      </c>
      <c r="AX161" s="30">
        <f t="shared" si="453"/>
        <v>8680.5555555555584</v>
      </c>
      <c r="AY161" s="30">
        <f t="shared" si="453"/>
        <v>7233.7962962962938</v>
      </c>
      <c r="AZ161" s="30">
        <f t="shared" si="453"/>
        <v>6028.16358024692</v>
      </c>
      <c r="BA161" s="30">
        <f t="shared" si="453"/>
        <v>5023.4696502057586</v>
      </c>
      <c r="BB161" s="30">
        <f t="shared" si="453"/>
        <v>4186.2247085047984</v>
      </c>
      <c r="BC161" s="30">
        <f t="shared" si="453"/>
        <v>3488.5205904206609</v>
      </c>
      <c r="BD161" s="30">
        <f t="shared" si="453"/>
        <v>2907.1004920172272</v>
      </c>
      <c r="BF161" s="165"/>
      <c r="BG161" s="161">
        <v>1000000</v>
      </c>
      <c r="BH161" s="16" t="s">
        <v>19</v>
      </c>
      <c r="BI161" s="30">
        <f>BI$99/10*$C$161/(2+$E$12)</f>
        <v>15000</v>
      </c>
      <c r="BJ161" s="30">
        <f t="shared" ref="BJ161:BR161" si="454">BJ$99/10*$C$161/(2+$E$12)</f>
        <v>12500.000000000004</v>
      </c>
      <c r="BK161" s="30">
        <f t="shared" si="454"/>
        <v>10416.666666666662</v>
      </c>
      <c r="BL161" s="30">
        <f t="shared" si="454"/>
        <v>8680.5555555555584</v>
      </c>
      <c r="BM161" s="30">
        <f t="shared" si="454"/>
        <v>7233.7962962962938</v>
      </c>
      <c r="BN161" s="30">
        <f t="shared" si="454"/>
        <v>6028.16358024692</v>
      </c>
      <c r="BO161" s="30">
        <f t="shared" si="454"/>
        <v>5023.4696502057586</v>
      </c>
      <c r="BP161" s="30">
        <f t="shared" si="454"/>
        <v>4186.2247085047984</v>
      </c>
      <c r="BQ161" s="30">
        <f t="shared" si="454"/>
        <v>3488.5205904206609</v>
      </c>
      <c r="BR161" s="30">
        <f t="shared" si="454"/>
        <v>2907.1004920172272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10766.203703703703</v>
      </c>
      <c r="J162" s="30"/>
      <c r="K162" s="30"/>
      <c r="L162" s="30"/>
      <c r="M162" s="30"/>
      <c r="N162" s="30">
        <f>SUM(E161:N161)/10</f>
        <v>7546.4497539913882</v>
      </c>
      <c r="P162" s="165"/>
      <c r="Q162" s="161"/>
      <c r="R162" s="16" t="s">
        <v>22</v>
      </c>
      <c r="S162" s="30"/>
      <c r="T162" s="30"/>
      <c r="U162" s="30"/>
      <c r="V162" s="30"/>
      <c r="W162" s="30">
        <f>SUM(S161:W161)/5</f>
        <v>10766.203703703703</v>
      </c>
      <c r="X162" s="30"/>
      <c r="Y162" s="30"/>
      <c r="Z162" s="30"/>
      <c r="AA162" s="30"/>
      <c r="AB162" s="30">
        <f>SUM(S161:AB161)/10</f>
        <v>7546.4497539913882</v>
      </c>
      <c r="AD162" s="165"/>
      <c r="AE162" s="161"/>
      <c r="AF162" s="16" t="s">
        <v>22</v>
      </c>
      <c r="AG162" s="30"/>
      <c r="AH162" s="30"/>
      <c r="AI162" s="30"/>
      <c r="AJ162" s="30"/>
      <c r="AK162" s="30">
        <f>SUM(AG161:AK161)/5</f>
        <v>10766.203703703703</v>
      </c>
      <c r="AL162" s="30"/>
      <c r="AM162" s="30"/>
      <c r="AN162" s="30"/>
      <c r="AO162" s="30"/>
      <c r="AP162" s="30">
        <f>SUM(AG161:AP161)/10</f>
        <v>7546.4497539913882</v>
      </c>
      <c r="AR162" s="165"/>
      <c r="AS162" s="161"/>
      <c r="AT162" s="16" t="s">
        <v>22</v>
      </c>
      <c r="AU162" s="30"/>
      <c r="AV162" s="30"/>
      <c r="AW162" s="30"/>
      <c r="AX162" s="30"/>
      <c r="AY162" s="30">
        <f>SUM(AU161:AY161)/5</f>
        <v>10766.203703703703</v>
      </c>
      <c r="AZ162" s="30"/>
      <c r="BA162" s="30"/>
      <c r="BB162" s="30"/>
      <c r="BC162" s="30"/>
      <c r="BD162" s="30">
        <f>SUM(AU161:BD161)/10</f>
        <v>7546.4497539913882</v>
      </c>
      <c r="BF162" s="165"/>
      <c r="BG162" s="161"/>
      <c r="BH162" s="16" t="s">
        <v>22</v>
      </c>
      <c r="BI162" s="30"/>
      <c r="BJ162" s="30"/>
      <c r="BK162" s="30"/>
      <c r="BL162" s="30"/>
      <c r="BM162" s="30">
        <f>SUM(BI161:BM161)/5</f>
        <v>10766.203703703703</v>
      </c>
      <c r="BN162" s="30"/>
      <c r="BO162" s="30"/>
      <c r="BP162" s="30"/>
      <c r="BQ162" s="30"/>
      <c r="BR162" s="30">
        <f>SUM(BI161:BR161)/10</f>
        <v>7546.4497539913882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15000</v>
      </c>
      <c r="F163" s="30">
        <f t="shared" ref="F163:N163" si="455">F$100/10*$C161/(2+$E$12)</f>
        <v>27500</v>
      </c>
      <c r="G163" s="30">
        <f t="shared" si="455"/>
        <v>37916.666666666664</v>
      </c>
      <c r="H163" s="30">
        <f t="shared" si="455"/>
        <v>46597.222222222226</v>
      </c>
      <c r="I163" s="30">
        <f t="shared" si="455"/>
        <v>53831.018518518518</v>
      </c>
      <c r="J163" s="30">
        <f t="shared" si="455"/>
        <v>59859.182098765436</v>
      </c>
      <c r="K163" s="30">
        <f t="shared" si="455"/>
        <v>64882.651748971199</v>
      </c>
      <c r="L163" s="30">
        <f t="shared" si="455"/>
        <v>69068.876457475999</v>
      </c>
      <c r="M163" s="30">
        <f t="shared" si="455"/>
        <v>72557.397047896666</v>
      </c>
      <c r="N163" s="30">
        <f t="shared" si="455"/>
        <v>75464.497539913878</v>
      </c>
      <c r="P163" s="165"/>
      <c r="Q163" s="161"/>
      <c r="R163" s="16" t="s">
        <v>52</v>
      </c>
      <c r="S163" s="30">
        <f>S$100/10*$C161/(2+$E$12)</f>
        <v>15000</v>
      </c>
      <c r="T163" s="30">
        <f t="shared" ref="T163:AB163" si="456">T$100/10*$C161/(2+$E$12)</f>
        <v>27500</v>
      </c>
      <c r="U163" s="30">
        <f t="shared" si="456"/>
        <v>37916.666666666664</v>
      </c>
      <c r="V163" s="30">
        <f t="shared" si="456"/>
        <v>46597.222222222226</v>
      </c>
      <c r="W163" s="30">
        <f t="shared" si="456"/>
        <v>53831.018518518518</v>
      </c>
      <c r="X163" s="30">
        <f t="shared" si="456"/>
        <v>59859.182098765436</v>
      </c>
      <c r="Y163" s="30">
        <f t="shared" si="456"/>
        <v>64882.651748971199</v>
      </c>
      <c r="Z163" s="30">
        <f t="shared" si="456"/>
        <v>69068.876457475999</v>
      </c>
      <c r="AA163" s="30">
        <f t="shared" si="456"/>
        <v>72557.397047896666</v>
      </c>
      <c r="AB163" s="30">
        <f t="shared" si="456"/>
        <v>75464.497539913878</v>
      </c>
      <c r="AD163" s="165"/>
      <c r="AE163" s="161"/>
      <c r="AF163" s="16" t="s">
        <v>52</v>
      </c>
      <c r="AG163" s="30">
        <f>AG$100/10*$C161/(2+$E$12)</f>
        <v>15000</v>
      </c>
      <c r="AH163" s="30">
        <f t="shared" ref="AH163:AP163" si="457">AH$100/10*$C161/(2+$E$12)</f>
        <v>27500</v>
      </c>
      <c r="AI163" s="30">
        <f t="shared" si="457"/>
        <v>37916.666666666664</v>
      </c>
      <c r="AJ163" s="30">
        <f t="shared" si="457"/>
        <v>46597.222222222226</v>
      </c>
      <c r="AK163" s="30">
        <f t="shared" si="457"/>
        <v>53831.018518518518</v>
      </c>
      <c r="AL163" s="30">
        <f t="shared" si="457"/>
        <v>59859.182098765436</v>
      </c>
      <c r="AM163" s="30">
        <f t="shared" si="457"/>
        <v>64882.651748971199</v>
      </c>
      <c r="AN163" s="30">
        <f t="shared" si="457"/>
        <v>69068.876457475999</v>
      </c>
      <c r="AO163" s="30">
        <f t="shared" si="457"/>
        <v>72557.397047896666</v>
      </c>
      <c r="AP163" s="30">
        <f t="shared" si="457"/>
        <v>75464.497539913878</v>
      </c>
      <c r="AR163" s="165"/>
      <c r="AS163" s="161"/>
      <c r="AT163" s="16" t="s">
        <v>52</v>
      </c>
      <c r="AU163" s="30">
        <f>AU$100/10*$C161/(2+$E$12)</f>
        <v>15000</v>
      </c>
      <c r="AV163" s="30">
        <f t="shared" ref="AV163:BD163" si="458">AV$100/10*$C161/(2+$E$12)</f>
        <v>27500</v>
      </c>
      <c r="AW163" s="30">
        <f t="shared" si="458"/>
        <v>37916.666666666664</v>
      </c>
      <c r="AX163" s="30">
        <f t="shared" si="458"/>
        <v>46597.222222222226</v>
      </c>
      <c r="AY163" s="30">
        <f t="shared" si="458"/>
        <v>53831.018518518518</v>
      </c>
      <c r="AZ163" s="30">
        <f t="shared" si="458"/>
        <v>59859.182098765436</v>
      </c>
      <c r="BA163" s="30">
        <f t="shared" si="458"/>
        <v>64882.651748971199</v>
      </c>
      <c r="BB163" s="30">
        <f t="shared" si="458"/>
        <v>69068.876457475999</v>
      </c>
      <c r="BC163" s="30">
        <f t="shared" si="458"/>
        <v>72557.397047896666</v>
      </c>
      <c r="BD163" s="30">
        <f t="shared" si="458"/>
        <v>75464.497539913878</v>
      </c>
      <c r="BF163" s="165"/>
      <c r="BG163" s="161"/>
      <c r="BH163" s="16" t="s">
        <v>52</v>
      </c>
      <c r="BI163" s="30">
        <f>BI$100/10*$C161/(2+$E$12)</f>
        <v>15000</v>
      </c>
      <c r="BJ163" s="30">
        <f t="shared" ref="BJ163:BR163" si="459">BJ$100/10*$C161/(2+$E$12)</f>
        <v>27500</v>
      </c>
      <c r="BK163" s="30">
        <f t="shared" si="459"/>
        <v>37916.666666666664</v>
      </c>
      <c r="BL163" s="30">
        <f t="shared" si="459"/>
        <v>46597.222222222226</v>
      </c>
      <c r="BM163" s="30">
        <f t="shared" si="459"/>
        <v>53831.018518518518</v>
      </c>
      <c r="BN163" s="30">
        <f t="shared" si="459"/>
        <v>59859.182098765436</v>
      </c>
      <c r="BO163" s="30">
        <f t="shared" si="459"/>
        <v>64882.651748971199</v>
      </c>
      <c r="BP163" s="30">
        <f t="shared" si="459"/>
        <v>69068.876457475999</v>
      </c>
      <c r="BQ163" s="30">
        <f t="shared" si="459"/>
        <v>72557.397047896666</v>
      </c>
      <c r="BR163" s="30">
        <f t="shared" si="459"/>
        <v>75464.497539913878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31500</v>
      </c>
      <c r="F164" s="30">
        <f t="shared" ref="F164:N164" si="460">F$99/10*$C164/(2+$E$12)</f>
        <v>26250.000000000007</v>
      </c>
      <c r="G164" s="30">
        <f t="shared" si="460"/>
        <v>21874.999999999993</v>
      </c>
      <c r="H164" s="30">
        <f t="shared" si="460"/>
        <v>18229.166666666675</v>
      </c>
      <c r="I164" s="30">
        <f t="shared" si="460"/>
        <v>15190.972222222215</v>
      </c>
      <c r="J164" s="30">
        <f t="shared" si="460"/>
        <v>12659.143518518533</v>
      </c>
      <c r="K164" s="30">
        <f t="shared" si="460"/>
        <v>10549.286265432092</v>
      </c>
      <c r="L164" s="30">
        <f t="shared" si="460"/>
        <v>8791.0718878600783</v>
      </c>
      <c r="M164" s="30">
        <f t="shared" si="460"/>
        <v>7325.8932398833877</v>
      </c>
      <c r="N164" s="30">
        <f t="shared" si="460"/>
        <v>6104.911033236177</v>
      </c>
      <c r="P164" s="165"/>
      <c r="Q164" s="161">
        <v>2100000</v>
      </c>
      <c r="R164" s="16" t="s">
        <v>19</v>
      </c>
      <c r="S164" s="30">
        <f>S$99/10*$C164/(2+$E$12)</f>
        <v>31500</v>
      </c>
      <c r="T164" s="30">
        <f t="shared" ref="T164:AB164" si="461">T$99/10*$C164/(2+$E$12)</f>
        <v>26250.000000000007</v>
      </c>
      <c r="U164" s="30">
        <f t="shared" si="461"/>
        <v>21874.999999999993</v>
      </c>
      <c r="V164" s="30">
        <f t="shared" si="461"/>
        <v>18229.166666666675</v>
      </c>
      <c r="W164" s="30">
        <f t="shared" si="461"/>
        <v>15190.972222222215</v>
      </c>
      <c r="X164" s="30">
        <f t="shared" si="461"/>
        <v>12659.143518518533</v>
      </c>
      <c r="Y164" s="30">
        <f t="shared" si="461"/>
        <v>10549.286265432092</v>
      </c>
      <c r="Z164" s="30">
        <f t="shared" si="461"/>
        <v>8791.0718878600783</v>
      </c>
      <c r="AA164" s="30">
        <f t="shared" si="461"/>
        <v>7325.8932398833877</v>
      </c>
      <c r="AB164" s="30">
        <f t="shared" si="461"/>
        <v>6104.911033236177</v>
      </c>
      <c r="AD164" s="165"/>
      <c r="AE164" s="161">
        <v>2100000</v>
      </c>
      <c r="AF164" s="16" t="s">
        <v>19</v>
      </c>
      <c r="AG164" s="30">
        <f>AG$99/10*$C164/(2+$E$12)</f>
        <v>31500</v>
      </c>
      <c r="AH164" s="30">
        <f t="shared" ref="AH164:AP164" si="462">AH$99/10*$C164/(2+$E$12)</f>
        <v>26250.000000000007</v>
      </c>
      <c r="AI164" s="30">
        <f t="shared" si="462"/>
        <v>21874.999999999993</v>
      </c>
      <c r="AJ164" s="30">
        <f t="shared" si="462"/>
        <v>18229.166666666675</v>
      </c>
      <c r="AK164" s="30">
        <f t="shared" si="462"/>
        <v>15190.972222222215</v>
      </c>
      <c r="AL164" s="30">
        <f t="shared" si="462"/>
        <v>12659.143518518533</v>
      </c>
      <c r="AM164" s="30">
        <f t="shared" si="462"/>
        <v>10549.286265432092</v>
      </c>
      <c r="AN164" s="30">
        <f t="shared" si="462"/>
        <v>8791.0718878600783</v>
      </c>
      <c r="AO164" s="30">
        <f t="shared" si="462"/>
        <v>7325.8932398833877</v>
      </c>
      <c r="AP164" s="30">
        <f t="shared" si="462"/>
        <v>6104.911033236177</v>
      </c>
      <c r="AR164" s="165"/>
      <c r="AS164" s="161">
        <v>2100000</v>
      </c>
      <c r="AT164" s="16" t="s">
        <v>19</v>
      </c>
      <c r="AU164" s="30">
        <f>AU$99/10*$C164/(2+$E$12)</f>
        <v>31500</v>
      </c>
      <c r="AV164" s="30">
        <f t="shared" ref="AV164:BD164" si="463">AV$99/10*$C164/(2+$E$12)</f>
        <v>26250.000000000007</v>
      </c>
      <c r="AW164" s="30">
        <f t="shared" si="463"/>
        <v>21874.999999999993</v>
      </c>
      <c r="AX164" s="30">
        <f t="shared" si="463"/>
        <v>18229.166666666675</v>
      </c>
      <c r="AY164" s="30">
        <f t="shared" si="463"/>
        <v>15190.972222222215</v>
      </c>
      <c r="AZ164" s="30">
        <f t="shared" si="463"/>
        <v>12659.143518518533</v>
      </c>
      <c r="BA164" s="30">
        <f t="shared" si="463"/>
        <v>10549.286265432092</v>
      </c>
      <c r="BB164" s="30">
        <f t="shared" si="463"/>
        <v>8791.0718878600783</v>
      </c>
      <c r="BC164" s="30">
        <f t="shared" si="463"/>
        <v>7325.8932398833877</v>
      </c>
      <c r="BD164" s="30">
        <f t="shared" si="463"/>
        <v>6104.911033236177</v>
      </c>
      <c r="BF164" s="165"/>
      <c r="BG164" s="161">
        <v>2100000</v>
      </c>
      <c r="BH164" s="16" t="s">
        <v>19</v>
      </c>
      <c r="BI164" s="30">
        <f>BI$99/10*$C164/(2+$E$12)</f>
        <v>31500</v>
      </c>
      <c r="BJ164" s="30">
        <f t="shared" ref="BJ164:BR164" si="464">BJ$99/10*$C164/(2+$E$12)</f>
        <v>26250.000000000007</v>
      </c>
      <c r="BK164" s="30">
        <f t="shared" si="464"/>
        <v>21874.999999999993</v>
      </c>
      <c r="BL164" s="30">
        <f t="shared" si="464"/>
        <v>18229.166666666675</v>
      </c>
      <c r="BM164" s="30">
        <f t="shared" si="464"/>
        <v>15190.972222222215</v>
      </c>
      <c r="BN164" s="30">
        <f t="shared" si="464"/>
        <v>12659.143518518533</v>
      </c>
      <c r="BO164" s="30">
        <f t="shared" si="464"/>
        <v>10549.286265432092</v>
      </c>
      <c r="BP164" s="30">
        <f t="shared" si="464"/>
        <v>8791.0718878600783</v>
      </c>
      <c r="BQ164" s="30">
        <f t="shared" si="464"/>
        <v>7325.8932398833877</v>
      </c>
      <c r="BR164" s="30">
        <f t="shared" si="464"/>
        <v>6104.911033236177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22609.027777777777</v>
      </c>
      <c r="J165" s="30"/>
      <c r="K165" s="30"/>
      <c r="L165" s="30"/>
      <c r="M165" s="30"/>
      <c r="N165" s="30">
        <f>SUM(E164:N164)/10</f>
        <v>15847.544483381915</v>
      </c>
      <c r="P165" s="165"/>
      <c r="Q165" s="161"/>
      <c r="R165" s="16" t="s">
        <v>22</v>
      </c>
      <c r="S165" s="30"/>
      <c r="T165" s="30"/>
      <c r="U165" s="30"/>
      <c r="V165" s="30"/>
      <c r="W165" s="30">
        <f>SUM(S164:W164)/5</f>
        <v>22609.027777777777</v>
      </c>
      <c r="X165" s="30"/>
      <c r="Y165" s="30"/>
      <c r="Z165" s="30"/>
      <c r="AA165" s="30"/>
      <c r="AB165" s="30">
        <f>SUM(S164:AB164)/10</f>
        <v>15847.544483381915</v>
      </c>
      <c r="AD165" s="165"/>
      <c r="AE165" s="161"/>
      <c r="AF165" s="16" t="s">
        <v>22</v>
      </c>
      <c r="AG165" s="30"/>
      <c r="AH165" s="30"/>
      <c r="AI165" s="30"/>
      <c r="AJ165" s="30"/>
      <c r="AK165" s="30">
        <f>SUM(AG164:AK164)/5</f>
        <v>22609.027777777777</v>
      </c>
      <c r="AL165" s="30"/>
      <c r="AM165" s="30"/>
      <c r="AN165" s="30"/>
      <c r="AO165" s="30"/>
      <c r="AP165" s="30">
        <f>SUM(AG164:AP164)/10</f>
        <v>15847.544483381915</v>
      </c>
      <c r="AR165" s="165"/>
      <c r="AS165" s="161"/>
      <c r="AT165" s="16" t="s">
        <v>22</v>
      </c>
      <c r="AU165" s="30"/>
      <c r="AV165" s="30"/>
      <c r="AW165" s="30"/>
      <c r="AX165" s="30"/>
      <c r="AY165" s="30">
        <f>SUM(AU164:AY164)/5</f>
        <v>22609.027777777777</v>
      </c>
      <c r="AZ165" s="30"/>
      <c r="BA165" s="30"/>
      <c r="BB165" s="30"/>
      <c r="BC165" s="30"/>
      <c r="BD165" s="30">
        <f>SUM(AU164:BD164)/10</f>
        <v>15847.544483381915</v>
      </c>
      <c r="BF165" s="165"/>
      <c r="BG165" s="161"/>
      <c r="BH165" s="16" t="s">
        <v>22</v>
      </c>
      <c r="BI165" s="30"/>
      <c r="BJ165" s="30"/>
      <c r="BK165" s="30"/>
      <c r="BL165" s="30"/>
      <c r="BM165" s="30">
        <f>SUM(BI164:BM164)/5</f>
        <v>22609.027777777777</v>
      </c>
      <c r="BN165" s="30"/>
      <c r="BO165" s="30"/>
      <c r="BP165" s="30"/>
      <c r="BQ165" s="30"/>
      <c r="BR165" s="30">
        <f>SUM(BI164:BR164)/10</f>
        <v>15847.544483381915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31500</v>
      </c>
      <c r="F166" s="30">
        <f t="shared" ref="F166:N166" si="465">F$100/10*$C164/(2+$E$12)</f>
        <v>57750</v>
      </c>
      <c r="G166" s="30">
        <f t="shared" si="465"/>
        <v>79625</v>
      </c>
      <c r="H166" s="30">
        <f t="shared" si="465"/>
        <v>97854.166666666672</v>
      </c>
      <c r="I166" s="30">
        <f t="shared" si="465"/>
        <v>113045.13888888888</v>
      </c>
      <c r="J166" s="30">
        <f t="shared" si="465"/>
        <v>125704.28240740742</v>
      </c>
      <c r="K166" s="30">
        <f t="shared" si="465"/>
        <v>136253.56867283949</v>
      </c>
      <c r="L166" s="30">
        <f t="shared" si="465"/>
        <v>145044.6405606996</v>
      </c>
      <c r="M166" s="30">
        <f t="shared" si="465"/>
        <v>152370.53380058298</v>
      </c>
      <c r="N166" s="30">
        <f t="shared" si="465"/>
        <v>158475.44483381914</v>
      </c>
      <c r="P166" s="165"/>
      <c r="Q166" s="161"/>
      <c r="R166" s="16" t="s">
        <v>52</v>
      </c>
      <c r="S166" s="30">
        <f>S$100/10*$C164/(2+$E$12)</f>
        <v>31500</v>
      </c>
      <c r="T166" s="30">
        <f t="shared" ref="T166:AB166" si="466">T$100/10*$C164/(2+$E$12)</f>
        <v>57750</v>
      </c>
      <c r="U166" s="30">
        <f t="shared" si="466"/>
        <v>79625</v>
      </c>
      <c r="V166" s="30">
        <f t="shared" si="466"/>
        <v>97854.166666666672</v>
      </c>
      <c r="W166" s="30">
        <f t="shared" si="466"/>
        <v>113045.13888888888</v>
      </c>
      <c r="X166" s="30">
        <f t="shared" si="466"/>
        <v>125704.28240740742</v>
      </c>
      <c r="Y166" s="30">
        <f t="shared" si="466"/>
        <v>136253.56867283949</v>
      </c>
      <c r="Z166" s="30">
        <f t="shared" si="466"/>
        <v>145044.6405606996</v>
      </c>
      <c r="AA166" s="30">
        <f t="shared" si="466"/>
        <v>152370.53380058298</v>
      </c>
      <c r="AB166" s="30">
        <f t="shared" si="466"/>
        <v>158475.44483381914</v>
      </c>
      <c r="AD166" s="165"/>
      <c r="AE166" s="161"/>
      <c r="AF166" s="16" t="s">
        <v>52</v>
      </c>
      <c r="AG166" s="30">
        <f>AG$100/10*$C164/(2+$E$12)</f>
        <v>31500</v>
      </c>
      <c r="AH166" s="30">
        <f t="shared" ref="AH166:AP166" si="467">AH$100/10*$C164/(2+$E$12)</f>
        <v>57750</v>
      </c>
      <c r="AI166" s="30">
        <f t="shared" si="467"/>
        <v>79625</v>
      </c>
      <c r="AJ166" s="30">
        <f t="shared" si="467"/>
        <v>97854.166666666672</v>
      </c>
      <c r="AK166" s="30">
        <f t="shared" si="467"/>
        <v>113045.13888888888</v>
      </c>
      <c r="AL166" s="30">
        <f t="shared" si="467"/>
        <v>125704.28240740742</v>
      </c>
      <c r="AM166" s="30">
        <f t="shared" si="467"/>
        <v>136253.56867283949</v>
      </c>
      <c r="AN166" s="30">
        <f t="shared" si="467"/>
        <v>145044.6405606996</v>
      </c>
      <c r="AO166" s="30">
        <f t="shared" si="467"/>
        <v>152370.53380058298</v>
      </c>
      <c r="AP166" s="30">
        <f t="shared" si="467"/>
        <v>158475.44483381914</v>
      </c>
      <c r="AR166" s="165"/>
      <c r="AS166" s="161"/>
      <c r="AT166" s="16" t="s">
        <v>52</v>
      </c>
      <c r="AU166" s="30">
        <f>AU$100/10*$C164/(2+$E$12)</f>
        <v>31500</v>
      </c>
      <c r="AV166" s="30">
        <f t="shared" ref="AV166:BD166" si="468">AV$100/10*$C164/(2+$E$12)</f>
        <v>57750</v>
      </c>
      <c r="AW166" s="30">
        <f t="shared" si="468"/>
        <v>79625</v>
      </c>
      <c r="AX166" s="30">
        <f t="shared" si="468"/>
        <v>97854.166666666672</v>
      </c>
      <c r="AY166" s="30">
        <f t="shared" si="468"/>
        <v>113045.13888888888</v>
      </c>
      <c r="AZ166" s="30">
        <f t="shared" si="468"/>
        <v>125704.28240740742</v>
      </c>
      <c r="BA166" s="30">
        <f t="shared" si="468"/>
        <v>136253.56867283949</v>
      </c>
      <c r="BB166" s="30">
        <f t="shared" si="468"/>
        <v>145044.6405606996</v>
      </c>
      <c r="BC166" s="30">
        <f t="shared" si="468"/>
        <v>152370.53380058298</v>
      </c>
      <c r="BD166" s="30">
        <f t="shared" si="468"/>
        <v>158475.44483381914</v>
      </c>
      <c r="BF166" s="165"/>
      <c r="BG166" s="161"/>
      <c r="BH166" s="16" t="s">
        <v>52</v>
      </c>
      <c r="BI166" s="30">
        <f>BI$100/10*$C164/(2+$E$12)</f>
        <v>31500</v>
      </c>
      <c r="BJ166" s="30">
        <f t="shared" ref="BJ166:BR166" si="469">BJ$100/10*$C164/(2+$E$12)</f>
        <v>57750</v>
      </c>
      <c r="BK166" s="30">
        <f t="shared" si="469"/>
        <v>79625</v>
      </c>
      <c r="BL166" s="30">
        <f t="shared" si="469"/>
        <v>97854.166666666672</v>
      </c>
      <c r="BM166" s="30">
        <f t="shared" si="469"/>
        <v>113045.13888888888</v>
      </c>
      <c r="BN166" s="30">
        <f t="shared" si="469"/>
        <v>125704.28240740742</v>
      </c>
      <c r="BO166" s="30">
        <f t="shared" si="469"/>
        <v>136253.56867283949</v>
      </c>
      <c r="BP166" s="30">
        <f t="shared" si="469"/>
        <v>145044.6405606996</v>
      </c>
      <c r="BQ166" s="30">
        <f t="shared" si="469"/>
        <v>152370.53380058298</v>
      </c>
      <c r="BR166" s="30">
        <f t="shared" si="469"/>
        <v>158475.44483381914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27.999999999999993</v>
      </c>
      <c r="F167" s="28">
        <f t="shared" ref="F167:N167" si="470">F$112/10*$C167/(2+$E$12)</f>
        <v>26.333333333333332</v>
      </c>
      <c r="G167" s="28">
        <f t="shared" si="470"/>
        <v>24.944444444444446</v>
      </c>
      <c r="H167" s="28">
        <f t="shared" si="470"/>
        <v>23.787037037037038</v>
      </c>
      <c r="I167" s="28">
        <f t="shared" si="470"/>
        <v>22.822530864197528</v>
      </c>
      <c r="J167" s="28">
        <f t="shared" si="470"/>
        <v>22.018775720164609</v>
      </c>
      <c r="K167" s="28">
        <f t="shared" si="470"/>
        <v>21.348979766803836</v>
      </c>
      <c r="L167" s="28">
        <f t="shared" si="470"/>
        <v>20.79081647233653</v>
      </c>
      <c r="M167" s="28">
        <f t="shared" si="470"/>
        <v>20.325680393613776</v>
      </c>
      <c r="N167" s="28">
        <f t="shared" si="470"/>
        <v>19.938066994678145</v>
      </c>
      <c r="P167" s="163" t="s">
        <v>17</v>
      </c>
      <c r="Q167" s="162">
        <v>20000</v>
      </c>
      <c r="R167" s="58" t="s">
        <v>19</v>
      </c>
      <c r="S167" s="28">
        <f>S$112/10*$C167/(2+$E$12)</f>
        <v>27.999999999999993</v>
      </c>
      <c r="T167" s="28">
        <f t="shared" ref="T167:AB167" si="471">T$112/10*$C167/(2+$E$12)</f>
        <v>26.333333333333332</v>
      </c>
      <c r="U167" s="28">
        <f t="shared" si="471"/>
        <v>24.944444444444446</v>
      </c>
      <c r="V167" s="28">
        <f t="shared" si="471"/>
        <v>23.787037037037038</v>
      </c>
      <c r="W167" s="28">
        <f t="shared" si="471"/>
        <v>22.822530864197528</v>
      </c>
      <c r="X167" s="28">
        <f t="shared" si="471"/>
        <v>22.018775720164609</v>
      </c>
      <c r="Y167" s="28">
        <f t="shared" si="471"/>
        <v>21.348979766803836</v>
      </c>
      <c r="Z167" s="28">
        <f t="shared" si="471"/>
        <v>20.79081647233653</v>
      </c>
      <c r="AA167" s="28">
        <f t="shared" si="471"/>
        <v>20.325680393613776</v>
      </c>
      <c r="AB167" s="28">
        <f t="shared" si="471"/>
        <v>19.938066994678145</v>
      </c>
      <c r="AD167" s="163" t="s">
        <v>17</v>
      </c>
      <c r="AE167" s="162">
        <v>20000</v>
      </c>
      <c r="AF167" s="58" t="s">
        <v>19</v>
      </c>
      <c r="AG167" s="28">
        <f>AG$112/10*$C167/(2+$E$12)</f>
        <v>27.999999999999993</v>
      </c>
      <c r="AH167" s="28">
        <f t="shared" ref="AH167:AP167" si="472">AH$112/10*$C167/(2+$E$12)</f>
        <v>26.333333333333332</v>
      </c>
      <c r="AI167" s="28">
        <f t="shared" si="472"/>
        <v>24.944444444444446</v>
      </c>
      <c r="AJ167" s="28">
        <f t="shared" si="472"/>
        <v>23.787037037037038</v>
      </c>
      <c r="AK167" s="28">
        <f t="shared" si="472"/>
        <v>22.822530864197528</v>
      </c>
      <c r="AL167" s="28">
        <f t="shared" si="472"/>
        <v>22.018775720164609</v>
      </c>
      <c r="AM167" s="28">
        <f t="shared" si="472"/>
        <v>21.348979766803836</v>
      </c>
      <c r="AN167" s="28">
        <f t="shared" si="472"/>
        <v>20.79081647233653</v>
      </c>
      <c r="AO167" s="28">
        <f t="shared" si="472"/>
        <v>20.325680393613776</v>
      </c>
      <c r="AP167" s="28">
        <f t="shared" si="472"/>
        <v>19.938066994678145</v>
      </c>
      <c r="AR167" s="163" t="s">
        <v>17</v>
      </c>
      <c r="AS167" s="162">
        <v>20000</v>
      </c>
      <c r="AT167" s="58" t="s">
        <v>19</v>
      </c>
      <c r="AU167" s="28">
        <f>AU$112/10*$C167/(2+$E$12)</f>
        <v>27.999999999999993</v>
      </c>
      <c r="AV167" s="28">
        <f t="shared" ref="AV167:BD167" si="473">AV$112/10*$C167/(2+$E$12)</f>
        <v>26.333333333333332</v>
      </c>
      <c r="AW167" s="28">
        <f t="shared" si="473"/>
        <v>24.944444444444446</v>
      </c>
      <c r="AX167" s="28">
        <f t="shared" si="473"/>
        <v>23.787037037037038</v>
      </c>
      <c r="AY167" s="28">
        <f t="shared" si="473"/>
        <v>22.822530864197528</v>
      </c>
      <c r="AZ167" s="28">
        <f t="shared" si="473"/>
        <v>22.018775720164609</v>
      </c>
      <c r="BA167" s="28">
        <f t="shared" si="473"/>
        <v>21.348979766803836</v>
      </c>
      <c r="BB167" s="28">
        <f t="shared" si="473"/>
        <v>20.79081647233653</v>
      </c>
      <c r="BC167" s="28">
        <f t="shared" si="473"/>
        <v>20.325680393613776</v>
      </c>
      <c r="BD167" s="28">
        <f t="shared" si="473"/>
        <v>19.938066994678145</v>
      </c>
      <c r="BF167" s="163" t="s">
        <v>17</v>
      </c>
      <c r="BG167" s="162">
        <v>20000</v>
      </c>
      <c r="BH167" s="58" t="s">
        <v>19</v>
      </c>
      <c r="BI167" s="28">
        <f>BI$112/10*$C167/(2+$E$12)</f>
        <v>27.999999999999993</v>
      </c>
      <c r="BJ167" s="28">
        <f t="shared" ref="BJ167:BR167" si="474">BJ$112/10*$C167/(2+$E$12)</f>
        <v>26.333333333333332</v>
      </c>
      <c r="BK167" s="28">
        <f t="shared" si="474"/>
        <v>24.944444444444446</v>
      </c>
      <c r="BL167" s="28">
        <f t="shared" si="474"/>
        <v>23.787037037037038</v>
      </c>
      <c r="BM167" s="28">
        <f t="shared" si="474"/>
        <v>22.822530864197528</v>
      </c>
      <c r="BN167" s="28">
        <f t="shared" si="474"/>
        <v>22.018775720164609</v>
      </c>
      <c r="BO167" s="28">
        <f t="shared" si="474"/>
        <v>21.348979766803836</v>
      </c>
      <c r="BP167" s="28">
        <f t="shared" si="474"/>
        <v>20.79081647233653</v>
      </c>
      <c r="BQ167" s="28">
        <f t="shared" si="474"/>
        <v>20.325680393613776</v>
      </c>
      <c r="BR167" s="28">
        <f t="shared" si="474"/>
        <v>19.938066994678145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25.177469135802468</v>
      </c>
      <c r="J168" s="28"/>
      <c r="K168" s="28"/>
      <c r="L168" s="28"/>
      <c r="M168" s="28"/>
      <c r="N168" s="28">
        <f>SUM(E167:N167)/10</f>
        <v>23.030966502660924</v>
      </c>
      <c r="P168" s="163"/>
      <c r="Q168" s="162"/>
      <c r="R168" s="20" t="s">
        <v>22</v>
      </c>
      <c r="S168" s="28"/>
      <c r="T168" s="28"/>
      <c r="U168" s="28"/>
      <c r="V168" s="28"/>
      <c r="W168" s="28">
        <f>SUM(S167:W167)/5</f>
        <v>25.177469135802468</v>
      </c>
      <c r="X168" s="28"/>
      <c r="Y168" s="28"/>
      <c r="Z168" s="28"/>
      <c r="AA168" s="28"/>
      <c r="AB168" s="28">
        <f>SUM(S167:AB167)/10</f>
        <v>23.030966502660924</v>
      </c>
      <c r="AD168" s="163"/>
      <c r="AE168" s="162"/>
      <c r="AF168" s="20" t="s">
        <v>22</v>
      </c>
      <c r="AG168" s="28"/>
      <c r="AH168" s="28"/>
      <c r="AI168" s="28"/>
      <c r="AJ168" s="28"/>
      <c r="AK168" s="28">
        <f>SUM(AG167:AK167)/5</f>
        <v>25.177469135802468</v>
      </c>
      <c r="AL168" s="28"/>
      <c r="AM168" s="28"/>
      <c r="AN168" s="28"/>
      <c r="AO168" s="28"/>
      <c r="AP168" s="28">
        <f>SUM(AG167:AP167)/10</f>
        <v>23.030966502660924</v>
      </c>
      <c r="AR168" s="163"/>
      <c r="AS168" s="162"/>
      <c r="AT168" s="20" t="s">
        <v>22</v>
      </c>
      <c r="AU168" s="28"/>
      <c r="AV168" s="28"/>
      <c r="AW168" s="28"/>
      <c r="AX168" s="28"/>
      <c r="AY168" s="28">
        <f>SUM(AU167:AY167)/5</f>
        <v>25.177469135802468</v>
      </c>
      <c r="AZ168" s="28"/>
      <c r="BA168" s="28"/>
      <c r="BB168" s="28"/>
      <c r="BC168" s="28"/>
      <c r="BD168" s="28">
        <f>SUM(AU167:BD167)/10</f>
        <v>23.030966502660924</v>
      </c>
      <c r="BF168" s="163"/>
      <c r="BG168" s="162"/>
      <c r="BH168" s="20" t="s">
        <v>22</v>
      </c>
      <c r="BI168" s="28"/>
      <c r="BJ168" s="28"/>
      <c r="BK168" s="28"/>
      <c r="BL168" s="28"/>
      <c r="BM168" s="28">
        <f>SUM(BI167:BM167)/5</f>
        <v>25.177469135802468</v>
      </c>
      <c r="BN168" s="28"/>
      <c r="BO168" s="28"/>
      <c r="BP168" s="28"/>
      <c r="BQ168" s="28"/>
      <c r="BR168" s="28">
        <f>SUM(BI167:BR167)/10</f>
        <v>23.030966502660924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27.999999999999993</v>
      </c>
      <c r="F169" s="28">
        <f t="shared" ref="F169:N169" si="475">F$113/10*$C167/(2+$E$12)</f>
        <v>54.333333333333329</v>
      </c>
      <c r="G169" s="28">
        <f t="shared" si="475"/>
        <v>79.277777777777771</v>
      </c>
      <c r="H169" s="28">
        <f t="shared" si="475"/>
        <v>103.06481481481482</v>
      </c>
      <c r="I169" s="28">
        <f t="shared" si="475"/>
        <v>125.88734567901236</v>
      </c>
      <c r="J169" s="28">
        <f t="shared" si="475"/>
        <v>147.90612139917698</v>
      </c>
      <c r="K169" s="28">
        <f t="shared" si="475"/>
        <v>169.25510116598079</v>
      </c>
      <c r="L169" s="28">
        <f t="shared" si="475"/>
        <v>190.04591763831735</v>
      </c>
      <c r="M169" s="28">
        <f t="shared" si="475"/>
        <v>210.37159803193111</v>
      </c>
      <c r="N169" s="28">
        <f t="shared" si="475"/>
        <v>230.30966502660925</v>
      </c>
      <c r="P169" s="163"/>
      <c r="Q169" s="162"/>
      <c r="R169" s="20" t="s">
        <v>52</v>
      </c>
      <c r="S169" s="28">
        <f>S$113/10*$C167/(2+$E$12)</f>
        <v>27.999999999999993</v>
      </c>
      <c r="T169" s="28">
        <f t="shared" ref="T169:AB169" si="476">T$113/10*$C167/(2+$E$12)</f>
        <v>54.333333333333329</v>
      </c>
      <c r="U169" s="28">
        <f t="shared" si="476"/>
        <v>79.277777777777771</v>
      </c>
      <c r="V169" s="28">
        <f t="shared" si="476"/>
        <v>103.06481481481482</v>
      </c>
      <c r="W169" s="28">
        <f t="shared" si="476"/>
        <v>125.88734567901236</v>
      </c>
      <c r="X169" s="28">
        <f t="shared" si="476"/>
        <v>147.90612139917698</v>
      </c>
      <c r="Y169" s="28">
        <f t="shared" si="476"/>
        <v>169.25510116598079</v>
      </c>
      <c r="Z169" s="28">
        <f t="shared" si="476"/>
        <v>190.04591763831735</v>
      </c>
      <c r="AA169" s="28">
        <f t="shared" si="476"/>
        <v>210.37159803193111</v>
      </c>
      <c r="AB169" s="28">
        <f t="shared" si="476"/>
        <v>230.30966502660925</v>
      </c>
      <c r="AD169" s="163"/>
      <c r="AE169" s="162"/>
      <c r="AF169" s="20" t="s">
        <v>52</v>
      </c>
      <c r="AG169" s="28">
        <f>AG$113/10*$C167/(2+$E$12)</f>
        <v>27.999999999999993</v>
      </c>
      <c r="AH169" s="28">
        <f t="shared" ref="AH169:AP169" si="477">AH$113/10*$C167/(2+$E$12)</f>
        <v>54.333333333333329</v>
      </c>
      <c r="AI169" s="28">
        <f t="shared" si="477"/>
        <v>79.277777777777771</v>
      </c>
      <c r="AJ169" s="28">
        <f t="shared" si="477"/>
        <v>103.06481481481482</v>
      </c>
      <c r="AK169" s="28">
        <f t="shared" si="477"/>
        <v>125.88734567901236</v>
      </c>
      <c r="AL169" s="28">
        <f t="shared" si="477"/>
        <v>147.90612139917698</v>
      </c>
      <c r="AM169" s="28">
        <f t="shared" si="477"/>
        <v>169.25510116598079</v>
      </c>
      <c r="AN169" s="28">
        <f t="shared" si="477"/>
        <v>190.04591763831735</v>
      </c>
      <c r="AO169" s="28">
        <f t="shared" si="477"/>
        <v>210.37159803193111</v>
      </c>
      <c r="AP169" s="28">
        <f t="shared" si="477"/>
        <v>230.30966502660925</v>
      </c>
      <c r="AR169" s="163"/>
      <c r="AS169" s="162"/>
      <c r="AT169" s="20" t="s">
        <v>52</v>
      </c>
      <c r="AU169" s="28">
        <f>AU$113/10*$C167/(2+$E$12)</f>
        <v>27.999999999999993</v>
      </c>
      <c r="AV169" s="28">
        <f t="shared" ref="AV169:BD169" si="478">AV$113/10*$C167/(2+$E$12)</f>
        <v>54.333333333333329</v>
      </c>
      <c r="AW169" s="28">
        <f t="shared" si="478"/>
        <v>79.277777777777771</v>
      </c>
      <c r="AX169" s="28">
        <f t="shared" si="478"/>
        <v>103.06481481481482</v>
      </c>
      <c r="AY169" s="28">
        <f t="shared" si="478"/>
        <v>125.88734567901236</v>
      </c>
      <c r="AZ169" s="28">
        <f t="shared" si="478"/>
        <v>147.90612139917698</v>
      </c>
      <c r="BA169" s="28">
        <f t="shared" si="478"/>
        <v>169.25510116598079</v>
      </c>
      <c r="BB169" s="28">
        <f t="shared" si="478"/>
        <v>190.04591763831735</v>
      </c>
      <c r="BC169" s="28">
        <f t="shared" si="478"/>
        <v>210.37159803193111</v>
      </c>
      <c r="BD169" s="28">
        <f t="shared" si="478"/>
        <v>230.30966502660925</v>
      </c>
      <c r="BF169" s="163"/>
      <c r="BG169" s="162"/>
      <c r="BH169" s="20" t="s">
        <v>52</v>
      </c>
      <c r="BI169" s="28">
        <f>BI$113/10*$C167/(2+$E$12)</f>
        <v>27.999999999999993</v>
      </c>
      <c r="BJ169" s="28">
        <f t="shared" ref="BJ169:BR169" si="479">BJ$113/10*$C167/(2+$E$12)</f>
        <v>54.333333333333329</v>
      </c>
      <c r="BK169" s="28">
        <f t="shared" si="479"/>
        <v>79.277777777777771</v>
      </c>
      <c r="BL169" s="28">
        <f t="shared" si="479"/>
        <v>103.06481481481482</v>
      </c>
      <c r="BM169" s="28">
        <f t="shared" si="479"/>
        <v>125.88734567901236</v>
      </c>
      <c r="BN169" s="28">
        <f t="shared" si="479"/>
        <v>147.90612139917698</v>
      </c>
      <c r="BO169" s="28">
        <f t="shared" si="479"/>
        <v>169.25510116598079</v>
      </c>
      <c r="BP169" s="28">
        <f t="shared" si="479"/>
        <v>190.04591763831735</v>
      </c>
      <c r="BQ169" s="28">
        <f t="shared" si="479"/>
        <v>210.37159803193111</v>
      </c>
      <c r="BR169" s="28">
        <f t="shared" si="479"/>
        <v>230.30966502660925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559.99999999999989</v>
      </c>
      <c r="F170" s="28">
        <f t="shared" ref="F170:N170" si="480">F$112/10*$C170/(2+$E$12)</f>
        <v>526.66666666666663</v>
      </c>
      <c r="G170" s="28">
        <f t="shared" si="480"/>
        <v>498.88888888888897</v>
      </c>
      <c r="H170" s="28">
        <f t="shared" si="480"/>
        <v>475.74074074074076</v>
      </c>
      <c r="I170" s="28">
        <f t="shared" si="480"/>
        <v>456.45061728395058</v>
      </c>
      <c r="J170" s="28">
        <f t="shared" si="480"/>
        <v>440.37551440329219</v>
      </c>
      <c r="K170" s="28">
        <f t="shared" si="480"/>
        <v>426.97959533607673</v>
      </c>
      <c r="L170" s="28">
        <f t="shared" si="480"/>
        <v>415.81632944673066</v>
      </c>
      <c r="M170" s="28">
        <f t="shared" si="480"/>
        <v>406.51360787227549</v>
      </c>
      <c r="N170" s="28">
        <f t="shared" si="480"/>
        <v>398.76133989356293</v>
      </c>
      <c r="P170" s="163"/>
      <c r="Q170" s="162">
        <v>400000</v>
      </c>
      <c r="R170" s="58" t="s">
        <v>19</v>
      </c>
      <c r="S170" s="28">
        <f>S$112/10*$C170/(2+$E$12)</f>
        <v>559.99999999999989</v>
      </c>
      <c r="T170" s="28">
        <f t="shared" ref="T170:AB170" si="481">T$112/10*$C170/(2+$E$12)</f>
        <v>526.66666666666663</v>
      </c>
      <c r="U170" s="28">
        <f t="shared" si="481"/>
        <v>498.88888888888897</v>
      </c>
      <c r="V170" s="28">
        <f t="shared" si="481"/>
        <v>475.74074074074076</v>
      </c>
      <c r="W170" s="28">
        <f t="shared" si="481"/>
        <v>456.45061728395058</v>
      </c>
      <c r="X170" s="28">
        <f t="shared" si="481"/>
        <v>440.37551440329219</v>
      </c>
      <c r="Y170" s="28">
        <f t="shared" si="481"/>
        <v>426.97959533607673</v>
      </c>
      <c r="Z170" s="28">
        <f t="shared" si="481"/>
        <v>415.81632944673066</v>
      </c>
      <c r="AA170" s="28">
        <f t="shared" si="481"/>
        <v>406.51360787227549</v>
      </c>
      <c r="AB170" s="28">
        <f t="shared" si="481"/>
        <v>398.76133989356293</v>
      </c>
      <c r="AD170" s="163"/>
      <c r="AE170" s="162">
        <v>400000</v>
      </c>
      <c r="AF170" s="58" t="s">
        <v>19</v>
      </c>
      <c r="AG170" s="28">
        <f>AG$112/10*$C170/(2+$E$12)</f>
        <v>559.99999999999989</v>
      </c>
      <c r="AH170" s="28">
        <f t="shared" ref="AH170:AP170" si="482">AH$112/10*$C170/(2+$E$12)</f>
        <v>526.66666666666663</v>
      </c>
      <c r="AI170" s="28">
        <f t="shared" si="482"/>
        <v>498.88888888888897</v>
      </c>
      <c r="AJ170" s="28">
        <f t="shared" si="482"/>
        <v>475.74074074074076</v>
      </c>
      <c r="AK170" s="28">
        <f t="shared" si="482"/>
        <v>456.45061728395058</v>
      </c>
      <c r="AL170" s="28">
        <f t="shared" si="482"/>
        <v>440.37551440329219</v>
      </c>
      <c r="AM170" s="28">
        <f t="shared" si="482"/>
        <v>426.97959533607673</v>
      </c>
      <c r="AN170" s="28">
        <f t="shared" si="482"/>
        <v>415.81632944673066</v>
      </c>
      <c r="AO170" s="28">
        <f t="shared" si="482"/>
        <v>406.51360787227549</v>
      </c>
      <c r="AP170" s="28">
        <f t="shared" si="482"/>
        <v>398.76133989356293</v>
      </c>
      <c r="AR170" s="163"/>
      <c r="AS170" s="162">
        <v>400000</v>
      </c>
      <c r="AT170" s="58" t="s">
        <v>19</v>
      </c>
      <c r="AU170" s="28">
        <f>AU$112/10*$C170/(2+$E$12)</f>
        <v>559.99999999999989</v>
      </c>
      <c r="AV170" s="28">
        <f t="shared" ref="AV170:BD170" si="483">AV$112/10*$C170/(2+$E$12)</f>
        <v>526.66666666666663</v>
      </c>
      <c r="AW170" s="28">
        <f t="shared" si="483"/>
        <v>498.88888888888897</v>
      </c>
      <c r="AX170" s="28">
        <f t="shared" si="483"/>
        <v>475.74074074074076</v>
      </c>
      <c r="AY170" s="28">
        <f t="shared" si="483"/>
        <v>456.45061728395058</v>
      </c>
      <c r="AZ170" s="28">
        <f t="shared" si="483"/>
        <v>440.37551440329219</v>
      </c>
      <c r="BA170" s="28">
        <f t="shared" si="483"/>
        <v>426.97959533607673</v>
      </c>
      <c r="BB170" s="28">
        <f t="shared" si="483"/>
        <v>415.81632944673066</v>
      </c>
      <c r="BC170" s="28">
        <f t="shared" si="483"/>
        <v>406.51360787227549</v>
      </c>
      <c r="BD170" s="28">
        <f t="shared" si="483"/>
        <v>398.76133989356293</v>
      </c>
      <c r="BF170" s="163"/>
      <c r="BG170" s="162">
        <v>400000</v>
      </c>
      <c r="BH170" s="58" t="s">
        <v>19</v>
      </c>
      <c r="BI170" s="28">
        <f>BI$112/10*$C170/(2+$E$12)</f>
        <v>559.99999999999989</v>
      </c>
      <c r="BJ170" s="28">
        <f t="shared" ref="BJ170:BR170" si="484">BJ$112/10*$C170/(2+$E$12)</f>
        <v>526.66666666666663</v>
      </c>
      <c r="BK170" s="28">
        <f t="shared" si="484"/>
        <v>498.88888888888897</v>
      </c>
      <c r="BL170" s="28">
        <f t="shared" si="484"/>
        <v>475.74074074074076</v>
      </c>
      <c r="BM170" s="28">
        <f t="shared" si="484"/>
        <v>456.45061728395058</v>
      </c>
      <c r="BN170" s="28">
        <f t="shared" si="484"/>
        <v>440.37551440329219</v>
      </c>
      <c r="BO170" s="28">
        <f t="shared" si="484"/>
        <v>426.97959533607673</v>
      </c>
      <c r="BP170" s="28">
        <f t="shared" si="484"/>
        <v>415.81632944673066</v>
      </c>
      <c r="BQ170" s="28">
        <f t="shared" si="484"/>
        <v>406.51360787227549</v>
      </c>
      <c r="BR170" s="28">
        <f t="shared" si="484"/>
        <v>398.76133989356293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503.54938271604931</v>
      </c>
      <c r="J171" s="28"/>
      <c r="K171" s="28"/>
      <c r="L171" s="28"/>
      <c r="M171" s="28"/>
      <c r="N171" s="28">
        <f>SUM(E170:N170)/10</f>
        <v>460.61933005321845</v>
      </c>
      <c r="P171" s="163"/>
      <c r="Q171" s="162"/>
      <c r="R171" s="20" t="s">
        <v>22</v>
      </c>
      <c r="S171" s="28"/>
      <c r="T171" s="28"/>
      <c r="U171" s="28"/>
      <c r="V171" s="28"/>
      <c r="W171" s="28">
        <f>SUM(S170:W170)/5</f>
        <v>503.54938271604931</v>
      </c>
      <c r="X171" s="28"/>
      <c r="Y171" s="28"/>
      <c r="Z171" s="28"/>
      <c r="AA171" s="28"/>
      <c r="AB171" s="28">
        <f>SUM(S170:AB170)/10</f>
        <v>460.61933005321845</v>
      </c>
      <c r="AD171" s="163"/>
      <c r="AE171" s="162"/>
      <c r="AF171" s="20" t="s">
        <v>22</v>
      </c>
      <c r="AG171" s="28"/>
      <c r="AH171" s="28"/>
      <c r="AI171" s="28"/>
      <c r="AJ171" s="28"/>
      <c r="AK171" s="28">
        <f>SUM(AG170:AK170)/5</f>
        <v>503.54938271604931</v>
      </c>
      <c r="AL171" s="28"/>
      <c r="AM171" s="28"/>
      <c r="AN171" s="28"/>
      <c r="AO171" s="28"/>
      <c r="AP171" s="28">
        <f>SUM(AG170:AP170)/10</f>
        <v>460.61933005321845</v>
      </c>
      <c r="AR171" s="163"/>
      <c r="AS171" s="162"/>
      <c r="AT171" s="20" t="s">
        <v>22</v>
      </c>
      <c r="AU171" s="28"/>
      <c r="AV171" s="28"/>
      <c r="AW171" s="28"/>
      <c r="AX171" s="28"/>
      <c r="AY171" s="28">
        <f>SUM(AU170:AY170)/5</f>
        <v>503.54938271604931</v>
      </c>
      <c r="AZ171" s="28"/>
      <c r="BA171" s="28"/>
      <c r="BB171" s="28"/>
      <c r="BC171" s="28"/>
      <c r="BD171" s="28">
        <f>SUM(AU170:BD170)/10</f>
        <v>460.61933005321845</v>
      </c>
      <c r="BF171" s="163"/>
      <c r="BG171" s="162"/>
      <c r="BH171" s="20" t="s">
        <v>22</v>
      </c>
      <c r="BI171" s="28"/>
      <c r="BJ171" s="28"/>
      <c r="BK171" s="28"/>
      <c r="BL171" s="28"/>
      <c r="BM171" s="28">
        <f>SUM(BI170:BM170)/5</f>
        <v>503.54938271604931</v>
      </c>
      <c r="BN171" s="28"/>
      <c r="BO171" s="28"/>
      <c r="BP171" s="28"/>
      <c r="BQ171" s="28"/>
      <c r="BR171" s="28">
        <f>SUM(BI170:BR170)/10</f>
        <v>460.61933005321845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559.99999999999989</v>
      </c>
      <c r="F172" s="28">
        <f t="shared" ref="F172:N172" si="485">F$113/10*$C170/(2+$E$12)</f>
        <v>1086.6666666666665</v>
      </c>
      <c r="G172" s="28">
        <f t="shared" si="485"/>
        <v>1585.5555555555552</v>
      </c>
      <c r="H172" s="28">
        <f t="shared" si="485"/>
        <v>2061.2962962962965</v>
      </c>
      <c r="I172" s="28">
        <f t="shared" si="485"/>
        <v>2517.7469135802471</v>
      </c>
      <c r="J172" s="28">
        <f t="shared" si="485"/>
        <v>2958.1224279835396</v>
      </c>
      <c r="K172" s="28">
        <f t="shared" si="485"/>
        <v>3385.1020233196164</v>
      </c>
      <c r="L172" s="28">
        <f t="shared" si="485"/>
        <v>3800.9183527663472</v>
      </c>
      <c r="M172" s="28">
        <f t="shared" si="485"/>
        <v>4207.4319606386225</v>
      </c>
      <c r="N172" s="28">
        <f t="shared" si="485"/>
        <v>4606.1933005321853</v>
      </c>
      <c r="P172" s="163"/>
      <c r="Q172" s="162"/>
      <c r="R172" s="20" t="s">
        <v>52</v>
      </c>
      <c r="S172" s="28">
        <f>S$113/10*$C170/(2+$E$12)</f>
        <v>559.99999999999989</v>
      </c>
      <c r="T172" s="28">
        <f t="shared" ref="T172:AB172" si="486">T$113/10*$C170/(2+$E$12)</f>
        <v>1086.6666666666665</v>
      </c>
      <c r="U172" s="28">
        <f t="shared" si="486"/>
        <v>1585.5555555555552</v>
      </c>
      <c r="V172" s="28">
        <f t="shared" si="486"/>
        <v>2061.2962962962965</v>
      </c>
      <c r="W172" s="28">
        <f t="shared" si="486"/>
        <v>2517.7469135802471</v>
      </c>
      <c r="X172" s="28">
        <f t="shared" si="486"/>
        <v>2958.1224279835396</v>
      </c>
      <c r="Y172" s="28">
        <f t="shared" si="486"/>
        <v>3385.1020233196164</v>
      </c>
      <c r="Z172" s="28">
        <f t="shared" si="486"/>
        <v>3800.9183527663472</v>
      </c>
      <c r="AA172" s="28">
        <f t="shared" si="486"/>
        <v>4207.4319606386225</v>
      </c>
      <c r="AB172" s="28">
        <f t="shared" si="486"/>
        <v>4606.1933005321853</v>
      </c>
      <c r="AD172" s="163"/>
      <c r="AE172" s="162"/>
      <c r="AF172" s="20" t="s">
        <v>52</v>
      </c>
      <c r="AG172" s="28">
        <f>AG$113/10*$C170/(2+$E$12)</f>
        <v>559.99999999999989</v>
      </c>
      <c r="AH172" s="28">
        <f t="shared" ref="AH172:AP172" si="487">AH$113/10*$C170/(2+$E$12)</f>
        <v>1086.6666666666665</v>
      </c>
      <c r="AI172" s="28">
        <f t="shared" si="487"/>
        <v>1585.5555555555552</v>
      </c>
      <c r="AJ172" s="28">
        <f t="shared" si="487"/>
        <v>2061.2962962962965</v>
      </c>
      <c r="AK172" s="28">
        <f t="shared" si="487"/>
        <v>2517.7469135802471</v>
      </c>
      <c r="AL172" s="28">
        <f t="shared" si="487"/>
        <v>2958.1224279835396</v>
      </c>
      <c r="AM172" s="28">
        <f t="shared" si="487"/>
        <v>3385.1020233196164</v>
      </c>
      <c r="AN172" s="28">
        <f t="shared" si="487"/>
        <v>3800.9183527663472</v>
      </c>
      <c r="AO172" s="28">
        <f t="shared" si="487"/>
        <v>4207.4319606386225</v>
      </c>
      <c r="AP172" s="28">
        <f t="shared" si="487"/>
        <v>4606.1933005321853</v>
      </c>
      <c r="AR172" s="163"/>
      <c r="AS172" s="162"/>
      <c r="AT172" s="20" t="s">
        <v>52</v>
      </c>
      <c r="AU172" s="28">
        <f>AU$113/10*$C170/(2+$E$12)</f>
        <v>559.99999999999989</v>
      </c>
      <c r="AV172" s="28">
        <f t="shared" ref="AV172:BD172" si="488">AV$113/10*$C170/(2+$E$12)</f>
        <v>1086.6666666666665</v>
      </c>
      <c r="AW172" s="28">
        <f t="shared" si="488"/>
        <v>1585.5555555555552</v>
      </c>
      <c r="AX172" s="28">
        <f t="shared" si="488"/>
        <v>2061.2962962962965</v>
      </c>
      <c r="AY172" s="28">
        <f t="shared" si="488"/>
        <v>2517.7469135802471</v>
      </c>
      <c r="AZ172" s="28">
        <f t="shared" si="488"/>
        <v>2958.1224279835396</v>
      </c>
      <c r="BA172" s="28">
        <f t="shared" si="488"/>
        <v>3385.1020233196164</v>
      </c>
      <c r="BB172" s="28">
        <f t="shared" si="488"/>
        <v>3800.9183527663472</v>
      </c>
      <c r="BC172" s="28">
        <f t="shared" si="488"/>
        <v>4207.4319606386225</v>
      </c>
      <c r="BD172" s="28">
        <f t="shared" si="488"/>
        <v>4606.1933005321853</v>
      </c>
      <c r="BF172" s="163"/>
      <c r="BG172" s="162"/>
      <c r="BH172" s="20" t="s">
        <v>52</v>
      </c>
      <c r="BI172" s="28">
        <f>BI$113/10*$C170/(2+$E$12)</f>
        <v>559.99999999999989</v>
      </c>
      <c r="BJ172" s="28">
        <f t="shared" ref="BJ172:BR172" si="489">BJ$113/10*$C170/(2+$E$12)</f>
        <v>1086.6666666666665</v>
      </c>
      <c r="BK172" s="28">
        <f t="shared" si="489"/>
        <v>1585.5555555555552</v>
      </c>
      <c r="BL172" s="28">
        <f t="shared" si="489"/>
        <v>2061.2962962962965</v>
      </c>
      <c r="BM172" s="28">
        <f t="shared" si="489"/>
        <v>2517.7469135802471</v>
      </c>
      <c r="BN172" s="28">
        <f t="shared" si="489"/>
        <v>2958.1224279835396</v>
      </c>
      <c r="BO172" s="28">
        <f t="shared" si="489"/>
        <v>3385.1020233196164</v>
      </c>
      <c r="BP172" s="28">
        <f t="shared" si="489"/>
        <v>3800.9183527663472</v>
      </c>
      <c r="BQ172" s="28">
        <f t="shared" si="489"/>
        <v>4207.4319606386225</v>
      </c>
      <c r="BR172" s="28">
        <f t="shared" si="489"/>
        <v>4606.1933005321853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1399.9999999999998</v>
      </c>
      <c r="F173" s="30">
        <f t="shared" ref="F173:N173" si="490">F$112/10*$C173/(2+$E$12)</f>
        <v>1316.6666666666665</v>
      </c>
      <c r="G173" s="30">
        <f t="shared" si="490"/>
        <v>1247.2222222222222</v>
      </c>
      <c r="H173" s="30">
        <f t="shared" si="490"/>
        <v>1189.3518518518517</v>
      </c>
      <c r="I173" s="30">
        <f t="shared" si="490"/>
        <v>1141.1265432098767</v>
      </c>
      <c r="J173" s="30">
        <f t="shared" si="490"/>
        <v>1100.9387860082304</v>
      </c>
      <c r="K173" s="30">
        <f t="shared" si="490"/>
        <v>1067.4489883401918</v>
      </c>
      <c r="L173" s="30">
        <f t="shared" si="490"/>
        <v>1039.5408236168264</v>
      </c>
      <c r="M173" s="30">
        <f t="shared" si="490"/>
        <v>1016.2840196806889</v>
      </c>
      <c r="N173" s="30">
        <f t="shared" si="490"/>
        <v>996.90334973390725</v>
      </c>
      <c r="P173" s="163"/>
      <c r="Q173" s="161">
        <v>1000000</v>
      </c>
      <c r="R173" s="16" t="s">
        <v>19</v>
      </c>
      <c r="S173" s="30">
        <f>S$112/10*$C173/(2+$E$12)</f>
        <v>1399.9999999999998</v>
      </c>
      <c r="T173" s="30">
        <f t="shared" ref="T173:AB173" si="491">T$112/10*$C173/(2+$E$12)</f>
        <v>1316.6666666666665</v>
      </c>
      <c r="U173" s="30">
        <f t="shared" si="491"/>
        <v>1247.2222222222222</v>
      </c>
      <c r="V173" s="30">
        <f t="shared" si="491"/>
        <v>1189.3518518518517</v>
      </c>
      <c r="W173" s="30">
        <f t="shared" si="491"/>
        <v>1141.1265432098767</v>
      </c>
      <c r="X173" s="30">
        <f t="shared" si="491"/>
        <v>1100.9387860082304</v>
      </c>
      <c r="Y173" s="30">
        <f t="shared" si="491"/>
        <v>1067.4489883401918</v>
      </c>
      <c r="Z173" s="30">
        <f t="shared" si="491"/>
        <v>1039.5408236168264</v>
      </c>
      <c r="AA173" s="30">
        <f t="shared" si="491"/>
        <v>1016.2840196806889</v>
      </c>
      <c r="AB173" s="30">
        <f t="shared" si="491"/>
        <v>996.90334973390725</v>
      </c>
      <c r="AD173" s="163"/>
      <c r="AE173" s="161">
        <v>1000000</v>
      </c>
      <c r="AF173" s="16" t="s">
        <v>19</v>
      </c>
      <c r="AG173" s="30">
        <f>AG$112/10*$C173/(2+$E$12)</f>
        <v>1399.9999999999998</v>
      </c>
      <c r="AH173" s="30">
        <f t="shared" ref="AH173:AP173" si="492">AH$112/10*$C173/(2+$E$12)</f>
        <v>1316.6666666666665</v>
      </c>
      <c r="AI173" s="30">
        <f t="shared" si="492"/>
        <v>1247.2222222222222</v>
      </c>
      <c r="AJ173" s="30">
        <f t="shared" si="492"/>
        <v>1189.3518518518517</v>
      </c>
      <c r="AK173" s="30">
        <f t="shared" si="492"/>
        <v>1141.1265432098767</v>
      </c>
      <c r="AL173" s="30">
        <f t="shared" si="492"/>
        <v>1100.9387860082304</v>
      </c>
      <c r="AM173" s="30">
        <f t="shared" si="492"/>
        <v>1067.4489883401918</v>
      </c>
      <c r="AN173" s="30">
        <f t="shared" si="492"/>
        <v>1039.5408236168264</v>
      </c>
      <c r="AO173" s="30">
        <f t="shared" si="492"/>
        <v>1016.2840196806889</v>
      </c>
      <c r="AP173" s="30">
        <f t="shared" si="492"/>
        <v>996.90334973390725</v>
      </c>
      <c r="AR173" s="163"/>
      <c r="AS173" s="161">
        <v>1000000</v>
      </c>
      <c r="AT173" s="16" t="s">
        <v>19</v>
      </c>
      <c r="AU173" s="30">
        <f>AU$112/10*$C173/(2+$E$12)</f>
        <v>1399.9999999999998</v>
      </c>
      <c r="AV173" s="30">
        <f t="shared" ref="AV173:BD173" si="493">AV$112/10*$C173/(2+$E$12)</f>
        <v>1316.6666666666665</v>
      </c>
      <c r="AW173" s="30">
        <f t="shared" si="493"/>
        <v>1247.2222222222222</v>
      </c>
      <c r="AX173" s="30">
        <f t="shared" si="493"/>
        <v>1189.3518518518517</v>
      </c>
      <c r="AY173" s="30">
        <f t="shared" si="493"/>
        <v>1141.1265432098767</v>
      </c>
      <c r="AZ173" s="30">
        <f t="shared" si="493"/>
        <v>1100.9387860082304</v>
      </c>
      <c r="BA173" s="30">
        <f t="shared" si="493"/>
        <v>1067.4489883401918</v>
      </c>
      <c r="BB173" s="30">
        <f t="shared" si="493"/>
        <v>1039.5408236168264</v>
      </c>
      <c r="BC173" s="30">
        <f t="shared" si="493"/>
        <v>1016.2840196806889</v>
      </c>
      <c r="BD173" s="30">
        <f t="shared" si="493"/>
        <v>996.90334973390725</v>
      </c>
      <c r="BF173" s="163"/>
      <c r="BG173" s="161">
        <v>1000000</v>
      </c>
      <c r="BH173" s="16" t="s">
        <v>19</v>
      </c>
      <c r="BI173" s="30">
        <f>BI$112/10*$C173/(2+$E$12)</f>
        <v>1399.9999999999998</v>
      </c>
      <c r="BJ173" s="30">
        <f t="shared" ref="BJ173:BR173" si="494">BJ$112/10*$C173/(2+$E$12)</f>
        <v>1316.6666666666665</v>
      </c>
      <c r="BK173" s="30">
        <f t="shared" si="494"/>
        <v>1247.2222222222222</v>
      </c>
      <c r="BL173" s="30">
        <f t="shared" si="494"/>
        <v>1189.3518518518517</v>
      </c>
      <c r="BM173" s="30">
        <f t="shared" si="494"/>
        <v>1141.1265432098767</v>
      </c>
      <c r="BN173" s="30">
        <f t="shared" si="494"/>
        <v>1100.9387860082304</v>
      </c>
      <c r="BO173" s="30">
        <f t="shared" si="494"/>
        <v>1067.4489883401918</v>
      </c>
      <c r="BP173" s="30">
        <f t="shared" si="494"/>
        <v>1039.5408236168264</v>
      </c>
      <c r="BQ173" s="30">
        <f t="shared" si="494"/>
        <v>1016.2840196806889</v>
      </c>
      <c r="BR173" s="30">
        <f t="shared" si="494"/>
        <v>996.90334973390725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1258.8734567901233</v>
      </c>
      <c r="J174" s="30"/>
      <c r="K174" s="30"/>
      <c r="L174" s="30"/>
      <c r="M174" s="30"/>
      <c r="N174" s="30">
        <f>SUM(E173:N173)/10</f>
        <v>1151.5483251330461</v>
      </c>
      <c r="P174" s="163"/>
      <c r="Q174" s="161"/>
      <c r="R174" s="16" t="s">
        <v>22</v>
      </c>
      <c r="S174" s="30"/>
      <c r="T174" s="30"/>
      <c r="U174" s="30"/>
      <c r="V174" s="30"/>
      <c r="W174" s="30">
        <f>SUM(S173:W173)/5</f>
        <v>1258.8734567901233</v>
      </c>
      <c r="X174" s="30"/>
      <c r="Y174" s="30"/>
      <c r="Z174" s="30"/>
      <c r="AA174" s="30"/>
      <c r="AB174" s="30">
        <f>SUM(S173:AB173)/10</f>
        <v>1151.5483251330461</v>
      </c>
      <c r="AD174" s="163"/>
      <c r="AE174" s="161"/>
      <c r="AF174" s="16" t="s">
        <v>22</v>
      </c>
      <c r="AG174" s="30"/>
      <c r="AH174" s="30"/>
      <c r="AI174" s="30"/>
      <c r="AJ174" s="30"/>
      <c r="AK174" s="30">
        <f>SUM(AG173:AK173)/5</f>
        <v>1258.8734567901233</v>
      </c>
      <c r="AL174" s="30"/>
      <c r="AM174" s="30"/>
      <c r="AN174" s="30"/>
      <c r="AO174" s="30"/>
      <c r="AP174" s="30">
        <f>SUM(AG173:AP173)/10</f>
        <v>1151.5483251330461</v>
      </c>
      <c r="AR174" s="163"/>
      <c r="AS174" s="161"/>
      <c r="AT174" s="16" t="s">
        <v>22</v>
      </c>
      <c r="AU174" s="30"/>
      <c r="AV174" s="30"/>
      <c r="AW174" s="30"/>
      <c r="AX174" s="30"/>
      <c r="AY174" s="30">
        <f>SUM(AU173:AY173)/5</f>
        <v>1258.8734567901233</v>
      </c>
      <c r="AZ174" s="30"/>
      <c r="BA174" s="30"/>
      <c r="BB174" s="30"/>
      <c r="BC174" s="30"/>
      <c r="BD174" s="30">
        <f>SUM(AU173:BD173)/10</f>
        <v>1151.5483251330461</v>
      </c>
      <c r="BF174" s="163"/>
      <c r="BG174" s="161"/>
      <c r="BH174" s="16" t="s">
        <v>22</v>
      </c>
      <c r="BI174" s="30"/>
      <c r="BJ174" s="30"/>
      <c r="BK174" s="30"/>
      <c r="BL174" s="30"/>
      <c r="BM174" s="30">
        <f>SUM(BI173:BM173)/5</f>
        <v>1258.8734567901233</v>
      </c>
      <c r="BN174" s="30"/>
      <c r="BO174" s="30"/>
      <c r="BP174" s="30"/>
      <c r="BQ174" s="30"/>
      <c r="BR174" s="30">
        <f>SUM(BI173:BR173)/10</f>
        <v>1151.5483251330461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1399.9999999999998</v>
      </c>
      <c r="F175" s="30">
        <f t="shared" ref="F175:N175" si="495">F$113/10*$C173/(2+$E$12)</f>
        <v>2716.6666666666665</v>
      </c>
      <c r="G175" s="30">
        <f t="shared" si="495"/>
        <v>3963.8888888888882</v>
      </c>
      <c r="H175" s="30">
        <f t="shared" si="495"/>
        <v>5153.2407407407409</v>
      </c>
      <c r="I175" s="30">
        <f t="shared" si="495"/>
        <v>6294.367283950618</v>
      </c>
      <c r="J175" s="30">
        <f t="shared" si="495"/>
        <v>7395.3060699588486</v>
      </c>
      <c r="K175" s="30">
        <f t="shared" si="495"/>
        <v>8462.7550582990407</v>
      </c>
      <c r="L175" s="30">
        <f t="shared" si="495"/>
        <v>9502.2958819158684</v>
      </c>
      <c r="M175" s="30">
        <f t="shared" si="495"/>
        <v>10518.579901596557</v>
      </c>
      <c r="N175" s="30">
        <f t="shared" si="495"/>
        <v>11515.483251330463</v>
      </c>
      <c r="P175" s="163"/>
      <c r="Q175" s="161"/>
      <c r="R175" s="16" t="s">
        <v>52</v>
      </c>
      <c r="S175" s="30">
        <f>S$113/10*$C173/(2+$E$12)</f>
        <v>1399.9999999999998</v>
      </c>
      <c r="T175" s="30">
        <f t="shared" ref="T175:AB175" si="496">T$113/10*$C173/(2+$E$12)</f>
        <v>2716.6666666666665</v>
      </c>
      <c r="U175" s="30">
        <f t="shared" si="496"/>
        <v>3963.8888888888882</v>
      </c>
      <c r="V175" s="30">
        <f t="shared" si="496"/>
        <v>5153.2407407407409</v>
      </c>
      <c r="W175" s="30">
        <f t="shared" si="496"/>
        <v>6294.367283950618</v>
      </c>
      <c r="X175" s="30">
        <f t="shared" si="496"/>
        <v>7395.3060699588486</v>
      </c>
      <c r="Y175" s="30">
        <f t="shared" si="496"/>
        <v>8462.7550582990407</v>
      </c>
      <c r="Z175" s="30">
        <f t="shared" si="496"/>
        <v>9502.2958819158684</v>
      </c>
      <c r="AA175" s="30">
        <f t="shared" si="496"/>
        <v>10518.579901596557</v>
      </c>
      <c r="AB175" s="30">
        <f t="shared" si="496"/>
        <v>11515.483251330463</v>
      </c>
      <c r="AD175" s="163"/>
      <c r="AE175" s="161"/>
      <c r="AF175" s="16" t="s">
        <v>52</v>
      </c>
      <c r="AG175" s="30">
        <f>AG$113/10*$C173/(2+$E$12)</f>
        <v>1399.9999999999998</v>
      </c>
      <c r="AH175" s="30">
        <f t="shared" ref="AH175:AP175" si="497">AH$113/10*$C173/(2+$E$12)</f>
        <v>2716.6666666666665</v>
      </c>
      <c r="AI175" s="30">
        <f t="shared" si="497"/>
        <v>3963.8888888888882</v>
      </c>
      <c r="AJ175" s="30">
        <f t="shared" si="497"/>
        <v>5153.2407407407409</v>
      </c>
      <c r="AK175" s="30">
        <f t="shared" si="497"/>
        <v>6294.367283950618</v>
      </c>
      <c r="AL175" s="30">
        <f t="shared" si="497"/>
        <v>7395.3060699588486</v>
      </c>
      <c r="AM175" s="30">
        <f t="shared" si="497"/>
        <v>8462.7550582990407</v>
      </c>
      <c r="AN175" s="30">
        <f t="shared" si="497"/>
        <v>9502.2958819158684</v>
      </c>
      <c r="AO175" s="30">
        <f t="shared" si="497"/>
        <v>10518.579901596557</v>
      </c>
      <c r="AP175" s="30">
        <f t="shared" si="497"/>
        <v>11515.483251330463</v>
      </c>
      <c r="AR175" s="163"/>
      <c r="AS175" s="161"/>
      <c r="AT175" s="16" t="s">
        <v>52</v>
      </c>
      <c r="AU175" s="30">
        <f>AU$113/10*$C173/(2+$E$12)</f>
        <v>1399.9999999999998</v>
      </c>
      <c r="AV175" s="30">
        <f t="shared" ref="AV175:BD175" si="498">AV$113/10*$C173/(2+$E$12)</f>
        <v>2716.6666666666665</v>
      </c>
      <c r="AW175" s="30">
        <f t="shared" si="498"/>
        <v>3963.8888888888882</v>
      </c>
      <c r="AX175" s="30">
        <f t="shared" si="498"/>
        <v>5153.2407407407409</v>
      </c>
      <c r="AY175" s="30">
        <f t="shared" si="498"/>
        <v>6294.367283950618</v>
      </c>
      <c r="AZ175" s="30">
        <f t="shared" si="498"/>
        <v>7395.3060699588486</v>
      </c>
      <c r="BA175" s="30">
        <f t="shared" si="498"/>
        <v>8462.7550582990407</v>
      </c>
      <c r="BB175" s="30">
        <f t="shared" si="498"/>
        <v>9502.2958819158684</v>
      </c>
      <c r="BC175" s="30">
        <f t="shared" si="498"/>
        <v>10518.579901596557</v>
      </c>
      <c r="BD175" s="30">
        <f t="shared" si="498"/>
        <v>11515.483251330463</v>
      </c>
      <c r="BF175" s="163"/>
      <c r="BG175" s="161"/>
      <c r="BH175" s="16" t="s">
        <v>52</v>
      </c>
      <c r="BI175" s="30">
        <f>BI$113/10*$C173/(2+$E$12)</f>
        <v>1399.9999999999998</v>
      </c>
      <c r="BJ175" s="30">
        <f t="shared" ref="BJ175:BR175" si="499">BJ$113/10*$C173/(2+$E$12)</f>
        <v>2716.6666666666665</v>
      </c>
      <c r="BK175" s="30">
        <f t="shared" si="499"/>
        <v>3963.8888888888882</v>
      </c>
      <c r="BL175" s="30">
        <f t="shared" si="499"/>
        <v>5153.2407407407409</v>
      </c>
      <c r="BM175" s="30">
        <f t="shared" si="499"/>
        <v>6294.367283950618</v>
      </c>
      <c r="BN175" s="30">
        <f t="shared" si="499"/>
        <v>7395.3060699588486</v>
      </c>
      <c r="BO175" s="30">
        <f t="shared" si="499"/>
        <v>8462.7550582990407</v>
      </c>
      <c r="BP175" s="30">
        <f t="shared" si="499"/>
        <v>9502.2958819158684</v>
      </c>
      <c r="BQ175" s="30">
        <f t="shared" si="499"/>
        <v>10518.579901596557</v>
      </c>
      <c r="BR175" s="30">
        <f t="shared" si="499"/>
        <v>11515.483251330463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2939.9999999999995</v>
      </c>
      <c r="F176" s="30">
        <f t="shared" ref="F176:N176" si="500">F$112/10*$C176/(2+$E$12)</f>
        <v>2764.9999999999995</v>
      </c>
      <c r="G176" s="30">
        <f t="shared" si="500"/>
        <v>2619.166666666667</v>
      </c>
      <c r="H176" s="30">
        <f t="shared" si="500"/>
        <v>2497.6388888888891</v>
      </c>
      <c r="I176" s="30">
        <f t="shared" si="500"/>
        <v>2396.3657407407404</v>
      </c>
      <c r="J176" s="30">
        <f t="shared" si="500"/>
        <v>2311.9714506172841</v>
      </c>
      <c r="K176" s="30">
        <f t="shared" si="500"/>
        <v>2241.6428755144029</v>
      </c>
      <c r="L176" s="30">
        <f t="shared" si="500"/>
        <v>2183.0357295953359</v>
      </c>
      <c r="M176" s="30">
        <f t="shared" si="500"/>
        <v>2134.1964413294463</v>
      </c>
      <c r="N176" s="30">
        <f t="shared" si="500"/>
        <v>2093.4970344412054</v>
      </c>
      <c r="P176" s="163"/>
      <c r="Q176" s="161">
        <v>2100000</v>
      </c>
      <c r="R176" s="16" t="s">
        <v>19</v>
      </c>
      <c r="S176" s="30">
        <f>S$112/10*$C176/(2+$E$12)</f>
        <v>2939.9999999999995</v>
      </c>
      <c r="T176" s="30">
        <f t="shared" ref="T176:AB176" si="501">T$112/10*$C176/(2+$E$12)</f>
        <v>2764.9999999999995</v>
      </c>
      <c r="U176" s="30">
        <f t="shared" si="501"/>
        <v>2619.166666666667</v>
      </c>
      <c r="V176" s="30">
        <f t="shared" si="501"/>
        <v>2497.6388888888891</v>
      </c>
      <c r="W176" s="30">
        <f t="shared" si="501"/>
        <v>2396.3657407407404</v>
      </c>
      <c r="X176" s="30">
        <f t="shared" si="501"/>
        <v>2311.9714506172841</v>
      </c>
      <c r="Y176" s="30">
        <f t="shared" si="501"/>
        <v>2241.6428755144029</v>
      </c>
      <c r="Z176" s="30">
        <f t="shared" si="501"/>
        <v>2183.0357295953359</v>
      </c>
      <c r="AA176" s="30">
        <f t="shared" si="501"/>
        <v>2134.1964413294463</v>
      </c>
      <c r="AB176" s="30">
        <f t="shared" si="501"/>
        <v>2093.4970344412054</v>
      </c>
      <c r="AD176" s="163"/>
      <c r="AE176" s="161">
        <v>2100000</v>
      </c>
      <c r="AF176" s="16" t="s">
        <v>19</v>
      </c>
      <c r="AG176" s="30">
        <f>AG$112/10*$C176/(2+$E$12)</f>
        <v>2939.9999999999995</v>
      </c>
      <c r="AH176" s="30">
        <f t="shared" ref="AH176:AP176" si="502">AH$112/10*$C176/(2+$E$12)</f>
        <v>2764.9999999999995</v>
      </c>
      <c r="AI176" s="30">
        <f t="shared" si="502"/>
        <v>2619.166666666667</v>
      </c>
      <c r="AJ176" s="30">
        <f t="shared" si="502"/>
        <v>2497.6388888888891</v>
      </c>
      <c r="AK176" s="30">
        <f t="shared" si="502"/>
        <v>2396.3657407407404</v>
      </c>
      <c r="AL176" s="30">
        <f t="shared" si="502"/>
        <v>2311.9714506172841</v>
      </c>
      <c r="AM176" s="30">
        <f t="shared" si="502"/>
        <v>2241.6428755144029</v>
      </c>
      <c r="AN176" s="30">
        <f t="shared" si="502"/>
        <v>2183.0357295953359</v>
      </c>
      <c r="AO176" s="30">
        <f t="shared" si="502"/>
        <v>2134.1964413294463</v>
      </c>
      <c r="AP176" s="30">
        <f t="shared" si="502"/>
        <v>2093.4970344412054</v>
      </c>
      <c r="AR176" s="163"/>
      <c r="AS176" s="161">
        <v>2100000</v>
      </c>
      <c r="AT176" s="16" t="s">
        <v>19</v>
      </c>
      <c r="AU176" s="30">
        <f>AU$112/10*$C176/(2+$E$12)</f>
        <v>2939.9999999999995</v>
      </c>
      <c r="AV176" s="30">
        <f t="shared" ref="AV176:BD176" si="503">AV$112/10*$C176/(2+$E$12)</f>
        <v>2764.9999999999995</v>
      </c>
      <c r="AW176" s="30">
        <f t="shared" si="503"/>
        <v>2619.166666666667</v>
      </c>
      <c r="AX176" s="30">
        <f t="shared" si="503"/>
        <v>2497.6388888888891</v>
      </c>
      <c r="AY176" s="30">
        <f t="shared" si="503"/>
        <v>2396.3657407407404</v>
      </c>
      <c r="AZ176" s="30">
        <f t="shared" si="503"/>
        <v>2311.9714506172841</v>
      </c>
      <c r="BA176" s="30">
        <f t="shared" si="503"/>
        <v>2241.6428755144029</v>
      </c>
      <c r="BB176" s="30">
        <f t="shared" si="503"/>
        <v>2183.0357295953359</v>
      </c>
      <c r="BC176" s="30">
        <f t="shared" si="503"/>
        <v>2134.1964413294463</v>
      </c>
      <c r="BD176" s="30">
        <f t="shared" si="503"/>
        <v>2093.4970344412054</v>
      </c>
      <c r="BF176" s="163"/>
      <c r="BG176" s="161">
        <v>2100000</v>
      </c>
      <c r="BH176" s="16" t="s">
        <v>19</v>
      </c>
      <c r="BI176" s="30">
        <f>BI$112/10*$C176/(2+$E$12)</f>
        <v>2939.9999999999995</v>
      </c>
      <c r="BJ176" s="30">
        <f t="shared" ref="BJ176:BR176" si="504">BJ$112/10*$C176/(2+$E$12)</f>
        <v>2764.9999999999995</v>
      </c>
      <c r="BK176" s="30">
        <f t="shared" si="504"/>
        <v>2619.166666666667</v>
      </c>
      <c r="BL176" s="30">
        <f t="shared" si="504"/>
        <v>2497.6388888888891</v>
      </c>
      <c r="BM176" s="30">
        <f t="shared" si="504"/>
        <v>2396.3657407407404</v>
      </c>
      <c r="BN176" s="30">
        <f t="shared" si="504"/>
        <v>2311.9714506172841</v>
      </c>
      <c r="BO176" s="30">
        <f t="shared" si="504"/>
        <v>2241.6428755144029</v>
      </c>
      <c r="BP176" s="30">
        <f t="shared" si="504"/>
        <v>2183.0357295953359</v>
      </c>
      <c r="BQ176" s="30">
        <f t="shared" si="504"/>
        <v>2134.1964413294463</v>
      </c>
      <c r="BR176" s="30">
        <f t="shared" si="504"/>
        <v>2093.4970344412054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2643.6342592592591</v>
      </c>
      <c r="J177" s="30"/>
      <c r="K177" s="30"/>
      <c r="L177" s="30"/>
      <c r="M177" s="30"/>
      <c r="N177" s="30">
        <f>SUM(E176:N176)/10</f>
        <v>2418.2514827793975</v>
      </c>
      <c r="P177" s="163"/>
      <c r="Q177" s="161"/>
      <c r="R177" s="16" t="s">
        <v>22</v>
      </c>
      <c r="S177" s="30"/>
      <c r="T177" s="30"/>
      <c r="U177" s="30"/>
      <c r="V177" s="30"/>
      <c r="W177" s="30">
        <f>SUM(S176:W176)/5</f>
        <v>2643.6342592592591</v>
      </c>
      <c r="X177" s="30"/>
      <c r="Y177" s="30"/>
      <c r="Z177" s="30"/>
      <c r="AA177" s="30"/>
      <c r="AB177" s="30">
        <f>SUM(S176:AB176)/10</f>
        <v>2418.2514827793975</v>
      </c>
      <c r="AD177" s="163"/>
      <c r="AE177" s="161"/>
      <c r="AF177" s="16" t="s">
        <v>22</v>
      </c>
      <c r="AG177" s="30"/>
      <c r="AH177" s="30"/>
      <c r="AI177" s="30"/>
      <c r="AJ177" s="30"/>
      <c r="AK177" s="30">
        <f>SUM(AG176:AK176)/5</f>
        <v>2643.6342592592591</v>
      </c>
      <c r="AL177" s="30"/>
      <c r="AM177" s="30"/>
      <c r="AN177" s="30"/>
      <c r="AO177" s="30"/>
      <c r="AP177" s="30">
        <f>SUM(AG176:AP176)/10</f>
        <v>2418.2514827793975</v>
      </c>
      <c r="AR177" s="163"/>
      <c r="AS177" s="161"/>
      <c r="AT177" s="16" t="s">
        <v>22</v>
      </c>
      <c r="AU177" s="30"/>
      <c r="AV177" s="30"/>
      <c r="AW177" s="30"/>
      <c r="AX177" s="30"/>
      <c r="AY177" s="30">
        <f>SUM(AU176:AY176)/5</f>
        <v>2643.6342592592591</v>
      </c>
      <c r="AZ177" s="30"/>
      <c r="BA177" s="30"/>
      <c r="BB177" s="30"/>
      <c r="BC177" s="30"/>
      <c r="BD177" s="30">
        <f>SUM(AU176:BD176)/10</f>
        <v>2418.2514827793975</v>
      </c>
      <c r="BF177" s="163"/>
      <c r="BG177" s="161"/>
      <c r="BH177" s="16" t="s">
        <v>22</v>
      </c>
      <c r="BI177" s="30"/>
      <c r="BJ177" s="30"/>
      <c r="BK177" s="30"/>
      <c r="BL177" s="30"/>
      <c r="BM177" s="30">
        <f>SUM(BI176:BM176)/5</f>
        <v>2643.6342592592591</v>
      </c>
      <c r="BN177" s="30"/>
      <c r="BO177" s="30"/>
      <c r="BP177" s="30"/>
      <c r="BQ177" s="30"/>
      <c r="BR177" s="30">
        <f>SUM(BI176:BR176)/10</f>
        <v>2418.2514827793975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2939.9999999999995</v>
      </c>
      <c r="F178" s="30">
        <f t="shared" ref="F178:N178" si="505">F$113/10*$C176/(2+$E$12)</f>
        <v>5705</v>
      </c>
      <c r="G178" s="30">
        <f t="shared" si="505"/>
        <v>8324.1666666666661</v>
      </c>
      <c r="H178" s="30">
        <f t="shared" si="505"/>
        <v>10821.805555555557</v>
      </c>
      <c r="I178" s="30">
        <f t="shared" si="505"/>
        <v>13218.171296296297</v>
      </c>
      <c r="J178" s="30">
        <f t="shared" si="505"/>
        <v>15530.142746913582</v>
      </c>
      <c r="K178" s="30">
        <f t="shared" si="505"/>
        <v>17771.785622427986</v>
      </c>
      <c r="L178" s="30">
        <f t="shared" si="505"/>
        <v>19954.821352023322</v>
      </c>
      <c r="M178" s="30">
        <f t="shared" si="505"/>
        <v>22089.017793352767</v>
      </c>
      <c r="N178" s="30">
        <f t="shared" si="505"/>
        <v>24182.514827793973</v>
      </c>
      <c r="P178" s="163"/>
      <c r="Q178" s="161"/>
      <c r="R178" s="16" t="s">
        <v>52</v>
      </c>
      <c r="S178" s="30">
        <f>S$113/10*$C176/(2+$E$12)</f>
        <v>2939.9999999999995</v>
      </c>
      <c r="T178" s="30">
        <f t="shared" ref="T178:AB178" si="506">T$113/10*$C176/(2+$E$12)</f>
        <v>5705</v>
      </c>
      <c r="U178" s="30">
        <f t="shared" si="506"/>
        <v>8324.1666666666661</v>
      </c>
      <c r="V178" s="30">
        <f t="shared" si="506"/>
        <v>10821.805555555557</v>
      </c>
      <c r="W178" s="30">
        <f t="shared" si="506"/>
        <v>13218.171296296297</v>
      </c>
      <c r="X178" s="30">
        <f t="shared" si="506"/>
        <v>15530.142746913582</v>
      </c>
      <c r="Y178" s="30">
        <f t="shared" si="506"/>
        <v>17771.785622427986</v>
      </c>
      <c r="Z178" s="30">
        <f t="shared" si="506"/>
        <v>19954.821352023322</v>
      </c>
      <c r="AA178" s="30">
        <f t="shared" si="506"/>
        <v>22089.017793352767</v>
      </c>
      <c r="AB178" s="30">
        <f t="shared" si="506"/>
        <v>24182.514827793973</v>
      </c>
      <c r="AD178" s="163"/>
      <c r="AE178" s="161"/>
      <c r="AF178" s="16" t="s">
        <v>52</v>
      </c>
      <c r="AG178" s="30">
        <f>AG$113/10*$C176/(2+$E$12)</f>
        <v>2939.9999999999995</v>
      </c>
      <c r="AH178" s="30">
        <f t="shared" ref="AH178:AP178" si="507">AH$113/10*$C176/(2+$E$12)</f>
        <v>5705</v>
      </c>
      <c r="AI178" s="30">
        <f t="shared" si="507"/>
        <v>8324.1666666666661</v>
      </c>
      <c r="AJ178" s="30">
        <f t="shared" si="507"/>
        <v>10821.805555555557</v>
      </c>
      <c r="AK178" s="30">
        <f t="shared" si="507"/>
        <v>13218.171296296297</v>
      </c>
      <c r="AL178" s="30">
        <f t="shared" si="507"/>
        <v>15530.142746913582</v>
      </c>
      <c r="AM178" s="30">
        <f t="shared" si="507"/>
        <v>17771.785622427986</v>
      </c>
      <c r="AN178" s="30">
        <f t="shared" si="507"/>
        <v>19954.821352023322</v>
      </c>
      <c r="AO178" s="30">
        <f t="shared" si="507"/>
        <v>22089.017793352767</v>
      </c>
      <c r="AP178" s="30">
        <f t="shared" si="507"/>
        <v>24182.514827793973</v>
      </c>
      <c r="AR178" s="163"/>
      <c r="AS178" s="161"/>
      <c r="AT178" s="16" t="s">
        <v>52</v>
      </c>
      <c r="AU178" s="30">
        <f>AU$113/10*$C176/(2+$E$12)</f>
        <v>2939.9999999999995</v>
      </c>
      <c r="AV178" s="30">
        <f t="shared" ref="AV178:BD178" si="508">AV$113/10*$C176/(2+$E$12)</f>
        <v>5705</v>
      </c>
      <c r="AW178" s="30">
        <f t="shared" si="508"/>
        <v>8324.1666666666661</v>
      </c>
      <c r="AX178" s="30">
        <f t="shared" si="508"/>
        <v>10821.805555555557</v>
      </c>
      <c r="AY178" s="30">
        <f t="shared" si="508"/>
        <v>13218.171296296297</v>
      </c>
      <c r="AZ178" s="30">
        <f t="shared" si="508"/>
        <v>15530.142746913582</v>
      </c>
      <c r="BA178" s="30">
        <f t="shared" si="508"/>
        <v>17771.785622427986</v>
      </c>
      <c r="BB178" s="30">
        <f t="shared" si="508"/>
        <v>19954.821352023322</v>
      </c>
      <c r="BC178" s="30">
        <f t="shared" si="508"/>
        <v>22089.017793352767</v>
      </c>
      <c r="BD178" s="30">
        <f t="shared" si="508"/>
        <v>24182.514827793973</v>
      </c>
      <c r="BF178" s="163"/>
      <c r="BG178" s="161"/>
      <c r="BH178" s="16" t="s">
        <v>52</v>
      </c>
      <c r="BI178" s="30">
        <f>BI$113/10*$C176/(2+$E$12)</f>
        <v>2939.9999999999995</v>
      </c>
      <c r="BJ178" s="30">
        <f t="shared" ref="BJ178:BR178" si="509">BJ$113/10*$C176/(2+$E$12)</f>
        <v>5705</v>
      </c>
      <c r="BK178" s="30">
        <f t="shared" si="509"/>
        <v>8324.1666666666661</v>
      </c>
      <c r="BL178" s="30">
        <f t="shared" si="509"/>
        <v>10821.805555555557</v>
      </c>
      <c r="BM178" s="30">
        <f t="shared" si="509"/>
        <v>13218.171296296297</v>
      </c>
      <c r="BN178" s="30">
        <f t="shared" si="509"/>
        <v>15530.142746913582</v>
      </c>
      <c r="BO178" s="30">
        <f t="shared" si="509"/>
        <v>17771.785622427986</v>
      </c>
      <c r="BP178" s="30">
        <f t="shared" si="509"/>
        <v>19954.821352023322</v>
      </c>
      <c r="BQ178" s="30">
        <f t="shared" si="509"/>
        <v>22089.017793352767</v>
      </c>
      <c r="BR178" s="30">
        <f t="shared" si="509"/>
        <v>24182.514827793973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250</v>
      </c>
      <c r="F179" s="28">
        <f t="shared" ref="F179:N179" si="510">F$127/10*$C179/(2+$E$12)</f>
        <v>208.33333333333334</v>
      </c>
      <c r="G179" s="28">
        <f t="shared" si="510"/>
        <v>173.61111111111111</v>
      </c>
      <c r="H179" s="28">
        <f t="shared" si="510"/>
        <v>144.67592592592592</v>
      </c>
      <c r="I179" s="28">
        <f t="shared" si="510"/>
        <v>120.56327160493827</v>
      </c>
      <c r="J179" s="28">
        <f t="shared" si="510"/>
        <v>100.46939300411522</v>
      </c>
      <c r="K179" s="28">
        <f t="shared" si="510"/>
        <v>83.724494170096023</v>
      </c>
      <c r="L179" s="28">
        <f t="shared" si="510"/>
        <v>69.770411808413357</v>
      </c>
      <c r="M179" s="28">
        <f t="shared" si="510"/>
        <v>58.142009840344471</v>
      </c>
      <c r="N179" s="28">
        <f t="shared" si="510"/>
        <v>48.451674866953717</v>
      </c>
      <c r="P179" s="163" t="s">
        <v>71</v>
      </c>
      <c r="Q179" s="162">
        <v>20000</v>
      </c>
      <c r="R179" s="58" t="s">
        <v>19</v>
      </c>
      <c r="S179" s="28">
        <f>S$127/10*$C179/(2+$E$12)</f>
        <v>250</v>
      </c>
      <c r="T179" s="28">
        <f t="shared" ref="T179:AB179" si="511">T$127/10*$C179/(2+$E$12)</f>
        <v>208.33333333333334</v>
      </c>
      <c r="U179" s="28">
        <f t="shared" si="511"/>
        <v>173.61111111111111</v>
      </c>
      <c r="V179" s="28">
        <f t="shared" si="511"/>
        <v>144.67592592592592</v>
      </c>
      <c r="W179" s="28">
        <f t="shared" si="511"/>
        <v>120.56327160493827</v>
      </c>
      <c r="X179" s="28">
        <f t="shared" si="511"/>
        <v>100.46939300411522</v>
      </c>
      <c r="Y179" s="28">
        <f t="shared" si="511"/>
        <v>83.724494170096023</v>
      </c>
      <c r="Z179" s="28">
        <f t="shared" si="511"/>
        <v>69.770411808413357</v>
      </c>
      <c r="AA179" s="28">
        <f t="shared" si="511"/>
        <v>58.142009840344471</v>
      </c>
      <c r="AB179" s="28">
        <f t="shared" si="511"/>
        <v>48.451674866953717</v>
      </c>
      <c r="AD179" s="163" t="s">
        <v>71</v>
      </c>
      <c r="AE179" s="162">
        <v>20000</v>
      </c>
      <c r="AF179" s="58" t="s">
        <v>19</v>
      </c>
      <c r="AG179" s="28">
        <f>AG$127/10*$C179/(2+$E$12)</f>
        <v>250</v>
      </c>
      <c r="AH179" s="28">
        <f t="shared" ref="AH179:AP179" si="512">AH$127/10*$C179/(2+$E$12)</f>
        <v>208.33333333333334</v>
      </c>
      <c r="AI179" s="28">
        <f t="shared" si="512"/>
        <v>173.61111111111111</v>
      </c>
      <c r="AJ179" s="28">
        <f t="shared" si="512"/>
        <v>144.67592592592592</v>
      </c>
      <c r="AK179" s="28">
        <f t="shared" si="512"/>
        <v>120.56327160493827</v>
      </c>
      <c r="AL179" s="28">
        <f t="shared" si="512"/>
        <v>100.46939300411522</v>
      </c>
      <c r="AM179" s="28">
        <f t="shared" si="512"/>
        <v>83.724494170096023</v>
      </c>
      <c r="AN179" s="28">
        <f t="shared" si="512"/>
        <v>69.770411808413357</v>
      </c>
      <c r="AO179" s="28">
        <f t="shared" si="512"/>
        <v>58.142009840344471</v>
      </c>
      <c r="AP179" s="28">
        <f t="shared" si="512"/>
        <v>48.451674866953717</v>
      </c>
      <c r="AR179" s="163" t="s">
        <v>71</v>
      </c>
      <c r="AS179" s="162">
        <v>20000</v>
      </c>
      <c r="AT179" s="58" t="s">
        <v>19</v>
      </c>
      <c r="AU179" s="28">
        <f>AU$127/10*$C179/(2+$E$12)</f>
        <v>250</v>
      </c>
      <c r="AV179" s="28">
        <f t="shared" ref="AV179:BD179" si="513">AV$127/10*$C179/(2+$E$12)</f>
        <v>208.33333333333334</v>
      </c>
      <c r="AW179" s="28">
        <f t="shared" si="513"/>
        <v>173.61111111111111</v>
      </c>
      <c r="AX179" s="28">
        <f t="shared" si="513"/>
        <v>144.67592592592592</v>
      </c>
      <c r="AY179" s="28">
        <f t="shared" si="513"/>
        <v>120.56327160493827</v>
      </c>
      <c r="AZ179" s="28">
        <f t="shared" si="513"/>
        <v>100.46939300411522</v>
      </c>
      <c r="BA179" s="28">
        <f t="shared" si="513"/>
        <v>83.724494170096023</v>
      </c>
      <c r="BB179" s="28">
        <f t="shared" si="513"/>
        <v>69.770411808413357</v>
      </c>
      <c r="BC179" s="28">
        <f t="shared" si="513"/>
        <v>58.142009840344471</v>
      </c>
      <c r="BD179" s="28">
        <f t="shared" si="513"/>
        <v>48.451674866953717</v>
      </c>
      <c r="BF179" s="163" t="s">
        <v>71</v>
      </c>
      <c r="BG179" s="162">
        <v>20000</v>
      </c>
      <c r="BH179" s="58" t="s">
        <v>19</v>
      </c>
      <c r="BI179" s="28">
        <f>BI$127/10*$C179/(2+$E$12)</f>
        <v>250</v>
      </c>
      <c r="BJ179" s="28">
        <f t="shared" ref="BJ179:BR179" si="514">BJ$127/10*$C179/(2+$E$12)</f>
        <v>208.33333333333334</v>
      </c>
      <c r="BK179" s="28">
        <f t="shared" si="514"/>
        <v>173.61111111111111</v>
      </c>
      <c r="BL179" s="28">
        <f t="shared" si="514"/>
        <v>144.67592592592592</v>
      </c>
      <c r="BM179" s="28">
        <f t="shared" si="514"/>
        <v>120.56327160493827</v>
      </c>
      <c r="BN179" s="28">
        <f t="shared" si="514"/>
        <v>100.46939300411522</v>
      </c>
      <c r="BO179" s="28">
        <f t="shared" si="514"/>
        <v>83.724494170096023</v>
      </c>
      <c r="BP179" s="28">
        <f t="shared" si="514"/>
        <v>69.770411808413357</v>
      </c>
      <c r="BQ179" s="28">
        <f t="shared" si="514"/>
        <v>58.142009840344471</v>
      </c>
      <c r="BR179" s="28">
        <f t="shared" si="514"/>
        <v>48.451674866953717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179.43672839506172</v>
      </c>
      <c r="J180" s="28"/>
      <c r="K180" s="28"/>
      <c r="L180" s="28"/>
      <c r="M180" s="28"/>
      <c r="N180" s="28">
        <f>SUM(E179:N179)/10</f>
        <v>125.77416256652313</v>
      </c>
      <c r="P180" s="163"/>
      <c r="Q180" s="162"/>
      <c r="R180" s="20" t="s">
        <v>22</v>
      </c>
      <c r="S180" s="28"/>
      <c r="T180" s="28"/>
      <c r="U180" s="28"/>
      <c r="V180" s="28"/>
      <c r="W180" s="28">
        <f>SUM(S179:W179)/5</f>
        <v>179.43672839506172</v>
      </c>
      <c r="X180" s="28"/>
      <c r="Y180" s="28"/>
      <c r="Z180" s="28"/>
      <c r="AA180" s="28"/>
      <c r="AB180" s="28">
        <f>SUM(S179:AB179)/10</f>
        <v>125.77416256652313</v>
      </c>
      <c r="AD180" s="163"/>
      <c r="AE180" s="162"/>
      <c r="AF180" s="20" t="s">
        <v>22</v>
      </c>
      <c r="AG180" s="28"/>
      <c r="AH180" s="28"/>
      <c r="AI180" s="28"/>
      <c r="AJ180" s="28"/>
      <c r="AK180" s="28">
        <f>SUM(AG179:AK179)/5</f>
        <v>179.43672839506172</v>
      </c>
      <c r="AL180" s="28"/>
      <c r="AM180" s="28"/>
      <c r="AN180" s="28"/>
      <c r="AO180" s="28"/>
      <c r="AP180" s="28">
        <f>SUM(AG179:AP179)/10</f>
        <v>125.77416256652313</v>
      </c>
      <c r="AR180" s="163"/>
      <c r="AS180" s="162"/>
      <c r="AT180" s="20" t="s">
        <v>22</v>
      </c>
      <c r="AU180" s="28"/>
      <c r="AV180" s="28"/>
      <c r="AW180" s="28"/>
      <c r="AX180" s="28"/>
      <c r="AY180" s="28">
        <f>SUM(AU179:AY179)/5</f>
        <v>179.43672839506172</v>
      </c>
      <c r="AZ180" s="28"/>
      <c r="BA180" s="28"/>
      <c r="BB180" s="28"/>
      <c r="BC180" s="28"/>
      <c r="BD180" s="28">
        <f>SUM(AU179:BD179)/10</f>
        <v>125.77416256652313</v>
      </c>
      <c r="BF180" s="163"/>
      <c r="BG180" s="162"/>
      <c r="BH180" s="20" t="s">
        <v>22</v>
      </c>
      <c r="BI180" s="28"/>
      <c r="BJ180" s="28"/>
      <c r="BK180" s="28"/>
      <c r="BL180" s="28"/>
      <c r="BM180" s="28">
        <f>SUM(BI179:BM179)/5</f>
        <v>179.43672839506172</v>
      </c>
      <c r="BN180" s="28"/>
      <c r="BO180" s="28"/>
      <c r="BP180" s="28"/>
      <c r="BQ180" s="28"/>
      <c r="BR180" s="28">
        <f>SUM(BI179:BR179)/10</f>
        <v>125.77416256652313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250</v>
      </c>
      <c r="F181" s="28">
        <f t="shared" ref="F181:N181" si="515">F$128/10*$C179/(2+$E$12)</f>
        <v>458.33333333333331</v>
      </c>
      <c r="G181" s="28">
        <f t="shared" si="515"/>
        <v>631.94444444444457</v>
      </c>
      <c r="H181" s="28">
        <f t="shared" si="515"/>
        <v>776.62037037036998</v>
      </c>
      <c r="I181" s="28">
        <f t="shared" si="515"/>
        <v>897.18364197530877</v>
      </c>
      <c r="J181" s="28">
        <f t="shared" si="515"/>
        <v>997.65303497942273</v>
      </c>
      <c r="K181" s="28">
        <f t="shared" si="515"/>
        <v>1081.3775291495206</v>
      </c>
      <c r="L181" s="28">
        <f t="shared" si="515"/>
        <v>1151.1479409579338</v>
      </c>
      <c r="M181" s="28">
        <f t="shared" si="515"/>
        <v>1209.2899507982802</v>
      </c>
      <c r="N181" s="28">
        <f t="shared" si="515"/>
        <v>1257.7416256652295</v>
      </c>
      <c r="P181" s="163"/>
      <c r="Q181" s="162"/>
      <c r="R181" s="20" t="s">
        <v>52</v>
      </c>
      <c r="S181" s="28">
        <f>S$128/10*$C179/(2+$E$12)</f>
        <v>250</v>
      </c>
      <c r="T181" s="28">
        <f t="shared" ref="T181:AB181" si="516">T$128/10*$C179/(2+$E$12)</f>
        <v>458.33333333333331</v>
      </c>
      <c r="U181" s="28">
        <f t="shared" si="516"/>
        <v>631.94444444444457</v>
      </c>
      <c r="V181" s="28">
        <f t="shared" si="516"/>
        <v>776.62037037036998</v>
      </c>
      <c r="W181" s="28">
        <f t="shared" si="516"/>
        <v>897.18364197530877</v>
      </c>
      <c r="X181" s="28">
        <f t="shared" si="516"/>
        <v>997.65303497942273</v>
      </c>
      <c r="Y181" s="28">
        <f t="shared" si="516"/>
        <v>1081.3775291495206</v>
      </c>
      <c r="Z181" s="28">
        <f t="shared" si="516"/>
        <v>1151.1479409579338</v>
      </c>
      <c r="AA181" s="28">
        <f t="shared" si="516"/>
        <v>1209.2899507982802</v>
      </c>
      <c r="AB181" s="28">
        <f t="shared" si="516"/>
        <v>1257.7416256652295</v>
      </c>
      <c r="AD181" s="163"/>
      <c r="AE181" s="162"/>
      <c r="AF181" s="20" t="s">
        <v>52</v>
      </c>
      <c r="AG181" s="28">
        <f>AG$128/10*$C179/(2+$E$12)</f>
        <v>250</v>
      </c>
      <c r="AH181" s="28">
        <f t="shared" ref="AH181:AP181" si="517">AH$128/10*$C179/(2+$E$12)</f>
        <v>458.33333333333331</v>
      </c>
      <c r="AI181" s="28">
        <f t="shared" si="517"/>
        <v>631.94444444444457</v>
      </c>
      <c r="AJ181" s="28">
        <f t="shared" si="517"/>
        <v>776.62037037036998</v>
      </c>
      <c r="AK181" s="28">
        <f t="shared" si="517"/>
        <v>897.18364197530877</v>
      </c>
      <c r="AL181" s="28">
        <f t="shared" si="517"/>
        <v>997.65303497942273</v>
      </c>
      <c r="AM181" s="28">
        <f t="shared" si="517"/>
        <v>1081.3775291495206</v>
      </c>
      <c r="AN181" s="28">
        <f t="shared" si="517"/>
        <v>1151.1479409579338</v>
      </c>
      <c r="AO181" s="28">
        <f t="shared" si="517"/>
        <v>1209.2899507982802</v>
      </c>
      <c r="AP181" s="28">
        <f t="shared" si="517"/>
        <v>1257.7416256652295</v>
      </c>
      <c r="AR181" s="163"/>
      <c r="AS181" s="162"/>
      <c r="AT181" s="20" t="s">
        <v>52</v>
      </c>
      <c r="AU181" s="28">
        <f>AU$128/10*$C179/(2+$E$12)</f>
        <v>250</v>
      </c>
      <c r="AV181" s="28">
        <f t="shared" ref="AV181:BD181" si="518">AV$128/10*$C179/(2+$E$12)</f>
        <v>458.33333333333331</v>
      </c>
      <c r="AW181" s="28">
        <f t="shared" si="518"/>
        <v>631.94444444444457</v>
      </c>
      <c r="AX181" s="28">
        <f t="shared" si="518"/>
        <v>776.62037037036998</v>
      </c>
      <c r="AY181" s="28">
        <f t="shared" si="518"/>
        <v>897.18364197530877</v>
      </c>
      <c r="AZ181" s="28">
        <f t="shared" si="518"/>
        <v>997.65303497942273</v>
      </c>
      <c r="BA181" s="28">
        <f t="shared" si="518"/>
        <v>1081.3775291495206</v>
      </c>
      <c r="BB181" s="28">
        <f t="shared" si="518"/>
        <v>1151.1479409579338</v>
      </c>
      <c r="BC181" s="28">
        <f t="shared" si="518"/>
        <v>1209.2899507982802</v>
      </c>
      <c r="BD181" s="28">
        <f t="shared" si="518"/>
        <v>1257.7416256652295</v>
      </c>
      <c r="BF181" s="163"/>
      <c r="BG181" s="162"/>
      <c r="BH181" s="20" t="s">
        <v>52</v>
      </c>
      <c r="BI181" s="28">
        <f>BI$128/10*$C179/(2+$E$12)</f>
        <v>250</v>
      </c>
      <c r="BJ181" s="28">
        <f t="shared" ref="BJ181:BR181" si="519">BJ$128/10*$C179/(2+$E$12)</f>
        <v>458.33333333333331</v>
      </c>
      <c r="BK181" s="28">
        <f t="shared" si="519"/>
        <v>631.94444444444457</v>
      </c>
      <c r="BL181" s="28">
        <f t="shared" si="519"/>
        <v>776.62037037036998</v>
      </c>
      <c r="BM181" s="28">
        <f t="shared" si="519"/>
        <v>897.18364197530877</v>
      </c>
      <c r="BN181" s="28">
        <f t="shared" si="519"/>
        <v>997.65303497942273</v>
      </c>
      <c r="BO181" s="28">
        <f t="shared" si="519"/>
        <v>1081.3775291495206</v>
      </c>
      <c r="BP181" s="28">
        <f t="shared" si="519"/>
        <v>1151.1479409579338</v>
      </c>
      <c r="BQ181" s="28">
        <f t="shared" si="519"/>
        <v>1209.2899507982802</v>
      </c>
      <c r="BR181" s="28">
        <f t="shared" si="519"/>
        <v>1257.7416256652295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5000</v>
      </c>
      <c r="F182" s="28">
        <f t="shared" ref="F182:N182" si="520">F$127/10*$C182/(2+$E$12)</f>
        <v>4166.666666666667</v>
      </c>
      <c r="G182" s="28">
        <f t="shared" si="520"/>
        <v>3472.2222222222217</v>
      </c>
      <c r="H182" s="28">
        <f t="shared" si="520"/>
        <v>2893.5185185185187</v>
      </c>
      <c r="I182" s="28">
        <f t="shared" si="520"/>
        <v>2411.2654320987654</v>
      </c>
      <c r="J182" s="28">
        <f t="shared" si="520"/>
        <v>2009.3878600823041</v>
      </c>
      <c r="K182" s="28">
        <f t="shared" si="520"/>
        <v>1674.4898834019205</v>
      </c>
      <c r="L182" s="28">
        <f t="shared" si="520"/>
        <v>1395.4082361682672</v>
      </c>
      <c r="M182" s="28">
        <f t="shared" si="520"/>
        <v>1162.8401968068895</v>
      </c>
      <c r="N182" s="28">
        <f t="shared" si="520"/>
        <v>969.0334973390743</v>
      </c>
      <c r="P182" s="163"/>
      <c r="Q182" s="162">
        <v>400000</v>
      </c>
      <c r="R182" s="58" t="s">
        <v>19</v>
      </c>
      <c r="S182" s="28">
        <f>S$127/10*$C182/(2+$E$12)</f>
        <v>5000</v>
      </c>
      <c r="T182" s="28">
        <f t="shared" ref="T182:AB182" si="521">T$127/10*$C182/(2+$E$12)</f>
        <v>4166.666666666667</v>
      </c>
      <c r="U182" s="28">
        <f t="shared" si="521"/>
        <v>3472.2222222222217</v>
      </c>
      <c r="V182" s="28">
        <f t="shared" si="521"/>
        <v>2893.5185185185187</v>
      </c>
      <c r="W182" s="28">
        <f t="shared" si="521"/>
        <v>2411.2654320987654</v>
      </c>
      <c r="X182" s="28">
        <f t="shared" si="521"/>
        <v>2009.3878600823041</v>
      </c>
      <c r="Y182" s="28">
        <f t="shared" si="521"/>
        <v>1674.4898834019205</v>
      </c>
      <c r="Z182" s="28">
        <f t="shared" si="521"/>
        <v>1395.4082361682672</v>
      </c>
      <c r="AA182" s="28">
        <f t="shared" si="521"/>
        <v>1162.8401968068895</v>
      </c>
      <c r="AB182" s="28">
        <f t="shared" si="521"/>
        <v>969.0334973390743</v>
      </c>
      <c r="AD182" s="163"/>
      <c r="AE182" s="162">
        <v>400000</v>
      </c>
      <c r="AF182" s="58" t="s">
        <v>19</v>
      </c>
      <c r="AG182" s="28">
        <f>AG$127/10*$C182/(2+$E$12)</f>
        <v>5000</v>
      </c>
      <c r="AH182" s="28">
        <f t="shared" ref="AH182:AP182" si="522">AH$127/10*$C182/(2+$E$12)</f>
        <v>4166.666666666667</v>
      </c>
      <c r="AI182" s="28">
        <f t="shared" si="522"/>
        <v>3472.2222222222217</v>
      </c>
      <c r="AJ182" s="28">
        <f t="shared" si="522"/>
        <v>2893.5185185185187</v>
      </c>
      <c r="AK182" s="28">
        <f t="shared" si="522"/>
        <v>2411.2654320987654</v>
      </c>
      <c r="AL182" s="28">
        <f t="shared" si="522"/>
        <v>2009.3878600823041</v>
      </c>
      <c r="AM182" s="28">
        <f t="shared" si="522"/>
        <v>1674.4898834019205</v>
      </c>
      <c r="AN182" s="28">
        <f t="shared" si="522"/>
        <v>1395.4082361682672</v>
      </c>
      <c r="AO182" s="28">
        <f t="shared" si="522"/>
        <v>1162.8401968068895</v>
      </c>
      <c r="AP182" s="28">
        <f t="shared" si="522"/>
        <v>969.0334973390743</v>
      </c>
      <c r="AR182" s="163"/>
      <c r="AS182" s="162">
        <v>400000</v>
      </c>
      <c r="AT182" s="58" t="s">
        <v>19</v>
      </c>
      <c r="AU182" s="28">
        <f>AU$127/10*$C182/(2+$E$12)</f>
        <v>5000</v>
      </c>
      <c r="AV182" s="28">
        <f t="shared" ref="AV182:BD182" si="523">AV$127/10*$C182/(2+$E$12)</f>
        <v>4166.666666666667</v>
      </c>
      <c r="AW182" s="28">
        <f t="shared" si="523"/>
        <v>3472.2222222222217</v>
      </c>
      <c r="AX182" s="28">
        <f t="shared" si="523"/>
        <v>2893.5185185185187</v>
      </c>
      <c r="AY182" s="28">
        <f t="shared" si="523"/>
        <v>2411.2654320987654</v>
      </c>
      <c r="AZ182" s="28">
        <f t="shared" si="523"/>
        <v>2009.3878600823041</v>
      </c>
      <c r="BA182" s="28">
        <f t="shared" si="523"/>
        <v>1674.4898834019205</v>
      </c>
      <c r="BB182" s="28">
        <f t="shared" si="523"/>
        <v>1395.4082361682672</v>
      </c>
      <c r="BC182" s="28">
        <f t="shared" si="523"/>
        <v>1162.8401968068895</v>
      </c>
      <c r="BD182" s="28">
        <f t="shared" si="523"/>
        <v>969.0334973390743</v>
      </c>
      <c r="BF182" s="163"/>
      <c r="BG182" s="162">
        <v>400000</v>
      </c>
      <c r="BH182" s="58" t="s">
        <v>19</v>
      </c>
      <c r="BI182" s="28">
        <f>BI$127/10*$C182/(2+$E$12)</f>
        <v>5000</v>
      </c>
      <c r="BJ182" s="28">
        <f t="shared" ref="BJ182:BR182" si="524">BJ$127/10*$C182/(2+$E$12)</f>
        <v>4166.666666666667</v>
      </c>
      <c r="BK182" s="28">
        <f t="shared" si="524"/>
        <v>3472.2222222222217</v>
      </c>
      <c r="BL182" s="28">
        <f t="shared" si="524"/>
        <v>2893.5185185185187</v>
      </c>
      <c r="BM182" s="28">
        <f t="shared" si="524"/>
        <v>2411.2654320987654</v>
      </c>
      <c r="BN182" s="28">
        <f t="shared" si="524"/>
        <v>2009.3878600823041</v>
      </c>
      <c r="BO182" s="28">
        <f t="shared" si="524"/>
        <v>1674.4898834019205</v>
      </c>
      <c r="BP182" s="28">
        <f t="shared" si="524"/>
        <v>1395.4082361682672</v>
      </c>
      <c r="BQ182" s="28">
        <f t="shared" si="524"/>
        <v>1162.8401968068895</v>
      </c>
      <c r="BR182" s="28">
        <f t="shared" si="524"/>
        <v>969.0334973390743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3588.7345679012346</v>
      </c>
      <c r="J183" s="28"/>
      <c r="K183" s="28"/>
      <c r="L183" s="28"/>
      <c r="M183" s="28"/>
      <c r="N183" s="28">
        <f>SUM(E182:N182)/10</f>
        <v>2515.4832513304632</v>
      </c>
      <c r="P183" s="163"/>
      <c r="Q183" s="162"/>
      <c r="R183" s="20" t="s">
        <v>22</v>
      </c>
      <c r="S183" s="28"/>
      <c r="T183" s="28"/>
      <c r="U183" s="28"/>
      <c r="V183" s="28"/>
      <c r="W183" s="28">
        <f>SUM(S182:W182)/5</f>
        <v>3588.7345679012346</v>
      </c>
      <c r="X183" s="28"/>
      <c r="Y183" s="28"/>
      <c r="Z183" s="28"/>
      <c r="AA183" s="28"/>
      <c r="AB183" s="28">
        <f>SUM(S182:AB182)/10</f>
        <v>2515.4832513304632</v>
      </c>
      <c r="AD183" s="163"/>
      <c r="AE183" s="162"/>
      <c r="AF183" s="20" t="s">
        <v>22</v>
      </c>
      <c r="AG183" s="28"/>
      <c r="AH183" s="28"/>
      <c r="AI183" s="28"/>
      <c r="AJ183" s="28"/>
      <c r="AK183" s="28">
        <f>SUM(AG182:AK182)/5</f>
        <v>3588.7345679012346</v>
      </c>
      <c r="AL183" s="28"/>
      <c r="AM183" s="28"/>
      <c r="AN183" s="28"/>
      <c r="AO183" s="28"/>
      <c r="AP183" s="28">
        <f>SUM(AG182:AP182)/10</f>
        <v>2515.4832513304632</v>
      </c>
      <c r="AR183" s="163"/>
      <c r="AS183" s="162"/>
      <c r="AT183" s="20" t="s">
        <v>22</v>
      </c>
      <c r="AU183" s="28"/>
      <c r="AV183" s="28"/>
      <c r="AW183" s="28"/>
      <c r="AX183" s="28"/>
      <c r="AY183" s="28">
        <f>SUM(AU182:AY182)/5</f>
        <v>3588.7345679012346</v>
      </c>
      <c r="AZ183" s="28"/>
      <c r="BA183" s="28"/>
      <c r="BB183" s="28"/>
      <c r="BC183" s="28"/>
      <c r="BD183" s="28">
        <f>SUM(AU182:BD182)/10</f>
        <v>2515.4832513304632</v>
      </c>
      <c r="BF183" s="163"/>
      <c r="BG183" s="162"/>
      <c r="BH183" s="20" t="s">
        <v>22</v>
      </c>
      <c r="BI183" s="28"/>
      <c r="BJ183" s="28"/>
      <c r="BK183" s="28"/>
      <c r="BL183" s="28"/>
      <c r="BM183" s="28">
        <f>SUM(BI182:BM182)/5</f>
        <v>3588.7345679012346</v>
      </c>
      <c r="BN183" s="28"/>
      <c r="BO183" s="28"/>
      <c r="BP183" s="28"/>
      <c r="BQ183" s="28"/>
      <c r="BR183" s="28">
        <f>SUM(BI182:BR182)/10</f>
        <v>2515.4832513304632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5000</v>
      </c>
      <c r="F184" s="28">
        <f t="shared" ref="F184:N184" si="525">F$128/10*$C182/(2+$E$12)</f>
        <v>9166.6666666666661</v>
      </c>
      <c r="G184" s="28">
        <f t="shared" si="525"/>
        <v>12638.888888888894</v>
      </c>
      <c r="H184" s="28">
        <f t="shared" si="525"/>
        <v>15532.407407407401</v>
      </c>
      <c r="I184" s="28">
        <f t="shared" si="525"/>
        <v>17943.672839506176</v>
      </c>
      <c r="J184" s="28">
        <f t="shared" si="525"/>
        <v>19953.060699588455</v>
      </c>
      <c r="K184" s="28">
        <f t="shared" si="525"/>
        <v>21627.550582990407</v>
      </c>
      <c r="L184" s="28">
        <f t="shared" si="525"/>
        <v>23022.958819158677</v>
      </c>
      <c r="M184" s="28">
        <f t="shared" si="525"/>
        <v>24185.799015965604</v>
      </c>
      <c r="N184" s="28">
        <f t="shared" si="525"/>
        <v>25154.832513304595</v>
      </c>
      <c r="P184" s="163"/>
      <c r="Q184" s="162"/>
      <c r="R184" s="20" t="s">
        <v>52</v>
      </c>
      <c r="S184" s="28">
        <f>S$128/10*$C182/(2+$E$12)</f>
        <v>5000</v>
      </c>
      <c r="T184" s="28">
        <f t="shared" ref="T184:AB184" si="526">T$128/10*$C182/(2+$E$12)</f>
        <v>9166.6666666666661</v>
      </c>
      <c r="U184" s="28">
        <f t="shared" si="526"/>
        <v>12638.888888888894</v>
      </c>
      <c r="V184" s="28">
        <f t="shared" si="526"/>
        <v>15532.407407407401</v>
      </c>
      <c r="W184" s="28">
        <f t="shared" si="526"/>
        <v>17943.672839506176</v>
      </c>
      <c r="X184" s="28">
        <f t="shared" si="526"/>
        <v>19953.060699588455</v>
      </c>
      <c r="Y184" s="28">
        <f t="shared" si="526"/>
        <v>21627.550582990407</v>
      </c>
      <c r="Z184" s="28">
        <f t="shared" si="526"/>
        <v>23022.958819158677</v>
      </c>
      <c r="AA184" s="28">
        <f t="shared" si="526"/>
        <v>24185.799015965604</v>
      </c>
      <c r="AB184" s="28">
        <f t="shared" si="526"/>
        <v>25154.832513304595</v>
      </c>
      <c r="AD184" s="163"/>
      <c r="AE184" s="162"/>
      <c r="AF184" s="20" t="s">
        <v>52</v>
      </c>
      <c r="AG184" s="28">
        <f>AG$128/10*$C182/(2+$E$12)</f>
        <v>5000</v>
      </c>
      <c r="AH184" s="28">
        <f t="shared" ref="AH184:AP184" si="527">AH$128/10*$C182/(2+$E$12)</f>
        <v>9166.6666666666661</v>
      </c>
      <c r="AI184" s="28">
        <f t="shared" si="527"/>
        <v>12638.888888888894</v>
      </c>
      <c r="AJ184" s="28">
        <f t="shared" si="527"/>
        <v>15532.407407407401</v>
      </c>
      <c r="AK184" s="28">
        <f t="shared" si="527"/>
        <v>17943.672839506176</v>
      </c>
      <c r="AL184" s="28">
        <f t="shared" si="527"/>
        <v>19953.060699588455</v>
      </c>
      <c r="AM184" s="28">
        <f t="shared" si="527"/>
        <v>21627.550582990407</v>
      </c>
      <c r="AN184" s="28">
        <f t="shared" si="527"/>
        <v>23022.958819158677</v>
      </c>
      <c r="AO184" s="28">
        <f t="shared" si="527"/>
        <v>24185.799015965604</v>
      </c>
      <c r="AP184" s="28">
        <f t="shared" si="527"/>
        <v>25154.832513304595</v>
      </c>
      <c r="AR184" s="163"/>
      <c r="AS184" s="162"/>
      <c r="AT184" s="20" t="s">
        <v>52</v>
      </c>
      <c r="AU184" s="28">
        <f>AU$128/10*$C182/(2+$E$12)</f>
        <v>5000</v>
      </c>
      <c r="AV184" s="28">
        <f t="shared" ref="AV184:BD184" si="528">AV$128/10*$C182/(2+$E$12)</f>
        <v>9166.6666666666661</v>
      </c>
      <c r="AW184" s="28">
        <f t="shared" si="528"/>
        <v>12638.888888888894</v>
      </c>
      <c r="AX184" s="28">
        <f t="shared" si="528"/>
        <v>15532.407407407401</v>
      </c>
      <c r="AY184" s="28">
        <f t="shared" si="528"/>
        <v>17943.672839506176</v>
      </c>
      <c r="AZ184" s="28">
        <f t="shared" si="528"/>
        <v>19953.060699588455</v>
      </c>
      <c r="BA184" s="28">
        <f t="shared" si="528"/>
        <v>21627.550582990407</v>
      </c>
      <c r="BB184" s="28">
        <f t="shared" si="528"/>
        <v>23022.958819158677</v>
      </c>
      <c r="BC184" s="28">
        <f t="shared" si="528"/>
        <v>24185.799015965604</v>
      </c>
      <c r="BD184" s="28">
        <f t="shared" si="528"/>
        <v>25154.832513304595</v>
      </c>
      <c r="BF184" s="163"/>
      <c r="BG184" s="162"/>
      <c r="BH184" s="20" t="s">
        <v>52</v>
      </c>
      <c r="BI184" s="28">
        <f>BI$128/10*$C182/(2+$E$12)</f>
        <v>5000</v>
      </c>
      <c r="BJ184" s="28">
        <f t="shared" ref="BJ184:BR184" si="529">BJ$128/10*$C182/(2+$E$12)</f>
        <v>9166.6666666666661</v>
      </c>
      <c r="BK184" s="28">
        <f t="shared" si="529"/>
        <v>12638.888888888894</v>
      </c>
      <c r="BL184" s="28">
        <f t="shared" si="529"/>
        <v>15532.407407407401</v>
      </c>
      <c r="BM184" s="28">
        <f t="shared" si="529"/>
        <v>17943.672839506176</v>
      </c>
      <c r="BN184" s="28">
        <f t="shared" si="529"/>
        <v>19953.060699588455</v>
      </c>
      <c r="BO184" s="28">
        <f t="shared" si="529"/>
        <v>21627.550582990407</v>
      </c>
      <c r="BP184" s="28">
        <f t="shared" si="529"/>
        <v>23022.958819158677</v>
      </c>
      <c r="BQ184" s="28">
        <f t="shared" si="529"/>
        <v>24185.799015965604</v>
      </c>
      <c r="BR184" s="28">
        <f t="shared" si="529"/>
        <v>25154.832513304595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12500</v>
      </c>
      <c r="F185" s="30">
        <f t="shared" ref="F185:N185" si="530">F$127/10*$C185/(2+$E$12)</f>
        <v>10416.666666666668</v>
      </c>
      <c r="G185" s="30">
        <f t="shared" si="530"/>
        <v>8680.5555555555547</v>
      </c>
      <c r="H185" s="30">
        <f t="shared" si="530"/>
        <v>7233.7962962962965</v>
      </c>
      <c r="I185" s="30">
        <f t="shared" si="530"/>
        <v>6028.1635802469136</v>
      </c>
      <c r="J185" s="30">
        <f t="shared" si="530"/>
        <v>5023.4696502057604</v>
      </c>
      <c r="K185" s="30">
        <f t="shared" si="530"/>
        <v>4186.2247085048011</v>
      </c>
      <c r="L185" s="30">
        <f t="shared" si="530"/>
        <v>3488.5205904206678</v>
      </c>
      <c r="M185" s="30">
        <f t="shared" si="530"/>
        <v>2907.1004920172236</v>
      </c>
      <c r="N185" s="30">
        <f t="shared" si="530"/>
        <v>2422.5837433476859</v>
      </c>
      <c r="P185" s="163"/>
      <c r="Q185" s="161">
        <v>1000000</v>
      </c>
      <c r="R185" s="16" t="s">
        <v>19</v>
      </c>
      <c r="S185" s="30">
        <f>S$127/10*$C185/(2+$E$12)</f>
        <v>12500</v>
      </c>
      <c r="T185" s="30">
        <f t="shared" ref="T185:AB185" si="531">T$127/10*$C185/(2+$E$12)</f>
        <v>10416.666666666668</v>
      </c>
      <c r="U185" s="30">
        <f t="shared" si="531"/>
        <v>8680.5555555555547</v>
      </c>
      <c r="V185" s="30">
        <f t="shared" si="531"/>
        <v>7233.7962962962965</v>
      </c>
      <c r="W185" s="30">
        <f t="shared" si="531"/>
        <v>6028.1635802469136</v>
      </c>
      <c r="X185" s="30">
        <f t="shared" si="531"/>
        <v>5023.4696502057604</v>
      </c>
      <c r="Y185" s="30">
        <f t="shared" si="531"/>
        <v>4186.2247085048011</v>
      </c>
      <c r="Z185" s="30">
        <f t="shared" si="531"/>
        <v>3488.5205904206678</v>
      </c>
      <c r="AA185" s="30">
        <f t="shared" si="531"/>
        <v>2907.1004920172236</v>
      </c>
      <c r="AB185" s="30">
        <f t="shared" si="531"/>
        <v>2422.5837433476859</v>
      </c>
      <c r="AD185" s="163"/>
      <c r="AE185" s="161">
        <v>1000000</v>
      </c>
      <c r="AF185" s="16" t="s">
        <v>19</v>
      </c>
      <c r="AG185" s="30">
        <f>AG$127/10*$C185/(2+$E$12)</f>
        <v>12500</v>
      </c>
      <c r="AH185" s="30">
        <f t="shared" ref="AH185:AP185" si="532">AH$127/10*$C185/(2+$E$12)</f>
        <v>10416.666666666668</v>
      </c>
      <c r="AI185" s="30">
        <f t="shared" si="532"/>
        <v>8680.5555555555547</v>
      </c>
      <c r="AJ185" s="30">
        <f t="shared" si="532"/>
        <v>7233.7962962962965</v>
      </c>
      <c r="AK185" s="30">
        <f t="shared" si="532"/>
        <v>6028.1635802469136</v>
      </c>
      <c r="AL185" s="30">
        <f t="shared" si="532"/>
        <v>5023.4696502057604</v>
      </c>
      <c r="AM185" s="30">
        <f t="shared" si="532"/>
        <v>4186.2247085048011</v>
      </c>
      <c r="AN185" s="30">
        <f t="shared" si="532"/>
        <v>3488.5205904206678</v>
      </c>
      <c r="AO185" s="30">
        <f t="shared" si="532"/>
        <v>2907.1004920172236</v>
      </c>
      <c r="AP185" s="30">
        <f t="shared" si="532"/>
        <v>2422.5837433476859</v>
      </c>
      <c r="AR185" s="163"/>
      <c r="AS185" s="161">
        <v>1000000</v>
      </c>
      <c r="AT185" s="16" t="s">
        <v>19</v>
      </c>
      <c r="AU185" s="30">
        <f>AU$127/10*$C185/(2+$E$12)</f>
        <v>12500</v>
      </c>
      <c r="AV185" s="30">
        <f t="shared" ref="AV185:BD185" si="533">AV$127/10*$C185/(2+$E$12)</f>
        <v>10416.666666666668</v>
      </c>
      <c r="AW185" s="30">
        <f t="shared" si="533"/>
        <v>8680.5555555555547</v>
      </c>
      <c r="AX185" s="30">
        <f t="shared" si="533"/>
        <v>7233.7962962962965</v>
      </c>
      <c r="AY185" s="30">
        <f t="shared" si="533"/>
        <v>6028.1635802469136</v>
      </c>
      <c r="AZ185" s="30">
        <f t="shared" si="533"/>
        <v>5023.4696502057604</v>
      </c>
      <c r="BA185" s="30">
        <f t="shared" si="533"/>
        <v>4186.2247085048011</v>
      </c>
      <c r="BB185" s="30">
        <f t="shared" si="533"/>
        <v>3488.5205904206678</v>
      </c>
      <c r="BC185" s="30">
        <f t="shared" si="533"/>
        <v>2907.1004920172236</v>
      </c>
      <c r="BD185" s="30">
        <f t="shared" si="533"/>
        <v>2422.5837433476859</v>
      </c>
      <c r="BF185" s="163"/>
      <c r="BG185" s="161">
        <v>1000000</v>
      </c>
      <c r="BH185" s="16" t="s">
        <v>19</v>
      </c>
      <c r="BI185" s="30">
        <f>BI$127/10*$C185/(2+$E$12)</f>
        <v>12500</v>
      </c>
      <c r="BJ185" s="30">
        <f t="shared" ref="BJ185:BR185" si="534">BJ$127/10*$C185/(2+$E$12)</f>
        <v>10416.666666666668</v>
      </c>
      <c r="BK185" s="30">
        <f t="shared" si="534"/>
        <v>8680.5555555555547</v>
      </c>
      <c r="BL185" s="30">
        <f t="shared" si="534"/>
        <v>7233.7962962962965</v>
      </c>
      <c r="BM185" s="30">
        <f t="shared" si="534"/>
        <v>6028.1635802469136</v>
      </c>
      <c r="BN185" s="30">
        <f t="shared" si="534"/>
        <v>5023.4696502057604</v>
      </c>
      <c r="BO185" s="30">
        <f t="shared" si="534"/>
        <v>4186.2247085048011</v>
      </c>
      <c r="BP185" s="30">
        <f t="shared" si="534"/>
        <v>3488.5205904206678</v>
      </c>
      <c r="BQ185" s="30">
        <f t="shared" si="534"/>
        <v>2907.1004920172236</v>
      </c>
      <c r="BR185" s="30">
        <f t="shared" si="534"/>
        <v>2422.5837433476859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8971.8364197530864</v>
      </c>
      <c r="J186" s="30"/>
      <c r="K186" s="30"/>
      <c r="L186" s="30"/>
      <c r="M186" s="30"/>
      <c r="N186" s="30">
        <f>SUM(E185:N185)/10</f>
        <v>6288.7081283261577</v>
      </c>
      <c r="P186" s="163"/>
      <c r="Q186" s="161"/>
      <c r="R186" s="16" t="s">
        <v>22</v>
      </c>
      <c r="S186" s="30"/>
      <c r="T186" s="30"/>
      <c r="U186" s="30"/>
      <c r="V186" s="30"/>
      <c r="W186" s="30">
        <f>SUM(S185:W185)/5</f>
        <v>8971.8364197530864</v>
      </c>
      <c r="X186" s="30"/>
      <c r="Y186" s="30"/>
      <c r="Z186" s="30"/>
      <c r="AA186" s="30"/>
      <c r="AB186" s="30">
        <f>SUM(S185:AB185)/10</f>
        <v>6288.7081283261577</v>
      </c>
      <c r="AD186" s="163"/>
      <c r="AE186" s="161"/>
      <c r="AF186" s="16" t="s">
        <v>22</v>
      </c>
      <c r="AG186" s="30"/>
      <c r="AH186" s="30"/>
      <c r="AI186" s="30"/>
      <c r="AJ186" s="30"/>
      <c r="AK186" s="30">
        <f>SUM(AG185:AK185)/5</f>
        <v>8971.8364197530864</v>
      </c>
      <c r="AL186" s="30"/>
      <c r="AM186" s="30"/>
      <c r="AN186" s="30"/>
      <c r="AO186" s="30"/>
      <c r="AP186" s="30">
        <f>SUM(AG185:AP185)/10</f>
        <v>6288.7081283261577</v>
      </c>
      <c r="AR186" s="163"/>
      <c r="AS186" s="161"/>
      <c r="AT186" s="16" t="s">
        <v>22</v>
      </c>
      <c r="AU186" s="30"/>
      <c r="AV186" s="30"/>
      <c r="AW186" s="30"/>
      <c r="AX186" s="30"/>
      <c r="AY186" s="30">
        <f>SUM(AU185:AY185)/5</f>
        <v>8971.8364197530864</v>
      </c>
      <c r="AZ186" s="30"/>
      <c r="BA186" s="30"/>
      <c r="BB186" s="30"/>
      <c r="BC186" s="30"/>
      <c r="BD186" s="30">
        <f>SUM(AU185:BD185)/10</f>
        <v>6288.7081283261577</v>
      </c>
      <c r="BF186" s="163"/>
      <c r="BG186" s="161"/>
      <c r="BH186" s="16" t="s">
        <v>22</v>
      </c>
      <c r="BI186" s="30"/>
      <c r="BJ186" s="30"/>
      <c r="BK186" s="30"/>
      <c r="BL186" s="30"/>
      <c r="BM186" s="30">
        <f>SUM(BI185:BM185)/5</f>
        <v>8971.8364197530864</v>
      </c>
      <c r="BN186" s="30"/>
      <c r="BO186" s="30"/>
      <c r="BP186" s="30"/>
      <c r="BQ186" s="30"/>
      <c r="BR186" s="30">
        <f>SUM(BI185:BR185)/10</f>
        <v>6288.7081283261577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12500</v>
      </c>
      <c r="F187" s="30">
        <f t="shared" ref="F187:N187" si="535">F$128/10*$C185/(2+$E$12)</f>
        <v>22916.666666666664</v>
      </c>
      <c r="G187" s="30">
        <f t="shared" si="535"/>
        <v>31597.22222222223</v>
      </c>
      <c r="H187" s="30">
        <f t="shared" si="535"/>
        <v>38831.018518518496</v>
      </c>
      <c r="I187" s="30">
        <f t="shared" si="535"/>
        <v>44859.182098765443</v>
      </c>
      <c r="J187" s="30">
        <f t="shared" si="535"/>
        <v>49882.65174897114</v>
      </c>
      <c r="K187" s="30">
        <f t="shared" si="535"/>
        <v>54068.876457476021</v>
      </c>
      <c r="L187" s="30">
        <f t="shared" si="535"/>
        <v>57557.397047896695</v>
      </c>
      <c r="M187" s="30">
        <f t="shared" si="535"/>
        <v>60464.497539914002</v>
      </c>
      <c r="N187" s="30">
        <f t="shared" si="535"/>
        <v>62887.081283261476</v>
      </c>
      <c r="P187" s="163"/>
      <c r="Q187" s="161"/>
      <c r="R187" s="16" t="s">
        <v>52</v>
      </c>
      <c r="S187" s="30">
        <f>S$128/10*$C185/(2+$E$12)</f>
        <v>12500</v>
      </c>
      <c r="T187" s="30">
        <f t="shared" ref="T187:AB187" si="536">T$128/10*$C185/(2+$E$12)</f>
        <v>22916.666666666664</v>
      </c>
      <c r="U187" s="30">
        <f t="shared" si="536"/>
        <v>31597.22222222223</v>
      </c>
      <c r="V187" s="30">
        <f t="shared" si="536"/>
        <v>38831.018518518496</v>
      </c>
      <c r="W187" s="30">
        <f t="shared" si="536"/>
        <v>44859.182098765443</v>
      </c>
      <c r="X187" s="30">
        <f t="shared" si="536"/>
        <v>49882.65174897114</v>
      </c>
      <c r="Y187" s="30">
        <f t="shared" si="536"/>
        <v>54068.876457476021</v>
      </c>
      <c r="Z187" s="30">
        <f t="shared" si="536"/>
        <v>57557.397047896695</v>
      </c>
      <c r="AA187" s="30">
        <f t="shared" si="536"/>
        <v>60464.497539914002</v>
      </c>
      <c r="AB187" s="30">
        <f t="shared" si="536"/>
        <v>62887.081283261476</v>
      </c>
      <c r="AD187" s="163"/>
      <c r="AE187" s="161"/>
      <c r="AF187" s="16" t="s">
        <v>52</v>
      </c>
      <c r="AG187" s="30">
        <f>AG$128/10*$C185/(2+$E$12)</f>
        <v>12500</v>
      </c>
      <c r="AH187" s="30">
        <f t="shared" ref="AH187:AP187" si="537">AH$128/10*$C185/(2+$E$12)</f>
        <v>22916.666666666664</v>
      </c>
      <c r="AI187" s="30">
        <f t="shared" si="537"/>
        <v>31597.22222222223</v>
      </c>
      <c r="AJ187" s="30">
        <f t="shared" si="537"/>
        <v>38831.018518518496</v>
      </c>
      <c r="AK187" s="30">
        <f t="shared" si="537"/>
        <v>44859.182098765443</v>
      </c>
      <c r="AL187" s="30">
        <f t="shared" si="537"/>
        <v>49882.65174897114</v>
      </c>
      <c r="AM187" s="30">
        <f t="shared" si="537"/>
        <v>54068.876457476021</v>
      </c>
      <c r="AN187" s="30">
        <f t="shared" si="537"/>
        <v>57557.397047896695</v>
      </c>
      <c r="AO187" s="30">
        <f t="shared" si="537"/>
        <v>60464.497539914002</v>
      </c>
      <c r="AP187" s="30">
        <f t="shared" si="537"/>
        <v>62887.081283261476</v>
      </c>
      <c r="AR187" s="163"/>
      <c r="AS187" s="161"/>
      <c r="AT187" s="16" t="s">
        <v>52</v>
      </c>
      <c r="AU187" s="30">
        <f>AU$128/10*$C185/(2+$E$12)</f>
        <v>12500</v>
      </c>
      <c r="AV187" s="30">
        <f t="shared" ref="AV187:BD187" si="538">AV$128/10*$C185/(2+$E$12)</f>
        <v>22916.666666666664</v>
      </c>
      <c r="AW187" s="30">
        <f t="shared" si="538"/>
        <v>31597.22222222223</v>
      </c>
      <c r="AX187" s="30">
        <f t="shared" si="538"/>
        <v>38831.018518518496</v>
      </c>
      <c r="AY187" s="30">
        <f t="shared" si="538"/>
        <v>44859.182098765443</v>
      </c>
      <c r="AZ187" s="30">
        <f t="shared" si="538"/>
        <v>49882.65174897114</v>
      </c>
      <c r="BA187" s="30">
        <f t="shared" si="538"/>
        <v>54068.876457476021</v>
      </c>
      <c r="BB187" s="30">
        <f t="shared" si="538"/>
        <v>57557.397047896695</v>
      </c>
      <c r="BC187" s="30">
        <f t="shared" si="538"/>
        <v>60464.497539914002</v>
      </c>
      <c r="BD187" s="30">
        <f t="shared" si="538"/>
        <v>62887.081283261476</v>
      </c>
      <c r="BF187" s="163"/>
      <c r="BG187" s="161"/>
      <c r="BH187" s="16" t="s">
        <v>52</v>
      </c>
      <c r="BI187" s="30">
        <f>BI$128/10*$C185/(2+$E$12)</f>
        <v>12500</v>
      </c>
      <c r="BJ187" s="30">
        <f t="shared" ref="BJ187:BR187" si="539">BJ$128/10*$C185/(2+$E$12)</f>
        <v>22916.666666666664</v>
      </c>
      <c r="BK187" s="30">
        <f t="shared" si="539"/>
        <v>31597.22222222223</v>
      </c>
      <c r="BL187" s="30">
        <f t="shared" si="539"/>
        <v>38831.018518518496</v>
      </c>
      <c r="BM187" s="30">
        <f t="shared" si="539"/>
        <v>44859.182098765443</v>
      </c>
      <c r="BN187" s="30">
        <f t="shared" si="539"/>
        <v>49882.65174897114</v>
      </c>
      <c r="BO187" s="30">
        <f t="shared" si="539"/>
        <v>54068.876457476021</v>
      </c>
      <c r="BP187" s="30">
        <f t="shared" si="539"/>
        <v>57557.397047896695</v>
      </c>
      <c r="BQ187" s="30">
        <f t="shared" si="539"/>
        <v>60464.497539914002</v>
      </c>
      <c r="BR187" s="30">
        <f t="shared" si="539"/>
        <v>62887.081283261476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26250</v>
      </c>
      <c r="F188" s="30">
        <f t="shared" ref="F188:N188" si="540">F$127/10*$C188/(2+$E$12)</f>
        <v>21875</v>
      </c>
      <c r="G188" s="30">
        <f t="shared" si="540"/>
        <v>18229.166666666664</v>
      </c>
      <c r="H188" s="30">
        <f t="shared" si="540"/>
        <v>15190.972222222223</v>
      </c>
      <c r="I188" s="30">
        <f t="shared" si="540"/>
        <v>12659.143518518518</v>
      </c>
      <c r="J188" s="30">
        <f t="shared" si="540"/>
        <v>10549.286265432096</v>
      </c>
      <c r="K188" s="30">
        <f t="shared" si="540"/>
        <v>8791.0718878600819</v>
      </c>
      <c r="L188" s="30">
        <f t="shared" si="540"/>
        <v>7325.8932398834022</v>
      </c>
      <c r="M188" s="30">
        <f t="shared" si="540"/>
        <v>6104.9110332361688</v>
      </c>
      <c r="N188" s="30">
        <f t="shared" si="540"/>
        <v>5087.4258610301404</v>
      </c>
      <c r="P188" s="163"/>
      <c r="Q188" s="161">
        <v>2100000</v>
      </c>
      <c r="R188" s="16" t="s">
        <v>19</v>
      </c>
      <c r="S188" s="30">
        <f>S$127/10*$C188/(2+$E$12)</f>
        <v>26250</v>
      </c>
      <c r="T188" s="30">
        <f t="shared" ref="T188:AB188" si="541">T$127/10*$C188/(2+$E$12)</f>
        <v>21875</v>
      </c>
      <c r="U188" s="30">
        <f t="shared" si="541"/>
        <v>18229.166666666664</v>
      </c>
      <c r="V188" s="30">
        <f t="shared" si="541"/>
        <v>15190.972222222223</v>
      </c>
      <c r="W188" s="30">
        <f t="shared" si="541"/>
        <v>12659.143518518518</v>
      </c>
      <c r="X188" s="30">
        <f t="shared" si="541"/>
        <v>10549.286265432096</v>
      </c>
      <c r="Y188" s="30">
        <f t="shared" si="541"/>
        <v>8791.0718878600819</v>
      </c>
      <c r="Z188" s="30">
        <f t="shared" si="541"/>
        <v>7325.8932398834022</v>
      </c>
      <c r="AA188" s="30">
        <f t="shared" si="541"/>
        <v>6104.9110332361688</v>
      </c>
      <c r="AB188" s="30">
        <f t="shared" si="541"/>
        <v>5087.4258610301404</v>
      </c>
      <c r="AD188" s="163"/>
      <c r="AE188" s="161">
        <v>2100000</v>
      </c>
      <c r="AF188" s="16" t="s">
        <v>19</v>
      </c>
      <c r="AG188" s="30">
        <f>AG$127/10*$C188/(2+$E$12)</f>
        <v>26250</v>
      </c>
      <c r="AH188" s="30">
        <f t="shared" ref="AH188:AP188" si="542">AH$127/10*$C188/(2+$E$12)</f>
        <v>21875</v>
      </c>
      <c r="AI188" s="30">
        <f t="shared" si="542"/>
        <v>18229.166666666664</v>
      </c>
      <c r="AJ188" s="30">
        <f t="shared" si="542"/>
        <v>15190.972222222223</v>
      </c>
      <c r="AK188" s="30">
        <f t="shared" si="542"/>
        <v>12659.143518518518</v>
      </c>
      <c r="AL188" s="30">
        <f t="shared" si="542"/>
        <v>10549.286265432096</v>
      </c>
      <c r="AM188" s="30">
        <f t="shared" si="542"/>
        <v>8791.0718878600819</v>
      </c>
      <c r="AN188" s="30">
        <f t="shared" si="542"/>
        <v>7325.8932398834022</v>
      </c>
      <c r="AO188" s="30">
        <f t="shared" si="542"/>
        <v>6104.9110332361688</v>
      </c>
      <c r="AP188" s="30">
        <f t="shared" si="542"/>
        <v>5087.4258610301404</v>
      </c>
      <c r="AR188" s="163"/>
      <c r="AS188" s="161">
        <v>2100000</v>
      </c>
      <c r="AT188" s="16" t="s">
        <v>19</v>
      </c>
      <c r="AU188" s="30">
        <f>AU$127/10*$C188/(2+$E$12)</f>
        <v>26250</v>
      </c>
      <c r="AV188" s="30">
        <f t="shared" ref="AV188:BD188" si="543">AV$127/10*$C188/(2+$E$12)</f>
        <v>21875</v>
      </c>
      <c r="AW188" s="30">
        <f t="shared" si="543"/>
        <v>18229.166666666664</v>
      </c>
      <c r="AX188" s="30">
        <f t="shared" si="543"/>
        <v>15190.972222222223</v>
      </c>
      <c r="AY188" s="30">
        <f t="shared" si="543"/>
        <v>12659.143518518518</v>
      </c>
      <c r="AZ188" s="30">
        <f t="shared" si="543"/>
        <v>10549.286265432096</v>
      </c>
      <c r="BA188" s="30">
        <f t="shared" si="543"/>
        <v>8791.0718878600819</v>
      </c>
      <c r="BB188" s="30">
        <f t="shared" si="543"/>
        <v>7325.8932398834022</v>
      </c>
      <c r="BC188" s="30">
        <f t="shared" si="543"/>
        <v>6104.9110332361688</v>
      </c>
      <c r="BD188" s="30">
        <f t="shared" si="543"/>
        <v>5087.4258610301404</v>
      </c>
      <c r="BF188" s="163"/>
      <c r="BG188" s="161">
        <v>2100000</v>
      </c>
      <c r="BH188" s="16" t="s">
        <v>19</v>
      </c>
      <c r="BI188" s="30">
        <f>BI$127/10*$C188/(2+$E$12)</f>
        <v>26250</v>
      </c>
      <c r="BJ188" s="30">
        <f t="shared" ref="BJ188:BR188" si="544">BJ$127/10*$C188/(2+$E$12)</f>
        <v>21875</v>
      </c>
      <c r="BK188" s="30">
        <f t="shared" si="544"/>
        <v>18229.166666666664</v>
      </c>
      <c r="BL188" s="30">
        <f t="shared" si="544"/>
        <v>15190.972222222223</v>
      </c>
      <c r="BM188" s="30">
        <f t="shared" si="544"/>
        <v>12659.143518518518</v>
      </c>
      <c r="BN188" s="30">
        <f t="shared" si="544"/>
        <v>10549.286265432096</v>
      </c>
      <c r="BO188" s="30">
        <f t="shared" si="544"/>
        <v>8791.0718878600819</v>
      </c>
      <c r="BP188" s="30">
        <f t="shared" si="544"/>
        <v>7325.8932398834022</v>
      </c>
      <c r="BQ188" s="30">
        <f t="shared" si="544"/>
        <v>6104.9110332361688</v>
      </c>
      <c r="BR188" s="30">
        <f t="shared" si="544"/>
        <v>5087.4258610301404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18840.856481481478</v>
      </c>
      <c r="J189" s="30"/>
      <c r="K189" s="30"/>
      <c r="L189" s="30"/>
      <c r="M189" s="30"/>
      <c r="N189" s="30">
        <f>SUM(E188:N188)/10</f>
        <v>13206.28706948493</v>
      </c>
      <c r="P189" s="163"/>
      <c r="Q189" s="161"/>
      <c r="R189" s="16" t="s">
        <v>22</v>
      </c>
      <c r="S189" s="30"/>
      <c r="T189" s="30"/>
      <c r="U189" s="30"/>
      <c r="V189" s="30"/>
      <c r="W189" s="30">
        <f>SUM(S188:W188)/5</f>
        <v>18840.856481481478</v>
      </c>
      <c r="X189" s="30"/>
      <c r="Y189" s="30"/>
      <c r="Z189" s="30"/>
      <c r="AA189" s="30"/>
      <c r="AB189" s="30">
        <f>SUM(S188:AB188)/10</f>
        <v>13206.28706948493</v>
      </c>
      <c r="AD189" s="163"/>
      <c r="AE189" s="161"/>
      <c r="AF189" s="16" t="s">
        <v>22</v>
      </c>
      <c r="AG189" s="30"/>
      <c r="AH189" s="30"/>
      <c r="AI189" s="30"/>
      <c r="AJ189" s="30"/>
      <c r="AK189" s="30">
        <f>SUM(AG188:AK188)/5</f>
        <v>18840.856481481478</v>
      </c>
      <c r="AL189" s="30"/>
      <c r="AM189" s="30"/>
      <c r="AN189" s="30"/>
      <c r="AO189" s="30"/>
      <c r="AP189" s="30">
        <f>SUM(AG188:AP188)/10</f>
        <v>13206.28706948493</v>
      </c>
      <c r="AR189" s="163"/>
      <c r="AS189" s="161"/>
      <c r="AT189" s="16" t="s">
        <v>22</v>
      </c>
      <c r="AU189" s="30"/>
      <c r="AV189" s="30"/>
      <c r="AW189" s="30"/>
      <c r="AX189" s="30"/>
      <c r="AY189" s="30">
        <f>SUM(AU188:AY188)/5</f>
        <v>18840.856481481478</v>
      </c>
      <c r="AZ189" s="30"/>
      <c r="BA189" s="30"/>
      <c r="BB189" s="30"/>
      <c r="BC189" s="30"/>
      <c r="BD189" s="30">
        <f>SUM(AU188:BD188)/10</f>
        <v>13206.28706948493</v>
      </c>
      <c r="BF189" s="163"/>
      <c r="BG189" s="161"/>
      <c r="BH189" s="16" t="s">
        <v>22</v>
      </c>
      <c r="BI189" s="30"/>
      <c r="BJ189" s="30"/>
      <c r="BK189" s="30"/>
      <c r="BL189" s="30"/>
      <c r="BM189" s="30">
        <f>SUM(BI188:BM188)/5</f>
        <v>18840.856481481478</v>
      </c>
      <c r="BN189" s="30"/>
      <c r="BO189" s="30"/>
      <c r="BP189" s="30"/>
      <c r="BQ189" s="30"/>
      <c r="BR189" s="30">
        <f>SUM(BI188:BR188)/10</f>
        <v>13206.28706948493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26250</v>
      </c>
      <c r="F190" s="30">
        <f t="shared" ref="F190:N190" si="545">F$128/10*$C188/(2+$E$12)</f>
        <v>48125</v>
      </c>
      <c r="G190" s="30">
        <f t="shared" si="545"/>
        <v>66354.166666666686</v>
      </c>
      <c r="H190" s="30">
        <f t="shared" si="545"/>
        <v>81545.138888888847</v>
      </c>
      <c r="I190" s="30">
        <f t="shared" si="545"/>
        <v>94204.282407407431</v>
      </c>
      <c r="J190" s="30">
        <f t="shared" si="545"/>
        <v>104753.56867283941</v>
      </c>
      <c r="K190" s="30">
        <f t="shared" si="545"/>
        <v>113544.64056069966</v>
      </c>
      <c r="L190" s="30">
        <f t="shared" si="545"/>
        <v>120870.53380058306</v>
      </c>
      <c r="M190" s="30">
        <f t="shared" si="545"/>
        <v>126975.44483381943</v>
      </c>
      <c r="N190" s="30">
        <f t="shared" si="545"/>
        <v>132062.87069484912</v>
      </c>
      <c r="P190" s="163"/>
      <c r="Q190" s="161"/>
      <c r="R190" s="16" t="s">
        <v>52</v>
      </c>
      <c r="S190" s="30">
        <f>S$128/10*$C188/(2+$E$12)</f>
        <v>26250</v>
      </c>
      <c r="T190" s="30">
        <f t="shared" ref="T190:AB190" si="546">T$128/10*$C188/(2+$E$12)</f>
        <v>48125</v>
      </c>
      <c r="U190" s="30">
        <f t="shared" si="546"/>
        <v>66354.166666666686</v>
      </c>
      <c r="V190" s="30">
        <f t="shared" si="546"/>
        <v>81545.138888888847</v>
      </c>
      <c r="W190" s="30">
        <f t="shared" si="546"/>
        <v>94204.282407407431</v>
      </c>
      <c r="X190" s="30">
        <f t="shared" si="546"/>
        <v>104753.56867283941</v>
      </c>
      <c r="Y190" s="30">
        <f t="shared" si="546"/>
        <v>113544.64056069966</v>
      </c>
      <c r="Z190" s="30">
        <f t="shared" si="546"/>
        <v>120870.53380058306</v>
      </c>
      <c r="AA190" s="30">
        <f t="shared" si="546"/>
        <v>126975.44483381943</v>
      </c>
      <c r="AB190" s="30">
        <f t="shared" si="546"/>
        <v>132062.87069484912</v>
      </c>
      <c r="AD190" s="163"/>
      <c r="AE190" s="161"/>
      <c r="AF190" s="16" t="s">
        <v>52</v>
      </c>
      <c r="AG190" s="30">
        <f>AG$128/10*$C188/(2+$E$12)</f>
        <v>26250</v>
      </c>
      <c r="AH190" s="30">
        <f t="shared" ref="AH190:AP190" si="547">AH$128/10*$C188/(2+$E$12)</f>
        <v>48125</v>
      </c>
      <c r="AI190" s="30">
        <f t="shared" si="547"/>
        <v>66354.166666666686</v>
      </c>
      <c r="AJ190" s="30">
        <f t="shared" si="547"/>
        <v>81545.138888888847</v>
      </c>
      <c r="AK190" s="30">
        <f t="shared" si="547"/>
        <v>94204.282407407431</v>
      </c>
      <c r="AL190" s="30">
        <f t="shared" si="547"/>
        <v>104753.56867283941</v>
      </c>
      <c r="AM190" s="30">
        <f t="shared" si="547"/>
        <v>113544.64056069966</v>
      </c>
      <c r="AN190" s="30">
        <f t="shared" si="547"/>
        <v>120870.53380058306</v>
      </c>
      <c r="AO190" s="30">
        <f t="shared" si="547"/>
        <v>126975.44483381943</v>
      </c>
      <c r="AP190" s="30">
        <f t="shared" si="547"/>
        <v>132062.87069484912</v>
      </c>
      <c r="AR190" s="163"/>
      <c r="AS190" s="161"/>
      <c r="AT190" s="16" t="s">
        <v>52</v>
      </c>
      <c r="AU190" s="30">
        <f>AU$128/10*$C188/(2+$E$12)</f>
        <v>26250</v>
      </c>
      <c r="AV190" s="30">
        <f t="shared" ref="AV190:BD190" si="548">AV$128/10*$C188/(2+$E$12)</f>
        <v>48125</v>
      </c>
      <c r="AW190" s="30">
        <f t="shared" si="548"/>
        <v>66354.166666666686</v>
      </c>
      <c r="AX190" s="30">
        <f t="shared" si="548"/>
        <v>81545.138888888847</v>
      </c>
      <c r="AY190" s="30">
        <f t="shared" si="548"/>
        <v>94204.282407407431</v>
      </c>
      <c r="AZ190" s="30">
        <f t="shared" si="548"/>
        <v>104753.56867283941</v>
      </c>
      <c r="BA190" s="30">
        <f t="shared" si="548"/>
        <v>113544.64056069966</v>
      </c>
      <c r="BB190" s="30">
        <f t="shared" si="548"/>
        <v>120870.53380058306</v>
      </c>
      <c r="BC190" s="30">
        <f t="shared" si="548"/>
        <v>126975.44483381943</v>
      </c>
      <c r="BD190" s="30">
        <f t="shared" si="548"/>
        <v>132062.87069484912</v>
      </c>
      <c r="BF190" s="163"/>
      <c r="BG190" s="161"/>
      <c r="BH190" s="16" t="s">
        <v>52</v>
      </c>
      <c r="BI190" s="30">
        <f>BI$128/10*$C188/(2+$E$12)</f>
        <v>26250</v>
      </c>
      <c r="BJ190" s="30">
        <f t="shared" ref="BJ190:BR190" si="549">BJ$128/10*$C188/(2+$E$12)</f>
        <v>48125</v>
      </c>
      <c r="BK190" s="30">
        <f t="shared" si="549"/>
        <v>66354.166666666686</v>
      </c>
      <c r="BL190" s="30">
        <f t="shared" si="549"/>
        <v>81545.138888888847</v>
      </c>
      <c r="BM190" s="30">
        <f t="shared" si="549"/>
        <v>94204.282407407431</v>
      </c>
      <c r="BN190" s="30">
        <f t="shared" si="549"/>
        <v>104753.56867283941</v>
      </c>
      <c r="BO190" s="30">
        <f t="shared" si="549"/>
        <v>113544.64056069966</v>
      </c>
      <c r="BP190" s="30">
        <f t="shared" si="549"/>
        <v>120870.53380058306</v>
      </c>
      <c r="BQ190" s="30">
        <f t="shared" si="549"/>
        <v>126975.44483381943</v>
      </c>
      <c r="BR190" s="30">
        <f t="shared" si="549"/>
        <v>132062.87069484912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578</v>
      </c>
      <c r="F191" s="28">
        <f t="shared" ref="F191:N191" si="550">F155+F167+F179</f>
        <v>484.66666666666674</v>
      </c>
      <c r="G191" s="28">
        <f t="shared" si="550"/>
        <v>406.8888888888888</v>
      </c>
      <c r="H191" s="28">
        <f t="shared" si="550"/>
        <v>342.07407407407413</v>
      </c>
      <c r="I191" s="28">
        <f t="shared" si="550"/>
        <v>288.06172839506166</v>
      </c>
      <c r="J191" s="28">
        <f t="shared" si="550"/>
        <v>243.05144032921822</v>
      </c>
      <c r="K191" s="28">
        <f t="shared" si="550"/>
        <v>205.54286694101503</v>
      </c>
      <c r="L191" s="28">
        <f t="shared" si="550"/>
        <v>174.28572245084587</v>
      </c>
      <c r="M191" s="28">
        <f t="shared" si="550"/>
        <v>148.23810204237145</v>
      </c>
      <c r="N191" s="28">
        <f t="shared" si="550"/>
        <v>126.53175170197639</v>
      </c>
      <c r="P191" s="163" t="s">
        <v>18</v>
      </c>
      <c r="Q191" s="162">
        <v>20000</v>
      </c>
      <c r="R191" s="58" t="s">
        <v>19</v>
      </c>
      <c r="S191" s="28">
        <f>S155+S167+S179</f>
        <v>578</v>
      </c>
      <c r="T191" s="28">
        <f t="shared" ref="T191:AB191" si="551">T155+T167+T179</f>
        <v>484.66666666666674</v>
      </c>
      <c r="U191" s="28">
        <f t="shared" si="551"/>
        <v>406.8888888888888</v>
      </c>
      <c r="V191" s="28">
        <f t="shared" si="551"/>
        <v>342.07407407407413</v>
      </c>
      <c r="W191" s="28">
        <f t="shared" si="551"/>
        <v>288.06172839506166</v>
      </c>
      <c r="X191" s="28">
        <f t="shared" si="551"/>
        <v>243.05144032921822</v>
      </c>
      <c r="Y191" s="28">
        <f t="shared" si="551"/>
        <v>205.54286694101503</v>
      </c>
      <c r="Z191" s="28">
        <f t="shared" si="551"/>
        <v>174.28572245084587</v>
      </c>
      <c r="AA191" s="28">
        <f t="shared" si="551"/>
        <v>148.23810204237145</v>
      </c>
      <c r="AB191" s="28">
        <f t="shared" si="551"/>
        <v>126.53175170197639</v>
      </c>
      <c r="AD191" s="163" t="s">
        <v>18</v>
      </c>
      <c r="AE191" s="162">
        <v>20000</v>
      </c>
      <c r="AF191" s="58" t="s">
        <v>19</v>
      </c>
      <c r="AG191" s="28">
        <f>AG155+AG167+AG179</f>
        <v>578</v>
      </c>
      <c r="AH191" s="28">
        <f t="shared" ref="AH191:AP191" si="552">AH155+AH167+AH179</f>
        <v>484.66666666666674</v>
      </c>
      <c r="AI191" s="28">
        <f t="shared" si="552"/>
        <v>406.8888888888888</v>
      </c>
      <c r="AJ191" s="28">
        <f t="shared" si="552"/>
        <v>342.07407407407413</v>
      </c>
      <c r="AK191" s="28">
        <f t="shared" si="552"/>
        <v>288.06172839506166</v>
      </c>
      <c r="AL191" s="28">
        <f t="shared" si="552"/>
        <v>243.05144032921822</v>
      </c>
      <c r="AM191" s="28">
        <f t="shared" si="552"/>
        <v>205.54286694101503</v>
      </c>
      <c r="AN191" s="28">
        <f t="shared" si="552"/>
        <v>174.28572245084587</v>
      </c>
      <c r="AO191" s="28">
        <f t="shared" si="552"/>
        <v>148.23810204237145</v>
      </c>
      <c r="AP191" s="28">
        <f t="shared" si="552"/>
        <v>126.53175170197639</v>
      </c>
      <c r="AR191" s="163" t="s">
        <v>18</v>
      </c>
      <c r="AS191" s="162">
        <v>20000</v>
      </c>
      <c r="AT191" s="58" t="s">
        <v>19</v>
      </c>
      <c r="AU191" s="28">
        <f>AU155+AU167+AU179</f>
        <v>578</v>
      </c>
      <c r="AV191" s="28">
        <f t="shared" ref="AV191:BD191" si="553">AV155+AV167+AV179</f>
        <v>484.66666666666674</v>
      </c>
      <c r="AW191" s="28">
        <f t="shared" si="553"/>
        <v>406.8888888888888</v>
      </c>
      <c r="AX191" s="28">
        <f t="shared" si="553"/>
        <v>342.07407407407413</v>
      </c>
      <c r="AY191" s="28">
        <f t="shared" si="553"/>
        <v>288.06172839506166</v>
      </c>
      <c r="AZ191" s="28">
        <f t="shared" si="553"/>
        <v>243.05144032921822</v>
      </c>
      <c r="BA191" s="28">
        <f t="shared" si="553"/>
        <v>205.54286694101503</v>
      </c>
      <c r="BB191" s="28">
        <f t="shared" si="553"/>
        <v>174.28572245084587</v>
      </c>
      <c r="BC191" s="28">
        <f t="shared" si="553"/>
        <v>148.23810204237145</v>
      </c>
      <c r="BD191" s="28">
        <f t="shared" si="553"/>
        <v>126.53175170197639</v>
      </c>
      <c r="BF191" s="163" t="s">
        <v>18</v>
      </c>
      <c r="BG191" s="162">
        <v>20000</v>
      </c>
      <c r="BH191" s="58" t="s">
        <v>19</v>
      </c>
      <c r="BI191" s="28">
        <f>BI155+BI167+BI179</f>
        <v>578</v>
      </c>
      <c r="BJ191" s="28">
        <f t="shared" ref="BJ191:BR191" si="554">BJ155+BJ167+BJ179</f>
        <v>484.66666666666674</v>
      </c>
      <c r="BK191" s="28">
        <f t="shared" si="554"/>
        <v>406.8888888888888</v>
      </c>
      <c r="BL191" s="28">
        <f t="shared" si="554"/>
        <v>342.07407407407413</v>
      </c>
      <c r="BM191" s="28">
        <f t="shared" si="554"/>
        <v>288.06172839506166</v>
      </c>
      <c r="BN191" s="28">
        <f t="shared" si="554"/>
        <v>243.05144032921822</v>
      </c>
      <c r="BO191" s="28">
        <f t="shared" si="554"/>
        <v>205.54286694101503</v>
      </c>
      <c r="BP191" s="28">
        <f t="shared" si="554"/>
        <v>174.28572245084587</v>
      </c>
      <c r="BQ191" s="28">
        <f t="shared" si="554"/>
        <v>148.23810204237145</v>
      </c>
      <c r="BR191" s="28">
        <f t="shared" si="554"/>
        <v>126.53175170197639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419.93827160493828</v>
      </c>
      <c r="J192" s="28"/>
      <c r="K192" s="28"/>
      <c r="L192" s="28"/>
      <c r="M192" s="28"/>
      <c r="N192" s="28">
        <f>SUM(E191:N191)/10</f>
        <v>299.73412414901179</v>
      </c>
      <c r="P192" s="163"/>
      <c r="Q192" s="162"/>
      <c r="R192" s="20" t="s">
        <v>22</v>
      </c>
      <c r="S192" s="28"/>
      <c r="T192" s="28"/>
      <c r="U192" s="28"/>
      <c r="V192" s="28"/>
      <c r="W192" s="29">
        <f>SUM(S191:W191)/5</f>
        <v>419.93827160493828</v>
      </c>
      <c r="X192" s="28"/>
      <c r="Y192" s="28"/>
      <c r="Z192" s="28"/>
      <c r="AA192" s="28"/>
      <c r="AB192" s="28">
        <f>SUM(S191:AB191)/10</f>
        <v>299.73412414901179</v>
      </c>
      <c r="AD192" s="163"/>
      <c r="AE192" s="162"/>
      <c r="AF192" s="20" t="s">
        <v>22</v>
      </c>
      <c r="AG192" s="28"/>
      <c r="AH192" s="28"/>
      <c r="AI192" s="28"/>
      <c r="AJ192" s="28"/>
      <c r="AK192" s="29">
        <f>SUM(AG191:AK191)/5</f>
        <v>419.93827160493828</v>
      </c>
      <c r="AL192" s="28"/>
      <c r="AM192" s="28"/>
      <c r="AN192" s="28"/>
      <c r="AO192" s="28"/>
      <c r="AP192" s="28">
        <f>SUM(AG191:AP191)/10</f>
        <v>299.73412414901179</v>
      </c>
      <c r="AR192" s="163"/>
      <c r="AS192" s="162"/>
      <c r="AT192" s="20" t="s">
        <v>22</v>
      </c>
      <c r="AU192" s="28"/>
      <c r="AV192" s="28"/>
      <c r="AW192" s="28"/>
      <c r="AX192" s="28"/>
      <c r="AY192" s="29">
        <f>SUM(AU191:AY191)/5</f>
        <v>419.93827160493828</v>
      </c>
      <c r="AZ192" s="28"/>
      <c r="BA192" s="28"/>
      <c r="BB192" s="28"/>
      <c r="BC192" s="28"/>
      <c r="BD192" s="28">
        <f>SUM(AU191:BD191)/10</f>
        <v>299.73412414901179</v>
      </c>
      <c r="BF192" s="163"/>
      <c r="BG192" s="162"/>
      <c r="BH192" s="20" t="s">
        <v>22</v>
      </c>
      <c r="BI192" s="28"/>
      <c r="BJ192" s="28"/>
      <c r="BK192" s="28"/>
      <c r="BL192" s="28"/>
      <c r="BM192" s="29">
        <f>SUM(BI191:BM191)/5</f>
        <v>419.93827160493828</v>
      </c>
      <c r="BN192" s="28"/>
      <c r="BO192" s="28"/>
      <c r="BP192" s="28"/>
      <c r="BQ192" s="28"/>
      <c r="BR192" s="28">
        <f>SUM(BI191:BR191)/10</f>
        <v>299.73412414901179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578</v>
      </c>
      <c r="F193" s="28">
        <f t="shared" ref="F193:N194" si="555">F157+F169+F181</f>
        <v>1062.6666666666667</v>
      </c>
      <c r="G193" s="28">
        <f t="shared" si="555"/>
        <v>1469.5555555555557</v>
      </c>
      <c r="H193" s="28">
        <f t="shared" si="555"/>
        <v>1811.6296296296293</v>
      </c>
      <c r="I193" s="29">
        <f t="shared" si="555"/>
        <v>2099.691358024691</v>
      </c>
      <c r="J193" s="28">
        <f t="shared" si="555"/>
        <v>2342.7427983539083</v>
      </c>
      <c r="K193" s="28">
        <f t="shared" si="555"/>
        <v>2548.2856652949254</v>
      </c>
      <c r="L193" s="28">
        <f t="shared" si="555"/>
        <v>2722.5713877457711</v>
      </c>
      <c r="M193" s="28">
        <f t="shared" si="555"/>
        <v>2870.8094897881447</v>
      </c>
      <c r="N193" s="28">
        <f t="shared" si="555"/>
        <v>2997.3412414901163</v>
      </c>
      <c r="P193" s="163"/>
      <c r="Q193" s="162"/>
      <c r="R193" s="20" t="s">
        <v>52</v>
      </c>
      <c r="S193" s="28">
        <f>S157+S169+S181</f>
        <v>578</v>
      </c>
      <c r="T193" s="28">
        <f t="shared" ref="T193:AB194" si="556">T157+T169+T181</f>
        <v>1062.6666666666667</v>
      </c>
      <c r="U193" s="28">
        <f t="shared" si="556"/>
        <v>1469.5555555555557</v>
      </c>
      <c r="V193" s="28">
        <f t="shared" si="556"/>
        <v>1811.6296296296293</v>
      </c>
      <c r="W193" s="29">
        <f t="shared" si="556"/>
        <v>2099.691358024691</v>
      </c>
      <c r="X193" s="28">
        <f t="shared" si="556"/>
        <v>2342.7427983539083</v>
      </c>
      <c r="Y193" s="28">
        <f t="shared" si="556"/>
        <v>2548.2856652949254</v>
      </c>
      <c r="Z193" s="28">
        <f t="shared" si="556"/>
        <v>2722.5713877457711</v>
      </c>
      <c r="AA193" s="28">
        <f t="shared" si="556"/>
        <v>2870.8094897881447</v>
      </c>
      <c r="AB193" s="28">
        <f t="shared" si="556"/>
        <v>2997.3412414901163</v>
      </c>
      <c r="AD193" s="163"/>
      <c r="AE193" s="162"/>
      <c r="AF193" s="20" t="s">
        <v>52</v>
      </c>
      <c r="AG193" s="28">
        <f>AG157+AG169+AG181</f>
        <v>578</v>
      </c>
      <c r="AH193" s="28">
        <f t="shared" ref="AH193:AP194" si="557">AH157+AH169+AH181</f>
        <v>1062.6666666666667</v>
      </c>
      <c r="AI193" s="28">
        <f t="shared" si="557"/>
        <v>1469.5555555555557</v>
      </c>
      <c r="AJ193" s="28">
        <f t="shared" si="557"/>
        <v>1811.6296296296293</v>
      </c>
      <c r="AK193" s="29">
        <f t="shared" si="557"/>
        <v>2099.691358024691</v>
      </c>
      <c r="AL193" s="28">
        <f t="shared" si="557"/>
        <v>2342.7427983539083</v>
      </c>
      <c r="AM193" s="28">
        <f t="shared" si="557"/>
        <v>2548.2856652949254</v>
      </c>
      <c r="AN193" s="28">
        <f t="shared" si="557"/>
        <v>2722.5713877457711</v>
      </c>
      <c r="AO193" s="28">
        <f t="shared" si="557"/>
        <v>2870.8094897881447</v>
      </c>
      <c r="AP193" s="28">
        <f t="shared" si="557"/>
        <v>2997.3412414901163</v>
      </c>
      <c r="AR193" s="163"/>
      <c r="AS193" s="162"/>
      <c r="AT193" s="20" t="s">
        <v>52</v>
      </c>
      <c r="AU193" s="28">
        <f>AU157+AU169+AU181</f>
        <v>578</v>
      </c>
      <c r="AV193" s="28">
        <f t="shared" ref="AV193:BD194" si="558">AV157+AV169+AV181</f>
        <v>1062.6666666666667</v>
      </c>
      <c r="AW193" s="28">
        <f t="shared" si="558"/>
        <v>1469.5555555555557</v>
      </c>
      <c r="AX193" s="28">
        <f t="shared" si="558"/>
        <v>1811.6296296296293</v>
      </c>
      <c r="AY193" s="29">
        <f t="shared" si="558"/>
        <v>2099.691358024691</v>
      </c>
      <c r="AZ193" s="28">
        <f t="shared" si="558"/>
        <v>2342.7427983539083</v>
      </c>
      <c r="BA193" s="28">
        <f t="shared" si="558"/>
        <v>2548.2856652949254</v>
      </c>
      <c r="BB193" s="28">
        <f t="shared" si="558"/>
        <v>2722.5713877457711</v>
      </c>
      <c r="BC193" s="28">
        <f t="shared" si="558"/>
        <v>2870.8094897881447</v>
      </c>
      <c r="BD193" s="28">
        <f t="shared" si="558"/>
        <v>2997.3412414901163</v>
      </c>
      <c r="BF193" s="163"/>
      <c r="BG193" s="162"/>
      <c r="BH193" s="20" t="s">
        <v>52</v>
      </c>
      <c r="BI193" s="28">
        <f>BI157+BI169+BI181</f>
        <v>578</v>
      </c>
      <c r="BJ193" s="28">
        <f t="shared" ref="BJ193:BR194" si="559">BJ157+BJ169+BJ181</f>
        <v>1062.6666666666667</v>
      </c>
      <c r="BK193" s="28">
        <f t="shared" si="559"/>
        <v>1469.5555555555557</v>
      </c>
      <c r="BL193" s="28">
        <f t="shared" si="559"/>
        <v>1811.6296296296293</v>
      </c>
      <c r="BM193" s="29">
        <f t="shared" si="559"/>
        <v>2099.691358024691</v>
      </c>
      <c r="BN193" s="28">
        <f t="shared" si="559"/>
        <v>2342.7427983539083</v>
      </c>
      <c r="BO193" s="28">
        <f t="shared" si="559"/>
        <v>2548.2856652949254</v>
      </c>
      <c r="BP193" s="28">
        <f t="shared" si="559"/>
        <v>2722.5713877457711</v>
      </c>
      <c r="BQ193" s="28">
        <f t="shared" si="559"/>
        <v>2870.8094897881447</v>
      </c>
      <c r="BR193" s="28">
        <f t="shared" si="559"/>
        <v>2997.3412414901163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11560</v>
      </c>
      <c r="F194" s="28">
        <f t="shared" si="555"/>
        <v>9693.3333333333358</v>
      </c>
      <c r="G194" s="28">
        <f t="shared" si="555"/>
        <v>8137.7777777777756</v>
      </c>
      <c r="H194" s="28">
        <f t="shared" si="555"/>
        <v>6841.4814814814836</v>
      </c>
      <c r="I194" s="28">
        <f t="shared" si="555"/>
        <v>5761.2345679012333</v>
      </c>
      <c r="J194" s="28">
        <f t="shared" si="555"/>
        <v>4861.0288065843642</v>
      </c>
      <c r="K194" s="28">
        <f t="shared" si="555"/>
        <v>4110.8573388203004</v>
      </c>
      <c r="L194" s="28">
        <f t="shared" si="555"/>
        <v>3485.7144490169171</v>
      </c>
      <c r="M194" s="28">
        <f t="shared" si="555"/>
        <v>2964.7620408474295</v>
      </c>
      <c r="N194" s="28">
        <f t="shared" si="555"/>
        <v>2530.6350340395284</v>
      </c>
      <c r="P194" s="163"/>
      <c r="Q194" s="162">
        <v>400000</v>
      </c>
      <c r="R194" s="58" t="s">
        <v>19</v>
      </c>
      <c r="S194" s="28">
        <f>S158+S170+S182</f>
        <v>11560</v>
      </c>
      <c r="T194" s="28">
        <f t="shared" si="556"/>
        <v>9693.3333333333358</v>
      </c>
      <c r="U194" s="28">
        <f t="shared" si="556"/>
        <v>8137.7777777777756</v>
      </c>
      <c r="V194" s="28">
        <f t="shared" si="556"/>
        <v>6841.4814814814836</v>
      </c>
      <c r="W194" s="28">
        <f t="shared" si="556"/>
        <v>5761.2345679012333</v>
      </c>
      <c r="X194" s="28">
        <f t="shared" si="556"/>
        <v>4861.0288065843642</v>
      </c>
      <c r="Y194" s="28">
        <f t="shared" si="556"/>
        <v>4110.8573388203004</v>
      </c>
      <c r="Z194" s="28">
        <f t="shared" si="556"/>
        <v>3485.7144490169171</v>
      </c>
      <c r="AA194" s="28">
        <f t="shared" si="556"/>
        <v>2964.7620408474295</v>
      </c>
      <c r="AB194" s="28">
        <f t="shared" si="556"/>
        <v>2530.6350340395284</v>
      </c>
      <c r="AD194" s="163"/>
      <c r="AE194" s="162">
        <v>400000</v>
      </c>
      <c r="AF194" s="58" t="s">
        <v>19</v>
      </c>
      <c r="AG194" s="28">
        <f>AG158+AG170+AG182</f>
        <v>11560</v>
      </c>
      <c r="AH194" s="28">
        <f t="shared" si="557"/>
        <v>9693.3333333333358</v>
      </c>
      <c r="AI194" s="28">
        <f t="shared" si="557"/>
        <v>8137.7777777777756</v>
      </c>
      <c r="AJ194" s="28">
        <f t="shared" si="557"/>
        <v>6841.4814814814836</v>
      </c>
      <c r="AK194" s="28">
        <f t="shared" si="557"/>
        <v>5761.2345679012333</v>
      </c>
      <c r="AL194" s="28">
        <f t="shared" si="557"/>
        <v>4861.0288065843642</v>
      </c>
      <c r="AM194" s="28">
        <f t="shared" si="557"/>
        <v>4110.8573388203004</v>
      </c>
      <c r="AN194" s="28">
        <f t="shared" si="557"/>
        <v>3485.7144490169171</v>
      </c>
      <c r="AO194" s="28">
        <f t="shared" si="557"/>
        <v>2964.7620408474295</v>
      </c>
      <c r="AP194" s="28">
        <f t="shared" si="557"/>
        <v>2530.6350340395284</v>
      </c>
      <c r="AR194" s="163"/>
      <c r="AS194" s="162">
        <v>400000</v>
      </c>
      <c r="AT194" s="58" t="s">
        <v>19</v>
      </c>
      <c r="AU194" s="28">
        <f>AU158+AU170+AU182</f>
        <v>11560</v>
      </c>
      <c r="AV194" s="28">
        <f t="shared" si="558"/>
        <v>9693.3333333333358</v>
      </c>
      <c r="AW194" s="28">
        <f t="shared" si="558"/>
        <v>8137.7777777777756</v>
      </c>
      <c r="AX194" s="28">
        <f t="shared" si="558"/>
        <v>6841.4814814814836</v>
      </c>
      <c r="AY194" s="28">
        <f t="shared" si="558"/>
        <v>5761.2345679012333</v>
      </c>
      <c r="AZ194" s="28">
        <f t="shared" si="558"/>
        <v>4861.0288065843642</v>
      </c>
      <c r="BA194" s="28">
        <f t="shared" si="558"/>
        <v>4110.8573388203004</v>
      </c>
      <c r="BB194" s="28">
        <f t="shared" si="558"/>
        <v>3485.7144490169171</v>
      </c>
      <c r="BC194" s="28">
        <f t="shared" si="558"/>
        <v>2964.7620408474295</v>
      </c>
      <c r="BD194" s="28">
        <f t="shared" si="558"/>
        <v>2530.6350340395284</v>
      </c>
      <c r="BF194" s="163"/>
      <c r="BG194" s="162">
        <v>400000</v>
      </c>
      <c r="BH194" s="58" t="s">
        <v>19</v>
      </c>
      <c r="BI194" s="28">
        <f>BI158+BI170+BI182</f>
        <v>11560</v>
      </c>
      <c r="BJ194" s="28">
        <f t="shared" si="559"/>
        <v>9693.3333333333358</v>
      </c>
      <c r="BK194" s="28">
        <f t="shared" si="559"/>
        <v>8137.7777777777756</v>
      </c>
      <c r="BL194" s="28">
        <f t="shared" si="559"/>
        <v>6841.4814814814836</v>
      </c>
      <c r="BM194" s="28">
        <f t="shared" si="559"/>
        <v>5761.2345679012333</v>
      </c>
      <c r="BN194" s="28">
        <f t="shared" si="559"/>
        <v>4861.0288065843642</v>
      </c>
      <c r="BO194" s="28">
        <f t="shared" si="559"/>
        <v>4110.8573388203004</v>
      </c>
      <c r="BP194" s="28">
        <f t="shared" si="559"/>
        <v>3485.7144490169171</v>
      </c>
      <c r="BQ194" s="28">
        <f t="shared" si="559"/>
        <v>2964.7620408474295</v>
      </c>
      <c r="BR194" s="28">
        <f t="shared" si="559"/>
        <v>2530.6350340395284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8398.7654320987658</v>
      </c>
      <c r="J195" s="28"/>
      <c r="K195" s="28"/>
      <c r="L195" s="28"/>
      <c r="M195" s="28"/>
      <c r="N195" s="28">
        <f>SUM(E194:N194)/10</f>
        <v>5994.6824829802372</v>
      </c>
      <c r="P195" s="163"/>
      <c r="Q195" s="162"/>
      <c r="R195" s="20" t="s">
        <v>22</v>
      </c>
      <c r="S195" s="28"/>
      <c r="T195" s="28"/>
      <c r="U195" s="28"/>
      <c r="V195" s="28"/>
      <c r="W195" s="29">
        <f>SUM(S194:W194)/5</f>
        <v>8398.7654320987658</v>
      </c>
      <c r="X195" s="28"/>
      <c r="Y195" s="28"/>
      <c r="Z195" s="28"/>
      <c r="AA195" s="28"/>
      <c r="AB195" s="28">
        <f>SUM(S194:AB194)/10</f>
        <v>5994.6824829802372</v>
      </c>
      <c r="AD195" s="163"/>
      <c r="AE195" s="162"/>
      <c r="AF195" s="20" t="s">
        <v>22</v>
      </c>
      <c r="AG195" s="28"/>
      <c r="AH195" s="28"/>
      <c r="AI195" s="28"/>
      <c r="AJ195" s="28"/>
      <c r="AK195" s="29">
        <f>SUM(AG194:AK194)/5</f>
        <v>8398.7654320987658</v>
      </c>
      <c r="AL195" s="28"/>
      <c r="AM195" s="28"/>
      <c r="AN195" s="28"/>
      <c r="AO195" s="28"/>
      <c r="AP195" s="28">
        <f>SUM(AG194:AP194)/10</f>
        <v>5994.6824829802372</v>
      </c>
      <c r="AR195" s="163"/>
      <c r="AS195" s="162"/>
      <c r="AT195" s="20" t="s">
        <v>22</v>
      </c>
      <c r="AU195" s="28"/>
      <c r="AV195" s="28"/>
      <c r="AW195" s="28"/>
      <c r="AX195" s="28"/>
      <c r="AY195" s="29">
        <f>SUM(AU194:AY194)/5</f>
        <v>8398.7654320987658</v>
      </c>
      <c r="AZ195" s="28"/>
      <c r="BA195" s="28"/>
      <c r="BB195" s="28"/>
      <c r="BC195" s="28"/>
      <c r="BD195" s="28">
        <f>SUM(AU194:BD194)/10</f>
        <v>5994.6824829802372</v>
      </c>
      <c r="BF195" s="163"/>
      <c r="BG195" s="162"/>
      <c r="BH195" s="20" t="s">
        <v>22</v>
      </c>
      <c r="BI195" s="28"/>
      <c r="BJ195" s="28"/>
      <c r="BK195" s="28"/>
      <c r="BL195" s="28"/>
      <c r="BM195" s="29">
        <f>SUM(BI194:BM194)/5</f>
        <v>8398.7654320987658</v>
      </c>
      <c r="BN195" s="28"/>
      <c r="BO195" s="28"/>
      <c r="BP195" s="28"/>
      <c r="BQ195" s="28"/>
      <c r="BR195" s="28">
        <f>SUM(BI194:BR194)/10</f>
        <v>5994.6824829802372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11560</v>
      </c>
      <c r="F196" s="28">
        <f t="shared" ref="F196:N197" si="560">F160+F172+F184</f>
        <v>21253.333333333336</v>
      </c>
      <c r="G196" s="28">
        <f t="shared" si="560"/>
        <v>29391.111111111117</v>
      </c>
      <c r="H196" s="28">
        <f t="shared" si="560"/>
        <v>36232.592592592584</v>
      </c>
      <c r="I196" s="29">
        <f t="shared" si="560"/>
        <v>41993.827160493827</v>
      </c>
      <c r="J196" s="28">
        <f t="shared" si="560"/>
        <v>46854.855967078169</v>
      </c>
      <c r="K196" s="28">
        <f t="shared" si="560"/>
        <v>50965.713305898505</v>
      </c>
      <c r="L196" s="28">
        <f t="shared" si="560"/>
        <v>54451.427754915421</v>
      </c>
      <c r="M196" s="28">
        <f t="shared" si="560"/>
        <v>57416.189795762883</v>
      </c>
      <c r="N196" s="28">
        <f t="shared" si="560"/>
        <v>59946.824829802332</v>
      </c>
      <c r="P196" s="163"/>
      <c r="Q196" s="162"/>
      <c r="R196" s="20" t="s">
        <v>52</v>
      </c>
      <c r="S196" s="28">
        <f>S160+S172+S184</f>
        <v>11560</v>
      </c>
      <c r="T196" s="28">
        <f t="shared" ref="T196:AB197" si="561">T160+T172+T184</f>
        <v>24003.333333333332</v>
      </c>
      <c r="U196" s="28">
        <f t="shared" si="561"/>
        <v>33182.777777777781</v>
      </c>
      <c r="V196" s="28">
        <f t="shared" si="561"/>
        <v>40892.31481481481</v>
      </c>
      <c r="W196" s="29">
        <f t="shared" si="561"/>
        <v>47376.929012345681</v>
      </c>
      <c r="X196" s="28">
        <f t="shared" si="561"/>
        <v>52840.774176954714</v>
      </c>
      <c r="Y196" s="28">
        <f t="shared" si="561"/>
        <v>57453.978480795624</v>
      </c>
      <c r="Z196" s="28">
        <f t="shared" si="561"/>
        <v>61358.315400663036</v>
      </c>
      <c r="AA196" s="28">
        <f t="shared" si="561"/>
        <v>64671.929500552549</v>
      </c>
      <c r="AB196" s="28">
        <f t="shared" si="561"/>
        <v>67493.274583793711</v>
      </c>
      <c r="AD196" s="163"/>
      <c r="AE196" s="162"/>
      <c r="AF196" s="20" t="s">
        <v>52</v>
      </c>
      <c r="AG196" s="28">
        <f>AG160+AG172+AG184</f>
        <v>11560</v>
      </c>
      <c r="AH196" s="28">
        <f t="shared" ref="AH196:AP197" si="562">AH160+AH172+AH184</f>
        <v>24003.333333333332</v>
      </c>
      <c r="AI196" s="28">
        <f t="shared" si="562"/>
        <v>33182.777777777781</v>
      </c>
      <c r="AJ196" s="28">
        <f t="shared" si="562"/>
        <v>40892.31481481481</v>
      </c>
      <c r="AK196" s="29">
        <f t="shared" si="562"/>
        <v>47376.929012345681</v>
      </c>
      <c r="AL196" s="28">
        <f t="shared" si="562"/>
        <v>52840.774176954714</v>
      </c>
      <c r="AM196" s="28">
        <f t="shared" si="562"/>
        <v>57453.978480795624</v>
      </c>
      <c r="AN196" s="28">
        <f t="shared" si="562"/>
        <v>61358.315400663036</v>
      </c>
      <c r="AO196" s="28">
        <f t="shared" si="562"/>
        <v>64671.929500552549</v>
      </c>
      <c r="AP196" s="28">
        <f t="shared" si="562"/>
        <v>67493.274583793711</v>
      </c>
      <c r="AR196" s="163"/>
      <c r="AS196" s="162"/>
      <c r="AT196" s="20" t="s">
        <v>52</v>
      </c>
      <c r="AU196" s="28">
        <f>AU160+AU172+AU184</f>
        <v>11560</v>
      </c>
      <c r="AV196" s="28">
        <f t="shared" ref="AV196:BD197" si="563">AV160+AV172+AV184</f>
        <v>24003.333333333332</v>
      </c>
      <c r="AW196" s="28">
        <f t="shared" si="563"/>
        <v>33182.777777777781</v>
      </c>
      <c r="AX196" s="28">
        <f t="shared" si="563"/>
        <v>40892.31481481481</v>
      </c>
      <c r="AY196" s="29">
        <f t="shared" si="563"/>
        <v>47376.929012345681</v>
      </c>
      <c r="AZ196" s="28">
        <f t="shared" si="563"/>
        <v>52840.774176954714</v>
      </c>
      <c r="BA196" s="28">
        <f t="shared" si="563"/>
        <v>57453.978480795624</v>
      </c>
      <c r="BB196" s="28">
        <f t="shared" si="563"/>
        <v>61358.315400663036</v>
      </c>
      <c r="BC196" s="28">
        <f t="shared" si="563"/>
        <v>64671.929500552549</v>
      </c>
      <c r="BD196" s="28">
        <f t="shared" si="563"/>
        <v>67493.274583793711</v>
      </c>
      <c r="BF196" s="163"/>
      <c r="BG196" s="162"/>
      <c r="BH196" s="20" t="s">
        <v>52</v>
      </c>
      <c r="BI196" s="28">
        <f>BI160+BI172+BI184</f>
        <v>11560</v>
      </c>
      <c r="BJ196" s="28">
        <f t="shared" ref="BJ196:BR197" si="564">BJ160+BJ172+BJ184</f>
        <v>24003.333333333332</v>
      </c>
      <c r="BK196" s="28">
        <f t="shared" si="564"/>
        <v>33182.777777777781</v>
      </c>
      <c r="BL196" s="28">
        <f t="shared" si="564"/>
        <v>40892.31481481481</v>
      </c>
      <c r="BM196" s="29">
        <f t="shared" si="564"/>
        <v>47376.929012345681</v>
      </c>
      <c r="BN196" s="28">
        <f t="shared" si="564"/>
        <v>52840.774176954714</v>
      </c>
      <c r="BO196" s="28">
        <f t="shared" si="564"/>
        <v>57453.978480795624</v>
      </c>
      <c r="BP196" s="28">
        <f t="shared" si="564"/>
        <v>61358.315400663036</v>
      </c>
      <c r="BQ196" s="28">
        <f t="shared" si="564"/>
        <v>64671.929500552549</v>
      </c>
      <c r="BR196" s="28">
        <f t="shared" si="564"/>
        <v>67493.274583793711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28900</v>
      </c>
      <c r="F197" s="30">
        <f t="shared" si="560"/>
        <v>24233.333333333336</v>
      </c>
      <c r="G197" s="30">
        <f t="shared" si="560"/>
        <v>20344.444444444438</v>
      </c>
      <c r="H197" s="30">
        <f t="shared" si="560"/>
        <v>17103.703703703708</v>
      </c>
      <c r="I197" s="30">
        <f t="shared" si="560"/>
        <v>14403.086419753085</v>
      </c>
      <c r="J197" s="30">
        <f t="shared" si="560"/>
        <v>12152.572016460912</v>
      </c>
      <c r="K197" s="30">
        <f t="shared" si="560"/>
        <v>10277.143347050751</v>
      </c>
      <c r="L197" s="30">
        <f t="shared" si="560"/>
        <v>8714.286122542293</v>
      </c>
      <c r="M197" s="30">
        <f t="shared" si="560"/>
        <v>7411.9051021185733</v>
      </c>
      <c r="N197" s="30">
        <f t="shared" si="560"/>
        <v>6326.5875850988205</v>
      </c>
      <c r="P197" s="163"/>
      <c r="Q197" s="161">
        <v>1000000</v>
      </c>
      <c r="R197" s="16" t="s">
        <v>19</v>
      </c>
      <c r="S197" s="30">
        <f>S161+S173+S185</f>
        <v>28900</v>
      </c>
      <c r="T197" s="30">
        <f t="shared" si="561"/>
        <v>24233.333333333336</v>
      </c>
      <c r="U197" s="30">
        <f t="shared" si="561"/>
        <v>20344.444444444438</v>
      </c>
      <c r="V197" s="30">
        <f t="shared" si="561"/>
        <v>17103.703703703708</v>
      </c>
      <c r="W197" s="30">
        <f t="shared" si="561"/>
        <v>14403.086419753085</v>
      </c>
      <c r="X197" s="30">
        <f t="shared" si="561"/>
        <v>12152.572016460912</v>
      </c>
      <c r="Y197" s="30">
        <f t="shared" si="561"/>
        <v>10277.143347050751</v>
      </c>
      <c r="Z197" s="30">
        <f t="shared" si="561"/>
        <v>8714.286122542293</v>
      </c>
      <c r="AA197" s="30">
        <f t="shared" si="561"/>
        <v>7411.9051021185733</v>
      </c>
      <c r="AB197" s="30">
        <f t="shared" si="561"/>
        <v>6326.5875850988205</v>
      </c>
      <c r="AD197" s="163"/>
      <c r="AE197" s="161">
        <v>1000000</v>
      </c>
      <c r="AF197" s="16" t="s">
        <v>19</v>
      </c>
      <c r="AG197" s="30">
        <f>AG161+AG173+AG185</f>
        <v>28900</v>
      </c>
      <c r="AH197" s="30">
        <f t="shared" si="562"/>
        <v>24233.333333333336</v>
      </c>
      <c r="AI197" s="30">
        <f t="shared" si="562"/>
        <v>20344.444444444438</v>
      </c>
      <c r="AJ197" s="30">
        <f t="shared" si="562"/>
        <v>17103.703703703708</v>
      </c>
      <c r="AK197" s="30">
        <f t="shared" si="562"/>
        <v>14403.086419753085</v>
      </c>
      <c r="AL197" s="30">
        <f t="shared" si="562"/>
        <v>12152.572016460912</v>
      </c>
      <c r="AM197" s="30">
        <f t="shared" si="562"/>
        <v>10277.143347050751</v>
      </c>
      <c r="AN197" s="30">
        <f t="shared" si="562"/>
        <v>8714.286122542293</v>
      </c>
      <c r="AO197" s="30">
        <f t="shared" si="562"/>
        <v>7411.9051021185733</v>
      </c>
      <c r="AP197" s="30">
        <f t="shared" si="562"/>
        <v>6326.5875850988205</v>
      </c>
      <c r="AR197" s="163"/>
      <c r="AS197" s="161">
        <v>1000000</v>
      </c>
      <c r="AT197" s="16" t="s">
        <v>19</v>
      </c>
      <c r="AU197" s="30">
        <f>AU161+AU173+AU185</f>
        <v>28900</v>
      </c>
      <c r="AV197" s="30">
        <f t="shared" si="563"/>
        <v>24233.333333333336</v>
      </c>
      <c r="AW197" s="30">
        <f t="shared" si="563"/>
        <v>20344.444444444438</v>
      </c>
      <c r="AX197" s="30">
        <f t="shared" si="563"/>
        <v>17103.703703703708</v>
      </c>
      <c r="AY197" s="30">
        <f t="shared" si="563"/>
        <v>14403.086419753085</v>
      </c>
      <c r="AZ197" s="30">
        <f t="shared" si="563"/>
        <v>12152.572016460912</v>
      </c>
      <c r="BA197" s="30">
        <f t="shared" si="563"/>
        <v>10277.143347050751</v>
      </c>
      <c r="BB197" s="30">
        <f t="shared" si="563"/>
        <v>8714.286122542293</v>
      </c>
      <c r="BC197" s="30">
        <f t="shared" si="563"/>
        <v>7411.9051021185733</v>
      </c>
      <c r="BD197" s="30">
        <f t="shared" si="563"/>
        <v>6326.5875850988205</v>
      </c>
      <c r="BF197" s="163"/>
      <c r="BG197" s="161">
        <v>1000000</v>
      </c>
      <c r="BH197" s="16" t="s">
        <v>19</v>
      </c>
      <c r="BI197" s="30">
        <f>BI161+BI173+BI185</f>
        <v>28900</v>
      </c>
      <c r="BJ197" s="30">
        <f t="shared" si="564"/>
        <v>24233.333333333336</v>
      </c>
      <c r="BK197" s="30">
        <f t="shared" si="564"/>
        <v>20344.444444444438</v>
      </c>
      <c r="BL197" s="30">
        <f t="shared" si="564"/>
        <v>17103.703703703708</v>
      </c>
      <c r="BM197" s="30">
        <f t="shared" si="564"/>
        <v>14403.086419753085</v>
      </c>
      <c r="BN197" s="30">
        <f t="shared" si="564"/>
        <v>12152.572016460912</v>
      </c>
      <c r="BO197" s="30">
        <f t="shared" si="564"/>
        <v>10277.143347050751</v>
      </c>
      <c r="BP197" s="30">
        <f t="shared" si="564"/>
        <v>8714.286122542293</v>
      </c>
      <c r="BQ197" s="30">
        <f t="shared" si="564"/>
        <v>7411.9051021185733</v>
      </c>
      <c r="BR197" s="30">
        <f t="shared" si="564"/>
        <v>6326.5875850988205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20996.913580246917</v>
      </c>
      <c r="J198" s="30"/>
      <c r="K198" s="30"/>
      <c r="L198" s="30"/>
      <c r="M198" s="30"/>
      <c r="N198" s="30">
        <f>SUM(E197:N197)/10</f>
        <v>14986.70620745059</v>
      </c>
      <c r="P198" s="163"/>
      <c r="Q198" s="161"/>
      <c r="R198" s="16" t="s">
        <v>22</v>
      </c>
      <c r="S198" s="30"/>
      <c r="T198" s="30"/>
      <c r="U198" s="30"/>
      <c r="V198" s="30"/>
      <c r="W198" s="31">
        <f>SUM(S197:W197)/5</f>
        <v>20996.913580246917</v>
      </c>
      <c r="X198" s="30"/>
      <c r="Y198" s="30"/>
      <c r="Z198" s="30"/>
      <c r="AA198" s="30"/>
      <c r="AB198" s="30">
        <f>SUM(S197:AB197)/10</f>
        <v>14986.70620745059</v>
      </c>
      <c r="AD198" s="163"/>
      <c r="AE198" s="161"/>
      <c r="AF198" s="16" t="s">
        <v>22</v>
      </c>
      <c r="AG198" s="30"/>
      <c r="AH198" s="30"/>
      <c r="AI198" s="30"/>
      <c r="AJ198" s="30"/>
      <c r="AK198" s="31">
        <f>SUM(AG197:AK197)/5</f>
        <v>20996.913580246917</v>
      </c>
      <c r="AL198" s="30"/>
      <c r="AM198" s="30"/>
      <c r="AN198" s="30"/>
      <c r="AO198" s="30"/>
      <c r="AP198" s="30">
        <f>SUM(AG197:AP197)/10</f>
        <v>14986.70620745059</v>
      </c>
      <c r="AR198" s="163"/>
      <c r="AS198" s="161"/>
      <c r="AT198" s="16" t="s">
        <v>22</v>
      </c>
      <c r="AU198" s="30"/>
      <c r="AV198" s="30"/>
      <c r="AW198" s="30"/>
      <c r="AX198" s="30"/>
      <c r="AY198" s="31">
        <f>SUM(AU197:AY197)/5</f>
        <v>20996.913580246917</v>
      </c>
      <c r="AZ198" s="30"/>
      <c r="BA198" s="30"/>
      <c r="BB198" s="30"/>
      <c r="BC198" s="30"/>
      <c r="BD198" s="30">
        <f>SUM(AU197:BD197)/10</f>
        <v>14986.70620745059</v>
      </c>
      <c r="BF198" s="163"/>
      <c r="BG198" s="161"/>
      <c r="BH198" s="16" t="s">
        <v>22</v>
      </c>
      <c r="BI198" s="30"/>
      <c r="BJ198" s="30"/>
      <c r="BK198" s="30"/>
      <c r="BL198" s="30"/>
      <c r="BM198" s="31">
        <f>SUM(BI197:BM197)/5</f>
        <v>20996.913580246917</v>
      </c>
      <c r="BN198" s="30"/>
      <c r="BO198" s="30"/>
      <c r="BP198" s="30"/>
      <c r="BQ198" s="30"/>
      <c r="BR198" s="30">
        <f>SUM(BI197:BR197)/10</f>
        <v>14986.70620745059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28900</v>
      </c>
      <c r="F199" s="30">
        <f t="shared" ref="F199:N200" si="565">F163+F175+F187</f>
        <v>53133.333333333328</v>
      </c>
      <c r="G199" s="30">
        <f t="shared" si="565"/>
        <v>73477.777777777781</v>
      </c>
      <c r="H199" s="30">
        <f t="shared" si="565"/>
        <v>90581.48148148146</v>
      </c>
      <c r="I199" s="31">
        <f t="shared" si="565"/>
        <v>104984.56790123458</v>
      </c>
      <c r="J199" s="30">
        <f t="shared" si="565"/>
        <v>117137.13991769543</v>
      </c>
      <c r="K199" s="30">
        <f t="shared" si="565"/>
        <v>127414.28326474625</v>
      </c>
      <c r="L199" s="30">
        <f t="shared" si="565"/>
        <v>136128.56938728856</v>
      </c>
      <c r="M199" s="30">
        <f t="shared" si="565"/>
        <v>143540.47448940724</v>
      </c>
      <c r="N199" s="30">
        <f t="shared" si="565"/>
        <v>149867.06207450581</v>
      </c>
      <c r="P199" s="163"/>
      <c r="Q199" s="161"/>
      <c r="R199" s="16" t="s">
        <v>52</v>
      </c>
      <c r="S199" s="30">
        <f>S163+S175+S187</f>
        <v>28900</v>
      </c>
      <c r="T199" s="30">
        <f t="shared" ref="T199:AB200" si="566">T163+T175+T187</f>
        <v>53133.333333333328</v>
      </c>
      <c r="U199" s="30">
        <f t="shared" si="566"/>
        <v>73477.777777777781</v>
      </c>
      <c r="V199" s="30">
        <f t="shared" si="566"/>
        <v>90581.48148148146</v>
      </c>
      <c r="W199" s="31">
        <f t="shared" si="566"/>
        <v>104984.56790123458</v>
      </c>
      <c r="X199" s="30">
        <f t="shared" si="566"/>
        <v>117137.13991769543</v>
      </c>
      <c r="Y199" s="30">
        <f t="shared" si="566"/>
        <v>127414.28326474625</v>
      </c>
      <c r="Z199" s="30">
        <f t="shared" si="566"/>
        <v>136128.56938728856</v>
      </c>
      <c r="AA199" s="30">
        <f t="shared" si="566"/>
        <v>143540.47448940724</v>
      </c>
      <c r="AB199" s="30">
        <f t="shared" si="566"/>
        <v>149867.06207450581</v>
      </c>
      <c r="AD199" s="163"/>
      <c r="AE199" s="161"/>
      <c r="AF199" s="16" t="s">
        <v>52</v>
      </c>
      <c r="AG199" s="30">
        <f>AG163+AG175+AG187</f>
        <v>28900</v>
      </c>
      <c r="AH199" s="30">
        <f t="shared" ref="AH199:AP200" si="567">AH163+AH175+AH187</f>
        <v>53133.333333333328</v>
      </c>
      <c r="AI199" s="30">
        <f t="shared" si="567"/>
        <v>73477.777777777781</v>
      </c>
      <c r="AJ199" s="30">
        <f t="shared" si="567"/>
        <v>90581.48148148146</v>
      </c>
      <c r="AK199" s="31">
        <f t="shared" si="567"/>
        <v>104984.56790123458</v>
      </c>
      <c r="AL199" s="30">
        <f t="shared" si="567"/>
        <v>117137.13991769543</v>
      </c>
      <c r="AM199" s="30">
        <f t="shared" si="567"/>
        <v>127414.28326474625</v>
      </c>
      <c r="AN199" s="30">
        <f t="shared" si="567"/>
        <v>136128.56938728856</v>
      </c>
      <c r="AO199" s="30">
        <f t="shared" si="567"/>
        <v>143540.47448940724</v>
      </c>
      <c r="AP199" s="30">
        <f t="shared" si="567"/>
        <v>149867.06207450581</v>
      </c>
      <c r="AR199" s="163"/>
      <c r="AS199" s="161"/>
      <c r="AT199" s="16" t="s">
        <v>52</v>
      </c>
      <c r="AU199" s="30">
        <f>AU163+AU175+AU187</f>
        <v>28900</v>
      </c>
      <c r="AV199" s="30">
        <f t="shared" ref="AV199:BD200" si="568">AV163+AV175+AV187</f>
        <v>53133.333333333328</v>
      </c>
      <c r="AW199" s="30">
        <f t="shared" si="568"/>
        <v>73477.777777777781</v>
      </c>
      <c r="AX199" s="30">
        <f t="shared" si="568"/>
        <v>90581.48148148146</v>
      </c>
      <c r="AY199" s="31">
        <f t="shared" si="568"/>
        <v>104984.56790123458</v>
      </c>
      <c r="AZ199" s="30">
        <f t="shared" si="568"/>
        <v>117137.13991769543</v>
      </c>
      <c r="BA199" s="30">
        <f t="shared" si="568"/>
        <v>127414.28326474625</v>
      </c>
      <c r="BB199" s="30">
        <f t="shared" si="568"/>
        <v>136128.56938728856</v>
      </c>
      <c r="BC199" s="30">
        <f t="shared" si="568"/>
        <v>143540.47448940724</v>
      </c>
      <c r="BD199" s="30">
        <f t="shared" si="568"/>
        <v>149867.06207450581</v>
      </c>
      <c r="BF199" s="163"/>
      <c r="BG199" s="161"/>
      <c r="BH199" s="16" t="s">
        <v>52</v>
      </c>
      <c r="BI199" s="30">
        <f>BI163+BI175+BI187</f>
        <v>28900</v>
      </c>
      <c r="BJ199" s="30">
        <f t="shared" ref="BJ199:BR200" si="569">BJ163+BJ175+BJ187</f>
        <v>53133.333333333328</v>
      </c>
      <c r="BK199" s="30">
        <f t="shared" si="569"/>
        <v>73477.777777777781</v>
      </c>
      <c r="BL199" s="30">
        <f t="shared" si="569"/>
        <v>90581.48148148146</v>
      </c>
      <c r="BM199" s="31">
        <f t="shared" si="569"/>
        <v>104984.56790123458</v>
      </c>
      <c r="BN199" s="30">
        <f t="shared" si="569"/>
        <v>117137.13991769543</v>
      </c>
      <c r="BO199" s="30">
        <f t="shared" si="569"/>
        <v>127414.28326474625</v>
      </c>
      <c r="BP199" s="30">
        <f t="shared" si="569"/>
        <v>136128.56938728856</v>
      </c>
      <c r="BQ199" s="30">
        <f t="shared" si="569"/>
        <v>143540.47448940724</v>
      </c>
      <c r="BR199" s="30">
        <f t="shared" si="569"/>
        <v>149867.06207450581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60690</v>
      </c>
      <c r="F200" s="30">
        <f t="shared" si="565"/>
        <v>50890.000000000007</v>
      </c>
      <c r="G200" s="30">
        <f t="shared" si="565"/>
        <v>42723.333333333328</v>
      </c>
      <c r="H200" s="30">
        <f t="shared" si="565"/>
        <v>35917.777777777788</v>
      </c>
      <c r="I200" s="30">
        <f t="shared" si="565"/>
        <v>30246.481481481474</v>
      </c>
      <c r="J200" s="30">
        <f t="shared" si="565"/>
        <v>25520.401234567915</v>
      </c>
      <c r="K200" s="30">
        <f t="shared" si="565"/>
        <v>21582.001028806575</v>
      </c>
      <c r="L200" s="30">
        <f t="shared" si="565"/>
        <v>18300.000857338819</v>
      </c>
      <c r="M200" s="30">
        <f t="shared" si="565"/>
        <v>15565.000714449003</v>
      </c>
      <c r="N200" s="30">
        <f t="shared" si="565"/>
        <v>13285.833928707523</v>
      </c>
      <c r="P200" s="163"/>
      <c r="Q200" s="161">
        <v>2100000</v>
      </c>
      <c r="R200" s="16" t="s">
        <v>19</v>
      </c>
      <c r="S200" s="30">
        <f>S164+S176+S188</f>
        <v>60690</v>
      </c>
      <c r="T200" s="30">
        <f t="shared" si="566"/>
        <v>50890.000000000007</v>
      </c>
      <c r="U200" s="30">
        <f t="shared" si="566"/>
        <v>42723.333333333328</v>
      </c>
      <c r="V200" s="30">
        <f t="shared" si="566"/>
        <v>35917.777777777788</v>
      </c>
      <c r="W200" s="30">
        <f t="shared" si="566"/>
        <v>30246.481481481474</v>
      </c>
      <c r="X200" s="30">
        <f t="shared" si="566"/>
        <v>25520.401234567915</v>
      </c>
      <c r="Y200" s="30">
        <f t="shared" si="566"/>
        <v>21582.001028806575</v>
      </c>
      <c r="Z200" s="30">
        <f t="shared" si="566"/>
        <v>18300.000857338819</v>
      </c>
      <c r="AA200" s="30">
        <f t="shared" si="566"/>
        <v>15565.000714449003</v>
      </c>
      <c r="AB200" s="30">
        <f t="shared" si="566"/>
        <v>13285.833928707523</v>
      </c>
      <c r="AD200" s="163"/>
      <c r="AE200" s="161">
        <v>2100000</v>
      </c>
      <c r="AF200" s="16" t="s">
        <v>19</v>
      </c>
      <c r="AG200" s="30">
        <f>AG164+AG176+AG188</f>
        <v>60690</v>
      </c>
      <c r="AH200" s="30">
        <f t="shared" si="567"/>
        <v>50890.000000000007</v>
      </c>
      <c r="AI200" s="30">
        <f t="shared" si="567"/>
        <v>42723.333333333328</v>
      </c>
      <c r="AJ200" s="30">
        <f t="shared" si="567"/>
        <v>35917.777777777788</v>
      </c>
      <c r="AK200" s="30">
        <f t="shared" si="567"/>
        <v>30246.481481481474</v>
      </c>
      <c r="AL200" s="30">
        <f t="shared" si="567"/>
        <v>25520.401234567915</v>
      </c>
      <c r="AM200" s="30">
        <f t="shared" si="567"/>
        <v>21582.001028806575</v>
      </c>
      <c r="AN200" s="30">
        <f t="shared" si="567"/>
        <v>18300.000857338819</v>
      </c>
      <c r="AO200" s="30">
        <f t="shared" si="567"/>
        <v>15565.000714449003</v>
      </c>
      <c r="AP200" s="30">
        <f t="shared" si="567"/>
        <v>13285.833928707523</v>
      </c>
      <c r="AR200" s="163"/>
      <c r="AS200" s="161">
        <v>2100000</v>
      </c>
      <c r="AT200" s="16" t="s">
        <v>19</v>
      </c>
      <c r="AU200" s="30">
        <f>AU164+AU176+AU188</f>
        <v>60690</v>
      </c>
      <c r="AV200" s="30">
        <f t="shared" si="568"/>
        <v>50890.000000000007</v>
      </c>
      <c r="AW200" s="30">
        <f t="shared" si="568"/>
        <v>42723.333333333328</v>
      </c>
      <c r="AX200" s="30">
        <f t="shared" si="568"/>
        <v>35917.777777777788</v>
      </c>
      <c r="AY200" s="30">
        <f t="shared" si="568"/>
        <v>30246.481481481474</v>
      </c>
      <c r="AZ200" s="30">
        <f t="shared" si="568"/>
        <v>25520.401234567915</v>
      </c>
      <c r="BA200" s="30">
        <f t="shared" si="568"/>
        <v>21582.001028806575</v>
      </c>
      <c r="BB200" s="30">
        <f t="shared" si="568"/>
        <v>18300.000857338819</v>
      </c>
      <c r="BC200" s="30">
        <f t="shared" si="568"/>
        <v>15565.000714449003</v>
      </c>
      <c r="BD200" s="30">
        <f t="shared" si="568"/>
        <v>13285.833928707523</v>
      </c>
      <c r="BF200" s="163"/>
      <c r="BG200" s="161">
        <v>2100000</v>
      </c>
      <c r="BH200" s="16" t="s">
        <v>19</v>
      </c>
      <c r="BI200" s="30">
        <f>BI164+BI176+BI188</f>
        <v>60690</v>
      </c>
      <c r="BJ200" s="30">
        <f t="shared" si="569"/>
        <v>50890.000000000007</v>
      </c>
      <c r="BK200" s="30">
        <f t="shared" si="569"/>
        <v>42723.333333333328</v>
      </c>
      <c r="BL200" s="30">
        <f t="shared" si="569"/>
        <v>35917.777777777788</v>
      </c>
      <c r="BM200" s="30">
        <f t="shared" si="569"/>
        <v>30246.481481481474</v>
      </c>
      <c r="BN200" s="30">
        <f t="shared" si="569"/>
        <v>25520.401234567915</v>
      </c>
      <c r="BO200" s="30">
        <f t="shared" si="569"/>
        <v>21582.001028806575</v>
      </c>
      <c r="BP200" s="30">
        <f t="shared" si="569"/>
        <v>18300.000857338819</v>
      </c>
      <c r="BQ200" s="30">
        <f t="shared" si="569"/>
        <v>15565.000714449003</v>
      </c>
      <c r="BR200" s="30">
        <f t="shared" si="569"/>
        <v>13285.833928707523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44093.518518518518</v>
      </c>
      <c r="J201" s="30"/>
      <c r="K201" s="30"/>
      <c r="L201" s="30"/>
      <c r="M201" s="30"/>
      <c r="N201" s="30">
        <f>SUM(E200:N200)/10</f>
        <v>31472.083035646239</v>
      </c>
      <c r="P201" s="163"/>
      <c r="Q201" s="161"/>
      <c r="R201" s="16" t="s">
        <v>22</v>
      </c>
      <c r="S201" s="30"/>
      <c r="T201" s="30"/>
      <c r="U201" s="30"/>
      <c r="V201" s="30"/>
      <c r="W201" s="31">
        <f>SUM(S200:W200)/5</f>
        <v>44093.518518518518</v>
      </c>
      <c r="X201" s="30"/>
      <c r="Y201" s="30"/>
      <c r="Z201" s="30"/>
      <c r="AA201" s="30"/>
      <c r="AB201" s="30">
        <f>SUM(S200:AB200)/10</f>
        <v>31472.083035646239</v>
      </c>
      <c r="AD201" s="163"/>
      <c r="AE201" s="161"/>
      <c r="AF201" s="16" t="s">
        <v>22</v>
      </c>
      <c r="AG201" s="30"/>
      <c r="AH201" s="30"/>
      <c r="AI201" s="30"/>
      <c r="AJ201" s="30"/>
      <c r="AK201" s="31">
        <f>SUM(AG200:AK200)/5</f>
        <v>44093.518518518518</v>
      </c>
      <c r="AL201" s="30"/>
      <c r="AM201" s="30"/>
      <c r="AN201" s="30"/>
      <c r="AO201" s="30"/>
      <c r="AP201" s="30">
        <f>SUM(AG200:AP200)/10</f>
        <v>31472.083035646239</v>
      </c>
      <c r="AR201" s="163"/>
      <c r="AS201" s="161"/>
      <c r="AT201" s="16" t="s">
        <v>22</v>
      </c>
      <c r="AU201" s="30"/>
      <c r="AV201" s="30"/>
      <c r="AW201" s="30"/>
      <c r="AX201" s="30"/>
      <c r="AY201" s="31">
        <f>SUM(AU200:AY200)/5</f>
        <v>44093.518518518518</v>
      </c>
      <c r="AZ201" s="30"/>
      <c r="BA201" s="30"/>
      <c r="BB201" s="30"/>
      <c r="BC201" s="30"/>
      <c r="BD201" s="30">
        <f>SUM(AU200:BD200)/10</f>
        <v>31472.083035646239</v>
      </c>
      <c r="BF201" s="163"/>
      <c r="BG201" s="161"/>
      <c r="BH201" s="16" t="s">
        <v>22</v>
      </c>
      <c r="BI201" s="30"/>
      <c r="BJ201" s="30"/>
      <c r="BK201" s="30"/>
      <c r="BL201" s="30"/>
      <c r="BM201" s="31">
        <f>SUM(BI200:BM200)/5</f>
        <v>44093.518518518518</v>
      </c>
      <c r="BN201" s="30"/>
      <c r="BO201" s="30"/>
      <c r="BP201" s="30"/>
      <c r="BQ201" s="30"/>
      <c r="BR201" s="30">
        <f>SUM(BI200:BR200)/10</f>
        <v>31472.083035646239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60690</v>
      </c>
      <c r="F202" s="30">
        <f t="shared" ref="F202:N202" si="570">F166+F178+F190</f>
        <v>111580</v>
      </c>
      <c r="G202" s="30">
        <f t="shared" si="570"/>
        <v>154303.33333333337</v>
      </c>
      <c r="H202" s="30">
        <f t="shared" si="570"/>
        <v>190221.11111111107</v>
      </c>
      <c r="I202" s="31">
        <f t="shared" si="570"/>
        <v>220467.59259259258</v>
      </c>
      <c r="J202" s="30">
        <f t="shared" si="570"/>
        <v>245987.99382716042</v>
      </c>
      <c r="K202" s="30">
        <f t="shared" si="570"/>
        <v>267569.99485596712</v>
      </c>
      <c r="L202" s="30">
        <f t="shared" si="570"/>
        <v>285869.99571330595</v>
      </c>
      <c r="M202" s="30">
        <f t="shared" si="570"/>
        <v>301434.99642775522</v>
      </c>
      <c r="N202" s="30">
        <f t="shared" si="570"/>
        <v>314720.83035646222</v>
      </c>
      <c r="P202" s="163"/>
      <c r="Q202" s="161"/>
      <c r="R202" s="16" t="s">
        <v>52</v>
      </c>
      <c r="S202" s="30">
        <f>S166+S178+S190</f>
        <v>60690</v>
      </c>
      <c r="T202" s="30">
        <f t="shared" ref="T202:AB202" si="571">T166+T178+T190</f>
        <v>111580</v>
      </c>
      <c r="U202" s="30">
        <f t="shared" si="571"/>
        <v>154303.33333333337</v>
      </c>
      <c r="V202" s="30">
        <f t="shared" si="571"/>
        <v>190221.11111111107</v>
      </c>
      <c r="W202" s="31">
        <f t="shared" si="571"/>
        <v>220467.59259259258</v>
      </c>
      <c r="X202" s="30">
        <f t="shared" si="571"/>
        <v>245987.99382716042</v>
      </c>
      <c r="Y202" s="30">
        <f t="shared" si="571"/>
        <v>267569.99485596712</v>
      </c>
      <c r="Z202" s="30">
        <f t="shared" si="571"/>
        <v>285869.99571330595</v>
      </c>
      <c r="AA202" s="30">
        <f t="shared" si="571"/>
        <v>301434.99642775522</v>
      </c>
      <c r="AB202" s="30">
        <f t="shared" si="571"/>
        <v>314720.83035646222</v>
      </c>
      <c r="AD202" s="163"/>
      <c r="AE202" s="161"/>
      <c r="AF202" s="16" t="s">
        <v>52</v>
      </c>
      <c r="AG202" s="30">
        <f>AG166+AG178+AG190</f>
        <v>60690</v>
      </c>
      <c r="AH202" s="30">
        <f t="shared" ref="AH202:AP202" si="572">AH166+AH178+AH190</f>
        <v>111580</v>
      </c>
      <c r="AI202" s="30">
        <f t="shared" si="572"/>
        <v>154303.33333333337</v>
      </c>
      <c r="AJ202" s="30">
        <f t="shared" si="572"/>
        <v>190221.11111111107</v>
      </c>
      <c r="AK202" s="31">
        <f t="shared" si="572"/>
        <v>220467.59259259258</v>
      </c>
      <c r="AL202" s="30">
        <f t="shared" si="572"/>
        <v>245987.99382716042</v>
      </c>
      <c r="AM202" s="30">
        <f t="shared" si="572"/>
        <v>267569.99485596712</v>
      </c>
      <c r="AN202" s="30">
        <f t="shared" si="572"/>
        <v>285869.99571330595</v>
      </c>
      <c r="AO202" s="30">
        <f t="shared" si="572"/>
        <v>301434.99642775522</v>
      </c>
      <c r="AP202" s="30">
        <f t="shared" si="572"/>
        <v>314720.83035646222</v>
      </c>
      <c r="AR202" s="163"/>
      <c r="AS202" s="161"/>
      <c r="AT202" s="16" t="s">
        <v>52</v>
      </c>
      <c r="AU202" s="30">
        <f>AU166+AU178+AU190</f>
        <v>60690</v>
      </c>
      <c r="AV202" s="30">
        <f t="shared" ref="AV202:BD202" si="573">AV166+AV178+AV190</f>
        <v>111580</v>
      </c>
      <c r="AW202" s="30">
        <f t="shared" si="573"/>
        <v>154303.33333333337</v>
      </c>
      <c r="AX202" s="30">
        <f t="shared" si="573"/>
        <v>190221.11111111107</v>
      </c>
      <c r="AY202" s="31">
        <f t="shared" si="573"/>
        <v>220467.59259259258</v>
      </c>
      <c r="AZ202" s="30">
        <f t="shared" si="573"/>
        <v>245987.99382716042</v>
      </c>
      <c r="BA202" s="30">
        <f t="shared" si="573"/>
        <v>267569.99485596712</v>
      </c>
      <c r="BB202" s="30">
        <f t="shared" si="573"/>
        <v>285869.99571330595</v>
      </c>
      <c r="BC202" s="30">
        <f t="shared" si="573"/>
        <v>301434.99642775522</v>
      </c>
      <c r="BD202" s="30">
        <f t="shared" si="573"/>
        <v>314720.83035646222</v>
      </c>
      <c r="BF202" s="163"/>
      <c r="BG202" s="161"/>
      <c r="BH202" s="16" t="s">
        <v>52</v>
      </c>
      <c r="BI202" s="30">
        <f>BI166+BI178+BI190</f>
        <v>60690</v>
      </c>
      <c r="BJ202" s="30">
        <f t="shared" ref="BJ202:BR202" si="574">BJ166+BJ178+BJ190</f>
        <v>111580</v>
      </c>
      <c r="BK202" s="30">
        <f t="shared" si="574"/>
        <v>154303.33333333337</v>
      </c>
      <c r="BL202" s="30">
        <f t="shared" si="574"/>
        <v>190221.11111111107</v>
      </c>
      <c r="BM202" s="31">
        <f t="shared" si="574"/>
        <v>220467.59259259258</v>
      </c>
      <c r="BN202" s="30">
        <f t="shared" si="574"/>
        <v>245987.99382716042</v>
      </c>
      <c r="BO202" s="30">
        <f t="shared" si="574"/>
        <v>267569.99485596712</v>
      </c>
      <c r="BP202" s="30">
        <f t="shared" si="574"/>
        <v>285869.99571330595</v>
      </c>
      <c r="BQ202" s="30">
        <f t="shared" si="574"/>
        <v>301434.99642775522</v>
      </c>
      <c r="BR202" s="30">
        <f t="shared" si="574"/>
        <v>314720.83035646222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AD2:AE12"/>
    <mergeCell ref="AF2:AG3"/>
    <mergeCell ref="AI2:AK3"/>
    <mergeCell ref="AM2:AP2"/>
    <mergeCell ref="B2:C12"/>
    <mergeCell ref="D2:E3"/>
    <mergeCell ref="G2:I3"/>
    <mergeCell ref="K2:N2"/>
    <mergeCell ref="P2:Q12"/>
    <mergeCell ref="R2:S3"/>
    <mergeCell ref="J14:J15"/>
    <mergeCell ref="K14:K15"/>
    <mergeCell ref="L14:L15"/>
    <mergeCell ref="M14:M15"/>
    <mergeCell ref="N14:N15"/>
    <mergeCell ref="P14:P15"/>
    <mergeCell ref="BK2:BM3"/>
    <mergeCell ref="BO2:BR2"/>
    <mergeCell ref="B14:B15"/>
    <mergeCell ref="C14:C15"/>
    <mergeCell ref="D14:D15"/>
    <mergeCell ref="E14:E15"/>
    <mergeCell ref="F14:F15"/>
    <mergeCell ref="G14:G15"/>
    <mergeCell ref="H14:H15"/>
    <mergeCell ref="I14:I15"/>
    <mergeCell ref="AR2:AS12"/>
    <mergeCell ref="AT2:AU3"/>
    <mergeCell ref="AW2:AY3"/>
    <mergeCell ref="BA2:BD2"/>
    <mergeCell ref="BF2:BG12"/>
    <mergeCell ref="BH2:BI3"/>
    <mergeCell ref="U2:W3"/>
    <mergeCell ref="Y2:AB2"/>
    <mergeCell ref="W14:W15"/>
    <mergeCell ref="X14:X15"/>
    <mergeCell ref="Y14:Y15"/>
    <mergeCell ref="Z14:Z15"/>
    <mergeCell ref="AA14:AA15"/>
    <mergeCell ref="AB14:AB15"/>
    <mergeCell ref="Q14:Q15"/>
    <mergeCell ref="R14:R15"/>
    <mergeCell ref="S14:S15"/>
    <mergeCell ref="T14:T15"/>
    <mergeCell ref="U14:U15"/>
    <mergeCell ref="V14:V15"/>
    <mergeCell ref="AJ14:AJ15"/>
    <mergeCell ref="AK14:AK15"/>
    <mergeCell ref="AL14:AL15"/>
    <mergeCell ref="AM14:AM15"/>
    <mergeCell ref="AN14:AN15"/>
    <mergeCell ref="AO14:AO15"/>
    <mergeCell ref="AD14:AD15"/>
    <mergeCell ref="AE14:AE15"/>
    <mergeCell ref="AF14:AF15"/>
    <mergeCell ref="AG14:AG15"/>
    <mergeCell ref="AH14:AH15"/>
    <mergeCell ref="AI14:AI15"/>
    <mergeCell ref="AY14:AY15"/>
    <mergeCell ref="AZ14:AZ15"/>
    <mergeCell ref="BA14:BA15"/>
    <mergeCell ref="BB14:BB15"/>
    <mergeCell ref="AP14:AP15"/>
    <mergeCell ref="AR14:AR15"/>
    <mergeCell ref="AS14:AS15"/>
    <mergeCell ref="AT14:AT15"/>
    <mergeCell ref="AU14:AU15"/>
    <mergeCell ref="AV14:AV15"/>
    <mergeCell ref="BP14:BP15"/>
    <mergeCell ref="BQ14:BQ15"/>
    <mergeCell ref="BR14:BR15"/>
    <mergeCell ref="B16:B17"/>
    <mergeCell ref="C16:C17"/>
    <mergeCell ref="P16:P17"/>
    <mergeCell ref="Q16:Q17"/>
    <mergeCell ref="AD16:AD17"/>
    <mergeCell ref="AE16:AE17"/>
    <mergeCell ref="AR16:AR17"/>
    <mergeCell ref="BJ14:BJ15"/>
    <mergeCell ref="BK14:BK15"/>
    <mergeCell ref="BL14:BL15"/>
    <mergeCell ref="BM14:BM15"/>
    <mergeCell ref="BN14:BN15"/>
    <mergeCell ref="BO14:BO15"/>
    <mergeCell ref="BC14:BC15"/>
    <mergeCell ref="BD14:BD15"/>
    <mergeCell ref="BF14:BF15"/>
    <mergeCell ref="BG14:BG15"/>
    <mergeCell ref="BH14:BH15"/>
    <mergeCell ref="BI14:BI15"/>
    <mergeCell ref="AW14:AW15"/>
    <mergeCell ref="AX14:AX15"/>
    <mergeCell ref="AS16:AS17"/>
    <mergeCell ref="BF16:BF17"/>
    <mergeCell ref="BG16:BG17"/>
    <mergeCell ref="B18:B25"/>
    <mergeCell ref="C18:C25"/>
    <mergeCell ref="P18:P25"/>
    <mergeCell ref="Q18:Q25"/>
    <mergeCell ref="AD18:AD25"/>
    <mergeCell ref="AE18:AE25"/>
    <mergeCell ref="AR18:AR25"/>
    <mergeCell ref="AS18:AS25"/>
    <mergeCell ref="BF18:BF25"/>
    <mergeCell ref="BG18:BG25"/>
    <mergeCell ref="B26:B30"/>
    <mergeCell ref="C26:C30"/>
    <mergeCell ref="P26:P30"/>
    <mergeCell ref="Q26:Q30"/>
    <mergeCell ref="AD26:AD30"/>
    <mergeCell ref="AE26:AE30"/>
    <mergeCell ref="AR26:AR30"/>
    <mergeCell ref="AS26:AS30"/>
    <mergeCell ref="BF26:BF30"/>
    <mergeCell ref="BG26:BG30"/>
    <mergeCell ref="B32:B33"/>
    <mergeCell ref="E32:E33"/>
    <mergeCell ref="F32:F33"/>
    <mergeCell ref="G32:G33"/>
    <mergeCell ref="H32:H33"/>
    <mergeCell ref="I32:I33"/>
    <mergeCell ref="J32:J33"/>
    <mergeCell ref="T32:T33"/>
    <mergeCell ref="U32:U33"/>
    <mergeCell ref="V32:V33"/>
    <mergeCell ref="W32:W33"/>
    <mergeCell ref="X32:X33"/>
    <mergeCell ref="Y32:Y33"/>
    <mergeCell ref="K32:K33"/>
    <mergeCell ref="L32:L33"/>
    <mergeCell ref="M32:M33"/>
    <mergeCell ref="N32:N33"/>
    <mergeCell ref="P32:P33"/>
    <mergeCell ref="S32:S33"/>
    <mergeCell ref="AI32:AI33"/>
    <mergeCell ref="AJ32:AJ33"/>
    <mergeCell ref="AK32:AK33"/>
    <mergeCell ref="AL32:AL33"/>
    <mergeCell ref="AM32:AM33"/>
    <mergeCell ref="AN32:AN33"/>
    <mergeCell ref="Z32:Z33"/>
    <mergeCell ref="AA32:AA33"/>
    <mergeCell ref="AB32:AB33"/>
    <mergeCell ref="AD32:AD33"/>
    <mergeCell ref="AG32:AG33"/>
    <mergeCell ref="AH32:AH33"/>
    <mergeCell ref="AX32:AX33"/>
    <mergeCell ref="AY32:AY33"/>
    <mergeCell ref="AZ32:AZ33"/>
    <mergeCell ref="BA32:BA33"/>
    <mergeCell ref="BB32:BB33"/>
    <mergeCell ref="BC32:BC33"/>
    <mergeCell ref="AO32:AO33"/>
    <mergeCell ref="AP32:AP33"/>
    <mergeCell ref="AR32:AR33"/>
    <mergeCell ref="AU32:AU33"/>
    <mergeCell ref="AV32:AV33"/>
    <mergeCell ref="AW32:AW33"/>
    <mergeCell ref="BM32:BM33"/>
    <mergeCell ref="BN32:BN33"/>
    <mergeCell ref="BO32:BO33"/>
    <mergeCell ref="BP32:BP33"/>
    <mergeCell ref="BQ32:BQ33"/>
    <mergeCell ref="BR32:BR33"/>
    <mergeCell ref="BD32:BD33"/>
    <mergeCell ref="BF32:BF33"/>
    <mergeCell ref="BI32:BI33"/>
    <mergeCell ref="BJ32:BJ33"/>
    <mergeCell ref="BK32:BK33"/>
    <mergeCell ref="BL32:BL33"/>
    <mergeCell ref="BG39:BG41"/>
    <mergeCell ref="C42:C46"/>
    <mergeCell ref="B34:B46"/>
    <mergeCell ref="C34:C38"/>
    <mergeCell ref="P34:P46"/>
    <mergeCell ref="Q34:Q38"/>
    <mergeCell ref="AD34:AD46"/>
    <mergeCell ref="AE34:AE38"/>
    <mergeCell ref="Q42:Q46"/>
    <mergeCell ref="AE42:AE46"/>
    <mergeCell ref="L48:L49"/>
    <mergeCell ref="M48:M49"/>
    <mergeCell ref="N48:N49"/>
    <mergeCell ref="P48:P49"/>
    <mergeCell ref="S48:S49"/>
    <mergeCell ref="T48:T49"/>
    <mergeCell ref="AS42:AS46"/>
    <mergeCell ref="BG42:BG46"/>
    <mergeCell ref="B48:B49"/>
    <mergeCell ref="E48:E49"/>
    <mergeCell ref="F48:F49"/>
    <mergeCell ref="G48:G49"/>
    <mergeCell ref="H48:H49"/>
    <mergeCell ref="I48:I49"/>
    <mergeCell ref="J48:J49"/>
    <mergeCell ref="K48:K49"/>
    <mergeCell ref="AR34:AR46"/>
    <mergeCell ref="AS34:AS38"/>
    <mergeCell ref="BF34:BF46"/>
    <mergeCell ref="BG34:BG38"/>
    <mergeCell ref="C39:C41"/>
    <mergeCell ref="Q39:Q41"/>
    <mergeCell ref="AE39:AE41"/>
    <mergeCell ref="AS39:AS41"/>
    <mergeCell ref="AA48:AA49"/>
    <mergeCell ref="AB48:AB49"/>
    <mergeCell ref="AD48:AD49"/>
    <mergeCell ref="AG48:AG49"/>
    <mergeCell ref="AH48:AH49"/>
    <mergeCell ref="AI48:AI49"/>
    <mergeCell ref="U48:U49"/>
    <mergeCell ref="V48:V49"/>
    <mergeCell ref="W48:W49"/>
    <mergeCell ref="X48:X49"/>
    <mergeCell ref="Y48:Y49"/>
    <mergeCell ref="Z48:Z49"/>
    <mergeCell ref="AU48:AU49"/>
    <mergeCell ref="AV48:AV49"/>
    <mergeCell ref="AW48:AW49"/>
    <mergeCell ref="AX48:AX49"/>
    <mergeCell ref="AJ48:AJ49"/>
    <mergeCell ref="AK48:AK49"/>
    <mergeCell ref="AL48:AL49"/>
    <mergeCell ref="AM48:AM49"/>
    <mergeCell ref="AN48:AN49"/>
    <mergeCell ref="AO48:AO49"/>
    <mergeCell ref="BN48:BN49"/>
    <mergeCell ref="BO48:BO49"/>
    <mergeCell ref="BP48:BP49"/>
    <mergeCell ref="BQ48:BQ49"/>
    <mergeCell ref="BR48:BR49"/>
    <mergeCell ref="B50:B62"/>
    <mergeCell ref="C50:C54"/>
    <mergeCell ref="P50:P62"/>
    <mergeCell ref="Q50:Q54"/>
    <mergeCell ref="AD50:AD62"/>
    <mergeCell ref="BF48:BF49"/>
    <mergeCell ref="BI48:BI49"/>
    <mergeCell ref="BJ48:BJ49"/>
    <mergeCell ref="BK48:BK49"/>
    <mergeCell ref="BL48:BL49"/>
    <mergeCell ref="BM48:BM49"/>
    <mergeCell ref="AY48:AY49"/>
    <mergeCell ref="AZ48:AZ49"/>
    <mergeCell ref="BA48:BA49"/>
    <mergeCell ref="BB48:BB49"/>
    <mergeCell ref="BC48:BC49"/>
    <mergeCell ref="BD48:BD49"/>
    <mergeCell ref="AP48:AP49"/>
    <mergeCell ref="AR48:AR49"/>
    <mergeCell ref="AE50:AE54"/>
    <mergeCell ref="AR50:AR62"/>
    <mergeCell ref="AS50:AS54"/>
    <mergeCell ref="BF50:BF62"/>
    <mergeCell ref="BG50:BG54"/>
    <mergeCell ref="C55:C57"/>
    <mergeCell ref="Q55:Q57"/>
    <mergeCell ref="AE55:AE57"/>
    <mergeCell ref="AS55:AS57"/>
    <mergeCell ref="BG55:BG57"/>
    <mergeCell ref="C58:C62"/>
    <mergeCell ref="Q58:Q62"/>
    <mergeCell ref="AE58:AE62"/>
    <mergeCell ref="AS58:AS62"/>
    <mergeCell ref="BG58:BG62"/>
    <mergeCell ref="B63:B77"/>
    <mergeCell ref="C63:C67"/>
    <mergeCell ref="P63:P77"/>
    <mergeCell ref="Q63:Q67"/>
    <mergeCell ref="AD63:AD77"/>
    <mergeCell ref="AE63:AE67"/>
    <mergeCell ref="AR63:AR77"/>
    <mergeCell ref="AS63:AS67"/>
    <mergeCell ref="BF63:BF77"/>
    <mergeCell ref="BG63:BG67"/>
    <mergeCell ref="C68:C72"/>
    <mergeCell ref="Q68:Q72"/>
    <mergeCell ref="AE68:AE72"/>
    <mergeCell ref="AS68:AS72"/>
    <mergeCell ref="BG68:BG72"/>
    <mergeCell ref="C73:C77"/>
    <mergeCell ref="Q73:Q77"/>
    <mergeCell ref="AE73:AE77"/>
    <mergeCell ref="AS73:AS77"/>
    <mergeCell ref="BG73:BG77"/>
    <mergeCell ref="B78:B92"/>
    <mergeCell ref="C78:C82"/>
    <mergeCell ref="P78:P92"/>
    <mergeCell ref="Q78:Q82"/>
    <mergeCell ref="AD78:AD92"/>
    <mergeCell ref="AE78:AE82"/>
    <mergeCell ref="AR78:AR92"/>
    <mergeCell ref="AS78:AS82"/>
    <mergeCell ref="BF78:BF92"/>
    <mergeCell ref="BG78:BG82"/>
    <mergeCell ref="C83:C87"/>
    <mergeCell ref="Q83:Q87"/>
    <mergeCell ref="AE83:AE87"/>
    <mergeCell ref="AS83:AS87"/>
    <mergeCell ref="BG83:BG87"/>
    <mergeCell ref="C88:C92"/>
    <mergeCell ref="Q88:Q92"/>
    <mergeCell ref="AE88:AE92"/>
    <mergeCell ref="AS88:AS92"/>
    <mergeCell ref="BG88:BG92"/>
    <mergeCell ref="B94:B95"/>
    <mergeCell ref="E94:E95"/>
    <mergeCell ref="F94:F95"/>
    <mergeCell ref="G94:G95"/>
    <mergeCell ref="H94:H95"/>
    <mergeCell ref="P94:P95"/>
    <mergeCell ref="S94:S95"/>
    <mergeCell ref="T94:T95"/>
    <mergeCell ref="U94:U95"/>
    <mergeCell ref="V94:V95"/>
    <mergeCell ref="W94:W95"/>
    <mergeCell ref="I94:I95"/>
    <mergeCell ref="J94:J95"/>
    <mergeCell ref="K94:K95"/>
    <mergeCell ref="L94:L95"/>
    <mergeCell ref="M94:M95"/>
    <mergeCell ref="N94:N95"/>
    <mergeCell ref="AG94:AG95"/>
    <mergeCell ref="AH94:AH95"/>
    <mergeCell ref="AI94:AI95"/>
    <mergeCell ref="AJ94:AJ95"/>
    <mergeCell ref="AK94:AK95"/>
    <mergeCell ref="AL94:AL95"/>
    <mergeCell ref="X94:X95"/>
    <mergeCell ref="Y94:Y95"/>
    <mergeCell ref="Z94:Z95"/>
    <mergeCell ref="AA94:AA95"/>
    <mergeCell ref="AB94:AB95"/>
    <mergeCell ref="AD94:AD95"/>
    <mergeCell ref="AX94:AX95"/>
    <mergeCell ref="AY94:AY95"/>
    <mergeCell ref="AZ94:AZ95"/>
    <mergeCell ref="BA94:BA95"/>
    <mergeCell ref="AM94:AM95"/>
    <mergeCell ref="AN94:AN95"/>
    <mergeCell ref="AO94:AO95"/>
    <mergeCell ref="AP94:AP95"/>
    <mergeCell ref="AR94:AR95"/>
    <mergeCell ref="AU94:AU95"/>
    <mergeCell ref="BQ94:BQ95"/>
    <mergeCell ref="BR94:BR95"/>
    <mergeCell ref="B96:B108"/>
    <mergeCell ref="C96:C100"/>
    <mergeCell ref="P96:P108"/>
    <mergeCell ref="Q96:Q100"/>
    <mergeCell ref="AD96:AD108"/>
    <mergeCell ref="AE96:AE100"/>
    <mergeCell ref="AR96:AR108"/>
    <mergeCell ref="AS96:AS100"/>
    <mergeCell ref="BK94:BK95"/>
    <mergeCell ref="BL94:BL95"/>
    <mergeCell ref="BM94:BM95"/>
    <mergeCell ref="BN94:BN95"/>
    <mergeCell ref="BO94:BO95"/>
    <mergeCell ref="BP94:BP95"/>
    <mergeCell ref="BB94:BB95"/>
    <mergeCell ref="BC94:BC95"/>
    <mergeCell ref="BD94:BD95"/>
    <mergeCell ref="BF94:BF95"/>
    <mergeCell ref="BI94:BI95"/>
    <mergeCell ref="BJ94:BJ95"/>
    <mergeCell ref="AV94:AV95"/>
    <mergeCell ref="AW94:AW95"/>
    <mergeCell ref="AS104:AS108"/>
    <mergeCell ref="BG104:BG108"/>
    <mergeCell ref="B109:B123"/>
    <mergeCell ref="C109:C113"/>
    <mergeCell ref="P109:P123"/>
    <mergeCell ref="Q109:Q113"/>
    <mergeCell ref="AD109:AD123"/>
    <mergeCell ref="AE109:AE113"/>
    <mergeCell ref="AR109:AR123"/>
    <mergeCell ref="AS109:AS113"/>
    <mergeCell ref="BF96:BF108"/>
    <mergeCell ref="BG96:BG100"/>
    <mergeCell ref="C101:C103"/>
    <mergeCell ref="Q101:Q103"/>
    <mergeCell ref="AE101:AE103"/>
    <mergeCell ref="AS101:AS103"/>
    <mergeCell ref="BG101:BG103"/>
    <mergeCell ref="C104:C108"/>
    <mergeCell ref="Q104:Q108"/>
    <mergeCell ref="AE104:AE108"/>
    <mergeCell ref="AS119:AS123"/>
    <mergeCell ref="BG119:BG123"/>
    <mergeCell ref="BG109:BG113"/>
    <mergeCell ref="BG114:BG118"/>
    <mergeCell ref="P124:P136"/>
    <mergeCell ref="Q124:Q128"/>
    <mergeCell ref="AD124:AD136"/>
    <mergeCell ref="AE124:AE128"/>
    <mergeCell ref="AR124:AR136"/>
    <mergeCell ref="AS124:AS128"/>
    <mergeCell ref="BF109:BF123"/>
    <mergeCell ref="C114:C118"/>
    <mergeCell ref="Q114:Q118"/>
    <mergeCell ref="AE114:AE118"/>
    <mergeCell ref="AS114:AS118"/>
    <mergeCell ref="C119:C123"/>
    <mergeCell ref="Q119:Q123"/>
    <mergeCell ref="AE119:AE123"/>
    <mergeCell ref="Q147:Q151"/>
    <mergeCell ref="AE147:AE151"/>
    <mergeCell ref="AS132:AS136"/>
    <mergeCell ref="BG132:BG136"/>
    <mergeCell ref="B137:B151"/>
    <mergeCell ref="C137:C141"/>
    <mergeCell ref="P137:P151"/>
    <mergeCell ref="Q137:Q141"/>
    <mergeCell ref="AD137:AD151"/>
    <mergeCell ref="AE137:AE141"/>
    <mergeCell ref="AR137:AR151"/>
    <mergeCell ref="AS137:AS141"/>
    <mergeCell ref="BF124:BF136"/>
    <mergeCell ref="BG124:BG128"/>
    <mergeCell ref="C129:C131"/>
    <mergeCell ref="Q129:Q131"/>
    <mergeCell ref="AE129:AE131"/>
    <mergeCell ref="AS129:AS131"/>
    <mergeCell ref="BG129:BG131"/>
    <mergeCell ref="C132:C136"/>
    <mergeCell ref="Q132:Q136"/>
    <mergeCell ref="AE132:AE136"/>
    <mergeCell ref="B124:B136"/>
    <mergeCell ref="C124:C128"/>
    <mergeCell ref="J153:J154"/>
    <mergeCell ref="K153:K154"/>
    <mergeCell ref="L153:L154"/>
    <mergeCell ref="M153:M154"/>
    <mergeCell ref="N153:N154"/>
    <mergeCell ref="P153:P154"/>
    <mergeCell ref="AS147:AS151"/>
    <mergeCell ref="BG147:BG151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BF137:BF151"/>
    <mergeCell ref="BG137:BG141"/>
    <mergeCell ref="C142:C146"/>
    <mergeCell ref="Q142:Q146"/>
    <mergeCell ref="AE142:AE146"/>
    <mergeCell ref="AS142:AS146"/>
    <mergeCell ref="BG142:BG146"/>
    <mergeCell ref="C147:C151"/>
    <mergeCell ref="W153:W154"/>
    <mergeCell ref="X153:X154"/>
    <mergeCell ref="Y153:Y154"/>
    <mergeCell ref="Z153:Z154"/>
    <mergeCell ref="AA153:AA154"/>
    <mergeCell ref="AB153:AB154"/>
    <mergeCell ref="Q153:Q154"/>
    <mergeCell ref="R153:R154"/>
    <mergeCell ref="S153:S154"/>
    <mergeCell ref="T153:T154"/>
    <mergeCell ref="U153:U154"/>
    <mergeCell ref="V153:V154"/>
    <mergeCell ref="AJ153:AJ154"/>
    <mergeCell ref="AK153:AK154"/>
    <mergeCell ref="AL153:AL154"/>
    <mergeCell ref="AM153:AM154"/>
    <mergeCell ref="AN153:AN154"/>
    <mergeCell ref="AO153:AO154"/>
    <mergeCell ref="AD153:AD154"/>
    <mergeCell ref="AE153:AE154"/>
    <mergeCell ref="AF153:AF154"/>
    <mergeCell ref="AG153:AG154"/>
    <mergeCell ref="AH153:AH154"/>
    <mergeCell ref="AI153:AI154"/>
    <mergeCell ref="AY153:AY154"/>
    <mergeCell ref="AZ153:AZ154"/>
    <mergeCell ref="BA153:BA154"/>
    <mergeCell ref="BB153:BB154"/>
    <mergeCell ref="AP153:AP154"/>
    <mergeCell ref="AR153:AR154"/>
    <mergeCell ref="AS153:AS154"/>
    <mergeCell ref="AT153:AT154"/>
    <mergeCell ref="AU153:AU154"/>
    <mergeCell ref="AV153:AV154"/>
    <mergeCell ref="BP153:BP154"/>
    <mergeCell ref="BQ153:BQ154"/>
    <mergeCell ref="BR153:BR154"/>
    <mergeCell ref="B155:B166"/>
    <mergeCell ref="C155:C157"/>
    <mergeCell ref="P155:P166"/>
    <mergeCell ref="Q155:Q157"/>
    <mergeCell ref="AD155:AD166"/>
    <mergeCell ref="AE155:AE157"/>
    <mergeCell ref="AR155:AR166"/>
    <mergeCell ref="BJ153:BJ154"/>
    <mergeCell ref="BK153:BK154"/>
    <mergeCell ref="BL153:BL154"/>
    <mergeCell ref="BM153:BM154"/>
    <mergeCell ref="BN153:BN154"/>
    <mergeCell ref="BO153:BO154"/>
    <mergeCell ref="BC153:BC154"/>
    <mergeCell ref="BD153:BD154"/>
    <mergeCell ref="BF153:BF154"/>
    <mergeCell ref="BG153:BG154"/>
    <mergeCell ref="BH153:BH154"/>
    <mergeCell ref="BI153:BI154"/>
    <mergeCell ref="AW153:AW154"/>
    <mergeCell ref="AX153:AX154"/>
    <mergeCell ref="AS161:AS163"/>
    <mergeCell ref="BG161:BG163"/>
    <mergeCell ref="C164:C166"/>
    <mergeCell ref="Q164:Q166"/>
    <mergeCell ref="AE164:AE166"/>
    <mergeCell ref="AS164:AS166"/>
    <mergeCell ref="BG164:BG166"/>
    <mergeCell ref="AS155:AS157"/>
    <mergeCell ref="BF155:BF166"/>
    <mergeCell ref="BG155:BG157"/>
    <mergeCell ref="C158:C160"/>
    <mergeCell ref="Q158:Q160"/>
    <mergeCell ref="AE158:AE160"/>
    <mergeCell ref="AS158:AS160"/>
    <mergeCell ref="BG158:BG160"/>
    <mergeCell ref="C161:C163"/>
    <mergeCell ref="Q161:Q163"/>
    <mergeCell ref="B167:B178"/>
    <mergeCell ref="C167:C169"/>
    <mergeCell ref="P167:P178"/>
    <mergeCell ref="Q167:Q169"/>
    <mergeCell ref="AD167:AD178"/>
    <mergeCell ref="AE167:AE169"/>
    <mergeCell ref="Q173:Q175"/>
    <mergeCell ref="AE173:AE175"/>
    <mergeCell ref="AE161:AE163"/>
    <mergeCell ref="AS173:AS175"/>
    <mergeCell ref="BG173:BG175"/>
    <mergeCell ref="C176:C178"/>
    <mergeCell ref="Q176:Q178"/>
    <mergeCell ref="AE176:AE178"/>
    <mergeCell ref="AS176:AS178"/>
    <mergeCell ref="BG176:BG178"/>
    <mergeCell ref="AR167:AR178"/>
    <mergeCell ref="AS167:AS169"/>
    <mergeCell ref="BF167:BF178"/>
    <mergeCell ref="BG167:BG169"/>
    <mergeCell ref="C170:C172"/>
    <mergeCell ref="Q170:Q172"/>
    <mergeCell ref="AE170:AE172"/>
    <mergeCell ref="AS170:AS172"/>
    <mergeCell ref="BG170:BG172"/>
    <mergeCell ref="C173:C175"/>
    <mergeCell ref="BG185:BG187"/>
    <mergeCell ref="C188:C190"/>
    <mergeCell ref="Q188:Q190"/>
    <mergeCell ref="AE188:AE190"/>
    <mergeCell ref="AS188:AS190"/>
    <mergeCell ref="BG188:BG190"/>
    <mergeCell ref="AR179:AR190"/>
    <mergeCell ref="AS179:AS181"/>
    <mergeCell ref="BF179:BF190"/>
    <mergeCell ref="BG179:BG181"/>
    <mergeCell ref="C182:C184"/>
    <mergeCell ref="Q182:Q184"/>
    <mergeCell ref="AE182:AE184"/>
    <mergeCell ref="AS182:AS184"/>
    <mergeCell ref="BG182:BG184"/>
    <mergeCell ref="C185:C187"/>
    <mergeCell ref="C179:C181"/>
    <mergeCell ref="P179:P190"/>
    <mergeCell ref="Q179:Q181"/>
    <mergeCell ref="AD179:AD190"/>
    <mergeCell ref="AE179:AE181"/>
    <mergeCell ref="Q185:Q187"/>
    <mergeCell ref="AE185:AE187"/>
    <mergeCell ref="B191:B202"/>
    <mergeCell ref="C191:C193"/>
    <mergeCell ref="P191:P202"/>
    <mergeCell ref="Q191:Q193"/>
    <mergeCell ref="AD191:AD202"/>
    <mergeCell ref="AE191:AE193"/>
    <mergeCell ref="Q197:Q199"/>
    <mergeCell ref="AE197:AE199"/>
    <mergeCell ref="AS185:AS187"/>
    <mergeCell ref="B179:B190"/>
    <mergeCell ref="AS197:AS199"/>
    <mergeCell ref="BG197:BG199"/>
    <mergeCell ref="C200:C202"/>
    <mergeCell ref="Q200:Q202"/>
    <mergeCell ref="AE200:AE202"/>
    <mergeCell ref="AS200:AS202"/>
    <mergeCell ref="BG200:BG202"/>
    <mergeCell ref="AR191:AR202"/>
    <mergeCell ref="AS191:AS193"/>
    <mergeCell ref="BF191:BF202"/>
    <mergeCell ref="BG191:BG193"/>
    <mergeCell ref="C194:C196"/>
    <mergeCell ref="Q194:Q196"/>
    <mergeCell ref="AE194:AE196"/>
    <mergeCell ref="AS194:AS196"/>
    <mergeCell ref="BG194:BG196"/>
    <mergeCell ref="C197:C199"/>
  </mergeCells>
  <conditionalFormatting sqref="E10">
    <cfRule type="cellIs" dxfId="179" priority="13" operator="lessThan">
      <formula>1</formula>
    </cfRule>
    <cfRule type="cellIs" dxfId="178" priority="14" operator="greaterThan">
      <formula>1</formula>
    </cfRule>
    <cfRule type="cellIs" dxfId="177" priority="15" operator="equal">
      <formula>1</formula>
    </cfRule>
  </conditionalFormatting>
  <conditionalFormatting sqref="S10">
    <cfRule type="cellIs" dxfId="176" priority="10" operator="lessThan">
      <formula>1</formula>
    </cfRule>
    <cfRule type="cellIs" dxfId="175" priority="11" operator="greaterThan">
      <formula>1</formula>
    </cfRule>
    <cfRule type="cellIs" dxfId="174" priority="12" operator="equal">
      <formula>1</formula>
    </cfRule>
  </conditionalFormatting>
  <conditionalFormatting sqref="AG10">
    <cfRule type="cellIs" dxfId="173" priority="7" operator="lessThan">
      <formula>1</formula>
    </cfRule>
    <cfRule type="cellIs" dxfId="172" priority="8" operator="greaterThan">
      <formula>1</formula>
    </cfRule>
    <cfRule type="cellIs" dxfId="171" priority="9" operator="equal">
      <formula>1</formula>
    </cfRule>
  </conditionalFormatting>
  <conditionalFormatting sqref="AU10">
    <cfRule type="cellIs" dxfId="170" priority="4" operator="lessThan">
      <formula>1</formula>
    </cfRule>
    <cfRule type="cellIs" dxfId="169" priority="5" operator="greaterThan">
      <formula>1</formula>
    </cfRule>
    <cfRule type="cellIs" dxfId="168" priority="6" operator="equal">
      <formula>1</formula>
    </cfRule>
  </conditionalFormatting>
  <conditionalFormatting sqref="BI10">
    <cfRule type="cellIs" dxfId="167" priority="1" operator="lessThan">
      <formula>1</formula>
    </cfRule>
    <cfRule type="cellIs" dxfId="166" priority="2" operator="greaterThan">
      <formula>1</formula>
    </cfRule>
    <cfRule type="cellIs" dxfId="165" priority="3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0DDD6-CD6D-4FB8-90CA-1D9A68B7F682}">
  <dimension ref="A1:BS205"/>
  <sheetViews>
    <sheetView zoomScaleNormal="100" workbookViewId="0">
      <selection activeCell="E10" sqref="E10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0.38309599999999999</v>
      </c>
      <c r="J4" s="10"/>
      <c r="K4" s="83">
        <f>C155</f>
        <v>20000</v>
      </c>
      <c r="L4" s="84" t="s">
        <v>51</v>
      </c>
      <c r="M4" s="51">
        <f>I192</f>
        <v>438.05783304575482</v>
      </c>
      <c r="N4" s="79">
        <f>M4*$I$16</f>
        <v>235598016.00000003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0.32836799999999994</v>
      </c>
      <c r="X4" s="10"/>
      <c r="Y4" s="83">
        <f>Q155</f>
        <v>20000</v>
      </c>
      <c r="Z4" s="84" t="s">
        <v>51</v>
      </c>
      <c r="AA4" s="51">
        <f>W192</f>
        <v>438.05783304575482</v>
      </c>
      <c r="AB4" s="79">
        <f t="shared" ref="AB4:AB11" si="0">AA4*$I$16</f>
        <v>235598016.00000003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0.27363999999999999</v>
      </c>
      <c r="AL4" s="10"/>
      <c r="AM4" s="83">
        <f>AE155</f>
        <v>20000</v>
      </c>
      <c r="AN4" s="84" t="s">
        <v>51</v>
      </c>
      <c r="AO4" s="51">
        <f>AK192</f>
        <v>438.05783304575482</v>
      </c>
      <c r="AP4" s="79">
        <f t="shared" ref="AP4:AP11" si="1">AO4*$I$16</f>
        <v>235598016.00000003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0.218912</v>
      </c>
      <c r="AZ4" s="10"/>
      <c r="BA4" s="83">
        <f>AS155</f>
        <v>20000</v>
      </c>
      <c r="BB4" s="84" t="s">
        <v>51</v>
      </c>
      <c r="BC4" s="51">
        <f>AY192</f>
        <v>438.05783304575482</v>
      </c>
      <c r="BD4" s="79">
        <f t="shared" ref="BD4:BD11" si="2">BC4*$I$16</f>
        <v>235598016.00000003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0.16418399999999997</v>
      </c>
      <c r="BN4" s="10"/>
      <c r="BO4" s="83">
        <f>BG155</f>
        <v>20000</v>
      </c>
      <c r="BP4" s="84" t="s">
        <v>51</v>
      </c>
      <c r="BQ4" s="51">
        <f>BM192</f>
        <v>438.05783304575482</v>
      </c>
      <c r="BR4" s="79">
        <f t="shared" ref="BR4:BR11" si="3">BQ4*$I$16</f>
        <v>235598016.00000003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0.13635598262628665</v>
      </c>
      <c r="J5" s="42"/>
      <c r="K5" s="83">
        <f>C155</f>
        <v>20000</v>
      </c>
      <c r="L5" s="81" t="s">
        <v>52</v>
      </c>
      <c r="M5" s="51">
        <f>I193</f>
        <v>2190.2891652287735</v>
      </c>
      <c r="N5" s="79">
        <f t="shared" ref="N5:N11" si="4">M5*$I$16</f>
        <v>1177990080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0.14653180222526324</v>
      </c>
      <c r="X5" s="42"/>
      <c r="Y5" s="83">
        <f>Q155</f>
        <v>20000</v>
      </c>
      <c r="Z5" s="81" t="s">
        <v>52</v>
      </c>
      <c r="AA5" s="51">
        <f>W193</f>
        <v>2190.2891652287735</v>
      </c>
      <c r="AB5" s="79">
        <f t="shared" si="0"/>
        <v>1177990080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0.15670762182423986</v>
      </c>
      <c r="AL5" s="42"/>
      <c r="AM5" s="83">
        <f>AE155</f>
        <v>20000</v>
      </c>
      <c r="AN5" s="81" t="s">
        <v>52</v>
      </c>
      <c r="AO5" s="51">
        <f>AK193</f>
        <v>2190.2891652287735</v>
      </c>
      <c r="AP5" s="79">
        <f t="shared" si="1"/>
        <v>1177990080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0.16688344142321651</v>
      </c>
      <c r="AZ5" s="42"/>
      <c r="BA5" s="83">
        <f>AS155</f>
        <v>20000</v>
      </c>
      <c r="BB5" s="81" t="s">
        <v>52</v>
      </c>
      <c r="BC5" s="51">
        <f>AY193</f>
        <v>2190.2891652287735</v>
      </c>
      <c r="BD5" s="79">
        <f t="shared" si="2"/>
        <v>1177990080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0.1770592610221931</v>
      </c>
      <c r="BN5" s="42"/>
      <c r="BO5" s="83">
        <f>BG155</f>
        <v>20000</v>
      </c>
      <c r="BP5" s="81" t="s">
        <v>52</v>
      </c>
      <c r="BQ5" s="51">
        <f>BM193</f>
        <v>2190.2891652287735</v>
      </c>
      <c r="BR5" s="79">
        <f t="shared" si="3"/>
        <v>1177990080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0.4</v>
      </c>
      <c r="F6" s="42"/>
      <c r="G6" s="59" t="s">
        <v>74</v>
      </c>
      <c r="H6" s="80" t="s">
        <v>50</v>
      </c>
      <c r="I6" s="98">
        <f>I64</f>
        <v>1.6209778663652048E-2</v>
      </c>
      <c r="J6" s="42"/>
      <c r="K6" s="83">
        <f>C158</f>
        <v>400000</v>
      </c>
      <c r="L6" s="84" t="s">
        <v>51</v>
      </c>
      <c r="M6" s="31">
        <f>I195</f>
        <v>8761.1566609150941</v>
      </c>
      <c r="N6" s="79">
        <f t="shared" si="4"/>
        <v>4711960320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1.6209778663652048E-2</v>
      </c>
      <c r="X6" s="42"/>
      <c r="Y6" s="83">
        <f>Q158</f>
        <v>400000</v>
      </c>
      <c r="Z6" s="84" t="s">
        <v>51</v>
      </c>
      <c r="AA6" s="31">
        <f>W195</f>
        <v>8761.1566609150941</v>
      </c>
      <c r="AB6" s="79">
        <f t="shared" si="0"/>
        <v>4711960320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1.6209778663652048E-2</v>
      </c>
      <c r="AL6" s="42"/>
      <c r="AM6" s="83">
        <f>AE158</f>
        <v>400000</v>
      </c>
      <c r="AN6" s="84" t="s">
        <v>51</v>
      </c>
      <c r="AO6" s="31">
        <f>AK195</f>
        <v>8761.1566609150941</v>
      </c>
      <c r="AP6" s="79">
        <f t="shared" si="1"/>
        <v>4711960320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1.6209778663652048E-2</v>
      </c>
      <c r="AZ6" s="42"/>
      <c r="BA6" s="83">
        <f>AS158</f>
        <v>400000</v>
      </c>
      <c r="BB6" s="84" t="s">
        <v>51</v>
      </c>
      <c r="BC6" s="31">
        <f>AY195</f>
        <v>8761.1566609150941</v>
      </c>
      <c r="BD6" s="79">
        <f t="shared" si="2"/>
        <v>4711960320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1.6209778663652048E-2</v>
      </c>
      <c r="BN6" s="42"/>
      <c r="BO6" s="83">
        <f>BG158</f>
        <v>400000</v>
      </c>
      <c r="BP6" s="84" t="s">
        <v>51</v>
      </c>
      <c r="BQ6" s="31">
        <f>BM195</f>
        <v>8761.1566609150941</v>
      </c>
      <c r="BR6" s="79">
        <f t="shared" si="3"/>
        <v>4711960320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-1.5263729398464926E-2</v>
      </c>
      <c r="J7" s="10"/>
      <c r="K7" s="83">
        <f>C158</f>
        <v>400000</v>
      </c>
      <c r="L7" s="81" t="s">
        <v>52</v>
      </c>
      <c r="M7" s="51">
        <f>I196</f>
        <v>43805.783304575467</v>
      </c>
      <c r="N7" s="79">
        <f t="shared" si="4"/>
        <v>23559801599.999996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-1.5263729398464926E-2</v>
      </c>
      <c r="X7" s="10"/>
      <c r="Y7" s="83">
        <f>Q158</f>
        <v>400000</v>
      </c>
      <c r="Z7" s="81" t="s">
        <v>52</v>
      </c>
      <c r="AA7" s="51">
        <f>W196</f>
        <v>43805.783304575467</v>
      </c>
      <c r="AB7" s="79">
        <f t="shared" si="0"/>
        <v>23559801599.999996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-1.5263729398464926E-2</v>
      </c>
      <c r="AL7" s="10"/>
      <c r="AM7" s="83">
        <f>AE158</f>
        <v>400000</v>
      </c>
      <c r="AN7" s="81" t="s">
        <v>52</v>
      </c>
      <c r="AO7" s="51">
        <f>AK196</f>
        <v>43805.783304575467</v>
      </c>
      <c r="AP7" s="79">
        <f t="shared" si="1"/>
        <v>23559801599.999996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-1.5263729398464926E-2</v>
      </c>
      <c r="AZ7" s="10"/>
      <c r="BA7" s="83">
        <f>AS158</f>
        <v>400000</v>
      </c>
      <c r="BB7" s="81" t="s">
        <v>52</v>
      </c>
      <c r="BC7" s="51">
        <f>AY196</f>
        <v>43805.783304575467</v>
      </c>
      <c r="BD7" s="79">
        <f t="shared" si="2"/>
        <v>23559801599.999996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-1.5263729398464926E-2</v>
      </c>
      <c r="BN7" s="10"/>
      <c r="BO7" s="83">
        <f>BG158</f>
        <v>400000</v>
      </c>
      <c r="BP7" s="81" t="s">
        <v>52</v>
      </c>
      <c r="BQ7" s="51">
        <f>BM196</f>
        <v>43805.783304575467</v>
      </c>
      <c r="BR7" s="79">
        <f t="shared" si="3"/>
        <v>23559801599.999996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0.13730203189147377</v>
      </c>
      <c r="J8" s="10"/>
      <c r="K8" s="94">
        <f>C197</f>
        <v>1000000</v>
      </c>
      <c r="L8" s="95" t="s">
        <v>51</v>
      </c>
      <c r="M8" s="51">
        <f>I198</f>
        <v>21902.891652287733</v>
      </c>
      <c r="N8" s="79">
        <f t="shared" si="4"/>
        <v>11779900799.999998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0.1474778514904504</v>
      </c>
      <c r="X8" s="10"/>
      <c r="Y8" s="94">
        <f>Q197</f>
        <v>1000000</v>
      </c>
      <c r="Z8" s="95" t="s">
        <v>51</v>
      </c>
      <c r="AA8" s="51">
        <f>W198</f>
        <v>21902.891652287733</v>
      </c>
      <c r="AB8" s="79">
        <f t="shared" si="0"/>
        <v>11779900799.999998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0.15765367108942702</v>
      </c>
      <c r="AL8" s="10"/>
      <c r="AM8" s="94">
        <f>AE197</f>
        <v>1000000</v>
      </c>
      <c r="AN8" s="95" t="s">
        <v>51</v>
      </c>
      <c r="AO8" s="51">
        <f>AK198</f>
        <v>21902.891652287733</v>
      </c>
      <c r="AP8" s="79">
        <f t="shared" si="1"/>
        <v>11779900799.999998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0.16782949068840364</v>
      </c>
      <c r="AZ8" s="10"/>
      <c r="BA8" s="94">
        <f>AS197</f>
        <v>1000000</v>
      </c>
      <c r="BB8" s="95" t="s">
        <v>51</v>
      </c>
      <c r="BC8" s="51">
        <f>AY198</f>
        <v>21902.891652287733</v>
      </c>
      <c r="BD8" s="79">
        <f t="shared" si="2"/>
        <v>11779900799.999998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0.17800531028738026</v>
      </c>
      <c r="BN8" s="10"/>
      <c r="BO8" s="94">
        <f>BG197</f>
        <v>1000000</v>
      </c>
      <c r="BP8" s="95" t="s">
        <v>51</v>
      </c>
      <c r="BQ8" s="51">
        <f>BM198</f>
        <v>21902.891652287733</v>
      </c>
      <c r="BR8" s="79">
        <f t="shared" si="3"/>
        <v>11779900799.999998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3.663295055631581E-2</v>
      </c>
      <c r="J9" s="9"/>
      <c r="K9" s="94">
        <f>C161</f>
        <v>1000000</v>
      </c>
      <c r="L9" s="96" t="s">
        <v>52</v>
      </c>
      <c r="M9" s="50">
        <f>I199</f>
        <v>109514.45826143867</v>
      </c>
      <c r="N9" s="79">
        <f t="shared" si="4"/>
        <v>58899503999.999992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3.663295055631581E-2</v>
      </c>
      <c r="X9" s="9"/>
      <c r="Y9" s="94">
        <f>Q161</f>
        <v>1000000</v>
      </c>
      <c r="Z9" s="96" t="s">
        <v>52</v>
      </c>
      <c r="AA9" s="50">
        <f>W199</f>
        <v>109514.45826143867</v>
      </c>
      <c r="AB9" s="79">
        <f t="shared" si="0"/>
        <v>58899503999.999992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3.663295055631581E-2</v>
      </c>
      <c r="AL9" s="9"/>
      <c r="AM9" s="94">
        <f>AE161</f>
        <v>1000000</v>
      </c>
      <c r="AN9" s="96" t="s">
        <v>52</v>
      </c>
      <c r="AO9" s="50">
        <f>AK199</f>
        <v>109514.45826143867</v>
      </c>
      <c r="AP9" s="79">
        <f t="shared" si="1"/>
        <v>58899503999.999992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3.663295055631581E-2</v>
      </c>
      <c r="AZ9" s="9"/>
      <c r="BA9" s="94">
        <f>AS161</f>
        <v>1000000</v>
      </c>
      <c r="BB9" s="96" t="s">
        <v>52</v>
      </c>
      <c r="BC9" s="50">
        <f>AY199</f>
        <v>109514.45826143867</v>
      </c>
      <c r="BD9" s="79">
        <f t="shared" si="2"/>
        <v>58899503999.999992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3.663295055631581E-2</v>
      </c>
      <c r="BN9" s="9"/>
      <c r="BO9" s="94">
        <f>BG161</f>
        <v>1000000</v>
      </c>
      <c r="BP9" s="96" t="s">
        <v>52</v>
      </c>
      <c r="BQ9" s="50">
        <f>BM199</f>
        <v>109514.45826143867</v>
      </c>
      <c r="BR9" s="79">
        <f t="shared" si="3"/>
        <v>58899503999.999992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2.8605491759385966E-3</v>
      </c>
      <c r="J10" s="9"/>
      <c r="K10" s="94">
        <f>C164</f>
        <v>2100000</v>
      </c>
      <c r="L10" s="95" t="s">
        <v>51</v>
      </c>
      <c r="M10" s="51">
        <f>I201</f>
        <v>45996.072469804247</v>
      </c>
      <c r="N10" s="79">
        <f t="shared" si="4"/>
        <v>24737791680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2.8605491759385966E-3</v>
      </c>
      <c r="X10" s="9"/>
      <c r="Y10" s="94">
        <f>Q164</f>
        <v>2100000</v>
      </c>
      <c r="Z10" s="95" t="s">
        <v>51</v>
      </c>
      <c r="AA10" s="51">
        <f>W201</f>
        <v>45996.072469804247</v>
      </c>
      <c r="AB10" s="79">
        <f t="shared" si="0"/>
        <v>24737791680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2.8605491759385966E-3</v>
      </c>
      <c r="AL10" s="9"/>
      <c r="AM10" s="94">
        <f>AE164</f>
        <v>2100000</v>
      </c>
      <c r="AN10" s="95" t="s">
        <v>51</v>
      </c>
      <c r="AO10" s="51">
        <f>AK201</f>
        <v>45996.072469804247</v>
      </c>
      <c r="AP10" s="79">
        <f t="shared" si="1"/>
        <v>24737791680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2.8605491759385966E-3</v>
      </c>
      <c r="AZ10" s="9"/>
      <c r="BA10" s="94">
        <f>AS164</f>
        <v>2100000</v>
      </c>
      <c r="BB10" s="95" t="s">
        <v>51</v>
      </c>
      <c r="BC10" s="51">
        <f>AY201</f>
        <v>45996.072469804247</v>
      </c>
      <c r="BD10" s="79">
        <f t="shared" si="2"/>
        <v>24737791680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2.8605491759385966E-3</v>
      </c>
      <c r="BN10" s="9"/>
      <c r="BO10" s="94">
        <f>BG164</f>
        <v>2100000</v>
      </c>
      <c r="BP10" s="95" t="s">
        <v>51</v>
      </c>
      <c r="BQ10" s="51">
        <f>BM201</f>
        <v>45996.072469804247</v>
      </c>
      <c r="BR10" s="79">
        <f t="shared" si="3"/>
        <v>24737791680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7.4999999999999997E-2</v>
      </c>
      <c r="F11" s="4"/>
      <c r="G11" s="82" t="s">
        <v>72</v>
      </c>
      <c r="H11" s="80" t="s">
        <v>50</v>
      </c>
      <c r="I11" s="99">
        <f>I125</f>
        <v>1.5263729398464926E-2</v>
      </c>
      <c r="J11" s="9"/>
      <c r="K11" s="94">
        <f>C164</f>
        <v>2100000</v>
      </c>
      <c r="L11" s="96" t="s">
        <v>52</v>
      </c>
      <c r="M11" s="51">
        <f>I202</f>
        <v>229980.36234902125</v>
      </c>
      <c r="N11" s="79">
        <f t="shared" si="4"/>
        <v>123688958400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1.5263729398464926E-2</v>
      </c>
      <c r="X11" s="9"/>
      <c r="Y11" s="94">
        <f>Q164</f>
        <v>2100000</v>
      </c>
      <c r="Z11" s="96" t="s">
        <v>52</v>
      </c>
      <c r="AA11" s="51">
        <f>W202</f>
        <v>229980.36234902125</v>
      </c>
      <c r="AB11" s="79">
        <f t="shared" si="0"/>
        <v>123688958400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1.5263729398464926E-2</v>
      </c>
      <c r="AL11" s="9"/>
      <c r="AM11" s="94">
        <f>AE164</f>
        <v>2100000</v>
      </c>
      <c r="AN11" s="96" t="s">
        <v>52</v>
      </c>
      <c r="AO11" s="51">
        <f>AK202</f>
        <v>229980.36234902125</v>
      </c>
      <c r="AP11" s="79">
        <f t="shared" si="1"/>
        <v>123688958400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1.5263729398464926E-2</v>
      </c>
      <c r="AZ11" s="9"/>
      <c r="BA11" s="94">
        <f>AS164</f>
        <v>2100000</v>
      </c>
      <c r="BB11" s="96" t="s">
        <v>52</v>
      </c>
      <c r="BC11" s="51">
        <f>AY202</f>
        <v>229980.36234902125</v>
      </c>
      <c r="BD11" s="79">
        <f t="shared" si="2"/>
        <v>123688958400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1.5263729398464926E-2</v>
      </c>
      <c r="BN11" s="9"/>
      <c r="BO11" s="94">
        <f>BG164</f>
        <v>2100000</v>
      </c>
      <c r="BP11" s="96" t="s">
        <v>52</v>
      </c>
      <c r="BQ11" s="51">
        <f>BM202</f>
        <v>229980.36234902125</v>
      </c>
      <c r="BR11" s="79">
        <f t="shared" si="3"/>
        <v>123688958400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0.5</v>
      </c>
      <c r="F12" s="4"/>
      <c r="G12" s="91" t="s">
        <v>49</v>
      </c>
      <c r="H12" s="92" t="s">
        <v>50</v>
      </c>
      <c r="I12" s="49">
        <f>I138</f>
        <v>5.4757229130719343E-2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5.4757229130719343E-2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5.4757229130719343E-2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5.4757229130719343E-2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5.4757229130719343E-2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140000</v>
      </c>
      <c r="F16" s="22">
        <f t="shared" ref="F16:N16" si="5">(E16 * $E$6) + E16</f>
        <v>196000</v>
      </c>
      <c r="G16" s="22">
        <f t="shared" si="5"/>
        <v>274400</v>
      </c>
      <c r="H16" s="22">
        <f t="shared" si="5"/>
        <v>384160</v>
      </c>
      <c r="I16" s="22">
        <f t="shared" si="5"/>
        <v>537824</v>
      </c>
      <c r="J16" s="22">
        <f t="shared" si="5"/>
        <v>752953.6</v>
      </c>
      <c r="K16" s="22">
        <f t="shared" si="5"/>
        <v>1054135.04</v>
      </c>
      <c r="L16" s="22">
        <f t="shared" si="5"/>
        <v>1475789.0560000001</v>
      </c>
      <c r="M16" s="22">
        <f t="shared" si="5"/>
        <v>2066104.6784000001</v>
      </c>
      <c r="N16" s="22">
        <f t="shared" si="5"/>
        <v>2892546.5497600003</v>
      </c>
      <c r="P16" s="172" t="s">
        <v>20</v>
      </c>
      <c r="Q16" s="172" t="s">
        <v>42</v>
      </c>
      <c r="R16" s="20" t="s">
        <v>60</v>
      </c>
      <c r="S16" s="22">
        <f>($E$4 * $E$6) + $E$4</f>
        <v>140000</v>
      </c>
      <c r="T16" s="22">
        <f t="shared" ref="T16:AB16" si="6">(S16 * $E$6) + S16</f>
        <v>196000</v>
      </c>
      <c r="U16" s="22">
        <f t="shared" si="6"/>
        <v>274400</v>
      </c>
      <c r="V16" s="22">
        <f t="shared" si="6"/>
        <v>384160</v>
      </c>
      <c r="W16" s="22">
        <f t="shared" si="6"/>
        <v>537824</v>
      </c>
      <c r="X16" s="22">
        <f t="shared" si="6"/>
        <v>752953.6</v>
      </c>
      <c r="Y16" s="22">
        <f t="shared" si="6"/>
        <v>1054135.04</v>
      </c>
      <c r="Z16" s="22">
        <f t="shared" si="6"/>
        <v>1475789.0560000001</v>
      </c>
      <c r="AA16" s="22">
        <f t="shared" si="6"/>
        <v>2066104.6784000001</v>
      </c>
      <c r="AB16" s="22">
        <f t="shared" si="6"/>
        <v>2892546.5497600003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140000</v>
      </c>
      <c r="AH16" s="22">
        <f t="shared" ref="AH16:AP16" si="7">(AG16 * $E$6) + AG16</f>
        <v>196000</v>
      </c>
      <c r="AI16" s="22">
        <f t="shared" si="7"/>
        <v>274400</v>
      </c>
      <c r="AJ16" s="22">
        <f t="shared" si="7"/>
        <v>384160</v>
      </c>
      <c r="AK16" s="22">
        <f t="shared" si="7"/>
        <v>537824</v>
      </c>
      <c r="AL16" s="22">
        <f t="shared" si="7"/>
        <v>752953.6</v>
      </c>
      <c r="AM16" s="22">
        <f t="shared" si="7"/>
        <v>1054135.04</v>
      </c>
      <c r="AN16" s="22">
        <f t="shared" si="7"/>
        <v>1475789.0560000001</v>
      </c>
      <c r="AO16" s="22">
        <f t="shared" si="7"/>
        <v>2066104.6784000001</v>
      </c>
      <c r="AP16" s="22">
        <f t="shared" si="7"/>
        <v>2892546.5497600003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140000</v>
      </c>
      <c r="AV16" s="22">
        <f t="shared" ref="AV16:BD16" si="8">(AU16 * $E$6) + AU16</f>
        <v>196000</v>
      </c>
      <c r="AW16" s="22">
        <f t="shared" si="8"/>
        <v>274400</v>
      </c>
      <c r="AX16" s="22">
        <f t="shared" si="8"/>
        <v>384160</v>
      </c>
      <c r="AY16" s="22">
        <f t="shared" si="8"/>
        <v>537824</v>
      </c>
      <c r="AZ16" s="22">
        <f t="shared" si="8"/>
        <v>752953.6</v>
      </c>
      <c r="BA16" s="22">
        <f t="shared" si="8"/>
        <v>1054135.04</v>
      </c>
      <c r="BB16" s="22">
        <f t="shared" si="8"/>
        <v>1475789.0560000001</v>
      </c>
      <c r="BC16" s="22">
        <f t="shared" si="8"/>
        <v>2066104.6784000001</v>
      </c>
      <c r="BD16" s="22">
        <f t="shared" si="8"/>
        <v>2892546.5497600003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140000</v>
      </c>
      <c r="BJ16" s="22">
        <f t="shared" ref="BJ16:BR16" si="9">(BI16 * $E$6) + BI16</f>
        <v>196000</v>
      </c>
      <c r="BK16" s="22">
        <f t="shared" si="9"/>
        <v>274400</v>
      </c>
      <c r="BL16" s="22">
        <f t="shared" si="9"/>
        <v>384160</v>
      </c>
      <c r="BM16" s="22">
        <f t="shared" si="9"/>
        <v>537824</v>
      </c>
      <c r="BN16" s="22">
        <f t="shared" si="9"/>
        <v>752953.6</v>
      </c>
      <c r="BO16" s="22">
        <f t="shared" si="9"/>
        <v>1054135.04</v>
      </c>
      <c r="BP16" s="22">
        <f t="shared" si="9"/>
        <v>1475789.0560000001</v>
      </c>
      <c r="BQ16" s="22">
        <f t="shared" si="9"/>
        <v>2066104.6784000001</v>
      </c>
      <c r="BR16" s="22">
        <f t="shared" si="9"/>
        <v>2892546.5497600003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2940000000000</v>
      </c>
      <c r="F17" s="26">
        <f t="shared" ref="F17:N17" si="10">F16*21000000</f>
        <v>4116000000000</v>
      </c>
      <c r="G17" s="26">
        <f t="shared" si="10"/>
        <v>5762400000000</v>
      </c>
      <c r="H17" s="26">
        <f t="shared" si="10"/>
        <v>8067360000000</v>
      </c>
      <c r="I17" s="26">
        <f t="shared" si="10"/>
        <v>11294304000000</v>
      </c>
      <c r="J17" s="26">
        <f t="shared" si="10"/>
        <v>15812025600000</v>
      </c>
      <c r="K17" s="26">
        <f t="shared" si="10"/>
        <v>22136835840000</v>
      </c>
      <c r="L17" s="26">
        <f t="shared" si="10"/>
        <v>30991570176000.004</v>
      </c>
      <c r="M17" s="26">
        <f t="shared" si="10"/>
        <v>43388198246400</v>
      </c>
      <c r="N17" s="26">
        <f t="shared" si="10"/>
        <v>60743477544960.008</v>
      </c>
      <c r="P17" s="164"/>
      <c r="Q17" s="164"/>
      <c r="R17" s="20" t="s">
        <v>61</v>
      </c>
      <c r="S17" s="26">
        <f>S16*21000000</f>
        <v>2940000000000</v>
      </c>
      <c r="T17" s="26">
        <f t="shared" ref="T17:AB17" si="11">T16*21000000</f>
        <v>4116000000000</v>
      </c>
      <c r="U17" s="26">
        <f t="shared" si="11"/>
        <v>5762400000000</v>
      </c>
      <c r="V17" s="26">
        <f t="shared" si="11"/>
        <v>8067360000000</v>
      </c>
      <c r="W17" s="26">
        <f t="shared" si="11"/>
        <v>11294304000000</v>
      </c>
      <c r="X17" s="26">
        <f t="shared" si="11"/>
        <v>15812025600000</v>
      </c>
      <c r="Y17" s="26">
        <f t="shared" si="11"/>
        <v>22136835840000</v>
      </c>
      <c r="Z17" s="26">
        <f t="shared" si="11"/>
        <v>30991570176000.004</v>
      </c>
      <c r="AA17" s="26">
        <f t="shared" si="11"/>
        <v>43388198246400</v>
      </c>
      <c r="AB17" s="26">
        <f t="shared" si="11"/>
        <v>60743477544960.008</v>
      </c>
      <c r="AC17" s="5"/>
      <c r="AD17" s="164"/>
      <c r="AE17" s="164"/>
      <c r="AF17" s="20" t="s">
        <v>61</v>
      </c>
      <c r="AG17" s="26">
        <f>AG16*21000000</f>
        <v>2940000000000</v>
      </c>
      <c r="AH17" s="26">
        <f t="shared" ref="AH17:AP17" si="12">AH16*21000000</f>
        <v>4116000000000</v>
      </c>
      <c r="AI17" s="26">
        <f t="shared" si="12"/>
        <v>5762400000000</v>
      </c>
      <c r="AJ17" s="26">
        <f t="shared" si="12"/>
        <v>8067360000000</v>
      </c>
      <c r="AK17" s="26">
        <f t="shared" si="12"/>
        <v>11294304000000</v>
      </c>
      <c r="AL17" s="26">
        <f t="shared" si="12"/>
        <v>15812025600000</v>
      </c>
      <c r="AM17" s="26">
        <f t="shared" si="12"/>
        <v>22136835840000</v>
      </c>
      <c r="AN17" s="26">
        <f t="shared" si="12"/>
        <v>30991570176000.004</v>
      </c>
      <c r="AO17" s="26">
        <f t="shared" si="12"/>
        <v>43388198246400</v>
      </c>
      <c r="AP17" s="26">
        <f t="shared" si="12"/>
        <v>60743477544960.008</v>
      </c>
      <c r="AQ17" s="5"/>
      <c r="AR17" s="164"/>
      <c r="AS17" s="164"/>
      <c r="AT17" s="20" t="s">
        <v>61</v>
      </c>
      <c r="AU17" s="26">
        <f>AU16*21000000</f>
        <v>2940000000000</v>
      </c>
      <c r="AV17" s="26">
        <f t="shared" ref="AV17:BD17" si="13">AV16*21000000</f>
        <v>4116000000000</v>
      </c>
      <c r="AW17" s="26">
        <f t="shared" si="13"/>
        <v>5762400000000</v>
      </c>
      <c r="AX17" s="26">
        <f t="shared" si="13"/>
        <v>8067360000000</v>
      </c>
      <c r="AY17" s="26">
        <f t="shared" si="13"/>
        <v>11294304000000</v>
      </c>
      <c r="AZ17" s="26">
        <f t="shared" si="13"/>
        <v>15812025600000</v>
      </c>
      <c r="BA17" s="26">
        <f t="shared" si="13"/>
        <v>22136835840000</v>
      </c>
      <c r="BB17" s="26">
        <f t="shared" si="13"/>
        <v>30991570176000.004</v>
      </c>
      <c r="BC17" s="26">
        <f t="shared" si="13"/>
        <v>43388198246400</v>
      </c>
      <c r="BD17" s="26">
        <f t="shared" si="13"/>
        <v>60743477544960.008</v>
      </c>
      <c r="BE17" s="5"/>
      <c r="BF17" s="164"/>
      <c r="BG17" s="164"/>
      <c r="BH17" s="20" t="s">
        <v>61</v>
      </c>
      <c r="BI17" s="26">
        <f>BI16*21000000</f>
        <v>2940000000000</v>
      </c>
      <c r="BJ17" s="26">
        <f t="shared" ref="BJ17:BR17" si="14">BJ16*21000000</f>
        <v>4116000000000</v>
      </c>
      <c r="BK17" s="26">
        <f t="shared" si="14"/>
        <v>5762400000000</v>
      </c>
      <c r="BL17" s="26">
        <f t="shared" si="14"/>
        <v>8067360000000</v>
      </c>
      <c r="BM17" s="26">
        <f t="shared" si="14"/>
        <v>11294304000000</v>
      </c>
      <c r="BN17" s="26">
        <f t="shared" si="14"/>
        <v>15812025600000</v>
      </c>
      <c r="BO17" s="26">
        <f t="shared" si="14"/>
        <v>22136835840000</v>
      </c>
      <c r="BP17" s="26">
        <f t="shared" si="14"/>
        <v>30991570176000.004</v>
      </c>
      <c r="BQ17" s="26">
        <f t="shared" si="14"/>
        <v>43388198246400</v>
      </c>
      <c r="BR17" s="26">
        <f t="shared" si="14"/>
        <v>60743477544960.008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0.2857142857142857</v>
      </c>
      <c r="F18" s="27">
        <f t="shared" ref="F18:N18" si="15">(F16-$E4)/F16</f>
        <v>0.48979591836734693</v>
      </c>
      <c r="G18" s="27">
        <f t="shared" si="15"/>
        <v>0.63556851311953355</v>
      </c>
      <c r="H18" s="27">
        <f t="shared" si="15"/>
        <v>0.73969179508538108</v>
      </c>
      <c r="I18" s="27">
        <f t="shared" si="15"/>
        <v>0.81406556791812934</v>
      </c>
      <c r="J18" s="27">
        <f t="shared" si="15"/>
        <v>0.86718969137009239</v>
      </c>
      <c r="K18" s="27">
        <f t="shared" si="15"/>
        <v>0.90513549383578029</v>
      </c>
      <c r="L18" s="27">
        <f t="shared" si="15"/>
        <v>0.93223963845412883</v>
      </c>
      <c r="M18" s="27">
        <f t="shared" si="15"/>
        <v>0.95159974175294915</v>
      </c>
      <c r="N18" s="27">
        <f t="shared" si="15"/>
        <v>0.96542838696639222</v>
      </c>
      <c r="P18" s="172" t="s">
        <v>16</v>
      </c>
      <c r="Q18" s="180" t="s">
        <v>41</v>
      </c>
      <c r="R18" s="20" t="s">
        <v>53</v>
      </c>
      <c r="S18" s="27">
        <f>(S16-$E4)/S16</f>
        <v>0.2857142857142857</v>
      </c>
      <c r="T18" s="27">
        <f t="shared" ref="T18:AB18" si="16">(T16-$E4)/T16</f>
        <v>0.48979591836734693</v>
      </c>
      <c r="U18" s="27">
        <f t="shared" si="16"/>
        <v>0.63556851311953355</v>
      </c>
      <c r="V18" s="27">
        <f t="shared" si="16"/>
        <v>0.73969179508538108</v>
      </c>
      <c r="W18" s="27">
        <f t="shared" si="16"/>
        <v>0.81406556791812934</v>
      </c>
      <c r="X18" s="27">
        <f t="shared" si="16"/>
        <v>0.86718969137009239</v>
      </c>
      <c r="Y18" s="27">
        <f t="shared" si="16"/>
        <v>0.90513549383578029</v>
      </c>
      <c r="Z18" s="27">
        <f t="shared" si="16"/>
        <v>0.93223963845412883</v>
      </c>
      <c r="AA18" s="27">
        <f t="shared" si="16"/>
        <v>0.95159974175294915</v>
      </c>
      <c r="AB18" s="27">
        <f t="shared" si="16"/>
        <v>0.96542838696639222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0.2857142857142857</v>
      </c>
      <c r="AH18" s="27">
        <f t="shared" ref="AH18:AP18" si="17">(AH16-$E4)/AH16</f>
        <v>0.48979591836734693</v>
      </c>
      <c r="AI18" s="27">
        <f t="shared" si="17"/>
        <v>0.63556851311953355</v>
      </c>
      <c r="AJ18" s="27">
        <f t="shared" si="17"/>
        <v>0.73969179508538108</v>
      </c>
      <c r="AK18" s="27">
        <f t="shared" si="17"/>
        <v>0.81406556791812934</v>
      </c>
      <c r="AL18" s="27">
        <f t="shared" si="17"/>
        <v>0.86718969137009239</v>
      </c>
      <c r="AM18" s="27">
        <f t="shared" si="17"/>
        <v>0.90513549383578029</v>
      </c>
      <c r="AN18" s="27">
        <f t="shared" si="17"/>
        <v>0.93223963845412883</v>
      </c>
      <c r="AO18" s="27">
        <f t="shared" si="17"/>
        <v>0.95159974175294915</v>
      </c>
      <c r="AP18" s="27">
        <f t="shared" si="17"/>
        <v>0.96542838696639222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0.2857142857142857</v>
      </c>
      <c r="AV18" s="27">
        <f t="shared" ref="AV18:BD18" si="18">(AV16-$E4)/AV16</f>
        <v>0.48979591836734693</v>
      </c>
      <c r="AW18" s="27">
        <f t="shared" si="18"/>
        <v>0.63556851311953355</v>
      </c>
      <c r="AX18" s="27">
        <f t="shared" si="18"/>
        <v>0.73969179508538108</v>
      </c>
      <c r="AY18" s="27">
        <f t="shared" si="18"/>
        <v>0.81406556791812934</v>
      </c>
      <c r="AZ18" s="27">
        <f t="shared" si="18"/>
        <v>0.86718969137009239</v>
      </c>
      <c r="BA18" s="27">
        <f t="shared" si="18"/>
        <v>0.90513549383578029</v>
      </c>
      <c r="BB18" s="27">
        <f t="shared" si="18"/>
        <v>0.93223963845412883</v>
      </c>
      <c r="BC18" s="27">
        <f t="shared" si="18"/>
        <v>0.95159974175294915</v>
      </c>
      <c r="BD18" s="27">
        <f t="shared" si="18"/>
        <v>0.96542838696639222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0.2857142857142857</v>
      </c>
      <c r="BJ18" s="27">
        <f t="shared" ref="BJ18:BR18" si="19">(BJ16-$E4)/BJ16</f>
        <v>0.48979591836734693</v>
      </c>
      <c r="BK18" s="27">
        <f t="shared" si="19"/>
        <v>0.63556851311953355</v>
      </c>
      <c r="BL18" s="27">
        <f t="shared" si="19"/>
        <v>0.73969179508538108</v>
      </c>
      <c r="BM18" s="27">
        <f t="shared" si="19"/>
        <v>0.81406556791812934</v>
      </c>
      <c r="BN18" s="27">
        <f t="shared" si="19"/>
        <v>0.86718969137009239</v>
      </c>
      <c r="BO18" s="27">
        <f t="shared" si="19"/>
        <v>0.90513549383578029</v>
      </c>
      <c r="BP18" s="27">
        <f t="shared" si="19"/>
        <v>0.93223963845412883</v>
      </c>
      <c r="BQ18" s="27">
        <f t="shared" si="19"/>
        <v>0.95159974175294915</v>
      </c>
      <c r="BR18" s="27">
        <f t="shared" si="19"/>
        <v>0.96542838696639222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0.7142857142857143</v>
      </c>
      <c r="F19" s="27">
        <f t="shared" ref="F19:N19" si="20">1-F18</f>
        <v>0.51020408163265307</v>
      </c>
      <c r="G19" s="27">
        <f t="shared" si="20"/>
        <v>0.36443148688046645</v>
      </c>
      <c r="H19" s="27">
        <f t="shared" si="20"/>
        <v>0.26030820491461892</v>
      </c>
      <c r="I19" s="27">
        <f t="shared" si="20"/>
        <v>0.18593443208187066</v>
      </c>
      <c r="J19" s="27">
        <f t="shared" si="20"/>
        <v>0.13281030862990761</v>
      </c>
      <c r="K19" s="27">
        <f t="shared" si="20"/>
        <v>9.4864506164219708E-2</v>
      </c>
      <c r="L19" s="27">
        <f t="shared" si="20"/>
        <v>6.7760361545871173E-2</v>
      </c>
      <c r="M19" s="27">
        <f t="shared" si="20"/>
        <v>4.8400258247050854E-2</v>
      </c>
      <c r="N19" s="27">
        <f t="shared" si="20"/>
        <v>3.4571613033607784E-2</v>
      </c>
      <c r="P19" s="173"/>
      <c r="Q19" s="181"/>
      <c r="R19" s="20" t="s">
        <v>54</v>
      </c>
      <c r="S19" s="27">
        <f>1-S18</f>
        <v>0.7142857142857143</v>
      </c>
      <c r="T19" s="27">
        <f t="shared" ref="T19:AB19" si="21">1-T18</f>
        <v>0.51020408163265307</v>
      </c>
      <c r="U19" s="27">
        <f t="shared" si="21"/>
        <v>0.36443148688046645</v>
      </c>
      <c r="V19" s="27">
        <f t="shared" si="21"/>
        <v>0.26030820491461892</v>
      </c>
      <c r="W19" s="27">
        <f t="shared" si="21"/>
        <v>0.18593443208187066</v>
      </c>
      <c r="X19" s="27">
        <f t="shared" si="21"/>
        <v>0.13281030862990761</v>
      </c>
      <c r="Y19" s="27">
        <f t="shared" si="21"/>
        <v>9.4864506164219708E-2</v>
      </c>
      <c r="Z19" s="27">
        <f t="shared" si="21"/>
        <v>6.7760361545871173E-2</v>
      </c>
      <c r="AA19" s="27">
        <f t="shared" si="21"/>
        <v>4.8400258247050854E-2</v>
      </c>
      <c r="AB19" s="27">
        <f t="shared" si="21"/>
        <v>3.4571613033607784E-2</v>
      </c>
      <c r="AC19" s="5"/>
      <c r="AD19" s="173"/>
      <c r="AE19" s="181"/>
      <c r="AF19" s="20" t="s">
        <v>54</v>
      </c>
      <c r="AG19" s="27">
        <f>1-AG18</f>
        <v>0.7142857142857143</v>
      </c>
      <c r="AH19" s="27">
        <f t="shared" ref="AH19:AP19" si="22">1-AH18</f>
        <v>0.51020408163265307</v>
      </c>
      <c r="AI19" s="27">
        <f t="shared" si="22"/>
        <v>0.36443148688046645</v>
      </c>
      <c r="AJ19" s="27">
        <f t="shared" si="22"/>
        <v>0.26030820491461892</v>
      </c>
      <c r="AK19" s="27">
        <f t="shared" si="22"/>
        <v>0.18593443208187066</v>
      </c>
      <c r="AL19" s="27">
        <f t="shared" si="22"/>
        <v>0.13281030862990761</v>
      </c>
      <c r="AM19" s="27">
        <f t="shared" si="22"/>
        <v>9.4864506164219708E-2</v>
      </c>
      <c r="AN19" s="27">
        <f t="shared" si="22"/>
        <v>6.7760361545871173E-2</v>
      </c>
      <c r="AO19" s="27">
        <f t="shared" si="22"/>
        <v>4.8400258247050854E-2</v>
      </c>
      <c r="AP19" s="27">
        <f t="shared" si="22"/>
        <v>3.4571613033607784E-2</v>
      </c>
      <c r="AQ19" s="5"/>
      <c r="AR19" s="173"/>
      <c r="AS19" s="181"/>
      <c r="AT19" s="20" t="s">
        <v>54</v>
      </c>
      <c r="AU19" s="27">
        <f>1-AU18</f>
        <v>0.7142857142857143</v>
      </c>
      <c r="AV19" s="27">
        <f t="shared" ref="AV19:BD19" si="23">1-AV18</f>
        <v>0.51020408163265307</v>
      </c>
      <c r="AW19" s="27">
        <f t="shared" si="23"/>
        <v>0.36443148688046645</v>
      </c>
      <c r="AX19" s="27">
        <f t="shared" si="23"/>
        <v>0.26030820491461892</v>
      </c>
      <c r="AY19" s="27">
        <f t="shared" si="23"/>
        <v>0.18593443208187066</v>
      </c>
      <c r="AZ19" s="27">
        <f t="shared" si="23"/>
        <v>0.13281030862990761</v>
      </c>
      <c r="BA19" s="27">
        <f t="shared" si="23"/>
        <v>9.4864506164219708E-2</v>
      </c>
      <c r="BB19" s="27">
        <f t="shared" si="23"/>
        <v>6.7760361545871173E-2</v>
      </c>
      <c r="BC19" s="27">
        <f t="shared" si="23"/>
        <v>4.8400258247050854E-2</v>
      </c>
      <c r="BD19" s="27">
        <f t="shared" si="23"/>
        <v>3.4571613033607784E-2</v>
      </c>
      <c r="BE19" s="5"/>
      <c r="BF19" s="173"/>
      <c r="BG19" s="181"/>
      <c r="BH19" s="20" t="s">
        <v>54</v>
      </c>
      <c r="BI19" s="27">
        <f>1-BI18</f>
        <v>0.7142857142857143</v>
      </c>
      <c r="BJ19" s="27">
        <f t="shared" ref="BJ19:BR19" si="24">1-BJ18</f>
        <v>0.51020408163265307</v>
      </c>
      <c r="BK19" s="27">
        <f t="shared" si="24"/>
        <v>0.36443148688046645</v>
      </c>
      <c r="BL19" s="27">
        <f t="shared" si="24"/>
        <v>0.26030820491461892</v>
      </c>
      <c r="BM19" s="27">
        <f t="shared" si="24"/>
        <v>0.18593443208187066</v>
      </c>
      <c r="BN19" s="27">
        <f t="shared" si="24"/>
        <v>0.13281030862990761</v>
      </c>
      <c r="BO19" s="27">
        <f t="shared" si="24"/>
        <v>9.4864506164219708E-2</v>
      </c>
      <c r="BP19" s="27">
        <f t="shared" si="24"/>
        <v>6.7760361545871173E-2</v>
      </c>
      <c r="BQ19" s="27">
        <f t="shared" si="24"/>
        <v>4.8400258247050854E-2</v>
      </c>
      <c r="BR19" s="27">
        <f t="shared" si="24"/>
        <v>3.4571613033607784E-2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0.2857142857142857</v>
      </c>
      <c r="F20" s="97">
        <f t="shared" ref="F20:N20" si="25">F18-E18</f>
        <v>0.20408163265306123</v>
      </c>
      <c r="G20" s="97">
        <f t="shared" si="25"/>
        <v>0.14577259475218662</v>
      </c>
      <c r="H20" s="97">
        <f t="shared" si="25"/>
        <v>0.10412328196584753</v>
      </c>
      <c r="I20" s="97">
        <f t="shared" si="25"/>
        <v>7.4373772832748264E-2</v>
      </c>
      <c r="J20" s="97">
        <f t="shared" si="25"/>
        <v>5.3124123451963046E-2</v>
      </c>
      <c r="K20" s="97">
        <f t="shared" si="25"/>
        <v>3.7945802465687906E-2</v>
      </c>
      <c r="L20" s="97">
        <f t="shared" si="25"/>
        <v>2.7104144618348536E-2</v>
      </c>
      <c r="M20" s="97">
        <f t="shared" si="25"/>
        <v>1.9360103298820319E-2</v>
      </c>
      <c r="N20" s="97">
        <f t="shared" si="25"/>
        <v>1.3828645213443069E-2</v>
      </c>
      <c r="P20" s="173"/>
      <c r="Q20" s="181"/>
      <c r="R20" s="20" t="s">
        <v>55</v>
      </c>
      <c r="S20" s="97">
        <f>S18</f>
        <v>0.2857142857142857</v>
      </c>
      <c r="T20" s="97">
        <f t="shared" ref="T20:AB20" si="26">T18-S18</f>
        <v>0.20408163265306123</v>
      </c>
      <c r="U20" s="97">
        <f t="shared" si="26"/>
        <v>0.14577259475218662</v>
      </c>
      <c r="V20" s="97">
        <f t="shared" si="26"/>
        <v>0.10412328196584753</v>
      </c>
      <c r="W20" s="97">
        <f t="shared" si="26"/>
        <v>7.4373772832748264E-2</v>
      </c>
      <c r="X20" s="97">
        <f t="shared" si="26"/>
        <v>5.3124123451963046E-2</v>
      </c>
      <c r="Y20" s="97">
        <f t="shared" si="26"/>
        <v>3.7945802465687906E-2</v>
      </c>
      <c r="Z20" s="97">
        <f t="shared" si="26"/>
        <v>2.7104144618348536E-2</v>
      </c>
      <c r="AA20" s="97">
        <f t="shared" si="26"/>
        <v>1.9360103298820319E-2</v>
      </c>
      <c r="AB20" s="97">
        <f t="shared" si="26"/>
        <v>1.3828645213443069E-2</v>
      </c>
      <c r="AC20" s="5"/>
      <c r="AD20" s="173"/>
      <c r="AE20" s="181"/>
      <c r="AF20" s="20" t="s">
        <v>55</v>
      </c>
      <c r="AG20" s="97">
        <f>AG18</f>
        <v>0.2857142857142857</v>
      </c>
      <c r="AH20" s="97">
        <f t="shared" ref="AH20:AP20" si="27">AH18-AG18</f>
        <v>0.20408163265306123</v>
      </c>
      <c r="AI20" s="97">
        <f t="shared" si="27"/>
        <v>0.14577259475218662</v>
      </c>
      <c r="AJ20" s="97">
        <f t="shared" si="27"/>
        <v>0.10412328196584753</v>
      </c>
      <c r="AK20" s="97">
        <f t="shared" si="27"/>
        <v>7.4373772832748264E-2</v>
      </c>
      <c r="AL20" s="97">
        <f t="shared" si="27"/>
        <v>5.3124123451963046E-2</v>
      </c>
      <c r="AM20" s="97">
        <f t="shared" si="27"/>
        <v>3.7945802465687906E-2</v>
      </c>
      <c r="AN20" s="97">
        <f t="shared" si="27"/>
        <v>2.7104144618348536E-2</v>
      </c>
      <c r="AO20" s="97">
        <f t="shared" si="27"/>
        <v>1.9360103298820319E-2</v>
      </c>
      <c r="AP20" s="97">
        <f t="shared" si="27"/>
        <v>1.3828645213443069E-2</v>
      </c>
      <c r="AQ20" s="5"/>
      <c r="AR20" s="173"/>
      <c r="AS20" s="181"/>
      <c r="AT20" s="20" t="s">
        <v>55</v>
      </c>
      <c r="AU20" s="97">
        <f>AU18</f>
        <v>0.2857142857142857</v>
      </c>
      <c r="AV20" s="97">
        <f t="shared" ref="AV20:BD20" si="28">AV18-AU18</f>
        <v>0.20408163265306123</v>
      </c>
      <c r="AW20" s="97">
        <f t="shared" si="28"/>
        <v>0.14577259475218662</v>
      </c>
      <c r="AX20" s="97">
        <f t="shared" si="28"/>
        <v>0.10412328196584753</v>
      </c>
      <c r="AY20" s="97">
        <f t="shared" si="28"/>
        <v>7.4373772832748264E-2</v>
      </c>
      <c r="AZ20" s="97">
        <f t="shared" si="28"/>
        <v>5.3124123451963046E-2</v>
      </c>
      <c r="BA20" s="97">
        <f t="shared" si="28"/>
        <v>3.7945802465687906E-2</v>
      </c>
      <c r="BB20" s="97">
        <f t="shared" si="28"/>
        <v>2.7104144618348536E-2</v>
      </c>
      <c r="BC20" s="97">
        <f t="shared" si="28"/>
        <v>1.9360103298820319E-2</v>
      </c>
      <c r="BD20" s="97">
        <f t="shared" si="28"/>
        <v>1.3828645213443069E-2</v>
      </c>
      <c r="BE20" s="5"/>
      <c r="BF20" s="173"/>
      <c r="BG20" s="181"/>
      <c r="BH20" s="20" t="s">
        <v>55</v>
      </c>
      <c r="BI20" s="97">
        <f>BI18</f>
        <v>0.2857142857142857</v>
      </c>
      <c r="BJ20" s="97">
        <f t="shared" ref="BJ20:BR20" si="29">BJ18-BI18</f>
        <v>0.20408163265306123</v>
      </c>
      <c r="BK20" s="97">
        <f t="shared" si="29"/>
        <v>0.14577259475218662</v>
      </c>
      <c r="BL20" s="97">
        <f t="shared" si="29"/>
        <v>0.10412328196584753</v>
      </c>
      <c r="BM20" s="97">
        <f t="shared" si="29"/>
        <v>7.4373772832748264E-2</v>
      </c>
      <c r="BN20" s="97">
        <f t="shared" si="29"/>
        <v>5.3124123451963046E-2</v>
      </c>
      <c r="BO20" s="97">
        <f t="shared" si="29"/>
        <v>3.7945802465687906E-2</v>
      </c>
      <c r="BP20" s="97">
        <f t="shared" si="29"/>
        <v>2.7104144618348536E-2</v>
      </c>
      <c r="BQ20" s="97">
        <f t="shared" si="29"/>
        <v>1.9360103298820319E-2</v>
      </c>
      <c r="BR20" s="97">
        <f t="shared" si="29"/>
        <v>1.3828645213443069E-2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0.16281311358362588</v>
      </c>
      <c r="J21" s="27"/>
      <c r="K21" s="27"/>
      <c r="L21" s="27"/>
      <c r="M21" s="27"/>
      <c r="N21" s="97">
        <f>SUM(E20:N20)/10</f>
        <v>9.6542838696639224E-2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0.16281311358362588</v>
      </c>
      <c r="X21" s="27"/>
      <c r="Y21" s="27"/>
      <c r="Z21" s="27"/>
      <c r="AA21" s="27"/>
      <c r="AB21" s="97">
        <f>SUM(S20:AB20)/10</f>
        <v>9.6542838696639224E-2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0.16281311358362588</v>
      </c>
      <c r="AL21" s="27"/>
      <c r="AM21" s="27"/>
      <c r="AN21" s="27"/>
      <c r="AO21" s="27"/>
      <c r="AP21" s="97">
        <f>SUM(AG20:AP20)/10</f>
        <v>9.6542838696639224E-2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0.16281311358362588</v>
      </c>
      <c r="AZ21" s="27"/>
      <c r="BA21" s="27"/>
      <c r="BB21" s="27"/>
      <c r="BC21" s="27"/>
      <c r="BD21" s="97">
        <f>SUM(AU20:BD20)/10</f>
        <v>9.6542838696639224E-2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0.16281311358362588</v>
      </c>
      <c r="BN21" s="27"/>
      <c r="BO21" s="27"/>
      <c r="BP21" s="27"/>
      <c r="BQ21" s="27"/>
      <c r="BR21" s="97">
        <f>SUM(BI20:BR20)/10</f>
        <v>9.6542838696639224E-2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0.14285714285714285</v>
      </c>
      <c r="F22" s="97">
        <f t="shared" ref="F22:N22" si="30">$E$12*F20</f>
        <v>0.10204081632653061</v>
      </c>
      <c r="G22" s="97">
        <f t="shared" si="30"/>
        <v>7.2886297376093312E-2</v>
      </c>
      <c r="H22" s="97">
        <f t="shared" si="30"/>
        <v>5.2061640982923763E-2</v>
      </c>
      <c r="I22" s="97">
        <f t="shared" si="30"/>
        <v>3.7186886416374132E-2</v>
      </c>
      <c r="J22" s="97">
        <f t="shared" si="30"/>
        <v>2.6562061725981523E-2</v>
      </c>
      <c r="K22" s="97">
        <f t="shared" si="30"/>
        <v>1.8972901232843953E-2</v>
      </c>
      <c r="L22" s="97">
        <f t="shared" si="30"/>
        <v>1.3552072309174268E-2</v>
      </c>
      <c r="M22" s="97">
        <f t="shared" si="30"/>
        <v>9.6800516494101596E-3</v>
      </c>
      <c r="N22" s="97">
        <f t="shared" si="30"/>
        <v>6.9143226067215346E-3</v>
      </c>
      <c r="P22" s="173"/>
      <c r="Q22" s="181"/>
      <c r="R22" s="20" t="s">
        <v>81</v>
      </c>
      <c r="S22" s="97">
        <f>$E$12*S20</f>
        <v>0.14285714285714285</v>
      </c>
      <c r="T22" s="97">
        <f t="shared" ref="T22:AB22" si="31">$E$12*T20</f>
        <v>0.10204081632653061</v>
      </c>
      <c r="U22" s="97">
        <f t="shared" si="31"/>
        <v>7.2886297376093312E-2</v>
      </c>
      <c r="V22" s="97">
        <f t="shared" si="31"/>
        <v>5.2061640982923763E-2</v>
      </c>
      <c r="W22" s="97">
        <f t="shared" si="31"/>
        <v>3.7186886416374132E-2</v>
      </c>
      <c r="X22" s="97">
        <f t="shared" si="31"/>
        <v>2.6562061725981523E-2</v>
      </c>
      <c r="Y22" s="97">
        <f t="shared" si="31"/>
        <v>1.8972901232843953E-2</v>
      </c>
      <c r="Z22" s="97">
        <f t="shared" si="31"/>
        <v>1.3552072309174268E-2</v>
      </c>
      <c r="AA22" s="97">
        <f t="shared" si="31"/>
        <v>9.6800516494101596E-3</v>
      </c>
      <c r="AB22" s="97">
        <f t="shared" si="31"/>
        <v>6.9143226067215346E-3</v>
      </c>
      <c r="AC22" s="5"/>
      <c r="AD22" s="173"/>
      <c r="AE22" s="181"/>
      <c r="AF22" s="20" t="s">
        <v>81</v>
      </c>
      <c r="AG22" s="97">
        <f>$E$12*AG20</f>
        <v>0.14285714285714285</v>
      </c>
      <c r="AH22" s="97">
        <f t="shared" ref="AH22:AP22" si="32">$E$12*AH20</f>
        <v>0.10204081632653061</v>
      </c>
      <c r="AI22" s="97">
        <f t="shared" si="32"/>
        <v>7.2886297376093312E-2</v>
      </c>
      <c r="AJ22" s="97">
        <f t="shared" si="32"/>
        <v>5.2061640982923763E-2</v>
      </c>
      <c r="AK22" s="97">
        <f t="shared" si="32"/>
        <v>3.7186886416374132E-2</v>
      </c>
      <c r="AL22" s="97">
        <f t="shared" si="32"/>
        <v>2.6562061725981523E-2</v>
      </c>
      <c r="AM22" s="97">
        <f t="shared" si="32"/>
        <v>1.8972901232843953E-2</v>
      </c>
      <c r="AN22" s="97">
        <f t="shared" si="32"/>
        <v>1.3552072309174268E-2</v>
      </c>
      <c r="AO22" s="97">
        <f t="shared" si="32"/>
        <v>9.6800516494101596E-3</v>
      </c>
      <c r="AP22" s="97">
        <f t="shared" si="32"/>
        <v>6.9143226067215346E-3</v>
      </c>
      <c r="AQ22" s="5"/>
      <c r="AR22" s="173"/>
      <c r="AS22" s="181"/>
      <c r="AT22" s="20" t="s">
        <v>81</v>
      </c>
      <c r="AU22" s="97">
        <f>$E$12*AU20</f>
        <v>0.14285714285714285</v>
      </c>
      <c r="AV22" s="97">
        <f t="shared" ref="AV22:BD22" si="33">$E$12*AV20</f>
        <v>0.10204081632653061</v>
      </c>
      <c r="AW22" s="97">
        <f t="shared" si="33"/>
        <v>7.2886297376093312E-2</v>
      </c>
      <c r="AX22" s="97">
        <f t="shared" si="33"/>
        <v>5.2061640982923763E-2</v>
      </c>
      <c r="AY22" s="97">
        <f t="shared" si="33"/>
        <v>3.7186886416374132E-2</v>
      </c>
      <c r="AZ22" s="97">
        <f t="shared" si="33"/>
        <v>2.6562061725981523E-2</v>
      </c>
      <c r="BA22" s="97">
        <f t="shared" si="33"/>
        <v>1.8972901232843953E-2</v>
      </c>
      <c r="BB22" s="97">
        <f t="shared" si="33"/>
        <v>1.3552072309174268E-2</v>
      </c>
      <c r="BC22" s="97">
        <f t="shared" si="33"/>
        <v>9.6800516494101596E-3</v>
      </c>
      <c r="BD22" s="97">
        <f t="shared" si="33"/>
        <v>6.9143226067215346E-3</v>
      </c>
      <c r="BE22" s="5"/>
      <c r="BF22" s="173"/>
      <c r="BG22" s="181"/>
      <c r="BH22" s="20" t="s">
        <v>81</v>
      </c>
      <c r="BI22" s="97">
        <f>$E$12*BI20</f>
        <v>0.14285714285714285</v>
      </c>
      <c r="BJ22" s="97">
        <f t="shared" ref="BJ22:BR22" si="34">$E$12*BJ20</f>
        <v>0.10204081632653061</v>
      </c>
      <c r="BK22" s="97">
        <f t="shared" si="34"/>
        <v>7.2886297376093312E-2</v>
      </c>
      <c r="BL22" s="97">
        <f t="shared" si="34"/>
        <v>5.2061640982923763E-2</v>
      </c>
      <c r="BM22" s="97">
        <f t="shared" si="34"/>
        <v>3.7186886416374132E-2</v>
      </c>
      <c r="BN22" s="97">
        <f t="shared" si="34"/>
        <v>2.6562061725981523E-2</v>
      </c>
      <c r="BO22" s="97">
        <f t="shared" si="34"/>
        <v>1.8972901232843953E-2</v>
      </c>
      <c r="BP22" s="97">
        <f t="shared" si="34"/>
        <v>1.3552072309174268E-2</v>
      </c>
      <c r="BQ22" s="97">
        <f t="shared" si="34"/>
        <v>9.6800516494101596E-3</v>
      </c>
      <c r="BR22" s="97">
        <f t="shared" si="34"/>
        <v>6.9143226067215346E-3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8.140655679181294E-2</v>
      </c>
      <c r="J23" s="27"/>
      <c r="K23" s="27"/>
      <c r="L23" s="27"/>
      <c r="M23" s="27"/>
      <c r="N23" s="97">
        <f>SUM(E22:N22)/10</f>
        <v>4.8271419348319612E-2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8.140655679181294E-2</v>
      </c>
      <c r="X23" s="27"/>
      <c r="Y23" s="27"/>
      <c r="Z23" s="27"/>
      <c r="AA23" s="27"/>
      <c r="AB23" s="97">
        <f>SUM(S22:AB22)/10</f>
        <v>4.8271419348319612E-2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8.140655679181294E-2</v>
      </c>
      <c r="AL23" s="27"/>
      <c r="AM23" s="27"/>
      <c r="AN23" s="27"/>
      <c r="AO23" s="27"/>
      <c r="AP23" s="97">
        <f>SUM(AG22:AP22)/10</f>
        <v>4.8271419348319612E-2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8.140655679181294E-2</v>
      </c>
      <c r="AZ23" s="27"/>
      <c r="BA23" s="27"/>
      <c r="BB23" s="27"/>
      <c r="BC23" s="27"/>
      <c r="BD23" s="97">
        <f>SUM(AU22:BD22)/10</f>
        <v>4.8271419348319612E-2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8.140655679181294E-2</v>
      </c>
      <c r="BN23" s="27"/>
      <c r="BO23" s="27"/>
      <c r="BP23" s="27"/>
      <c r="BQ23" s="27"/>
      <c r="BR23" s="97">
        <f>SUM(BI22:BR22)/10</f>
        <v>4.8271419348319612E-2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0.42857142857142855</v>
      </c>
      <c r="F24" s="18">
        <f t="shared" ref="F24:N24" si="35">F20+F22</f>
        <v>0.30612244897959184</v>
      </c>
      <c r="G24" s="18">
        <f t="shared" si="35"/>
        <v>0.21865889212827994</v>
      </c>
      <c r="H24" s="18">
        <f t="shared" si="35"/>
        <v>0.15618492294877129</v>
      </c>
      <c r="I24" s="18">
        <f t="shared" si="35"/>
        <v>0.1115606592491224</v>
      </c>
      <c r="J24" s="18">
        <f t="shared" si="35"/>
        <v>7.9686185177944568E-2</v>
      </c>
      <c r="K24" s="18">
        <f t="shared" si="35"/>
        <v>5.6918703698531858E-2</v>
      </c>
      <c r="L24" s="18">
        <f t="shared" si="35"/>
        <v>4.0656216927522804E-2</v>
      </c>
      <c r="M24" s="18">
        <f t="shared" si="35"/>
        <v>2.9040154948230479E-2</v>
      </c>
      <c r="N24" s="18">
        <f t="shared" si="35"/>
        <v>2.0742967820164604E-2</v>
      </c>
      <c r="P24" s="173"/>
      <c r="Q24" s="181"/>
      <c r="R24" s="16" t="s">
        <v>83</v>
      </c>
      <c r="S24" s="18">
        <f>S20+S22</f>
        <v>0.42857142857142855</v>
      </c>
      <c r="T24" s="18">
        <f t="shared" ref="T24:AB24" si="36">T20+T22</f>
        <v>0.30612244897959184</v>
      </c>
      <c r="U24" s="18">
        <f t="shared" si="36"/>
        <v>0.21865889212827994</v>
      </c>
      <c r="V24" s="18">
        <f t="shared" si="36"/>
        <v>0.15618492294877129</v>
      </c>
      <c r="W24" s="18">
        <f t="shared" si="36"/>
        <v>0.1115606592491224</v>
      </c>
      <c r="X24" s="18">
        <f t="shared" si="36"/>
        <v>7.9686185177944568E-2</v>
      </c>
      <c r="Y24" s="18">
        <f t="shared" si="36"/>
        <v>5.6918703698531858E-2</v>
      </c>
      <c r="Z24" s="18">
        <f t="shared" si="36"/>
        <v>4.0656216927522804E-2</v>
      </c>
      <c r="AA24" s="18">
        <f t="shared" si="36"/>
        <v>2.9040154948230479E-2</v>
      </c>
      <c r="AB24" s="18">
        <f t="shared" si="36"/>
        <v>2.0742967820164604E-2</v>
      </c>
      <c r="AC24" s="5"/>
      <c r="AD24" s="173"/>
      <c r="AE24" s="181"/>
      <c r="AF24" s="16" t="s">
        <v>83</v>
      </c>
      <c r="AG24" s="18">
        <f>AG20+AG22</f>
        <v>0.42857142857142855</v>
      </c>
      <c r="AH24" s="18">
        <f t="shared" ref="AH24:AP24" si="37">AH20+AH22</f>
        <v>0.30612244897959184</v>
      </c>
      <c r="AI24" s="18">
        <f t="shared" si="37"/>
        <v>0.21865889212827994</v>
      </c>
      <c r="AJ24" s="18">
        <f t="shared" si="37"/>
        <v>0.15618492294877129</v>
      </c>
      <c r="AK24" s="18">
        <f t="shared" si="37"/>
        <v>0.1115606592491224</v>
      </c>
      <c r="AL24" s="18">
        <f t="shared" si="37"/>
        <v>7.9686185177944568E-2</v>
      </c>
      <c r="AM24" s="18">
        <f t="shared" si="37"/>
        <v>5.6918703698531858E-2</v>
      </c>
      <c r="AN24" s="18">
        <f t="shared" si="37"/>
        <v>4.0656216927522804E-2</v>
      </c>
      <c r="AO24" s="18">
        <f t="shared" si="37"/>
        <v>2.9040154948230479E-2</v>
      </c>
      <c r="AP24" s="18">
        <f t="shared" si="37"/>
        <v>2.0742967820164604E-2</v>
      </c>
      <c r="AQ24" s="5"/>
      <c r="AR24" s="173"/>
      <c r="AS24" s="181"/>
      <c r="AT24" s="16" t="s">
        <v>83</v>
      </c>
      <c r="AU24" s="18">
        <f>AU20+AU22</f>
        <v>0.42857142857142855</v>
      </c>
      <c r="AV24" s="18">
        <f t="shared" ref="AV24:BD24" si="38">AV20+AV22</f>
        <v>0.30612244897959184</v>
      </c>
      <c r="AW24" s="18">
        <f t="shared" si="38"/>
        <v>0.21865889212827994</v>
      </c>
      <c r="AX24" s="18">
        <f t="shared" si="38"/>
        <v>0.15618492294877129</v>
      </c>
      <c r="AY24" s="18">
        <f t="shared" si="38"/>
        <v>0.1115606592491224</v>
      </c>
      <c r="AZ24" s="18">
        <f t="shared" si="38"/>
        <v>7.9686185177944568E-2</v>
      </c>
      <c r="BA24" s="18">
        <f t="shared" si="38"/>
        <v>5.6918703698531858E-2</v>
      </c>
      <c r="BB24" s="18">
        <f t="shared" si="38"/>
        <v>4.0656216927522804E-2</v>
      </c>
      <c r="BC24" s="18">
        <f t="shared" si="38"/>
        <v>2.9040154948230479E-2</v>
      </c>
      <c r="BD24" s="18">
        <f t="shared" si="38"/>
        <v>2.0742967820164604E-2</v>
      </c>
      <c r="BE24" s="5"/>
      <c r="BF24" s="173"/>
      <c r="BG24" s="181"/>
      <c r="BH24" s="16" t="s">
        <v>83</v>
      </c>
      <c r="BI24" s="18">
        <f>BI20+BI22</f>
        <v>0.42857142857142855</v>
      </c>
      <c r="BJ24" s="18">
        <f t="shared" ref="BJ24:BR24" si="39">BJ20+BJ22</f>
        <v>0.30612244897959184</v>
      </c>
      <c r="BK24" s="18">
        <f t="shared" si="39"/>
        <v>0.21865889212827994</v>
      </c>
      <c r="BL24" s="18">
        <f t="shared" si="39"/>
        <v>0.15618492294877129</v>
      </c>
      <c r="BM24" s="18">
        <f t="shared" si="39"/>
        <v>0.1115606592491224</v>
      </c>
      <c r="BN24" s="18">
        <f t="shared" si="39"/>
        <v>7.9686185177944568E-2</v>
      </c>
      <c r="BO24" s="18">
        <f t="shared" si="39"/>
        <v>5.6918703698531858E-2</v>
      </c>
      <c r="BP24" s="18">
        <f t="shared" si="39"/>
        <v>4.0656216927522804E-2</v>
      </c>
      <c r="BQ24" s="18">
        <f t="shared" si="39"/>
        <v>2.9040154948230479E-2</v>
      </c>
      <c r="BR24" s="18">
        <f t="shared" si="39"/>
        <v>2.0742967820164604E-2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0.24421967037543882</v>
      </c>
      <c r="J25" s="17"/>
      <c r="K25" s="17"/>
      <c r="L25" s="17"/>
      <c r="M25" s="17"/>
      <c r="N25" s="18">
        <f>SUM(E24:N24)/10</f>
        <v>0.14481425804495887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0.24421967037543882</v>
      </c>
      <c r="X25" s="17"/>
      <c r="Y25" s="17"/>
      <c r="Z25" s="17"/>
      <c r="AA25" s="17"/>
      <c r="AB25" s="18">
        <f>SUM(S24:AB24)/10</f>
        <v>0.14481425804495887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0.24421967037543882</v>
      </c>
      <c r="AL25" s="17"/>
      <c r="AM25" s="17"/>
      <c r="AN25" s="17"/>
      <c r="AO25" s="17"/>
      <c r="AP25" s="18">
        <f>SUM(AG24:AP24)/10</f>
        <v>0.14481425804495887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0.24421967037543882</v>
      </c>
      <c r="AZ25" s="17"/>
      <c r="BA25" s="17"/>
      <c r="BB25" s="17"/>
      <c r="BC25" s="17"/>
      <c r="BD25" s="18">
        <f>SUM(AU24:BD24)/10</f>
        <v>0.14481425804495887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0.24421967037543882</v>
      </c>
      <c r="BN25" s="17"/>
      <c r="BO25" s="17"/>
      <c r="BP25" s="17"/>
      <c r="BQ25" s="17"/>
      <c r="BR25" s="18">
        <f>SUM(BI24:BR24)/10</f>
        <v>0.14481425804495887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2.2142857142857145E-2</v>
      </c>
      <c r="F26" s="18">
        <f>((1+$E$12)*$E$5)+($E$5*F19)</f>
        <v>2.0102040816326529E-2</v>
      </c>
      <c r="G26" s="18">
        <f t="shared" ref="G26:N26" si="40">((1+$E$12)*$E$5)+($E$5*G19)</f>
        <v>1.8644314868804662E-2</v>
      </c>
      <c r="H26" s="18">
        <f t="shared" si="40"/>
        <v>1.760308204914619E-2</v>
      </c>
      <c r="I26" s="18">
        <f t="shared" si="40"/>
        <v>1.6859344320818707E-2</v>
      </c>
      <c r="J26" s="18">
        <f t="shared" si="40"/>
        <v>1.6328103086299076E-2</v>
      </c>
      <c r="K26" s="18">
        <f t="shared" si="40"/>
        <v>1.5948645061642196E-2</v>
      </c>
      <c r="L26" s="18">
        <f t="shared" si="40"/>
        <v>1.567760361545871E-2</v>
      </c>
      <c r="M26" s="18">
        <f t="shared" si="40"/>
        <v>1.5484002582470508E-2</v>
      </c>
      <c r="N26" s="18">
        <f t="shared" si="40"/>
        <v>1.5345716130336078E-2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2.2142857142857145E-2</v>
      </c>
      <c r="T26" s="18">
        <f>((1+$E$12)*$E$5)+($E$5*T19)</f>
        <v>2.0102040816326529E-2</v>
      </c>
      <c r="U26" s="18">
        <f t="shared" ref="U26:AB26" si="41">((1+$E$12)*$E$5)+($E$5*U19)</f>
        <v>1.8644314868804662E-2</v>
      </c>
      <c r="V26" s="18">
        <f t="shared" si="41"/>
        <v>1.760308204914619E-2</v>
      </c>
      <c r="W26" s="18">
        <f t="shared" si="41"/>
        <v>1.6859344320818707E-2</v>
      </c>
      <c r="X26" s="18">
        <f t="shared" si="41"/>
        <v>1.6328103086299076E-2</v>
      </c>
      <c r="Y26" s="18">
        <f t="shared" si="41"/>
        <v>1.5948645061642196E-2</v>
      </c>
      <c r="Z26" s="18">
        <f t="shared" si="41"/>
        <v>1.567760361545871E-2</v>
      </c>
      <c r="AA26" s="18">
        <f t="shared" si="41"/>
        <v>1.5484002582470508E-2</v>
      </c>
      <c r="AB26" s="18">
        <f t="shared" si="41"/>
        <v>1.5345716130336078E-2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2.2142857142857145E-2</v>
      </c>
      <c r="AH26" s="18">
        <f>((1+$E$12)*$E$5)+($E$5*AH19)</f>
        <v>2.0102040816326529E-2</v>
      </c>
      <c r="AI26" s="18">
        <f t="shared" ref="AI26:AP26" si="42">((1+$E$12)*$E$5)+($E$5*AI19)</f>
        <v>1.8644314868804662E-2</v>
      </c>
      <c r="AJ26" s="18">
        <f t="shared" si="42"/>
        <v>1.760308204914619E-2</v>
      </c>
      <c r="AK26" s="18">
        <f t="shared" si="42"/>
        <v>1.6859344320818707E-2</v>
      </c>
      <c r="AL26" s="18">
        <f t="shared" si="42"/>
        <v>1.6328103086299076E-2</v>
      </c>
      <c r="AM26" s="18">
        <f t="shared" si="42"/>
        <v>1.5948645061642196E-2</v>
      </c>
      <c r="AN26" s="18">
        <f t="shared" si="42"/>
        <v>1.567760361545871E-2</v>
      </c>
      <c r="AO26" s="18">
        <f t="shared" si="42"/>
        <v>1.5484002582470508E-2</v>
      </c>
      <c r="AP26" s="18">
        <f t="shared" si="42"/>
        <v>1.5345716130336078E-2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2.2142857142857145E-2</v>
      </c>
      <c r="AV26" s="18">
        <f>((1+$E$12)*$E$5)+($E$5*AV19)</f>
        <v>2.0102040816326529E-2</v>
      </c>
      <c r="AW26" s="18">
        <f t="shared" ref="AW26:BD26" si="43">((1+$E$12)*$E$5)+($E$5*AW19)</f>
        <v>1.8644314868804662E-2</v>
      </c>
      <c r="AX26" s="18">
        <f t="shared" si="43"/>
        <v>1.760308204914619E-2</v>
      </c>
      <c r="AY26" s="18">
        <f t="shared" si="43"/>
        <v>1.6859344320818707E-2</v>
      </c>
      <c r="AZ26" s="18">
        <f t="shared" si="43"/>
        <v>1.6328103086299076E-2</v>
      </c>
      <c r="BA26" s="18">
        <f t="shared" si="43"/>
        <v>1.5948645061642196E-2</v>
      </c>
      <c r="BB26" s="18">
        <f t="shared" si="43"/>
        <v>1.567760361545871E-2</v>
      </c>
      <c r="BC26" s="18">
        <f t="shared" si="43"/>
        <v>1.5484002582470508E-2</v>
      </c>
      <c r="BD26" s="18">
        <f t="shared" si="43"/>
        <v>1.5345716130336078E-2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2.2142857142857145E-2</v>
      </c>
      <c r="BJ26" s="18">
        <f>((1+$E$12)*$E$5)+($E$5*BJ19)</f>
        <v>2.0102040816326529E-2</v>
      </c>
      <c r="BK26" s="18">
        <f t="shared" ref="BK26:BR26" si="44">((1+$E$12)*$E$5)+($E$5*BK19)</f>
        <v>1.8644314868804662E-2</v>
      </c>
      <c r="BL26" s="18">
        <f t="shared" si="44"/>
        <v>1.760308204914619E-2</v>
      </c>
      <c r="BM26" s="18">
        <f t="shared" si="44"/>
        <v>1.6859344320818707E-2</v>
      </c>
      <c r="BN26" s="18">
        <f t="shared" si="44"/>
        <v>1.6328103086299076E-2</v>
      </c>
      <c r="BO26" s="18">
        <f t="shared" si="44"/>
        <v>1.5948645061642196E-2</v>
      </c>
      <c r="BP26" s="18">
        <f t="shared" si="44"/>
        <v>1.567760361545871E-2</v>
      </c>
      <c r="BQ26" s="18">
        <f t="shared" si="44"/>
        <v>1.5484002582470508E-2</v>
      </c>
      <c r="BR26" s="18">
        <f t="shared" si="44"/>
        <v>1.5345716130336078E-2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1.9070327839590645E-2</v>
      </c>
      <c r="J27" s="17"/>
      <c r="K27" s="17"/>
      <c r="L27" s="17"/>
      <c r="M27" s="17"/>
      <c r="N27" s="18">
        <f>SUM(E26:N26)/10</f>
        <v>1.741357096741598E-2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1.9070327839590645E-2</v>
      </c>
      <c r="X27" s="17"/>
      <c r="Y27" s="17"/>
      <c r="Z27" s="17"/>
      <c r="AA27" s="17"/>
      <c r="AB27" s="18">
        <f>SUM(S26:AB26)/10</f>
        <v>1.741357096741598E-2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1.9070327839590645E-2</v>
      </c>
      <c r="AL27" s="17"/>
      <c r="AM27" s="17"/>
      <c r="AN27" s="17"/>
      <c r="AO27" s="17"/>
      <c r="AP27" s="18">
        <f>SUM(AG26:AP26)/10</f>
        <v>1.741357096741598E-2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1.9070327839590645E-2</v>
      </c>
      <c r="AZ27" s="17"/>
      <c r="BA27" s="17"/>
      <c r="BB27" s="17"/>
      <c r="BC27" s="17"/>
      <c r="BD27" s="18">
        <f>SUM(AU26:BD26)/10</f>
        <v>1.741357096741598E-2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1.9070327839590645E-2</v>
      </c>
      <c r="BN27" s="17"/>
      <c r="BO27" s="17"/>
      <c r="BP27" s="17"/>
      <c r="BQ27" s="17"/>
      <c r="BR27" s="18">
        <f>SUM(BI26:BR26)/10</f>
        <v>1.741357096741598E-2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2.2142857142857145E-2</v>
      </c>
      <c r="F28" s="97">
        <f t="shared" ref="F28:N28" si="45">E28+F26</f>
        <v>4.2244897959183673E-2</v>
      </c>
      <c r="G28" s="97">
        <f t="shared" si="45"/>
        <v>6.0889212827988336E-2</v>
      </c>
      <c r="H28" s="97">
        <f t="shared" si="45"/>
        <v>7.8492294877134522E-2</v>
      </c>
      <c r="I28" s="97">
        <f t="shared" si="45"/>
        <v>9.5351639197953225E-2</v>
      </c>
      <c r="J28" s="97">
        <f t="shared" si="45"/>
        <v>0.1116797422842523</v>
      </c>
      <c r="K28" s="97">
        <f t="shared" si="45"/>
        <v>0.12762838734589449</v>
      </c>
      <c r="L28" s="97">
        <f t="shared" si="45"/>
        <v>0.14330599096135321</v>
      </c>
      <c r="M28" s="97">
        <f t="shared" si="45"/>
        <v>0.15878999354382373</v>
      </c>
      <c r="N28" s="97">
        <f t="shared" si="45"/>
        <v>0.17413570967415981</v>
      </c>
      <c r="P28" s="173"/>
      <c r="Q28" s="181"/>
      <c r="R28" s="20" t="s">
        <v>53</v>
      </c>
      <c r="S28" s="97">
        <f>S26</f>
        <v>2.2142857142857145E-2</v>
      </c>
      <c r="T28" s="97">
        <f t="shared" ref="T28:AB28" si="46">S28+T26</f>
        <v>4.2244897959183673E-2</v>
      </c>
      <c r="U28" s="97">
        <f t="shared" si="46"/>
        <v>6.0889212827988336E-2</v>
      </c>
      <c r="V28" s="97">
        <f t="shared" si="46"/>
        <v>7.8492294877134522E-2</v>
      </c>
      <c r="W28" s="97">
        <f t="shared" si="46"/>
        <v>9.5351639197953225E-2</v>
      </c>
      <c r="X28" s="97">
        <f t="shared" si="46"/>
        <v>0.1116797422842523</v>
      </c>
      <c r="Y28" s="97">
        <f t="shared" si="46"/>
        <v>0.12762838734589449</v>
      </c>
      <c r="Z28" s="97">
        <f t="shared" si="46"/>
        <v>0.14330599096135321</v>
      </c>
      <c r="AA28" s="97">
        <f t="shared" si="46"/>
        <v>0.15878999354382373</v>
      </c>
      <c r="AB28" s="97">
        <f t="shared" si="46"/>
        <v>0.17413570967415981</v>
      </c>
      <c r="AC28" s="5"/>
      <c r="AD28" s="173"/>
      <c r="AE28" s="181"/>
      <c r="AF28" s="20" t="s">
        <v>53</v>
      </c>
      <c r="AG28" s="97">
        <f>AG26</f>
        <v>2.2142857142857145E-2</v>
      </c>
      <c r="AH28" s="97">
        <f t="shared" ref="AH28:AP28" si="47">AG28+AH26</f>
        <v>4.2244897959183673E-2</v>
      </c>
      <c r="AI28" s="97">
        <f t="shared" si="47"/>
        <v>6.0889212827988336E-2</v>
      </c>
      <c r="AJ28" s="97">
        <f t="shared" si="47"/>
        <v>7.8492294877134522E-2</v>
      </c>
      <c r="AK28" s="97">
        <f t="shared" si="47"/>
        <v>9.5351639197953225E-2</v>
      </c>
      <c r="AL28" s="97">
        <f t="shared" si="47"/>
        <v>0.1116797422842523</v>
      </c>
      <c r="AM28" s="97">
        <f t="shared" si="47"/>
        <v>0.12762838734589449</v>
      </c>
      <c r="AN28" s="97">
        <f t="shared" si="47"/>
        <v>0.14330599096135321</v>
      </c>
      <c r="AO28" s="97">
        <f t="shared" si="47"/>
        <v>0.15878999354382373</v>
      </c>
      <c r="AP28" s="97">
        <f t="shared" si="47"/>
        <v>0.17413570967415981</v>
      </c>
      <c r="AQ28" s="5"/>
      <c r="AR28" s="173"/>
      <c r="AS28" s="181"/>
      <c r="AT28" s="20" t="s">
        <v>53</v>
      </c>
      <c r="AU28" s="97">
        <f>AU26</f>
        <v>2.2142857142857145E-2</v>
      </c>
      <c r="AV28" s="97">
        <f t="shared" ref="AV28:BD28" si="48">AU28+AV26</f>
        <v>4.2244897959183673E-2</v>
      </c>
      <c r="AW28" s="97">
        <f t="shared" si="48"/>
        <v>6.0889212827988336E-2</v>
      </c>
      <c r="AX28" s="97">
        <f t="shared" si="48"/>
        <v>7.8492294877134522E-2</v>
      </c>
      <c r="AY28" s="97">
        <f t="shared" si="48"/>
        <v>9.5351639197953225E-2</v>
      </c>
      <c r="AZ28" s="97">
        <f t="shared" si="48"/>
        <v>0.1116797422842523</v>
      </c>
      <c r="BA28" s="97">
        <f t="shared" si="48"/>
        <v>0.12762838734589449</v>
      </c>
      <c r="BB28" s="97">
        <f t="shared" si="48"/>
        <v>0.14330599096135321</v>
      </c>
      <c r="BC28" s="97">
        <f t="shared" si="48"/>
        <v>0.15878999354382373</v>
      </c>
      <c r="BD28" s="97">
        <f t="shared" si="48"/>
        <v>0.17413570967415981</v>
      </c>
      <c r="BE28" s="5"/>
      <c r="BF28" s="173"/>
      <c r="BG28" s="181"/>
      <c r="BH28" s="20" t="s">
        <v>53</v>
      </c>
      <c r="BI28" s="97">
        <f>BI26</f>
        <v>2.2142857142857145E-2</v>
      </c>
      <c r="BJ28" s="97">
        <f t="shared" ref="BJ28:BR28" si="49">BI28+BJ26</f>
        <v>4.2244897959183673E-2</v>
      </c>
      <c r="BK28" s="97">
        <f t="shared" si="49"/>
        <v>6.0889212827988336E-2</v>
      </c>
      <c r="BL28" s="97">
        <f t="shared" si="49"/>
        <v>7.8492294877134522E-2</v>
      </c>
      <c r="BM28" s="97">
        <f t="shared" si="49"/>
        <v>9.5351639197953225E-2</v>
      </c>
      <c r="BN28" s="97">
        <f t="shared" si="49"/>
        <v>0.1116797422842523</v>
      </c>
      <c r="BO28" s="97">
        <f t="shared" si="49"/>
        <v>0.12762838734589449</v>
      </c>
      <c r="BP28" s="97">
        <f t="shared" si="49"/>
        <v>0.14330599096135321</v>
      </c>
      <c r="BQ28" s="97">
        <f t="shared" si="49"/>
        <v>0.15878999354382373</v>
      </c>
      <c r="BR28" s="97">
        <f t="shared" si="49"/>
        <v>0.17413570967415981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2.5000000000000001E-2</v>
      </c>
      <c r="F29" s="97">
        <f t="shared" ref="F29:N29" si="50">((1+$E$12)*$E$5)+$E$5</f>
        <v>2.5000000000000001E-2</v>
      </c>
      <c r="G29" s="97">
        <f t="shared" si="50"/>
        <v>2.5000000000000001E-2</v>
      </c>
      <c r="H29" s="97">
        <f t="shared" si="50"/>
        <v>2.5000000000000001E-2</v>
      </c>
      <c r="I29" s="97">
        <f t="shared" si="50"/>
        <v>2.5000000000000001E-2</v>
      </c>
      <c r="J29" s="97">
        <f t="shared" si="50"/>
        <v>2.5000000000000001E-2</v>
      </c>
      <c r="K29" s="97">
        <f t="shared" si="50"/>
        <v>2.5000000000000001E-2</v>
      </c>
      <c r="L29" s="97">
        <f t="shared" si="50"/>
        <v>2.5000000000000001E-2</v>
      </c>
      <c r="M29" s="97">
        <f t="shared" si="50"/>
        <v>2.5000000000000001E-2</v>
      </c>
      <c r="N29" s="97">
        <f t="shared" si="50"/>
        <v>2.5000000000000001E-2</v>
      </c>
      <c r="O29" s="12"/>
      <c r="P29" s="173"/>
      <c r="Q29" s="181"/>
      <c r="R29" s="20" t="s">
        <v>107</v>
      </c>
      <c r="S29" s="97">
        <f>((1+$E$12)*$E$5)+$E$5</f>
        <v>2.5000000000000001E-2</v>
      </c>
      <c r="T29" s="97">
        <f t="shared" ref="T29:AB29" si="51">((1+$E$12)*$E$5)+$E$5</f>
        <v>2.5000000000000001E-2</v>
      </c>
      <c r="U29" s="97">
        <f t="shared" si="51"/>
        <v>2.5000000000000001E-2</v>
      </c>
      <c r="V29" s="97">
        <f t="shared" si="51"/>
        <v>2.5000000000000001E-2</v>
      </c>
      <c r="W29" s="97">
        <f t="shared" si="51"/>
        <v>2.5000000000000001E-2</v>
      </c>
      <c r="X29" s="97">
        <f t="shared" si="51"/>
        <v>2.5000000000000001E-2</v>
      </c>
      <c r="Y29" s="97">
        <f t="shared" si="51"/>
        <v>2.5000000000000001E-2</v>
      </c>
      <c r="Z29" s="97">
        <f t="shared" si="51"/>
        <v>2.5000000000000001E-2</v>
      </c>
      <c r="AA29" s="97">
        <f t="shared" si="51"/>
        <v>2.5000000000000001E-2</v>
      </c>
      <c r="AB29" s="97">
        <f t="shared" si="51"/>
        <v>2.5000000000000001E-2</v>
      </c>
      <c r="AC29" s="12"/>
      <c r="AD29" s="173"/>
      <c r="AE29" s="181"/>
      <c r="AF29" s="20" t="s">
        <v>107</v>
      </c>
      <c r="AG29" s="97">
        <f>((1+$E$12)*$E$5)+$E$5</f>
        <v>2.5000000000000001E-2</v>
      </c>
      <c r="AH29" s="97">
        <f t="shared" ref="AH29:AP29" si="52">((1+$E$12)*$E$5)+$E$5</f>
        <v>2.5000000000000001E-2</v>
      </c>
      <c r="AI29" s="97">
        <f t="shared" si="52"/>
        <v>2.5000000000000001E-2</v>
      </c>
      <c r="AJ29" s="97">
        <f t="shared" si="52"/>
        <v>2.5000000000000001E-2</v>
      </c>
      <c r="AK29" s="97">
        <f t="shared" si="52"/>
        <v>2.5000000000000001E-2</v>
      </c>
      <c r="AL29" s="97">
        <f t="shared" si="52"/>
        <v>2.5000000000000001E-2</v>
      </c>
      <c r="AM29" s="97">
        <f t="shared" si="52"/>
        <v>2.5000000000000001E-2</v>
      </c>
      <c r="AN29" s="97">
        <f t="shared" si="52"/>
        <v>2.5000000000000001E-2</v>
      </c>
      <c r="AO29" s="97">
        <f t="shared" si="52"/>
        <v>2.5000000000000001E-2</v>
      </c>
      <c r="AP29" s="97">
        <f t="shared" si="52"/>
        <v>2.5000000000000001E-2</v>
      </c>
      <c r="AQ29" s="12"/>
      <c r="AR29" s="173"/>
      <c r="AS29" s="181"/>
      <c r="AT29" s="20" t="s">
        <v>107</v>
      </c>
      <c r="AU29" s="97">
        <f>((1+$E$12)*$E$5)+$E$5</f>
        <v>2.5000000000000001E-2</v>
      </c>
      <c r="AV29" s="97">
        <f t="shared" ref="AV29:BD29" si="53">((1+$E$12)*$E$5)+$E$5</f>
        <v>2.5000000000000001E-2</v>
      </c>
      <c r="AW29" s="97">
        <f t="shared" si="53"/>
        <v>2.5000000000000001E-2</v>
      </c>
      <c r="AX29" s="97">
        <f t="shared" si="53"/>
        <v>2.5000000000000001E-2</v>
      </c>
      <c r="AY29" s="97">
        <f t="shared" si="53"/>
        <v>2.5000000000000001E-2</v>
      </c>
      <c r="AZ29" s="97">
        <f t="shared" si="53"/>
        <v>2.5000000000000001E-2</v>
      </c>
      <c r="BA29" s="97">
        <f t="shared" si="53"/>
        <v>2.5000000000000001E-2</v>
      </c>
      <c r="BB29" s="97">
        <f t="shared" si="53"/>
        <v>2.5000000000000001E-2</v>
      </c>
      <c r="BC29" s="97">
        <f t="shared" si="53"/>
        <v>2.5000000000000001E-2</v>
      </c>
      <c r="BD29" s="97">
        <f t="shared" si="53"/>
        <v>2.5000000000000001E-2</v>
      </c>
      <c r="BE29" s="12"/>
      <c r="BF29" s="173"/>
      <c r="BG29" s="181"/>
      <c r="BH29" s="20" t="s">
        <v>107</v>
      </c>
      <c r="BI29" s="97">
        <f>((1+$E$12)*$E$5)+$E$5</f>
        <v>2.5000000000000001E-2</v>
      </c>
      <c r="BJ29" s="97">
        <f t="shared" ref="BJ29:BR29" si="54">((1+$E$12)*$E$5)+$E$5</f>
        <v>2.5000000000000001E-2</v>
      </c>
      <c r="BK29" s="97">
        <f t="shared" si="54"/>
        <v>2.5000000000000001E-2</v>
      </c>
      <c r="BL29" s="97">
        <f t="shared" si="54"/>
        <v>2.5000000000000001E-2</v>
      </c>
      <c r="BM29" s="97">
        <f t="shared" si="54"/>
        <v>2.5000000000000001E-2</v>
      </c>
      <c r="BN29" s="97">
        <f t="shared" si="54"/>
        <v>2.5000000000000001E-2</v>
      </c>
      <c r="BO29" s="97">
        <f t="shared" si="54"/>
        <v>2.5000000000000001E-2</v>
      </c>
      <c r="BP29" s="97">
        <f t="shared" si="54"/>
        <v>2.5000000000000001E-2</v>
      </c>
      <c r="BQ29" s="97">
        <f t="shared" si="54"/>
        <v>2.5000000000000001E-2</v>
      </c>
      <c r="BR29" s="97">
        <f t="shared" si="54"/>
        <v>2.5000000000000001E-2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2.5000000000000001E-2</v>
      </c>
      <c r="F30" s="97">
        <f>E30+F29</f>
        <v>0.05</v>
      </c>
      <c r="G30" s="97">
        <f t="shared" ref="G30:N30" si="55">F30+G29</f>
        <v>7.5000000000000011E-2</v>
      </c>
      <c r="H30" s="97">
        <f t="shared" si="55"/>
        <v>0.1</v>
      </c>
      <c r="I30" s="97">
        <f t="shared" si="55"/>
        <v>0.125</v>
      </c>
      <c r="J30" s="97">
        <f t="shared" si="55"/>
        <v>0.15</v>
      </c>
      <c r="K30" s="97">
        <f t="shared" si="55"/>
        <v>0.17499999999999999</v>
      </c>
      <c r="L30" s="97">
        <f t="shared" si="55"/>
        <v>0.19999999999999998</v>
      </c>
      <c r="M30" s="97">
        <f t="shared" si="55"/>
        <v>0.22499999999999998</v>
      </c>
      <c r="N30" s="97">
        <f t="shared" si="55"/>
        <v>0.24999999999999997</v>
      </c>
      <c r="O30" s="12"/>
      <c r="P30" s="164"/>
      <c r="Q30" s="182"/>
      <c r="R30" s="20" t="s">
        <v>108</v>
      </c>
      <c r="S30" s="97">
        <f>S29</f>
        <v>2.5000000000000001E-2</v>
      </c>
      <c r="T30" s="97">
        <f>S30+T29</f>
        <v>0.05</v>
      </c>
      <c r="U30" s="97">
        <f t="shared" ref="U30:AB30" si="56">T30+U29</f>
        <v>7.5000000000000011E-2</v>
      </c>
      <c r="V30" s="97">
        <f t="shared" si="56"/>
        <v>0.1</v>
      </c>
      <c r="W30" s="97">
        <f t="shared" si="56"/>
        <v>0.125</v>
      </c>
      <c r="X30" s="97">
        <f t="shared" si="56"/>
        <v>0.15</v>
      </c>
      <c r="Y30" s="97">
        <f t="shared" si="56"/>
        <v>0.17499999999999999</v>
      </c>
      <c r="Z30" s="97">
        <f t="shared" si="56"/>
        <v>0.19999999999999998</v>
      </c>
      <c r="AA30" s="97">
        <f t="shared" si="56"/>
        <v>0.22499999999999998</v>
      </c>
      <c r="AB30" s="97">
        <f t="shared" si="56"/>
        <v>0.24999999999999997</v>
      </c>
      <c r="AC30" s="12"/>
      <c r="AD30" s="164"/>
      <c r="AE30" s="182"/>
      <c r="AF30" s="20" t="s">
        <v>108</v>
      </c>
      <c r="AG30" s="97">
        <f>AG29</f>
        <v>2.5000000000000001E-2</v>
      </c>
      <c r="AH30" s="97">
        <f>AG30+AH29</f>
        <v>0.05</v>
      </c>
      <c r="AI30" s="97">
        <f t="shared" ref="AI30:AP30" si="57">AH30+AI29</f>
        <v>7.5000000000000011E-2</v>
      </c>
      <c r="AJ30" s="97">
        <f t="shared" si="57"/>
        <v>0.1</v>
      </c>
      <c r="AK30" s="97">
        <f t="shared" si="57"/>
        <v>0.125</v>
      </c>
      <c r="AL30" s="97">
        <f t="shared" si="57"/>
        <v>0.15</v>
      </c>
      <c r="AM30" s="97">
        <f t="shared" si="57"/>
        <v>0.17499999999999999</v>
      </c>
      <c r="AN30" s="97">
        <f t="shared" si="57"/>
        <v>0.19999999999999998</v>
      </c>
      <c r="AO30" s="97">
        <f t="shared" si="57"/>
        <v>0.22499999999999998</v>
      </c>
      <c r="AP30" s="97">
        <f t="shared" si="57"/>
        <v>0.24999999999999997</v>
      </c>
      <c r="AQ30" s="12"/>
      <c r="AR30" s="164"/>
      <c r="AS30" s="182"/>
      <c r="AT30" s="20" t="s">
        <v>108</v>
      </c>
      <c r="AU30" s="97">
        <f>AU29</f>
        <v>2.5000000000000001E-2</v>
      </c>
      <c r="AV30" s="97">
        <f>AU30+AV29</f>
        <v>0.05</v>
      </c>
      <c r="AW30" s="97">
        <f t="shared" ref="AW30:BD30" si="58">AV30+AW29</f>
        <v>7.5000000000000011E-2</v>
      </c>
      <c r="AX30" s="97">
        <f t="shared" si="58"/>
        <v>0.1</v>
      </c>
      <c r="AY30" s="97">
        <f t="shared" si="58"/>
        <v>0.125</v>
      </c>
      <c r="AZ30" s="97">
        <f t="shared" si="58"/>
        <v>0.15</v>
      </c>
      <c r="BA30" s="97">
        <f t="shared" si="58"/>
        <v>0.17499999999999999</v>
      </c>
      <c r="BB30" s="97">
        <f t="shared" si="58"/>
        <v>0.19999999999999998</v>
      </c>
      <c r="BC30" s="97">
        <f t="shared" si="58"/>
        <v>0.22499999999999998</v>
      </c>
      <c r="BD30" s="97">
        <f t="shared" si="58"/>
        <v>0.24999999999999997</v>
      </c>
      <c r="BE30" s="12"/>
      <c r="BF30" s="164"/>
      <c r="BG30" s="182"/>
      <c r="BH30" s="20" t="s">
        <v>108</v>
      </c>
      <c r="BI30" s="97">
        <f>BI29</f>
        <v>2.5000000000000001E-2</v>
      </c>
      <c r="BJ30" s="97">
        <f>BI30+BJ29</f>
        <v>0.05</v>
      </c>
      <c r="BK30" s="97">
        <f t="shared" ref="BK30:BR30" si="59">BJ30+BK29</f>
        <v>7.5000000000000011E-2</v>
      </c>
      <c r="BL30" s="97">
        <f t="shared" si="59"/>
        <v>0.1</v>
      </c>
      <c r="BM30" s="97">
        <f t="shared" si="59"/>
        <v>0.125</v>
      </c>
      <c r="BN30" s="97">
        <f t="shared" si="59"/>
        <v>0.15</v>
      </c>
      <c r="BO30" s="97">
        <f t="shared" si="59"/>
        <v>0.17499999999999999</v>
      </c>
      <c r="BP30" s="97">
        <f t="shared" si="59"/>
        <v>0.19999999999999998</v>
      </c>
      <c r="BQ30" s="97">
        <f t="shared" si="59"/>
        <v>0.22499999999999998</v>
      </c>
      <c r="BR30" s="97">
        <f t="shared" si="59"/>
        <v>0.24999999999999997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0.125</v>
      </c>
      <c r="F34" s="17">
        <f t="shared" ref="F34:N34" si="60">F39*$E$4/F$16</f>
        <v>8.9285714285714288E-2</v>
      </c>
      <c r="G34" s="17">
        <f t="shared" si="60"/>
        <v>6.3775510204081634E-2</v>
      </c>
      <c r="H34" s="17">
        <f t="shared" si="60"/>
        <v>4.5553935860058306E-2</v>
      </c>
      <c r="I34" s="17">
        <f t="shared" si="60"/>
        <v>3.2538525614327365E-2</v>
      </c>
      <c r="J34" s="17">
        <f t="shared" si="60"/>
        <v>2.3241804010233832E-2</v>
      </c>
      <c r="K34" s="17">
        <f t="shared" si="60"/>
        <v>1.6601288578738452E-2</v>
      </c>
      <c r="L34" s="17">
        <f t="shared" si="60"/>
        <v>1.1858063270527464E-2</v>
      </c>
      <c r="M34" s="17">
        <f t="shared" si="60"/>
        <v>8.4700451932339035E-3</v>
      </c>
      <c r="N34" s="17">
        <f t="shared" si="60"/>
        <v>6.0500322808813593E-3</v>
      </c>
      <c r="P34" s="172" t="s">
        <v>16</v>
      </c>
      <c r="Q34" s="165" t="s">
        <v>41</v>
      </c>
      <c r="R34" s="16" t="s">
        <v>83</v>
      </c>
      <c r="S34" s="17">
        <f>S39*$E$4/S$16</f>
        <v>0.10714285714285714</v>
      </c>
      <c r="T34" s="17">
        <f t="shared" ref="T34:AB34" si="61">T39*$E$4/T$16</f>
        <v>7.6530612244897961E-2</v>
      </c>
      <c r="U34" s="17">
        <f t="shared" si="61"/>
        <v>5.466472303206997E-2</v>
      </c>
      <c r="V34" s="17">
        <f t="shared" si="61"/>
        <v>3.9046230737192836E-2</v>
      </c>
      <c r="W34" s="17">
        <f t="shared" si="61"/>
        <v>2.7890164812280599E-2</v>
      </c>
      <c r="X34" s="17">
        <f t="shared" si="61"/>
        <v>1.9921546294486142E-2</v>
      </c>
      <c r="Y34" s="17">
        <f t="shared" si="61"/>
        <v>1.4229675924632958E-2</v>
      </c>
      <c r="Z34" s="17">
        <f t="shared" si="61"/>
        <v>1.0164054231880684E-2</v>
      </c>
      <c r="AA34" s="17">
        <f t="shared" si="61"/>
        <v>7.260038737057631E-3</v>
      </c>
      <c r="AB34" s="17">
        <f t="shared" si="61"/>
        <v>5.1857419550411649E-3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8.9285714285714288E-2</v>
      </c>
      <c r="AH34" s="17">
        <f t="shared" ref="AH34:AP34" si="62">AH39*$E$4/AH$16</f>
        <v>6.3775510204081634E-2</v>
      </c>
      <c r="AI34" s="17">
        <f t="shared" si="62"/>
        <v>4.5553935860058306E-2</v>
      </c>
      <c r="AJ34" s="17">
        <f t="shared" si="62"/>
        <v>3.2538525614327365E-2</v>
      </c>
      <c r="AK34" s="17">
        <f t="shared" si="62"/>
        <v>2.3241804010233832E-2</v>
      </c>
      <c r="AL34" s="17">
        <f t="shared" si="62"/>
        <v>1.6601288578738452E-2</v>
      </c>
      <c r="AM34" s="17">
        <f t="shared" si="62"/>
        <v>1.1858063270527465E-2</v>
      </c>
      <c r="AN34" s="17">
        <f t="shared" si="62"/>
        <v>8.4700451932339035E-3</v>
      </c>
      <c r="AO34" s="17">
        <f t="shared" si="62"/>
        <v>6.0500322808813593E-3</v>
      </c>
      <c r="AP34" s="17">
        <f t="shared" si="62"/>
        <v>4.3214516292009704E-3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7.1428571428571425E-2</v>
      </c>
      <c r="AV34" s="17">
        <f t="shared" ref="AV34:BD34" si="63">AV39*$E$4/AV$16</f>
        <v>5.1020408163265307E-2</v>
      </c>
      <c r="AW34" s="17">
        <f t="shared" si="63"/>
        <v>3.6443148688046649E-2</v>
      </c>
      <c r="AX34" s="17">
        <f t="shared" si="63"/>
        <v>2.6030820491461892E-2</v>
      </c>
      <c r="AY34" s="17">
        <f t="shared" si="63"/>
        <v>1.8593443208187066E-2</v>
      </c>
      <c r="AZ34" s="17">
        <f t="shared" si="63"/>
        <v>1.3281030862990761E-2</v>
      </c>
      <c r="BA34" s="17">
        <f t="shared" si="63"/>
        <v>9.4864506164219712E-3</v>
      </c>
      <c r="BB34" s="17">
        <f t="shared" si="63"/>
        <v>6.7760361545871227E-3</v>
      </c>
      <c r="BC34" s="17">
        <f t="shared" si="63"/>
        <v>4.8400258247050876E-3</v>
      </c>
      <c r="BD34" s="17">
        <f t="shared" si="63"/>
        <v>3.4571613033607764E-3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5.3571428571428568E-2</v>
      </c>
      <c r="BJ34" s="17">
        <f t="shared" ref="BJ34:BR34" si="64">BJ39*$E$4/BJ$16</f>
        <v>3.826530612244898E-2</v>
      </c>
      <c r="BK34" s="17">
        <f t="shared" si="64"/>
        <v>2.7332361516034985E-2</v>
      </c>
      <c r="BL34" s="17">
        <f t="shared" si="64"/>
        <v>1.9523115368596418E-2</v>
      </c>
      <c r="BM34" s="17">
        <f t="shared" si="64"/>
        <v>1.3945082406140299E-2</v>
      </c>
      <c r="BN34" s="17">
        <f t="shared" si="64"/>
        <v>9.9607731472430711E-3</v>
      </c>
      <c r="BO34" s="17">
        <f t="shared" si="64"/>
        <v>7.1148379623164788E-3</v>
      </c>
      <c r="BP34" s="17">
        <f t="shared" si="64"/>
        <v>5.0820271159403418E-3</v>
      </c>
      <c r="BQ34" s="17">
        <f t="shared" si="64"/>
        <v>3.6300193685288155E-3</v>
      </c>
      <c r="BR34" s="17">
        <f t="shared" si="64"/>
        <v>2.5928709775205824E-3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7.1230737192836319E-2</v>
      </c>
      <c r="J35" s="17"/>
      <c r="K35" s="17"/>
      <c r="L35" s="17"/>
      <c r="M35" s="17"/>
      <c r="N35" s="18">
        <f>SUM(E34:N34)/10</f>
        <v>4.2237491929779658E-2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6.1054917593859705E-2</v>
      </c>
      <c r="X35" s="17"/>
      <c r="Y35" s="17"/>
      <c r="Z35" s="17"/>
      <c r="AA35" s="17"/>
      <c r="AB35" s="18">
        <f>SUM(S34:AB34)/10</f>
        <v>3.6203564511239711E-2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5.0879097994883084E-2</v>
      </c>
      <c r="AL35" s="17"/>
      <c r="AM35" s="17"/>
      <c r="AN35" s="17"/>
      <c r="AO35" s="17"/>
      <c r="AP35" s="18">
        <f>SUM(AG34:AP34)/10</f>
        <v>3.0169637092699753E-2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4.070327839590647E-2</v>
      </c>
      <c r="AZ35" s="17"/>
      <c r="BA35" s="17"/>
      <c r="BB35" s="17"/>
      <c r="BC35" s="17"/>
      <c r="BD35" s="18">
        <f>SUM(AU34:BD34)/10</f>
        <v>2.4135709674159806E-2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3.0527458796929852E-2</v>
      </c>
      <c r="BN35" s="17"/>
      <c r="BO35" s="17"/>
      <c r="BP35" s="17"/>
      <c r="BQ35" s="17"/>
      <c r="BR35" s="18">
        <f>SUM(BI34:BR34)/10</f>
        <v>1.8101782255619855E-2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65">E$18*(E34/E$20)</f>
        <v>0.125</v>
      </c>
      <c r="F36" s="17">
        <f t="shared" si="65"/>
        <v>0.21428571428571427</v>
      </c>
      <c r="G36" s="17">
        <f t="shared" si="65"/>
        <v>0.27806122448979587</v>
      </c>
      <c r="H36" s="17">
        <f t="shared" si="65"/>
        <v>0.32361516034985432</v>
      </c>
      <c r="I36" s="17">
        <f t="shared" si="65"/>
        <v>0.35615368596418157</v>
      </c>
      <c r="J36" s="17">
        <f t="shared" si="65"/>
        <v>0.37939548997441541</v>
      </c>
      <c r="K36" s="17">
        <f t="shared" si="65"/>
        <v>0.39599677855315374</v>
      </c>
      <c r="L36" s="17">
        <f t="shared" si="65"/>
        <v>0.40785484182368065</v>
      </c>
      <c r="M36" s="17">
        <f t="shared" si="65"/>
        <v>0.41632488701691595</v>
      </c>
      <c r="N36" s="17">
        <f t="shared" si="65"/>
        <v>0.42237491929779775</v>
      </c>
      <c r="P36" s="173"/>
      <c r="Q36" s="165"/>
      <c r="R36" s="16" t="s">
        <v>53</v>
      </c>
      <c r="S36" s="17">
        <f>S$18*(S34/S$20)</f>
        <v>0.10714285714285714</v>
      </c>
      <c r="T36" s="17">
        <f t="shared" ref="T36:AB36" si="66">T$18*(T34/T$20)</f>
        <v>0.18367346938775508</v>
      </c>
      <c r="U36" s="17">
        <f t="shared" si="66"/>
        <v>0.23833819241982501</v>
      </c>
      <c r="V36" s="17">
        <f t="shared" si="66"/>
        <v>0.277384423157018</v>
      </c>
      <c r="W36" s="17">
        <f t="shared" si="66"/>
        <v>0.30527458796929852</v>
      </c>
      <c r="X36" s="17">
        <f t="shared" si="66"/>
        <v>0.32519613426378463</v>
      </c>
      <c r="Y36" s="17">
        <f t="shared" si="66"/>
        <v>0.33942581018841744</v>
      </c>
      <c r="Z36" s="17">
        <f t="shared" si="66"/>
        <v>0.34958986442029771</v>
      </c>
      <c r="AA36" s="17">
        <f t="shared" si="66"/>
        <v>0.35684990315735649</v>
      </c>
      <c r="AB36" s="17">
        <f t="shared" si="66"/>
        <v>0.36203564511239805</v>
      </c>
      <c r="AC36" s="5"/>
      <c r="AD36" s="173"/>
      <c r="AE36" s="165"/>
      <c r="AF36" s="16" t="s">
        <v>53</v>
      </c>
      <c r="AG36" s="17">
        <f>AG$18*(AG34/AG$20)</f>
        <v>8.9285714285714274E-2</v>
      </c>
      <c r="AH36" s="17">
        <f t="shared" ref="AH36:AP36" si="67">AH$18*(AH34/AH$20)</f>
        <v>0.15306122448979592</v>
      </c>
      <c r="AI36" s="17">
        <f t="shared" si="67"/>
        <v>0.19861516034985416</v>
      </c>
      <c r="AJ36" s="17">
        <f t="shared" si="67"/>
        <v>0.23115368596418168</v>
      </c>
      <c r="AK36" s="17">
        <f t="shared" si="67"/>
        <v>0.25439548997441541</v>
      </c>
      <c r="AL36" s="17">
        <f t="shared" si="67"/>
        <v>0.27099677855315385</v>
      </c>
      <c r="AM36" s="17">
        <f t="shared" si="67"/>
        <v>0.28285484182368126</v>
      </c>
      <c r="AN36" s="17">
        <f t="shared" si="67"/>
        <v>0.29132488701691478</v>
      </c>
      <c r="AO36" s="17">
        <f t="shared" si="67"/>
        <v>0.29737491929779708</v>
      </c>
      <c r="AP36" s="17">
        <f t="shared" si="67"/>
        <v>0.30169637092699836</v>
      </c>
      <c r="AQ36" s="5"/>
      <c r="AR36" s="173"/>
      <c r="AS36" s="165"/>
      <c r="AT36" s="16" t="s">
        <v>53</v>
      </c>
      <c r="AU36" s="17">
        <f>AU$18*(AU34/AU$20)</f>
        <v>7.1428571428571425E-2</v>
      </c>
      <c r="AV36" s="17">
        <f t="shared" ref="AV36:BD36" si="68">AV$18*(AV34/AV$20)</f>
        <v>0.12244897959183673</v>
      </c>
      <c r="AW36" s="17">
        <f t="shared" si="68"/>
        <v>0.15889212827988336</v>
      </c>
      <c r="AX36" s="17">
        <f t="shared" si="68"/>
        <v>0.18492294877134535</v>
      </c>
      <c r="AY36" s="17">
        <f t="shared" si="68"/>
        <v>0.20351639197953234</v>
      </c>
      <c r="AZ36" s="17">
        <f t="shared" si="68"/>
        <v>0.2167974228425231</v>
      </c>
      <c r="BA36" s="17">
        <f t="shared" si="68"/>
        <v>0.22628387345894493</v>
      </c>
      <c r="BB36" s="17">
        <f t="shared" si="68"/>
        <v>0.23305990961353182</v>
      </c>
      <c r="BC36" s="17">
        <f t="shared" si="68"/>
        <v>0.23789993543823765</v>
      </c>
      <c r="BD36" s="17">
        <f t="shared" si="68"/>
        <v>0.24135709674159869</v>
      </c>
      <c r="BE36" s="5"/>
      <c r="BF36" s="173"/>
      <c r="BG36" s="165"/>
      <c r="BH36" s="16" t="s">
        <v>53</v>
      </c>
      <c r="BI36" s="17">
        <f>BI$18*(BI34/BI$20)</f>
        <v>5.3571428571428568E-2</v>
      </c>
      <c r="BJ36" s="17">
        <f t="shared" ref="BJ36:BR36" si="69">BJ$18*(BJ34/BJ$20)</f>
        <v>9.1836734693877542E-2</v>
      </c>
      <c r="BK36" s="17">
        <f t="shared" si="69"/>
        <v>0.11916909620991251</v>
      </c>
      <c r="BL36" s="17">
        <f t="shared" si="69"/>
        <v>0.138692211578509</v>
      </c>
      <c r="BM36" s="17">
        <f t="shared" si="69"/>
        <v>0.15263729398464926</v>
      </c>
      <c r="BN36" s="17">
        <f t="shared" si="69"/>
        <v>0.16259806713189232</v>
      </c>
      <c r="BO36" s="17">
        <f t="shared" si="69"/>
        <v>0.16971290509420872</v>
      </c>
      <c r="BP36" s="17">
        <f t="shared" si="69"/>
        <v>0.17479493221014886</v>
      </c>
      <c r="BQ36" s="17">
        <f t="shared" si="69"/>
        <v>0.17842495157867824</v>
      </c>
      <c r="BR36" s="17">
        <f t="shared" si="69"/>
        <v>0.18101782255619903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70">10*E34</f>
        <v>1.25</v>
      </c>
      <c r="F37" s="21">
        <f t="shared" si="70"/>
        <v>0.8928571428571429</v>
      </c>
      <c r="G37" s="21">
        <f t="shared" si="70"/>
        <v>0.63775510204081631</v>
      </c>
      <c r="H37" s="21">
        <f t="shared" si="70"/>
        <v>0.45553935860058303</v>
      </c>
      <c r="I37" s="21">
        <f t="shared" si="70"/>
        <v>0.32538525614327363</v>
      </c>
      <c r="J37" s="21">
        <f t="shared" si="70"/>
        <v>0.23241804010233832</v>
      </c>
      <c r="K37" s="21">
        <f t="shared" si="70"/>
        <v>0.16601288578738452</v>
      </c>
      <c r="L37" s="21">
        <f t="shared" si="70"/>
        <v>0.11858063270527464</v>
      </c>
      <c r="M37" s="21">
        <f t="shared" si="70"/>
        <v>8.4700451932339035E-2</v>
      </c>
      <c r="N37" s="21">
        <f t="shared" si="70"/>
        <v>6.0500322808813595E-2</v>
      </c>
      <c r="P37" s="173"/>
      <c r="Q37" s="163"/>
      <c r="R37" s="20" t="s">
        <v>57</v>
      </c>
      <c r="S37" s="21">
        <f t="shared" ref="S37:AB37" si="71">10*S34</f>
        <v>1.0714285714285714</v>
      </c>
      <c r="T37" s="21">
        <f t="shared" si="71"/>
        <v>0.76530612244897966</v>
      </c>
      <c r="U37" s="21">
        <f t="shared" si="71"/>
        <v>0.54664723032069973</v>
      </c>
      <c r="V37" s="21">
        <f t="shared" si="71"/>
        <v>0.39046230737192833</v>
      </c>
      <c r="W37" s="21">
        <f t="shared" si="71"/>
        <v>0.27890164812280599</v>
      </c>
      <c r="X37" s="21">
        <f t="shared" si="71"/>
        <v>0.19921546294486142</v>
      </c>
      <c r="Y37" s="21">
        <f t="shared" si="71"/>
        <v>0.14229675924632956</v>
      </c>
      <c r="Z37" s="21">
        <f t="shared" si="71"/>
        <v>0.10164054231880684</v>
      </c>
      <c r="AA37" s="21">
        <f t="shared" si="71"/>
        <v>7.2600387370576308E-2</v>
      </c>
      <c r="AB37" s="21">
        <f t="shared" si="71"/>
        <v>5.1857419550411649E-2</v>
      </c>
      <c r="AC37" s="5"/>
      <c r="AD37" s="173"/>
      <c r="AE37" s="163"/>
      <c r="AF37" s="20" t="s">
        <v>57</v>
      </c>
      <c r="AG37" s="21">
        <f t="shared" ref="AG37:AP37" si="72">10*AG34</f>
        <v>0.8928571428571429</v>
      </c>
      <c r="AH37" s="21">
        <f t="shared" si="72"/>
        <v>0.63775510204081631</v>
      </c>
      <c r="AI37" s="21">
        <f t="shared" si="72"/>
        <v>0.45553935860058303</v>
      </c>
      <c r="AJ37" s="21">
        <f t="shared" si="72"/>
        <v>0.32538525614327363</v>
      </c>
      <c r="AK37" s="21">
        <f t="shared" si="72"/>
        <v>0.23241804010233832</v>
      </c>
      <c r="AL37" s="21">
        <f t="shared" si="72"/>
        <v>0.16601288578738452</v>
      </c>
      <c r="AM37" s="21">
        <f t="shared" si="72"/>
        <v>0.11858063270527465</v>
      </c>
      <c r="AN37" s="21">
        <f t="shared" si="72"/>
        <v>8.4700451932339035E-2</v>
      </c>
      <c r="AO37" s="21">
        <f t="shared" si="72"/>
        <v>6.0500322808813595E-2</v>
      </c>
      <c r="AP37" s="21">
        <f t="shared" si="72"/>
        <v>4.3214516292009703E-2</v>
      </c>
      <c r="AQ37" s="5"/>
      <c r="AR37" s="173"/>
      <c r="AS37" s="163"/>
      <c r="AT37" s="20" t="s">
        <v>57</v>
      </c>
      <c r="AU37" s="21">
        <f t="shared" ref="AU37:BD37" si="73">10*AU34</f>
        <v>0.71428571428571419</v>
      </c>
      <c r="AV37" s="21">
        <f t="shared" si="73"/>
        <v>0.51020408163265307</v>
      </c>
      <c r="AW37" s="21">
        <f t="shared" si="73"/>
        <v>0.3644314868804665</v>
      </c>
      <c r="AX37" s="21">
        <f t="shared" si="73"/>
        <v>0.26030820491461892</v>
      </c>
      <c r="AY37" s="21">
        <f t="shared" si="73"/>
        <v>0.18593443208187066</v>
      </c>
      <c r="AZ37" s="21">
        <f t="shared" si="73"/>
        <v>0.13281030862990761</v>
      </c>
      <c r="BA37" s="21">
        <f t="shared" si="73"/>
        <v>9.4864506164219708E-2</v>
      </c>
      <c r="BB37" s="21">
        <f t="shared" si="73"/>
        <v>6.7760361545871228E-2</v>
      </c>
      <c r="BC37" s="21">
        <f t="shared" si="73"/>
        <v>4.8400258247050874E-2</v>
      </c>
      <c r="BD37" s="21">
        <f t="shared" si="73"/>
        <v>3.4571613033607763E-2</v>
      </c>
      <c r="BE37" s="5"/>
      <c r="BF37" s="173"/>
      <c r="BG37" s="163"/>
      <c r="BH37" s="20" t="s">
        <v>57</v>
      </c>
      <c r="BI37" s="21">
        <f t="shared" ref="BI37:BR37" si="74">10*BI34</f>
        <v>0.5357142857142857</v>
      </c>
      <c r="BJ37" s="21">
        <f t="shared" si="74"/>
        <v>0.38265306122448983</v>
      </c>
      <c r="BK37" s="21">
        <f t="shared" si="74"/>
        <v>0.27332361516034986</v>
      </c>
      <c r="BL37" s="21">
        <f t="shared" si="74"/>
        <v>0.19523115368596416</v>
      </c>
      <c r="BM37" s="21">
        <f t="shared" si="74"/>
        <v>0.13945082406140299</v>
      </c>
      <c r="BN37" s="21">
        <f t="shared" si="74"/>
        <v>9.9607731472430711E-2</v>
      </c>
      <c r="BO37" s="21">
        <f t="shared" si="74"/>
        <v>7.1148379623164781E-2</v>
      </c>
      <c r="BP37" s="21">
        <f t="shared" si="74"/>
        <v>5.0820271159403421E-2</v>
      </c>
      <c r="BQ37" s="21">
        <f t="shared" si="74"/>
        <v>3.6300193685288154E-2</v>
      </c>
      <c r="BR37" s="21">
        <f t="shared" si="74"/>
        <v>2.5928709775205824E-2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1.25</v>
      </c>
      <c r="F38" s="21">
        <f>10*F36</f>
        <v>2.1428571428571428</v>
      </c>
      <c r="G38" s="21">
        <f>10*G36</f>
        <v>2.7806122448979584</v>
      </c>
      <c r="H38" s="21">
        <f t="shared" ref="H38:N38" si="75">10*H36</f>
        <v>3.2361516034985431</v>
      </c>
      <c r="I38" s="21">
        <f t="shared" si="75"/>
        <v>3.5615368596418158</v>
      </c>
      <c r="J38" s="21">
        <f t="shared" si="75"/>
        <v>3.7939548997441541</v>
      </c>
      <c r="K38" s="21">
        <f t="shared" si="75"/>
        <v>3.9599677855315374</v>
      </c>
      <c r="L38" s="21">
        <f t="shared" si="75"/>
        <v>4.0785484182368066</v>
      </c>
      <c r="M38" s="21">
        <f t="shared" si="75"/>
        <v>4.1632488701691592</v>
      </c>
      <c r="N38" s="21">
        <f t="shared" si="75"/>
        <v>4.2237491929779774</v>
      </c>
      <c r="P38" s="173"/>
      <c r="Q38" s="163"/>
      <c r="R38" s="20" t="s">
        <v>58</v>
      </c>
      <c r="S38" s="21">
        <f>10*S36</f>
        <v>1.0714285714285714</v>
      </c>
      <c r="T38" s="21">
        <f>10*T36</f>
        <v>1.8367346938775508</v>
      </c>
      <c r="U38" s="21">
        <f>10*U36</f>
        <v>2.3833819241982503</v>
      </c>
      <c r="V38" s="21">
        <f t="shared" ref="V38:AB38" si="76">10*V36</f>
        <v>2.7738442315701799</v>
      </c>
      <c r="W38" s="21">
        <f t="shared" si="76"/>
        <v>3.0527458796929849</v>
      </c>
      <c r="X38" s="21">
        <f t="shared" si="76"/>
        <v>3.2519613426378462</v>
      </c>
      <c r="Y38" s="21">
        <f t="shared" si="76"/>
        <v>3.3942581018841746</v>
      </c>
      <c r="Z38" s="21">
        <f t="shared" si="76"/>
        <v>3.4958986442029771</v>
      </c>
      <c r="AA38" s="21">
        <f t="shared" si="76"/>
        <v>3.5684990315735647</v>
      </c>
      <c r="AB38" s="21">
        <f t="shared" si="76"/>
        <v>3.6203564511239805</v>
      </c>
      <c r="AC38" s="5"/>
      <c r="AD38" s="173"/>
      <c r="AE38" s="163"/>
      <c r="AF38" s="20" t="s">
        <v>58</v>
      </c>
      <c r="AG38" s="21">
        <f>10*AG36</f>
        <v>0.89285714285714279</v>
      </c>
      <c r="AH38" s="21">
        <f>10*AH36</f>
        <v>1.5306122448979593</v>
      </c>
      <c r="AI38" s="21">
        <f>10*AI36</f>
        <v>1.9861516034985416</v>
      </c>
      <c r="AJ38" s="21">
        <f t="shared" ref="AJ38:AP38" si="77">10*AJ36</f>
        <v>2.3115368596418167</v>
      </c>
      <c r="AK38" s="21">
        <f t="shared" si="77"/>
        <v>2.5439548997441541</v>
      </c>
      <c r="AL38" s="21">
        <f t="shared" si="77"/>
        <v>2.7099677855315383</v>
      </c>
      <c r="AM38" s="21">
        <f t="shared" si="77"/>
        <v>2.8285484182368128</v>
      </c>
      <c r="AN38" s="21">
        <f t="shared" si="77"/>
        <v>2.9132488701691477</v>
      </c>
      <c r="AO38" s="21">
        <f t="shared" si="77"/>
        <v>2.9737491929779707</v>
      </c>
      <c r="AP38" s="21">
        <f t="shared" si="77"/>
        <v>3.0169637092699837</v>
      </c>
      <c r="AQ38" s="5"/>
      <c r="AR38" s="173"/>
      <c r="AS38" s="163"/>
      <c r="AT38" s="20" t="s">
        <v>58</v>
      </c>
      <c r="AU38" s="21">
        <f>10*AU36</f>
        <v>0.71428571428571419</v>
      </c>
      <c r="AV38" s="21">
        <f>10*AV36</f>
        <v>1.2244897959183674</v>
      </c>
      <c r="AW38" s="21">
        <f>10*AW36</f>
        <v>1.5889212827988337</v>
      </c>
      <c r="AX38" s="21">
        <f t="shared" ref="AX38:BD38" si="78">10*AX36</f>
        <v>1.8492294877134534</v>
      </c>
      <c r="AY38" s="21">
        <f t="shared" si="78"/>
        <v>2.0351639197953233</v>
      </c>
      <c r="AZ38" s="21">
        <f t="shared" si="78"/>
        <v>2.1679742284252308</v>
      </c>
      <c r="BA38" s="21">
        <f t="shared" si="78"/>
        <v>2.2628387345894492</v>
      </c>
      <c r="BB38" s="21">
        <f t="shared" si="78"/>
        <v>2.3305990961353182</v>
      </c>
      <c r="BC38" s="21">
        <f t="shared" si="78"/>
        <v>2.3789993543823766</v>
      </c>
      <c r="BD38" s="21">
        <f t="shared" si="78"/>
        <v>2.4135709674159869</v>
      </c>
      <c r="BE38" s="5"/>
      <c r="BF38" s="173"/>
      <c r="BG38" s="163"/>
      <c r="BH38" s="20" t="s">
        <v>58</v>
      </c>
      <c r="BI38" s="21">
        <f>10*BI36</f>
        <v>0.5357142857142857</v>
      </c>
      <c r="BJ38" s="21">
        <f>10*BJ36</f>
        <v>0.91836734693877542</v>
      </c>
      <c r="BK38" s="21">
        <f>10*BK36</f>
        <v>1.1916909620991252</v>
      </c>
      <c r="BL38" s="21">
        <f t="shared" ref="BL38:BR38" si="79">10*BL36</f>
        <v>1.3869221157850899</v>
      </c>
      <c r="BM38" s="21">
        <f t="shared" si="79"/>
        <v>1.5263729398464925</v>
      </c>
      <c r="BN38" s="21">
        <f t="shared" si="79"/>
        <v>1.6259806713189231</v>
      </c>
      <c r="BO38" s="21">
        <f t="shared" si="79"/>
        <v>1.6971290509420873</v>
      </c>
      <c r="BP38" s="21">
        <f t="shared" si="79"/>
        <v>1.7479493221014886</v>
      </c>
      <c r="BQ38" s="21">
        <f t="shared" si="79"/>
        <v>1.7842495157867824</v>
      </c>
      <c r="BR38" s="21">
        <f t="shared" si="79"/>
        <v>1.8101782255619903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80">$D32</f>
        <v>0.17499999999999999</v>
      </c>
      <c r="G39" s="17">
        <f t="shared" si="80"/>
        <v>0.17499999999999999</v>
      </c>
      <c r="H39" s="17">
        <f t="shared" si="80"/>
        <v>0.17499999999999999</v>
      </c>
      <c r="I39" s="17">
        <f t="shared" si="80"/>
        <v>0.17499999999999999</v>
      </c>
      <c r="J39" s="17">
        <f t="shared" si="80"/>
        <v>0.17499999999999999</v>
      </c>
      <c r="K39" s="17">
        <f t="shared" si="80"/>
        <v>0.17499999999999999</v>
      </c>
      <c r="L39" s="17">
        <f t="shared" si="80"/>
        <v>0.17499999999999999</v>
      </c>
      <c r="M39" s="17">
        <f t="shared" si="80"/>
        <v>0.17499999999999999</v>
      </c>
      <c r="N39" s="17">
        <f t="shared" si="80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81">$R32</f>
        <v>0.15</v>
      </c>
      <c r="U39" s="17">
        <f t="shared" si="81"/>
        <v>0.15</v>
      </c>
      <c r="V39" s="17">
        <f t="shared" si="81"/>
        <v>0.15</v>
      </c>
      <c r="W39" s="17">
        <f t="shared" si="81"/>
        <v>0.15</v>
      </c>
      <c r="X39" s="17">
        <f t="shared" si="81"/>
        <v>0.15</v>
      </c>
      <c r="Y39" s="17">
        <f t="shared" si="81"/>
        <v>0.15</v>
      </c>
      <c r="Z39" s="17">
        <f t="shared" si="81"/>
        <v>0.15</v>
      </c>
      <c r="AA39" s="17">
        <f t="shared" si="81"/>
        <v>0.15</v>
      </c>
      <c r="AB39" s="17">
        <f t="shared" si="81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82">$AF32</f>
        <v>0.125</v>
      </c>
      <c r="AI39" s="17">
        <f t="shared" si="82"/>
        <v>0.125</v>
      </c>
      <c r="AJ39" s="17">
        <f t="shared" si="82"/>
        <v>0.125</v>
      </c>
      <c r="AK39" s="17">
        <f t="shared" si="82"/>
        <v>0.125</v>
      </c>
      <c r="AL39" s="17">
        <f t="shared" si="82"/>
        <v>0.125</v>
      </c>
      <c r="AM39" s="17">
        <f t="shared" si="82"/>
        <v>0.125</v>
      </c>
      <c r="AN39" s="17">
        <f t="shared" si="82"/>
        <v>0.125</v>
      </c>
      <c r="AO39" s="17">
        <f t="shared" si="82"/>
        <v>0.125</v>
      </c>
      <c r="AP39" s="17">
        <f t="shared" si="82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83">$AT32</f>
        <v>0.1</v>
      </c>
      <c r="AW39" s="17">
        <f t="shared" si="83"/>
        <v>0.1</v>
      </c>
      <c r="AX39" s="17">
        <f t="shared" si="83"/>
        <v>0.1</v>
      </c>
      <c r="AY39" s="17">
        <f t="shared" si="83"/>
        <v>0.1</v>
      </c>
      <c r="AZ39" s="17">
        <f t="shared" si="83"/>
        <v>0.1</v>
      </c>
      <c r="BA39" s="17">
        <f t="shared" si="83"/>
        <v>0.1</v>
      </c>
      <c r="BB39" s="17">
        <f t="shared" si="83"/>
        <v>0.1</v>
      </c>
      <c r="BC39" s="17">
        <f t="shared" si="83"/>
        <v>0.1</v>
      </c>
      <c r="BD39" s="17">
        <f t="shared" si="83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84">$BH32</f>
        <v>7.4999999999999997E-2</v>
      </c>
      <c r="BK39" s="17">
        <f t="shared" si="84"/>
        <v>7.4999999999999997E-2</v>
      </c>
      <c r="BL39" s="17">
        <f t="shared" si="84"/>
        <v>7.4999999999999997E-2</v>
      </c>
      <c r="BM39" s="17">
        <f t="shared" si="84"/>
        <v>7.4999999999999997E-2</v>
      </c>
      <c r="BN39" s="17">
        <f t="shared" si="84"/>
        <v>7.4999999999999997E-2</v>
      </c>
      <c r="BO39" s="17">
        <f t="shared" si="84"/>
        <v>7.4999999999999997E-2</v>
      </c>
      <c r="BP39" s="17">
        <f t="shared" si="84"/>
        <v>7.4999999999999997E-2</v>
      </c>
      <c r="BQ39" s="17">
        <f t="shared" si="84"/>
        <v>7.4999999999999997E-2</v>
      </c>
      <c r="BR39" s="17">
        <f t="shared" si="84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</v>
      </c>
      <c r="F40" s="22">
        <f t="shared" ref="F40:N40" si="85">F37*F$16</f>
        <v>175000</v>
      </c>
      <c r="G40" s="22">
        <f t="shared" si="85"/>
        <v>175000</v>
      </c>
      <c r="H40" s="22">
        <f t="shared" si="85"/>
        <v>174999.99999999997</v>
      </c>
      <c r="I40" s="22">
        <f t="shared" si="85"/>
        <v>175000</v>
      </c>
      <c r="J40" s="22">
        <f t="shared" si="85"/>
        <v>175000</v>
      </c>
      <c r="K40" s="22">
        <f t="shared" si="85"/>
        <v>175000.00000000003</v>
      </c>
      <c r="L40" s="22">
        <f t="shared" si="85"/>
        <v>175000</v>
      </c>
      <c r="M40" s="22">
        <f t="shared" si="85"/>
        <v>175000</v>
      </c>
      <c r="N40" s="22">
        <f t="shared" si="85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86">T37*T$16</f>
        <v>150000</v>
      </c>
      <c r="U40" s="22">
        <f t="shared" si="86"/>
        <v>150000</v>
      </c>
      <c r="V40" s="22">
        <f t="shared" si="86"/>
        <v>150000</v>
      </c>
      <c r="W40" s="22">
        <f t="shared" si="86"/>
        <v>150000</v>
      </c>
      <c r="X40" s="22">
        <f t="shared" si="86"/>
        <v>150000</v>
      </c>
      <c r="Y40" s="22">
        <f t="shared" si="86"/>
        <v>150000</v>
      </c>
      <c r="Z40" s="22">
        <f t="shared" si="86"/>
        <v>150000</v>
      </c>
      <c r="AA40" s="22">
        <f t="shared" si="86"/>
        <v>150000</v>
      </c>
      <c r="AB40" s="22">
        <f t="shared" si="86"/>
        <v>150000</v>
      </c>
      <c r="AC40" s="5"/>
      <c r="AD40" s="173"/>
      <c r="AE40" s="163"/>
      <c r="AF40" s="20" t="s">
        <v>57</v>
      </c>
      <c r="AG40" s="22">
        <f>AG37*AG$16</f>
        <v>125000</v>
      </c>
      <c r="AH40" s="22">
        <f t="shared" ref="AH40:AP40" si="87">AH37*AH$16</f>
        <v>125000</v>
      </c>
      <c r="AI40" s="22">
        <f t="shared" si="87"/>
        <v>124999.99999999999</v>
      </c>
      <c r="AJ40" s="22">
        <f t="shared" si="87"/>
        <v>125000</v>
      </c>
      <c r="AK40" s="22">
        <f t="shared" si="87"/>
        <v>125000</v>
      </c>
      <c r="AL40" s="22">
        <f t="shared" si="87"/>
        <v>125000</v>
      </c>
      <c r="AM40" s="22">
        <f t="shared" si="87"/>
        <v>125000</v>
      </c>
      <c r="AN40" s="22">
        <f t="shared" si="87"/>
        <v>125000.00000000001</v>
      </c>
      <c r="AO40" s="22">
        <f t="shared" si="87"/>
        <v>125000</v>
      </c>
      <c r="AP40" s="22">
        <f t="shared" si="87"/>
        <v>124999.99999999999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88">AV37*AV$16</f>
        <v>100000</v>
      </c>
      <c r="AW40" s="22">
        <f t="shared" si="88"/>
        <v>100000.00000000001</v>
      </c>
      <c r="AX40" s="22">
        <f t="shared" si="88"/>
        <v>100000</v>
      </c>
      <c r="AY40" s="22">
        <f t="shared" si="88"/>
        <v>100000</v>
      </c>
      <c r="AZ40" s="22">
        <f t="shared" si="88"/>
        <v>100000</v>
      </c>
      <c r="BA40" s="22">
        <f t="shared" si="88"/>
        <v>99999.999999999985</v>
      </c>
      <c r="BB40" s="22">
        <f t="shared" si="88"/>
        <v>100000.00000000001</v>
      </c>
      <c r="BC40" s="22">
        <f t="shared" si="88"/>
        <v>100000</v>
      </c>
      <c r="BD40" s="22">
        <f t="shared" si="88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89">BJ37*BJ$16</f>
        <v>75000</v>
      </c>
      <c r="BK40" s="22">
        <f t="shared" si="89"/>
        <v>75000</v>
      </c>
      <c r="BL40" s="22">
        <f t="shared" si="89"/>
        <v>75000</v>
      </c>
      <c r="BM40" s="22">
        <f t="shared" si="89"/>
        <v>75000</v>
      </c>
      <c r="BN40" s="22">
        <f t="shared" si="89"/>
        <v>75000</v>
      </c>
      <c r="BO40" s="22">
        <f t="shared" si="89"/>
        <v>75000</v>
      </c>
      <c r="BP40" s="22">
        <f t="shared" si="89"/>
        <v>75000</v>
      </c>
      <c r="BQ40" s="22">
        <f t="shared" si="89"/>
        <v>75000</v>
      </c>
      <c r="BR40" s="22">
        <f t="shared" si="89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</v>
      </c>
      <c r="F41" s="22">
        <f>E41+F40</f>
        <v>350000</v>
      </c>
      <c r="G41" s="22">
        <f t="shared" ref="G41:N41" si="90">F41+G40</f>
        <v>525000</v>
      </c>
      <c r="H41" s="22">
        <f t="shared" si="90"/>
        <v>700000</v>
      </c>
      <c r="I41" s="22">
        <f t="shared" si="90"/>
        <v>875000</v>
      </c>
      <c r="J41" s="22">
        <f t="shared" si="90"/>
        <v>1050000</v>
      </c>
      <c r="K41" s="22">
        <f t="shared" si="90"/>
        <v>1225000</v>
      </c>
      <c r="L41" s="22">
        <f t="shared" si="90"/>
        <v>1400000</v>
      </c>
      <c r="M41" s="22">
        <f t="shared" si="90"/>
        <v>1575000</v>
      </c>
      <c r="N41" s="22">
        <f t="shared" si="90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:AB41" si="91">T41+U40</f>
        <v>450000</v>
      </c>
      <c r="V41" s="22">
        <f t="shared" si="91"/>
        <v>600000</v>
      </c>
      <c r="W41" s="22">
        <f t="shared" si="91"/>
        <v>750000</v>
      </c>
      <c r="X41" s="22">
        <f t="shared" si="91"/>
        <v>900000</v>
      </c>
      <c r="Y41" s="22">
        <f t="shared" si="91"/>
        <v>1050000</v>
      </c>
      <c r="Z41" s="22">
        <f t="shared" si="91"/>
        <v>1200000</v>
      </c>
      <c r="AA41" s="22">
        <f t="shared" si="91"/>
        <v>1350000</v>
      </c>
      <c r="AB41" s="22">
        <f t="shared" si="91"/>
        <v>1500000</v>
      </c>
      <c r="AC41" s="5"/>
      <c r="AD41" s="173"/>
      <c r="AE41" s="163"/>
      <c r="AF41" s="20" t="s">
        <v>58</v>
      </c>
      <c r="AG41" s="22">
        <f>AG40</f>
        <v>125000</v>
      </c>
      <c r="AH41" s="22">
        <f>AG41+AH40</f>
        <v>250000</v>
      </c>
      <c r="AI41" s="22">
        <f t="shared" ref="AI41:AP41" si="92">AH41+AI40</f>
        <v>375000</v>
      </c>
      <c r="AJ41" s="22">
        <f t="shared" si="92"/>
        <v>500000</v>
      </c>
      <c r="AK41" s="22">
        <f t="shared" si="92"/>
        <v>625000</v>
      </c>
      <c r="AL41" s="22">
        <f t="shared" si="92"/>
        <v>750000</v>
      </c>
      <c r="AM41" s="22">
        <f t="shared" si="92"/>
        <v>875000</v>
      </c>
      <c r="AN41" s="22">
        <f t="shared" si="92"/>
        <v>1000000</v>
      </c>
      <c r="AO41" s="22">
        <f t="shared" si="92"/>
        <v>1125000</v>
      </c>
      <c r="AP41" s="22">
        <f t="shared" si="92"/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:BD41" si="93">AV41+AW40</f>
        <v>300000</v>
      </c>
      <c r="AX41" s="22">
        <f t="shared" si="93"/>
        <v>400000</v>
      </c>
      <c r="AY41" s="22">
        <f t="shared" si="93"/>
        <v>500000</v>
      </c>
      <c r="AZ41" s="22">
        <f t="shared" si="93"/>
        <v>600000</v>
      </c>
      <c r="BA41" s="22">
        <f t="shared" si="93"/>
        <v>700000</v>
      </c>
      <c r="BB41" s="22">
        <f t="shared" si="93"/>
        <v>800000</v>
      </c>
      <c r="BC41" s="22">
        <f t="shared" si="93"/>
        <v>900000</v>
      </c>
      <c r="BD41" s="22">
        <f t="shared" si="93"/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:BR41" si="94">BJ41+BK40</f>
        <v>225000</v>
      </c>
      <c r="BL41" s="22">
        <f t="shared" si="94"/>
        <v>300000</v>
      </c>
      <c r="BM41" s="22">
        <f t="shared" si="94"/>
        <v>375000</v>
      </c>
      <c r="BN41" s="22">
        <f t="shared" si="94"/>
        <v>450000</v>
      </c>
      <c r="BO41" s="22">
        <f t="shared" si="94"/>
        <v>525000</v>
      </c>
      <c r="BP41" s="22">
        <f t="shared" si="94"/>
        <v>600000</v>
      </c>
      <c r="BQ41" s="22">
        <f t="shared" si="94"/>
        <v>675000</v>
      </c>
      <c r="BR41" s="22">
        <f t="shared" si="94"/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0.245</v>
      </c>
      <c r="G42" s="17">
        <f>G36*G$16/$E$4-F42-E42</f>
        <v>0.34299999999999992</v>
      </c>
      <c r="H42" s="17">
        <f>H36*H$16/$E$4-G42-F42-E42</f>
        <v>0.48020000000000057</v>
      </c>
      <c r="I42" s="17">
        <f>I36*I$16/$E$4-H42-G42-F42-E42</f>
        <v>0.67227999999999954</v>
      </c>
      <c r="J42" s="17">
        <f>J36*J$16/$E$4-I42-H42-G42-F42-E42</f>
        <v>0.94119200000000025</v>
      </c>
      <c r="K42" s="17">
        <f>K36*K$16/$E$4-J42-I42-H42-G42-F42-E42</f>
        <v>1.3176687999999983</v>
      </c>
      <c r="L42" s="17">
        <f>L36*L$16/$E$4-K42-J42-I42-H42-G42-F42-E42</f>
        <v>1.8447363199999913</v>
      </c>
      <c r="M42" s="17">
        <f>M36*M$16/$E$4-L42-K42-J42-I42-H42-G42-F42-E42</f>
        <v>2.5826308480000262</v>
      </c>
      <c r="N42" s="17">
        <f>N36*N$16/$E$4-M42-L42-K42-J42-I42-H42-G42-F42-E42</f>
        <v>3.6156831872000197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0.21</v>
      </c>
      <c r="U42" s="17">
        <f>U36*U$16/$E$4-T42-S42</f>
        <v>0.29399999999999982</v>
      </c>
      <c r="V42" s="17">
        <f>V36*V$16/$E$4-U42-T42-S42</f>
        <v>0.41160000000000052</v>
      </c>
      <c r="W42" s="17">
        <f>W36*W$16/$E$4-V42-U42-T42-S42</f>
        <v>0.57623999999999953</v>
      </c>
      <c r="X42" s="17">
        <f>X36*X$16/$E$4-W42-V42-U42-T42-S42</f>
        <v>0.80673600000000001</v>
      </c>
      <c r="Y42" s="17">
        <f>Y36*Y$16/$E$4-X42-W42-V42-U42-T42-S42</f>
        <v>1.1294303999999988</v>
      </c>
      <c r="Z42" s="17">
        <f>Z36*Z$16/$E$4-Y42-X42-W42-V42-U42-T42-S42</f>
        <v>1.5812025599999939</v>
      </c>
      <c r="AA42" s="17">
        <f>AA36*AA$16/$E$4-Z42-Y42-X42-W42-V42-U42-T42-S42</f>
        <v>2.2136835840000191</v>
      </c>
      <c r="AB42" s="17">
        <f>AB36*AB$16/$E$4-AA42-Z42-Y42-X42-W42-V42-U42-T42-S42</f>
        <v>3.0991570176000169</v>
      </c>
      <c r="AC42" s="5"/>
      <c r="AD42" s="173"/>
      <c r="AE42" s="171" t="s">
        <v>44</v>
      </c>
      <c r="AF42" s="16" t="s">
        <v>55</v>
      </c>
      <c r="AG42" s="17">
        <f>AG36*AG$16/$E$4</f>
        <v>0.12499999999999999</v>
      </c>
      <c r="AH42" s="17">
        <f>AH36*AH$16/$E$4-AG42</f>
        <v>0.17499999999999999</v>
      </c>
      <c r="AI42" s="17">
        <f>AI36*AI$16/$E$4-AH42-AG42</f>
        <v>0.24499999999999983</v>
      </c>
      <c r="AJ42" s="17">
        <f>AJ36*AJ$16/$E$4-AI42-AH42-AG42</f>
        <v>0.34300000000000047</v>
      </c>
      <c r="AK42" s="17">
        <f>AK36*AK$16/$E$4-AJ42-AI42-AH42-AG42</f>
        <v>0.48019999999999974</v>
      </c>
      <c r="AL42" s="17">
        <f>AL36*AL$16/$E$4-AK42-AJ42-AI42-AH42-AG42</f>
        <v>0.67227999999999954</v>
      </c>
      <c r="AM42" s="17">
        <f>AM36*AM$16/$E$4-AL42-AK42-AJ42-AI42-AH42-AG42</f>
        <v>0.94119199999999981</v>
      </c>
      <c r="AN42" s="17">
        <f>AN36*AN$16/$E$4-AM42-AL42-AK42-AJ42-AI42-AH42-AG42</f>
        <v>1.3176687999999941</v>
      </c>
      <c r="AO42" s="17">
        <f>AO36*AO$16/$E$4-AN42-AM42-AL42-AK42-AJ42-AI42-AH42-AG42</f>
        <v>1.8447363200000166</v>
      </c>
      <c r="AP42" s="17">
        <f>AP36*AP$16/$E$4-AO42-AN42-AM42-AL42-AK42-AJ42-AI42-AH42-AG42</f>
        <v>2.5826308480000115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0.13999999999999999</v>
      </c>
      <c r="AW42" s="17">
        <f>AW36*AW$16/$E$4-AV42-AU42</f>
        <v>0.19599999999999992</v>
      </c>
      <c r="AX42" s="17">
        <f>AX36*AX$16/$E$4-AW42-AV42-AU42</f>
        <v>0.27440000000000031</v>
      </c>
      <c r="AY42" s="17">
        <f>AY36*AY$16/$E$4-AX42-AW42-AV42-AU42</f>
        <v>0.38415999999999972</v>
      </c>
      <c r="AZ42" s="17">
        <f>AZ36*AZ$16/$E$4-AY42-AX42-AW42-AV42-AU42</f>
        <v>0.53782399999999975</v>
      </c>
      <c r="BA42" s="17">
        <f>BA36*BA$16/$E$4-AZ42-AY42-AX42-AW42-AV42-AU42</f>
        <v>0.75295359999999922</v>
      </c>
      <c r="BB42" s="17">
        <f>BB36*BB$16/$E$4-BA42-AZ42-AY42-AX42-AW42-AV42-AU42</f>
        <v>1.0541350399999958</v>
      </c>
      <c r="BC42" s="17">
        <f>BC36*BC$16/$E$4-BB42-BA42-AZ42-AY42-AX42-AW42-AV42-AU42</f>
        <v>1.4757890560000133</v>
      </c>
      <c r="BD42" s="17">
        <f>BD36*BD$16/$E$4-BC42-BB42-BA42-AZ42-AY42-AX42-AW42-AV42-AU42</f>
        <v>2.0661046784000119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0.105</v>
      </c>
      <c r="BK42" s="17">
        <f>BK36*BK$16/$E$4-BJ42-BI42</f>
        <v>0.14699999999999991</v>
      </c>
      <c r="BL42" s="17">
        <f>BL36*BL$16/$E$4-BK42-BJ42-BI42</f>
        <v>0.20580000000000026</v>
      </c>
      <c r="BM42" s="17">
        <f>BM36*BM$16/$E$4-BL42-BK42-BJ42-BI42</f>
        <v>0.28811999999999977</v>
      </c>
      <c r="BN42" s="17">
        <f>BN36*BN$16/$E$4-BM42-BL42-BK42-BJ42-BI42</f>
        <v>0.403368</v>
      </c>
      <c r="BO42" s="17">
        <f>BO36*BO$16/$E$4-BN42-BM42-BL42-BK42-BJ42-BI42</f>
        <v>0.56471519999999942</v>
      </c>
      <c r="BP42" s="17">
        <f>BP36*BP$16/$E$4-BO42-BN42-BM42-BL42-BK42-BJ42-BI42</f>
        <v>0.79060127999999696</v>
      </c>
      <c r="BQ42" s="17">
        <f>BQ36*BQ$16/$E$4-BP42-BO42-BN42-BM42-BL42-BK42-BJ42-BI42</f>
        <v>1.1068417920000095</v>
      </c>
      <c r="BR42" s="17">
        <f>BR36*BR$16/$E$4-BQ42-BP42-BO42-BN42-BM42-BL42-BK42-BJ42-BI42</f>
        <v>1.5495785088000085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0.38309599999999999</v>
      </c>
      <c r="J43" s="18"/>
      <c r="K43" s="18"/>
      <c r="L43" s="18"/>
      <c r="M43" s="18"/>
      <c r="N43" s="18">
        <f>SUM(E42:N42)/10</f>
        <v>1.2217391155200035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0.32836799999999994</v>
      </c>
      <c r="X43" s="18"/>
      <c r="Y43" s="18"/>
      <c r="Z43" s="18"/>
      <c r="AA43" s="18"/>
      <c r="AB43" s="18">
        <f>SUM(S42:AB42)/10</f>
        <v>1.047204956160003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0.27363999999999999</v>
      </c>
      <c r="AL43" s="18"/>
      <c r="AM43" s="18"/>
      <c r="AN43" s="18"/>
      <c r="AO43" s="18"/>
      <c r="AP43" s="18">
        <f>SUM(AG42:AP42)/10</f>
        <v>0.87267079680000226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0.218912</v>
      </c>
      <c r="AZ43" s="18"/>
      <c r="BA43" s="18"/>
      <c r="BB43" s="18"/>
      <c r="BC43" s="18"/>
      <c r="BD43" s="18">
        <f>SUM(AU42:BD42)/10</f>
        <v>0.69813663744000198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0.16418399999999997</v>
      </c>
      <c r="BN43" s="18"/>
      <c r="BO43" s="18"/>
      <c r="BP43" s="18"/>
      <c r="BQ43" s="18"/>
      <c r="BR43" s="18">
        <f>SUM(BI42:BR42)/10</f>
        <v>0.52360247808000149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</v>
      </c>
      <c r="F44" s="23">
        <f>F46-E46</f>
        <v>245000</v>
      </c>
      <c r="G44" s="23">
        <f t="shared" ref="G44:N44" si="95">G46-F46</f>
        <v>342999.99999999977</v>
      </c>
      <c r="H44" s="23">
        <f t="shared" si="95"/>
        <v>480200.00000000047</v>
      </c>
      <c r="I44" s="23">
        <f t="shared" si="95"/>
        <v>672279.99999999977</v>
      </c>
      <c r="J44" s="23">
        <f t="shared" si="95"/>
        <v>941192</v>
      </c>
      <c r="K44" s="23">
        <f t="shared" si="95"/>
        <v>1317668.7999999989</v>
      </c>
      <c r="L44" s="23">
        <f t="shared" si="95"/>
        <v>1844736.3199999919</v>
      </c>
      <c r="M44" s="23">
        <f t="shared" si="95"/>
        <v>2582630.8480000244</v>
      </c>
      <c r="N44" s="23">
        <f t="shared" si="95"/>
        <v>3615683.1872000191</v>
      </c>
      <c r="P44" s="173"/>
      <c r="Q44" s="163"/>
      <c r="R44" s="20" t="s">
        <v>57</v>
      </c>
      <c r="S44" s="23">
        <f>S46</f>
        <v>150000</v>
      </c>
      <c r="T44" s="23">
        <f>T46-S46</f>
        <v>209999.99999999994</v>
      </c>
      <c r="U44" s="23">
        <f t="shared" ref="U44:AB44" si="96">U46-T46</f>
        <v>293999.99999999994</v>
      </c>
      <c r="V44" s="23">
        <f t="shared" si="96"/>
        <v>411600.00000000035</v>
      </c>
      <c r="W44" s="23">
        <f t="shared" si="96"/>
        <v>576239.99999999977</v>
      </c>
      <c r="X44" s="23">
        <f t="shared" si="96"/>
        <v>806735.99999999953</v>
      </c>
      <c r="Y44" s="23">
        <f t="shared" si="96"/>
        <v>1129430.399999999</v>
      </c>
      <c r="Z44" s="23">
        <f t="shared" si="96"/>
        <v>1581202.5599999931</v>
      </c>
      <c r="AA44" s="23">
        <f t="shared" si="96"/>
        <v>2213683.5840000203</v>
      </c>
      <c r="AB44" s="23">
        <f t="shared" si="96"/>
        <v>3099157.0176000176</v>
      </c>
      <c r="AC44" s="5"/>
      <c r="AD44" s="173"/>
      <c r="AE44" s="163"/>
      <c r="AF44" s="20" t="s">
        <v>57</v>
      </c>
      <c r="AG44" s="23">
        <f>AG46</f>
        <v>124999.99999999999</v>
      </c>
      <c r="AH44" s="23">
        <f>AH46-AG46</f>
        <v>175000</v>
      </c>
      <c r="AI44" s="23">
        <f t="shared" ref="AI44:AP44" si="97">AI46-AH46</f>
        <v>244999.99999999977</v>
      </c>
      <c r="AJ44" s="23">
        <f t="shared" si="97"/>
        <v>343000.00000000047</v>
      </c>
      <c r="AK44" s="23">
        <f t="shared" si="97"/>
        <v>480199.99999999977</v>
      </c>
      <c r="AL44" s="23">
        <f t="shared" si="97"/>
        <v>672279.99999999953</v>
      </c>
      <c r="AM44" s="23">
        <f t="shared" si="97"/>
        <v>941192</v>
      </c>
      <c r="AN44" s="23">
        <f t="shared" si="97"/>
        <v>1317668.7999999938</v>
      </c>
      <c r="AO44" s="23">
        <f t="shared" si="97"/>
        <v>1844736.3200000171</v>
      </c>
      <c r="AP44" s="23">
        <f t="shared" si="97"/>
        <v>2582630.8480000142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140000</v>
      </c>
      <c r="AW44" s="23">
        <f t="shared" ref="AW44:BD44" si="98">AW46-AV46</f>
        <v>195999.99999999994</v>
      </c>
      <c r="AX44" s="23">
        <f t="shared" si="98"/>
        <v>274400.00000000029</v>
      </c>
      <c r="AY44" s="23">
        <f t="shared" si="98"/>
        <v>384159.99999999977</v>
      </c>
      <c r="AZ44" s="23">
        <f t="shared" si="98"/>
        <v>537823.99999999977</v>
      </c>
      <c r="BA44" s="23">
        <f t="shared" si="98"/>
        <v>752953.59999999893</v>
      </c>
      <c r="BB44" s="23">
        <f t="shared" si="98"/>
        <v>1054135.0399999963</v>
      </c>
      <c r="BC44" s="23">
        <f t="shared" si="98"/>
        <v>1475789.0560000129</v>
      </c>
      <c r="BD44" s="23">
        <f t="shared" si="98"/>
        <v>2066104.6784000108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104999.99999999997</v>
      </c>
      <c r="BK44" s="23">
        <f t="shared" ref="BK44:BR44" si="99">BK46-BJ46</f>
        <v>146999.99999999997</v>
      </c>
      <c r="BL44" s="23">
        <f t="shared" si="99"/>
        <v>205800.00000000017</v>
      </c>
      <c r="BM44" s="23">
        <f t="shared" si="99"/>
        <v>288119.99999999988</v>
      </c>
      <c r="BN44" s="23">
        <f t="shared" si="99"/>
        <v>403367.99999999977</v>
      </c>
      <c r="BO44" s="23">
        <f t="shared" si="99"/>
        <v>564715.19999999949</v>
      </c>
      <c r="BP44" s="23">
        <f t="shared" si="99"/>
        <v>790601.27999999654</v>
      </c>
      <c r="BQ44" s="23">
        <f t="shared" si="99"/>
        <v>1106841.7920000101</v>
      </c>
      <c r="BR44" s="23">
        <f t="shared" si="99"/>
        <v>1549578.5088000088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383096</v>
      </c>
      <c r="J45" s="23"/>
      <c r="K45" s="23"/>
      <c r="L45" s="23"/>
      <c r="M45" s="23"/>
      <c r="N45" s="23">
        <f>SUM(E44:N44)/10</f>
        <v>1221739.1155200035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328368</v>
      </c>
      <c r="X45" s="23"/>
      <c r="Y45" s="23"/>
      <c r="Z45" s="23"/>
      <c r="AA45" s="23"/>
      <c r="AB45" s="23">
        <f>SUM(S44:AB44)/10</f>
        <v>1047204.956160003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273640</v>
      </c>
      <c r="AL45" s="23"/>
      <c r="AM45" s="23"/>
      <c r="AN45" s="23"/>
      <c r="AO45" s="23"/>
      <c r="AP45" s="23">
        <f>SUM(AG44:AP44)/10</f>
        <v>872670.79680000246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218912</v>
      </c>
      <c r="AZ45" s="23"/>
      <c r="BA45" s="23"/>
      <c r="BB45" s="23"/>
      <c r="BC45" s="23"/>
      <c r="BD45" s="23">
        <f>SUM(AU44:BD44)/10</f>
        <v>698136.63744000182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164184</v>
      </c>
      <c r="BN45" s="23"/>
      <c r="BO45" s="23"/>
      <c r="BP45" s="23"/>
      <c r="BQ45" s="23"/>
      <c r="BR45" s="23">
        <f>SUM(BI44:BR44)/10</f>
        <v>523602.47808000149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100">E38*E$16</f>
        <v>175000</v>
      </c>
      <c r="F46" s="22">
        <f t="shared" si="100"/>
        <v>420000</v>
      </c>
      <c r="G46" s="22">
        <f t="shared" si="100"/>
        <v>762999.99999999977</v>
      </c>
      <c r="H46" s="22">
        <f t="shared" si="100"/>
        <v>1243200.0000000002</v>
      </c>
      <c r="I46" s="22">
        <f t="shared" si="100"/>
        <v>1915480</v>
      </c>
      <c r="J46" s="22">
        <f t="shared" si="100"/>
        <v>2856672</v>
      </c>
      <c r="K46" s="22">
        <f t="shared" si="100"/>
        <v>4174340.7999999989</v>
      </c>
      <c r="L46" s="22">
        <f t="shared" si="100"/>
        <v>6019077.1199999908</v>
      </c>
      <c r="M46" s="22">
        <f t="shared" si="100"/>
        <v>8601707.9680000152</v>
      </c>
      <c r="N46" s="22">
        <f t="shared" si="100"/>
        <v>12217391.155200034</v>
      </c>
      <c r="P46" s="164"/>
      <c r="Q46" s="163"/>
      <c r="R46" s="20" t="s">
        <v>58</v>
      </c>
      <c r="S46" s="22">
        <f t="shared" ref="S46:AB46" si="101">S38*S$16</f>
        <v>150000</v>
      </c>
      <c r="T46" s="22">
        <f t="shared" si="101"/>
        <v>359999.99999999994</v>
      </c>
      <c r="U46" s="22">
        <f t="shared" si="101"/>
        <v>653999.99999999988</v>
      </c>
      <c r="V46" s="22">
        <f t="shared" si="101"/>
        <v>1065600.0000000002</v>
      </c>
      <c r="W46" s="22">
        <f t="shared" si="101"/>
        <v>1641840</v>
      </c>
      <c r="X46" s="22">
        <f t="shared" si="101"/>
        <v>2448575.9999999995</v>
      </c>
      <c r="Y46" s="22">
        <f t="shared" si="101"/>
        <v>3578006.3999999985</v>
      </c>
      <c r="Z46" s="22">
        <f t="shared" si="101"/>
        <v>5159208.9599999916</v>
      </c>
      <c r="AA46" s="22">
        <f t="shared" si="101"/>
        <v>7372892.5440000119</v>
      </c>
      <c r="AB46" s="22">
        <f t="shared" si="101"/>
        <v>10472049.561600029</v>
      </c>
      <c r="AC46" s="5"/>
      <c r="AD46" s="164"/>
      <c r="AE46" s="163"/>
      <c r="AF46" s="20" t="s">
        <v>58</v>
      </c>
      <c r="AG46" s="22">
        <f t="shared" ref="AG46:AP46" si="102">AG38*AG$16</f>
        <v>124999.99999999999</v>
      </c>
      <c r="AH46" s="22">
        <f t="shared" si="102"/>
        <v>300000</v>
      </c>
      <c r="AI46" s="22">
        <f t="shared" si="102"/>
        <v>544999.99999999977</v>
      </c>
      <c r="AJ46" s="22">
        <f t="shared" si="102"/>
        <v>888000.00000000023</v>
      </c>
      <c r="AK46" s="22">
        <f t="shared" si="102"/>
        <v>1368200</v>
      </c>
      <c r="AL46" s="22">
        <f t="shared" si="102"/>
        <v>2040479.9999999995</v>
      </c>
      <c r="AM46" s="22">
        <f t="shared" si="102"/>
        <v>2981671.9999999995</v>
      </c>
      <c r="AN46" s="22">
        <f t="shared" si="102"/>
        <v>4299340.7999999933</v>
      </c>
      <c r="AO46" s="22">
        <f t="shared" si="102"/>
        <v>6144077.1200000104</v>
      </c>
      <c r="AP46" s="22">
        <f t="shared" si="102"/>
        <v>8726707.9680000246</v>
      </c>
      <c r="AQ46" s="5"/>
      <c r="AR46" s="164"/>
      <c r="AS46" s="163"/>
      <c r="AT46" s="20" t="s">
        <v>58</v>
      </c>
      <c r="AU46" s="22">
        <f t="shared" ref="AU46:BD46" si="103">AU38*AU$16</f>
        <v>99999.999999999985</v>
      </c>
      <c r="AV46" s="22">
        <f t="shared" si="103"/>
        <v>240000</v>
      </c>
      <c r="AW46" s="22">
        <f t="shared" si="103"/>
        <v>435999.99999999994</v>
      </c>
      <c r="AX46" s="22">
        <f t="shared" si="103"/>
        <v>710400.00000000023</v>
      </c>
      <c r="AY46" s="22">
        <f t="shared" si="103"/>
        <v>1094560</v>
      </c>
      <c r="AZ46" s="22">
        <f t="shared" si="103"/>
        <v>1632383.9999999998</v>
      </c>
      <c r="BA46" s="22">
        <f t="shared" si="103"/>
        <v>2385337.5999999987</v>
      </c>
      <c r="BB46" s="22">
        <f t="shared" si="103"/>
        <v>3439472.639999995</v>
      </c>
      <c r="BC46" s="22">
        <f t="shared" si="103"/>
        <v>4915261.6960000079</v>
      </c>
      <c r="BD46" s="22">
        <f t="shared" si="103"/>
        <v>6981366.3744000187</v>
      </c>
      <c r="BE46" s="5"/>
      <c r="BF46" s="164"/>
      <c r="BG46" s="163"/>
      <c r="BH46" s="20" t="s">
        <v>58</v>
      </c>
      <c r="BI46" s="22">
        <f t="shared" ref="BI46:BR46" si="104">BI38*BI$16</f>
        <v>75000</v>
      </c>
      <c r="BJ46" s="22">
        <f t="shared" si="104"/>
        <v>179999.99999999997</v>
      </c>
      <c r="BK46" s="22">
        <f t="shared" si="104"/>
        <v>326999.99999999994</v>
      </c>
      <c r="BL46" s="22">
        <f t="shared" si="104"/>
        <v>532800.00000000012</v>
      </c>
      <c r="BM46" s="22">
        <f t="shared" si="104"/>
        <v>820920</v>
      </c>
      <c r="BN46" s="22">
        <f t="shared" si="104"/>
        <v>1224287.9999999998</v>
      </c>
      <c r="BO46" s="22">
        <f t="shared" si="104"/>
        <v>1789003.1999999993</v>
      </c>
      <c r="BP46" s="22">
        <f t="shared" si="104"/>
        <v>2579604.4799999958</v>
      </c>
      <c r="BQ46" s="22">
        <f t="shared" si="104"/>
        <v>3686446.2720000059</v>
      </c>
      <c r="BR46" s="22">
        <f t="shared" si="104"/>
        <v>5236024.7808000147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0.23928571428571427</v>
      </c>
      <c r="F50" s="17">
        <f t="shared" ref="F50:N50" si="105">F$24*$D48-F34</f>
        <v>0.17091836734693877</v>
      </c>
      <c r="G50" s="17">
        <f t="shared" si="105"/>
        <v>0.12208454810495629</v>
      </c>
      <c r="H50" s="17">
        <f t="shared" si="105"/>
        <v>8.7203248646397294E-2</v>
      </c>
      <c r="I50" s="17">
        <f t="shared" si="105"/>
        <v>6.2288034747426668E-2</v>
      </c>
      <c r="J50" s="17">
        <f t="shared" si="105"/>
        <v>4.4491453391019051E-2</v>
      </c>
      <c r="K50" s="17">
        <f t="shared" si="105"/>
        <v>3.1779609565013626E-2</v>
      </c>
      <c r="L50" s="17">
        <f t="shared" si="105"/>
        <v>2.2699721117866917E-2</v>
      </c>
      <c r="M50" s="17">
        <f t="shared" si="105"/>
        <v>1.6214086512762002E-2</v>
      </c>
      <c r="N50" s="17">
        <f t="shared" si="105"/>
        <v>1.1581490366258551E-2</v>
      </c>
      <c r="P50" s="163" t="s">
        <v>16</v>
      </c>
      <c r="Q50" s="165" t="s">
        <v>41</v>
      </c>
      <c r="R50" s="16" t="s">
        <v>83</v>
      </c>
      <c r="S50" s="17">
        <f>S$24*$D48-S34</f>
        <v>0.25714285714285712</v>
      </c>
      <c r="T50" s="17">
        <f t="shared" ref="T50:AB50" si="106">T$24*$D48-T34</f>
        <v>0.18367346938775511</v>
      </c>
      <c r="U50" s="17">
        <f t="shared" si="106"/>
        <v>0.13119533527696797</v>
      </c>
      <c r="V50" s="17">
        <f t="shared" si="106"/>
        <v>9.3710953769262764E-2</v>
      </c>
      <c r="W50" s="17">
        <f t="shared" si="106"/>
        <v>6.6936395549473435E-2</v>
      </c>
      <c r="X50" s="17">
        <f t="shared" si="106"/>
        <v>4.7811711106766741E-2</v>
      </c>
      <c r="Y50" s="17">
        <f t="shared" si="106"/>
        <v>3.4151222219119121E-2</v>
      </c>
      <c r="Z50" s="17">
        <f t="shared" si="106"/>
        <v>2.4393730156513697E-2</v>
      </c>
      <c r="AA50" s="17">
        <f t="shared" si="106"/>
        <v>1.7424092968938275E-2</v>
      </c>
      <c r="AB50" s="17">
        <f t="shared" si="106"/>
        <v>1.2445780692098746E-2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0.27499999999999997</v>
      </c>
      <c r="AH50" s="17">
        <f t="shared" ref="AH50:AP50" si="107">AH$24*$D48-AH34</f>
        <v>0.19642857142857145</v>
      </c>
      <c r="AI50" s="17">
        <f t="shared" si="107"/>
        <v>0.14030612244897961</v>
      </c>
      <c r="AJ50" s="17">
        <f t="shared" si="107"/>
        <v>0.10021865889212823</v>
      </c>
      <c r="AK50" s="17">
        <f t="shared" si="107"/>
        <v>7.1584756351520201E-2</v>
      </c>
      <c r="AL50" s="17">
        <f t="shared" si="107"/>
        <v>5.1131968822514431E-2</v>
      </c>
      <c r="AM50" s="17">
        <f t="shared" si="107"/>
        <v>3.6522834873224615E-2</v>
      </c>
      <c r="AN50" s="17">
        <f t="shared" si="107"/>
        <v>2.6087739195160477E-2</v>
      </c>
      <c r="AO50" s="17">
        <f t="shared" si="107"/>
        <v>1.8634099425114545E-2</v>
      </c>
      <c r="AP50" s="17">
        <f t="shared" si="107"/>
        <v>1.3310071017938942E-2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0.29285714285714282</v>
      </c>
      <c r="AV50" s="17">
        <f t="shared" ref="AV50:BD50" si="108">AV$24*$D48-AV34</f>
        <v>0.20918367346938777</v>
      </c>
      <c r="AW50" s="17">
        <f t="shared" si="108"/>
        <v>0.14941690962099127</v>
      </c>
      <c r="AX50" s="17">
        <f t="shared" si="108"/>
        <v>0.1067263640149937</v>
      </c>
      <c r="AY50" s="17">
        <f t="shared" si="108"/>
        <v>7.6233117153566968E-2</v>
      </c>
      <c r="AZ50" s="17">
        <f t="shared" si="108"/>
        <v>5.4452226538262122E-2</v>
      </c>
      <c r="BA50" s="17">
        <f t="shared" si="108"/>
        <v>3.8894447527330109E-2</v>
      </c>
      <c r="BB50" s="17">
        <f t="shared" si="108"/>
        <v>2.7781748233807257E-2</v>
      </c>
      <c r="BC50" s="17">
        <f t="shared" si="108"/>
        <v>1.9844105881290819E-2</v>
      </c>
      <c r="BD50" s="17">
        <f t="shared" si="108"/>
        <v>1.4174361343779135E-2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0.31071428571428572</v>
      </c>
      <c r="BJ50" s="17">
        <f t="shared" ref="BJ50:BR50" si="109">BJ$24*$D48-BJ34</f>
        <v>0.22193877551020408</v>
      </c>
      <c r="BK50" s="17">
        <f t="shared" si="109"/>
        <v>0.15852769679300294</v>
      </c>
      <c r="BL50" s="17">
        <f t="shared" si="109"/>
        <v>0.11323406913785919</v>
      </c>
      <c r="BM50" s="17">
        <f t="shared" si="109"/>
        <v>8.0881477955613734E-2</v>
      </c>
      <c r="BN50" s="17">
        <f t="shared" si="109"/>
        <v>5.7772484254009812E-2</v>
      </c>
      <c r="BO50" s="17">
        <f t="shared" si="109"/>
        <v>4.1266060181435596E-2</v>
      </c>
      <c r="BP50" s="17">
        <f t="shared" si="109"/>
        <v>2.9475757272454037E-2</v>
      </c>
      <c r="BQ50" s="17">
        <f t="shared" si="109"/>
        <v>2.1054112337467089E-2</v>
      </c>
      <c r="BR50" s="17">
        <f t="shared" si="109"/>
        <v>1.5038651669619329E-2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0.13635598262628665</v>
      </c>
      <c r="J51" s="17"/>
      <c r="K51" s="17"/>
      <c r="L51" s="17"/>
      <c r="M51" s="17"/>
      <c r="N51" s="18">
        <f>SUM(E50:N50)/10</f>
        <v>8.0854627408435326E-2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0.14653180222526324</v>
      </c>
      <c r="X51" s="17"/>
      <c r="Y51" s="17"/>
      <c r="Z51" s="17"/>
      <c r="AA51" s="17"/>
      <c r="AB51" s="18">
        <f>SUM(S50:AB50)/10</f>
        <v>8.6888554826975301E-2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0.15670762182423986</v>
      </c>
      <c r="AL51" s="17"/>
      <c r="AM51" s="17"/>
      <c r="AN51" s="17"/>
      <c r="AO51" s="17"/>
      <c r="AP51" s="18">
        <f>SUM(AG50:AP50)/10</f>
        <v>9.2922482245515234E-2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0.16688344142321651</v>
      </c>
      <c r="AZ51" s="17"/>
      <c r="BA51" s="17"/>
      <c r="BB51" s="17"/>
      <c r="BC51" s="17"/>
      <c r="BD51" s="18">
        <f>SUM(AU50:BD50)/10</f>
        <v>9.8956409664055195E-2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0.1770592610221931</v>
      </c>
      <c r="BN51" s="17"/>
      <c r="BO51" s="17"/>
      <c r="BP51" s="17"/>
      <c r="BQ51" s="17"/>
      <c r="BR51" s="18">
        <f>SUM(BI50:BR50)/10</f>
        <v>0.10499033708259513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0.23928571428571427</v>
      </c>
      <c r="F52" s="17">
        <f t="shared" ref="F52:N52" si="110">F$18*(F50/F$20)</f>
        <v>0.41020408163265298</v>
      </c>
      <c r="G52" s="17">
        <f t="shared" si="110"/>
        <v>0.53228862973760938</v>
      </c>
      <c r="H52" s="17">
        <f t="shared" si="110"/>
        <v>0.61949187838400654</v>
      </c>
      <c r="I52" s="17">
        <f t="shared" si="110"/>
        <v>0.68177991313143327</v>
      </c>
      <c r="J52" s="17">
        <f t="shared" si="110"/>
        <v>0.72627136652245239</v>
      </c>
      <c r="K52" s="17">
        <f t="shared" si="110"/>
        <v>0.75805097608746608</v>
      </c>
      <c r="L52" s="17">
        <f t="shared" si="110"/>
        <v>0.78075069720533352</v>
      </c>
      <c r="M52" s="17">
        <f t="shared" si="110"/>
        <v>0.79696478371809421</v>
      </c>
      <c r="N52" s="17">
        <f t="shared" si="110"/>
        <v>0.80854627408435209</v>
      </c>
      <c r="P52" s="163"/>
      <c r="Q52" s="165"/>
      <c r="R52" s="16" t="s">
        <v>53</v>
      </c>
      <c r="S52" s="17">
        <f>S$18*(S50/S$20)</f>
        <v>0.25714285714285712</v>
      </c>
      <c r="T52" s="17">
        <f t="shared" ref="T52:AB52" si="111">T$18*(T50/T$20)</f>
        <v>0.44081632653061226</v>
      </c>
      <c r="U52" s="17">
        <f t="shared" si="111"/>
        <v>0.57201166180758023</v>
      </c>
      <c r="V52" s="17">
        <f t="shared" si="111"/>
        <v>0.66572261557684287</v>
      </c>
      <c r="W52" s="17">
        <f t="shared" si="111"/>
        <v>0.73265901112631637</v>
      </c>
      <c r="X52" s="17">
        <f t="shared" si="111"/>
        <v>0.78047072223308311</v>
      </c>
      <c r="Y52" s="17">
        <f t="shared" si="111"/>
        <v>0.81462194445220237</v>
      </c>
      <c r="Z52" s="17">
        <f t="shared" si="111"/>
        <v>0.83901567460871651</v>
      </c>
      <c r="AA52" s="17">
        <f t="shared" si="111"/>
        <v>0.85643976757765361</v>
      </c>
      <c r="AB52" s="17">
        <f t="shared" si="111"/>
        <v>0.86888554826975184</v>
      </c>
      <c r="AC52" s="5"/>
      <c r="AD52" s="163"/>
      <c r="AE52" s="165"/>
      <c r="AF52" s="16" t="s">
        <v>53</v>
      </c>
      <c r="AG52" s="17">
        <f>AG$18*(AG50/AG$20)</f>
        <v>0.27499999999999997</v>
      </c>
      <c r="AH52" s="17">
        <f t="shared" ref="AH52:AP52" si="112">AH$18*(AH50/AH$20)</f>
        <v>0.47142857142857147</v>
      </c>
      <c r="AI52" s="17">
        <f t="shared" si="112"/>
        <v>0.61173469387755097</v>
      </c>
      <c r="AJ52" s="17">
        <f t="shared" si="112"/>
        <v>0.71195335276967919</v>
      </c>
      <c r="AK52" s="17">
        <f t="shared" si="112"/>
        <v>0.78353810912119937</v>
      </c>
      <c r="AL52" s="17">
        <f t="shared" si="112"/>
        <v>0.83467007794371395</v>
      </c>
      <c r="AM52" s="17">
        <f t="shared" si="112"/>
        <v>0.87119291281693867</v>
      </c>
      <c r="AN52" s="17">
        <f t="shared" si="112"/>
        <v>0.89728065201209928</v>
      </c>
      <c r="AO52" s="17">
        <f t="shared" si="112"/>
        <v>0.9159147514372129</v>
      </c>
      <c r="AP52" s="17">
        <f t="shared" si="112"/>
        <v>0.9292248224551517</v>
      </c>
      <c r="AQ52" s="5"/>
      <c r="AR52" s="163"/>
      <c r="AS52" s="165"/>
      <c r="AT52" s="16" t="s">
        <v>53</v>
      </c>
      <c r="AU52" s="17">
        <f>AU$18*(AU50/AU$20)</f>
        <v>0.29285714285714282</v>
      </c>
      <c r="AV52" s="17">
        <f t="shared" ref="AV52:BD52" si="113">AV$18*(AV50/AV$20)</f>
        <v>0.50204081632653064</v>
      </c>
      <c r="AW52" s="17">
        <f t="shared" si="113"/>
        <v>0.65145772594752183</v>
      </c>
      <c r="AX52" s="17">
        <f t="shared" si="113"/>
        <v>0.75818408996251552</v>
      </c>
      <c r="AY52" s="17">
        <f t="shared" si="113"/>
        <v>0.83441720711608247</v>
      </c>
      <c r="AZ52" s="17">
        <f t="shared" si="113"/>
        <v>0.88886943365434457</v>
      </c>
      <c r="BA52" s="17">
        <f t="shared" si="113"/>
        <v>0.92776388118167497</v>
      </c>
      <c r="BB52" s="17">
        <f t="shared" si="113"/>
        <v>0.95554562941548238</v>
      </c>
      <c r="BC52" s="17">
        <f t="shared" si="113"/>
        <v>0.97538973529677242</v>
      </c>
      <c r="BD52" s="17">
        <f t="shared" si="113"/>
        <v>0.98956409664055134</v>
      </c>
      <c r="BE52" s="5"/>
      <c r="BF52" s="163"/>
      <c r="BG52" s="165"/>
      <c r="BH52" s="16" t="s">
        <v>53</v>
      </c>
      <c r="BI52" s="17">
        <f>BI$18*(BI50/BI$20)</f>
        <v>0.31071428571428572</v>
      </c>
      <c r="BJ52" s="17">
        <f t="shared" ref="BJ52:BR52" si="114">BJ$18*(BJ50/BJ$20)</f>
        <v>0.53265306122448974</v>
      </c>
      <c r="BK52" s="17">
        <f t="shared" si="114"/>
        <v>0.69118075801749268</v>
      </c>
      <c r="BL52" s="17">
        <f t="shared" si="114"/>
        <v>0.80441482715535206</v>
      </c>
      <c r="BM52" s="17">
        <f t="shared" si="114"/>
        <v>0.88529630511096558</v>
      </c>
      <c r="BN52" s="17">
        <f t="shared" si="114"/>
        <v>0.9430687893649754</v>
      </c>
      <c r="BO52" s="17">
        <f t="shared" si="114"/>
        <v>0.98433484954641104</v>
      </c>
      <c r="BP52" s="17">
        <f t="shared" si="114"/>
        <v>1.0138106068188653</v>
      </c>
      <c r="BQ52" s="17">
        <f t="shared" si="114"/>
        <v>1.0348647191563316</v>
      </c>
      <c r="BR52" s="17">
        <f t="shared" si="114"/>
        <v>1.0499033708259509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2.3928571428571428</v>
      </c>
      <c r="F53" s="21">
        <f t="shared" ref="F53:N53" si="115">10*F50</f>
        <v>1.7091836734693877</v>
      </c>
      <c r="G53" s="21">
        <f t="shared" si="115"/>
        <v>1.220845481049563</v>
      </c>
      <c r="H53" s="21">
        <f t="shared" si="115"/>
        <v>0.87203248646397291</v>
      </c>
      <c r="I53" s="21">
        <f t="shared" si="115"/>
        <v>0.62288034747426668</v>
      </c>
      <c r="J53" s="21">
        <f t="shared" si="115"/>
        <v>0.44491453391019053</v>
      </c>
      <c r="K53" s="21">
        <f t="shared" si="115"/>
        <v>0.31779609565013628</v>
      </c>
      <c r="L53" s="21">
        <f t="shared" si="115"/>
        <v>0.22699721117866917</v>
      </c>
      <c r="M53" s="21">
        <f t="shared" si="115"/>
        <v>0.16214086512762002</v>
      </c>
      <c r="N53" s="21">
        <f t="shared" si="115"/>
        <v>0.11581490366258551</v>
      </c>
      <c r="P53" s="163"/>
      <c r="Q53" s="163"/>
      <c r="R53" s="20" t="s">
        <v>57</v>
      </c>
      <c r="S53" s="21">
        <f>10*S50</f>
        <v>2.5714285714285712</v>
      </c>
      <c r="T53" s="21">
        <f t="shared" ref="T53:AB53" si="116">10*T50</f>
        <v>1.8367346938775511</v>
      </c>
      <c r="U53" s="21">
        <f t="shared" si="116"/>
        <v>1.3119533527696796</v>
      </c>
      <c r="V53" s="21">
        <f t="shared" si="116"/>
        <v>0.93710953769262761</v>
      </c>
      <c r="W53" s="21">
        <f t="shared" si="116"/>
        <v>0.66936395549473438</v>
      </c>
      <c r="X53" s="21">
        <f t="shared" si="116"/>
        <v>0.47811711106766741</v>
      </c>
      <c r="Y53" s="21">
        <f t="shared" si="116"/>
        <v>0.34151222219119121</v>
      </c>
      <c r="Z53" s="21">
        <f t="shared" si="116"/>
        <v>0.24393730156513696</v>
      </c>
      <c r="AA53" s="21">
        <f t="shared" si="116"/>
        <v>0.17424092968938276</v>
      </c>
      <c r="AB53" s="21">
        <f t="shared" si="116"/>
        <v>0.12445780692098746</v>
      </c>
      <c r="AC53" s="5"/>
      <c r="AD53" s="163"/>
      <c r="AE53" s="163"/>
      <c r="AF53" s="20" t="s">
        <v>57</v>
      </c>
      <c r="AG53" s="21">
        <f>10*AG50</f>
        <v>2.7499999999999996</v>
      </c>
      <c r="AH53" s="21">
        <f t="shared" ref="AH53:AP53" si="117">10*AH50</f>
        <v>1.9642857142857144</v>
      </c>
      <c r="AI53" s="21">
        <f t="shared" si="117"/>
        <v>1.4030612244897962</v>
      </c>
      <c r="AJ53" s="21">
        <f t="shared" si="117"/>
        <v>1.0021865889212824</v>
      </c>
      <c r="AK53" s="21">
        <f t="shared" si="117"/>
        <v>0.71584756351520196</v>
      </c>
      <c r="AL53" s="21">
        <f t="shared" si="117"/>
        <v>0.51131968822514429</v>
      </c>
      <c r="AM53" s="21">
        <f t="shared" si="117"/>
        <v>0.36522834873224613</v>
      </c>
      <c r="AN53" s="21">
        <f t="shared" si="117"/>
        <v>0.26087739195160475</v>
      </c>
      <c r="AO53" s="21">
        <f t="shared" si="117"/>
        <v>0.18634099425114545</v>
      </c>
      <c r="AP53" s="21">
        <f t="shared" si="117"/>
        <v>0.1331007101793894</v>
      </c>
      <c r="AQ53" s="5"/>
      <c r="AR53" s="163"/>
      <c r="AS53" s="163"/>
      <c r="AT53" s="20" t="s">
        <v>57</v>
      </c>
      <c r="AU53" s="21">
        <f>10*AU50</f>
        <v>2.9285714285714279</v>
      </c>
      <c r="AV53" s="21">
        <f t="shared" ref="AV53:BD53" si="118">10*AV50</f>
        <v>2.0918367346938775</v>
      </c>
      <c r="AW53" s="21">
        <f t="shared" si="118"/>
        <v>1.4941690962099128</v>
      </c>
      <c r="AX53" s="21">
        <f t="shared" si="118"/>
        <v>1.0672636401499371</v>
      </c>
      <c r="AY53" s="21">
        <f t="shared" si="118"/>
        <v>0.76233117153566965</v>
      </c>
      <c r="AZ53" s="21">
        <f t="shared" si="118"/>
        <v>0.54452226538262116</v>
      </c>
      <c r="BA53" s="21">
        <f t="shared" si="118"/>
        <v>0.38894447527330112</v>
      </c>
      <c r="BB53" s="21">
        <f t="shared" si="118"/>
        <v>0.27781748233807257</v>
      </c>
      <c r="BC53" s="21">
        <f t="shared" si="118"/>
        <v>0.19844105881290819</v>
      </c>
      <c r="BD53" s="21">
        <f t="shared" si="118"/>
        <v>0.14174361343779135</v>
      </c>
      <c r="BE53" s="5"/>
      <c r="BF53" s="163"/>
      <c r="BG53" s="163"/>
      <c r="BH53" s="20" t="s">
        <v>57</v>
      </c>
      <c r="BI53" s="21">
        <f>10*BI50</f>
        <v>3.1071428571428572</v>
      </c>
      <c r="BJ53" s="21">
        <f t="shared" ref="BJ53:BR53" si="119">10*BJ50</f>
        <v>2.2193877551020407</v>
      </c>
      <c r="BK53" s="21">
        <f t="shared" si="119"/>
        <v>1.5852769679300294</v>
      </c>
      <c r="BL53" s="21">
        <f t="shared" si="119"/>
        <v>1.1323406913785918</v>
      </c>
      <c r="BM53" s="21">
        <f t="shared" si="119"/>
        <v>0.80881477955613734</v>
      </c>
      <c r="BN53" s="21">
        <f t="shared" si="119"/>
        <v>0.57772484254009815</v>
      </c>
      <c r="BO53" s="21">
        <f t="shared" si="119"/>
        <v>0.41266060181435593</v>
      </c>
      <c r="BP53" s="21">
        <f t="shared" si="119"/>
        <v>0.2947575727245404</v>
      </c>
      <c r="BQ53" s="21">
        <f t="shared" si="119"/>
        <v>0.2105411233746709</v>
      </c>
      <c r="BR53" s="21">
        <f t="shared" si="119"/>
        <v>0.1503865166961933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2.3928571428571428</v>
      </c>
      <c r="F54" s="21">
        <f>10*F52</f>
        <v>4.1020408163265296</v>
      </c>
      <c r="G54" s="21">
        <f>10*G52</f>
        <v>5.322886297376094</v>
      </c>
      <c r="H54" s="21">
        <f t="shared" ref="H54:N54" si="120">10*H52</f>
        <v>6.1949187838400652</v>
      </c>
      <c r="I54" s="21">
        <f t="shared" si="120"/>
        <v>6.8177991313143327</v>
      </c>
      <c r="J54" s="21">
        <f t="shared" si="120"/>
        <v>7.2627136652245241</v>
      </c>
      <c r="K54" s="21">
        <f t="shared" si="120"/>
        <v>7.5805097608746603</v>
      </c>
      <c r="L54" s="21">
        <f t="shared" si="120"/>
        <v>7.8075069720533357</v>
      </c>
      <c r="M54" s="21">
        <f t="shared" si="120"/>
        <v>7.9696478371809416</v>
      </c>
      <c r="N54" s="21">
        <f t="shared" si="120"/>
        <v>8.0854627408435213</v>
      </c>
      <c r="P54" s="163"/>
      <c r="Q54" s="163"/>
      <c r="R54" s="20" t="s">
        <v>58</v>
      </c>
      <c r="S54" s="21">
        <f>10*S52</f>
        <v>2.5714285714285712</v>
      </c>
      <c r="T54" s="21">
        <f>10*T52</f>
        <v>4.4081632653061229</v>
      </c>
      <c r="U54" s="21">
        <f>10*U52</f>
        <v>5.7201166180758021</v>
      </c>
      <c r="V54" s="21">
        <f t="shared" ref="V54:AB54" si="121">10*V52</f>
        <v>6.6572261557684289</v>
      </c>
      <c r="W54" s="21">
        <f t="shared" si="121"/>
        <v>7.3265901112631635</v>
      </c>
      <c r="X54" s="21">
        <f t="shared" si="121"/>
        <v>7.8047072223308316</v>
      </c>
      <c r="Y54" s="21">
        <f t="shared" si="121"/>
        <v>8.1462194445220231</v>
      </c>
      <c r="Z54" s="21">
        <f t="shared" si="121"/>
        <v>8.3901567460871647</v>
      </c>
      <c r="AA54" s="21">
        <f t="shared" si="121"/>
        <v>8.5643976757765365</v>
      </c>
      <c r="AB54" s="21">
        <f t="shared" si="121"/>
        <v>8.6888554826975177</v>
      </c>
      <c r="AC54" s="5"/>
      <c r="AD54" s="163"/>
      <c r="AE54" s="163"/>
      <c r="AF54" s="20" t="s">
        <v>58</v>
      </c>
      <c r="AG54" s="21">
        <f>10*AG52</f>
        <v>2.7499999999999996</v>
      </c>
      <c r="AH54" s="21">
        <f>10*AH52</f>
        <v>4.7142857142857144</v>
      </c>
      <c r="AI54" s="21">
        <f>10*AI52</f>
        <v>6.1173469387755102</v>
      </c>
      <c r="AJ54" s="21">
        <f t="shared" ref="AJ54:AP54" si="122">10*AJ52</f>
        <v>7.1195335276967917</v>
      </c>
      <c r="AK54" s="21">
        <f t="shared" si="122"/>
        <v>7.8353810912119934</v>
      </c>
      <c r="AL54" s="21">
        <f t="shared" si="122"/>
        <v>8.3467007794371391</v>
      </c>
      <c r="AM54" s="21">
        <f t="shared" si="122"/>
        <v>8.7119291281693876</v>
      </c>
      <c r="AN54" s="21">
        <f t="shared" si="122"/>
        <v>8.9728065201209937</v>
      </c>
      <c r="AO54" s="21">
        <f t="shared" si="122"/>
        <v>9.1591475143721297</v>
      </c>
      <c r="AP54" s="21">
        <f t="shared" si="122"/>
        <v>9.2922482245515177</v>
      </c>
      <c r="AQ54" s="5"/>
      <c r="AR54" s="163"/>
      <c r="AS54" s="163"/>
      <c r="AT54" s="20" t="s">
        <v>58</v>
      </c>
      <c r="AU54" s="21">
        <f>10*AU52</f>
        <v>2.9285714285714279</v>
      </c>
      <c r="AV54" s="21">
        <f>10*AV52</f>
        <v>5.0204081632653068</v>
      </c>
      <c r="AW54" s="21">
        <f>10*AW52</f>
        <v>6.5145772594752183</v>
      </c>
      <c r="AX54" s="21">
        <f t="shared" ref="AX54:BD54" si="123">10*AX52</f>
        <v>7.5818408996251554</v>
      </c>
      <c r="AY54" s="21">
        <f t="shared" si="123"/>
        <v>8.3441720711608252</v>
      </c>
      <c r="AZ54" s="21">
        <f t="shared" si="123"/>
        <v>8.8886943365434448</v>
      </c>
      <c r="BA54" s="21">
        <f t="shared" si="123"/>
        <v>9.2776388118167503</v>
      </c>
      <c r="BB54" s="21">
        <f t="shared" si="123"/>
        <v>9.5554562941548244</v>
      </c>
      <c r="BC54" s="21">
        <f t="shared" si="123"/>
        <v>9.7538973529677246</v>
      </c>
      <c r="BD54" s="21">
        <f t="shared" si="123"/>
        <v>9.895640966405514</v>
      </c>
      <c r="BE54" s="5"/>
      <c r="BF54" s="163"/>
      <c r="BG54" s="163"/>
      <c r="BH54" s="20" t="s">
        <v>58</v>
      </c>
      <c r="BI54" s="21">
        <f>10*BI52</f>
        <v>3.1071428571428572</v>
      </c>
      <c r="BJ54" s="21">
        <f>10*BJ52</f>
        <v>5.3265306122448974</v>
      </c>
      <c r="BK54" s="21">
        <f>10*BK52</f>
        <v>6.9118075801749264</v>
      </c>
      <c r="BL54" s="21">
        <f t="shared" ref="BL54:BR54" si="124">10*BL52</f>
        <v>8.0441482715535209</v>
      </c>
      <c r="BM54" s="21">
        <f t="shared" si="124"/>
        <v>8.852963051109656</v>
      </c>
      <c r="BN54" s="21">
        <f t="shared" si="124"/>
        <v>9.430687893649754</v>
      </c>
      <c r="BO54" s="21">
        <f t="shared" si="124"/>
        <v>9.8433484954641095</v>
      </c>
      <c r="BP54" s="21">
        <f t="shared" si="124"/>
        <v>10.138106068188652</v>
      </c>
      <c r="BQ54" s="21">
        <f t="shared" si="124"/>
        <v>10.348647191563316</v>
      </c>
      <c r="BR54" s="21">
        <f t="shared" si="124"/>
        <v>10.499033708259509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0.33500000000000002</v>
      </c>
      <c r="F55" s="17">
        <f t="shared" ref="F55:N55" si="125">F50*F$16/$E$4</f>
        <v>0.33500000000000002</v>
      </c>
      <c r="G55" s="17">
        <f t="shared" si="125"/>
        <v>0.33500000000000008</v>
      </c>
      <c r="H55" s="17">
        <f t="shared" si="125"/>
        <v>0.33499999999999985</v>
      </c>
      <c r="I55" s="17">
        <f t="shared" si="125"/>
        <v>0.33500000000000002</v>
      </c>
      <c r="J55" s="17">
        <f t="shared" si="125"/>
        <v>0.33500000000000002</v>
      </c>
      <c r="K55" s="17">
        <f t="shared" si="125"/>
        <v>0.33500000000000024</v>
      </c>
      <c r="L55" s="17">
        <f t="shared" si="125"/>
        <v>0.33500000000000085</v>
      </c>
      <c r="M55" s="17">
        <f t="shared" si="125"/>
        <v>0.33499999999999913</v>
      </c>
      <c r="N55" s="17">
        <f t="shared" si="125"/>
        <v>0.33499999999999852</v>
      </c>
      <c r="P55" s="163"/>
      <c r="Q55" s="171" t="s">
        <v>45</v>
      </c>
      <c r="R55" s="16" t="s">
        <v>55</v>
      </c>
      <c r="S55" s="17">
        <f>S50*S$16/$E$4</f>
        <v>0.36</v>
      </c>
      <c r="T55" s="17">
        <f t="shared" ref="T55:AB55" si="126">T50*T$16/$E$4</f>
        <v>0.36</v>
      </c>
      <c r="U55" s="17">
        <f t="shared" si="126"/>
        <v>0.36000000000000015</v>
      </c>
      <c r="V55" s="17">
        <f t="shared" si="126"/>
        <v>0.35999999999999988</v>
      </c>
      <c r="W55" s="17">
        <f t="shared" si="126"/>
        <v>0.36</v>
      </c>
      <c r="X55" s="17">
        <f t="shared" si="126"/>
        <v>0.36</v>
      </c>
      <c r="Y55" s="17">
        <f t="shared" si="126"/>
        <v>0.36000000000000021</v>
      </c>
      <c r="Z55" s="17">
        <f t="shared" si="126"/>
        <v>0.36000000000000082</v>
      </c>
      <c r="AA55" s="17">
        <f t="shared" si="126"/>
        <v>0.35999999999999921</v>
      </c>
      <c r="AB55" s="17">
        <f t="shared" si="126"/>
        <v>0.35999999999999854</v>
      </c>
      <c r="AC55" s="5"/>
      <c r="AD55" s="163"/>
      <c r="AE55" s="171" t="s">
        <v>45</v>
      </c>
      <c r="AF55" s="16" t="s">
        <v>55</v>
      </c>
      <c r="AG55" s="17">
        <f>AG50*AG$16/$E$4</f>
        <v>0.38499999999999995</v>
      </c>
      <c r="AH55" s="17">
        <f t="shared" ref="AH55:AP55" si="127">AH50*AH$16/$E$4</f>
        <v>0.38500000000000006</v>
      </c>
      <c r="AI55" s="17">
        <f t="shared" si="127"/>
        <v>0.38500000000000006</v>
      </c>
      <c r="AJ55" s="17">
        <f t="shared" si="127"/>
        <v>0.38499999999999984</v>
      </c>
      <c r="AK55" s="17">
        <f t="shared" si="127"/>
        <v>0.38500000000000001</v>
      </c>
      <c r="AL55" s="17">
        <f t="shared" si="127"/>
        <v>0.38500000000000001</v>
      </c>
      <c r="AM55" s="17">
        <f t="shared" si="127"/>
        <v>0.38500000000000029</v>
      </c>
      <c r="AN55" s="17">
        <f t="shared" si="127"/>
        <v>0.38500000000000079</v>
      </c>
      <c r="AO55" s="17">
        <f t="shared" si="127"/>
        <v>0.38499999999999912</v>
      </c>
      <c r="AP55" s="17">
        <f t="shared" si="127"/>
        <v>0.38499999999999862</v>
      </c>
      <c r="AQ55" s="5"/>
      <c r="AR55" s="163"/>
      <c r="AS55" s="171" t="s">
        <v>45</v>
      </c>
      <c r="AT55" s="16" t="s">
        <v>55</v>
      </c>
      <c r="AU55" s="17">
        <f>AU50*AU$16/$E$4</f>
        <v>0.40999999999999992</v>
      </c>
      <c r="AV55" s="17">
        <f t="shared" ref="AV55:BD55" si="128">AV50*AV$16/$E$4</f>
        <v>0.41</v>
      </c>
      <c r="AW55" s="17">
        <f t="shared" si="128"/>
        <v>0.41000000000000009</v>
      </c>
      <c r="AX55" s="17">
        <f t="shared" si="128"/>
        <v>0.40999999999999981</v>
      </c>
      <c r="AY55" s="17">
        <f t="shared" si="128"/>
        <v>0.41</v>
      </c>
      <c r="AZ55" s="17">
        <f t="shared" si="128"/>
        <v>0.41</v>
      </c>
      <c r="BA55" s="17">
        <f t="shared" si="128"/>
        <v>0.41000000000000031</v>
      </c>
      <c r="BB55" s="17">
        <f t="shared" si="128"/>
        <v>0.41000000000000081</v>
      </c>
      <c r="BC55" s="17">
        <f t="shared" si="128"/>
        <v>0.4099999999999992</v>
      </c>
      <c r="BD55" s="17">
        <f t="shared" si="128"/>
        <v>0.40999999999999864</v>
      </c>
      <c r="BE55" s="5"/>
      <c r="BF55" s="163"/>
      <c r="BG55" s="171" t="s">
        <v>45</v>
      </c>
      <c r="BH55" s="16" t="s">
        <v>55</v>
      </c>
      <c r="BI55" s="17">
        <f>BI50*BI$16/$E$4</f>
        <v>0.435</v>
      </c>
      <c r="BJ55" s="17">
        <f t="shared" ref="BJ55:BR55" si="129">BJ50*BJ$16/$E$4</f>
        <v>0.435</v>
      </c>
      <c r="BK55" s="17">
        <f t="shared" si="129"/>
        <v>0.43500000000000005</v>
      </c>
      <c r="BL55" s="17">
        <f t="shared" si="129"/>
        <v>0.43499999999999983</v>
      </c>
      <c r="BM55" s="17">
        <f t="shared" si="129"/>
        <v>0.435</v>
      </c>
      <c r="BN55" s="17">
        <f t="shared" si="129"/>
        <v>0.435</v>
      </c>
      <c r="BO55" s="17">
        <f t="shared" si="129"/>
        <v>0.43500000000000022</v>
      </c>
      <c r="BP55" s="17">
        <f t="shared" si="129"/>
        <v>0.43500000000000077</v>
      </c>
      <c r="BQ55" s="17">
        <f t="shared" si="129"/>
        <v>0.43499999999999911</v>
      </c>
      <c r="BR55" s="17">
        <f t="shared" si="129"/>
        <v>0.43499999999999855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130">E53*E$16</f>
        <v>335000</v>
      </c>
      <c r="F56" s="22">
        <f t="shared" si="130"/>
        <v>335000</v>
      </c>
      <c r="G56" s="22">
        <f t="shared" si="130"/>
        <v>335000.00000000012</v>
      </c>
      <c r="H56" s="22">
        <f t="shared" si="130"/>
        <v>334999.99999999983</v>
      </c>
      <c r="I56" s="22">
        <f t="shared" si="130"/>
        <v>335000</v>
      </c>
      <c r="J56" s="22">
        <f t="shared" si="130"/>
        <v>335000.00000000006</v>
      </c>
      <c r="K56" s="22">
        <f t="shared" si="130"/>
        <v>335000.00000000023</v>
      </c>
      <c r="L56" s="22">
        <f t="shared" si="130"/>
        <v>335000.00000000081</v>
      </c>
      <c r="M56" s="22">
        <f t="shared" si="130"/>
        <v>334999.99999999913</v>
      </c>
      <c r="N56" s="22">
        <f t="shared" si="130"/>
        <v>334999.99999999854</v>
      </c>
      <c r="P56" s="163"/>
      <c r="Q56" s="163"/>
      <c r="R56" s="20" t="s">
        <v>57</v>
      </c>
      <c r="S56" s="22">
        <f t="shared" ref="S56:AB56" si="131">S53*S$16</f>
        <v>359999.99999999994</v>
      </c>
      <c r="T56" s="22">
        <f t="shared" si="131"/>
        <v>360000</v>
      </c>
      <c r="U56" s="22">
        <f t="shared" si="131"/>
        <v>360000.00000000006</v>
      </c>
      <c r="V56" s="22">
        <f t="shared" si="131"/>
        <v>359999.99999999983</v>
      </c>
      <c r="W56" s="22">
        <f t="shared" si="131"/>
        <v>360000</v>
      </c>
      <c r="X56" s="22">
        <f t="shared" si="131"/>
        <v>360000</v>
      </c>
      <c r="Y56" s="22">
        <f t="shared" si="131"/>
        <v>360000.00000000023</v>
      </c>
      <c r="Z56" s="22">
        <f t="shared" si="131"/>
        <v>360000.00000000081</v>
      </c>
      <c r="AA56" s="22">
        <f t="shared" si="131"/>
        <v>359999.99999999919</v>
      </c>
      <c r="AB56" s="22">
        <f t="shared" si="131"/>
        <v>359999.99999999854</v>
      </c>
      <c r="AC56" s="5"/>
      <c r="AD56" s="163"/>
      <c r="AE56" s="163"/>
      <c r="AF56" s="20" t="s">
        <v>57</v>
      </c>
      <c r="AG56" s="22">
        <f t="shared" ref="AG56:AP56" si="132">AG53*AG$16</f>
        <v>384999.99999999994</v>
      </c>
      <c r="AH56" s="22">
        <f t="shared" si="132"/>
        <v>385000</v>
      </c>
      <c r="AI56" s="22">
        <f t="shared" si="132"/>
        <v>385000.00000000006</v>
      </c>
      <c r="AJ56" s="22">
        <f t="shared" si="132"/>
        <v>384999.99999999988</v>
      </c>
      <c r="AK56" s="22">
        <f t="shared" si="132"/>
        <v>385000</v>
      </c>
      <c r="AL56" s="22">
        <f t="shared" si="132"/>
        <v>385000</v>
      </c>
      <c r="AM56" s="22">
        <f t="shared" si="132"/>
        <v>385000.00000000023</v>
      </c>
      <c r="AN56" s="22">
        <f t="shared" si="132"/>
        <v>385000.00000000081</v>
      </c>
      <c r="AO56" s="22">
        <f t="shared" si="132"/>
        <v>384999.99999999913</v>
      </c>
      <c r="AP56" s="22">
        <f t="shared" si="132"/>
        <v>384999.99999999854</v>
      </c>
      <c r="AQ56" s="5"/>
      <c r="AR56" s="163"/>
      <c r="AS56" s="163"/>
      <c r="AT56" s="20" t="s">
        <v>57</v>
      </c>
      <c r="AU56" s="22">
        <f t="shared" ref="AU56:BD56" si="133">AU53*AU$16</f>
        <v>409999.99999999988</v>
      </c>
      <c r="AV56" s="22">
        <f t="shared" si="133"/>
        <v>410000</v>
      </c>
      <c r="AW56" s="22">
        <f t="shared" si="133"/>
        <v>410000.00000000006</v>
      </c>
      <c r="AX56" s="22">
        <f t="shared" si="133"/>
        <v>409999.99999999983</v>
      </c>
      <c r="AY56" s="22">
        <f t="shared" si="133"/>
        <v>410000</v>
      </c>
      <c r="AZ56" s="22">
        <f t="shared" si="133"/>
        <v>409999.99999999994</v>
      </c>
      <c r="BA56" s="22">
        <f t="shared" si="133"/>
        <v>410000.00000000029</v>
      </c>
      <c r="BB56" s="22">
        <f t="shared" si="133"/>
        <v>410000.00000000081</v>
      </c>
      <c r="BC56" s="22">
        <f t="shared" si="133"/>
        <v>409999.99999999919</v>
      </c>
      <c r="BD56" s="22">
        <f t="shared" si="133"/>
        <v>409999.9999999986</v>
      </c>
      <c r="BE56" s="5"/>
      <c r="BF56" s="163"/>
      <c r="BG56" s="163"/>
      <c r="BH56" s="20" t="s">
        <v>57</v>
      </c>
      <c r="BI56" s="22">
        <f t="shared" ref="BI56:BR56" si="134">BI53*BI$16</f>
        <v>435000</v>
      </c>
      <c r="BJ56" s="22">
        <f t="shared" si="134"/>
        <v>435000</v>
      </c>
      <c r="BK56" s="22">
        <f t="shared" si="134"/>
        <v>435000.00000000006</v>
      </c>
      <c r="BL56" s="22">
        <f t="shared" si="134"/>
        <v>434999.99999999983</v>
      </c>
      <c r="BM56" s="22">
        <f t="shared" si="134"/>
        <v>435000</v>
      </c>
      <c r="BN56" s="22">
        <f t="shared" si="134"/>
        <v>435000.00000000006</v>
      </c>
      <c r="BO56" s="22">
        <f t="shared" si="134"/>
        <v>435000.00000000017</v>
      </c>
      <c r="BP56" s="22">
        <f t="shared" si="134"/>
        <v>435000.00000000087</v>
      </c>
      <c r="BQ56" s="22">
        <f t="shared" si="134"/>
        <v>434999.99999999919</v>
      </c>
      <c r="BR56" s="22">
        <f t="shared" si="134"/>
        <v>434999.9999999986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335000</v>
      </c>
      <c r="F57" s="22">
        <f>E57+F56</f>
        <v>670000</v>
      </c>
      <c r="G57" s="22">
        <f t="shared" ref="G57:N57" si="135">F57+G56</f>
        <v>1005000.0000000001</v>
      </c>
      <c r="H57" s="22">
        <f t="shared" si="135"/>
        <v>1340000</v>
      </c>
      <c r="I57" s="22">
        <f t="shared" si="135"/>
        <v>1675000</v>
      </c>
      <c r="J57" s="22">
        <f t="shared" si="135"/>
        <v>2010000</v>
      </c>
      <c r="K57" s="22">
        <f t="shared" si="135"/>
        <v>2345000</v>
      </c>
      <c r="L57" s="22">
        <f t="shared" si="135"/>
        <v>2680000.0000000009</v>
      </c>
      <c r="M57" s="22">
        <f t="shared" si="135"/>
        <v>3015000</v>
      </c>
      <c r="N57" s="22">
        <f t="shared" si="135"/>
        <v>3349999.9999999986</v>
      </c>
      <c r="P57" s="163"/>
      <c r="Q57" s="163"/>
      <c r="R57" s="20" t="s">
        <v>58</v>
      </c>
      <c r="S57" s="22">
        <f>S56</f>
        <v>359999.99999999994</v>
      </c>
      <c r="T57" s="22">
        <f>S57+T56</f>
        <v>720000</v>
      </c>
      <c r="U57" s="22">
        <f t="shared" ref="U57:AB57" si="136">T57+U56</f>
        <v>1080000</v>
      </c>
      <c r="V57" s="22">
        <f t="shared" si="136"/>
        <v>1439999.9999999998</v>
      </c>
      <c r="W57" s="22">
        <f t="shared" si="136"/>
        <v>1799999.9999999998</v>
      </c>
      <c r="X57" s="22">
        <f t="shared" si="136"/>
        <v>2160000</v>
      </c>
      <c r="Y57" s="22">
        <f t="shared" si="136"/>
        <v>2520000</v>
      </c>
      <c r="Z57" s="22">
        <f t="shared" si="136"/>
        <v>2880000.0000000009</v>
      </c>
      <c r="AA57" s="22">
        <f t="shared" si="136"/>
        <v>3240000</v>
      </c>
      <c r="AB57" s="22">
        <f t="shared" si="136"/>
        <v>3599999.9999999986</v>
      </c>
      <c r="AC57" s="5"/>
      <c r="AD57" s="163"/>
      <c r="AE57" s="163"/>
      <c r="AF57" s="20" t="s">
        <v>58</v>
      </c>
      <c r="AG57" s="22">
        <f>AG56</f>
        <v>384999.99999999994</v>
      </c>
      <c r="AH57" s="22">
        <f>AG57+AH56</f>
        <v>770000</v>
      </c>
      <c r="AI57" s="22">
        <f t="shared" ref="AI57:AP57" si="137">AH57+AI56</f>
        <v>1155000</v>
      </c>
      <c r="AJ57" s="22">
        <f t="shared" si="137"/>
        <v>1540000</v>
      </c>
      <c r="AK57" s="22">
        <f t="shared" si="137"/>
        <v>1925000</v>
      </c>
      <c r="AL57" s="22">
        <f t="shared" si="137"/>
        <v>2310000</v>
      </c>
      <c r="AM57" s="22">
        <f t="shared" si="137"/>
        <v>2695000</v>
      </c>
      <c r="AN57" s="22">
        <f t="shared" si="137"/>
        <v>3080000.0000000009</v>
      </c>
      <c r="AO57" s="22">
        <f t="shared" si="137"/>
        <v>3465000</v>
      </c>
      <c r="AP57" s="22">
        <f t="shared" si="137"/>
        <v>3849999.9999999986</v>
      </c>
      <c r="AQ57" s="5"/>
      <c r="AR57" s="163"/>
      <c r="AS57" s="163"/>
      <c r="AT57" s="20" t="s">
        <v>58</v>
      </c>
      <c r="AU57" s="22">
        <f>AU56</f>
        <v>409999.99999999988</v>
      </c>
      <c r="AV57" s="22">
        <f>AU57+AV56</f>
        <v>819999.99999999988</v>
      </c>
      <c r="AW57" s="22">
        <f t="shared" ref="AW57:BD57" si="138">AV57+AW56</f>
        <v>1230000</v>
      </c>
      <c r="AX57" s="22">
        <f t="shared" si="138"/>
        <v>1639999.9999999998</v>
      </c>
      <c r="AY57" s="22">
        <f t="shared" si="138"/>
        <v>2049999.9999999998</v>
      </c>
      <c r="AZ57" s="22">
        <f t="shared" si="138"/>
        <v>2459999.9999999995</v>
      </c>
      <c r="BA57" s="22">
        <f t="shared" si="138"/>
        <v>2870000</v>
      </c>
      <c r="BB57" s="22">
        <f t="shared" si="138"/>
        <v>3280000.0000000009</v>
      </c>
      <c r="BC57" s="22">
        <f t="shared" si="138"/>
        <v>3690000</v>
      </c>
      <c r="BD57" s="22">
        <f t="shared" si="138"/>
        <v>4099999.9999999986</v>
      </c>
      <c r="BE57" s="5"/>
      <c r="BF57" s="163"/>
      <c r="BG57" s="163"/>
      <c r="BH57" s="20" t="s">
        <v>58</v>
      </c>
      <c r="BI57" s="22">
        <f>BI56</f>
        <v>435000</v>
      </c>
      <c r="BJ57" s="22">
        <f>BI57+BJ56</f>
        <v>870000</v>
      </c>
      <c r="BK57" s="22">
        <f t="shared" ref="BK57:BR57" si="139">BJ57+BK56</f>
        <v>1305000</v>
      </c>
      <c r="BL57" s="22">
        <f t="shared" si="139"/>
        <v>1739999.9999999998</v>
      </c>
      <c r="BM57" s="22">
        <f t="shared" si="139"/>
        <v>2175000</v>
      </c>
      <c r="BN57" s="22">
        <f t="shared" si="139"/>
        <v>2610000</v>
      </c>
      <c r="BO57" s="22">
        <f t="shared" si="139"/>
        <v>3045000</v>
      </c>
      <c r="BP57" s="22">
        <f t="shared" si="139"/>
        <v>3480000.0000000009</v>
      </c>
      <c r="BQ57" s="22">
        <f t="shared" si="139"/>
        <v>3915000</v>
      </c>
      <c r="BR57" s="22">
        <f t="shared" si="139"/>
        <v>4349999.9999999981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0.33500000000000002</v>
      </c>
      <c r="F58" s="17">
        <f>F52*F$16/$E$4-E58</f>
        <v>0.46899999999999981</v>
      </c>
      <c r="G58" s="17">
        <f>G52*G$16/$E$4-F58-E58</f>
        <v>0.65660000000000007</v>
      </c>
      <c r="H58" s="17">
        <f>H52*H$16/$E$4-G58-F58-E58</f>
        <v>0.91923999999999939</v>
      </c>
      <c r="I58" s="17">
        <f>I52*I$16/$E$4-H58-G58-F58-E58</f>
        <v>1.2869360000000003</v>
      </c>
      <c r="J58" s="17">
        <f>J52*J$16/$E$4-I58-H58-G58-F58-E58</f>
        <v>1.8017103999999997</v>
      </c>
      <c r="K58" s="17">
        <f>K52*K$16/$E$4-J58-I58-H58-G58-F58-E58</f>
        <v>2.5223945600000008</v>
      </c>
      <c r="L58" s="17">
        <f>L52*L$16/$E$4-K58-J58-I58-H58-G58-F58-E58</f>
        <v>3.5313523840000109</v>
      </c>
      <c r="M58" s="17">
        <f>M52*M$16/$E$4-L58-K58-J58-I58-H58-G58-F58-E58</f>
        <v>4.9438933375999783</v>
      </c>
      <c r="N58" s="17">
        <f>N52*N$16/$E$4-M58-L58-K58-J58-I58-H58-G58-F58-E58</f>
        <v>6.921450672639974</v>
      </c>
      <c r="P58" s="163"/>
      <c r="Q58" s="171" t="s">
        <v>44</v>
      </c>
      <c r="R58" s="16" t="s">
        <v>55</v>
      </c>
      <c r="S58" s="17">
        <f>S52*S$16/$E$4</f>
        <v>0.36</v>
      </c>
      <c r="T58" s="17">
        <f>T52*T$16/$E$4-S58</f>
        <v>0.504</v>
      </c>
      <c r="U58" s="17">
        <f>U52*U$16/$E$4-T58-S58</f>
        <v>0.70560000000000034</v>
      </c>
      <c r="V58" s="17">
        <f>V52*V$16/$E$4-U58-T58-S58</f>
        <v>0.98783999999999927</v>
      </c>
      <c r="W58" s="17">
        <f>W52*W$16/$E$4-V58-U58-T58-S58</f>
        <v>1.3829760000000002</v>
      </c>
      <c r="X58" s="17">
        <f>X52*X$16/$E$4-W58-V58-U58-T58-S58</f>
        <v>1.9361664000000003</v>
      </c>
      <c r="Y58" s="17">
        <f>Y52*Y$16/$E$4-X58-W58-V58-U58-T58-S58</f>
        <v>2.7106329600000016</v>
      </c>
      <c r="Z58" s="17">
        <f>Z52*Z$16/$E$4-Y58-X58-W58-V58-U58-T58-S58</f>
        <v>3.7948861440000079</v>
      </c>
      <c r="AA58" s="17">
        <f>AA52*AA$16/$E$4-Z58-Y58-X58-W58-V58-U58-T58-S58</f>
        <v>5.3128406015999792</v>
      </c>
      <c r="AB58" s="17">
        <f>AB52*AB$16/$E$4-AA58-Z58-Y58-X58-W58-V58-U58-T58-S58</f>
        <v>7.4379768422399808</v>
      </c>
      <c r="AC58" s="5"/>
      <c r="AD58" s="163"/>
      <c r="AE58" s="171" t="s">
        <v>44</v>
      </c>
      <c r="AF58" s="16" t="s">
        <v>55</v>
      </c>
      <c r="AG58" s="17">
        <f>AG52*AG$16/$E$4</f>
        <v>0.38499999999999995</v>
      </c>
      <c r="AH58" s="17">
        <f>AH52*AH$16/$E$4-AG58</f>
        <v>0.53900000000000015</v>
      </c>
      <c r="AI58" s="17">
        <f>AI52*AI$16/$E$4-AH58-AG58</f>
        <v>0.75459999999999994</v>
      </c>
      <c r="AJ58" s="17">
        <f>AJ52*AJ$16/$E$4-AI58-AH58-AG58</f>
        <v>1.0564399999999992</v>
      </c>
      <c r="AK58" s="17">
        <f>AK52*AK$16/$E$4-AJ58-AI58-AH58-AG58</f>
        <v>1.4790159999999999</v>
      </c>
      <c r="AL58" s="17">
        <f>AL52*AL$16/$E$4-AK58-AJ58-AI58-AH58-AG58</f>
        <v>2.0706224000000009</v>
      </c>
      <c r="AM58" s="17">
        <f>AM52*AM$16/$E$4-AL58-AK58-AJ58-AI58-AH58-AG58</f>
        <v>2.8988713600000016</v>
      </c>
      <c r="AN58" s="17">
        <f>AN52*AN$16/$E$4-AM58-AL58-AK58-AJ58-AI58-AH58-AG58</f>
        <v>4.0584199040000026</v>
      </c>
      <c r="AO58" s="17">
        <f>AO52*AO$16/$E$4-AN58-AM58-AL58-AK58-AJ58-AI58-AH58-AG58</f>
        <v>5.6817878655999845</v>
      </c>
      <c r="AP58" s="17">
        <f>AP52*AP$16/$E$4-AO58-AN58-AM58-AL58-AK58-AJ58-AI58-AH58-AG58</f>
        <v>7.9545030118399875</v>
      </c>
      <c r="AQ58" s="5"/>
      <c r="AR58" s="163"/>
      <c r="AS58" s="171" t="s">
        <v>44</v>
      </c>
      <c r="AT58" s="16" t="s">
        <v>55</v>
      </c>
      <c r="AU58" s="17">
        <f>AU52*AU$16/$E$4</f>
        <v>0.40999999999999992</v>
      </c>
      <c r="AV58" s="17">
        <f>AV52*AV$16/$E$4-AU58</f>
        <v>0.57400000000000007</v>
      </c>
      <c r="AW58" s="17">
        <f>AW52*AW$16/$E$4-AV58-AU58</f>
        <v>0.80360000000000009</v>
      </c>
      <c r="AX58" s="17">
        <f>AX52*AX$16/$E$4-AW58-AV58-AU58</f>
        <v>1.1250399999999994</v>
      </c>
      <c r="AY58" s="17">
        <f>AY52*AY$16/$E$4-AX58-AW58-AV58-AU58</f>
        <v>1.5750559999999991</v>
      </c>
      <c r="AZ58" s="17">
        <f>AZ52*AZ$16/$E$4-AY58-AX58-AW58-AV58-AU58</f>
        <v>2.2050783999999997</v>
      </c>
      <c r="BA58" s="17">
        <f>BA52*BA$16/$E$4-AZ58-AY58-AX58-AW58-AV58-AU58</f>
        <v>3.0871097600000033</v>
      </c>
      <c r="BB58" s="17">
        <f>BB52*BB$16/$E$4-BA58-AZ58-AY58-AX58-AW58-AV58-AU58</f>
        <v>4.3219536640000049</v>
      </c>
      <c r="BC58" s="17">
        <f>BC52*BC$16/$E$4-BB58-BA58-AZ58-AY58-AX58-AW58-AV58-AU58</f>
        <v>6.0507351295999854</v>
      </c>
      <c r="BD58" s="17">
        <f>BD52*BD$16/$E$4-BC58-BB58-BA58-AZ58-AY58-AX58-AW58-AV58-AU58</f>
        <v>8.4710291814399898</v>
      </c>
      <c r="BE58" s="5"/>
      <c r="BF58" s="163"/>
      <c r="BG58" s="171" t="s">
        <v>44</v>
      </c>
      <c r="BH58" s="16" t="s">
        <v>55</v>
      </c>
      <c r="BI58" s="17">
        <f>BI52*BI$16/$E$4</f>
        <v>0.435</v>
      </c>
      <c r="BJ58" s="17">
        <f>BJ52*BJ$16/$E$4-BI58</f>
        <v>0.60899999999999976</v>
      </c>
      <c r="BK58" s="17">
        <f>BK52*BK$16/$E$4-BJ58-BI58</f>
        <v>0.85260000000000025</v>
      </c>
      <c r="BL58" s="17">
        <f>BL52*BL$16/$E$4-BK58-BJ58-BI58</f>
        <v>1.1936400000000005</v>
      </c>
      <c r="BM58" s="17">
        <f>BM52*BM$16/$E$4-BL58-BK58-BJ58-BI58</f>
        <v>1.6710959999999999</v>
      </c>
      <c r="BN58" s="17">
        <f>BN52*BN$16/$E$4-BM58-BL58-BK58-BJ58-BI58</f>
        <v>2.3395343999999993</v>
      </c>
      <c r="BO58" s="17">
        <f>BO52*BO$16/$E$4-BN58-BM58-BL58-BK58-BJ58-BI58</f>
        <v>3.2753481599999987</v>
      </c>
      <c r="BP58" s="17">
        <f>BP52*BP$16/$E$4-BO58-BN58-BM58-BL58-BK58-BJ58-BI58</f>
        <v>4.5854874240000063</v>
      </c>
      <c r="BQ58" s="17">
        <f>BQ52*BQ$16/$E$4-BP58-BO58-BN58-BM58-BL58-BK58-BJ58-BI58</f>
        <v>6.4196823935999836</v>
      </c>
      <c r="BR58" s="17">
        <f>BR52*BR$16/$E$4-BQ58-BP58-BO58-BN58-BM58-BL58-BK58-BJ58-BI58</f>
        <v>8.9875553510399868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0.73335519999999987</v>
      </c>
      <c r="J59" s="18"/>
      <c r="K59" s="18"/>
      <c r="L59" s="18"/>
      <c r="M59" s="18"/>
      <c r="N59" s="18">
        <f>SUM(E58:N58)/10</f>
        <v>2.3387577354239961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0.78808319999999998</v>
      </c>
      <c r="X59" s="18"/>
      <c r="Y59" s="18"/>
      <c r="Z59" s="18"/>
      <c r="AA59" s="18"/>
      <c r="AB59" s="18">
        <f>SUM(S58:AB58)/10</f>
        <v>2.5132918947839968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0.84281119999999987</v>
      </c>
      <c r="AL59" s="18"/>
      <c r="AM59" s="18"/>
      <c r="AN59" s="18"/>
      <c r="AO59" s="18"/>
      <c r="AP59" s="18">
        <f>SUM(AG58:AP58)/10</f>
        <v>2.687826054143998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0.89753919999999976</v>
      </c>
      <c r="AZ59" s="18"/>
      <c r="BA59" s="18"/>
      <c r="BB59" s="18"/>
      <c r="BC59" s="18"/>
      <c r="BD59" s="18">
        <f>SUM(AU58:BD58)/10</f>
        <v>2.8623602135039983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0.95226719999999998</v>
      </c>
      <c r="BN59" s="18"/>
      <c r="BO59" s="18"/>
      <c r="BP59" s="18"/>
      <c r="BQ59" s="18"/>
      <c r="BR59" s="18">
        <f>SUM(BI58:BR58)/10</f>
        <v>3.0368943728639977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335000</v>
      </c>
      <c r="F60" s="23">
        <f>F62-E62</f>
        <v>468999.99999999977</v>
      </c>
      <c r="G60" s="23">
        <f t="shared" ref="G60:N60" si="140">G62-F62</f>
        <v>656600.00000000047</v>
      </c>
      <c r="H60" s="23">
        <f t="shared" si="140"/>
        <v>919239.9999999993</v>
      </c>
      <c r="I60" s="23">
        <f t="shared" si="140"/>
        <v>1286936</v>
      </c>
      <c r="J60" s="23">
        <f t="shared" si="140"/>
        <v>1801710.4000000008</v>
      </c>
      <c r="K60" s="23">
        <f t="shared" si="140"/>
        <v>2522394.5600000005</v>
      </c>
      <c r="L60" s="23">
        <f t="shared" si="140"/>
        <v>3531352.3840000108</v>
      </c>
      <c r="M60" s="23">
        <f t="shared" si="140"/>
        <v>4943893.3375999741</v>
      </c>
      <c r="N60" s="23">
        <f t="shared" si="140"/>
        <v>6921450.6726399772</v>
      </c>
      <c r="P60" s="163"/>
      <c r="Q60" s="163"/>
      <c r="R60" s="20" t="s">
        <v>57</v>
      </c>
      <c r="S60" s="23">
        <f>S62</f>
        <v>359999.99999999994</v>
      </c>
      <c r="T60" s="23">
        <f>T62-S62</f>
        <v>504000.00000000017</v>
      </c>
      <c r="U60" s="23">
        <f t="shared" ref="U60:AB60" si="141">U62-T62</f>
        <v>705599.99999999988</v>
      </c>
      <c r="V60" s="23">
        <f t="shared" si="141"/>
        <v>987839.99999999953</v>
      </c>
      <c r="W60" s="23">
        <f t="shared" si="141"/>
        <v>1382976</v>
      </c>
      <c r="X60" s="23">
        <f t="shared" si="141"/>
        <v>1936166.4</v>
      </c>
      <c r="Y60" s="23">
        <f t="shared" si="141"/>
        <v>2710632.9600000018</v>
      </c>
      <c r="Z60" s="23">
        <f t="shared" si="141"/>
        <v>3794886.1440000087</v>
      </c>
      <c r="AA60" s="23">
        <f t="shared" si="141"/>
        <v>5312840.6015999783</v>
      </c>
      <c r="AB60" s="23">
        <f t="shared" si="141"/>
        <v>7437976.8422399797</v>
      </c>
      <c r="AC60" s="5"/>
      <c r="AD60" s="163"/>
      <c r="AE60" s="163"/>
      <c r="AF60" s="20" t="s">
        <v>57</v>
      </c>
      <c r="AG60" s="23">
        <f>AG62</f>
        <v>384999.99999999994</v>
      </c>
      <c r="AH60" s="23">
        <f>AH62-AG62</f>
        <v>539000</v>
      </c>
      <c r="AI60" s="23">
        <f t="shared" ref="AI60:AP60" si="142">AI62-AH62</f>
        <v>754600</v>
      </c>
      <c r="AJ60" s="23">
        <f t="shared" si="142"/>
        <v>1056439.9999999995</v>
      </c>
      <c r="AK60" s="23">
        <f t="shared" si="142"/>
        <v>1479015.9999999995</v>
      </c>
      <c r="AL60" s="23">
        <f t="shared" si="142"/>
        <v>2070622.4000000004</v>
      </c>
      <c r="AM60" s="23">
        <f t="shared" si="142"/>
        <v>2898871.3600000041</v>
      </c>
      <c r="AN60" s="23">
        <f t="shared" si="142"/>
        <v>4058419.9040000029</v>
      </c>
      <c r="AO60" s="23">
        <f t="shared" si="142"/>
        <v>5681787.8655999843</v>
      </c>
      <c r="AP60" s="23">
        <f t="shared" si="142"/>
        <v>7954503.0118399896</v>
      </c>
      <c r="AQ60" s="5"/>
      <c r="AR60" s="163"/>
      <c r="AS60" s="163"/>
      <c r="AT60" s="20" t="s">
        <v>57</v>
      </c>
      <c r="AU60" s="23">
        <f>AU62</f>
        <v>409999.99999999988</v>
      </c>
      <c r="AV60" s="23">
        <f>AV62-AU62</f>
        <v>574000.00000000023</v>
      </c>
      <c r="AW60" s="23">
        <f t="shared" ref="AW60:BD60" si="143">AW62-AV62</f>
        <v>803599.99999999988</v>
      </c>
      <c r="AX60" s="23">
        <f t="shared" si="143"/>
        <v>1125039.9999999995</v>
      </c>
      <c r="AY60" s="23">
        <f t="shared" si="143"/>
        <v>1575056.0000000005</v>
      </c>
      <c r="AZ60" s="23">
        <f t="shared" si="143"/>
        <v>2205078.3999999985</v>
      </c>
      <c r="BA60" s="23">
        <f t="shared" si="143"/>
        <v>3087109.7600000035</v>
      </c>
      <c r="BB60" s="23">
        <f t="shared" si="143"/>
        <v>4321953.6640000064</v>
      </c>
      <c r="BC60" s="23">
        <f t="shared" si="143"/>
        <v>6050735.1295999847</v>
      </c>
      <c r="BD60" s="23">
        <f t="shared" si="143"/>
        <v>8471029.181439992</v>
      </c>
      <c r="BE60" s="5"/>
      <c r="BF60" s="163"/>
      <c r="BG60" s="163"/>
      <c r="BH60" s="20" t="s">
        <v>57</v>
      </c>
      <c r="BI60" s="23">
        <f>BI62</f>
        <v>435000</v>
      </c>
      <c r="BJ60" s="23">
        <f>BJ62-BI62</f>
        <v>608999.99999999988</v>
      </c>
      <c r="BK60" s="23">
        <f t="shared" ref="BK60:BR60" si="144">BK62-BJ62</f>
        <v>852599.99999999988</v>
      </c>
      <c r="BL60" s="23">
        <f t="shared" si="144"/>
        <v>1193640.0000000007</v>
      </c>
      <c r="BM60" s="23">
        <f t="shared" si="144"/>
        <v>1671095.9999999995</v>
      </c>
      <c r="BN60" s="23">
        <f t="shared" si="144"/>
        <v>2339534.3999999994</v>
      </c>
      <c r="BO60" s="23">
        <f t="shared" si="144"/>
        <v>3275348.1599999992</v>
      </c>
      <c r="BP60" s="23">
        <f t="shared" si="144"/>
        <v>4585487.4240000043</v>
      </c>
      <c r="BQ60" s="23">
        <f t="shared" si="144"/>
        <v>6419682.3935999852</v>
      </c>
      <c r="BR60" s="23">
        <f t="shared" si="144"/>
        <v>8987555.3510399945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733355.2</v>
      </c>
      <c r="J61" s="23"/>
      <c r="K61" s="23"/>
      <c r="L61" s="23"/>
      <c r="M61" s="23"/>
      <c r="N61" s="23">
        <f>SUM(E60:N60)/10</f>
        <v>2338757.7354239961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788083.19999999995</v>
      </c>
      <c r="X61" s="23"/>
      <c r="Y61" s="23"/>
      <c r="Z61" s="23"/>
      <c r="AA61" s="23"/>
      <c r="AB61" s="23">
        <f>SUM(S60:AB60)/10</f>
        <v>2513291.894783997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842811.19999999984</v>
      </c>
      <c r="AL61" s="23"/>
      <c r="AM61" s="23"/>
      <c r="AN61" s="23"/>
      <c r="AO61" s="23"/>
      <c r="AP61" s="23">
        <f>SUM(AG60:AP60)/10</f>
        <v>2687826.0541439978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897539.2</v>
      </c>
      <c r="AZ61" s="23"/>
      <c r="BA61" s="23"/>
      <c r="BB61" s="23"/>
      <c r="BC61" s="23"/>
      <c r="BD61" s="23">
        <f>SUM(AU60:BD60)/10</f>
        <v>2862360.2135039987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952267.2</v>
      </c>
      <c r="BN61" s="23"/>
      <c r="BO61" s="23"/>
      <c r="BP61" s="23"/>
      <c r="BQ61" s="23"/>
      <c r="BR61" s="23">
        <f>SUM(BI60:BR60)/10</f>
        <v>3036894.3728639982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145">E54*E$16</f>
        <v>335000</v>
      </c>
      <c r="F62" s="22">
        <f t="shared" si="145"/>
        <v>803999.99999999977</v>
      </c>
      <c r="G62" s="22">
        <f t="shared" si="145"/>
        <v>1460600.0000000002</v>
      </c>
      <c r="H62" s="22">
        <f t="shared" si="145"/>
        <v>2379839.9999999995</v>
      </c>
      <c r="I62" s="22">
        <f t="shared" si="145"/>
        <v>3666775.9999999995</v>
      </c>
      <c r="J62" s="22">
        <f t="shared" si="145"/>
        <v>5468486.4000000004</v>
      </c>
      <c r="K62" s="22">
        <f t="shared" si="145"/>
        <v>7990880.9600000009</v>
      </c>
      <c r="L62" s="22">
        <f t="shared" si="145"/>
        <v>11522233.344000012</v>
      </c>
      <c r="M62" s="22">
        <f t="shared" si="145"/>
        <v>16466126.681599986</v>
      </c>
      <c r="N62" s="22">
        <f t="shared" si="145"/>
        <v>23387577.354239963</v>
      </c>
      <c r="P62" s="163"/>
      <c r="Q62" s="163"/>
      <c r="R62" s="20" t="s">
        <v>58</v>
      </c>
      <c r="S62" s="22">
        <f t="shared" ref="S62:AB62" si="146">S54*S$16</f>
        <v>359999.99999999994</v>
      </c>
      <c r="T62" s="22">
        <f t="shared" si="146"/>
        <v>864000.00000000012</v>
      </c>
      <c r="U62" s="22">
        <f t="shared" si="146"/>
        <v>1569600</v>
      </c>
      <c r="V62" s="22">
        <f t="shared" si="146"/>
        <v>2557439.9999999995</v>
      </c>
      <c r="W62" s="22">
        <f t="shared" si="146"/>
        <v>3940415.9999999995</v>
      </c>
      <c r="X62" s="22">
        <f t="shared" si="146"/>
        <v>5876582.3999999994</v>
      </c>
      <c r="Y62" s="22">
        <f t="shared" si="146"/>
        <v>8587215.3600000013</v>
      </c>
      <c r="Z62" s="22">
        <f t="shared" si="146"/>
        <v>12382101.50400001</v>
      </c>
      <c r="AA62" s="22">
        <f t="shared" si="146"/>
        <v>17694942.105599988</v>
      </c>
      <c r="AB62" s="22">
        <f t="shared" si="146"/>
        <v>25132918.947839968</v>
      </c>
      <c r="AC62" s="5"/>
      <c r="AD62" s="163"/>
      <c r="AE62" s="163"/>
      <c r="AF62" s="20" t="s">
        <v>58</v>
      </c>
      <c r="AG62" s="22">
        <f t="shared" ref="AG62:AP62" si="147">AG54*AG$16</f>
        <v>384999.99999999994</v>
      </c>
      <c r="AH62" s="22">
        <f t="shared" si="147"/>
        <v>924000</v>
      </c>
      <c r="AI62" s="22">
        <f t="shared" si="147"/>
        <v>1678600</v>
      </c>
      <c r="AJ62" s="22">
        <f t="shared" si="147"/>
        <v>2735039.9999999995</v>
      </c>
      <c r="AK62" s="22">
        <f t="shared" si="147"/>
        <v>4214055.9999999991</v>
      </c>
      <c r="AL62" s="22">
        <f t="shared" si="147"/>
        <v>6284678.3999999994</v>
      </c>
      <c r="AM62" s="22">
        <f t="shared" si="147"/>
        <v>9183549.7600000035</v>
      </c>
      <c r="AN62" s="22">
        <f t="shared" si="147"/>
        <v>13241969.664000006</v>
      </c>
      <c r="AO62" s="22">
        <f t="shared" si="147"/>
        <v>18923757.529599991</v>
      </c>
      <c r="AP62" s="22">
        <f t="shared" si="147"/>
        <v>26878260.54143998</v>
      </c>
      <c r="AQ62" s="5"/>
      <c r="AR62" s="163"/>
      <c r="AS62" s="163"/>
      <c r="AT62" s="20" t="s">
        <v>58</v>
      </c>
      <c r="AU62" s="22">
        <f t="shared" ref="AU62:BD62" si="148">AU54*AU$16</f>
        <v>409999.99999999988</v>
      </c>
      <c r="AV62" s="22">
        <f t="shared" si="148"/>
        <v>984000.00000000012</v>
      </c>
      <c r="AW62" s="22">
        <f t="shared" si="148"/>
        <v>1787600</v>
      </c>
      <c r="AX62" s="22">
        <f t="shared" si="148"/>
        <v>2912639.9999999995</v>
      </c>
      <c r="AY62" s="22">
        <f t="shared" si="148"/>
        <v>4487696</v>
      </c>
      <c r="AZ62" s="22">
        <f t="shared" si="148"/>
        <v>6692774.3999999985</v>
      </c>
      <c r="BA62" s="22">
        <f t="shared" si="148"/>
        <v>9779884.160000002</v>
      </c>
      <c r="BB62" s="22">
        <f t="shared" si="148"/>
        <v>14101837.824000008</v>
      </c>
      <c r="BC62" s="22">
        <f t="shared" si="148"/>
        <v>20152572.953599993</v>
      </c>
      <c r="BD62" s="22">
        <f t="shared" si="148"/>
        <v>28623602.135039985</v>
      </c>
      <c r="BE62" s="5"/>
      <c r="BF62" s="163"/>
      <c r="BG62" s="163"/>
      <c r="BH62" s="20" t="s">
        <v>58</v>
      </c>
      <c r="BI62" s="22">
        <f t="shared" ref="BI62:BR62" si="149">BI54*BI$16</f>
        <v>435000</v>
      </c>
      <c r="BJ62" s="22">
        <f t="shared" si="149"/>
        <v>1043999.9999999999</v>
      </c>
      <c r="BK62" s="22">
        <f t="shared" si="149"/>
        <v>1896599.9999999998</v>
      </c>
      <c r="BL62" s="22">
        <f t="shared" si="149"/>
        <v>3090240.0000000005</v>
      </c>
      <c r="BM62" s="22">
        <f t="shared" si="149"/>
        <v>4761336</v>
      </c>
      <c r="BN62" s="22">
        <f t="shared" si="149"/>
        <v>7100870.3999999994</v>
      </c>
      <c r="BO62" s="22">
        <f t="shared" si="149"/>
        <v>10376218.559999999</v>
      </c>
      <c r="BP62" s="22">
        <f t="shared" si="149"/>
        <v>14961705.984000003</v>
      </c>
      <c r="BQ62" s="22">
        <f t="shared" si="149"/>
        <v>21381388.377599988</v>
      </c>
      <c r="BR62" s="22">
        <f t="shared" si="149"/>
        <v>30368943.728639983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1.8821428571428572E-2</v>
      </c>
      <c r="F63" s="17">
        <f t="shared" ref="F63:N63" si="150">F$26*$D48</f>
        <v>1.7086734693877548E-2</v>
      </c>
      <c r="G63" s="17">
        <f t="shared" si="150"/>
        <v>1.5847667638483963E-2</v>
      </c>
      <c r="H63" s="17">
        <f t="shared" si="150"/>
        <v>1.496261974177426E-2</v>
      </c>
      <c r="I63" s="17">
        <f t="shared" si="150"/>
        <v>1.43304426726959E-2</v>
      </c>
      <c r="J63" s="17">
        <f t="shared" si="150"/>
        <v>1.3878887623354213E-2</v>
      </c>
      <c r="K63" s="17">
        <f t="shared" si="150"/>
        <v>1.3556348302395866E-2</v>
      </c>
      <c r="L63" s="17">
        <f t="shared" si="150"/>
        <v>1.3325963073139904E-2</v>
      </c>
      <c r="M63" s="17">
        <f t="shared" si="150"/>
        <v>1.3161402195099932E-2</v>
      </c>
      <c r="N63" s="17">
        <f t="shared" si="150"/>
        <v>1.3043858710785665E-2</v>
      </c>
      <c r="P63" s="163" t="s">
        <v>17</v>
      </c>
      <c r="Q63" s="165" t="s">
        <v>41</v>
      </c>
      <c r="R63" s="16" t="s">
        <v>55</v>
      </c>
      <c r="S63" s="17">
        <f>S$26*$D48</f>
        <v>1.8821428571428572E-2</v>
      </c>
      <c r="T63" s="17">
        <f t="shared" ref="T63:AB63" si="151">T$26*$D48</f>
        <v>1.7086734693877548E-2</v>
      </c>
      <c r="U63" s="17">
        <f t="shared" si="151"/>
        <v>1.5847667638483963E-2</v>
      </c>
      <c r="V63" s="17">
        <f t="shared" si="151"/>
        <v>1.496261974177426E-2</v>
      </c>
      <c r="W63" s="17">
        <f t="shared" si="151"/>
        <v>1.43304426726959E-2</v>
      </c>
      <c r="X63" s="17">
        <f t="shared" si="151"/>
        <v>1.3878887623354213E-2</v>
      </c>
      <c r="Y63" s="17">
        <f t="shared" si="151"/>
        <v>1.3556348302395866E-2</v>
      </c>
      <c r="Z63" s="17">
        <f t="shared" si="151"/>
        <v>1.3325963073139904E-2</v>
      </c>
      <c r="AA63" s="17">
        <f t="shared" si="151"/>
        <v>1.3161402195099932E-2</v>
      </c>
      <c r="AB63" s="17">
        <f t="shared" si="151"/>
        <v>1.3043858710785665E-2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1.8821428571428572E-2</v>
      </c>
      <c r="AH63" s="17">
        <f t="shared" ref="AH63:AP63" si="152">AH$26*$D48</f>
        <v>1.7086734693877548E-2</v>
      </c>
      <c r="AI63" s="17">
        <f t="shared" si="152"/>
        <v>1.5847667638483963E-2</v>
      </c>
      <c r="AJ63" s="17">
        <f t="shared" si="152"/>
        <v>1.496261974177426E-2</v>
      </c>
      <c r="AK63" s="17">
        <f t="shared" si="152"/>
        <v>1.43304426726959E-2</v>
      </c>
      <c r="AL63" s="17">
        <f t="shared" si="152"/>
        <v>1.3878887623354213E-2</v>
      </c>
      <c r="AM63" s="17">
        <f t="shared" si="152"/>
        <v>1.3556348302395866E-2</v>
      </c>
      <c r="AN63" s="17">
        <f t="shared" si="152"/>
        <v>1.3325963073139904E-2</v>
      </c>
      <c r="AO63" s="17">
        <f t="shared" si="152"/>
        <v>1.3161402195099932E-2</v>
      </c>
      <c r="AP63" s="17">
        <f t="shared" si="152"/>
        <v>1.3043858710785665E-2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1.8821428571428572E-2</v>
      </c>
      <c r="AV63" s="17">
        <f t="shared" ref="AV63:BD63" si="153">AV$26*$D48</f>
        <v>1.7086734693877548E-2</v>
      </c>
      <c r="AW63" s="17">
        <f t="shared" si="153"/>
        <v>1.5847667638483963E-2</v>
      </c>
      <c r="AX63" s="17">
        <f t="shared" si="153"/>
        <v>1.496261974177426E-2</v>
      </c>
      <c r="AY63" s="17">
        <f t="shared" si="153"/>
        <v>1.43304426726959E-2</v>
      </c>
      <c r="AZ63" s="17">
        <f t="shared" si="153"/>
        <v>1.3878887623354213E-2</v>
      </c>
      <c r="BA63" s="17">
        <f t="shared" si="153"/>
        <v>1.3556348302395866E-2</v>
      </c>
      <c r="BB63" s="17">
        <f t="shared" si="153"/>
        <v>1.3325963073139904E-2</v>
      </c>
      <c r="BC63" s="17">
        <f t="shared" si="153"/>
        <v>1.3161402195099932E-2</v>
      </c>
      <c r="BD63" s="17">
        <f t="shared" si="153"/>
        <v>1.3043858710785665E-2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1.8821428571428572E-2</v>
      </c>
      <c r="BJ63" s="17">
        <f t="shared" ref="BJ63:BR63" si="154">BJ$26*$D48</f>
        <v>1.7086734693877548E-2</v>
      </c>
      <c r="BK63" s="17">
        <f t="shared" si="154"/>
        <v>1.5847667638483963E-2</v>
      </c>
      <c r="BL63" s="17">
        <f t="shared" si="154"/>
        <v>1.496261974177426E-2</v>
      </c>
      <c r="BM63" s="17">
        <f t="shared" si="154"/>
        <v>1.43304426726959E-2</v>
      </c>
      <c r="BN63" s="17">
        <f t="shared" si="154"/>
        <v>1.3878887623354213E-2</v>
      </c>
      <c r="BO63" s="17">
        <f t="shared" si="154"/>
        <v>1.3556348302395866E-2</v>
      </c>
      <c r="BP63" s="17">
        <f t="shared" si="154"/>
        <v>1.3325963073139904E-2</v>
      </c>
      <c r="BQ63" s="17">
        <f t="shared" si="154"/>
        <v>1.3161402195099932E-2</v>
      </c>
      <c r="BR63" s="17">
        <f t="shared" si="154"/>
        <v>1.3043858710785665E-2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1.6209778663652048E-2</v>
      </c>
      <c r="J64" s="18"/>
      <c r="K64" s="18"/>
      <c r="L64" s="18"/>
      <c r="M64" s="18"/>
      <c r="N64" s="18">
        <f>SUM(E63:N63)/10</f>
        <v>1.4801535322303582E-2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1.6209778663652048E-2</v>
      </c>
      <c r="X64" s="18"/>
      <c r="Y64" s="18"/>
      <c r="Z64" s="18"/>
      <c r="AA64" s="18"/>
      <c r="AB64" s="18">
        <f>SUM(S63:AB63)/10</f>
        <v>1.4801535322303582E-2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1.6209778663652048E-2</v>
      </c>
      <c r="AL64" s="18"/>
      <c r="AM64" s="18"/>
      <c r="AN64" s="18"/>
      <c r="AO64" s="18"/>
      <c r="AP64" s="18">
        <f>SUM(AG63:AP63)/10</f>
        <v>1.4801535322303582E-2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1.6209778663652048E-2</v>
      </c>
      <c r="AZ64" s="18"/>
      <c r="BA64" s="18"/>
      <c r="BB64" s="18"/>
      <c r="BC64" s="18"/>
      <c r="BD64" s="18">
        <f>SUM(AU63:BD63)/10</f>
        <v>1.4801535322303582E-2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1.6209778663652048E-2</v>
      </c>
      <c r="BN64" s="18"/>
      <c r="BO64" s="18"/>
      <c r="BP64" s="18"/>
      <c r="BQ64" s="18"/>
      <c r="BR64" s="18">
        <f>SUM(BI63:BR63)/10</f>
        <v>1.4801535322303582E-2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155">E$28*$D48</f>
        <v>1.8821428571428572E-2</v>
      </c>
      <c r="F65" s="17">
        <f t="shared" si="155"/>
        <v>3.5908163265306124E-2</v>
      </c>
      <c r="G65" s="17">
        <f t="shared" si="155"/>
        <v>5.1755830903790087E-2</v>
      </c>
      <c r="H65" s="17">
        <f t="shared" si="155"/>
        <v>6.6718450645564337E-2</v>
      </c>
      <c r="I65" s="17">
        <f t="shared" si="155"/>
        <v>8.1048893318260234E-2</v>
      </c>
      <c r="J65" s="17">
        <f t="shared" si="155"/>
        <v>9.4927780941614456E-2</v>
      </c>
      <c r="K65" s="17">
        <f t="shared" si="155"/>
        <v>0.10848412924401031</v>
      </c>
      <c r="L65" s="17">
        <f t="shared" si="155"/>
        <v>0.12181009231715023</v>
      </c>
      <c r="M65" s="17">
        <f t="shared" si="155"/>
        <v>0.13497149451225016</v>
      </c>
      <c r="N65" s="17">
        <f t="shared" si="155"/>
        <v>0.14801535322303583</v>
      </c>
      <c r="P65" s="163"/>
      <c r="Q65" s="165"/>
      <c r="R65" s="16" t="s">
        <v>53</v>
      </c>
      <c r="S65" s="17">
        <f t="shared" ref="S65:AB65" si="156">S$28*$D48</f>
        <v>1.8821428571428572E-2</v>
      </c>
      <c r="T65" s="17">
        <f t="shared" si="156"/>
        <v>3.5908163265306124E-2</v>
      </c>
      <c r="U65" s="17">
        <f t="shared" si="156"/>
        <v>5.1755830903790087E-2</v>
      </c>
      <c r="V65" s="17">
        <f t="shared" si="156"/>
        <v>6.6718450645564337E-2</v>
      </c>
      <c r="W65" s="17">
        <f t="shared" si="156"/>
        <v>8.1048893318260234E-2</v>
      </c>
      <c r="X65" s="17">
        <f t="shared" si="156"/>
        <v>9.4927780941614456E-2</v>
      </c>
      <c r="Y65" s="17">
        <f t="shared" si="156"/>
        <v>0.10848412924401031</v>
      </c>
      <c r="Z65" s="17">
        <f t="shared" si="156"/>
        <v>0.12181009231715023</v>
      </c>
      <c r="AA65" s="17">
        <f t="shared" si="156"/>
        <v>0.13497149451225016</v>
      </c>
      <c r="AB65" s="17">
        <f t="shared" si="156"/>
        <v>0.14801535322303583</v>
      </c>
      <c r="AC65" s="5"/>
      <c r="AD65" s="163"/>
      <c r="AE65" s="165"/>
      <c r="AF65" s="16" t="s">
        <v>53</v>
      </c>
      <c r="AG65" s="17">
        <f t="shared" ref="AG65:AP65" si="157">AG$28*$D48</f>
        <v>1.8821428571428572E-2</v>
      </c>
      <c r="AH65" s="17">
        <f t="shared" si="157"/>
        <v>3.5908163265306124E-2</v>
      </c>
      <c r="AI65" s="17">
        <f t="shared" si="157"/>
        <v>5.1755830903790087E-2</v>
      </c>
      <c r="AJ65" s="17">
        <f t="shared" si="157"/>
        <v>6.6718450645564337E-2</v>
      </c>
      <c r="AK65" s="17">
        <f t="shared" si="157"/>
        <v>8.1048893318260234E-2</v>
      </c>
      <c r="AL65" s="17">
        <f t="shared" si="157"/>
        <v>9.4927780941614456E-2</v>
      </c>
      <c r="AM65" s="17">
        <f t="shared" si="157"/>
        <v>0.10848412924401031</v>
      </c>
      <c r="AN65" s="17">
        <f t="shared" si="157"/>
        <v>0.12181009231715023</v>
      </c>
      <c r="AO65" s="17">
        <f t="shared" si="157"/>
        <v>0.13497149451225016</v>
      </c>
      <c r="AP65" s="17">
        <f t="shared" si="157"/>
        <v>0.14801535322303583</v>
      </c>
      <c r="AQ65" s="5"/>
      <c r="AR65" s="163"/>
      <c r="AS65" s="165"/>
      <c r="AT65" s="16" t="s">
        <v>53</v>
      </c>
      <c r="AU65" s="17">
        <f t="shared" ref="AU65:BD65" si="158">AU$28*$D48</f>
        <v>1.8821428571428572E-2</v>
      </c>
      <c r="AV65" s="17">
        <f t="shared" si="158"/>
        <v>3.5908163265306124E-2</v>
      </c>
      <c r="AW65" s="17">
        <f t="shared" si="158"/>
        <v>5.1755830903790087E-2</v>
      </c>
      <c r="AX65" s="17">
        <f t="shared" si="158"/>
        <v>6.6718450645564337E-2</v>
      </c>
      <c r="AY65" s="17">
        <f t="shared" si="158"/>
        <v>8.1048893318260234E-2</v>
      </c>
      <c r="AZ65" s="17">
        <f t="shared" si="158"/>
        <v>9.4927780941614456E-2</v>
      </c>
      <c r="BA65" s="17">
        <f t="shared" si="158"/>
        <v>0.10848412924401031</v>
      </c>
      <c r="BB65" s="17">
        <f t="shared" si="158"/>
        <v>0.12181009231715023</v>
      </c>
      <c r="BC65" s="17">
        <f t="shared" si="158"/>
        <v>0.13497149451225016</v>
      </c>
      <c r="BD65" s="17">
        <f t="shared" si="158"/>
        <v>0.14801535322303583</v>
      </c>
      <c r="BE65" s="5"/>
      <c r="BF65" s="163"/>
      <c r="BG65" s="165"/>
      <c r="BH65" s="16" t="s">
        <v>53</v>
      </c>
      <c r="BI65" s="17">
        <f t="shared" ref="BI65:BR65" si="159">BI$28*$D48</f>
        <v>1.8821428571428572E-2</v>
      </c>
      <c r="BJ65" s="17">
        <f t="shared" si="159"/>
        <v>3.5908163265306124E-2</v>
      </c>
      <c r="BK65" s="17">
        <f t="shared" si="159"/>
        <v>5.1755830903790087E-2</v>
      </c>
      <c r="BL65" s="17">
        <f t="shared" si="159"/>
        <v>6.6718450645564337E-2</v>
      </c>
      <c r="BM65" s="17">
        <f t="shared" si="159"/>
        <v>8.1048893318260234E-2</v>
      </c>
      <c r="BN65" s="17">
        <f t="shared" si="159"/>
        <v>9.4927780941614456E-2</v>
      </c>
      <c r="BO65" s="17">
        <f t="shared" si="159"/>
        <v>0.10848412924401031</v>
      </c>
      <c r="BP65" s="17">
        <f t="shared" si="159"/>
        <v>0.12181009231715023</v>
      </c>
      <c r="BQ65" s="17">
        <f t="shared" si="159"/>
        <v>0.13497149451225016</v>
      </c>
      <c r="BR65" s="17">
        <f t="shared" si="159"/>
        <v>0.14801535322303583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160">10*E63</f>
        <v>0.18821428571428572</v>
      </c>
      <c r="F66" s="21">
        <f t="shared" si="160"/>
        <v>0.17086734693877548</v>
      </c>
      <c r="G66" s="21">
        <f t="shared" si="160"/>
        <v>0.15847667638483964</v>
      </c>
      <c r="H66" s="21">
        <f t="shared" si="160"/>
        <v>0.14962619741774261</v>
      </c>
      <c r="I66" s="21">
        <f t="shared" si="160"/>
        <v>0.14330442672695901</v>
      </c>
      <c r="J66" s="21">
        <f t="shared" si="160"/>
        <v>0.13878887623354214</v>
      </c>
      <c r="K66" s="21">
        <f t="shared" si="160"/>
        <v>0.13556348302395865</v>
      </c>
      <c r="L66" s="21">
        <f t="shared" si="160"/>
        <v>0.13325963073139904</v>
      </c>
      <c r="M66" s="21">
        <f t="shared" si="160"/>
        <v>0.1316140219509993</v>
      </c>
      <c r="N66" s="21">
        <f t="shared" si="160"/>
        <v>0.13043858710785666</v>
      </c>
      <c r="P66" s="163"/>
      <c r="Q66" s="163"/>
      <c r="R66" s="20" t="s">
        <v>57</v>
      </c>
      <c r="S66" s="21">
        <f t="shared" ref="S66:AB66" si="161">10*S63</f>
        <v>0.18821428571428572</v>
      </c>
      <c r="T66" s="21">
        <f t="shared" si="161"/>
        <v>0.17086734693877548</v>
      </c>
      <c r="U66" s="21">
        <f t="shared" si="161"/>
        <v>0.15847667638483964</v>
      </c>
      <c r="V66" s="21">
        <f t="shared" si="161"/>
        <v>0.14962619741774261</v>
      </c>
      <c r="W66" s="21">
        <f t="shared" si="161"/>
        <v>0.14330442672695901</v>
      </c>
      <c r="X66" s="21">
        <f t="shared" si="161"/>
        <v>0.13878887623354214</v>
      </c>
      <c r="Y66" s="21">
        <f t="shared" si="161"/>
        <v>0.13556348302395865</v>
      </c>
      <c r="Z66" s="21">
        <f t="shared" si="161"/>
        <v>0.13325963073139904</v>
      </c>
      <c r="AA66" s="21">
        <f t="shared" si="161"/>
        <v>0.1316140219509993</v>
      </c>
      <c r="AB66" s="21">
        <f t="shared" si="161"/>
        <v>0.13043858710785666</v>
      </c>
      <c r="AC66" s="5"/>
      <c r="AD66" s="163"/>
      <c r="AE66" s="163"/>
      <c r="AF66" s="20" t="s">
        <v>57</v>
      </c>
      <c r="AG66" s="21">
        <f t="shared" ref="AG66:AP66" si="162">10*AG63</f>
        <v>0.18821428571428572</v>
      </c>
      <c r="AH66" s="21">
        <f t="shared" si="162"/>
        <v>0.17086734693877548</v>
      </c>
      <c r="AI66" s="21">
        <f t="shared" si="162"/>
        <v>0.15847667638483964</v>
      </c>
      <c r="AJ66" s="21">
        <f t="shared" si="162"/>
        <v>0.14962619741774261</v>
      </c>
      <c r="AK66" s="21">
        <f t="shared" si="162"/>
        <v>0.14330442672695901</v>
      </c>
      <c r="AL66" s="21">
        <f t="shared" si="162"/>
        <v>0.13878887623354214</v>
      </c>
      <c r="AM66" s="21">
        <f t="shared" si="162"/>
        <v>0.13556348302395865</v>
      </c>
      <c r="AN66" s="21">
        <f t="shared" si="162"/>
        <v>0.13325963073139904</v>
      </c>
      <c r="AO66" s="21">
        <f t="shared" si="162"/>
        <v>0.1316140219509993</v>
      </c>
      <c r="AP66" s="21">
        <f t="shared" si="162"/>
        <v>0.13043858710785666</v>
      </c>
      <c r="AQ66" s="5"/>
      <c r="AR66" s="163"/>
      <c r="AS66" s="163"/>
      <c r="AT66" s="20" t="s">
        <v>57</v>
      </c>
      <c r="AU66" s="21">
        <f t="shared" ref="AU66:BD66" si="163">10*AU63</f>
        <v>0.18821428571428572</v>
      </c>
      <c r="AV66" s="21">
        <f t="shared" si="163"/>
        <v>0.17086734693877548</v>
      </c>
      <c r="AW66" s="21">
        <f t="shared" si="163"/>
        <v>0.15847667638483964</v>
      </c>
      <c r="AX66" s="21">
        <f t="shared" si="163"/>
        <v>0.14962619741774261</v>
      </c>
      <c r="AY66" s="21">
        <f t="shared" si="163"/>
        <v>0.14330442672695901</v>
      </c>
      <c r="AZ66" s="21">
        <f t="shared" si="163"/>
        <v>0.13878887623354214</v>
      </c>
      <c r="BA66" s="21">
        <f t="shared" si="163"/>
        <v>0.13556348302395865</v>
      </c>
      <c r="BB66" s="21">
        <f t="shared" si="163"/>
        <v>0.13325963073139904</v>
      </c>
      <c r="BC66" s="21">
        <f t="shared" si="163"/>
        <v>0.1316140219509993</v>
      </c>
      <c r="BD66" s="21">
        <f t="shared" si="163"/>
        <v>0.13043858710785666</v>
      </c>
      <c r="BE66" s="5"/>
      <c r="BF66" s="163"/>
      <c r="BG66" s="163"/>
      <c r="BH66" s="20" t="s">
        <v>57</v>
      </c>
      <c r="BI66" s="21">
        <f t="shared" ref="BI66:BR66" si="164">10*BI63</f>
        <v>0.18821428571428572</v>
      </c>
      <c r="BJ66" s="21">
        <f t="shared" si="164"/>
        <v>0.17086734693877548</v>
      </c>
      <c r="BK66" s="21">
        <f t="shared" si="164"/>
        <v>0.15847667638483964</v>
      </c>
      <c r="BL66" s="21">
        <f t="shared" si="164"/>
        <v>0.14962619741774261</v>
      </c>
      <c r="BM66" s="21">
        <f t="shared" si="164"/>
        <v>0.14330442672695901</v>
      </c>
      <c r="BN66" s="21">
        <f t="shared" si="164"/>
        <v>0.13878887623354214</v>
      </c>
      <c r="BO66" s="21">
        <f t="shared" si="164"/>
        <v>0.13556348302395865</v>
      </c>
      <c r="BP66" s="21">
        <f t="shared" si="164"/>
        <v>0.13325963073139904</v>
      </c>
      <c r="BQ66" s="21">
        <f t="shared" si="164"/>
        <v>0.1316140219509993</v>
      </c>
      <c r="BR66" s="21">
        <f t="shared" si="164"/>
        <v>0.13043858710785666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0.18821428571428572</v>
      </c>
      <c r="F67" s="21">
        <f t="shared" ref="F67:N67" si="165">10*F65</f>
        <v>0.35908163265306126</v>
      </c>
      <c r="G67" s="21">
        <f t="shared" si="165"/>
        <v>0.5175583090379009</v>
      </c>
      <c r="H67" s="21">
        <f t="shared" si="165"/>
        <v>0.66718450645564342</v>
      </c>
      <c r="I67" s="21">
        <f t="shared" si="165"/>
        <v>0.8104889331826024</v>
      </c>
      <c r="J67" s="21">
        <f t="shared" si="165"/>
        <v>0.94927780941614459</v>
      </c>
      <c r="K67" s="21">
        <f t="shared" si="165"/>
        <v>1.0848412924401032</v>
      </c>
      <c r="L67" s="21">
        <f t="shared" si="165"/>
        <v>1.2181009231715023</v>
      </c>
      <c r="M67" s="21">
        <f t="shared" si="165"/>
        <v>1.3497149451225017</v>
      </c>
      <c r="N67" s="21">
        <f t="shared" si="165"/>
        <v>1.4801535322303583</v>
      </c>
      <c r="P67" s="163"/>
      <c r="Q67" s="163"/>
      <c r="R67" s="20" t="s">
        <v>58</v>
      </c>
      <c r="S67" s="21">
        <f>10*S65</f>
        <v>0.18821428571428572</v>
      </c>
      <c r="T67" s="21">
        <f t="shared" ref="T67:AB67" si="166">10*T65</f>
        <v>0.35908163265306126</v>
      </c>
      <c r="U67" s="21">
        <f t="shared" si="166"/>
        <v>0.5175583090379009</v>
      </c>
      <c r="V67" s="21">
        <f t="shared" si="166"/>
        <v>0.66718450645564342</v>
      </c>
      <c r="W67" s="21">
        <f t="shared" si="166"/>
        <v>0.8104889331826024</v>
      </c>
      <c r="X67" s="21">
        <f t="shared" si="166"/>
        <v>0.94927780941614459</v>
      </c>
      <c r="Y67" s="21">
        <f t="shared" si="166"/>
        <v>1.0848412924401032</v>
      </c>
      <c r="Z67" s="21">
        <f t="shared" si="166"/>
        <v>1.2181009231715023</v>
      </c>
      <c r="AA67" s="21">
        <f t="shared" si="166"/>
        <v>1.3497149451225017</v>
      </c>
      <c r="AB67" s="21">
        <f t="shared" si="166"/>
        <v>1.4801535322303583</v>
      </c>
      <c r="AC67" s="5"/>
      <c r="AD67" s="163"/>
      <c r="AE67" s="163"/>
      <c r="AF67" s="20" t="s">
        <v>58</v>
      </c>
      <c r="AG67" s="21">
        <f>10*AG65</f>
        <v>0.18821428571428572</v>
      </c>
      <c r="AH67" s="21">
        <f t="shared" ref="AH67:AP67" si="167">10*AH65</f>
        <v>0.35908163265306126</v>
      </c>
      <c r="AI67" s="21">
        <f t="shared" si="167"/>
        <v>0.5175583090379009</v>
      </c>
      <c r="AJ67" s="21">
        <f t="shared" si="167"/>
        <v>0.66718450645564342</v>
      </c>
      <c r="AK67" s="21">
        <f t="shared" si="167"/>
        <v>0.8104889331826024</v>
      </c>
      <c r="AL67" s="21">
        <f t="shared" si="167"/>
        <v>0.94927780941614459</v>
      </c>
      <c r="AM67" s="21">
        <f t="shared" si="167"/>
        <v>1.0848412924401032</v>
      </c>
      <c r="AN67" s="21">
        <f t="shared" si="167"/>
        <v>1.2181009231715023</v>
      </c>
      <c r="AO67" s="21">
        <f t="shared" si="167"/>
        <v>1.3497149451225017</v>
      </c>
      <c r="AP67" s="21">
        <f t="shared" si="167"/>
        <v>1.4801535322303583</v>
      </c>
      <c r="AQ67" s="5"/>
      <c r="AR67" s="163"/>
      <c r="AS67" s="163"/>
      <c r="AT67" s="20" t="s">
        <v>58</v>
      </c>
      <c r="AU67" s="21">
        <f>10*AU65</f>
        <v>0.18821428571428572</v>
      </c>
      <c r="AV67" s="21">
        <f t="shared" ref="AV67:BD67" si="168">10*AV65</f>
        <v>0.35908163265306126</v>
      </c>
      <c r="AW67" s="21">
        <f t="shared" si="168"/>
        <v>0.5175583090379009</v>
      </c>
      <c r="AX67" s="21">
        <f t="shared" si="168"/>
        <v>0.66718450645564342</v>
      </c>
      <c r="AY67" s="21">
        <f t="shared" si="168"/>
        <v>0.8104889331826024</v>
      </c>
      <c r="AZ67" s="21">
        <f t="shared" si="168"/>
        <v>0.94927780941614459</v>
      </c>
      <c r="BA67" s="21">
        <f t="shared" si="168"/>
        <v>1.0848412924401032</v>
      </c>
      <c r="BB67" s="21">
        <f t="shared" si="168"/>
        <v>1.2181009231715023</v>
      </c>
      <c r="BC67" s="21">
        <f t="shared" si="168"/>
        <v>1.3497149451225017</v>
      </c>
      <c r="BD67" s="21">
        <f t="shared" si="168"/>
        <v>1.4801535322303583</v>
      </c>
      <c r="BE67" s="5"/>
      <c r="BF67" s="163"/>
      <c r="BG67" s="163"/>
      <c r="BH67" s="20" t="s">
        <v>58</v>
      </c>
      <c r="BI67" s="21">
        <f>10*BI65</f>
        <v>0.18821428571428572</v>
      </c>
      <c r="BJ67" s="21">
        <f t="shared" ref="BJ67:BR67" si="169">10*BJ65</f>
        <v>0.35908163265306126</v>
      </c>
      <c r="BK67" s="21">
        <f t="shared" si="169"/>
        <v>0.5175583090379009</v>
      </c>
      <c r="BL67" s="21">
        <f t="shared" si="169"/>
        <v>0.66718450645564342</v>
      </c>
      <c r="BM67" s="21">
        <f t="shared" si="169"/>
        <v>0.8104889331826024</v>
      </c>
      <c r="BN67" s="21">
        <f t="shared" si="169"/>
        <v>0.94927780941614459</v>
      </c>
      <c r="BO67" s="21">
        <f t="shared" si="169"/>
        <v>1.0848412924401032</v>
      </c>
      <c r="BP67" s="21">
        <f t="shared" si="169"/>
        <v>1.2181009231715023</v>
      </c>
      <c r="BQ67" s="21">
        <f t="shared" si="169"/>
        <v>1.3497149451225017</v>
      </c>
      <c r="BR67" s="21">
        <f t="shared" si="169"/>
        <v>1.4801535322303583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2.6349999999999998E-2</v>
      </c>
      <c r="F68" s="17">
        <f t="shared" ref="F68:N68" si="170">F63*F$16/$E$4</f>
        <v>3.3489999999999992E-2</v>
      </c>
      <c r="G68" s="17">
        <f t="shared" si="170"/>
        <v>4.3485999999999997E-2</v>
      </c>
      <c r="H68" s="17">
        <f t="shared" si="170"/>
        <v>5.7480400000000001E-2</v>
      </c>
      <c r="I68" s="17">
        <f t="shared" si="170"/>
        <v>7.7072559999999998E-2</v>
      </c>
      <c r="J68" s="17">
        <f t="shared" si="170"/>
        <v>0.10450158399999998</v>
      </c>
      <c r="K68" s="17">
        <f t="shared" si="170"/>
        <v>0.14290221759999999</v>
      </c>
      <c r="L68" s="17">
        <f t="shared" si="170"/>
        <v>0.19666310463999997</v>
      </c>
      <c r="M68" s="17">
        <f t="shared" si="170"/>
        <v>0.27192834649600001</v>
      </c>
      <c r="N68" s="17">
        <f t="shared" si="170"/>
        <v>0.37729968509439998</v>
      </c>
      <c r="P68" s="163"/>
      <c r="Q68" s="171" t="s">
        <v>45</v>
      </c>
      <c r="R68" s="16" t="s">
        <v>55</v>
      </c>
      <c r="S68" s="17">
        <f>S63*S$16/$E$4</f>
        <v>2.6349999999999998E-2</v>
      </c>
      <c r="T68" s="17">
        <f t="shared" ref="T68:AB68" si="171">T63*T$16/$E$4</f>
        <v>3.3489999999999992E-2</v>
      </c>
      <c r="U68" s="17">
        <f t="shared" si="171"/>
        <v>4.3485999999999997E-2</v>
      </c>
      <c r="V68" s="17">
        <f t="shared" si="171"/>
        <v>5.7480400000000001E-2</v>
      </c>
      <c r="W68" s="17">
        <f t="shared" si="171"/>
        <v>7.7072559999999998E-2</v>
      </c>
      <c r="X68" s="17">
        <f t="shared" si="171"/>
        <v>0.10450158399999998</v>
      </c>
      <c r="Y68" s="17">
        <f t="shared" si="171"/>
        <v>0.14290221759999999</v>
      </c>
      <c r="Z68" s="17">
        <f t="shared" si="171"/>
        <v>0.19666310463999997</v>
      </c>
      <c r="AA68" s="17">
        <f t="shared" si="171"/>
        <v>0.27192834649600001</v>
      </c>
      <c r="AB68" s="17">
        <f t="shared" si="171"/>
        <v>0.37729968509439998</v>
      </c>
      <c r="AC68" s="5"/>
      <c r="AD68" s="163"/>
      <c r="AE68" s="171" t="s">
        <v>45</v>
      </c>
      <c r="AF68" s="16" t="s">
        <v>55</v>
      </c>
      <c r="AG68" s="17">
        <f>AG63*AG$16/$E$4</f>
        <v>2.6349999999999998E-2</v>
      </c>
      <c r="AH68" s="17">
        <f t="shared" ref="AH68:AP68" si="172">AH63*AH$16/$E$4</f>
        <v>3.3489999999999992E-2</v>
      </c>
      <c r="AI68" s="17">
        <f t="shared" si="172"/>
        <v>4.3485999999999997E-2</v>
      </c>
      <c r="AJ68" s="17">
        <f t="shared" si="172"/>
        <v>5.7480400000000001E-2</v>
      </c>
      <c r="AK68" s="17">
        <f t="shared" si="172"/>
        <v>7.7072559999999998E-2</v>
      </c>
      <c r="AL68" s="17">
        <f t="shared" si="172"/>
        <v>0.10450158399999998</v>
      </c>
      <c r="AM68" s="17">
        <f t="shared" si="172"/>
        <v>0.14290221759999999</v>
      </c>
      <c r="AN68" s="17">
        <f t="shared" si="172"/>
        <v>0.19666310463999997</v>
      </c>
      <c r="AO68" s="17">
        <f t="shared" si="172"/>
        <v>0.27192834649600001</v>
      </c>
      <c r="AP68" s="17">
        <f t="shared" si="172"/>
        <v>0.37729968509439998</v>
      </c>
      <c r="AQ68" s="5"/>
      <c r="AR68" s="163"/>
      <c r="AS68" s="171" t="s">
        <v>45</v>
      </c>
      <c r="AT68" s="16" t="s">
        <v>55</v>
      </c>
      <c r="AU68" s="17">
        <f>AU63*AU$16/$E$4</f>
        <v>2.6349999999999998E-2</v>
      </c>
      <c r="AV68" s="17">
        <f t="shared" ref="AV68:BD68" si="173">AV63*AV$16/$E$4</f>
        <v>3.3489999999999992E-2</v>
      </c>
      <c r="AW68" s="17">
        <f t="shared" si="173"/>
        <v>4.3485999999999997E-2</v>
      </c>
      <c r="AX68" s="17">
        <f t="shared" si="173"/>
        <v>5.7480400000000001E-2</v>
      </c>
      <c r="AY68" s="17">
        <f t="shared" si="173"/>
        <v>7.7072559999999998E-2</v>
      </c>
      <c r="AZ68" s="17">
        <f t="shared" si="173"/>
        <v>0.10450158399999998</v>
      </c>
      <c r="BA68" s="17">
        <f t="shared" si="173"/>
        <v>0.14290221759999999</v>
      </c>
      <c r="BB68" s="17">
        <f t="shared" si="173"/>
        <v>0.19666310463999997</v>
      </c>
      <c r="BC68" s="17">
        <f t="shared" si="173"/>
        <v>0.27192834649600001</v>
      </c>
      <c r="BD68" s="17">
        <f t="shared" si="173"/>
        <v>0.37729968509439998</v>
      </c>
      <c r="BE68" s="5"/>
      <c r="BF68" s="163"/>
      <c r="BG68" s="171" t="s">
        <v>45</v>
      </c>
      <c r="BH68" s="16" t="s">
        <v>55</v>
      </c>
      <c r="BI68" s="17">
        <f>BI63*BI$16/$E$4</f>
        <v>2.6349999999999998E-2</v>
      </c>
      <c r="BJ68" s="17">
        <f t="shared" ref="BJ68:BR68" si="174">BJ63*BJ$16/$E$4</f>
        <v>3.3489999999999992E-2</v>
      </c>
      <c r="BK68" s="17">
        <f t="shared" si="174"/>
        <v>4.3485999999999997E-2</v>
      </c>
      <c r="BL68" s="17">
        <f t="shared" si="174"/>
        <v>5.7480400000000001E-2</v>
      </c>
      <c r="BM68" s="17">
        <f t="shared" si="174"/>
        <v>7.7072559999999998E-2</v>
      </c>
      <c r="BN68" s="17">
        <f t="shared" si="174"/>
        <v>0.10450158399999998</v>
      </c>
      <c r="BO68" s="17">
        <f t="shared" si="174"/>
        <v>0.14290221759999999</v>
      </c>
      <c r="BP68" s="17">
        <f t="shared" si="174"/>
        <v>0.19666310463999997</v>
      </c>
      <c r="BQ68" s="17">
        <f t="shared" si="174"/>
        <v>0.27192834649600001</v>
      </c>
      <c r="BR68" s="17">
        <f t="shared" si="174"/>
        <v>0.37729968509439998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4.7575791999999992E-2</v>
      </c>
      <c r="J69" s="18"/>
      <c r="K69" s="18"/>
      <c r="L69" s="18"/>
      <c r="M69" s="18"/>
      <c r="N69" s="18">
        <f>SUM(E68:N68)/10</f>
        <v>0.13311738978304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4.7575791999999992E-2</v>
      </c>
      <c r="X69" s="18"/>
      <c r="Y69" s="18"/>
      <c r="Z69" s="18"/>
      <c r="AA69" s="18"/>
      <c r="AB69" s="18">
        <f>SUM(S68:AB68)/10</f>
        <v>0.13311738978304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4.7575791999999992E-2</v>
      </c>
      <c r="AL69" s="18"/>
      <c r="AM69" s="18"/>
      <c r="AN69" s="18"/>
      <c r="AO69" s="18"/>
      <c r="AP69" s="18">
        <f>SUM(AG68:AP68)/10</f>
        <v>0.13311738978304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4.7575791999999992E-2</v>
      </c>
      <c r="AZ69" s="18"/>
      <c r="BA69" s="18"/>
      <c r="BB69" s="18"/>
      <c r="BC69" s="18"/>
      <c r="BD69" s="18">
        <f>SUM(AU68:BD68)/10</f>
        <v>0.13311738978304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4.7575791999999992E-2</v>
      </c>
      <c r="BN69" s="18"/>
      <c r="BO69" s="18"/>
      <c r="BP69" s="18"/>
      <c r="BQ69" s="18"/>
      <c r="BR69" s="18">
        <f>SUM(BI68:BR68)/10</f>
        <v>0.13311738978304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175">E66*E$16</f>
        <v>26350</v>
      </c>
      <c r="F70" s="24">
        <f t="shared" si="175"/>
        <v>33489.999999999993</v>
      </c>
      <c r="G70" s="24">
        <f t="shared" si="175"/>
        <v>43486</v>
      </c>
      <c r="H70" s="24">
        <f t="shared" si="175"/>
        <v>57480.4</v>
      </c>
      <c r="I70" s="24">
        <f t="shared" si="175"/>
        <v>77072.56</v>
      </c>
      <c r="J70" s="24">
        <f t="shared" si="175"/>
        <v>104501.58399999999</v>
      </c>
      <c r="K70" s="24">
        <f t="shared" si="175"/>
        <v>142902.21759999997</v>
      </c>
      <c r="L70" s="24">
        <f t="shared" si="175"/>
        <v>196663.10464000001</v>
      </c>
      <c r="M70" s="24">
        <f t="shared" si="175"/>
        <v>271928.34649599995</v>
      </c>
      <c r="N70" s="24">
        <f t="shared" si="175"/>
        <v>377299.68509440008</v>
      </c>
      <c r="P70" s="163"/>
      <c r="Q70" s="163"/>
      <c r="R70" s="20" t="s">
        <v>57</v>
      </c>
      <c r="S70" s="24">
        <f t="shared" ref="S70:AB70" si="176">S66*S$16</f>
        <v>26350</v>
      </c>
      <c r="T70" s="24">
        <f t="shared" si="176"/>
        <v>33489.999999999993</v>
      </c>
      <c r="U70" s="24">
        <f t="shared" si="176"/>
        <v>43486</v>
      </c>
      <c r="V70" s="24">
        <f t="shared" si="176"/>
        <v>57480.4</v>
      </c>
      <c r="W70" s="24">
        <f t="shared" si="176"/>
        <v>77072.56</v>
      </c>
      <c r="X70" s="24">
        <f t="shared" si="176"/>
        <v>104501.58399999999</v>
      </c>
      <c r="Y70" s="24">
        <f t="shared" si="176"/>
        <v>142902.21759999997</v>
      </c>
      <c r="Z70" s="24">
        <f t="shared" si="176"/>
        <v>196663.10464000001</v>
      </c>
      <c r="AA70" s="24">
        <f t="shared" si="176"/>
        <v>271928.34649599995</v>
      </c>
      <c r="AB70" s="24">
        <f t="shared" si="176"/>
        <v>377299.68509440008</v>
      </c>
      <c r="AC70" s="5"/>
      <c r="AD70" s="163"/>
      <c r="AE70" s="163"/>
      <c r="AF70" s="20" t="s">
        <v>57</v>
      </c>
      <c r="AG70" s="24">
        <f t="shared" ref="AG70:AP70" si="177">AG66*AG$16</f>
        <v>26350</v>
      </c>
      <c r="AH70" s="24">
        <f t="shared" si="177"/>
        <v>33489.999999999993</v>
      </c>
      <c r="AI70" s="24">
        <f t="shared" si="177"/>
        <v>43486</v>
      </c>
      <c r="AJ70" s="24">
        <f t="shared" si="177"/>
        <v>57480.4</v>
      </c>
      <c r="AK70" s="24">
        <f t="shared" si="177"/>
        <v>77072.56</v>
      </c>
      <c r="AL70" s="24">
        <f t="shared" si="177"/>
        <v>104501.58399999999</v>
      </c>
      <c r="AM70" s="24">
        <f t="shared" si="177"/>
        <v>142902.21759999997</v>
      </c>
      <c r="AN70" s="24">
        <f t="shared" si="177"/>
        <v>196663.10464000001</v>
      </c>
      <c r="AO70" s="24">
        <f t="shared" si="177"/>
        <v>271928.34649599995</v>
      </c>
      <c r="AP70" s="24">
        <f t="shared" si="177"/>
        <v>377299.68509440008</v>
      </c>
      <c r="AQ70" s="5"/>
      <c r="AR70" s="163"/>
      <c r="AS70" s="163"/>
      <c r="AT70" s="20" t="s">
        <v>57</v>
      </c>
      <c r="AU70" s="24">
        <f t="shared" ref="AU70:BD70" si="178">AU66*AU$16</f>
        <v>26350</v>
      </c>
      <c r="AV70" s="24">
        <f t="shared" si="178"/>
        <v>33489.999999999993</v>
      </c>
      <c r="AW70" s="24">
        <f t="shared" si="178"/>
        <v>43486</v>
      </c>
      <c r="AX70" s="24">
        <f t="shared" si="178"/>
        <v>57480.4</v>
      </c>
      <c r="AY70" s="24">
        <f t="shared" si="178"/>
        <v>77072.56</v>
      </c>
      <c r="AZ70" s="24">
        <f t="shared" si="178"/>
        <v>104501.58399999999</v>
      </c>
      <c r="BA70" s="24">
        <f t="shared" si="178"/>
        <v>142902.21759999997</v>
      </c>
      <c r="BB70" s="24">
        <f t="shared" si="178"/>
        <v>196663.10464000001</v>
      </c>
      <c r="BC70" s="24">
        <f t="shared" si="178"/>
        <v>271928.34649599995</v>
      </c>
      <c r="BD70" s="24">
        <f t="shared" si="178"/>
        <v>377299.68509440008</v>
      </c>
      <c r="BE70" s="5"/>
      <c r="BF70" s="163"/>
      <c r="BG70" s="163"/>
      <c r="BH70" s="20" t="s">
        <v>57</v>
      </c>
      <c r="BI70" s="24">
        <f t="shared" ref="BI70:BR70" si="179">BI66*BI$16</f>
        <v>26350</v>
      </c>
      <c r="BJ70" s="24">
        <f t="shared" si="179"/>
        <v>33489.999999999993</v>
      </c>
      <c r="BK70" s="24">
        <f t="shared" si="179"/>
        <v>43486</v>
      </c>
      <c r="BL70" s="24">
        <f t="shared" si="179"/>
        <v>57480.4</v>
      </c>
      <c r="BM70" s="24">
        <f t="shared" si="179"/>
        <v>77072.56</v>
      </c>
      <c r="BN70" s="24">
        <f t="shared" si="179"/>
        <v>104501.58399999999</v>
      </c>
      <c r="BO70" s="24">
        <f t="shared" si="179"/>
        <v>142902.21759999997</v>
      </c>
      <c r="BP70" s="24">
        <f t="shared" si="179"/>
        <v>196663.10464000001</v>
      </c>
      <c r="BQ70" s="24">
        <f t="shared" si="179"/>
        <v>271928.34649599995</v>
      </c>
      <c r="BR70" s="24">
        <f t="shared" si="179"/>
        <v>377299.68509440008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47575.792000000001</v>
      </c>
      <c r="J71" s="24"/>
      <c r="K71" s="24"/>
      <c r="L71" s="24"/>
      <c r="M71" s="24"/>
      <c r="N71" s="24">
        <f>SUM(E70:N70)/10</f>
        <v>133117.38978304001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47575.792000000001</v>
      </c>
      <c r="X71" s="24"/>
      <c r="Y71" s="24"/>
      <c r="Z71" s="24"/>
      <c r="AA71" s="24"/>
      <c r="AB71" s="24">
        <f>SUM(S70:AB70)/10</f>
        <v>133117.38978304001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47575.792000000001</v>
      </c>
      <c r="AL71" s="24"/>
      <c r="AM71" s="24"/>
      <c r="AN71" s="24"/>
      <c r="AO71" s="24"/>
      <c r="AP71" s="24">
        <f>SUM(AG70:AP70)/10</f>
        <v>133117.38978304001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47575.792000000001</v>
      </c>
      <c r="AZ71" s="24"/>
      <c r="BA71" s="24"/>
      <c r="BB71" s="24"/>
      <c r="BC71" s="24"/>
      <c r="BD71" s="24">
        <f>SUM(AU70:BD70)/10</f>
        <v>133117.38978304001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47575.792000000001</v>
      </c>
      <c r="BN71" s="24"/>
      <c r="BO71" s="24"/>
      <c r="BP71" s="24"/>
      <c r="BQ71" s="24"/>
      <c r="BR71" s="24">
        <f>SUM(BI70:BR70)/10</f>
        <v>133117.38978304001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26350</v>
      </c>
      <c r="F72" s="25">
        <f t="shared" ref="F72:N72" si="180">E72+F70</f>
        <v>59839.999999999993</v>
      </c>
      <c r="G72" s="25">
        <f t="shared" si="180"/>
        <v>103326</v>
      </c>
      <c r="H72" s="25">
        <f t="shared" si="180"/>
        <v>160806.39999999999</v>
      </c>
      <c r="I72" s="25">
        <f t="shared" si="180"/>
        <v>237878.96</v>
      </c>
      <c r="J72" s="25">
        <f t="shared" si="180"/>
        <v>342380.54399999999</v>
      </c>
      <c r="K72" s="25">
        <f t="shared" si="180"/>
        <v>485282.76159999997</v>
      </c>
      <c r="L72" s="25">
        <f t="shared" si="180"/>
        <v>681945.86624</v>
      </c>
      <c r="M72" s="25">
        <f t="shared" si="180"/>
        <v>953874.21273599996</v>
      </c>
      <c r="N72" s="25">
        <f t="shared" si="180"/>
        <v>1331173.8978304002</v>
      </c>
      <c r="P72" s="163"/>
      <c r="Q72" s="163"/>
      <c r="R72" s="20" t="s">
        <v>58</v>
      </c>
      <c r="S72" s="25">
        <f>S70</f>
        <v>26350</v>
      </c>
      <c r="T72" s="25">
        <f t="shared" ref="T72:AB72" si="181">S72+T70</f>
        <v>59839.999999999993</v>
      </c>
      <c r="U72" s="25">
        <f t="shared" si="181"/>
        <v>103326</v>
      </c>
      <c r="V72" s="25">
        <f t="shared" si="181"/>
        <v>160806.39999999999</v>
      </c>
      <c r="W72" s="25">
        <f t="shared" si="181"/>
        <v>237878.96</v>
      </c>
      <c r="X72" s="25">
        <f t="shared" si="181"/>
        <v>342380.54399999999</v>
      </c>
      <c r="Y72" s="25">
        <f t="shared" si="181"/>
        <v>485282.76159999997</v>
      </c>
      <c r="Z72" s="25">
        <f t="shared" si="181"/>
        <v>681945.86624</v>
      </c>
      <c r="AA72" s="25">
        <f t="shared" si="181"/>
        <v>953874.21273599996</v>
      </c>
      <c r="AB72" s="25">
        <f t="shared" si="181"/>
        <v>1331173.8978304002</v>
      </c>
      <c r="AC72" s="5"/>
      <c r="AD72" s="163"/>
      <c r="AE72" s="163"/>
      <c r="AF72" s="20" t="s">
        <v>58</v>
      </c>
      <c r="AG72" s="25">
        <f>AG70</f>
        <v>26350</v>
      </c>
      <c r="AH72" s="25">
        <f t="shared" ref="AH72:AP72" si="182">AG72+AH70</f>
        <v>59839.999999999993</v>
      </c>
      <c r="AI72" s="25">
        <f t="shared" si="182"/>
        <v>103326</v>
      </c>
      <c r="AJ72" s="25">
        <f t="shared" si="182"/>
        <v>160806.39999999999</v>
      </c>
      <c r="AK72" s="25">
        <f t="shared" si="182"/>
        <v>237878.96</v>
      </c>
      <c r="AL72" s="25">
        <f t="shared" si="182"/>
        <v>342380.54399999999</v>
      </c>
      <c r="AM72" s="25">
        <f t="shared" si="182"/>
        <v>485282.76159999997</v>
      </c>
      <c r="AN72" s="25">
        <f t="shared" si="182"/>
        <v>681945.86624</v>
      </c>
      <c r="AO72" s="25">
        <f t="shared" si="182"/>
        <v>953874.21273599996</v>
      </c>
      <c r="AP72" s="25">
        <f t="shared" si="182"/>
        <v>1331173.8978304002</v>
      </c>
      <c r="AQ72" s="5"/>
      <c r="AR72" s="163"/>
      <c r="AS72" s="163"/>
      <c r="AT72" s="20" t="s">
        <v>58</v>
      </c>
      <c r="AU72" s="25">
        <f>AU70</f>
        <v>26350</v>
      </c>
      <c r="AV72" s="25">
        <f t="shared" ref="AV72:BD72" si="183">AU72+AV70</f>
        <v>59839.999999999993</v>
      </c>
      <c r="AW72" s="25">
        <f t="shared" si="183"/>
        <v>103326</v>
      </c>
      <c r="AX72" s="25">
        <f t="shared" si="183"/>
        <v>160806.39999999999</v>
      </c>
      <c r="AY72" s="25">
        <f t="shared" si="183"/>
        <v>237878.96</v>
      </c>
      <c r="AZ72" s="25">
        <f t="shared" si="183"/>
        <v>342380.54399999999</v>
      </c>
      <c r="BA72" s="25">
        <f t="shared" si="183"/>
        <v>485282.76159999997</v>
      </c>
      <c r="BB72" s="25">
        <f t="shared" si="183"/>
        <v>681945.86624</v>
      </c>
      <c r="BC72" s="25">
        <f t="shared" si="183"/>
        <v>953874.21273599996</v>
      </c>
      <c r="BD72" s="25">
        <f t="shared" si="183"/>
        <v>1331173.8978304002</v>
      </c>
      <c r="BE72" s="5"/>
      <c r="BF72" s="163"/>
      <c r="BG72" s="163"/>
      <c r="BH72" s="20" t="s">
        <v>58</v>
      </c>
      <c r="BI72" s="25">
        <f>BI70</f>
        <v>26350</v>
      </c>
      <c r="BJ72" s="25">
        <f t="shared" ref="BJ72:BR72" si="184">BI72+BJ70</f>
        <v>59839.999999999993</v>
      </c>
      <c r="BK72" s="25">
        <f t="shared" si="184"/>
        <v>103326</v>
      </c>
      <c r="BL72" s="25">
        <f t="shared" si="184"/>
        <v>160806.39999999999</v>
      </c>
      <c r="BM72" s="25">
        <f t="shared" si="184"/>
        <v>237878.96</v>
      </c>
      <c r="BN72" s="25">
        <f t="shared" si="184"/>
        <v>342380.54399999999</v>
      </c>
      <c r="BO72" s="25">
        <f t="shared" si="184"/>
        <v>485282.76159999997</v>
      </c>
      <c r="BP72" s="25">
        <f t="shared" si="184"/>
        <v>681945.86624</v>
      </c>
      <c r="BQ72" s="25">
        <f t="shared" si="184"/>
        <v>953874.21273599996</v>
      </c>
      <c r="BR72" s="25">
        <f t="shared" si="184"/>
        <v>1331173.8978304002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2.6349999999999998E-2</v>
      </c>
      <c r="F73" s="17">
        <f>F65*F$16/$E$4-E73</f>
        <v>4.403E-2</v>
      </c>
      <c r="G73" s="17">
        <f>G65*G$16/$E$4-F73-E73</f>
        <v>7.1638000000000007E-2</v>
      </c>
      <c r="H73" s="17">
        <f>H65*H$16/$E$4-G73-F73-E73</f>
        <v>0.11428759999999998</v>
      </c>
      <c r="I73" s="17">
        <f>I65*I$16/$E$4-H73-G73-F73-E73</f>
        <v>0.17959479999999994</v>
      </c>
      <c r="J73" s="17">
        <f>J65*J$16/$E$4-I73-H73-G73-F73-E73</f>
        <v>0.27886174399999997</v>
      </c>
      <c r="K73" s="17">
        <f>K65*K$16/$E$4-J73-I73-H73-G73-F73-E73</f>
        <v>0.42880707519999994</v>
      </c>
      <c r="L73" s="17">
        <f>L65*L$16/$E$4-K73-J73-I73-H73-G73-F73-E73</f>
        <v>0.65409079232000045</v>
      </c>
      <c r="M73" s="17">
        <f>M65*M$16/$E$4-L73-K73-J73-I73-H73-G73-F73-E73</f>
        <v>0.99099235110400008</v>
      </c>
      <c r="N73" s="17">
        <f>N65*N$16/$E$4-M73-L73-K73-J73-I73-H73-G73-F73-E73</f>
        <v>1.4927606301439997</v>
      </c>
      <c r="P73" s="163"/>
      <c r="Q73" s="171" t="s">
        <v>44</v>
      </c>
      <c r="R73" s="16" t="s">
        <v>55</v>
      </c>
      <c r="S73" s="17">
        <f>S65*S$16/$E$4</f>
        <v>2.6349999999999998E-2</v>
      </c>
      <c r="T73" s="17">
        <f>T65*T$16/$E$4-S73</f>
        <v>4.403E-2</v>
      </c>
      <c r="U73" s="17">
        <f>U65*U$16/$E$4-T73-S73</f>
        <v>7.1638000000000007E-2</v>
      </c>
      <c r="V73" s="17">
        <f>V65*V$16/$E$4-U73-T73-S73</f>
        <v>0.11428759999999998</v>
      </c>
      <c r="W73" s="17">
        <f>W65*W$16/$E$4-V73-U73-T73-S73</f>
        <v>0.17959479999999994</v>
      </c>
      <c r="X73" s="17">
        <f>X65*X$16/$E$4-W73-V73-U73-T73-S73</f>
        <v>0.27886174399999997</v>
      </c>
      <c r="Y73" s="17">
        <f>Y65*Y$16/$E$4-X73-W73-V73-U73-T73-S73</f>
        <v>0.42880707519999994</v>
      </c>
      <c r="Z73" s="17">
        <f>Z65*Z$16/$E$4-Y73-X73-W73-V73-U73-T73-S73</f>
        <v>0.65409079232000045</v>
      </c>
      <c r="AA73" s="17">
        <f>AA65*AA$16/$E$4-Z73-Y73-X73-W73-V73-U73-T73-S73</f>
        <v>0.99099235110400008</v>
      </c>
      <c r="AB73" s="17">
        <f>AB65*AB$16/$E$4-AA73-Z73-Y73-X73-W73-V73-U73-T73-S73</f>
        <v>1.4927606301439997</v>
      </c>
      <c r="AC73" s="5"/>
      <c r="AD73" s="163"/>
      <c r="AE73" s="171" t="s">
        <v>44</v>
      </c>
      <c r="AF73" s="16" t="s">
        <v>55</v>
      </c>
      <c r="AG73" s="17">
        <f>AG65*AG$16/$E$4</f>
        <v>2.6349999999999998E-2</v>
      </c>
      <c r="AH73" s="17">
        <f>AH65*AH$16/$E$4-AG73</f>
        <v>4.403E-2</v>
      </c>
      <c r="AI73" s="17">
        <f>AI65*AI$16/$E$4-AH73-AG73</f>
        <v>7.1638000000000007E-2</v>
      </c>
      <c r="AJ73" s="17">
        <f>AJ65*AJ$16/$E$4-AI73-AH73-AG73</f>
        <v>0.11428759999999998</v>
      </c>
      <c r="AK73" s="17">
        <f>AK65*AK$16/$E$4-AJ73-AI73-AH73-AG73</f>
        <v>0.17959479999999994</v>
      </c>
      <c r="AL73" s="17">
        <f>AL65*AL$16/$E$4-AK73-AJ73-AI73-AH73-AG73</f>
        <v>0.27886174399999997</v>
      </c>
      <c r="AM73" s="17">
        <f>AM65*AM$16/$E$4-AL73-AK73-AJ73-AI73-AH73-AG73</f>
        <v>0.42880707519999994</v>
      </c>
      <c r="AN73" s="17">
        <f>AN65*AN$16/$E$4-AM73-AL73-AK73-AJ73-AI73-AH73-AG73</f>
        <v>0.65409079232000045</v>
      </c>
      <c r="AO73" s="17">
        <f>AO65*AO$16/$E$4-AN73-AM73-AL73-AK73-AJ73-AI73-AH73-AG73</f>
        <v>0.99099235110400008</v>
      </c>
      <c r="AP73" s="17">
        <f>AP65*AP$16/$E$4-AO73-AN73-AM73-AL73-AK73-AJ73-AI73-AH73-AG73</f>
        <v>1.4927606301439997</v>
      </c>
      <c r="AQ73" s="5"/>
      <c r="AR73" s="163"/>
      <c r="AS73" s="171" t="s">
        <v>44</v>
      </c>
      <c r="AT73" s="16" t="s">
        <v>55</v>
      </c>
      <c r="AU73" s="17">
        <f>AU65*AU$16/$E$4</f>
        <v>2.6349999999999998E-2</v>
      </c>
      <c r="AV73" s="17">
        <f>AV65*AV$16/$E$4-AU73</f>
        <v>4.403E-2</v>
      </c>
      <c r="AW73" s="17">
        <f>AW65*AW$16/$E$4-AV73-AU73</f>
        <v>7.1638000000000007E-2</v>
      </c>
      <c r="AX73" s="17">
        <f>AX65*AX$16/$E$4-AW73-AV73-AU73</f>
        <v>0.11428759999999998</v>
      </c>
      <c r="AY73" s="17">
        <f>AY65*AY$16/$E$4-AX73-AW73-AV73-AU73</f>
        <v>0.17959479999999994</v>
      </c>
      <c r="AZ73" s="17">
        <f>AZ65*AZ$16/$E$4-AY73-AX73-AW73-AV73-AU73</f>
        <v>0.27886174399999997</v>
      </c>
      <c r="BA73" s="17">
        <f>BA65*BA$16/$E$4-AZ73-AY73-AX73-AW73-AV73-AU73</f>
        <v>0.42880707519999994</v>
      </c>
      <c r="BB73" s="17">
        <f>BB65*BB$16/$E$4-BA73-AZ73-AY73-AX73-AW73-AV73-AU73</f>
        <v>0.65409079232000045</v>
      </c>
      <c r="BC73" s="17">
        <f>BC65*BC$16/$E$4-BB73-BA73-AZ73-AY73-AX73-AW73-AV73-AU73</f>
        <v>0.99099235110400008</v>
      </c>
      <c r="BD73" s="17">
        <f>BD65*BD$16/$E$4-BC73-BB73-BA73-AZ73-AY73-AX73-AW73-AV73-AU73</f>
        <v>1.4927606301439997</v>
      </c>
      <c r="BE73" s="5"/>
      <c r="BF73" s="163"/>
      <c r="BG73" s="171" t="s">
        <v>44</v>
      </c>
      <c r="BH73" s="16" t="s">
        <v>55</v>
      </c>
      <c r="BI73" s="17">
        <f>BI65*BI$16/$E$4</f>
        <v>2.6349999999999998E-2</v>
      </c>
      <c r="BJ73" s="17">
        <f>BJ65*BJ$16/$E$4-BI73</f>
        <v>4.403E-2</v>
      </c>
      <c r="BK73" s="17">
        <f>BK65*BK$16/$E$4-BJ73-BI73</f>
        <v>7.1638000000000007E-2</v>
      </c>
      <c r="BL73" s="17">
        <f>BL65*BL$16/$E$4-BK73-BJ73-BI73</f>
        <v>0.11428759999999998</v>
      </c>
      <c r="BM73" s="17">
        <f>BM65*BM$16/$E$4-BL73-BK73-BJ73-BI73</f>
        <v>0.17959479999999994</v>
      </c>
      <c r="BN73" s="17">
        <f>BN65*BN$16/$E$4-BM73-BL73-BK73-BJ73-BI73</f>
        <v>0.27886174399999997</v>
      </c>
      <c r="BO73" s="17">
        <f>BO65*BO$16/$E$4-BN73-BM73-BL73-BK73-BJ73-BI73</f>
        <v>0.42880707519999994</v>
      </c>
      <c r="BP73" s="17">
        <f>BP65*BP$16/$E$4-BO73-BN73-BM73-BL73-BK73-BJ73-BI73</f>
        <v>0.65409079232000045</v>
      </c>
      <c r="BQ73" s="17">
        <f>BQ65*BQ$16/$E$4-BP73-BO73-BN73-BM73-BL73-BK73-BJ73-BI73</f>
        <v>0.99099235110400008</v>
      </c>
      <c r="BR73" s="17">
        <f>BR65*BR$16/$E$4-BQ73-BP73-BO73-BN73-BM73-BL73-BK73-BJ73-BI73</f>
        <v>1.4927606301439997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8.7180079999999979E-2</v>
      </c>
      <c r="J74" s="18"/>
      <c r="K74" s="18"/>
      <c r="L74" s="18"/>
      <c r="M74" s="18"/>
      <c r="N74" s="18">
        <f>SUM(E73:N73)/10</f>
        <v>0.4281412992768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8.7180079999999979E-2</v>
      </c>
      <c r="X74" s="18"/>
      <c r="Y74" s="18"/>
      <c r="Z74" s="18"/>
      <c r="AA74" s="18"/>
      <c r="AB74" s="18">
        <f>SUM(S73:AB73)/10</f>
        <v>0.4281412992768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8.7180079999999979E-2</v>
      </c>
      <c r="AL74" s="18"/>
      <c r="AM74" s="18"/>
      <c r="AN74" s="18"/>
      <c r="AO74" s="18"/>
      <c r="AP74" s="18">
        <f>SUM(AG73:AP73)/10</f>
        <v>0.4281412992768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8.7180079999999979E-2</v>
      </c>
      <c r="AZ74" s="18"/>
      <c r="BA74" s="18"/>
      <c r="BB74" s="18"/>
      <c r="BC74" s="18"/>
      <c r="BD74" s="18">
        <f>SUM(AU73:BD73)/10</f>
        <v>0.4281412992768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8.7180079999999979E-2</v>
      </c>
      <c r="BN74" s="18"/>
      <c r="BO74" s="18"/>
      <c r="BP74" s="18"/>
      <c r="BQ74" s="18"/>
      <c r="BR74" s="18">
        <f>SUM(BI73:BR73)/10</f>
        <v>0.4281412992768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26350</v>
      </c>
      <c r="F75" s="24">
        <f>F77-E77</f>
        <v>44030</v>
      </c>
      <c r="G75" s="24">
        <f>G77-F77</f>
        <v>71638</v>
      </c>
      <c r="H75" s="24">
        <f t="shared" ref="H75:N75" si="185">H77-G77</f>
        <v>114287.59999999998</v>
      </c>
      <c r="I75" s="24">
        <f t="shared" si="185"/>
        <v>179594.8</v>
      </c>
      <c r="J75" s="24">
        <f t="shared" si="185"/>
        <v>278861.74400000001</v>
      </c>
      <c r="K75" s="24">
        <f t="shared" si="185"/>
        <v>428807.07519999996</v>
      </c>
      <c r="L75" s="24">
        <f t="shared" si="185"/>
        <v>654090.79232000001</v>
      </c>
      <c r="M75" s="24">
        <f t="shared" si="185"/>
        <v>990992.35110400035</v>
      </c>
      <c r="N75" s="24">
        <f t="shared" si="185"/>
        <v>1492760.6301439996</v>
      </c>
      <c r="P75" s="163"/>
      <c r="Q75" s="163"/>
      <c r="R75" s="20" t="s">
        <v>57</v>
      </c>
      <c r="S75" s="24">
        <f>S77</f>
        <v>26350</v>
      </c>
      <c r="T75" s="24">
        <f>T77-S77</f>
        <v>44030</v>
      </c>
      <c r="U75" s="24">
        <f>U77-T77</f>
        <v>71638</v>
      </c>
      <c r="V75" s="24">
        <f t="shared" ref="V75:AB75" si="186">V77-U77</f>
        <v>114287.59999999998</v>
      </c>
      <c r="W75" s="24">
        <f t="shared" si="186"/>
        <v>179594.8</v>
      </c>
      <c r="X75" s="24">
        <f t="shared" si="186"/>
        <v>278861.74400000001</v>
      </c>
      <c r="Y75" s="24">
        <f t="shared" si="186"/>
        <v>428807.07519999996</v>
      </c>
      <c r="Z75" s="24">
        <f t="shared" si="186"/>
        <v>654090.79232000001</v>
      </c>
      <c r="AA75" s="24">
        <f t="shared" si="186"/>
        <v>990992.35110400035</v>
      </c>
      <c r="AB75" s="24">
        <f t="shared" si="186"/>
        <v>1492760.6301439996</v>
      </c>
      <c r="AC75" s="5"/>
      <c r="AD75" s="163"/>
      <c r="AE75" s="163"/>
      <c r="AF75" s="20" t="s">
        <v>57</v>
      </c>
      <c r="AG75" s="24">
        <f>AG77</f>
        <v>26350</v>
      </c>
      <c r="AH75" s="24">
        <f>AH77-AG77</f>
        <v>44030</v>
      </c>
      <c r="AI75" s="24">
        <f>AI77-AH77</f>
        <v>71638</v>
      </c>
      <c r="AJ75" s="24">
        <f t="shared" ref="AJ75:AP75" si="187">AJ77-AI77</f>
        <v>114287.59999999998</v>
      </c>
      <c r="AK75" s="24">
        <f t="shared" si="187"/>
        <v>179594.8</v>
      </c>
      <c r="AL75" s="24">
        <f t="shared" si="187"/>
        <v>278861.74400000001</v>
      </c>
      <c r="AM75" s="24">
        <f t="shared" si="187"/>
        <v>428807.07519999996</v>
      </c>
      <c r="AN75" s="24">
        <f t="shared" si="187"/>
        <v>654090.79232000001</v>
      </c>
      <c r="AO75" s="24">
        <f t="shared" si="187"/>
        <v>990992.35110400035</v>
      </c>
      <c r="AP75" s="24">
        <f t="shared" si="187"/>
        <v>1492760.6301439996</v>
      </c>
      <c r="AQ75" s="5"/>
      <c r="AR75" s="163"/>
      <c r="AS75" s="163"/>
      <c r="AT75" s="20" t="s">
        <v>57</v>
      </c>
      <c r="AU75" s="24">
        <f>AU77</f>
        <v>26350</v>
      </c>
      <c r="AV75" s="24">
        <f>AV77-AU77</f>
        <v>44030</v>
      </c>
      <c r="AW75" s="24">
        <f>AW77-AV77</f>
        <v>71638</v>
      </c>
      <c r="AX75" s="24">
        <f t="shared" ref="AX75:BD75" si="188">AX77-AW77</f>
        <v>114287.59999999998</v>
      </c>
      <c r="AY75" s="24">
        <f t="shared" si="188"/>
        <v>179594.8</v>
      </c>
      <c r="AZ75" s="24">
        <f t="shared" si="188"/>
        <v>278861.74400000001</v>
      </c>
      <c r="BA75" s="24">
        <f t="shared" si="188"/>
        <v>428807.07519999996</v>
      </c>
      <c r="BB75" s="24">
        <f t="shared" si="188"/>
        <v>654090.79232000001</v>
      </c>
      <c r="BC75" s="24">
        <f t="shared" si="188"/>
        <v>990992.35110400035</v>
      </c>
      <c r="BD75" s="24">
        <f t="shared" si="188"/>
        <v>1492760.6301439996</v>
      </c>
      <c r="BE75" s="5"/>
      <c r="BF75" s="163"/>
      <c r="BG75" s="163"/>
      <c r="BH75" s="20" t="s">
        <v>57</v>
      </c>
      <c r="BI75" s="24">
        <f>BI77</f>
        <v>26350</v>
      </c>
      <c r="BJ75" s="24">
        <f>BJ77-BI77</f>
        <v>44030</v>
      </c>
      <c r="BK75" s="24">
        <f>BK77-BJ77</f>
        <v>71638</v>
      </c>
      <c r="BL75" s="24">
        <f t="shared" ref="BL75:BR75" si="189">BL77-BK77</f>
        <v>114287.59999999998</v>
      </c>
      <c r="BM75" s="24">
        <f t="shared" si="189"/>
        <v>179594.8</v>
      </c>
      <c r="BN75" s="24">
        <f t="shared" si="189"/>
        <v>278861.74400000001</v>
      </c>
      <c r="BO75" s="24">
        <f t="shared" si="189"/>
        <v>428807.07519999996</v>
      </c>
      <c r="BP75" s="24">
        <f t="shared" si="189"/>
        <v>654090.79232000001</v>
      </c>
      <c r="BQ75" s="24">
        <f t="shared" si="189"/>
        <v>990992.35110400035</v>
      </c>
      <c r="BR75" s="24">
        <f t="shared" si="189"/>
        <v>1492760.6301439996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87180.079999999987</v>
      </c>
      <c r="J76" s="24"/>
      <c r="K76" s="24"/>
      <c r="L76" s="24"/>
      <c r="M76" s="24"/>
      <c r="N76" s="24">
        <f>SUM(E75:N75)/10</f>
        <v>428141.29927680001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87180.079999999987</v>
      </c>
      <c r="X76" s="24"/>
      <c r="Y76" s="24"/>
      <c r="Z76" s="24"/>
      <c r="AA76" s="24"/>
      <c r="AB76" s="24">
        <f>SUM(S75:AB75)/10</f>
        <v>428141.29927680001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87180.079999999987</v>
      </c>
      <c r="AL76" s="24"/>
      <c r="AM76" s="24"/>
      <c r="AN76" s="24"/>
      <c r="AO76" s="24"/>
      <c r="AP76" s="24">
        <f>SUM(AG75:AP75)/10</f>
        <v>428141.29927680001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87180.079999999987</v>
      </c>
      <c r="AZ76" s="24"/>
      <c r="BA76" s="24"/>
      <c r="BB76" s="24"/>
      <c r="BC76" s="24"/>
      <c r="BD76" s="24">
        <f>SUM(AU75:BD75)/10</f>
        <v>428141.29927680001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87180.079999999987</v>
      </c>
      <c r="BN76" s="24"/>
      <c r="BO76" s="24"/>
      <c r="BP76" s="24"/>
      <c r="BQ76" s="24"/>
      <c r="BR76" s="24">
        <f>SUM(BI75:BR75)/10</f>
        <v>428141.29927680001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190">E67*E$16</f>
        <v>26350</v>
      </c>
      <c r="F77" s="25">
        <f t="shared" si="190"/>
        <v>70380</v>
      </c>
      <c r="G77" s="25">
        <f t="shared" si="190"/>
        <v>142018</v>
      </c>
      <c r="H77" s="25">
        <f t="shared" si="190"/>
        <v>256305.59999999998</v>
      </c>
      <c r="I77" s="25">
        <f t="shared" si="190"/>
        <v>435900.39999999997</v>
      </c>
      <c r="J77" s="25">
        <f t="shared" si="190"/>
        <v>714762.14399999997</v>
      </c>
      <c r="K77" s="25">
        <f t="shared" si="190"/>
        <v>1143569.2191999999</v>
      </c>
      <c r="L77" s="25">
        <f t="shared" si="190"/>
        <v>1797660.0115199999</v>
      </c>
      <c r="M77" s="25">
        <f t="shared" si="190"/>
        <v>2788652.3626240003</v>
      </c>
      <c r="N77" s="25">
        <f t="shared" si="190"/>
        <v>4281412.9927679999</v>
      </c>
      <c r="P77" s="163"/>
      <c r="Q77" s="163"/>
      <c r="R77" s="20" t="s">
        <v>58</v>
      </c>
      <c r="S77" s="25">
        <f t="shared" ref="S77:AB77" si="191">S67*S$16</f>
        <v>26350</v>
      </c>
      <c r="T77" s="25">
        <f t="shared" si="191"/>
        <v>70380</v>
      </c>
      <c r="U77" s="25">
        <f t="shared" si="191"/>
        <v>142018</v>
      </c>
      <c r="V77" s="25">
        <f t="shared" si="191"/>
        <v>256305.59999999998</v>
      </c>
      <c r="W77" s="25">
        <f t="shared" si="191"/>
        <v>435900.39999999997</v>
      </c>
      <c r="X77" s="25">
        <f t="shared" si="191"/>
        <v>714762.14399999997</v>
      </c>
      <c r="Y77" s="25">
        <f t="shared" si="191"/>
        <v>1143569.2191999999</v>
      </c>
      <c r="Z77" s="25">
        <f t="shared" si="191"/>
        <v>1797660.0115199999</v>
      </c>
      <c r="AA77" s="25">
        <f t="shared" si="191"/>
        <v>2788652.3626240003</v>
      </c>
      <c r="AB77" s="25">
        <f t="shared" si="191"/>
        <v>4281412.9927679999</v>
      </c>
      <c r="AC77" s="5"/>
      <c r="AD77" s="163"/>
      <c r="AE77" s="163"/>
      <c r="AF77" s="20" t="s">
        <v>58</v>
      </c>
      <c r="AG77" s="25">
        <f t="shared" ref="AG77:AP77" si="192">AG67*AG$16</f>
        <v>26350</v>
      </c>
      <c r="AH77" s="25">
        <f t="shared" si="192"/>
        <v>70380</v>
      </c>
      <c r="AI77" s="25">
        <f t="shared" si="192"/>
        <v>142018</v>
      </c>
      <c r="AJ77" s="25">
        <f t="shared" si="192"/>
        <v>256305.59999999998</v>
      </c>
      <c r="AK77" s="25">
        <f t="shared" si="192"/>
        <v>435900.39999999997</v>
      </c>
      <c r="AL77" s="25">
        <f t="shared" si="192"/>
        <v>714762.14399999997</v>
      </c>
      <c r="AM77" s="25">
        <f t="shared" si="192"/>
        <v>1143569.2191999999</v>
      </c>
      <c r="AN77" s="25">
        <f t="shared" si="192"/>
        <v>1797660.0115199999</v>
      </c>
      <c r="AO77" s="25">
        <f t="shared" si="192"/>
        <v>2788652.3626240003</v>
      </c>
      <c r="AP77" s="25">
        <f t="shared" si="192"/>
        <v>4281412.9927679999</v>
      </c>
      <c r="AQ77" s="5"/>
      <c r="AR77" s="163"/>
      <c r="AS77" s="163"/>
      <c r="AT77" s="20" t="s">
        <v>58</v>
      </c>
      <c r="AU77" s="25">
        <f t="shared" ref="AU77:BD77" si="193">AU67*AU$16</f>
        <v>26350</v>
      </c>
      <c r="AV77" s="25">
        <f t="shared" si="193"/>
        <v>70380</v>
      </c>
      <c r="AW77" s="25">
        <f t="shared" si="193"/>
        <v>142018</v>
      </c>
      <c r="AX77" s="25">
        <f t="shared" si="193"/>
        <v>256305.59999999998</v>
      </c>
      <c r="AY77" s="25">
        <f t="shared" si="193"/>
        <v>435900.39999999997</v>
      </c>
      <c r="AZ77" s="25">
        <f t="shared" si="193"/>
        <v>714762.14399999997</v>
      </c>
      <c r="BA77" s="25">
        <f t="shared" si="193"/>
        <v>1143569.2191999999</v>
      </c>
      <c r="BB77" s="25">
        <f t="shared" si="193"/>
        <v>1797660.0115199999</v>
      </c>
      <c r="BC77" s="25">
        <f t="shared" si="193"/>
        <v>2788652.3626240003</v>
      </c>
      <c r="BD77" s="25">
        <f t="shared" si="193"/>
        <v>4281412.9927679999</v>
      </c>
      <c r="BE77" s="5"/>
      <c r="BF77" s="163"/>
      <c r="BG77" s="163"/>
      <c r="BH77" s="20" t="s">
        <v>58</v>
      </c>
      <c r="BI77" s="25">
        <f t="shared" ref="BI77:BR77" si="194">BI67*BI$16</f>
        <v>26350</v>
      </c>
      <c r="BJ77" s="25">
        <f t="shared" si="194"/>
        <v>70380</v>
      </c>
      <c r="BK77" s="25">
        <f t="shared" si="194"/>
        <v>142018</v>
      </c>
      <c r="BL77" s="25">
        <f t="shared" si="194"/>
        <v>256305.59999999998</v>
      </c>
      <c r="BM77" s="25">
        <f t="shared" si="194"/>
        <v>435900.39999999997</v>
      </c>
      <c r="BN77" s="25">
        <f t="shared" si="194"/>
        <v>714762.14399999997</v>
      </c>
      <c r="BO77" s="25">
        <f t="shared" si="194"/>
        <v>1143569.2191999999</v>
      </c>
      <c r="BP77" s="25">
        <f t="shared" si="194"/>
        <v>1797660.0115199999</v>
      </c>
      <c r="BQ77" s="25">
        <f t="shared" si="194"/>
        <v>2788652.3626240003</v>
      </c>
      <c r="BR77" s="25">
        <f t="shared" si="194"/>
        <v>4281412.9927679999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195">E50+E63-E124</f>
        <v>0.23132142857142859</v>
      </c>
      <c r="F78" s="17">
        <f t="shared" si="195"/>
        <v>0.16887244897959183</v>
      </c>
      <c r="G78" s="17">
        <f t="shared" si="195"/>
        <v>0.12426603498542275</v>
      </c>
      <c r="H78" s="17">
        <f t="shared" si="195"/>
        <v>9.2404310703873352E-2</v>
      </c>
      <c r="I78" s="17">
        <f t="shared" si="195"/>
        <v>6.9645936217052423E-2</v>
      </c>
      <c r="J78" s="17">
        <f t="shared" si="195"/>
        <v>5.338995444075173E-2</v>
      </c>
      <c r="K78" s="17">
        <f t="shared" si="195"/>
        <v>4.1778538886251257E-2</v>
      </c>
      <c r="L78" s="17">
        <f t="shared" si="195"/>
        <v>3.3484670633036652E-2</v>
      </c>
      <c r="M78" s="17">
        <f t="shared" si="195"/>
        <v>2.7560479023597526E-2</v>
      </c>
      <c r="N78" s="17">
        <f t="shared" si="195"/>
        <v>2.3328913588283925E-2</v>
      </c>
      <c r="P78" s="163" t="s">
        <v>18</v>
      </c>
      <c r="Q78" s="165" t="s">
        <v>41</v>
      </c>
      <c r="R78" s="16" t="s">
        <v>55</v>
      </c>
      <c r="S78" s="17">
        <f t="shared" ref="S78:AB78" si="196">S50+S63-S124</f>
        <v>0.24917857142857139</v>
      </c>
      <c r="T78" s="17">
        <f t="shared" si="196"/>
        <v>0.18162755102040817</v>
      </c>
      <c r="U78" s="17">
        <f t="shared" si="196"/>
        <v>0.13337682215743446</v>
      </c>
      <c r="V78" s="17">
        <f t="shared" si="196"/>
        <v>9.8912015826738822E-2</v>
      </c>
      <c r="W78" s="17">
        <f t="shared" si="196"/>
        <v>7.4294297019099176E-2</v>
      </c>
      <c r="X78" s="17">
        <f t="shared" si="196"/>
        <v>5.671021215649942E-2</v>
      </c>
      <c r="Y78" s="17">
        <f t="shared" si="196"/>
        <v>4.4150151540356751E-2</v>
      </c>
      <c r="Z78" s="17">
        <f t="shared" si="196"/>
        <v>3.5178679671683429E-2</v>
      </c>
      <c r="AA78" s="17">
        <f t="shared" si="196"/>
        <v>2.8770485479773799E-2</v>
      </c>
      <c r="AB78" s="17">
        <f t="shared" si="196"/>
        <v>2.419320391412412E-2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197">AG50+AG63-AG124</f>
        <v>0.26703571428571427</v>
      </c>
      <c r="AH78" s="17">
        <f t="shared" si="197"/>
        <v>0.19438265306122451</v>
      </c>
      <c r="AI78" s="17">
        <f t="shared" si="197"/>
        <v>0.1424876093294461</v>
      </c>
      <c r="AJ78" s="17">
        <f t="shared" si="197"/>
        <v>0.10541972094960429</v>
      </c>
      <c r="AK78" s="17">
        <f t="shared" si="197"/>
        <v>7.8942657821145956E-2</v>
      </c>
      <c r="AL78" s="17">
        <f t="shared" si="197"/>
        <v>6.0030469872247104E-2</v>
      </c>
      <c r="AM78" s="17">
        <f t="shared" si="197"/>
        <v>4.6521764194462245E-2</v>
      </c>
      <c r="AN78" s="17">
        <f t="shared" si="197"/>
        <v>3.6872688710330205E-2</v>
      </c>
      <c r="AO78" s="17">
        <f t="shared" si="197"/>
        <v>2.9980491935950072E-2</v>
      </c>
      <c r="AP78" s="17">
        <f t="shared" si="197"/>
        <v>2.5057494239964315E-2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198">AU50+AU63-AU124</f>
        <v>0.28489285714285706</v>
      </c>
      <c r="AV78" s="17">
        <f t="shared" si="198"/>
        <v>0.20713775510204083</v>
      </c>
      <c r="AW78" s="17">
        <f t="shared" si="198"/>
        <v>0.15159839650145776</v>
      </c>
      <c r="AX78" s="17">
        <f t="shared" si="198"/>
        <v>0.11192742607246976</v>
      </c>
      <c r="AY78" s="17">
        <f t="shared" si="198"/>
        <v>8.3591018623192709E-2</v>
      </c>
      <c r="AZ78" s="17">
        <f t="shared" si="198"/>
        <v>6.3350727587994787E-2</v>
      </c>
      <c r="BA78" s="17">
        <f t="shared" si="198"/>
        <v>4.8893376848567739E-2</v>
      </c>
      <c r="BB78" s="17">
        <f t="shared" si="198"/>
        <v>3.8566697748976989E-2</v>
      </c>
      <c r="BC78" s="17">
        <f t="shared" si="198"/>
        <v>3.1190498392126342E-2</v>
      </c>
      <c r="BD78" s="17">
        <f t="shared" si="198"/>
        <v>2.5921784565804507E-2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199">BI50+BI63-BI124</f>
        <v>0.30274999999999996</v>
      </c>
      <c r="BJ78" s="17">
        <f t="shared" si="199"/>
        <v>0.21989285714285714</v>
      </c>
      <c r="BK78" s="17">
        <f t="shared" si="199"/>
        <v>0.16070918367346942</v>
      </c>
      <c r="BL78" s="17">
        <f t="shared" si="199"/>
        <v>0.11843513119533525</v>
      </c>
      <c r="BM78" s="17">
        <f t="shared" si="199"/>
        <v>8.8239379425239489E-2</v>
      </c>
      <c r="BN78" s="17">
        <f t="shared" si="199"/>
        <v>6.6670985303742492E-2</v>
      </c>
      <c r="BO78" s="17">
        <f t="shared" si="199"/>
        <v>5.1264989502673226E-2</v>
      </c>
      <c r="BP78" s="17">
        <f t="shared" si="199"/>
        <v>4.0260706787623772E-2</v>
      </c>
      <c r="BQ78" s="17">
        <f t="shared" si="199"/>
        <v>3.2400504848302612E-2</v>
      </c>
      <c r="BR78" s="17">
        <f t="shared" si="199"/>
        <v>2.6786074891644703E-2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0.13730203189147377</v>
      </c>
      <c r="J79" s="17"/>
      <c r="K79" s="17"/>
      <c r="L79" s="17"/>
      <c r="M79" s="17"/>
      <c r="N79" s="18">
        <f>SUM(E78:N78)/10</f>
        <v>8.6605271602928996E-2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0.1474778514904504</v>
      </c>
      <c r="X79" s="17"/>
      <c r="Y79" s="17"/>
      <c r="Z79" s="17"/>
      <c r="AA79" s="17"/>
      <c r="AB79" s="18">
        <f>SUM(S78:AB78)/10</f>
        <v>9.2639199021468943E-2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0.15765367108942702</v>
      </c>
      <c r="AL79" s="17"/>
      <c r="AM79" s="17"/>
      <c r="AN79" s="17"/>
      <c r="AO79" s="17"/>
      <c r="AP79" s="18">
        <f>SUM(AG78:AP78)/10</f>
        <v>9.867312644000889E-2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0.16782949068840364</v>
      </c>
      <c r="AZ79" s="17"/>
      <c r="BA79" s="17"/>
      <c r="BB79" s="17"/>
      <c r="BC79" s="17"/>
      <c r="BD79" s="18">
        <f>SUM(AU78:BD78)/10</f>
        <v>0.10470705385854884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0.17800531028738026</v>
      </c>
      <c r="BN79" s="17"/>
      <c r="BO79" s="17"/>
      <c r="BP79" s="17"/>
      <c r="BQ79" s="17"/>
      <c r="BR79" s="18">
        <f>SUM(BI78:BR78)/10</f>
        <v>0.1107409812770888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200">E52+E65-E126</f>
        <v>0.23132142857142859</v>
      </c>
      <c r="F80" s="17">
        <f t="shared" si="200"/>
        <v>0.40019387755102032</v>
      </c>
      <c r="G80" s="17">
        <f t="shared" si="200"/>
        <v>0.5244599125364432</v>
      </c>
      <c r="H80" s="17">
        <f t="shared" si="200"/>
        <v>0.61686422324031642</v>
      </c>
      <c r="I80" s="17">
        <f t="shared" si="200"/>
        <v>0.68651015945736893</v>
      </c>
      <c r="J80" s="17">
        <f t="shared" si="200"/>
        <v>0.73990011389812071</v>
      </c>
      <c r="K80" s="17">
        <f t="shared" si="200"/>
        <v>0.78167865278437199</v>
      </c>
      <c r="L80" s="17">
        <f t="shared" si="200"/>
        <v>0.81516332341740938</v>
      </c>
      <c r="M80" s="17">
        <f t="shared" si="200"/>
        <v>0.84272380244100531</v>
      </c>
      <c r="N80" s="17">
        <f t="shared" si="200"/>
        <v>0.86605271602928835</v>
      </c>
      <c r="P80" s="163"/>
      <c r="Q80" s="165"/>
      <c r="R80" s="16" t="s">
        <v>53</v>
      </c>
      <c r="S80" s="17">
        <f t="shared" ref="S80:AB80" si="201">S52+S65-S126</f>
        <v>0.24917857142857139</v>
      </c>
      <c r="T80" s="17">
        <f t="shared" si="201"/>
        <v>0.43080612244897959</v>
      </c>
      <c r="U80" s="17">
        <f t="shared" si="201"/>
        <v>0.56418294460641405</v>
      </c>
      <c r="V80" s="17">
        <f t="shared" si="201"/>
        <v>0.66309496043315275</v>
      </c>
      <c r="W80" s="17">
        <f t="shared" si="201"/>
        <v>0.73738925745225203</v>
      </c>
      <c r="X80" s="17">
        <f t="shared" si="201"/>
        <v>0.79409946960875144</v>
      </c>
      <c r="Y80" s="17">
        <f t="shared" si="201"/>
        <v>0.83824962114910828</v>
      </c>
      <c r="Z80" s="17">
        <f t="shared" si="201"/>
        <v>0.87342830082079237</v>
      </c>
      <c r="AA80" s="17">
        <f t="shared" si="201"/>
        <v>0.90219878630056471</v>
      </c>
      <c r="AB80" s="17">
        <f t="shared" si="201"/>
        <v>0.92639199021468821</v>
      </c>
      <c r="AC80" s="5"/>
      <c r="AD80" s="163"/>
      <c r="AE80" s="165"/>
      <c r="AF80" s="16" t="s">
        <v>53</v>
      </c>
      <c r="AG80" s="17">
        <f t="shared" ref="AG80:AP80" si="202">AG52+AG65-AG126</f>
        <v>0.26703571428571427</v>
      </c>
      <c r="AH80" s="17">
        <f t="shared" si="202"/>
        <v>0.46141836734693886</v>
      </c>
      <c r="AI80" s="17">
        <f t="shared" si="202"/>
        <v>0.60390597667638479</v>
      </c>
      <c r="AJ80" s="17">
        <f t="shared" si="202"/>
        <v>0.70932569762598907</v>
      </c>
      <c r="AK80" s="17">
        <f t="shared" si="202"/>
        <v>0.78826835544713503</v>
      </c>
      <c r="AL80" s="17">
        <f t="shared" si="202"/>
        <v>0.84829882531938228</v>
      </c>
      <c r="AM80" s="17">
        <f t="shared" si="202"/>
        <v>0.89482058951384458</v>
      </c>
      <c r="AN80" s="17">
        <f t="shared" si="202"/>
        <v>0.93169327822417514</v>
      </c>
      <c r="AO80" s="17">
        <f t="shared" si="202"/>
        <v>0.9616737701601239</v>
      </c>
      <c r="AP80" s="17">
        <f t="shared" si="202"/>
        <v>0.98673126440008807</v>
      </c>
      <c r="AQ80" s="5"/>
      <c r="AR80" s="163"/>
      <c r="AS80" s="165"/>
      <c r="AT80" s="16" t="s">
        <v>53</v>
      </c>
      <c r="AU80" s="17">
        <f t="shared" ref="AU80:BD80" si="203">AU52+AU65-AU126</f>
        <v>0.28489285714285706</v>
      </c>
      <c r="AV80" s="17">
        <f t="shared" si="203"/>
        <v>0.49203061224489797</v>
      </c>
      <c r="AW80" s="17">
        <f t="shared" si="203"/>
        <v>0.64362900874635565</v>
      </c>
      <c r="AX80" s="17">
        <f t="shared" si="203"/>
        <v>0.7555564348188254</v>
      </c>
      <c r="AY80" s="17">
        <f t="shared" si="203"/>
        <v>0.83914745344201813</v>
      </c>
      <c r="AZ80" s="17">
        <f t="shared" si="203"/>
        <v>0.90249818103001289</v>
      </c>
      <c r="BA80" s="17">
        <f t="shared" si="203"/>
        <v>0.95139155787858087</v>
      </c>
      <c r="BB80" s="17">
        <f t="shared" si="203"/>
        <v>0.98995825562755813</v>
      </c>
      <c r="BC80" s="17">
        <f t="shared" si="203"/>
        <v>1.0211487540196835</v>
      </c>
      <c r="BD80" s="17">
        <f t="shared" si="203"/>
        <v>1.0470705385854877</v>
      </c>
      <c r="BE80" s="5"/>
      <c r="BF80" s="163"/>
      <c r="BG80" s="165"/>
      <c r="BH80" s="16" t="s">
        <v>53</v>
      </c>
      <c r="BI80" s="17">
        <f t="shared" ref="BI80:BR80" si="204">BI52+BI65-BI126</f>
        <v>0.30274999999999996</v>
      </c>
      <c r="BJ80" s="17">
        <f t="shared" si="204"/>
        <v>0.52264285714285708</v>
      </c>
      <c r="BK80" s="17">
        <f t="shared" si="204"/>
        <v>0.6833520408163265</v>
      </c>
      <c r="BL80" s="17">
        <f t="shared" si="204"/>
        <v>0.80178717201166194</v>
      </c>
      <c r="BM80" s="17">
        <f t="shared" si="204"/>
        <v>0.89002655143690124</v>
      </c>
      <c r="BN80" s="17">
        <f t="shared" si="204"/>
        <v>0.95669753674064373</v>
      </c>
      <c r="BO80" s="17">
        <f t="shared" si="204"/>
        <v>1.0079625262433172</v>
      </c>
      <c r="BP80" s="17">
        <f t="shared" si="204"/>
        <v>1.0482232330309411</v>
      </c>
      <c r="BQ80" s="17">
        <f t="shared" si="204"/>
        <v>1.0806237378792427</v>
      </c>
      <c r="BR80" s="17">
        <f t="shared" si="204"/>
        <v>1.1074098127708871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2.3132142857142859</v>
      </c>
      <c r="F81" s="21">
        <f t="shared" ref="F81:N81" si="205">10*F78</f>
        <v>1.6887244897959184</v>
      </c>
      <c r="G81" s="21">
        <f t="shared" si="205"/>
        <v>1.2426603498542275</v>
      </c>
      <c r="H81" s="21">
        <f t="shared" si="205"/>
        <v>0.92404310703873349</v>
      </c>
      <c r="I81" s="21">
        <f t="shared" si="205"/>
        <v>0.69645936217052418</v>
      </c>
      <c r="J81" s="21">
        <f t="shared" si="205"/>
        <v>0.5338995444075173</v>
      </c>
      <c r="K81" s="21">
        <f t="shared" si="205"/>
        <v>0.4177853888625126</v>
      </c>
      <c r="L81" s="21">
        <f t="shared" si="205"/>
        <v>0.33484670633036651</v>
      </c>
      <c r="M81" s="21">
        <f t="shared" si="205"/>
        <v>0.27560479023597528</v>
      </c>
      <c r="N81" s="21">
        <f t="shared" si="205"/>
        <v>0.23328913588283925</v>
      </c>
      <c r="P81" s="163"/>
      <c r="Q81" s="163"/>
      <c r="R81" s="20" t="s">
        <v>57</v>
      </c>
      <c r="S81" s="21">
        <f>10*S78</f>
        <v>2.4917857142857138</v>
      </c>
      <c r="T81" s="21">
        <f t="shared" ref="T81:AB81" si="206">10*T78</f>
        <v>1.8162755102040817</v>
      </c>
      <c r="U81" s="21">
        <f t="shared" si="206"/>
        <v>1.3337682215743447</v>
      </c>
      <c r="V81" s="21">
        <f t="shared" si="206"/>
        <v>0.98912015826738819</v>
      </c>
      <c r="W81" s="21">
        <f t="shared" si="206"/>
        <v>0.74294297019099176</v>
      </c>
      <c r="X81" s="21">
        <f t="shared" si="206"/>
        <v>0.56710212156499418</v>
      </c>
      <c r="Y81" s="21">
        <f t="shared" si="206"/>
        <v>0.44150151540356752</v>
      </c>
      <c r="Z81" s="21">
        <f t="shared" si="206"/>
        <v>0.35178679671683427</v>
      </c>
      <c r="AA81" s="21">
        <f t="shared" si="206"/>
        <v>0.287704854797738</v>
      </c>
      <c r="AB81" s="21">
        <f t="shared" si="206"/>
        <v>0.2419320391412412</v>
      </c>
      <c r="AC81" s="5"/>
      <c r="AD81" s="163"/>
      <c r="AE81" s="163"/>
      <c r="AF81" s="20" t="s">
        <v>57</v>
      </c>
      <c r="AG81" s="21">
        <f>10*AG78</f>
        <v>2.6703571428571427</v>
      </c>
      <c r="AH81" s="21">
        <f t="shared" ref="AH81:AP81" si="207">10*AH78</f>
        <v>1.9438265306122451</v>
      </c>
      <c r="AI81" s="21">
        <f t="shared" si="207"/>
        <v>1.4248760932944609</v>
      </c>
      <c r="AJ81" s="21">
        <f t="shared" si="207"/>
        <v>1.054197209496043</v>
      </c>
      <c r="AK81" s="21">
        <f t="shared" si="207"/>
        <v>0.78942657821145956</v>
      </c>
      <c r="AL81" s="21">
        <f t="shared" si="207"/>
        <v>0.60030469872247105</v>
      </c>
      <c r="AM81" s="21">
        <f t="shared" si="207"/>
        <v>0.46521764194462245</v>
      </c>
      <c r="AN81" s="21">
        <f t="shared" si="207"/>
        <v>0.36872688710330204</v>
      </c>
      <c r="AO81" s="21">
        <f t="shared" si="207"/>
        <v>0.29980491935950071</v>
      </c>
      <c r="AP81" s="21">
        <f t="shared" si="207"/>
        <v>0.25057494239964317</v>
      </c>
      <c r="AQ81" s="5"/>
      <c r="AR81" s="163"/>
      <c r="AS81" s="163"/>
      <c r="AT81" s="20" t="s">
        <v>57</v>
      </c>
      <c r="AU81" s="21">
        <f>10*AU78</f>
        <v>2.8489285714285706</v>
      </c>
      <c r="AV81" s="21">
        <f t="shared" ref="AV81:BD81" si="208">10*AV78</f>
        <v>2.0713775510204084</v>
      </c>
      <c r="AW81" s="21">
        <f t="shared" si="208"/>
        <v>1.5159839650145777</v>
      </c>
      <c r="AX81" s="21">
        <f t="shared" si="208"/>
        <v>1.1192742607246977</v>
      </c>
      <c r="AY81" s="21">
        <f t="shared" si="208"/>
        <v>0.83591018623192714</v>
      </c>
      <c r="AZ81" s="21">
        <f t="shared" si="208"/>
        <v>0.63350727587994782</v>
      </c>
      <c r="BA81" s="21">
        <f t="shared" si="208"/>
        <v>0.48893376848567738</v>
      </c>
      <c r="BB81" s="21">
        <f t="shared" si="208"/>
        <v>0.38566697748976986</v>
      </c>
      <c r="BC81" s="21">
        <f t="shared" si="208"/>
        <v>0.31190498392126342</v>
      </c>
      <c r="BD81" s="21">
        <f t="shared" si="208"/>
        <v>0.25921784565804507</v>
      </c>
      <c r="BE81" s="5"/>
      <c r="BF81" s="163"/>
      <c r="BG81" s="163"/>
      <c r="BH81" s="20" t="s">
        <v>57</v>
      </c>
      <c r="BI81" s="21">
        <f>10*BI78</f>
        <v>3.0274999999999999</v>
      </c>
      <c r="BJ81" s="21">
        <f t="shared" ref="BJ81:BR81" si="209">10*BJ78</f>
        <v>2.1989285714285716</v>
      </c>
      <c r="BK81" s="21">
        <f t="shared" si="209"/>
        <v>1.6070918367346942</v>
      </c>
      <c r="BL81" s="21">
        <f t="shared" si="209"/>
        <v>1.1843513119533524</v>
      </c>
      <c r="BM81" s="21">
        <f t="shared" si="209"/>
        <v>0.88239379425239495</v>
      </c>
      <c r="BN81" s="21">
        <f t="shared" si="209"/>
        <v>0.66670985303742492</v>
      </c>
      <c r="BO81" s="21">
        <f t="shared" si="209"/>
        <v>0.51264989502673231</v>
      </c>
      <c r="BP81" s="21">
        <f t="shared" si="209"/>
        <v>0.40260706787623773</v>
      </c>
      <c r="BQ81" s="21">
        <f t="shared" si="209"/>
        <v>0.32400504848302614</v>
      </c>
      <c r="BR81" s="21">
        <f t="shared" si="209"/>
        <v>0.26786074891644701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2.3132142857142859</v>
      </c>
      <c r="F82" s="21">
        <f>10*F80</f>
        <v>4.0019387755102027</v>
      </c>
      <c r="G82" s="21">
        <f>10*G80</f>
        <v>5.2445991253644317</v>
      </c>
      <c r="H82" s="21">
        <f t="shared" ref="H82:N82" si="210">10*H80</f>
        <v>6.1686422324031644</v>
      </c>
      <c r="I82" s="21">
        <f t="shared" si="210"/>
        <v>6.8651015945736891</v>
      </c>
      <c r="J82" s="21">
        <f t="shared" si="210"/>
        <v>7.3990011389812071</v>
      </c>
      <c r="K82" s="21">
        <f t="shared" si="210"/>
        <v>7.8167865278437194</v>
      </c>
      <c r="L82" s="21">
        <f t="shared" si="210"/>
        <v>8.1516332341740938</v>
      </c>
      <c r="M82" s="21">
        <f t="shared" si="210"/>
        <v>8.4272380244100535</v>
      </c>
      <c r="N82" s="21">
        <f t="shared" si="210"/>
        <v>8.6605271602928831</v>
      </c>
      <c r="P82" s="163"/>
      <c r="Q82" s="163"/>
      <c r="R82" s="20" t="s">
        <v>58</v>
      </c>
      <c r="S82" s="21">
        <f>10*S80</f>
        <v>2.4917857142857138</v>
      </c>
      <c r="T82" s="21">
        <f>10*T80</f>
        <v>4.308061224489796</v>
      </c>
      <c r="U82" s="21">
        <f>10*U80</f>
        <v>5.6418294460641407</v>
      </c>
      <c r="V82" s="21">
        <f t="shared" ref="V82:AB82" si="211">10*V80</f>
        <v>6.6309496043315272</v>
      </c>
      <c r="W82" s="21">
        <f t="shared" si="211"/>
        <v>7.3738925745225199</v>
      </c>
      <c r="X82" s="21">
        <f t="shared" si="211"/>
        <v>7.9409946960875146</v>
      </c>
      <c r="Y82" s="21">
        <f t="shared" si="211"/>
        <v>8.3824962114910821</v>
      </c>
      <c r="Z82" s="21">
        <f t="shared" si="211"/>
        <v>8.7342830082079246</v>
      </c>
      <c r="AA82" s="21">
        <f t="shared" si="211"/>
        <v>9.0219878630056467</v>
      </c>
      <c r="AB82" s="21">
        <f t="shared" si="211"/>
        <v>9.2639199021468812</v>
      </c>
      <c r="AC82" s="5"/>
      <c r="AD82" s="163"/>
      <c r="AE82" s="163"/>
      <c r="AF82" s="20" t="s">
        <v>58</v>
      </c>
      <c r="AG82" s="21">
        <f>10*AG80</f>
        <v>2.6703571428571427</v>
      </c>
      <c r="AH82" s="21">
        <f>10*AH80</f>
        <v>4.6141836734693884</v>
      </c>
      <c r="AI82" s="21">
        <f>10*AI80</f>
        <v>6.0390597667638479</v>
      </c>
      <c r="AJ82" s="21">
        <f t="shared" ref="AJ82:AP82" si="212">10*AJ80</f>
        <v>7.0932569762598909</v>
      </c>
      <c r="AK82" s="21">
        <f t="shared" si="212"/>
        <v>7.8826835544713507</v>
      </c>
      <c r="AL82" s="21">
        <f t="shared" si="212"/>
        <v>8.4829882531938221</v>
      </c>
      <c r="AM82" s="21">
        <f t="shared" si="212"/>
        <v>8.9482058951384467</v>
      </c>
      <c r="AN82" s="21">
        <f t="shared" si="212"/>
        <v>9.3169327822417518</v>
      </c>
      <c r="AO82" s="21">
        <f t="shared" si="212"/>
        <v>9.6167377016012381</v>
      </c>
      <c r="AP82" s="21">
        <f t="shared" si="212"/>
        <v>9.8673126440008811</v>
      </c>
      <c r="AQ82" s="5"/>
      <c r="AR82" s="163"/>
      <c r="AS82" s="163"/>
      <c r="AT82" s="20" t="s">
        <v>58</v>
      </c>
      <c r="AU82" s="21">
        <f>10*AU80</f>
        <v>2.8489285714285706</v>
      </c>
      <c r="AV82" s="21">
        <f>10*AV80</f>
        <v>4.9203061224489799</v>
      </c>
      <c r="AW82" s="21">
        <f>10*AW80</f>
        <v>6.436290087463556</v>
      </c>
      <c r="AX82" s="21">
        <f t="shared" ref="AX82:BD82" si="213">10*AX80</f>
        <v>7.5555643481882537</v>
      </c>
      <c r="AY82" s="21">
        <f t="shared" si="213"/>
        <v>8.3914745344201815</v>
      </c>
      <c r="AZ82" s="21">
        <f t="shared" si="213"/>
        <v>9.0249818103001296</v>
      </c>
      <c r="BA82" s="21">
        <f t="shared" si="213"/>
        <v>9.5139155787858094</v>
      </c>
      <c r="BB82" s="21">
        <f t="shared" si="213"/>
        <v>9.8995825562755808</v>
      </c>
      <c r="BC82" s="21">
        <f t="shared" si="213"/>
        <v>10.211487540196835</v>
      </c>
      <c r="BD82" s="21">
        <f t="shared" si="213"/>
        <v>10.470705385854878</v>
      </c>
      <c r="BE82" s="5"/>
      <c r="BF82" s="163"/>
      <c r="BG82" s="163"/>
      <c r="BH82" s="20" t="s">
        <v>58</v>
      </c>
      <c r="BI82" s="21">
        <f>10*BI80</f>
        <v>3.0274999999999999</v>
      </c>
      <c r="BJ82" s="21">
        <f>10*BJ80</f>
        <v>5.2264285714285705</v>
      </c>
      <c r="BK82" s="21">
        <f>10*BK80</f>
        <v>6.833520408163265</v>
      </c>
      <c r="BL82" s="21">
        <f t="shared" ref="BL82:BR82" si="214">10*BL80</f>
        <v>8.0178717201166201</v>
      </c>
      <c r="BM82" s="21">
        <f t="shared" si="214"/>
        <v>8.9002655143690124</v>
      </c>
      <c r="BN82" s="21">
        <f t="shared" si="214"/>
        <v>9.5669753674064371</v>
      </c>
      <c r="BO82" s="21">
        <f t="shared" si="214"/>
        <v>10.079625262433172</v>
      </c>
      <c r="BP82" s="21">
        <f t="shared" si="214"/>
        <v>10.482232330309412</v>
      </c>
      <c r="BQ82" s="21">
        <f t="shared" si="214"/>
        <v>10.806237378792428</v>
      </c>
      <c r="BR82" s="21">
        <f t="shared" si="214"/>
        <v>11.074098127708872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215">E55+E68-E129</f>
        <v>0.32385000000000003</v>
      </c>
      <c r="F83" s="17">
        <f t="shared" si="215"/>
        <v>0.33099000000000001</v>
      </c>
      <c r="G83" s="17">
        <f t="shared" si="215"/>
        <v>0.34098600000000012</v>
      </c>
      <c r="H83" s="17">
        <f t="shared" si="215"/>
        <v>0.35498039999999986</v>
      </c>
      <c r="I83" s="17">
        <f t="shared" si="215"/>
        <v>0.37457256000000005</v>
      </c>
      <c r="J83" s="17">
        <f t="shared" si="215"/>
        <v>0.40200158400000002</v>
      </c>
      <c r="K83" s="17">
        <f t="shared" si="215"/>
        <v>0.44040221760000026</v>
      </c>
      <c r="L83" s="17">
        <f t="shared" si="215"/>
        <v>0.49416310464000091</v>
      </c>
      <c r="M83" s="17">
        <f t="shared" si="215"/>
        <v>0.56942834649599916</v>
      </c>
      <c r="N83" s="17">
        <f t="shared" si="215"/>
        <v>0.67479968509439858</v>
      </c>
      <c r="P83" s="163"/>
      <c r="Q83" s="171" t="s">
        <v>45</v>
      </c>
      <c r="R83" s="16" t="s">
        <v>55</v>
      </c>
      <c r="S83" s="17">
        <f t="shared" ref="S83:AB83" si="216">S55+S68-S129</f>
        <v>0.34884999999999999</v>
      </c>
      <c r="T83" s="17">
        <f t="shared" si="216"/>
        <v>0.35599000000000003</v>
      </c>
      <c r="U83" s="17">
        <f t="shared" si="216"/>
        <v>0.36598600000000014</v>
      </c>
      <c r="V83" s="17">
        <f t="shared" si="216"/>
        <v>0.37998039999999988</v>
      </c>
      <c r="W83" s="17">
        <f t="shared" si="216"/>
        <v>0.39957256000000002</v>
      </c>
      <c r="X83" s="17">
        <f t="shared" si="216"/>
        <v>0.42700158399999999</v>
      </c>
      <c r="Y83" s="17">
        <f t="shared" si="216"/>
        <v>0.46540221760000022</v>
      </c>
      <c r="Z83" s="17">
        <f t="shared" si="216"/>
        <v>0.51916310464000082</v>
      </c>
      <c r="AA83" s="17">
        <f t="shared" si="216"/>
        <v>0.59442834649599929</v>
      </c>
      <c r="AB83" s="17">
        <f t="shared" si="216"/>
        <v>0.69979968509439849</v>
      </c>
      <c r="AC83" s="5"/>
      <c r="AD83" s="163"/>
      <c r="AE83" s="171" t="s">
        <v>45</v>
      </c>
      <c r="AF83" s="16" t="s">
        <v>55</v>
      </c>
      <c r="AG83" s="17">
        <f t="shared" ref="AG83:AP83" si="217">AG55+AG68-AG129</f>
        <v>0.37384999999999996</v>
      </c>
      <c r="AH83" s="17">
        <f t="shared" si="217"/>
        <v>0.38099000000000005</v>
      </c>
      <c r="AI83" s="17">
        <f t="shared" si="217"/>
        <v>0.39098600000000006</v>
      </c>
      <c r="AJ83" s="17">
        <f t="shared" si="217"/>
        <v>0.40498039999999985</v>
      </c>
      <c r="AK83" s="17">
        <f t="shared" si="217"/>
        <v>0.42457256000000004</v>
      </c>
      <c r="AL83" s="17">
        <f t="shared" si="217"/>
        <v>0.45200158400000001</v>
      </c>
      <c r="AM83" s="17">
        <f t="shared" si="217"/>
        <v>0.49040221760000036</v>
      </c>
      <c r="AN83" s="17">
        <f t="shared" si="217"/>
        <v>0.54416310464000073</v>
      </c>
      <c r="AO83" s="17">
        <f t="shared" si="217"/>
        <v>0.6194283464959992</v>
      </c>
      <c r="AP83" s="17">
        <f t="shared" si="217"/>
        <v>0.72479968509439863</v>
      </c>
      <c r="AQ83" s="5"/>
      <c r="AR83" s="163"/>
      <c r="AS83" s="171" t="s">
        <v>45</v>
      </c>
      <c r="AT83" s="16" t="s">
        <v>55</v>
      </c>
      <c r="AU83" s="17">
        <f t="shared" ref="AU83:BD83" si="218">AU55+AU68-AU129</f>
        <v>0.39884999999999993</v>
      </c>
      <c r="AV83" s="17">
        <f t="shared" si="218"/>
        <v>0.40598999999999996</v>
      </c>
      <c r="AW83" s="17">
        <f t="shared" si="218"/>
        <v>0.41598600000000008</v>
      </c>
      <c r="AX83" s="17">
        <f t="shared" si="218"/>
        <v>0.42998039999999982</v>
      </c>
      <c r="AY83" s="17">
        <f t="shared" si="218"/>
        <v>0.44957256000000001</v>
      </c>
      <c r="AZ83" s="17">
        <f t="shared" si="218"/>
        <v>0.47700158400000003</v>
      </c>
      <c r="BA83" s="17">
        <f t="shared" si="218"/>
        <v>0.51540221760000027</v>
      </c>
      <c r="BB83" s="17">
        <f t="shared" si="218"/>
        <v>0.56916310464000086</v>
      </c>
      <c r="BC83" s="17">
        <f t="shared" si="218"/>
        <v>0.64442834649599923</v>
      </c>
      <c r="BD83" s="17">
        <f t="shared" si="218"/>
        <v>0.74979968509439865</v>
      </c>
      <c r="BE83" s="5"/>
      <c r="BF83" s="163"/>
      <c r="BG83" s="171" t="s">
        <v>45</v>
      </c>
      <c r="BH83" s="16" t="s">
        <v>55</v>
      </c>
      <c r="BI83" s="17">
        <f t="shared" ref="BI83:BR83" si="219">BI55+BI68-BI129</f>
        <v>0.42385</v>
      </c>
      <c r="BJ83" s="17">
        <f t="shared" si="219"/>
        <v>0.43098999999999998</v>
      </c>
      <c r="BK83" s="17">
        <f t="shared" si="219"/>
        <v>0.4409860000000001</v>
      </c>
      <c r="BL83" s="17">
        <f t="shared" si="219"/>
        <v>0.45498039999999984</v>
      </c>
      <c r="BM83" s="17">
        <f t="shared" si="219"/>
        <v>0.47457256000000003</v>
      </c>
      <c r="BN83" s="17">
        <f t="shared" si="219"/>
        <v>0.50200158399999995</v>
      </c>
      <c r="BO83" s="17">
        <f t="shared" si="219"/>
        <v>0.54040221760000018</v>
      </c>
      <c r="BP83" s="17">
        <f t="shared" si="219"/>
        <v>0.59416310464000077</v>
      </c>
      <c r="BQ83" s="17">
        <f t="shared" si="219"/>
        <v>0.66942834649599914</v>
      </c>
      <c r="BR83" s="17">
        <f t="shared" si="219"/>
        <v>0.77479968509439856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0.34507579200000005</v>
      </c>
      <c r="J84" s="18"/>
      <c r="K84" s="18"/>
      <c r="L84" s="18"/>
      <c r="M84" s="18"/>
      <c r="N84" s="18">
        <f>SUM(E83:N83)/10</f>
        <v>0.43061738978303998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0.37007579200000007</v>
      </c>
      <c r="X84" s="18"/>
      <c r="Y84" s="18"/>
      <c r="Z84" s="18"/>
      <c r="AA84" s="18"/>
      <c r="AB84" s="18">
        <f>SUM(S83:AB83)/10</f>
        <v>0.45561738978303989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0.39507579199999998</v>
      </c>
      <c r="AL84" s="18"/>
      <c r="AM84" s="18"/>
      <c r="AN84" s="18"/>
      <c r="AO84" s="18"/>
      <c r="AP84" s="18">
        <f>SUM(AG83:AP83)/10</f>
        <v>0.48061738978303997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0.42007579199999989</v>
      </c>
      <c r="AZ84" s="18"/>
      <c r="BA84" s="18"/>
      <c r="BB84" s="18"/>
      <c r="BC84" s="18"/>
      <c r="BD84" s="18">
        <f>SUM(AU83:BD83)/10</f>
        <v>0.50561738978303983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0.44507579200000003</v>
      </c>
      <c r="BN84" s="18"/>
      <c r="BO84" s="18"/>
      <c r="BP84" s="18"/>
      <c r="BQ84" s="18"/>
      <c r="BR84" s="18">
        <f>SUM(BI83:BR83)/10</f>
        <v>0.53061738978303985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220">E81*E$16</f>
        <v>323850</v>
      </c>
      <c r="F85" s="23">
        <f t="shared" si="220"/>
        <v>330990</v>
      </c>
      <c r="G85" s="23">
        <f t="shared" si="220"/>
        <v>340986</v>
      </c>
      <c r="H85" s="23">
        <f t="shared" si="220"/>
        <v>354980.39999999985</v>
      </c>
      <c r="I85" s="23">
        <f t="shared" si="220"/>
        <v>374572.56</v>
      </c>
      <c r="J85" s="23">
        <f t="shared" si="220"/>
        <v>402001.58400000003</v>
      </c>
      <c r="K85" s="23">
        <f t="shared" si="220"/>
        <v>440402.21760000027</v>
      </c>
      <c r="L85" s="23">
        <f t="shared" si="220"/>
        <v>494163.10464000085</v>
      </c>
      <c r="M85" s="23">
        <f t="shared" si="220"/>
        <v>569428.34649599926</v>
      </c>
      <c r="N85" s="23">
        <f t="shared" si="220"/>
        <v>674799.68509439856</v>
      </c>
      <c r="P85" s="163"/>
      <c r="Q85" s="163"/>
      <c r="R85" s="20" t="s">
        <v>57</v>
      </c>
      <c r="S85" s="23">
        <f t="shared" ref="S85:AB85" si="221">S81*S$16</f>
        <v>348849.99999999994</v>
      </c>
      <c r="T85" s="23">
        <f t="shared" si="221"/>
        <v>355990</v>
      </c>
      <c r="U85" s="23">
        <f t="shared" si="221"/>
        <v>365986.00000000017</v>
      </c>
      <c r="V85" s="23">
        <f t="shared" si="221"/>
        <v>379980.39999999985</v>
      </c>
      <c r="W85" s="23">
        <f t="shared" si="221"/>
        <v>399572.55999999994</v>
      </c>
      <c r="X85" s="23">
        <f t="shared" si="221"/>
        <v>427001.58399999997</v>
      </c>
      <c r="Y85" s="23">
        <f t="shared" si="221"/>
        <v>465402.21760000027</v>
      </c>
      <c r="Z85" s="23">
        <f t="shared" si="221"/>
        <v>519163.10464000079</v>
      </c>
      <c r="AA85" s="23">
        <f t="shared" si="221"/>
        <v>594428.34649599914</v>
      </c>
      <c r="AB85" s="23">
        <f t="shared" si="221"/>
        <v>699799.68509439856</v>
      </c>
      <c r="AC85" s="5"/>
      <c r="AD85" s="163"/>
      <c r="AE85" s="163"/>
      <c r="AF85" s="20" t="s">
        <v>57</v>
      </c>
      <c r="AG85" s="23">
        <f t="shared" ref="AG85:AP85" si="222">AG81*AG$16</f>
        <v>373850</v>
      </c>
      <c r="AH85" s="23">
        <f t="shared" si="222"/>
        <v>380990.00000000006</v>
      </c>
      <c r="AI85" s="23">
        <f t="shared" si="222"/>
        <v>390986.00000000006</v>
      </c>
      <c r="AJ85" s="23">
        <f t="shared" si="222"/>
        <v>404980.39999999991</v>
      </c>
      <c r="AK85" s="23">
        <f t="shared" si="222"/>
        <v>424572.56000000006</v>
      </c>
      <c r="AL85" s="23">
        <f t="shared" si="222"/>
        <v>452001.58399999997</v>
      </c>
      <c r="AM85" s="23">
        <f t="shared" si="222"/>
        <v>490402.21760000027</v>
      </c>
      <c r="AN85" s="23">
        <f t="shared" si="222"/>
        <v>544163.10464000073</v>
      </c>
      <c r="AO85" s="23">
        <f t="shared" si="222"/>
        <v>619428.34649599914</v>
      </c>
      <c r="AP85" s="23">
        <f t="shared" si="222"/>
        <v>724799.68509439868</v>
      </c>
      <c r="AQ85" s="5"/>
      <c r="AR85" s="163"/>
      <c r="AS85" s="163"/>
      <c r="AT85" s="20" t="s">
        <v>57</v>
      </c>
      <c r="AU85" s="23">
        <f t="shared" ref="AU85:BD85" si="223">AU81*AU$16</f>
        <v>398849.99999999988</v>
      </c>
      <c r="AV85" s="23">
        <f t="shared" si="223"/>
        <v>405990.00000000006</v>
      </c>
      <c r="AW85" s="23">
        <f t="shared" si="223"/>
        <v>415986.00000000012</v>
      </c>
      <c r="AX85" s="23">
        <f t="shared" si="223"/>
        <v>429980.39999999985</v>
      </c>
      <c r="AY85" s="23">
        <f t="shared" si="223"/>
        <v>449572.56</v>
      </c>
      <c r="AZ85" s="23">
        <f t="shared" si="223"/>
        <v>477001.58399999986</v>
      </c>
      <c r="BA85" s="23">
        <f t="shared" si="223"/>
        <v>515402.21760000027</v>
      </c>
      <c r="BB85" s="23">
        <f t="shared" si="223"/>
        <v>569163.10464000073</v>
      </c>
      <c r="BC85" s="23">
        <f t="shared" si="223"/>
        <v>644428.34649599914</v>
      </c>
      <c r="BD85" s="23">
        <f t="shared" si="223"/>
        <v>749799.68509439856</v>
      </c>
      <c r="BE85" s="5"/>
      <c r="BF85" s="163"/>
      <c r="BG85" s="163"/>
      <c r="BH85" s="20" t="s">
        <v>57</v>
      </c>
      <c r="BI85" s="23">
        <f t="shared" ref="BI85:BR85" si="224">BI81*BI$16</f>
        <v>423850</v>
      </c>
      <c r="BJ85" s="23">
        <f t="shared" si="224"/>
        <v>430990</v>
      </c>
      <c r="BK85" s="23">
        <f t="shared" si="224"/>
        <v>440986.00000000012</v>
      </c>
      <c r="BL85" s="23">
        <f t="shared" si="224"/>
        <v>454980.39999999985</v>
      </c>
      <c r="BM85" s="23">
        <f t="shared" si="224"/>
        <v>474572.56000000006</v>
      </c>
      <c r="BN85" s="23">
        <f t="shared" si="224"/>
        <v>502001.58400000003</v>
      </c>
      <c r="BO85" s="23">
        <f t="shared" si="224"/>
        <v>540402.21760000032</v>
      </c>
      <c r="BP85" s="23">
        <f t="shared" si="224"/>
        <v>594163.10464000085</v>
      </c>
      <c r="BQ85" s="23">
        <f t="shared" si="224"/>
        <v>669428.34649599914</v>
      </c>
      <c r="BR85" s="23">
        <f t="shared" si="224"/>
        <v>774799.68509439856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345075.79200000002</v>
      </c>
      <c r="J86" s="23"/>
      <c r="K86" s="23"/>
      <c r="L86" s="23"/>
      <c r="M86" s="23"/>
      <c r="N86" s="23">
        <f>SUM(E85:N85)/10</f>
        <v>430617.38978303986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370075.79200000002</v>
      </c>
      <c r="X86" s="23"/>
      <c r="Y86" s="23"/>
      <c r="Z86" s="23"/>
      <c r="AA86" s="23"/>
      <c r="AB86" s="23">
        <f>SUM(S85:AB85)/10</f>
        <v>455617.38978303986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395075.79200000002</v>
      </c>
      <c r="AL86" s="23"/>
      <c r="AM86" s="23"/>
      <c r="AN86" s="23"/>
      <c r="AO86" s="23"/>
      <c r="AP86" s="23">
        <f>SUM(AG85:AP85)/10</f>
        <v>480617.38978303981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420075.79200000002</v>
      </c>
      <c r="AZ86" s="23"/>
      <c r="BA86" s="23"/>
      <c r="BB86" s="23"/>
      <c r="BC86" s="23"/>
      <c r="BD86" s="23">
        <f>SUM(AU85:BD85)/10</f>
        <v>505617.38978303981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445075.79200000002</v>
      </c>
      <c r="BN86" s="23"/>
      <c r="BO86" s="23"/>
      <c r="BP86" s="23"/>
      <c r="BQ86" s="23"/>
      <c r="BR86" s="23">
        <f>SUM(BI85:BR85)/10</f>
        <v>530617.38978303992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323850</v>
      </c>
      <c r="F87" s="22">
        <f t="shared" ref="F87:N87" si="225">E87+F85</f>
        <v>654840</v>
      </c>
      <c r="G87" s="22">
        <f t="shared" si="225"/>
        <v>995826</v>
      </c>
      <c r="H87" s="22">
        <f t="shared" si="225"/>
        <v>1350806.4</v>
      </c>
      <c r="I87" s="22">
        <f t="shared" si="225"/>
        <v>1725378.96</v>
      </c>
      <c r="J87" s="22">
        <f t="shared" si="225"/>
        <v>2127380.5439999998</v>
      </c>
      <c r="K87" s="22">
        <f t="shared" si="225"/>
        <v>2567782.7615999999</v>
      </c>
      <c r="L87" s="22">
        <f t="shared" si="225"/>
        <v>3061945.8662400008</v>
      </c>
      <c r="M87" s="22">
        <f t="shared" si="225"/>
        <v>3631374.2127360003</v>
      </c>
      <c r="N87" s="22">
        <f t="shared" si="225"/>
        <v>4306173.8978303988</v>
      </c>
      <c r="P87" s="163"/>
      <c r="Q87" s="163"/>
      <c r="R87" s="20" t="s">
        <v>58</v>
      </c>
      <c r="S87" s="22">
        <f>S85</f>
        <v>348849.99999999994</v>
      </c>
      <c r="T87" s="22">
        <f t="shared" ref="T87:AB87" si="226">S87+T85</f>
        <v>704840</v>
      </c>
      <c r="U87" s="22">
        <f t="shared" si="226"/>
        <v>1070826.0000000002</v>
      </c>
      <c r="V87" s="22">
        <f t="shared" si="226"/>
        <v>1450806.4000000001</v>
      </c>
      <c r="W87" s="22">
        <f t="shared" si="226"/>
        <v>1850378.96</v>
      </c>
      <c r="X87" s="22">
        <f t="shared" si="226"/>
        <v>2277380.5439999998</v>
      </c>
      <c r="Y87" s="22">
        <f t="shared" si="226"/>
        <v>2742782.7615999999</v>
      </c>
      <c r="Z87" s="22">
        <f t="shared" si="226"/>
        <v>3261945.8662400008</v>
      </c>
      <c r="AA87" s="22">
        <f t="shared" si="226"/>
        <v>3856374.2127359998</v>
      </c>
      <c r="AB87" s="22">
        <f t="shared" si="226"/>
        <v>4556173.8978303988</v>
      </c>
      <c r="AC87" s="5"/>
      <c r="AD87" s="163"/>
      <c r="AE87" s="163"/>
      <c r="AF87" s="20" t="s">
        <v>58</v>
      </c>
      <c r="AG87" s="22">
        <f>AG85</f>
        <v>373850</v>
      </c>
      <c r="AH87" s="22">
        <f t="shared" ref="AH87:AP87" si="227">AG87+AH85</f>
        <v>754840</v>
      </c>
      <c r="AI87" s="22">
        <f t="shared" si="227"/>
        <v>1145826</v>
      </c>
      <c r="AJ87" s="22">
        <f t="shared" si="227"/>
        <v>1550806.4</v>
      </c>
      <c r="AK87" s="22">
        <f t="shared" si="227"/>
        <v>1975378.96</v>
      </c>
      <c r="AL87" s="22">
        <f t="shared" si="227"/>
        <v>2427380.5439999998</v>
      </c>
      <c r="AM87" s="22">
        <f t="shared" si="227"/>
        <v>2917782.7615999999</v>
      </c>
      <c r="AN87" s="22">
        <f t="shared" si="227"/>
        <v>3461945.8662400004</v>
      </c>
      <c r="AO87" s="22">
        <f t="shared" si="227"/>
        <v>4081374.2127359994</v>
      </c>
      <c r="AP87" s="22">
        <f t="shared" si="227"/>
        <v>4806173.8978303978</v>
      </c>
      <c r="AQ87" s="5"/>
      <c r="AR87" s="163"/>
      <c r="AS87" s="163"/>
      <c r="AT87" s="20" t="s">
        <v>58</v>
      </c>
      <c r="AU87" s="22">
        <f>AU85</f>
        <v>398849.99999999988</v>
      </c>
      <c r="AV87" s="22">
        <f t="shared" ref="AV87:BD87" si="228">AU87+AV85</f>
        <v>804840</v>
      </c>
      <c r="AW87" s="22">
        <f t="shared" si="228"/>
        <v>1220826</v>
      </c>
      <c r="AX87" s="22">
        <f t="shared" si="228"/>
        <v>1650806.4</v>
      </c>
      <c r="AY87" s="22">
        <f t="shared" si="228"/>
        <v>2100378.96</v>
      </c>
      <c r="AZ87" s="22">
        <f t="shared" si="228"/>
        <v>2577380.5439999998</v>
      </c>
      <c r="BA87" s="22">
        <f t="shared" si="228"/>
        <v>3092782.7615999999</v>
      </c>
      <c r="BB87" s="22">
        <f t="shared" si="228"/>
        <v>3661945.8662400004</v>
      </c>
      <c r="BC87" s="22">
        <f t="shared" si="228"/>
        <v>4306374.2127359994</v>
      </c>
      <c r="BD87" s="22">
        <f t="shared" si="228"/>
        <v>5056173.8978303978</v>
      </c>
      <c r="BE87" s="5"/>
      <c r="BF87" s="163"/>
      <c r="BG87" s="163"/>
      <c r="BH87" s="20" t="s">
        <v>58</v>
      </c>
      <c r="BI87" s="22">
        <f>BI85</f>
        <v>423850</v>
      </c>
      <c r="BJ87" s="22">
        <f t="shared" ref="BJ87:BR87" si="229">BI87+BJ85</f>
        <v>854840</v>
      </c>
      <c r="BK87" s="22">
        <f t="shared" si="229"/>
        <v>1295826</v>
      </c>
      <c r="BL87" s="22">
        <f t="shared" si="229"/>
        <v>1750806.4</v>
      </c>
      <c r="BM87" s="22">
        <f t="shared" si="229"/>
        <v>2225378.96</v>
      </c>
      <c r="BN87" s="22">
        <f t="shared" si="229"/>
        <v>2727380.5439999998</v>
      </c>
      <c r="BO87" s="22">
        <f t="shared" si="229"/>
        <v>3267782.7615999999</v>
      </c>
      <c r="BP87" s="22">
        <f t="shared" si="229"/>
        <v>3861945.8662400008</v>
      </c>
      <c r="BQ87" s="22">
        <f t="shared" si="229"/>
        <v>4531374.2127360003</v>
      </c>
      <c r="BR87" s="22">
        <f t="shared" si="229"/>
        <v>5306173.8978303988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230">E58+E73-E132</f>
        <v>0.32385000000000003</v>
      </c>
      <c r="F88" s="17">
        <f t="shared" si="230"/>
        <v>0.46052999999999977</v>
      </c>
      <c r="G88" s="17">
        <f t="shared" si="230"/>
        <v>0.65473800000000004</v>
      </c>
      <c r="H88" s="17">
        <f t="shared" si="230"/>
        <v>0.93062759999999922</v>
      </c>
      <c r="I88" s="17">
        <f t="shared" si="230"/>
        <v>1.3224708000000003</v>
      </c>
      <c r="J88" s="17">
        <f t="shared" si="230"/>
        <v>1.8788881439999996</v>
      </c>
      <c r="K88" s="17">
        <f t="shared" si="230"/>
        <v>2.6688440352000011</v>
      </c>
      <c r="L88" s="17">
        <f t="shared" si="230"/>
        <v>3.7901425363200127</v>
      </c>
      <c r="M88" s="17">
        <f t="shared" si="230"/>
        <v>5.3814647927039738</v>
      </c>
      <c r="N88" s="17">
        <f t="shared" si="230"/>
        <v>7.6394220483839694</v>
      </c>
      <c r="P88" s="163"/>
      <c r="Q88" s="171" t="s">
        <v>44</v>
      </c>
      <c r="R88" s="16" t="s">
        <v>55</v>
      </c>
      <c r="S88" s="17">
        <f t="shared" ref="S88:AB88" si="231">S58+S73-S132</f>
        <v>0.34884999999999999</v>
      </c>
      <c r="T88" s="17">
        <f t="shared" si="231"/>
        <v>0.49553000000000003</v>
      </c>
      <c r="U88" s="17">
        <f t="shared" si="231"/>
        <v>0.70373800000000042</v>
      </c>
      <c r="V88" s="17">
        <f t="shared" si="231"/>
        <v>0.99922759999999922</v>
      </c>
      <c r="W88" s="17">
        <f t="shared" si="231"/>
        <v>1.4185108000000002</v>
      </c>
      <c r="X88" s="17">
        <f t="shared" si="231"/>
        <v>2.0133441439999999</v>
      </c>
      <c r="Y88" s="17">
        <f t="shared" si="231"/>
        <v>2.8570824352000019</v>
      </c>
      <c r="Z88" s="17">
        <f t="shared" si="231"/>
        <v>4.0536762963200097</v>
      </c>
      <c r="AA88" s="17">
        <f t="shared" si="231"/>
        <v>5.7504120567039747</v>
      </c>
      <c r="AB88" s="17">
        <f t="shared" si="231"/>
        <v>8.155948217983978</v>
      </c>
      <c r="AC88" s="5"/>
      <c r="AD88" s="163"/>
      <c r="AE88" s="171" t="s">
        <v>44</v>
      </c>
      <c r="AF88" s="16" t="s">
        <v>55</v>
      </c>
      <c r="AG88" s="17">
        <f t="shared" ref="AG88:AP88" si="232">AG58+AG73-AG132</f>
        <v>0.37384999999999996</v>
      </c>
      <c r="AH88" s="17">
        <f t="shared" si="232"/>
        <v>0.53053000000000017</v>
      </c>
      <c r="AI88" s="17">
        <f t="shared" si="232"/>
        <v>0.75273799999999991</v>
      </c>
      <c r="AJ88" s="17">
        <f t="shared" si="232"/>
        <v>1.0678275999999989</v>
      </c>
      <c r="AK88" s="17">
        <f t="shared" si="232"/>
        <v>1.5145508000000001</v>
      </c>
      <c r="AL88" s="17">
        <f t="shared" si="232"/>
        <v>2.1478001440000005</v>
      </c>
      <c r="AM88" s="17">
        <f t="shared" si="232"/>
        <v>3.0453208352000019</v>
      </c>
      <c r="AN88" s="17">
        <f t="shared" si="232"/>
        <v>4.3172100563200049</v>
      </c>
      <c r="AO88" s="17">
        <f t="shared" si="232"/>
        <v>6.11935932070398</v>
      </c>
      <c r="AP88" s="17">
        <f t="shared" si="232"/>
        <v>8.6724743875839838</v>
      </c>
      <c r="AQ88" s="5"/>
      <c r="AR88" s="163"/>
      <c r="AS88" s="171" t="s">
        <v>44</v>
      </c>
      <c r="AT88" s="16" t="s">
        <v>55</v>
      </c>
      <c r="AU88" s="17">
        <f t="shared" ref="AU88:BD88" si="233">AU58+AU73-AU132</f>
        <v>0.39884999999999993</v>
      </c>
      <c r="AV88" s="17">
        <f t="shared" si="233"/>
        <v>0.56553000000000009</v>
      </c>
      <c r="AW88" s="17">
        <f t="shared" si="233"/>
        <v>0.80173800000000006</v>
      </c>
      <c r="AX88" s="17">
        <f t="shared" si="233"/>
        <v>1.1364275999999991</v>
      </c>
      <c r="AY88" s="17">
        <f t="shared" si="233"/>
        <v>1.6105907999999991</v>
      </c>
      <c r="AZ88" s="17">
        <f t="shared" si="233"/>
        <v>2.2822561439999993</v>
      </c>
      <c r="BA88" s="17">
        <f t="shared" si="233"/>
        <v>3.2335592352000035</v>
      </c>
      <c r="BB88" s="17">
        <f t="shared" si="233"/>
        <v>4.5807438163200072</v>
      </c>
      <c r="BC88" s="17">
        <f t="shared" si="233"/>
        <v>6.4883065847039809</v>
      </c>
      <c r="BD88" s="17">
        <f t="shared" si="233"/>
        <v>9.1890005571839861</v>
      </c>
      <c r="BE88" s="5"/>
      <c r="BF88" s="163"/>
      <c r="BG88" s="171" t="s">
        <v>44</v>
      </c>
      <c r="BH88" s="16" t="s">
        <v>55</v>
      </c>
      <c r="BI88" s="17">
        <f t="shared" ref="BI88:BR88" si="234">BI58+BI73-BI132</f>
        <v>0.42385</v>
      </c>
      <c r="BJ88" s="17">
        <f t="shared" si="234"/>
        <v>0.60052999999999979</v>
      </c>
      <c r="BK88" s="17">
        <f t="shared" si="234"/>
        <v>0.85073800000000022</v>
      </c>
      <c r="BL88" s="17">
        <f t="shared" si="234"/>
        <v>1.2050276000000002</v>
      </c>
      <c r="BM88" s="17">
        <f t="shared" si="234"/>
        <v>1.7066307999999999</v>
      </c>
      <c r="BN88" s="17">
        <f t="shared" si="234"/>
        <v>2.416712143999999</v>
      </c>
      <c r="BO88" s="17">
        <f t="shared" si="234"/>
        <v>3.421797635199999</v>
      </c>
      <c r="BP88" s="17">
        <f t="shared" si="234"/>
        <v>4.8442775763200085</v>
      </c>
      <c r="BQ88" s="17">
        <f t="shared" si="234"/>
        <v>6.8572538487039791</v>
      </c>
      <c r="BR88" s="17">
        <f t="shared" si="234"/>
        <v>9.7055267267839831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0.73844327999999992</v>
      </c>
      <c r="J89" s="18"/>
      <c r="K89" s="18"/>
      <c r="L89" s="18"/>
      <c r="M89" s="18"/>
      <c r="N89" s="18">
        <f>SUM(E88:N88)/10</f>
        <v>2.5050977956607956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0.79317127999999992</v>
      </c>
      <c r="X89" s="18"/>
      <c r="Y89" s="18"/>
      <c r="Z89" s="18"/>
      <c r="AA89" s="18"/>
      <c r="AB89" s="18">
        <f>SUM(S88:AB88)/10</f>
        <v>2.6796319550207963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0.84789927999999981</v>
      </c>
      <c r="AL89" s="18"/>
      <c r="AM89" s="18"/>
      <c r="AN89" s="18"/>
      <c r="AO89" s="18"/>
      <c r="AP89" s="18">
        <f>SUM(AG88:AP88)/10</f>
        <v>2.854166114380797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0.90262727999999959</v>
      </c>
      <c r="AZ89" s="18"/>
      <c r="BA89" s="18"/>
      <c r="BB89" s="18"/>
      <c r="BC89" s="18"/>
      <c r="BD89" s="18">
        <f>SUM(AU88:BD88)/10</f>
        <v>3.0287002737407973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0.95735528000000003</v>
      </c>
      <c r="BN89" s="18"/>
      <c r="BO89" s="18"/>
      <c r="BP89" s="18"/>
      <c r="BQ89" s="18"/>
      <c r="BR89" s="18">
        <f>SUM(BI88:BR88)/10</f>
        <v>3.2032344331007971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323850</v>
      </c>
      <c r="F90" s="23">
        <f>F92-E92</f>
        <v>460529.99999999977</v>
      </c>
      <c r="G90" s="23">
        <f>G92-F92</f>
        <v>654738.00000000023</v>
      </c>
      <c r="H90" s="23">
        <f t="shared" ref="H90:N90" si="235">H92-G92</f>
        <v>930627.59999999963</v>
      </c>
      <c r="I90" s="23">
        <f t="shared" si="235"/>
        <v>1322470.8000000003</v>
      </c>
      <c r="J90" s="23">
        <f t="shared" si="235"/>
        <v>1878888.1439999999</v>
      </c>
      <c r="K90" s="23">
        <f t="shared" si="235"/>
        <v>2668844.0352000007</v>
      </c>
      <c r="L90" s="23">
        <f t="shared" si="235"/>
        <v>3790142.536320013</v>
      </c>
      <c r="M90" s="23">
        <f t="shared" si="235"/>
        <v>5381464.7927039731</v>
      </c>
      <c r="N90" s="23">
        <f t="shared" si="235"/>
        <v>7639422.0483839661</v>
      </c>
      <c r="P90" s="163"/>
      <c r="Q90" s="163"/>
      <c r="R90" s="20" t="s">
        <v>57</v>
      </c>
      <c r="S90" s="23">
        <f>S92</f>
        <v>348849.99999999994</v>
      </c>
      <c r="T90" s="23">
        <f>T92-S92</f>
        <v>495530.00000000006</v>
      </c>
      <c r="U90" s="23">
        <f>U92-T92</f>
        <v>703738.00000000023</v>
      </c>
      <c r="V90" s="23">
        <f t="shared" ref="V90:AB90" si="236">V92-U92</f>
        <v>999227.59999999939</v>
      </c>
      <c r="W90" s="23">
        <f t="shared" si="236"/>
        <v>1418510.8000000003</v>
      </c>
      <c r="X90" s="23">
        <f t="shared" si="236"/>
        <v>2013344.1439999999</v>
      </c>
      <c r="Y90" s="23">
        <f t="shared" si="236"/>
        <v>2857082.4352000002</v>
      </c>
      <c r="Z90" s="23">
        <f t="shared" si="236"/>
        <v>4053676.2963200137</v>
      </c>
      <c r="AA90" s="23">
        <f t="shared" si="236"/>
        <v>5750412.0567039717</v>
      </c>
      <c r="AB90" s="23">
        <f t="shared" si="236"/>
        <v>8155948.217983976</v>
      </c>
      <c r="AC90" s="5"/>
      <c r="AD90" s="163"/>
      <c r="AE90" s="163"/>
      <c r="AF90" s="20" t="s">
        <v>57</v>
      </c>
      <c r="AG90" s="23">
        <f>AG92</f>
        <v>373850</v>
      </c>
      <c r="AH90" s="23">
        <f>AH92-AG92</f>
        <v>530530.00000000012</v>
      </c>
      <c r="AI90" s="23">
        <f>AI92-AH92</f>
        <v>752737.99999999965</v>
      </c>
      <c r="AJ90" s="23">
        <f t="shared" ref="AJ90:AP90" si="237">AJ92-AI92</f>
        <v>1067827.5999999999</v>
      </c>
      <c r="AK90" s="23">
        <f t="shared" si="237"/>
        <v>1514550.7999999998</v>
      </c>
      <c r="AL90" s="23">
        <f t="shared" si="237"/>
        <v>2147800.1440000003</v>
      </c>
      <c r="AM90" s="23">
        <f t="shared" si="237"/>
        <v>3045320.8352000024</v>
      </c>
      <c r="AN90" s="23">
        <f t="shared" si="237"/>
        <v>4317210.0563200079</v>
      </c>
      <c r="AO90" s="23">
        <f t="shared" si="237"/>
        <v>6119359.3207039703</v>
      </c>
      <c r="AP90" s="23">
        <f t="shared" si="237"/>
        <v>8672474.3875839934</v>
      </c>
      <c r="AQ90" s="5"/>
      <c r="AR90" s="163"/>
      <c r="AS90" s="163"/>
      <c r="AT90" s="20" t="s">
        <v>57</v>
      </c>
      <c r="AU90" s="23">
        <f>AU92</f>
        <v>398849.99999999988</v>
      </c>
      <c r="AV90" s="23">
        <f>AV92-AU92</f>
        <v>565530.00000000023</v>
      </c>
      <c r="AW90" s="23">
        <f>AW92-AV92</f>
        <v>801737.99999999965</v>
      </c>
      <c r="AX90" s="23">
        <f t="shared" ref="AX90:BD90" si="238">AX92-AW92</f>
        <v>1136427.5999999999</v>
      </c>
      <c r="AY90" s="23">
        <f t="shared" si="238"/>
        <v>1610590.7999999998</v>
      </c>
      <c r="AZ90" s="23">
        <f t="shared" si="238"/>
        <v>2282256.1440000003</v>
      </c>
      <c r="BA90" s="23">
        <f t="shared" si="238"/>
        <v>3233559.2352000028</v>
      </c>
      <c r="BB90" s="23">
        <f t="shared" si="238"/>
        <v>4580743.8163200039</v>
      </c>
      <c r="BC90" s="23">
        <f t="shared" si="238"/>
        <v>6488306.5847039837</v>
      </c>
      <c r="BD90" s="23">
        <f t="shared" si="238"/>
        <v>9189000.5571839884</v>
      </c>
      <c r="BE90" s="5"/>
      <c r="BF90" s="163"/>
      <c r="BG90" s="163"/>
      <c r="BH90" s="20" t="s">
        <v>57</v>
      </c>
      <c r="BI90" s="23">
        <f>BI92</f>
        <v>423850</v>
      </c>
      <c r="BJ90" s="23">
        <f>BJ92-BI92</f>
        <v>600529.99999999977</v>
      </c>
      <c r="BK90" s="23">
        <f>BK92-BJ92</f>
        <v>850738.00000000023</v>
      </c>
      <c r="BL90" s="23">
        <f t="shared" ref="BL90:BR90" si="239">BL92-BK92</f>
        <v>1205027.6000000006</v>
      </c>
      <c r="BM90" s="23">
        <f t="shared" si="239"/>
        <v>1706630.7999999989</v>
      </c>
      <c r="BN90" s="23">
        <f t="shared" si="239"/>
        <v>2416712.1439999994</v>
      </c>
      <c r="BO90" s="23">
        <f t="shared" si="239"/>
        <v>3421797.6352000041</v>
      </c>
      <c r="BP90" s="23">
        <f t="shared" si="239"/>
        <v>4844277.5763200056</v>
      </c>
      <c r="BQ90" s="23">
        <f t="shared" si="239"/>
        <v>6857253.8487039804</v>
      </c>
      <c r="BR90" s="23">
        <f t="shared" si="239"/>
        <v>9705526.7267839871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738443.28</v>
      </c>
      <c r="J91" s="23"/>
      <c r="K91" s="23"/>
      <c r="L91" s="23"/>
      <c r="M91" s="23"/>
      <c r="N91" s="23">
        <f>SUM(E90:N90)/10</f>
        <v>2505097.7956607952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793171.28</v>
      </c>
      <c r="X91" s="23"/>
      <c r="Y91" s="23"/>
      <c r="Z91" s="23"/>
      <c r="AA91" s="23"/>
      <c r="AB91" s="23">
        <f>SUM(S90:AB90)/10</f>
        <v>2679631.955020796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847899.27999999991</v>
      </c>
      <c r="AL91" s="23"/>
      <c r="AM91" s="23"/>
      <c r="AN91" s="23"/>
      <c r="AO91" s="23"/>
      <c r="AP91" s="23">
        <f>SUM(AG90:AP90)/10</f>
        <v>2854166.1143807974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902627.27999999991</v>
      </c>
      <c r="AZ91" s="23"/>
      <c r="BA91" s="23"/>
      <c r="BB91" s="23"/>
      <c r="BC91" s="23"/>
      <c r="BD91" s="23">
        <f>SUM(AU90:BD90)/10</f>
        <v>3028700.2737407978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957355.27999999991</v>
      </c>
      <c r="BN91" s="23"/>
      <c r="BO91" s="23"/>
      <c r="BP91" s="23"/>
      <c r="BQ91" s="23"/>
      <c r="BR91" s="23">
        <f>SUM(BI90:BR90)/10</f>
        <v>3203234.4331007977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240">E82*E$16</f>
        <v>323850</v>
      </c>
      <c r="F92" s="22">
        <f t="shared" si="240"/>
        <v>784379.99999999977</v>
      </c>
      <c r="G92" s="22">
        <f t="shared" si="240"/>
        <v>1439118</v>
      </c>
      <c r="H92" s="22">
        <f t="shared" si="240"/>
        <v>2369745.5999999996</v>
      </c>
      <c r="I92" s="22">
        <f t="shared" si="240"/>
        <v>3692216.4</v>
      </c>
      <c r="J92" s="22">
        <f t="shared" si="240"/>
        <v>5571104.5439999998</v>
      </c>
      <c r="K92" s="22">
        <f t="shared" si="240"/>
        <v>8239948.5792000005</v>
      </c>
      <c r="L92" s="22">
        <f t="shared" si="240"/>
        <v>12030091.115520013</v>
      </c>
      <c r="M92" s="22">
        <f t="shared" si="240"/>
        <v>17411555.908223987</v>
      </c>
      <c r="N92" s="22">
        <f t="shared" si="240"/>
        <v>25050977.956607953</v>
      </c>
      <c r="P92" s="163"/>
      <c r="Q92" s="163"/>
      <c r="R92" s="20" t="s">
        <v>58</v>
      </c>
      <c r="S92" s="22">
        <f t="shared" ref="S92:AB92" si="241">S82*S$16</f>
        <v>348849.99999999994</v>
      </c>
      <c r="T92" s="22">
        <f t="shared" si="241"/>
        <v>844380</v>
      </c>
      <c r="U92" s="22">
        <f t="shared" si="241"/>
        <v>1548118.0000000002</v>
      </c>
      <c r="V92" s="22">
        <f t="shared" si="241"/>
        <v>2547345.5999999996</v>
      </c>
      <c r="W92" s="22">
        <f t="shared" si="241"/>
        <v>3965856.4</v>
      </c>
      <c r="X92" s="22">
        <f t="shared" si="241"/>
        <v>5979200.5439999998</v>
      </c>
      <c r="Y92" s="22">
        <f t="shared" si="241"/>
        <v>8836282.9791999999</v>
      </c>
      <c r="Z92" s="22">
        <f t="shared" si="241"/>
        <v>12889959.275520014</v>
      </c>
      <c r="AA92" s="22">
        <f t="shared" si="241"/>
        <v>18640371.332223985</v>
      </c>
      <c r="AB92" s="22">
        <f t="shared" si="241"/>
        <v>26796319.550207961</v>
      </c>
      <c r="AC92" s="5"/>
      <c r="AD92" s="163"/>
      <c r="AE92" s="163"/>
      <c r="AF92" s="20" t="s">
        <v>58</v>
      </c>
      <c r="AG92" s="22">
        <f t="shared" ref="AG92:AP92" si="242">AG82*AG$16</f>
        <v>373850</v>
      </c>
      <c r="AH92" s="22">
        <f t="shared" si="242"/>
        <v>904380.00000000012</v>
      </c>
      <c r="AI92" s="22">
        <f t="shared" si="242"/>
        <v>1657117.9999999998</v>
      </c>
      <c r="AJ92" s="22">
        <f t="shared" si="242"/>
        <v>2724945.5999999996</v>
      </c>
      <c r="AK92" s="22">
        <f t="shared" si="242"/>
        <v>4239496.3999999994</v>
      </c>
      <c r="AL92" s="22">
        <f t="shared" si="242"/>
        <v>6387296.5439999998</v>
      </c>
      <c r="AM92" s="22">
        <f t="shared" si="242"/>
        <v>9432617.3792000022</v>
      </c>
      <c r="AN92" s="22">
        <f t="shared" si="242"/>
        <v>13749827.43552001</v>
      </c>
      <c r="AO92" s="22">
        <f t="shared" si="242"/>
        <v>19869186.75622398</v>
      </c>
      <c r="AP92" s="22">
        <f t="shared" si="242"/>
        <v>28541661.143807974</v>
      </c>
      <c r="AQ92" s="5"/>
      <c r="AR92" s="163"/>
      <c r="AS92" s="163"/>
      <c r="AT92" s="20" t="s">
        <v>58</v>
      </c>
      <c r="AU92" s="22">
        <f t="shared" ref="AU92:BD92" si="243">AU82*AU$16</f>
        <v>398849.99999999988</v>
      </c>
      <c r="AV92" s="22">
        <f t="shared" si="243"/>
        <v>964380.00000000012</v>
      </c>
      <c r="AW92" s="22">
        <f t="shared" si="243"/>
        <v>1766117.9999999998</v>
      </c>
      <c r="AX92" s="22">
        <f t="shared" si="243"/>
        <v>2902545.5999999996</v>
      </c>
      <c r="AY92" s="22">
        <f t="shared" si="243"/>
        <v>4513136.3999999994</v>
      </c>
      <c r="AZ92" s="22">
        <f t="shared" si="243"/>
        <v>6795392.5439999998</v>
      </c>
      <c r="BA92" s="22">
        <f t="shared" si="243"/>
        <v>10028951.779200003</v>
      </c>
      <c r="BB92" s="22">
        <f t="shared" si="243"/>
        <v>14609695.595520006</v>
      </c>
      <c r="BC92" s="22">
        <f t="shared" si="243"/>
        <v>21098002.18022399</v>
      </c>
      <c r="BD92" s="22">
        <f t="shared" si="243"/>
        <v>30287002.737407979</v>
      </c>
      <c r="BE92" s="5"/>
      <c r="BF92" s="163"/>
      <c r="BG92" s="163"/>
      <c r="BH92" s="20" t="s">
        <v>58</v>
      </c>
      <c r="BI92" s="22">
        <f t="shared" ref="BI92:BR92" si="244">BI82*BI$16</f>
        <v>423850</v>
      </c>
      <c r="BJ92" s="22">
        <f t="shared" si="244"/>
        <v>1024379.9999999998</v>
      </c>
      <c r="BK92" s="22">
        <f t="shared" si="244"/>
        <v>1875118</v>
      </c>
      <c r="BL92" s="22">
        <f t="shared" si="244"/>
        <v>3080145.6000000006</v>
      </c>
      <c r="BM92" s="22">
        <f t="shared" si="244"/>
        <v>4786776.3999999994</v>
      </c>
      <c r="BN92" s="22">
        <f t="shared" si="244"/>
        <v>7203488.5439999988</v>
      </c>
      <c r="BO92" s="22">
        <f t="shared" si="244"/>
        <v>10625286.179200003</v>
      </c>
      <c r="BP92" s="22">
        <f t="shared" si="244"/>
        <v>15469563.755520009</v>
      </c>
      <c r="BQ92" s="22">
        <f t="shared" si="244"/>
        <v>22326817.604223989</v>
      </c>
      <c r="BR92" s="22">
        <f t="shared" si="244"/>
        <v>32032344.331007976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6.4285714285714279E-2</v>
      </c>
      <c r="F96" s="17">
        <f t="shared" ref="F96:N96" si="245">F$24*$D94</f>
        <v>4.5918367346938778E-2</v>
      </c>
      <c r="G96" s="17">
        <f t="shared" si="245"/>
        <v>3.2798833819241986E-2</v>
      </c>
      <c r="H96" s="17">
        <f t="shared" si="245"/>
        <v>2.3427738442315691E-2</v>
      </c>
      <c r="I96" s="17">
        <f t="shared" si="245"/>
        <v>1.6734098887368359E-2</v>
      </c>
      <c r="J96" s="17">
        <f t="shared" si="245"/>
        <v>1.1952927776691685E-2</v>
      </c>
      <c r="K96" s="17">
        <f t="shared" si="245"/>
        <v>8.5378055547797784E-3</v>
      </c>
      <c r="L96" s="17">
        <f t="shared" si="245"/>
        <v>6.0984325391284207E-3</v>
      </c>
      <c r="M96" s="17">
        <f t="shared" si="245"/>
        <v>4.3560232422345715E-3</v>
      </c>
      <c r="N96" s="17">
        <f t="shared" si="245"/>
        <v>3.1114451730246905E-3</v>
      </c>
      <c r="P96" s="163" t="s">
        <v>16</v>
      </c>
      <c r="Q96" s="165" t="s">
        <v>41</v>
      </c>
      <c r="R96" s="16" t="s">
        <v>83</v>
      </c>
      <c r="S96" s="17">
        <f>S$24*$D94</f>
        <v>6.4285714285714279E-2</v>
      </c>
      <c r="T96" s="17">
        <f t="shared" ref="T96:AB96" si="246">T$24*$D94</f>
        <v>4.5918367346938778E-2</v>
      </c>
      <c r="U96" s="17">
        <f t="shared" si="246"/>
        <v>3.2798833819241986E-2</v>
      </c>
      <c r="V96" s="17">
        <f t="shared" si="246"/>
        <v>2.3427738442315691E-2</v>
      </c>
      <c r="W96" s="17">
        <f t="shared" si="246"/>
        <v>1.6734098887368359E-2</v>
      </c>
      <c r="X96" s="17">
        <f t="shared" si="246"/>
        <v>1.1952927776691685E-2</v>
      </c>
      <c r="Y96" s="17">
        <f t="shared" si="246"/>
        <v>8.5378055547797784E-3</v>
      </c>
      <c r="Z96" s="17">
        <f t="shared" si="246"/>
        <v>6.0984325391284207E-3</v>
      </c>
      <c r="AA96" s="17">
        <f t="shared" si="246"/>
        <v>4.3560232422345715E-3</v>
      </c>
      <c r="AB96" s="17">
        <f t="shared" si="246"/>
        <v>3.1114451730246905E-3</v>
      </c>
      <c r="AD96" s="163" t="s">
        <v>16</v>
      </c>
      <c r="AE96" s="165" t="s">
        <v>41</v>
      </c>
      <c r="AF96" s="16" t="s">
        <v>83</v>
      </c>
      <c r="AG96" s="17">
        <f>AG$24*$D94</f>
        <v>6.4285714285714279E-2</v>
      </c>
      <c r="AH96" s="17">
        <f t="shared" ref="AH96:AP96" si="247">AH$24*$D94</f>
        <v>4.5918367346938778E-2</v>
      </c>
      <c r="AI96" s="17">
        <f t="shared" si="247"/>
        <v>3.2798833819241986E-2</v>
      </c>
      <c r="AJ96" s="17">
        <f t="shared" si="247"/>
        <v>2.3427738442315691E-2</v>
      </c>
      <c r="AK96" s="17">
        <f t="shared" si="247"/>
        <v>1.6734098887368359E-2</v>
      </c>
      <c r="AL96" s="17">
        <f t="shared" si="247"/>
        <v>1.1952927776691685E-2</v>
      </c>
      <c r="AM96" s="17">
        <f t="shared" si="247"/>
        <v>8.5378055547797784E-3</v>
      </c>
      <c r="AN96" s="17">
        <f t="shared" si="247"/>
        <v>6.0984325391284207E-3</v>
      </c>
      <c r="AO96" s="17">
        <f t="shared" si="247"/>
        <v>4.3560232422345715E-3</v>
      </c>
      <c r="AP96" s="17">
        <f t="shared" si="247"/>
        <v>3.1114451730246905E-3</v>
      </c>
      <c r="AR96" s="163" t="s">
        <v>16</v>
      </c>
      <c r="AS96" s="165" t="s">
        <v>41</v>
      </c>
      <c r="AT96" s="16" t="s">
        <v>83</v>
      </c>
      <c r="AU96" s="17">
        <f>AU$24*$D94</f>
        <v>6.4285714285714279E-2</v>
      </c>
      <c r="AV96" s="17">
        <f t="shared" ref="AV96:BD96" si="248">AV$24*$D94</f>
        <v>4.5918367346938778E-2</v>
      </c>
      <c r="AW96" s="17">
        <f t="shared" si="248"/>
        <v>3.2798833819241986E-2</v>
      </c>
      <c r="AX96" s="17">
        <f t="shared" si="248"/>
        <v>2.3427738442315691E-2</v>
      </c>
      <c r="AY96" s="17">
        <f t="shared" si="248"/>
        <v>1.6734098887368359E-2</v>
      </c>
      <c r="AZ96" s="17">
        <f t="shared" si="248"/>
        <v>1.1952927776691685E-2</v>
      </c>
      <c r="BA96" s="17">
        <f t="shared" si="248"/>
        <v>8.5378055547797784E-3</v>
      </c>
      <c r="BB96" s="17">
        <f t="shared" si="248"/>
        <v>6.0984325391284207E-3</v>
      </c>
      <c r="BC96" s="17">
        <f t="shared" si="248"/>
        <v>4.3560232422345715E-3</v>
      </c>
      <c r="BD96" s="17">
        <f t="shared" si="248"/>
        <v>3.1114451730246905E-3</v>
      </c>
      <c r="BF96" s="163" t="s">
        <v>16</v>
      </c>
      <c r="BG96" s="165" t="s">
        <v>41</v>
      </c>
      <c r="BH96" s="16" t="s">
        <v>83</v>
      </c>
      <c r="BI96" s="17">
        <f>BI$24*$D94</f>
        <v>6.4285714285714279E-2</v>
      </c>
      <c r="BJ96" s="17">
        <f t="shared" ref="BJ96:BR96" si="249">BJ$24*$D94</f>
        <v>4.5918367346938778E-2</v>
      </c>
      <c r="BK96" s="17">
        <f t="shared" si="249"/>
        <v>3.2798833819241986E-2</v>
      </c>
      <c r="BL96" s="17">
        <f t="shared" si="249"/>
        <v>2.3427738442315691E-2</v>
      </c>
      <c r="BM96" s="17">
        <f t="shared" si="249"/>
        <v>1.6734098887368359E-2</v>
      </c>
      <c r="BN96" s="17">
        <f t="shared" si="249"/>
        <v>1.1952927776691685E-2</v>
      </c>
      <c r="BO96" s="17">
        <f t="shared" si="249"/>
        <v>8.5378055547797784E-3</v>
      </c>
      <c r="BP96" s="17">
        <f t="shared" si="249"/>
        <v>6.0984325391284207E-3</v>
      </c>
      <c r="BQ96" s="17">
        <f t="shared" si="249"/>
        <v>4.3560232422345715E-3</v>
      </c>
      <c r="BR96" s="17">
        <f t="shared" si="249"/>
        <v>3.1114451730246905E-3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3.663295055631581E-2</v>
      </c>
      <c r="J97" s="17"/>
      <c r="K97" s="17"/>
      <c r="L97" s="17"/>
      <c r="M97" s="17"/>
      <c r="N97" s="18">
        <f>SUM(E96:N96)/10</f>
        <v>2.1722138706743825E-2</v>
      </c>
      <c r="P97" s="163"/>
      <c r="Q97" s="165"/>
      <c r="R97" s="16" t="s">
        <v>84</v>
      </c>
      <c r="S97" s="17"/>
      <c r="T97" s="17"/>
      <c r="U97" s="17"/>
      <c r="V97" s="17"/>
      <c r="W97" s="100">
        <f>SUM(S96:W96)/5</f>
        <v>3.663295055631581E-2</v>
      </c>
      <c r="X97" s="17"/>
      <c r="Y97" s="17"/>
      <c r="Z97" s="17"/>
      <c r="AA97" s="17"/>
      <c r="AB97" s="18">
        <f>SUM(S96:AB96)/10</f>
        <v>2.1722138706743825E-2</v>
      </c>
      <c r="AD97" s="163"/>
      <c r="AE97" s="165"/>
      <c r="AF97" s="16" t="s">
        <v>84</v>
      </c>
      <c r="AG97" s="17"/>
      <c r="AH97" s="17"/>
      <c r="AI97" s="17"/>
      <c r="AJ97" s="17"/>
      <c r="AK97" s="100">
        <f>SUM(AG96:AK96)/5</f>
        <v>3.663295055631581E-2</v>
      </c>
      <c r="AL97" s="17"/>
      <c r="AM97" s="17"/>
      <c r="AN97" s="17"/>
      <c r="AO97" s="17"/>
      <c r="AP97" s="18">
        <f>SUM(AG96:AP96)/10</f>
        <v>2.1722138706743825E-2</v>
      </c>
      <c r="AR97" s="163"/>
      <c r="AS97" s="165"/>
      <c r="AT97" s="16" t="s">
        <v>84</v>
      </c>
      <c r="AU97" s="17"/>
      <c r="AV97" s="17"/>
      <c r="AW97" s="17"/>
      <c r="AX97" s="17"/>
      <c r="AY97" s="100">
        <f>SUM(AU96:AY96)/5</f>
        <v>3.663295055631581E-2</v>
      </c>
      <c r="AZ97" s="17"/>
      <c r="BA97" s="17"/>
      <c r="BB97" s="17"/>
      <c r="BC97" s="17"/>
      <c r="BD97" s="18">
        <f>SUM(AU96:BD96)/10</f>
        <v>2.1722138706743825E-2</v>
      </c>
      <c r="BF97" s="163"/>
      <c r="BG97" s="165"/>
      <c r="BH97" s="16" t="s">
        <v>84</v>
      </c>
      <c r="BI97" s="17"/>
      <c r="BJ97" s="17"/>
      <c r="BK97" s="17"/>
      <c r="BL97" s="17"/>
      <c r="BM97" s="100">
        <f>SUM(BI96:BM96)/5</f>
        <v>3.663295055631581E-2</v>
      </c>
      <c r="BN97" s="17"/>
      <c r="BO97" s="17"/>
      <c r="BP97" s="17"/>
      <c r="BQ97" s="17"/>
      <c r="BR97" s="18">
        <f>SUM(BI96:BR96)/10</f>
        <v>2.1722138706743825E-2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6.4285714285714279E-2</v>
      </c>
      <c r="F98" s="17">
        <f t="shared" ref="F98:N98" si="250">F$18*(F96/F$20)</f>
        <v>0.11020408163265306</v>
      </c>
      <c r="G98" s="17">
        <f t="shared" si="250"/>
        <v>0.14300291545189503</v>
      </c>
      <c r="H98" s="17">
        <f t="shared" si="250"/>
        <v>0.16643065389421072</v>
      </c>
      <c r="I98" s="17">
        <f t="shared" si="250"/>
        <v>0.18316475278157909</v>
      </c>
      <c r="J98" s="17">
        <f t="shared" si="250"/>
        <v>0.19511768055827078</v>
      </c>
      <c r="K98" s="17">
        <f t="shared" si="250"/>
        <v>0.20365548611305054</v>
      </c>
      <c r="L98" s="17">
        <f t="shared" si="250"/>
        <v>0.20975391865217899</v>
      </c>
      <c r="M98" s="17">
        <f t="shared" si="250"/>
        <v>0.21410994189441354</v>
      </c>
      <c r="N98" s="17">
        <f t="shared" si="250"/>
        <v>0.21722138706743827</v>
      </c>
      <c r="P98" s="163"/>
      <c r="Q98" s="165"/>
      <c r="R98" s="16" t="s">
        <v>53</v>
      </c>
      <c r="S98" s="17">
        <f>S$18*(S96/S$20)</f>
        <v>6.4285714285714279E-2</v>
      </c>
      <c r="T98" s="17">
        <f t="shared" ref="T98:AB98" si="251">T$18*(T96/T$20)</f>
        <v>0.11020408163265306</v>
      </c>
      <c r="U98" s="17">
        <f t="shared" si="251"/>
        <v>0.14300291545189503</v>
      </c>
      <c r="V98" s="17">
        <f t="shared" si="251"/>
        <v>0.16643065389421072</v>
      </c>
      <c r="W98" s="17">
        <f t="shared" si="251"/>
        <v>0.18316475278157909</v>
      </c>
      <c r="X98" s="17">
        <f t="shared" si="251"/>
        <v>0.19511768055827078</v>
      </c>
      <c r="Y98" s="17">
        <f t="shared" si="251"/>
        <v>0.20365548611305054</v>
      </c>
      <c r="Z98" s="17">
        <f t="shared" si="251"/>
        <v>0.20975391865217899</v>
      </c>
      <c r="AA98" s="17">
        <f t="shared" si="251"/>
        <v>0.21410994189441354</v>
      </c>
      <c r="AB98" s="17">
        <f t="shared" si="251"/>
        <v>0.21722138706743827</v>
      </c>
      <c r="AD98" s="163"/>
      <c r="AE98" s="165"/>
      <c r="AF98" s="16" t="s">
        <v>53</v>
      </c>
      <c r="AG98" s="17">
        <f>AG$18*(AG96/AG$20)</f>
        <v>6.4285714285714279E-2</v>
      </c>
      <c r="AH98" s="17">
        <f t="shared" ref="AH98:AP98" si="252">AH$18*(AH96/AH$20)</f>
        <v>0.11020408163265306</v>
      </c>
      <c r="AI98" s="17">
        <f t="shared" si="252"/>
        <v>0.14300291545189503</v>
      </c>
      <c r="AJ98" s="17">
        <f t="shared" si="252"/>
        <v>0.16643065389421072</v>
      </c>
      <c r="AK98" s="17">
        <f t="shared" si="252"/>
        <v>0.18316475278157909</v>
      </c>
      <c r="AL98" s="17">
        <f t="shared" si="252"/>
        <v>0.19511768055827078</v>
      </c>
      <c r="AM98" s="17">
        <f t="shared" si="252"/>
        <v>0.20365548611305054</v>
      </c>
      <c r="AN98" s="17">
        <f t="shared" si="252"/>
        <v>0.20975391865217899</v>
      </c>
      <c r="AO98" s="17">
        <f t="shared" si="252"/>
        <v>0.21410994189441354</v>
      </c>
      <c r="AP98" s="17">
        <f t="shared" si="252"/>
        <v>0.21722138706743827</v>
      </c>
      <c r="AR98" s="163"/>
      <c r="AS98" s="165"/>
      <c r="AT98" s="16" t="s">
        <v>53</v>
      </c>
      <c r="AU98" s="17">
        <f>AU$18*(AU96/AU$20)</f>
        <v>6.4285714285714279E-2</v>
      </c>
      <c r="AV98" s="17">
        <f t="shared" ref="AV98:BD98" si="253">AV$18*(AV96/AV$20)</f>
        <v>0.11020408163265306</v>
      </c>
      <c r="AW98" s="17">
        <f t="shared" si="253"/>
        <v>0.14300291545189503</v>
      </c>
      <c r="AX98" s="17">
        <f t="shared" si="253"/>
        <v>0.16643065389421072</v>
      </c>
      <c r="AY98" s="17">
        <f t="shared" si="253"/>
        <v>0.18316475278157909</v>
      </c>
      <c r="AZ98" s="17">
        <f t="shared" si="253"/>
        <v>0.19511768055827078</v>
      </c>
      <c r="BA98" s="17">
        <f t="shared" si="253"/>
        <v>0.20365548611305054</v>
      </c>
      <c r="BB98" s="17">
        <f t="shared" si="253"/>
        <v>0.20975391865217899</v>
      </c>
      <c r="BC98" s="17">
        <f t="shared" si="253"/>
        <v>0.21410994189441354</v>
      </c>
      <c r="BD98" s="17">
        <f t="shared" si="253"/>
        <v>0.21722138706743827</v>
      </c>
      <c r="BF98" s="163"/>
      <c r="BG98" s="165"/>
      <c r="BH98" s="16" t="s">
        <v>53</v>
      </c>
      <c r="BI98" s="17">
        <f>BI$18*(BI96/BI$20)</f>
        <v>6.4285714285714279E-2</v>
      </c>
      <c r="BJ98" s="17">
        <f t="shared" ref="BJ98:BR98" si="254">BJ$18*(BJ96/BJ$20)</f>
        <v>0.11020408163265306</v>
      </c>
      <c r="BK98" s="17">
        <f t="shared" si="254"/>
        <v>0.14300291545189503</v>
      </c>
      <c r="BL98" s="17">
        <f t="shared" si="254"/>
        <v>0.16643065389421072</v>
      </c>
      <c r="BM98" s="17">
        <f t="shared" si="254"/>
        <v>0.18316475278157909</v>
      </c>
      <c r="BN98" s="17">
        <f t="shared" si="254"/>
        <v>0.19511768055827078</v>
      </c>
      <c r="BO98" s="17">
        <f t="shared" si="254"/>
        <v>0.20365548611305054</v>
      </c>
      <c r="BP98" s="17">
        <f t="shared" si="254"/>
        <v>0.20975391865217899</v>
      </c>
      <c r="BQ98" s="17">
        <f t="shared" si="254"/>
        <v>0.21410994189441354</v>
      </c>
      <c r="BR98" s="17">
        <f t="shared" si="254"/>
        <v>0.21722138706743827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0.64285714285714279</v>
      </c>
      <c r="F99" s="21">
        <f t="shared" ref="F99:N99" si="255">10*F96</f>
        <v>0.45918367346938777</v>
      </c>
      <c r="G99" s="21">
        <f t="shared" si="255"/>
        <v>0.32798833819241985</v>
      </c>
      <c r="H99" s="21">
        <f t="shared" si="255"/>
        <v>0.2342773844231569</v>
      </c>
      <c r="I99" s="21">
        <f t="shared" si="255"/>
        <v>0.16734098887368359</v>
      </c>
      <c r="J99" s="21">
        <f t="shared" si="255"/>
        <v>0.11952927776691685</v>
      </c>
      <c r="K99" s="21">
        <f t="shared" si="255"/>
        <v>8.5378055547797788E-2</v>
      </c>
      <c r="L99" s="21">
        <f t="shared" si="255"/>
        <v>6.0984325391284205E-2</v>
      </c>
      <c r="M99" s="21">
        <f t="shared" si="255"/>
        <v>4.3560232422345718E-2</v>
      </c>
      <c r="N99" s="21">
        <f t="shared" si="255"/>
        <v>3.1114451730246906E-2</v>
      </c>
      <c r="P99" s="163"/>
      <c r="Q99" s="163"/>
      <c r="R99" s="20" t="s">
        <v>57</v>
      </c>
      <c r="S99" s="21">
        <f>10*S96</f>
        <v>0.64285714285714279</v>
      </c>
      <c r="T99" s="21">
        <f t="shared" ref="T99:AB99" si="256">10*T96</f>
        <v>0.45918367346938777</v>
      </c>
      <c r="U99" s="21">
        <f t="shared" si="256"/>
        <v>0.32798833819241985</v>
      </c>
      <c r="V99" s="21">
        <f t="shared" si="256"/>
        <v>0.2342773844231569</v>
      </c>
      <c r="W99" s="21">
        <f t="shared" si="256"/>
        <v>0.16734098887368359</v>
      </c>
      <c r="X99" s="21">
        <f t="shared" si="256"/>
        <v>0.11952927776691685</v>
      </c>
      <c r="Y99" s="21">
        <f t="shared" si="256"/>
        <v>8.5378055547797788E-2</v>
      </c>
      <c r="Z99" s="21">
        <f t="shared" si="256"/>
        <v>6.0984325391284205E-2</v>
      </c>
      <c r="AA99" s="21">
        <f t="shared" si="256"/>
        <v>4.3560232422345718E-2</v>
      </c>
      <c r="AB99" s="21">
        <f t="shared" si="256"/>
        <v>3.1114451730246906E-2</v>
      </c>
      <c r="AD99" s="163"/>
      <c r="AE99" s="163"/>
      <c r="AF99" s="20" t="s">
        <v>57</v>
      </c>
      <c r="AG99" s="21">
        <f>10*AG96</f>
        <v>0.64285714285714279</v>
      </c>
      <c r="AH99" s="21">
        <f t="shared" ref="AH99:AP99" si="257">10*AH96</f>
        <v>0.45918367346938777</v>
      </c>
      <c r="AI99" s="21">
        <f t="shared" si="257"/>
        <v>0.32798833819241985</v>
      </c>
      <c r="AJ99" s="21">
        <f t="shared" si="257"/>
        <v>0.2342773844231569</v>
      </c>
      <c r="AK99" s="21">
        <f t="shared" si="257"/>
        <v>0.16734098887368359</v>
      </c>
      <c r="AL99" s="21">
        <f t="shared" si="257"/>
        <v>0.11952927776691685</v>
      </c>
      <c r="AM99" s="21">
        <f t="shared" si="257"/>
        <v>8.5378055547797788E-2</v>
      </c>
      <c r="AN99" s="21">
        <f t="shared" si="257"/>
        <v>6.0984325391284205E-2</v>
      </c>
      <c r="AO99" s="21">
        <f t="shared" si="257"/>
        <v>4.3560232422345718E-2</v>
      </c>
      <c r="AP99" s="21">
        <f t="shared" si="257"/>
        <v>3.1114451730246906E-2</v>
      </c>
      <c r="AR99" s="163"/>
      <c r="AS99" s="163"/>
      <c r="AT99" s="20" t="s">
        <v>57</v>
      </c>
      <c r="AU99" s="21">
        <f>10*AU96</f>
        <v>0.64285714285714279</v>
      </c>
      <c r="AV99" s="21">
        <f t="shared" ref="AV99:BD99" si="258">10*AV96</f>
        <v>0.45918367346938777</v>
      </c>
      <c r="AW99" s="21">
        <f t="shared" si="258"/>
        <v>0.32798833819241985</v>
      </c>
      <c r="AX99" s="21">
        <f t="shared" si="258"/>
        <v>0.2342773844231569</v>
      </c>
      <c r="AY99" s="21">
        <f t="shared" si="258"/>
        <v>0.16734098887368359</v>
      </c>
      <c r="AZ99" s="21">
        <f t="shared" si="258"/>
        <v>0.11952927776691685</v>
      </c>
      <c r="BA99" s="21">
        <f t="shared" si="258"/>
        <v>8.5378055547797788E-2</v>
      </c>
      <c r="BB99" s="21">
        <f t="shared" si="258"/>
        <v>6.0984325391284205E-2</v>
      </c>
      <c r="BC99" s="21">
        <f t="shared" si="258"/>
        <v>4.3560232422345718E-2</v>
      </c>
      <c r="BD99" s="21">
        <f t="shared" si="258"/>
        <v>3.1114451730246906E-2</v>
      </c>
      <c r="BF99" s="163"/>
      <c r="BG99" s="163"/>
      <c r="BH99" s="20" t="s">
        <v>57</v>
      </c>
      <c r="BI99" s="21">
        <f>10*BI96</f>
        <v>0.64285714285714279</v>
      </c>
      <c r="BJ99" s="21">
        <f t="shared" ref="BJ99:BR99" si="259">10*BJ96</f>
        <v>0.45918367346938777</v>
      </c>
      <c r="BK99" s="21">
        <f t="shared" si="259"/>
        <v>0.32798833819241985</v>
      </c>
      <c r="BL99" s="21">
        <f t="shared" si="259"/>
        <v>0.2342773844231569</v>
      </c>
      <c r="BM99" s="21">
        <f t="shared" si="259"/>
        <v>0.16734098887368359</v>
      </c>
      <c r="BN99" s="21">
        <f t="shared" si="259"/>
        <v>0.11952927776691685</v>
      </c>
      <c r="BO99" s="21">
        <f t="shared" si="259"/>
        <v>8.5378055547797788E-2</v>
      </c>
      <c r="BP99" s="21">
        <f t="shared" si="259"/>
        <v>6.0984325391284205E-2</v>
      </c>
      <c r="BQ99" s="21">
        <f t="shared" si="259"/>
        <v>4.3560232422345718E-2</v>
      </c>
      <c r="BR99" s="21">
        <f t="shared" si="259"/>
        <v>3.1114451730246906E-2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0.64285714285714279</v>
      </c>
      <c r="F100" s="21">
        <f>10*F98</f>
        <v>1.1020408163265307</v>
      </c>
      <c r="G100" s="21">
        <f>10*G98</f>
        <v>1.4300291545189503</v>
      </c>
      <c r="H100" s="21">
        <f t="shared" ref="H100:N100" si="260">10*H98</f>
        <v>1.6643065389421072</v>
      </c>
      <c r="I100" s="21">
        <f t="shared" si="260"/>
        <v>1.8316475278157909</v>
      </c>
      <c r="J100" s="21">
        <f t="shared" si="260"/>
        <v>1.9511768055827079</v>
      </c>
      <c r="K100" s="21">
        <f t="shared" si="260"/>
        <v>2.0365548611305053</v>
      </c>
      <c r="L100" s="21">
        <f t="shared" si="260"/>
        <v>2.0975391865217898</v>
      </c>
      <c r="M100" s="21">
        <f t="shared" si="260"/>
        <v>2.1410994189441355</v>
      </c>
      <c r="N100" s="21">
        <f t="shared" si="260"/>
        <v>2.1722138706743825</v>
      </c>
      <c r="P100" s="163"/>
      <c r="Q100" s="163"/>
      <c r="R100" s="20" t="s">
        <v>58</v>
      </c>
      <c r="S100" s="21">
        <f>10*S98</f>
        <v>0.64285714285714279</v>
      </c>
      <c r="T100" s="21">
        <f>10*T98</f>
        <v>1.1020408163265307</v>
      </c>
      <c r="U100" s="21">
        <f>10*U98</f>
        <v>1.4300291545189503</v>
      </c>
      <c r="V100" s="21">
        <f t="shared" ref="V100:AB100" si="261">10*V98</f>
        <v>1.6643065389421072</v>
      </c>
      <c r="W100" s="21">
        <f t="shared" si="261"/>
        <v>1.8316475278157909</v>
      </c>
      <c r="X100" s="21">
        <f t="shared" si="261"/>
        <v>1.9511768055827079</v>
      </c>
      <c r="Y100" s="21">
        <f t="shared" si="261"/>
        <v>2.0365548611305053</v>
      </c>
      <c r="Z100" s="21">
        <f t="shared" si="261"/>
        <v>2.0975391865217898</v>
      </c>
      <c r="AA100" s="21">
        <f t="shared" si="261"/>
        <v>2.1410994189441355</v>
      </c>
      <c r="AB100" s="21">
        <f t="shared" si="261"/>
        <v>2.1722138706743825</v>
      </c>
      <c r="AD100" s="163"/>
      <c r="AE100" s="163"/>
      <c r="AF100" s="20" t="s">
        <v>58</v>
      </c>
      <c r="AG100" s="21">
        <f>10*AG98</f>
        <v>0.64285714285714279</v>
      </c>
      <c r="AH100" s="21">
        <f>10*AH98</f>
        <v>1.1020408163265307</v>
      </c>
      <c r="AI100" s="21">
        <f>10*AI98</f>
        <v>1.4300291545189503</v>
      </c>
      <c r="AJ100" s="21">
        <f t="shared" ref="AJ100:AP100" si="262">10*AJ98</f>
        <v>1.6643065389421072</v>
      </c>
      <c r="AK100" s="21">
        <f t="shared" si="262"/>
        <v>1.8316475278157909</v>
      </c>
      <c r="AL100" s="21">
        <f t="shared" si="262"/>
        <v>1.9511768055827079</v>
      </c>
      <c r="AM100" s="21">
        <f t="shared" si="262"/>
        <v>2.0365548611305053</v>
      </c>
      <c r="AN100" s="21">
        <f t="shared" si="262"/>
        <v>2.0975391865217898</v>
      </c>
      <c r="AO100" s="21">
        <f t="shared" si="262"/>
        <v>2.1410994189441355</v>
      </c>
      <c r="AP100" s="21">
        <f t="shared" si="262"/>
        <v>2.1722138706743825</v>
      </c>
      <c r="AR100" s="163"/>
      <c r="AS100" s="163"/>
      <c r="AT100" s="20" t="s">
        <v>58</v>
      </c>
      <c r="AU100" s="21">
        <f>10*AU98</f>
        <v>0.64285714285714279</v>
      </c>
      <c r="AV100" s="21">
        <f>10*AV98</f>
        <v>1.1020408163265307</v>
      </c>
      <c r="AW100" s="21">
        <f>10*AW98</f>
        <v>1.4300291545189503</v>
      </c>
      <c r="AX100" s="21">
        <f t="shared" ref="AX100:BD100" si="263">10*AX98</f>
        <v>1.6643065389421072</v>
      </c>
      <c r="AY100" s="21">
        <f t="shared" si="263"/>
        <v>1.8316475278157909</v>
      </c>
      <c r="AZ100" s="21">
        <f t="shared" si="263"/>
        <v>1.9511768055827079</v>
      </c>
      <c r="BA100" s="21">
        <f t="shared" si="263"/>
        <v>2.0365548611305053</v>
      </c>
      <c r="BB100" s="21">
        <f t="shared" si="263"/>
        <v>2.0975391865217898</v>
      </c>
      <c r="BC100" s="21">
        <f t="shared" si="263"/>
        <v>2.1410994189441355</v>
      </c>
      <c r="BD100" s="21">
        <f t="shared" si="263"/>
        <v>2.1722138706743825</v>
      </c>
      <c r="BF100" s="163"/>
      <c r="BG100" s="163"/>
      <c r="BH100" s="20" t="s">
        <v>58</v>
      </c>
      <c r="BI100" s="21">
        <f>10*BI98</f>
        <v>0.64285714285714279</v>
      </c>
      <c r="BJ100" s="21">
        <f>10*BJ98</f>
        <v>1.1020408163265307</v>
      </c>
      <c r="BK100" s="21">
        <f>10*BK98</f>
        <v>1.4300291545189503</v>
      </c>
      <c r="BL100" s="21">
        <f t="shared" ref="BL100:BR100" si="264">10*BL98</f>
        <v>1.6643065389421072</v>
      </c>
      <c r="BM100" s="21">
        <f t="shared" si="264"/>
        <v>1.8316475278157909</v>
      </c>
      <c r="BN100" s="21">
        <f t="shared" si="264"/>
        <v>1.9511768055827079</v>
      </c>
      <c r="BO100" s="21">
        <f t="shared" si="264"/>
        <v>2.0365548611305053</v>
      </c>
      <c r="BP100" s="21">
        <f t="shared" si="264"/>
        <v>2.0975391865217898</v>
      </c>
      <c r="BQ100" s="21">
        <f t="shared" si="264"/>
        <v>2.1410994189441355</v>
      </c>
      <c r="BR100" s="21">
        <f t="shared" si="264"/>
        <v>2.1722138706743825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0.09</v>
      </c>
      <c r="F101" s="17">
        <f t="shared" ref="F101:N101" si="265">F96*F$16/$E$4</f>
        <v>0.09</v>
      </c>
      <c r="G101" s="17">
        <f t="shared" si="265"/>
        <v>9.0000000000000024E-2</v>
      </c>
      <c r="H101" s="17">
        <f t="shared" si="265"/>
        <v>8.9999999999999969E-2</v>
      </c>
      <c r="I101" s="17">
        <f t="shared" si="265"/>
        <v>0.09</v>
      </c>
      <c r="J101" s="17">
        <f t="shared" si="265"/>
        <v>0.09</v>
      </c>
      <c r="K101" s="17">
        <f t="shared" si="265"/>
        <v>9.0000000000000038E-2</v>
      </c>
      <c r="L101" s="17">
        <f t="shared" si="265"/>
        <v>9.0000000000000163E-2</v>
      </c>
      <c r="M101" s="17">
        <f t="shared" si="265"/>
        <v>8.9999999999999858E-2</v>
      </c>
      <c r="N101" s="17">
        <f t="shared" si="265"/>
        <v>8.9999999999999761E-2</v>
      </c>
      <c r="P101" s="163"/>
      <c r="Q101" s="171" t="s">
        <v>45</v>
      </c>
      <c r="R101" s="16" t="s">
        <v>55</v>
      </c>
      <c r="S101" s="17">
        <f>S96*S$16/$E$4</f>
        <v>0.09</v>
      </c>
      <c r="T101" s="17">
        <f t="shared" ref="T101:AB101" si="266">T96*T$16/$E$4</f>
        <v>0.09</v>
      </c>
      <c r="U101" s="17">
        <f t="shared" si="266"/>
        <v>9.0000000000000024E-2</v>
      </c>
      <c r="V101" s="17">
        <f t="shared" si="266"/>
        <v>8.9999999999999969E-2</v>
      </c>
      <c r="W101" s="17">
        <f t="shared" si="266"/>
        <v>0.09</v>
      </c>
      <c r="X101" s="17">
        <f t="shared" si="266"/>
        <v>0.09</v>
      </c>
      <c r="Y101" s="17">
        <f t="shared" si="266"/>
        <v>9.0000000000000038E-2</v>
      </c>
      <c r="Z101" s="17">
        <f t="shared" si="266"/>
        <v>9.0000000000000163E-2</v>
      </c>
      <c r="AA101" s="17">
        <f t="shared" si="266"/>
        <v>8.9999999999999858E-2</v>
      </c>
      <c r="AB101" s="17">
        <f t="shared" si="266"/>
        <v>8.9999999999999761E-2</v>
      </c>
      <c r="AD101" s="163"/>
      <c r="AE101" s="171" t="s">
        <v>45</v>
      </c>
      <c r="AF101" s="16" t="s">
        <v>55</v>
      </c>
      <c r="AG101" s="17">
        <f>AG96*AG$16/$E$4</f>
        <v>0.09</v>
      </c>
      <c r="AH101" s="17">
        <f t="shared" ref="AH101:AP101" si="267">AH96*AH$16/$E$4</f>
        <v>0.09</v>
      </c>
      <c r="AI101" s="17">
        <f t="shared" si="267"/>
        <v>9.0000000000000024E-2</v>
      </c>
      <c r="AJ101" s="17">
        <f t="shared" si="267"/>
        <v>8.9999999999999969E-2</v>
      </c>
      <c r="AK101" s="17">
        <f t="shared" si="267"/>
        <v>0.09</v>
      </c>
      <c r="AL101" s="17">
        <f t="shared" si="267"/>
        <v>0.09</v>
      </c>
      <c r="AM101" s="17">
        <f t="shared" si="267"/>
        <v>9.0000000000000038E-2</v>
      </c>
      <c r="AN101" s="17">
        <f t="shared" si="267"/>
        <v>9.0000000000000163E-2</v>
      </c>
      <c r="AO101" s="17">
        <f t="shared" si="267"/>
        <v>8.9999999999999858E-2</v>
      </c>
      <c r="AP101" s="17">
        <f t="shared" si="267"/>
        <v>8.9999999999999761E-2</v>
      </c>
      <c r="AR101" s="163"/>
      <c r="AS101" s="171" t="s">
        <v>45</v>
      </c>
      <c r="AT101" s="16" t="s">
        <v>55</v>
      </c>
      <c r="AU101" s="17">
        <f>AU96*AU$16/$E$4</f>
        <v>0.09</v>
      </c>
      <c r="AV101" s="17">
        <f t="shared" ref="AV101:BD101" si="268">AV96*AV$16/$E$4</f>
        <v>0.09</v>
      </c>
      <c r="AW101" s="17">
        <f t="shared" si="268"/>
        <v>9.0000000000000024E-2</v>
      </c>
      <c r="AX101" s="17">
        <f t="shared" si="268"/>
        <v>8.9999999999999969E-2</v>
      </c>
      <c r="AY101" s="17">
        <f t="shared" si="268"/>
        <v>0.09</v>
      </c>
      <c r="AZ101" s="17">
        <f t="shared" si="268"/>
        <v>0.09</v>
      </c>
      <c r="BA101" s="17">
        <f t="shared" si="268"/>
        <v>9.0000000000000038E-2</v>
      </c>
      <c r="BB101" s="17">
        <f t="shared" si="268"/>
        <v>9.0000000000000163E-2</v>
      </c>
      <c r="BC101" s="17">
        <f t="shared" si="268"/>
        <v>8.9999999999999858E-2</v>
      </c>
      <c r="BD101" s="17">
        <f t="shared" si="268"/>
        <v>8.9999999999999761E-2</v>
      </c>
      <c r="BF101" s="163"/>
      <c r="BG101" s="171" t="s">
        <v>45</v>
      </c>
      <c r="BH101" s="16" t="s">
        <v>55</v>
      </c>
      <c r="BI101" s="17">
        <f>BI96*BI$16/$E$4</f>
        <v>0.09</v>
      </c>
      <c r="BJ101" s="17">
        <f t="shared" ref="BJ101:BR101" si="269">BJ96*BJ$16/$E$4</f>
        <v>0.09</v>
      </c>
      <c r="BK101" s="17">
        <f t="shared" si="269"/>
        <v>9.0000000000000024E-2</v>
      </c>
      <c r="BL101" s="17">
        <f t="shared" si="269"/>
        <v>8.9999999999999969E-2</v>
      </c>
      <c r="BM101" s="17">
        <f t="shared" si="269"/>
        <v>0.09</v>
      </c>
      <c r="BN101" s="17">
        <f t="shared" si="269"/>
        <v>0.09</v>
      </c>
      <c r="BO101" s="17">
        <f t="shared" si="269"/>
        <v>9.0000000000000038E-2</v>
      </c>
      <c r="BP101" s="17">
        <f t="shared" si="269"/>
        <v>9.0000000000000163E-2</v>
      </c>
      <c r="BQ101" s="17">
        <f t="shared" si="269"/>
        <v>8.9999999999999858E-2</v>
      </c>
      <c r="BR101" s="17">
        <f t="shared" si="269"/>
        <v>8.9999999999999761E-2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270">E99*E$16</f>
        <v>89999.999999999985</v>
      </c>
      <c r="F102" s="22">
        <f t="shared" si="270"/>
        <v>90000</v>
      </c>
      <c r="G102" s="22">
        <f t="shared" si="270"/>
        <v>90000</v>
      </c>
      <c r="H102" s="22">
        <f t="shared" si="270"/>
        <v>89999.999999999956</v>
      </c>
      <c r="I102" s="22">
        <f t="shared" si="270"/>
        <v>90000</v>
      </c>
      <c r="J102" s="22">
        <f t="shared" si="270"/>
        <v>90000</v>
      </c>
      <c r="K102" s="22">
        <f t="shared" si="270"/>
        <v>90000.000000000044</v>
      </c>
      <c r="L102" s="22">
        <f t="shared" si="270"/>
        <v>90000.00000000016</v>
      </c>
      <c r="M102" s="22">
        <f t="shared" si="270"/>
        <v>89999.999999999854</v>
      </c>
      <c r="N102" s="22">
        <f t="shared" si="270"/>
        <v>89999.999999999753</v>
      </c>
      <c r="P102" s="163"/>
      <c r="Q102" s="163"/>
      <c r="R102" s="20" t="s">
        <v>57</v>
      </c>
      <c r="S102" s="22">
        <f t="shared" ref="S102:AB102" si="271">S99*S$16</f>
        <v>89999.999999999985</v>
      </c>
      <c r="T102" s="22">
        <f t="shared" si="271"/>
        <v>90000</v>
      </c>
      <c r="U102" s="22">
        <f t="shared" si="271"/>
        <v>90000</v>
      </c>
      <c r="V102" s="22">
        <f t="shared" si="271"/>
        <v>89999.999999999956</v>
      </c>
      <c r="W102" s="22">
        <f t="shared" si="271"/>
        <v>90000</v>
      </c>
      <c r="X102" s="22">
        <f t="shared" si="271"/>
        <v>90000</v>
      </c>
      <c r="Y102" s="22">
        <f t="shared" si="271"/>
        <v>90000.000000000044</v>
      </c>
      <c r="Z102" s="22">
        <f t="shared" si="271"/>
        <v>90000.00000000016</v>
      </c>
      <c r="AA102" s="22">
        <f t="shared" si="271"/>
        <v>89999.999999999854</v>
      </c>
      <c r="AB102" s="22">
        <f t="shared" si="271"/>
        <v>89999.999999999753</v>
      </c>
      <c r="AD102" s="163"/>
      <c r="AE102" s="163"/>
      <c r="AF102" s="20" t="s">
        <v>57</v>
      </c>
      <c r="AG102" s="22">
        <f t="shared" ref="AG102:AP102" si="272">AG99*AG$16</f>
        <v>89999.999999999985</v>
      </c>
      <c r="AH102" s="22">
        <f t="shared" si="272"/>
        <v>90000</v>
      </c>
      <c r="AI102" s="22">
        <f t="shared" si="272"/>
        <v>90000</v>
      </c>
      <c r="AJ102" s="22">
        <f t="shared" si="272"/>
        <v>89999.999999999956</v>
      </c>
      <c r="AK102" s="22">
        <f t="shared" si="272"/>
        <v>90000</v>
      </c>
      <c r="AL102" s="22">
        <f t="shared" si="272"/>
        <v>90000</v>
      </c>
      <c r="AM102" s="22">
        <f t="shared" si="272"/>
        <v>90000.000000000044</v>
      </c>
      <c r="AN102" s="22">
        <f t="shared" si="272"/>
        <v>90000.00000000016</v>
      </c>
      <c r="AO102" s="22">
        <f t="shared" si="272"/>
        <v>89999.999999999854</v>
      </c>
      <c r="AP102" s="22">
        <f t="shared" si="272"/>
        <v>89999.999999999753</v>
      </c>
      <c r="AR102" s="163"/>
      <c r="AS102" s="163"/>
      <c r="AT102" s="20" t="s">
        <v>57</v>
      </c>
      <c r="AU102" s="22">
        <f t="shared" ref="AU102:BD102" si="273">AU99*AU$16</f>
        <v>89999.999999999985</v>
      </c>
      <c r="AV102" s="22">
        <f t="shared" si="273"/>
        <v>90000</v>
      </c>
      <c r="AW102" s="22">
        <f t="shared" si="273"/>
        <v>90000</v>
      </c>
      <c r="AX102" s="22">
        <f t="shared" si="273"/>
        <v>89999.999999999956</v>
      </c>
      <c r="AY102" s="22">
        <f t="shared" si="273"/>
        <v>90000</v>
      </c>
      <c r="AZ102" s="22">
        <f t="shared" si="273"/>
        <v>90000</v>
      </c>
      <c r="BA102" s="22">
        <f t="shared" si="273"/>
        <v>90000.000000000044</v>
      </c>
      <c r="BB102" s="22">
        <f t="shared" si="273"/>
        <v>90000.00000000016</v>
      </c>
      <c r="BC102" s="22">
        <f t="shared" si="273"/>
        <v>89999.999999999854</v>
      </c>
      <c r="BD102" s="22">
        <f t="shared" si="273"/>
        <v>89999.999999999753</v>
      </c>
      <c r="BF102" s="163"/>
      <c r="BG102" s="163"/>
      <c r="BH102" s="20" t="s">
        <v>57</v>
      </c>
      <c r="BI102" s="22">
        <f t="shared" ref="BI102:BR102" si="274">BI99*BI$16</f>
        <v>89999.999999999985</v>
      </c>
      <c r="BJ102" s="22">
        <f t="shared" si="274"/>
        <v>90000</v>
      </c>
      <c r="BK102" s="22">
        <f t="shared" si="274"/>
        <v>90000</v>
      </c>
      <c r="BL102" s="22">
        <f t="shared" si="274"/>
        <v>89999.999999999956</v>
      </c>
      <c r="BM102" s="22">
        <f t="shared" si="274"/>
        <v>90000</v>
      </c>
      <c r="BN102" s="22">
        <f t="shared" si="274"/>
        <v>90000</v>
      </c>
      <c r="BO102" s="22">
        <f t="shared" si="274"/>
        <v>90000.000000000044</v>
      </c>
      <c r="BP102" s="22">
        <f t="shared" si="274"/>
        <v>90000.00000000016</v>
      </c>
      <c r="BQ102" s="22">
        <f t="shared" si="274"/>
        <v>89999.999999999854</v>
      </c>
      <c r="BR102" s="22">
        <f t="shared" si="274"/>
        <v>89999.999999999753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89999.999999999985</v>
      </c>
      <c r="F103" s="22">
        <f>E103+F102</f>
        <v>180000</v>
      </c>
      <c r="G103" s="22">
        <f t="shared" ref="G103:N103" si="275">F103+G102</f>
        <v>270000</v>
      </c>
      <c r="H103" s="22">
        <f t="shared" si="275"/>
        <v>359999.99999999994</v>
      </c>
      <c r="I103" s="22">
        <f t="shared" si="275"/>
        <v>449999.99999999994</v>
      </c>
      <c r="J103" s="22">
        <f t="shared" si="275"/>
        <v>540000</v>
      </c>
      <c r="K103" s="22">
        <f t="shared" si="275"/>
        <v>630000</v>
      </c>
      <c r="L103" s="22">
        <f t="shared" si="275"/>
        <v>720000.00000000012</v>
      </c>
      <c r="M103" s="22">
        <f t="shared" si="275"/>
        <v>810000</v>
      </c>
      <c r="N103" s="22">
        <f t="shared" si="275"/>
        <v>899999.99999999977</v>
      </c>
      <c r="P103" s="163"/>
      <c r="Q103" s="163"/>
      <c r="R103" s="20" t="s">
        <v>58</v>
      </c>
      <c r="S103" s="22">
        <f>S102</f>
        <v>89999.999999999985</v>
      </c>
      <c r="T103" s="22">
        <f>S103+T102</f>
        <v>180000</v>
      </c>
      <c r="U103" s="22">
        <f t="shared" ref="U103:AB103" si="276">T103+U102</f>
        <v>270000</v>
      </c>
      <c r="V103" s="22">
        <f t="shared" si="276"/>
        <v>359999.99999999994</v>
      </c>
      <c r="W103" s="22">
        <f t="shared" si="276"/>
        <v>449999.99999999994</v>
      </c>
      <c r="X103" s="22">
        <f t="shared" si="276"/>
        <v>540000</v>
      </c>
      <c r="Y103" s="22">
        <f t="shared" si="276"/>
        <v>630000</v>
      </c>
      <c r="Z103" s="22">
        <f t="shared" si="276"/>
        <v>720000.00000000012</v>
      </c>
      <c r="AA103" s="22">
        <f t="shared" si="276"/>
        <v>810000</v>
      </c>
      <c r="AB103" s="22">
        <f t="shared" si="276"/>
        <v>899999.99999999977</v>
      </c>
      <c r="AD103" s="163"/>
      <c r="AE103" s="163"/>
      <c r="AF103" s="20" t="s">
        <v>58</v>
      </c>
      <c r="AG103" s="22">
        <f>AG102</f>
        <v>89999.999999999985</v>
      </c>
      <c r="AH103" s="22">
        <f>AG103+AH102</f>
        <v>180000</v>
      </c>
      <c r="AI103" s="22">
        <f t="shared" ref="AI103:AP103" si="277">AH103+AI102</f>
        <v>270000</v>
      </c>
      <c r="AJ103" s="22">
        <f t="shared" si="277"/>
        <v>359999.99999999994</v>
      </c>
      <c r="AK103" s="22">
        <f t="shared" si="277"/>
        <v>449999.99999999994</v>
      </c>
      <c r="AL103" s="22">
        <f t="shared" si="277"/>
        <v>540000</v>
      </c>
      <c r="AM103" s="22">
        <f t="shared" si="277"/>
        <v>630000</v>
      </c>
      <c r="AN103" s="22">
        <f t="shared" si="277"/>
        <v>720000.00000000012</v>
      </c>
      <c r="AO103" s="22">
        <f t="shared" si="277"/>
        <v>810000</v>
      </c>
      <c r="AP103" s="22">
        <f t="shared" si="277"/>
        <v>899999.99999999977</v>
      </c>
      <c r="AR103" s="163"/>
      <c r="AS103" s="163"/>
      <c r="AT103" s="20" t="s">
        <v>58</v>
      </c>
      <c r="AU103" s="22">
        <f>AU102</f>
        <v>89999.999999999985</v>
      </c>
      <c r="AV103" s="22">
        <f>AU103+AV102</f>
        <v>180000</v>
      </c>
      <c r="AW103" s="22">
        <f t="shared" ref="AW103:BD103" si="278">AV103+AW102</f>
        <v>270000</v>
      </c>
      <c r="AX103" s="22">
        <f t="shared" si="278"/>
        <v>359999.99999999994</v>
      </c>
      <c r="AY103" s="22">
        <f t="shared" si="278"/>
        <v>449999.99999999994</v>
      </c>
      <c r="AZ103" s="22">
        <f t="shared" si="278"/>
        <v>540000</v>
      </c>
      <c r="BA103" s="22">
        <f t="shared" si="278"/>
        <v>630000</v>
      </c>
      <c r="BB103" s="22">
        <f t="shared" si="278"/>
        <v>720000.00000000012</v>
      </c>
      <c r="BC103" s="22">
        <f t="shared" si="278"/>
        <v>810000</v>
      </c>
      <c r="BD103" s="22">
        <f t="shared" si="278"/>
        <v>899999.99999999977</v>
      </c>
      <c r="BF103" s="163"/>
      <c r="BG103" s="163"/>
      <c r="BH103" s="20" t="s">
        <v>58</v>
      </c>
      <c r="BI103" s="22">
        <f>BI102</f>
        <v>89999.999999999985</v>
      </c>
      <c r="BJ103" s="22">
        <f>BI103+BJ102</f>
        <v>180000</v>
      </c>
      <c r="BK103" s="22">
        <f t="shared" ref="BK103:BR103" si="279">BJ103+BK102</f>
        <v>270000</v>
      </c>
      <c r="BL103" s="22">
        <f t="shared" si="279"/>
        <v>359999.99999999994</v>
      </c>
      <c r="BM103" s="22">
        <f t="shared" si="279"/>
        <v>449999.99999999994</v>
      </c>
      <c r="BN103" s="22">
        <f t="shared" si="279"/>
        <v>540000</v>
      </c>
      <c r="BO103" s="22">
        <f t="shared" si="279"/>
        <v>630000</v>
      </c>
      <c r="BP103" s="22">
        <f t="shared" si="279"/>
        <v>720000.00000000012</v>
      </c>
      <c r="BQ103" s="22">
        <f t="shared" si="279"/>
        <v>810000</v>
      </c>
      <c r="BR103" s="22">
        <f t="shared" si="279"/>
        <v>899999.99999999977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0.09</v>
      </c>
      <c r="F104" s="17">
        <f>F98*F$16/$E$4-E104</f>
        <v>0.126</v>
      </c>
      <c r="G104" s="17">
        <f>G98*G$16/$E$4-F104-E104</f>
        <v>0.17639999999999992</v>
      </c>
      <c r="H104" s="17">
        <f>H98*H$16/$E$4-G104-F104-E104</f>
        <v>0.24696000000000004</v>
      </c>
      <c r="I104" s="17">
        <f>I98*I$16/$E$4-H104-G104-F104-E104</f>
        <v>0.34574400000000005</v>
      </c>
      <c r="J104" s="17">
        <f>J98*J$16/$E$4-I104-H104-G104-F104-E104</f>
        <v>0.48404160000000007</v>
      </c>
      <c r="K104" s="17">
        <f>K98*K$16/$E$4-J104-I104-H104-G104-F104-E104</f>
        <v>0.67765823999999997</v>
      </c>
      <c r="L104" s="17">
        <f>L98*L$16/$E$4-K104-J104-I104-H104-G104-F104-E104</f>
        <v>0.9487215360000002</v>
      </c>
      <c r="M104" s="17">
        <f>M98*M$16/$E$4-L104-K104-J104-I104-H104-G104-F104-E104</f>
        <v>1.3282101503999992</v>
      </c>
      <c r="N104" s="17">
        <f>N98*N$16/$E$4-M104-L104-K104-J104-I104-H104-G104-F104-E104</f>
        <v>1.8594942105600019</v>
      </c>
      <c r="P104" s="163"/>
      <c r="Q104" s="171" t="s">
        <v>44</v>
      </c>
      <c r="R104" s="16" t="s">
        <v>55</v>
      </c>
      <c r="S104" s="17">
        <f>S98*S$16/$E$4</f>
        <v>0.09</v>
      </c>
      <c r="T104" s="17">
        <f>T98*T$16/$E$4-S104</f>
        <v>0.126</v>
      </c>
      <c r="U104" s="17">
        <f>U98*U$16/$E$4-T104-S104</f>
        <v>0.17639999999999992</v>
      </c>
      <c r="V104" s="17">
        <f>V98*V$16/$E$4-U104-T104-S104</f>
        <v>0.24696000000000004</v>
      </c>
      <c r="W104" s="17">
        <f>W98*W$16/$E$4-V104-U104-T104-S104</f>
        <v>0.34574400000000005</v>
      </c>
      <c r="X104" s="17">
        <f>X98*X$16/$E$4-W104-V104-U104-T104-S104</f>
        <v>0.48404160000000007</v>
      </c>
      <c r="Y104" s="17">
        <f>Y98*Y$16/$E$4-X104-W104-V104-U104-T104-S104</f>
        <v>0.67765823999999997</v>
      </c>
      <c r="Z104" s="17">
        <f>Z98*Z$16/$E$4-Y104-X104-W104-V104-U104-T104-S104</f>
        <v>0.9487215360000002</v>
      </c>
      <c r="AA104" s="17">
        <f>AA98*AA$16/$E$4-Z104-Y104-X104-W104-V104-U104-T104-S104</f>
        <v>1.3282101503999992</v>
      </c>
      <c r="AB104" s="17">
        <f>AB98*AB$16/$E$4-AA104-Z104-Y104-X104-W104-V104-U104-T104-S104</f>
        <v>1.8594942105600019</v>
      </c>
      <c r="AD104" s="163"/>
      <c r="AE104" s="171" t="s">
        <v>44</v>
      </c>
      <c r="AF104" s="16" t="s">
        <v>55</v>
      </c>
      <c r="AG104" s="17">
        <f>AG98*AG$16/$E$4</f>
        <v>0.09</v>
      </c>
      <c r="AH104" s="17">
        <f>AH98*AH$16/$E$4-AG104</f>
        <v>0.126</v>
      </c>
      <c r="AI104" s="17">
        <f>AI98*AI$16/$E$4-AH104-AG104</f>
        <v>0.17639999999999992</v>
      </c>
      <c r="AJ104" s="17">
        <f>AJ98*AJ$16/$E$4-AI104-AH104-AG104</f>
        <v>0.24696000000000004</v>
      </c>
      <c r="AK104" s="17">
        <f>AK98*AK$16/$E$4-AJ104-AI104-AH104-AG104</f>
        <v>0.34574400000000005</v>
      </c>
      <c r="AL104" s="17">
        <f>AL98*AL$16/$E$4-AK104-AJ104-AI104-AH104-AG104</f>
        <v>0.48404160000000007</v>
      </c>
      <c r="AM104" s="17">
        <f>AM98*AM$16/$E$4-AL104-AK104-AJ104-AI104-AH104-AG104</f>
        <v>0.67765823999999997</v>
      </c>
      <c r="AN104" s="17">
        <f>AN98*AN$16/$E$4-AM104-AL104-AK104-AJ104-AI104-AH104-AG104</f>
        <v>0.9487215360000002</v>
      </c>
      <c r="AO104" s="17">
        <f>AO98*AO$16/$E$4-AN104-AM104-AL104-AK104-AJ104-AI104-AH104-AG104</f>
        <v>1.3282101503999992</v>
      </c>
      <c r="AP104" s="17">
        <f>AP98*AP$16/$E$4-AO104-AN104-AM104-AL104-AK104-AJ104-AI104-AH104-AG104</f>
        <v>1.8594942105600019</v>
      </c>
      <c r="AR104" s="163"/>
      <c r="AS104" s="171" t="s">
        <v>44</v>
      </c>
      <c r="AT104" s="16" t="s">
        <v>55</v>
      </c>
      <c r="AU104" s="17">
        <f>AU98*AU$16/$E$4</f>
        <v>0.09</v>
      </c>
      <c r="AV104" s="17">
        <f>AV98*AV$16/$E$4-AU104</f>
        <v>0.126</v>
      </c>
      <c r="AW104" s="17">
        <f>AW98*AW$16/$E$4-AV104-AU104</f>
        <v>0.17639999999999992</v>
      </c>
      <c r="AX104" s="17">
        <f>AX98*AX$16/$E$4-AW104-AV104-AU104</f>
        <v>0.24696000000000004</v>
      </c>
      <c r="AY104" s="17">
        <f>AY98*AY$16/$E$4-AX104-AW104-AV104-AU104</f>
        <v>0.34574400000000005</v>
      </c>
      <c r="AZ104" s="17">
        <f>AZ98*AZ$16/$E$4-AY104-AX104-AW104-AV104-AU104</f>
        <v>0.48404160000000007</v>
      </c>
      <c r="BA104" s="17">
        <f>BA98*BA$16/$E$4-AZ104-AY104-AX104-AW104-AV104-AU104</f>
        <v>0.67765823999999997</v>
      </c>
      <c r="BB104" s="17">
        <f>BB98*BB$16/$E$4-BA104-AZ104-AY104-AX104-AW104-AV104-AU104</f>
        <v>0.9487215360000002</v>
      </c>
      <c r="BC104" s="17">
        <f>BC98*BC$16/$E$4-BB104-BA104-AZ104-AY104-AX104-AW104-AV104-AU104</f>
        <v>1.3282101503999992</v>
      </c>
      <c r="BD104" s="17">
        <f>BD98*BD$16/$E$4-BC104-BB104-BA104-AZ104-AY104-AX104-AW104-AV104-AU104</f>
        <v>1.8594942105600019</v>
      </c>
      <c r="BF104" s="163"/>
      <c r="BG104" s="171" t="s">
        <v>44</v>
      </c>
      <c r="BH104" s="16" t="s">
        <v>55</v>
      </c>
      <c r="BI104" s="17">
        <f>BI98*BI$16/$E$4</f>
        <v>0.09</v>
      </c>
      <c r="BJ104" s="17">
        <f>BJ98*BJ$16/$E$4-BI104</f>
        <v>0.126</v>
      </c>
      <c r="BK104" s="17">
        <f>BK98*BK$16/$E$4-BJ104-BI104</f>
        <v>0.17639999999999992</v>
      </c>
      <c r="BL104" s="17">
        <f>BL98*BL$16/$E$4-BK104-BJ104-BI104</f>
        <v>0.24696000000000004</v>
      </c>
      <c r="BM104" s="17">
        <f>BM98*BM$16/$E$4-BL104-BK104-BJ104-BI104</f>
        <v>0.34574400000000005</v>
      </c>
      <c r="BN104" s="17">
        <f>BN98*BN$16/$E$4-BM104-BL104-BK104-BJ104-BI104</f>
        <v>0.48404160000000007</v>
      </c>
      <c r="BO104" s="17">
        <f>BO98*BO$16/$E$4-BN104-BM104-BL104-BK104-BJ104-BI104</f>
        <v>0.67765823999999997</v>
      </c>
      <c r="BP104" s="17">
        <f>BP98*BP$16/$E$4-BO104-BN104-BM104-BL104-BK104-BJ104-BI104</f>
        <v>0.9487215360000002</v>
      </c>
      <c r="BQ104" s="17">
        <f>BQ98*BQ$16/$E$4-BP104-BO104-BN104-BM104-BL104-BK104-BJ104-BI104</f>
        <v>1.3282101503999992</v>
      </c>
      <c r="BR104" s="17">
        <f>BR98*BR$16/$E$4-BQ104-BP104-BO104-BN104-BM104-BL104-BK104-BJ104-BI104</f>
        <v>1.8594942105600019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0.1970208</v>
      </c>
      <c r="J105" s="18"/>
      <c r="K105" s="18"/>
      <c r="L105" s="18"/>
      <c r="M105" s="18"/>
      <c r="N105" s="18">
        <f>SUM(E104:N104)/10</f>
        <v>0.62832297369600021</v>
      </c>
      <c r="P105" s="163"/>
      <c r="Q105" s="165"/>
      <c r="R105" s="16" t="s">
        <v>56</v>
      </c>
      <c r="S105" s="18"/>
      <c r="T105" s="18"/>
      <c r="U105" s="18"/>
      <c r="V105" s="18"/>
      <c r="W105" s="18">
        <f>SUM(S104:W104)/5</f>
        <v>0.1970208</v>
      </c>
      <c r="X105" s="18"/>
      <c r="Y105" s="18"/>
      <c r="Z105" s="18"/>
      <c r="AA105" s="18"/>
      <c r="AB105" s="18">
        <f>SUM(S104:AB104)/10</f>
        <v>0.62832297369600021</v>
      </c>
      <c r="AD105" s="163"/>
      <c r="AE105" s="165"/>
      <c r="AF105" s="16" t="s">
        <v>56</v>
      </c>
      <c r="AG105" s="18"/>
      <c r="AH105" s="18"/>
      <c r="AI105" s="18"/>
      <c r="AJ105" s="18"/>
      <c r="AK105" s="18">
        <f>SUM(AG104:AK104)/5</f>
        <v>0.1970208</v>
      </c>
      <c r="AL105" s="18"/>
      <c r="AM105" s="18"/>
      <c r="AN105" s="18"/>
      <c r="AO105" s="18"/>
      <c r="AP105" s="18">
        <f>SUM(AG104:AP104)/10</f>
        <v>0.62832297369600021</v>
      </c>
      <c r="AR105" s="163"/>
      <c r="AS105" s="165"/>
      <c r="AT105" s="16" t="s">
        <v>56</v>
      </c>
      <c r="AU105" s="18"/>
      <c r="AV105" s="18"/>
      <c r="AW105" s="18"/>
      <c r="AX105" s="18"/>
      <c r="AY105" s="18">
        <f>SUM(AU104:AY104)/5</f>
        <v>0.1970208</v>
      </c>
      <c r="AZ105" s="18"/>
      <c r="BA105" s="18"/>
      <c r="BB105" s="18"/>
      <c r="BC105" s="18"/>
      <c r="BD105" s="18">
        <f>SUM(AU104:BD104)/10</f>
        <v>0.62832297369600021</v>
      </c>
      <c r="BF105" s="163"/>
      <c r="BG105" s="165"/>
      <c r="BH105" s="16" t="s">
        <v>56</v>
      </c>
      <c r="BI105" s="18"/>
      <c r="BJ105" s="18"/>
      <c r="BK105" s="18"/>
      <c r="BL105" s="18"/>
      <c r="BM105" s="18">
        <f>SUM(BI104:BM104)/5</f>
        <v>0.1970208</v>
      </c>
      <c r="BN105" s="18"/>
      <c r="BO105" s="18"/>
      <c r="BP105" s="18"/>
      <c r="BQ105" s="18"/>
      <c r="BR105" s="18">
        <f>SUM(BI104:BR104)/10</f>
        <v>0.62832297369600021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89999.999999999985</v>
      </c>
      <c r="F106" s="23">
        <f>F108-E108</f>
        <v>126000.00000000004</v>
      </c>
      <c r="G106" s="23">
        <f t="shared" ref="G106:N106" si="280">G108-F108</f>
        <v>176399.99999999991</v>
      </c>
      <c r="H106" s="23">
        <f t="shared" si="280"/>
        <v>246959.99999999994</v>
      </c>
      <c r="I106" s="23">
        <f t="shared" si="280"/>
        <v>345744</v>
      </c>
      <c r="J106" s="23">
        <f t="shared" si="280"/>
        <v>484041.6</v>
      </c>
      <c r="K106" s="23">
        <f t="shared" si="280"/>
        <v>677658.24</v>
      </c>
      <c r="L106" s="23">
        <f t="shared" si="280"/>
        <v>948721.53600000031</v>
      </c>
      <c r="M106" s="23">
        <f t="shared" si="280"/>
        <v>1328210.1503999997</v>
      </c>
      <c r="N106" s="23">
        <f t="shared" si="280"/>
        <v>1859494.2105600005</v>
      </c>
      <c r="P106" s="163"/>
      <c r="Q106" s="163"/>
      <c r="R106" s="20" t="s">
        <v>57</v>
      </c>
      <c r="S106" s="23">
        <f>S108</f>
        <v>89999.999999999985</v>
      </c>
      <c r="T106" s="23">
        <f>T108-S108</f>
        <v>126000.00000000004</v>
      </c>
      <c r="U106" s="23">
        <f t="shared" ref="U106:AB106" si="281">U108-T108</f>
        <v>176399.99999999991</v>
      </c>
      <c r="V106" s="23">
        <f t="shared" si="281"/>
        <v>246959.99999999994</v>
      </c>
      <c r="W106" s="23">
        <f t="shared" si="281"/>
        <v>345744</v>
      </c>
      <c r="X106" s="23">
        <f t="shared" si="281"/>
        <v>484041.6</v>
      </c>
      <c r="Y106" s="23">
        <f t="shared" si="281"/>
        <v>677658.24</v>
      </c>
      <c r="Z106" s="23">
        <f t="shared" si="281"/>
        <v>948721.53600000031</v>
      </c>
      <c r="AA106" s="23">
        <f t="shared" si="281"/>
        <v>1328210.1503999997</v>
      </c>
      <c r="AB106" s="23">
        <f t="shared" si="281"/>
        <v>1859494.2105600005</v>
      </c>
      <c r="AD106" s="163"/>
      <c r="AE106" s="163"/>
      <c r="AF106" s="20" t="s">
        <v>57</v>
      </c>
      <c r="AG106" s="23">
        <f>AG108</f>
        <v>89999.999999999985</v>
      </c>
      <c r="AH106" s="23">
        <f>AH108-AG108</f>
        <v>126000.00000000004</v>
      </c>
      <c r="AI106" s="23">
        <f t="shared" ref="AI106:AP106" si="282">AI108-AH108</f>
        <v>176399.99999999991</v>
      </c>
      <c r="AJ106" s="23">
        <f t="shared" si="282"/>
        <v>246959.99999999994</v>
      </c>
      <c r="AK106" s="23">
        <f t="shared" si="282"/>
        <v>345744</v>
      </c>
      <c r="AL106" s="23">
        <f t="shared" si="282"/>
        <v>484041.6</v>
      </c>
      <c r="AM106" s="23">
        <f t="shared" si="282"/>
        <v>677658.24</v>
      </c>
      <c r="AN106" s="23">
        <f t="shared" si="282"/>
        <v>948721.53600000031</v>
      </c>
      <c r="AO106" s="23">
        <f t="shared" si="282"/>
        <v>1328210.1503999997</v>
      </c>
      <c r="AP106" s="23">
        <f t="shared" si="282"/>
        <v>1859494.2105600005</v>
      </c>
      <c r="AR106" s="163"/>
      <c r="AS106" s="163"/>
      <c r="AT106" s="20" t="s">
        <v>57</v>
      </c>
      <c r="AU106" s="23">
        <f>AU108</f>
        <v>89999.999999999985</v>
      </c>
      <c r="AV106" s="23">
        <f>AV108-AU108</f>
        <v>126000.00000000004</v>
      </c>
      <c r="AW106" s="23">
        <f t="shared" ref="AW106:BD106" si="283">AW108-AV108</f>
        <v>176399.99999999991</v>
      </c>
      <c r="AX106" s="23">
        <f t="shared" si="283"/>
        <v>246959.99999999994</v>
      </c>
      <c r="AY106" s="23">
        <f t="shared" si="283"/>
        <v>345744</v>
      </c>
      <c r="AZ106" s="23">
        <f t="shared" si="283"/>
        <v>484041.6</v>
      </c>
      <c r="BA106" s="23">
        <f t="shared" si="283"/>
        <v>677658.24</v>
      </c>
      <c r="BB106" s="23">
        <f t="shared" si="283"/>
        <v>948721.53600000031</v>
      </c>
      <c r="BC106" s="23">
        <f t="shared" si="283"/>
        <v>1328210.1503999997</v>
      </c>
      <c r="BD106" s="23">
        <f t="shared" si="283"/>
        <v>1859494.2105600005</v>
      </c>
      <c r="BF106" s="163"/>
      <c r="BG106" s="163"/>
      <c r="BH106" s="20" t="s">
        <v>57</v>
      </c>
      <c r="BI106" s="23">
        <f>BI108</f>
        <v>89999.999999999985</v>
      </c>
      <c r="BJ106" s="23">
        <f>BJ108-BI108</f>
        <v>126000.00000000004</v>
      </c>
      <c r="BK106" s="23">
        <f t="shared" ref="BK106:BR106" si="284">BK108-BJ108</f>
        <v>176399.99999999991</v>
      </c>
      <c r="BL106" s="23">
        <f t="shared" si="284"/>
        <v>246959.99999999994</v>
      </c>
      <c r="BM106" s="23">
        <f t="shared" si="284"/>
        <v>345744</v>
      </c>
      <c r="BN106" s="23">
        <f t="shared" si="284"/>
        <v>484041.6</v>
      </c>
      <c r="BO106" s="23">
        <f t="shared" si="284"/>
        <v>677658.24</v>
      </c>
      <c r="BP106" s="23">
        <f t="shared" si="284"/>
        <v>948721.53600000031</v>
      </c>
      <c r="BQ106" s="23">
        <f t="shared" si="284"/>
        <v>1328210.1503999997</v>
      </c>
      <c r="BR106" s="23">
        <f t="shared" si="284"/>
        <v>1859494.2105600005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197020.79999999999</v>
      </c>
      <c r="J107" s="23"/>
      <c r="K107" s="23"/>
      <c r="L107" s="23"/>
      <c r="M107" s="23"/>
      <c r="N107" s="23">
        <f>SUM(E106:N106)/10</f>
        <v>628322.97369600006</v>
      </c>
      <c r="P107" s="163"/>
      <c r="Q107" s="163"/>
      <c r="R107" s="20" t="s">
        <v>59</v>
      </c>
      <c r="S107" s="23"/>
      <c r="T107" s="23"/>
      <c r="U107" s="23"/>
      <c r="V107" s="23"/>
      <c r="W107" s="23">
        <f>SUM(S106:W106)/5</f>
        <v>197020.79999999999</v>
      </c>
      <c r="X107" s="23"/>
      <c r="Y107" s="23"/>
      <c r="Z107" s="23"/>
      <c r="AA107" s="23"/>
      <c r="AB107" s="23">
        <f>SUM(S106:AB106)/10</f>
        <v>628322.97369600006</v>
      </c>
      <c r="AD107" s="163"/>
      <c r="AE107" s="163"/>
      <c r="AF107" s="20" t="s">
        <v>59</v>
      </c>
      <c r="AG107" s="23"/>
      <c r="AH107" s="23"/>
      <c r="AI107" s="23"/>
      <c r="AJ107" s="23"/>
      <c r="AK107" s="23">
        <f>SUM(AG106:AK106)/5</f>
        <v>197020.79999999999</v>
      </c>
      <c r="AL107" s="23"/>
      <c r="AM107" s="23"/>
      <c r="AN107" s="23"/>
      <c r="AO107" s="23"/>
      <c r="AP107" s="23">
        <f>SUM(AG106:AP106)/10</f>
        <v>628322.97369600006</v>
      </c>
      <c r="AR107" s="163"/>
      <c r="AS107" s="163"/>
      <c r="AT107" s="20" t="s">
        <v>59</v>
      </c>
      <c r="AU107" s="23"/>
      <c r="AV107" s="23"/>
      <c r="AW107" s="23"/>
      <c r="AX107" s="23"/>
      <c r="AY107" s="23">
        <f>SUM(AU106:AY106)/5</f>
        <v>197020.79999999999</v>
      </c>
      <c r="AZ107" s="23"/>
      <c r="BA107" s="23"/>
      <c r="BB107" s="23"/>
      <c r="BC107" s="23"/>
      <c r="BD107" s="23">
        <f>SUM(AU106:BD106)/10</f>
        <v>628322.97369600006</v>
      </c>
      <c r="BF107" s="163"/>
      <c r="BG107" s="163"/>
      <c r="BH107" s="20" t="s">
        <v>59</v>
      </c>
      <c r="BI107" s="23"/>
      <c r="BJ107" s="23"/>
      <c r="BK107" s="23"/>
      <c r="BL107" s="23"/>
      <c r="BM107" s="23">
        <f>SUM(BI106:BM106)/5</f>
        <v>197020.79999999999</v>
      </c>
      <c r="BN107" s="23"/>
      <c r="BO107" s="23"/>
      <c r="BP107" s="23"/>
      <c r="BQ107" s="23"/>
      <c r="BR107" s="23">
        <f>SUM(BI106:BR106)/10</f>
        <v>628322.97369600006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89999.999999999985</v>
      </c>
      <c r="F108" s="22">
        <f t="shared" ref="F108:N108" si="285">F100*F$16</f>
        <v>216000.00000000003</v>
      </c>
      <c r="G108" s="22">
        <f t="shared" si="285"/>
        <v>392399.99999999994</v>
      </c>
      <c r="H108" s="22">
        <f t="shared" si="285"/>
        <v>639359.99999999988</v>
      </c>
      <c r="I108" s="22">
        <f t="shared" si="285"/>
        <v>985103.99999999988</v>
      </c>
      <c r="J108" s="22">
        <f t="shared" si="285"/>
        <v>1469145.5999999999</v>
      </c>
      <c r="K108" s="22">
        <f t="shared" si="285"/>
        <v>2146803.84</v>
      </c>
      <c r="L108" s="22">
        <f t="shared" si="285"/>
        <v>3095525.3760000002</v>
      </c>
      <c r="M108" s="22">
        <f t="shared" si="285"/>
        <v>4423735.5263999999</v>
      </c>
      <c r="N108" s="22">
        <f t="shared" si="285"/>
        <v>6283229.7369600004</v>
      </c>
      <c r="P108" s="163"/>
      <c r="Q108" s="163"/>
      <c r="R108" s="20" t="s">
        <v>58</v>
      </c>
      <c r="S108" s="22">
        <f>S100*S$16</f>
        <v>89999.999999999985</v>
      </c>
      <c r="T108" s="22">
        <f t="shared" ref="T108:AB108" si="286">T100*T$16</f>
        <v>216000.00000000003</v>
      </c>
      <c r="U108" s="22">
        <f t="shared" si="286"/>
        <v>392399.99999999994</v>
      </c>
      <c r="V108" s="22">
        <f t="shared" si="286"/>
        <v>639359.99999999988</v>
      </c>
      <c r="W108" s="22">
        <f t="shared" si="286"/>
        <v>985103.99999999988</v>
      </c>
      <c r="X108" s="22">
        <f t="shared" si="286"/>
        <v>1469145.5999999999</v>
      </c>
      <c r="Y108" s="22">
        <f t="shared" si="286"/>
        <v>2146803.84</v>
      </c>
      <c r="Z108" s="22">
        <f t="shared" si="286"/>
        <v>3095525.3760000002</v>
      </c>
      <c r="AA108" s="22">
        <f t="shared" si="286"/>
        <v>4423735.5263999999</v>
      </c>
      <c r="AB108" s="22">
        <f t="shared" si="286"/>
        <v>6283229.7369600004</v>
      </c>
      <c r="AD108" s="163"/>
      <c r="AE108" s="163"/>
      <c r="AF108" s="20" t="s">
        <v>58</v>
      </c>
      <c r="AG108" s="22">
        <f>AG100*AG$16</f>
        <v>89999.999999999985</v>
      </c>
      <c r="AH108" s="22">
        <f t="shared" ref="AH108:AP108" si="287">AH100*AH$16</f>
        <v>216000.00000000003</v>
      </c>
      <c r="AI108" s="22">
        <f t="shared" si="287"/>
        <v>392399.99999999994</v>
      </c>
      <c r="AJ108" s="22">
        <f t="shared" si="287"/>
        <v>639359.99999999988</v>
      </c>
      <c r="AK108" s="22">
        <f t="shared" si="287"/>
        <v>985103.99999999988</v>
      </c>
      <c r="AL108" s="22">
        <f t="shared" si="287"/>
        <v>1469145.5999999999</v>
      </c>
      <c r="AM108" s="22">
        <f t="shared" si="287"/>
        <v>2146803.84</v>
      </c>
      <c r="AN108" s="22">
        <f t="shared" si="287"/>
        <v>3095525.3760000002</v>
      </c>
      <c r="AO108" s="22">
        <f t="shared" si="287"/>
        <v>4423735.5263999999</v>
      </c>
      <c r="AP108" s="22">
        <f t="shared" si="287"/>
        <v>6283229.7369600004</v>
      </c>
      <c r="AR108" s="163"/>
      <c r="AS108" s="163"/>
      <c r="AT108" s="20" t="s">
        <v>58</v>
      </c>
      <c r="AU108" s="22">
        <f>AU100*AU$16</f>
        <v>89999.999999999985</v>
      </c>
      <c r="AV108" s="22">
        <f t="shared" ref="AV108:BD108" si="288">AV100*AV$16</f>
        <v>216000.00000000003</v>
      </c>
      <c r="AW108" s="22">
        <f t="shared" si="288"/>
        <v>392399.99999999994</v>
      </c>
      <c r="AX108" s="22">
        <f t="shared" si="288"/>
        <v>639359.99999999988</v>
      </c>
      <c r="AY108" s="22">
        <f t="shared" si="288"/>
        <v>985103.99999999988</v>
      </c>
      <c r="AZ108" s="22">
        <f t="shared" si="288"/>
        <v>1469145.5999999999</v>
      </c>
      <c r="BA108" s="22">
        <f t="shared" si="288"/>
        <v>2146803.84</v>
      </c>
      <c r="BB108" s="22">
        <f t="shared" si="288"/>
        <v>3095525.3760000002</v>
      </c>
      <c r="BC108" s="22">
        <f t="shared" si="288"/>
        <v>4423735.5263999999</v>
      </c>
      <c r="BD108" s="22">
        <f t="shared" si="288"/>
        <v>6283229.7369600004</v>
      </c>
      <c r="BF108" s="163"/>
      <c r="BG108" s="163"/>
      <c r="BH108" s="20" t="s">
        <v>58</v>
      </c>
      <c r="BI108" s="22">
        <f>BI100*BI$16</f>
        <v>89999.999999999985</v>
      </c>
      <c r="BJ108" s="22">
        <f t="shared" ref="BJ108:BR108" si="289">BJ100*BJ$16</f>
        <v>216000.00000000003</v>
      </c>
      <c r="BK108" s="22">
        <f t="shared" si="289"/>
        <v>392399.99999999994</v>
      </c>
      <c r="BL108" s="22">
        <f t="shared" si="289"/>
        <v>639359.99999999988</v>
      </c>
      <c r="BM108" s="22">
        <f t="shared" si="289"/>
        <v>985103.99999999988</v>
      </c>
      <c r="BN108" s="22">
        <f t="shared" si="289"/>
        <v>1469145.5999999999</v>
      </c>
      <c r="BO108" s="22">
        <f t="shared" si="289"/>
        <v>2146803.84</v>
      </c>
      <c r="BP108" s="22">
        <f t="shared" si="289"/>
        <v>3095525.3760000002</v>
      </c>
      <c r="BQ108" s="22">
        <f t="shared" si="289"/>
        <v>4423735.5263999999</v>
      </c>
      <c r="BR108" s="22">
        <f t="shared" si="289"/>
        <v>6283229.7369600004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3.3214285714285715E-3</v>
      </c>
      <c r="F109" s="17">
        <f t="shared" ref="F109:N109" si="290">F$26*$D94</f>
        <v>3.0153061224489791E-3</v>
      </c>
      <c r="G109" s="17">
        <f t="shared" si="290"/>
        <v>2.7966472303206993E-3</v>
      </c>
      <c r="H109" s="17">
        <f t="shared" si="290"/>
        <v>2.6404623073719284E-3</v>
      </c>
      <c r="I109" s="17">
        <f t="shared" si="290"/>
        <v>2.5289016481228059E-3</v>
      </c>
      <c r="J109" s="17">
        <f t="shared" si="290"/>
        <v>2.4492154629448611E-3</v>
      </c>
      <c r="K109" s="17">
        <f t="shared" si="290"/>
        <v>2.3922967592463294E-3</v>
      </c>
      <c r="L109" s="17">
        <f t="shared" si="290"/>
        <v>2.3516405423188065E-3</v>
      </c>
      <c r="M109" s="17">
        <f t="shared" si="290"/>
        <v>2.3226003873705759E-3</v>
      </c>
      <c r="N109" s="17">
        <f t="shared" si="290"/>
        <v>2.3018574195504114E-3</v>
      </c>
      <c r="P109" s="163" t="s">
        <v>17</v>
      </c>
      <c r="Q109" s="165" t="s">
        <v>41</v>
      </c>
      <c r="R109" s="16" t="s">
        <v>55</v>
      </c>
      <c r="S109" s="17">
        <f>S$26*$D94</f>
        <v>3.3214285714285715E-3</v>
      </c>
      <c r="T109" s="17">
        <f t="shared" ref="T109:AB109" si="291">T$26*$D94</f>
        <v>3.0153061224489791E-3</v>
      </c>
      <c r="U109" s="17">
        <f t="shared" si="291"/>
        <v>2.7966472303206993E-3</v>
      </c>
      <c r="V109" s="17">
        <f t="shared" si="291"/>
        <v>2.6404623073719284E-3</v>
      </c>
      <c r="W109" s="17">
        <f t="shared" si="291"/>
        <v>2.5289016481228059E-3</v>
      </c>
      <c r="X109" s="17">
        <f t="shared" si="291"/>
        <v>2.4492154629448611E-3</v>
      </c>
      <c r="Y109" s="17">
        <f t="shared" si="291"/>
        <v>2.3922967592463294E-3</v>
      </c>
      <c r="Z109" s="17">
        <f t="shared" si="291"/>
        <v>2.3516405423188065E-3</v>
      </c>
      <c r="AA109" s="17">
        <f t="shared" si="291"/>
        <v>2.3226003873705759E-3</v>
      </c>
      <c r="AB109" s="17">
        <f t="shared" si="291"/>
        <v>2.3018574195504114E-3</v>
      </c>
      <c r="AD109" s="163" t="s">
        <v>17</v>
      </c>
      <c r="AE109" s="165" t="s">
        <v>41</v>
      </c>
      <c r="AF109" s="16" t="s">
        <v>55</v>
      </c>
      <c r="AG109" s="17">
        <f>AG$26*$D94</f>
        <v>3.3214285714285715E-3</v>
      </c>
      <c r="AH109" s="17">
        <f t="shared" ref="AH109:AP109" si="292">AH$26*$D94</f>
        <v>3.0153061224489791E-3</v>
      </c>
      <c r="AI109" s="17">
        <f t="shared" si="292"/>
        <v>2.7966472303206993E-3</v>
      </c>
      <c r="AJ109" s="17">
        <f t="shared" si="292"/>
        <v>2.6404623073719284E-3</v>
      </c>
      <c r="AK109" s="17">
        <f t="shared" si="292"/>
        <v>2.5289016481228059E-3</v>
      </c>
      <c r="AL109" s="17">
        <f t="shared" si="292"/>
        <v>2.4492154629448611E-3</v>
      </c>
      <c r="AM109" s="17">
        <f t="shared" si="292"/>
        <v>2.3922967592463294E-3</v>
      </c>
      <c r="AN109" s="17">
        <f t="shared" si="292"/>
        <v>2.3516405423188065E-3</v>
      </c>
      <c r="AO109" s="17">
        <f t="shared" si="292"/>
        <v>2.3226003873705759E-3</v>
      </c>
      <c r="AP109" s="17">
        <f t="shared" si="292"/>
        <v>2.3018574195504114E-3</v>
      </c>
      <c r="AR109" s="163" t="s">
        <v>17</v>
      </c>
      <c r="AS109" s="165" t="s">
        <v>41</v>
      </c>
      <c r="AT109" s="16" t="s">
        <v>55</v>
      </c>
      <c r="AU109" s="17">
        <f>AU$26*$D94</f>
        <v>3.3214285714285715E-3</v>
      </c>
      <c r="AV109" s="17">
        <f t="shared" ref="AV109:BD109" si="293">AV$26*$D94</f>
        <v>3.0153061224489791E-3</v>
      </c>
      <c r="AW109" s="17">
        <f t="shared" si="293"/>
        <v>2.7966472303206993E-3</v>
      </c>
      <c r="AX109" s="17">
        <f t="shared" si="293"/>
        <v>2.6404623073719284E-3</v>
      </c>
      <c r="AY109" s="17">
        <f t="shared" si="293"/>
        <v>2.5289016481228059E-3</v>
      </c>
      <c r="AZ109" s="17">
        <f t="shared" si="293"/>
        <v>2.4492154629448611E-3</v>
      </c>
      <c r="BA109" s="17">
        <f t="shared" si="293"/>
        <v>2.3922967592463294E-3</v>
      </c>
      <c r="BB109" s="17">
        <f t="shared" si="293"/>
        <v>2.3516405423188065E-3</v>
      </c>
      <c r="BC109" s="17">
        <f t="shared" si="293"/>
        <v>2.3226003873705759E-3</v>
      </c>
      <c r="BD109" s="17">
        <f t="shared" si="293"/>
        <v>2.3018574195504114E-3</v>
      </c>
      <c r="BF109" s="163" t="s">
        <v>17</v>
      </c>
      <c r="BG109" s="165" t="s">
        <v>41</v>
      </c>
      <c r="BH109" s="16" t="s">
        <v>55</v>
      </c>
      <c r="BI109" s="17">
        <f>BI$26*$D94</f>
        <v>3.3214285714285715E-3</v>
      </c>
      <c r="BJ109" s="17">
        <f t="shared" ref="BJ109:BR109" si="294">BJ$26*$D94</f>
        <v>3.0153061224489791E-3</v>
      </c>
      <c r="BK109" s="17">
        <f t="shared" si="294"/>
        <v>2.7966472303206993E-3</v>
      </c>
      <c r="BL109" s="17">
        <f t="shared" si="294"/>
        <v>2.6404623073719284E-3</v>
      </c>
      <c r="BM109" s="17">
        <f t="shared" si="294"/>
        <v>2.5289016481228059E-3</v>
      </c>
      <c r="BN109" s="17">
        <f t="shared" si="294"/>
        <v>2.4492154629448611E-3</v>
      </c>
      <c r="BO109" s="17">
        <f t="shared" si="294"/>
        <v>2.3922967592463294E-3</v>
      </c>
      <c r="BP109" s="17">
        <f t="shared" si="294"/>
        <v>2.3516405423188065E-3</v>
      </c>
      <c r="BQ109" s="17">
        <f t="shared" si="294"/>
        <v>2.3226003873705759E-3</v>
      </c>
      <c r="BR109" s="17">
        <f t="shared" si="294"/>
        <v>2.3018574195504114E-3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2.8605491759385966E-3</v>
      </c>
      <c r="J110" s="18"/>
      <c r="K110" s="18"/>
      <c r="L110" s="18"/>
      <c r="M110" s="18"/>
      <c r="N110" s="18">
        <f>SUM(E109:N109)/10</f>
        <v>2.6120356451123971E-3</v>
      </c>
      <c r="P110" s="163"/>
      <c r="Q110" s="165"/>
      <c r="R110" s="16" t="s">
        <v>56</v>
      </c>
      <c r="S110" s="17"/>
      <c r="T110" s="17"/>
      <c r="U110" s="17"/>
      <c r="V110" s="17"/>
      <c r="W110" s="100">
        <f>SUM(S109:W109)/5</f>
        <v>2.8605491759385966E-3</v>
      </c>
      <c r="X110" s="18"/>
      <c r="Y110" s="18"/>
      <c r="Z110" s="18"/>
      <c r="AA110" s="18"/>
      <c r="AB110" s="18">
        <f>SUM(S109:AB109)/10</f>
        <v>2.6120356451123971E-3</v>
      </c>
      <c r="AD110" s="163"/>
      <c r="AE110" s="165"/>
      <c r="AF110" s="16" t="s">
        <v>56</v>
      </c>
      <c r="AG110" s="17"/>
      <c r="AH110" s="17"/>
      <c r="AI110" s="17"/>
      <c r="AJ110" s="17"/>
      <c r="AK110" s="100">
        <f>SUM(AG109:AK109)/5</f>
        <v>2.8605491759385966E-3</v>
      </c>
      <c r="AL110" s="18"/>
      <c r="AM110" s="18"/>
      <c r="AN110" s="18"/>
      <c r="AO110" s="18"/>
      <c r="AP110" s="18">
        <f>SUM(AG109:AP109)/10</f>
        <v>2.6120356451123971E-3</v>
      </c>
      <c r="AR110" s="163"/>
      <c r="AS110" s="165"/>
      <c r="AT110" s="16" t="s">
        <v>56</v>
      </c>
      <c r="AU110" s="17"/>
      <c r="AV110" s="17"/>
      <c r="AW110" s="17"/>
      <c r="AX110" s="17"/>
      <c r="AY110" s="100">
        <f>SUM(AU109:AY109)/5</f>
        <v>2.8605491759385966E-3</v>
      </c>
      <c r="AZ110" s="18"/>
      <c r="BA110" s="18"/>
      <c r="BB110" s="18"/>
      <c r="BC110" s="18"/>
      <c r="BD110" s="18">
        <f>SUM(AU109:BD109)/10</f>
        <v>2.6120356451123971E-3</v>
      </c>
      <c r="BF110" s="163"/>
      <c r="BG110" s="165"/>
      <c r="BH110" s="16" t="s">
        <v>56</v>
      </c>
      <c r="BI110" s="17"/>
      <c r="BJ110" s="17"/>
      <c r="BK110" s="17"/>
      <c r="BL110" s="17"/>
      <c r="BM110" s="100">
        <f>SUM(BI109:BM109)/5</f>
        <v>2.8605491759385966E-3</v>
      </c>
      <c r="BN110" s="18"/>
      <c r="BO110" s="18"/>
      <c r="BP110" s="18"/>
      <c r="BQ110" s="18"/>
      <c r="BR110" s="18">
        <f>SUM(BI109:BR109)/10</f>
        <v>2.6120356451123971E-3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295">E$28*$D94</f>
        <v>3.3214285714285715E-3</v>
      </c>
      <c r="F111" s="17">
        <f t="shared" si="295"/>
        <v>6.336734693877551E-3</v>
      </c>
      <c r="G111" s="17">
        <f t="shared" si="295"/>
        <v>9.1333819241982504E-3</v>
      </c>
      <c r="H111" s="17">
        <f t="shared" si="295"/>
        <v>1.1773844231570178E-2</v>
      </c>
      <c r="I111" s="17">
        <f t="shared" si="295"/>
        <v>1.4302745879692984E-2</v>
      </c>
      <c r="J111" s="17">
        <f t="shared" si="295"/>
        <v>1.6751961342637844E-2</v>
      </c>
      <c r="K111" s="17">
        <f t="shared" si="295"/>
        <v>1.9144258101884172E-2</v>
      </c>
      <c r="L111" s="17">
        <f t="shared" si="295"/>
        <v>2.1495898644202982E-2</v>
      </c>
      <c r="M111" s="17">
        <f t="shared" si="295"/>
        <v>2.381849903157356E-2</v>
      </c>
      <c r="N111" s="17">
        <f t="shared" si="295"/>
        <v>2.6120356451123972E-2</v>
      </c>
      <c r="P111" s="163"/>
      <c r="Q111" s="165"/>
      <c r="R111" s="16" t="s">
        <v>53</v>
      </c>
      <c r="S111" s="17">
        <f t="shared" ref="S111:AB111" si="296">S$28*$D94</f>
        <v>3.3214285714285715E-3</v>
      </c>
      <c r="T111" s="17">
        <f t="shared" si="296"/>
        <v>6.336734693877551E-3</v>
      </c>
      <c r="U111" s="17">
        <f t="shared" si="296"/>
        <v>9.1333819241982504E-3</v>
      </c>
      <c r="V111" s="17">
        <f t="shared" si="296"/>
        <v>1.1773844231570178E-2</v>
      </c>
      <c r="W111" s="17">
        <f t="shared" si="296"/>
        <v>1.4302745879692984E-2</v>
      </c>
      <c r="X111" s="17">
        <f t="shared" si="296"/>
        <v>1.6751961342637844E-2</v>
      </c>
      <c r="Y111" s="17">
        <f t="shared" si="296"/>
        <v>1.9144258101884172E-2</v>
      </c>
      <c r="Z111" s="17">
        <f t="shared" si="296"/>
        <v>2.1495898644202982E-2</v>
      </c>
      <c r="AA111" s="17">
        <f t="shared" si="296"/>
        <v>2.381849903157356E-2</v>
      </c>
      <c r="AB111" s="17">
        <f t="shared" si="296"/>
        <v>2.6120356451123972E-2</v>
      </c>
      <c r="AD111" s="163"/>
      <c r="AE111" s="165"/>
      <c r="AF111" s="16" t="s">
        <v>53</v>
      </c>
      <c r="AG111" s="17">
        <f t="shared" ref="AG111:AP111" si="297">AG$28*$D94</f>
        <v>3.3214285714285715E-3</v>
      </c>
      <c r="AH111" s="17">
        <f t="shared" si="297"/>
        <v>6.336734693877551E-3</v>
      </c>
      <c r="AI111" s="17">
        <f t="shared" si="297"/>
        <v>9.1333819241982504E-3</v>
      </c>
      <c r="AJ111" s="17">
        <f t="shared" si="297"/>
        <v>1.1773844231570178E-2</v>
      </c>
      <c r="AK111" s="17">
        <f t="shared" si="297"/>
        <v>1.4302745879692984E-2</v>
      </c>
      <c r="AL111" s="17">
        <f t="shared" si="297"/>
        <v>1.6751961342637844E-2</v>
      </c>
      <c r="AM111" s="17">
        <f t="shared" si="297"/>
        <v>1.9144258101884172E-2</v>
      </c>
      <c r="AN111" s="17">
        <f t="shared" si="297"/>
        <v>2.1495898644202982E-2</v>
      </c>
      <c r="AO111" s="17">
        <f t="shared" si="297"/>
        <v>2.381849903157356E-2</v>
      </c>
      <c r="AP111" s="17">
        <f t="shared" si="297"/>
        <v>2.6120356451123972E-2</v>
      </c>
      <c r="AR111" s="163"/>
      <c r="AS111" s="165"/>
      <c r="AT111" s="16" t="s">
        <v>53</v>
      </c>
      <c r="AU111" s="17">
        <f t="shared" ref="AU111:BD111" si="298">AU$28*$D94</f>
        <v>3.3214285714285715E-3</v>
      </c>
      <c r="AV111" s="17">
        <f t="shared" si="298"/>
        <v>6.336734693877551E-3</v>
      </c>
      <c r="AW111" s="17">
        <f t="shared" si="298"/>
        <v>9.1333819241982504E-3</v>
      </c>
      <c r="AX111" s="17">
        <f t="shared" si="298"/>
        <v>1.1773844231570178E-2</v>
      </c>
      <c r="AY111" s="17">
        <f t="shared" si="298"/>
        <v>1.4302745879692984E-2</v>
      </c>
      <c r="AZ111" s="17">
        <f t="shared" si="298"/>
        <v>1.6751961342637844E-2</v>
      </c>
      <c r="BA111" s="17">
        <f t="shared" si="298"/>
        <v>1.9144258101884172E-2</v>
      </c>
      <c r="BB111" s="17">
        <f t="shared" si="298"/>
        <v>2.1495898644202982E-2</v>
      </c>
      <c r="BC111" s="17">
        <f t="shared" si="298"/>
        <v>2.381849903157356E-2</v>
      </c>
      <c r="BD111" s="17">
        <f t="shared" si="298"/>
        <v>2.6120356451123972E-2</v>
      </c>
      <c r="BF111" s="163"/>
      <c r="BG111" s="165"/>
      <c r="BH111" s="16" t="s">
        <v>53</v>
      </c>
      <c r="BI111" s="17">
        <f t="shared" ref="BI111:BR111" si="299">BI$28*$D94</f>
        <v>3.3214285714285715E-3</v>
      </c>
      <c r="BJ111" s="17">
        <f t="shared" si="299"/>
        <v>6.336734693877551E-3</v>
      </c>
      <c r="BK111" s="17">
        <f t="shared" si="299"/>
        <v>9.1333819241982504E-3</v>
      </c>
      <c r="BL111" s="17">
        <f t="shared" si="299"/>
        <v>1.1773844231570178E-2</v>
      </c>
      <c r="BM111" s="17">
        <f t="shared" si="299"/>
        <v>1.4302745879692984E-2</v>
      </c>
      <c r="BN111" s="17">
        <f t="shared" si="299"/>
        <v>1.6751961342637844E-2</v>
      </c>
      <c r="BO111" s="17">
        <f t="shared" si="299"/>
        <v>1.9144258101884172E-2</v>
      </c>
      <c r="BP111" s="17">
        <f t="shared" si="299"/>
        <v>2.1495898644202982E-2</v>
      </c>
      <c r="BQ111" s="17">
        <f t="shared" si="299"/>
        <v>2.381849903157356E-2</v>
      </c>
      <c r="BR111" s="17">
        <f t="shared" si="299"/>
        <v>2.6120356451123972E-2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300">10*E109</f>
        <v>3.3214285714285717E-2</v>
      </c>
      <c r="F112" s="21">
        <f t="shared" si="300"/>
        <v>3.015306122448979E-2</v>
      </c>
      <c r="G112" s="21">
        <f t="shared" si="300"/>
        <v>2.7966472303206993E-2</v>
      </c>
      <c r="H112" s="21">
        <f t="shared" si="300"/>
        <v>2.6404623073719283E-2</v>
      </c>
      <c r="I112" s="21">
        <f t="shared" si="300"/>
        <v>2.5289016481228058E-2</v>
      </c>
      <c r="J112" s="21">
        <f t="shared" si="300"/>
        <v>2.449215462944861E-2</v>
      </c>
      <c r="K112" s="21">
        <f t="shared" si="300"/>
        <v>2.3922967592463294E-2</v>
      </c>
      <c r="L112" s="21">
        <f t="shared" si="300"/>
        <v>2.3516405423188065E-2</v>
      </c>
      <c r="M112" s="21">
        <f t="shared" si="300"/>
        <v>2.3226003873705759E-2</v>
      </c>
      <c r="N112" s="21">
        <f t="shared" si="300"/>
        <v>2.3018574195504113E-2</v>
      </c>
      <c r="P112" s="163"/>
      <c r="Q112" s="163"/>
      <c r="R112" s="20" t="s">
        <v>57</v>
      </c>
      <c r="S112" s="21">
        <f t="shared" ref="S112:AB112" si="301">10*S109</f>
        <v>3.3214285714285717E-2</v>
      </c>
      <c r="T112" s="21">
        <f t="shared" si="301"/>
        <v>3.015306122448979E-2</v>
      </c>
      <c r="U112" s="21">
        <f t="shared" si="301"/>
        <v>2.7966472303206993E-2</v>
      </c>
      <c r="V112" s="21">
        <f t="shared" si="301"/>
        <v>2.6404623073719283E-2</v>
      </c>
      <c r="W112" s="21">
        <f t="shared" si="301"/>
        <v>2.5289016481228058E-2</v>
      </c>
      <c r="X112" s="21">
        <f t="shared" si="301"/>
        <v>2.449215462944861E-2</v>
      </c>
      <c r="Y112" s="21">
        <f t="shared" si="301"/>
        <v>2.3922967592463294E-2</v>
      </c>
      <c r="Z112" s="21">
        <f t="shared" si="301"/>
        <v>2.3516405423188065E-2</v>
      </c>
      <c r="AA112" s="21">
        <f t="shared" si="301"/>
        <v>2.3226003873705759E-2</v>
      </c>
      <c r="AB112" s="21">
        <f t="shared" si="301"/>
        <v>2.3018574195504113E-2</v>
      </c>
      <c r="AD112" s="163"/>
      <c r="AE112" s="163"/>
      <c r="AF112" s="20" t="s">
        <v>57</v>
      </c>
      <c r="AG112" s="21">
        <f t="shared" ref="AG112:AP112" si="302">10*AG109</f>
        <v>3.3214285714285717E-2</v>
      </c>
      <c r="AH112" s="21">
        <f t="shared" si="302"/>
        <v>3.015306122448979E-2</v>
      </c>
      <c r="AI112" s="21">
        <f t="shared" si="302"/>
        <v>2.7966472303206993E-2</v>
      </c>
      <c r="AJ112" s="21">
        <f t="shared" si="302"/>
        <v>2.6404623073719283E-2</v>
      </c>
      <c r="AK112" s="21">
        <f t="shared" si="302"/>
        <v>2.5289016481228058E-2</v>
      </c>
      <c r="AL112" s="21">
        <f t="shared" si="302"/>
        <v>2.449215462944861E-2</v>
      </c>
      <c r="AM112" s="21">
        <f t="shared" si="302"/>
        <v>2.3922967592463294E-2</v>
      </c>
      <c r="AN112" s="21">
        <f t="shared" si="302"/>
        <v>2.3516405423188065E-2</v>
      </c>
      <c r="AO112" s="21">
        <f t="shared" si="302"/>
        <v>2.3226003873705759E-2</v>
      </c>
      <c r="AP112" s="21">
        <f t="shared" si="302"/>
        <v>2.3018574195504113E-2</v>
      </c>
      <c r="AR112" s="163"/>
      <c r="AS112" s="163"/>
      <c r="AT112" s="20" t="s">
        <v>57</v>
      </c>
      <c r="AU112" s="21">
        <f t="shared" ref="AU112:BD112" si="303">10*AU109</f>
        <v>3.3214285714285717E-2</v>
      </c>
      <c r="AV112" s="21">
        <f t="shared" si="303"/>
        <v>3.015306122448979E-2</v>
      </c>
      <c r="AW112" s="21">
        <f t="shared" si="303"/>
        <v>2.7966472303206993E-2</v>
      </c>
      <c r="AX112" s="21">
        <f t="shared" si="303"/>
        <v>2.6404623073719283E-2</v>
      </c>
      <c r="AY112" s="21">
        <f t="shared" si="303"/>
        <v>2.5289016481228058E-2</v>
      </c>
      <c r="AZ112" s="21">
        <f t="shared" si="303"/>
        <v>2.449215462944861E-2</v>
      </c>
      <c r="BA112" s="21">
        <f t="shared" si="303"/>
        <v>2.3922967592463294E-2</v>
      </c>
      <c r="BB112" s="21">
        <f t="shared" si="303"/>
        <v>2.3516405423188065E-2</v>
      </c>
      <c r="BC112" s="21">
        <f t="shared" si="303"/>
        <v>2.3226003873705759E-2</v>
      </c>
      <c r="BD112" s="21">
        <f t="shared" si="303"/>
        <v>2.3018574195504113E-2</v>
      </c>
      <c r="BF112" s="163"/>
      <c r="BG112" s="163"/>
      <c r="BH112" s="20" t="s">
        <v>57</v>
      </c>
      <c r="BI112" s="21">
        <f t="shared" ref="BI112:BR112" si="304">10*BI109</f>
        <v>3.3214285714285717E-2</v>
      </c>
      <c r="BJ112" s="21">
        <f t="shared" si="304"/>
        <v>3.015306122448979E-2</v>
      </c>
      <c r="BK112" s="21">
        <f t="shared" si="304"/>
        <v>2.7966472303206993E-2</v>
      </c>
      <c r="BL112" s="21">
        <f t="shared" si="304"/>
        <v>2.6404623073719283E-2</v>
      </c>
      <c r="BM112" s="21">
        <f t="shared" si="304"/>
        <v>2.5289016481228058E-2</v>
      </c>
      <c r="BN112" s="21">
        <f t="shared" si="304"/>
        <v>2.449215462944861E-2</v>
      </c>
      <c r="BO112" s="21">
        <f t="shared" si="304"/>
        <v>2.3922967592463294E-2</v>
      </c>
      <c r="BP112" s="21">
        <f t="shared" si="304"/>
        <v>2.3516405423188065E-2</v>
      </c>
      <c r="BQ112" s="21">
        <f t="shared" si="304"/>
        <v>2.3226003873705759E-2</v>
      </c>
      <c r="BR112" s="21">
        <f t="shared" si="304"/>
        <v>2.3018574195504113E-2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3.3214285714285717E-2</v>
      </c>
      <c r="F113" s="21">
        <f t="shared" ref="F113:N113" si="305">10*F111</f>
        <v>6.3367346938775507E-2</v>
      </c>
      <c r="G113" s="21">
        <f t="shared" si="305"/>
        <v>9.13338192419825E-2</v>
      </c>
      <c r="H113" s="21">
        <f t="shared" si="305"/>
        <v>0.11773844231570178</v>
      </c>
      <c r="I113" s="21">
        <f t="shared" si="305"/>
        <v>0.14302745879692985</v>
      </c>
      <c r="J113" s="21">
        <f t="shared" si="305"/>
        <v>0.16751961342637844</v>
      </c>
      <c r="K113" s="21">
        <f t="shared" si="305"/>
        <v>0.19144258101884171</v>
      </c>
      <c r="L113" s="21">
        <f t="shared" si="305"/>
        <v>0.21495898644202982</v>
      </c>
      <c r="M113" s="21">
        <f t="shared" si="305"/>
        <v>0.23818499031573559</v>
      </c>
      <c r="N113" s="21">
        <f t="shared" si="305"/>
        <v>0.26120356451123972</v>
      </c>
      <c r="P113" s="163"/>
      <c r="Q113" s="163"/>
      <c r="R113" s="20" t="s">
        <v>58</v>
      </c>
      <c r="S113" s="21">
        <f>10*S111</f>
        <v>3.3214285714285717E-2</v>
      </c>
      <c r="T113" s="21">
        <f t="shared" ref="T113:AB113" si="306">10*T111</f>
        <v>6.3367346938775507E-2</v>
      </c>
      <c r="U113" s="21">
        <f t="shared" si="306"/>
        <v>9.13338192419825E-2</v>
      </c>
      <c r="V113" s="21">
        <f t="shared" si="306"/>
        <v>0.11773844231570178</v>
      </c>
      <c r="W113" s="21">
        <f t="shared" si="306"/>
        <v>0.14302745879692985</v>
      </c>
      <c r="X113" s="21">
        <f t="shared" si="306"/>
        <v>0.16751961342637844</v>
      </c>
      <c r="Y113" s="21">
        <f t="shared" si="306"/>
        <v>0.19144258101884171</v>
      </c>
      <c r="Z113" s="21">
        <f t="shared" si="306"/>
        <v>0.21495898644202982</v>
      </c>
      <c r="AA113" s="21">
        <f t="shared" si="306"/>
        <v>0.23818499031573559</v>
      </c>
      <c r="AB113" s="21">
        <f t="shared" si="306"/>
        <v>0.26120356451123972</v>
      </c>
      <c r="AD113" s="163"/>
      <c r="AE113" s="163"/>
      <c r="AF113" s="20" t="s">
        <v>58</v>
      </c>
      <c r="AG113" s="21">
        <f>10*AG111</f>
        <v>3.3214285714285717E-2</v>
      </c>
      <c r="AH113" s="21">
        <f t="shared" ref="AH113:AP113" si="307">10*AH111</f>
        <v>6.3367346938775507E-2</v>
      </c>
      <c r="AI113" s="21">
        <f t="shared" si="307"/>
        <v>9.13338192419825E-2</v>
      </c>
      <c r="AJ113" s="21">
        <f t="shared" si="307"/>
        <v>0.11773844231570178</v>
      </c>
      <c r="AK113" s="21">
        <f t="shared" si="307"/>
        <v>0.14302745879692985</v>
      </c>
      <c r="AL113" s="21">
        <f t="shared" si="307"/>
        <v>0.16751961342637844</v>
      </c>
      <c r="AM113" s="21">
        <f t="shared" si="307"/>
        <v>0.19144258101884171</v>
      </c>
      <c r="AN113" s="21">
        <f t="shared" si="307"/>
        <v>0.21495898644202982</v>
      </c>
      <c r="AO113" s="21">
        <f t="shared" si="307"/>
        <v>0.23818499031573559</v>
      </c>
      <c r="AP113" s="21">
        <f t="shared" si="307"/>
        <v>0.26120356451123972</v>
      </c>
      <c r="AR113" s="163"/>
      <c r="AS113" s="163"/>
      <c r="AT113" s="20" t="s">
        <v>58</v>
      </c>
      <c r="AU113" s="21">
        <f>10*AU111</f>
        <v>3.3214285714285717E-2</v>
      </c>
      <c r="AV113" s="21">
        <f t="shared" ref="AV113:BD113" si="308">10*AV111</f>
        <v>6.3367346938775507E-2</v>
      </c>
      <c r="AW113" s="21">
        <f t="shared" si="308"/>
        <v>9.13338192419825E-2</v>
      </c>
      <c r="AX113" s="21">
        <f t="shared" si="308"/>
        <v>0.11773844231570178</v>
      </c>
      <c r="AY113" s="21">
        <f t="shared" si="308"/>
        <v>0.14302745879692985</v>
      </c>
      <c r="AZ113" s="21">
        <f t="shared" si="308"/>
        <v>0.16751961342637844</v>
      </c>
      <c r="BA113" s="21">
        <f t="shared" si="308"/>
        <v>0.19144258101884171</v>
      </c>
      <c r="BB113" s="21">
        <f t="shared" si="308"/>
        <v>0.21495898644202982</v>
      </c>
      <c r="BC113" s="21">
        <f t="shared" si="308"/>
        <v>0.23818499031573559</v>
      </c>
      <c r="BD113" s="21">
        <f t="shared" si="308"/>
        <v>0.26120356451123972</v>
      </c>
      <c r="BF113" s="163"/>
      <c r="BG113" s="163"/>
      <c r="BH113" s="20" t="s">
        <v>58</v>
      </c>
      <c r="BI113" s="21">
        <f>10*BI111</f>
        <v>3.3214285714285717E-2</v>
      </c>
      <c r="BJ113" s="21">
        <f t="shared" ref="BJ113:BR113" si="309">10*BJ111</f>
        <v>6.3367346938775507E-2</v>
      </c>
      <c r="BK113" s="21">
        <f t="shared" si="309"/>
        <v>9.13338192419825E-2</v>
      </c>
      <c r="BL113" s="21">
        <f t="shared" si="309"/>
        <v>0.11773844231570178</v>
      </c>
      <c r="BM113" s="21">
        <f t="shared" si="309"/>
        <v>0.14302745879692985</v>
      </c>
      <c r="BN113" s="21">
        <f t="shared" si="309"/>
        <v>0.16751961342637844</v>
      </c>
      <c r="BO113" s="21">
        <f t="shared" si="309"/>
        <v>0.19144258101884171</v>
      </c>
      <c r="BP113" s="21">
        <f t="shared" si="309"/>
        <v>0.21495898644202982</v>
      </c>
      <c r="BQ113" s="21">
        <f t="shared" si="309"/>
        <v>0.23818499031573559</v>
      </c>
      <c r="BR113" s="21">
        <f t="shared" si="309"/>
        <v>0.26120356451123972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310">E109*E$16/$E$4</f>
        <v>4.6499999999999996E-3</v>
      </c>
      <c r="F114" s="17">
        <f t="shared" si="310"/>
        <v>5.9099999999999986E-3</v>
      </c>
      <c r="G114" s="17">
        <f t="shared" si="310"/>
        <v>7.6739999999999985E-3</v>
      </c>
      <c r="H114" s="17">
        <f t="shared" si="310"/>
        <v>1.0143600000000001E-2</v>
      </c>
      <c r="I114" s="17">
        <f t="shared" si="310"/>
        <v>1.360104E-2</v>
      </c>
      <c r="J114" s="17">
        <f t="shared" si="310"/>
        <v>1.8441455999999995E-2</v>
      </c>
      <c r="K114" s="17">
        <f t="shared" si="310"/>
        <v>2.52180384E-2</v>
      </c>
      <c r="L114" s="17">
        <f t="shared" si="310"/>
        <v>3.4705253759999999E-2</v>
      </c>
      <c r="M114" s="17">
        <f t="shared" si="310"/>
        <v>4.7987355263999998E-2</v>
      </c>
      <c r="N114" s="17">
        <f t="shared" si="310"/>
        <v>6.6582297369600002E-2</v>
      </c>
      <c r="P114" s="163"/>
      <c r="Q114" s="171" t="s">
        <v>45</v>
      </c>
      <c r="R114" s="16" t="s">
        <v>55</v>
      </c>
      <c r="S114" s="17">
        <f t="shared" ref="S114:AB114" si="311">S109*S$16/$E$4</f>
        <v>4.6499999999999996E-3</v>
      </c>
      <c r="T114" s="17">
        <f t="shared" si="311"/>
        <v>5.9099999999999986E-3</v>
      </c>
      <c r="U114" s="17">
        <f t="shared" si="311"/>
        <v>7.6739999999999985E-3</v>
      </c>
      <c r="V114" s="17">
        <f t="shared" si="311"/>
        <v>1.0143600000000001E-2</v>
      </c>
      <c r="W114" s="17">
        <f t="shared" si="311"/>
        <v>1.360104E-2</v>
      </c>
      <c r="X114" s="17">
        <f t="shared" si="311"/>
        <v>1.8441455999999995E-2</v>
      </c>
      <c r="Y114" s="17">
        <f t="shared" si="311"/>
        <v>2.52180384E-2</v>
      </c>
      <c r="Z114" s="17">
        <f t="shared" si="311"/>
        <v>3.4705253759999999E-2</v>
      </c>
      <c r="AA114" s="17">
        <f t="shared" si="311"/>
        <v>4.7987355263999998E-2</v>
      </c>
      <c r="AB114" s="17">
        <f t="shared" si="311"/>
        <v>6.6582297369600002E-2</v>
      </c>
      <c r="AD114" s="163"/>
      <c r="AE114" s="171" t="s">
        <v>45</v>
      </c>
      <c r="AF114" s="16" t="s">
        <v>55</v>
      </c>
      <c r="AG114" s="17">
        <f t="shared" ref="AG114:AP114" si="312">AG109*AG$16/$E$4</f>
        <v>4.6499999999999996E-3</v>
      </c>
      <c r="AH114" s="17">
        <f t="shared" si="312"/>
        <v>5.9099999999999986E-3</v>
      </c>
      <c r="AI114" s="17">
        <f t="shared" si="312"/>
        <v>7.6739999999999985E-3</v>
      </c>
      <c r="AJ114" s="17">
        <f t="shared" si="312"/>
        <v>1.0143600000000001E-2</v>
      </c>
      <c r="AK114" s="17">
        <f t="shared" si="312"/>
        <v>1.360104E-2</v>
      </c>
      <c r="AL114" s="17">
        <f t="shared" si="312"/>
        <v>1.8441455999999995E-2</v>
      </c>
      <c r="AM114" s="17">
        <f t="shared" si="312"/>
        <v>2.52180384E-2</v>
      </c>
      <c r="AN114" s="17">
        <f t="shared" si="312"/>
        <v>3.4705253759999999E-2</v>
      </c>
      <c r="AO114" s="17">
        <f t="shared" si="312"/>
        <v>4.7987355263999998E-2</v>
      </c>
      <c r="AP114" s="17">
        <f t="shared" si="312"/>
        <v>6.6582297369600002E-2</v>
      </c>
      <c r="AR114" s="163"/>
      <c r="AS114" s="171" t="s">
        <v>45</v>
      </c>
      <c r="AT114" s="16" t="s">
        <v>55</v>
      </c>
      <c r="AU114" s="17">
        <f t="shared" ref="AU114:BD114" si="313">AU109*AU$16/$E$4</f>
        <v>4.6499999999999996E-3</v>
      </c>
      <c r="AV114" s="17">
        <f t="shared" si="313"/>
        <v>5.9099999999999986E-3</v>
      </c>
      <c r="AW114" s="17">
        <f t="shared" si="313"/>
        <v>7.6739999999999985E-3</v>
      </c>
      <c r="AX114" s="17">
        <f t="shared" si="313"/>
        <v>1.0143600000000001E-2</v>
      </c>
      <c r="AY114" s="17">
        <f t="shared" si="313"/>
        <v>1.360104E-2</v>
      </c>
      <c r="AZ114" s="17">
        <f t="shared" si="313"/>
        <v>1.8441455999999995E-2</v>
      </c>
      <c r="BA114" s="17">
        <f t="shared" si="313"/>
        <v>2.52180384E-2</v>
      </c>
      <c r="BB114" s="17">
        <f t="shared" si="313"/>
        <v>3.4705253759999999E-2</v>
      </c>
      <c r="BC114" s="17">
        <f t="shared" si="313"/>
        <v>4.7987355263999998E-2</v>
      </c>
      <c r="BD114" s="17">
        <f t="shared" si="313"/>
        <v>6.6582297369600002E-2</v>
      </c>
      <c r="BF114" s="163"/>
      <c r="BG114" s="171" t="s">
        <v>45</v>
      </c>
      <c r="BH114" s="16" t="s">
        <v>55</v>
      </c>
      <c r="BI114" s="17">
        <f t="shared" ref="BI114:BR114" si="314">BI109*BI$16/$E$4</f>
        <v>4.6499999999999996E-3</v>
      </c>
      <c r="BJ114" s="17">
        <f t="shared" si="314"/>
        <v>5.9099999999999986E-3</v>
      </c>
      <c r="BK114" s="17">
        <f t="shared" si="314"/>
        <v>7.6739999999999985E-3</v>
      </c>
      <c r="BL114" s="17">
        <f t="shared" si="314"/>
        <v>1.0143600000000001E-2</v>
      </c>
      <c r="BM114" s="17">
        <f t="shared" si="314"/>
        <v>1.360104E-2</v>
      </c>
      <c r="BN114" s="17">
        <f t="shared" si="314"/>
        <v>1.8441455999999995E-2</v>
      </c>
      <c r="BO114" s="17">
        <f t="shared" si="314"/>
        <v>2.52180384E-2</v>
      </c>
      <c r="BP114" s="17">
        <f t="shared" si="314"/>
        <v>3.4705253759999999E-2</v>
      </c>
      <c r="BQ114" s="17">
        <f t="shared" si="314"/>
        <v>4.7987355263999998E-2</v>
      </c>
      <c r="BR114" s="17">
        <f t="shared" si="314"/>
        <v>6.6582297369600002E-2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8.3957279999999999E-3</v>
      </c>
      <c r="J115" s="18"/>
      <c r="K115" s="18"/>
      <c r="L115" s="18"/>
      <c r="M115" s="18"/>
      <c r="N115" s="18">
        <f>SUM(E114:N114)/10</f>
        <v>2.3491304079360002E-2</v>
      </c>
      <c r="P115" s="163"/>
      <c r="Q115" s="165"/>
      <c r="R115" s="16" t="s">
        <v>56</v>
      </c>
      <c r="S115" s="17"/>
      <c r="T115" s="17"/>
      <c r="U115" s="17"/>
      <c r="V115" s="17"/>
      <c r="W115" s="18">
        <f>SUM(S114:W114)/5</f>
        <v>8.3957279999999999E-3</v>
      </c>
      <c r="X115" s="18"/>
      <c r="Y115" s="18"/>
      <c r="Z115" s="18"/>
      <c r="AA115" s="18"/>
      <c r="AB115" s="18">
        <f>SUM(S114:AB114)/10</f>
        <v>2.3491304079360002E-2</v>
      </c>
      <c r="AD115" s="163"/>
      <c r="AE115" s="165"/>
      <c r="AF115" s="16" t="s">
        <v>56</v>
      </c>
      <c r="AG115" s="17"/>
      <c r="AH115" s="17"/>
      <c r="AI115" s="17"/>
      <c r="AJ115" s="17"/>
      <c r="AK115" s="18">
        <f>SUM(AG114:AK114)/5</f>
        <v>8.3957279999999999E-3</v>
      </c>
      <c r="AL115" s="18"/>
      <c r="AM115" s="18"/>
      <c r="AN115" s="18"/>
      <c r="AO115" s="18"/>
      <c r="AP115" s="18">
        <f>SUM(AG114:AP114)/10</f>
        <v>2.3491304079360002E-2</v>
      </c>
      <c r="AR115" s="163"/>
      <c r="AS115" s="165"/>
      <c r="AT115" s="16" t="s">
        <v>56</v>
      </c>
      <c r="AU115" s="17"/>
      <c r="AV115" s="17"/>
      <c r="AW115" s="17"/>
      <c r="AX115" s="17"/>
      <c r="AY115" s="18">
        <f>SUM(AU114:AY114)/5</f>
        <v>8.3957279999999999E-3</v>
      </c>
      <c r="AZ115" s="18"/>
      <c r="BA115" s="18"/>
      <c r="BB115" s="18"/>
      <c r="BC115" s="18"/>
      <c r="BD115" s="18">
        <f>SUM(AU114:BD114)/10</f>
        <v>2.3491304079360002E-2</v>
      </c>
      <c r="BF115" s="163"/>
      <c r="BG115" s="165"/>
      <c r="BH115" s="16" t="s">
        <v>56</v>
      </c>
      <c r="BI115" s="17"/>
      <c r="BJ115" s="17"/>
      <c r="BK115" s="17"/>
      <c r="BL115" s="17"/>
      <c r="BM115" s="18">
        <f>SUM(BI114:BM114)/5</f>
        <v>8.3957279999999999E-3</v>
      </c>
      <c r="BN115" s="18"/>
      <c r="BO115" s="18"/>
      <c r="BP115" s="18"/>
      <c r="BQ115" s="18"/>
      <c r="BR115" s="18">
        <f>SUM(BI114:BR114)/10</f>
        <v>2.3491304079360002E-2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315">E112*E$16</f>
        <v>4650</v>
      </c>
      <c r="F116" s="24">
        <f t="shared" si="315"/>
        <v>5909.9999999999991</v>
      </c>
      <c r="G116" s="24">
        <f t="shared" si="315"/>
        <v>7673.9999999999991</v>
      </c>
      <c r="H116" s="24">
        <f t="shared" si="315"/>
        <v>10143.6</v>
      </c>
      <c r="I116" s="24">
        <f t="shared" si="315"/>
        <v>13601.039999999999</v>
      </c>
      <c r="J116" s="24">
        <f t="shared" si="315"/>
        <v>18441.455999999995</v>
      </c>
      <c r="K116" s="24">
        <f t="shared" si="315"/>
        <v>25218.038399999998</v>
      </c>
      <c r="L116" s="24">
        <f t="shared" si="315"/>
        <v>34705.25376</v>
      </c>
      <c r="M116" s="24">
        <f t="shared" si="315"/>
        <v>47987.355263999991</v>
      </c>
      <c r="N116" s="24">
        <f t="shared" si="315"/>
        <v>66582.297369599997</v>
      </c>
      <c r="P116" s="163"/>
      <c r="Q116" s="163"/>
      <c r="R116" s="20" t="s">
        <v>57</v>
      </c>
      <c r="S116" s="24">
        <f t="shared" ref="S116:AB116" si="316">S112*S$16</f>
        <v>4650</v>
      </c>
      <c r="T116" s="24">
        <f t="shared" si="316"/>
        <v>5909.9999999999991</v>
      </c>
      <c r="U116" s="24">
        <f t="shared" si="316"/>
        <v>7673.9999999999991</v>
      </c>
      <c r="V116" s="24">
        <f t="shared" si="316"/>
        <v>10143.6</v>
      </c>
      <c r="W116" s="24">
        <f t="shared" si="316"/>
        <v>13601.039999999999</v>
      </c>
      <c r="X116" s="24">
        <f t="shared" si="316"/>
        <v>18441.455999999995</v>
      </c>
      <c r="Y116" s="24">
        <f t="shared" si="316"/>
        <v>25218.038399999998</v>
      </c>
      <c r="Z116" s="24">
        <f t="shared" si="316"/>
        <v>34705.25376</v>
      </c>
      <c r="AA116" s="24">
        <f t="shared" si="316"/>
        <v>47987.355263999991</v>
      </c>
      <c r="AB116" s="24">
        <f t="shared" si="316"/>
        <v>66582.297369599997</v>
      </c>
      <c r="AD116" s="163"/>
      <c r="AE116" s="163"/>
      <c r="AF116" s="20" t="s">
        <v>57</v>
      </c>
      <c r="AG116" s="24">
        <f t="shared" ref="AG116:AP116" si="317">AG112*AG$16</f>
        <v>4650</v>
      </c>
      <c r="AH116" s="24">
        <f t="shared" si="317"/>
        <v>5909.9999999999991</v>
      </c>
      <c r="AI116" s="24">
        <f t="shared" si="317"/>
        <v>7673.9999999999991</v>
      </c>
      <c r="AJ116" s="24">
        <f t="shared" si="317"/>
        <v>10143.6</v>
      </c>
      <c r="AK116" s="24">
        <f t="shared" si="317"/>
        <v>13601.039999999999</v>
      </c>
      <c r="AL116" s="24">
        <f t="shared" si="317"/>
        <v>18441.455999999995</v>
      </c>
      <c r="AM116" s="24">
        <f t="shared" si="317"/>
        <v>25218.038399999998</v>
      </c>
      <c r="AN116" s="24">
        <f t="shared" si="317"/>
        <v>34705.25376</v>
      </c>
      <c r="AO116" s="24">
        <f t="shared" si="317"/>
        <v>47987.355263999991</v>
      </c>
      <c r="AP116" s="24">
        <f t="shared" si="317"/>
        <v>66582.297369599997</v>
      </c>
      <c r="AR116" s="163"/>
      <c r="AS116" s="163"/>
      <c r="AT116" s="20" t="s">
        <v>57</v>
      </c>
      <c r="AU116" s="24">
        <f t="shared" ref="AU116:BD116" si="318">AU112*AU$16</f>
        <v>4650</v>
      </c>
      <c r="AV116" s="24">
        <f t="shared" si="318"/>
        <v>5909.9999999999991</v>
      </c>
      <c r="AW116" s="24">
        <f t="shared" si="318"/>
        <v>7673.9999999999991</v>
      </c>
      <c r="AX116" s="24">
        <f t="shared" si="318"/>
        <v>10143.6</v>
      </c>
      <c r="AY116" s="24">
        <f t="shared" si="318"/>
        <v>13601.039999999999</v>
      </c>
      <c r="AZ116" s="24">
        <f t="shared" si="318"/>
        <v>18441.455999999995</v>
      </c>
      <c r="BA116" s="24">
        <f t="shared" si="318"/>
        <v>25218.038399999998</v>
      </c>
      <c r="BB116" s="24">
        <f t="shared" si="318"/>
        <v>34705.25376</v>
      </c>
      <c r="BC116" s="24">
        <f t="shared" si="318"/>
        <v>47987.355263999991</v>
      </c>
      <c r="BD116" s="24">
        <f t="shared" si="318"/>
        <v>66582.297369599997</v>
      </c>
      <c r="BF116" s="163"/>
      <c r="BG116" s="163"/>
      <c r="BH116" s="20" t="s">
        <v>57</v>
      </c>
      <c r="BI116" s="24">
        <f t="shared" ref="BI116:BR116" si="319">BI112*BI$16</f>
        <v>4650</v>
      </c>
      <c r="BJ116" s="24">
        <f t="shared" si="319"/>
        <v>5909.9999999999991</v>
      </c>
      <c r="BK116" s="24">
        <f t="shared" si="319"/>
        <v>7673.9999999999991</v>
      </c>
      <c r="BL116" s="24">
        <f t="shared" si="319"/>
        <v>10143.6</v>
      </c>
      <c r="BM116" s="24">
        <f t="shared" si="319"/>
        <v>13601.039999999999</v>
      </c>
      <c r="BN116" s="24">
        <f t="shared" si="319"/>
        <v>18441.455999999995</v>
      </c>
      <c r="BO116" s="24">
        <f t="shared" si="319"/>
        <v>25218.038399999998</v>
      </c>
      <c r="BP116" s="24">
        <f t="shared" si="319"/>
        <v>34705.25376</v>
      </c>
      <c r="BQ116" s="24">
        <f t="shared" si="319"/>
        <v>47987.355263999991</v>
      </c>
      <c r="BR116" s="24">
        <f t="shared" si="319"/>
        <v>66582.297369599997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8395.7279999999992</v>
      </c>
      <c r="J117" s="24"/>
      <c r="K117" s="24"/>
      <c r="L117" s="24"/>
      <c r="M117" s="24"/>
      <c r="N117" s="24">
        <f>SUM(E116:N116)/10</f>
        <v>23491.304079359998</v>
      </c>
      <c r="P117" s="163"/>
      <c r="Q117" s="163"/>
      <c r="R117" s="20" t="s">
        <v>59</v>
      </c>
      <c r="S117" s="25"/>
      <c r="T117" s="25"/>
      <c r="U117" s="25"/>
      <c r="V117" s="25"/>
      <c r="W117" s="24">
        <f>SUM(S116:W116)/5</f>
        <v>8395.7279999999992</v>
      </c>
      <c r="X117" s="24"/>
      <c r="Y117" s="24"/>
      <c r="Z117" s="24"/>
      <c r="AA117" s="24"/>
      <c r="AB117" s="24">
        <f>SUM(S116:AB116)/10</f>
        <v>23491.304079359998</v>
      </c>
      <c r="AD117" s="163"/>
      <c r="AE117" s="163"/>
      <c r="AF117" s="20" t="s">
        <v>59</v>
      </c>
      <c r="AG117" s="25"/>
      <c r="AH117" s="25"/>
      <c r="AI117" s="25"/>
      <c r="AJ117" s="25"/>
      <c r="AK117" s="24">
        <f>SUM(AG116:AK116)/5</f>
        <v>8395.7279999999992</v>
      </c>
      <c r="AL117" s="24"/>
      <c r="AM117" s="24"/>
      <c r="AN117" s="24"/>
      <c r="AO117" s="24"/>
      <c r="AP117" s="24">
        <f>SUM(AG116:AP116)/10</f>
        <v>23491.304079359998</v>
      </c>
      <c r="AR117" s="163"/>
      <c r="AS117" s="163"/>
      <c r="AT117" s="20" t="s">
        <v>59</v>
      </c>
      <c r="AU117" s="25"/>
      <c r="AV117" s="25"/>
      <c r="AW117" s="25"/>
      <c r="AX117" s="25"/>
      <c r="AY117" s="24">
        <f>SUM(AU116:AY116)/5</f>
        <v>8395.7279999999992</v>
      </c>
      <c r="AZ117" s="24"/>
      <c r="BA117" s="24"/>
      <c r="BB117" s="24"/>
      <c r="BC117" s="24"/>
      <c r="BD117" s="24">
        <f>SUM(AU116:BD116)/10</f>
        <v>23491.304079359998</v>
      </c>
      <c r="BF117" s="163"/>
      <c r="BG117" s="163"/>
      <c r="BH117" s="20" t="s">
        <v>59</v>
      </c>
      <c r="BI117" s="25"/>
      <c r="BJ117" s="25"/>
      <c r="BK117" s="25"/>
      <c r="BL117" s="25"/>
      <c r="BM117" s="24">
        <f>SUM(BI116:BM116)/5</f>
        <v>8395.7279999999992</v>
      </c>
      <c r="BN117" s="24"/>
      <c r="BO117" s="24"/>
      <c r="BP117" s="24"/>
      <c r="BQ117" s="24"/>
      <c r="BR117" s="24">
        <f>SUM(BI116:BR116)/10</f>
        <v>23491.304079359998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4650</v>
      </c>
      <c r="F118" s="25">
        <f t="shared" ref="F118:N118" si="320">E118+F116</f>
        <v>10560</v>
      </c>
      <c r="G118" s="25">
        <f t="shared" si="320"/>
        <v>18234</v>
      </c>
      <c r="H118" s="25">
        <f t="shared" si="320"/>
        <v>28377.599999999999</v>
      </c>
      <c r="I118" s="25">
        <f t="shared" si="320"/>
        <v>41978.64</v>
      </c>
      <c r="J118" s="25">
        <f t="shared" si="320"/>
        <v>60420.09599999999</v>
      </c>
      <c r="K118" s="25">
        <f t="shared" si="320"/>
        <v>85638.134399999981</v>
      </c>
      <c r="L118" s="25">
        <f t="shared" si="320"/>
        <v>120343.38815999997</v>
      </c>
      <c r="M118" s="25">
        <f t="shared" si="320"/>
        <v>168330.74342399996</v>
      </c>
      <c r="N118" s="25">
        <f t="shared" si="320"/>
        <v>234913.04079359997</v>
      </c>
      <c r="P118" s="163"/>
      <c r="Q118" s="163"/>
      <c r="R118" s="20" t="s">
        <v>58</v>
      </c>
      <c r="S118" s="25">
        <f>S116</f>
        <v>4650</v>
      </c>
      <c r="T118" s="25">
        <f t="shared" ref="T118:AB118" si="321">S118+T116</f>
        <v>10560</v>
      </c>
      <c r="U118" s="25">
        <f t="shared" si="321"/>
        <v>18234</v>
      </c>
      <c r="V118" s="25">
        <f t="shared" si="321"/>
        <v>28377.599999999999</v>
      </c>
      <c r="W118" s="25">
        <f t="shared" si="321"/>
        <v>41978.64</v>
      </c>
      <c r="X118" s="25">
        <f t="shared" si="321"/>
        <v>60420.09599999999</v>
      </c>
      <c r="Y118" s="25">
        <f t="shared" si="321"/>
        <v>85638.134399999981</v>
      </c>
      <c r="Z118" s="25">
        <f t="shared" si="321"/>
        <v>120343.38815999997</v>
      </c>
      <c r="AA118" s="25">
        <f t="shared" si="321"/>
        <v>168330.74342399996</v>
      </c>
      <c r="AB118" s="25">
        <f t="shared" si="321"/>
        <v>234913.04079359997</v>
      </c>
      <c r="AD118" s="163"/>
      <c r="AE118" s="163"/>
      <c r="AF118" s="20" t="s">
        <v>58</v>
      </c>
      <c r="AG118" s="25">
        <f>AG116</f>
        <v>4650</v>
      </c>
      <c r="AH118" s="25">
        <f t="shared" ref="AH118:AP118" si="322">AG118+AH116</f>
        <v>10560</v>
      </c>
      <c r="AI118" s="25">
        <f t="shared" si="322"/>
        <v>18234</v>
      </c>
      <c r="AJ118" s="25">
        <f t="shared" si="322"/>
        <v>28377.599999999999</v>
      </c>
      <c r="AK118" s="25">
        <f t="shared" si="322"/>
        <v>41978.64</v>
      </c>
      <c r="AL118" s="25">
        <f t="shared" si="322"/>
        <v>60420.09599999999</v>
      </c>
      <c r="AM118" s="25">
        <f t="shared" si="322"/>
        <v>85638.134399999981</v>
      </c>
      <c r="AN118" s="25">
        <f t="shared" si="322"/>
        <v>120343.38815999997</v>
      </c>
      <c r="AO118" s="25">
        <f t="shared" si="322"/>
        <v>168330.74342399996</v>
      </c>
      <c r="AP118" s="25">
        <f t="shared" si="322"/>
        <v>234913.04079359997</v>
      </c>
      <c r="AR118" s="163"/>
      <c r="AS118" s="163"/>
      <c r="AT118" s="20" t="s">
        <v>58</v>
      </c>
      <c r="AU118" s="25">
        <f>AU116</f>
        <v>4650</v>
      </c>
      <c r="AV118" s="25">
        <f t="shared" ref="AV118:BD118" si="323">AU118+AV116</f>
        <v>10560</v>
      </c>
      <c r="AW118" s="25">
        <f t="shared" si="323"/>
        <v>18234</v>
      </c>
      <c r="AX118" s="25">
        <f t="shared" si="323"/>
        <v>28377.599999999999</v>
      </c>
      <c r="AY118" s="25">
        <f t="shared" si="323"/>
        <v>41978.64</v>
      </c>
      <c r="AZ118" s="25">
        <f t="shared" si="323"/>
        <v>60420.09599999999</v>
      </c>
      <c r="BA118" s="25">
        <f t="shared" si="323"/>
        <v>85638.134399999981</v>
      </c>
      <c r="BB118" s="25">
        <f t="shared" si="323"/>
        <v>120343.38815999997</v>
      </c>
      <c r="BC118" s="25">
        <f t="shared" si="323"/>
        <v>168330.74342399996</v>
      </c>
      <c r="BD118" s="25">
        <f t="shared" si="323"/>
        <v>234913.04079359997</v>
      </c>
      <c r="BF118" s="163"/>
      <c r="BG118" s="163"/>
      <c r="BH118" s="20" t="s">
        <v>58</v>
      </c>
      <c r="BI118" s="25">
        <f>BI116</f>
        <v>4650</v>
      </c>
      <c r="BJ118" s="25">
        <f t="shared" ref="BJ118:BR118" si="324">BI118+BJ116</f>
        <v>10560</v>
      </c>
      <c r="BK118" s="25">
        <f t="shared" si="324"/>
        <v>18234</v>
      </c>
      <c r="BL118" s="25">
        <f t="shared" si="324"/>
        <v>28377.599999999999</v>
      </c>
      <c r="BM118" s="25">
        <f t="shared" si="324"/>
        <v>41978.64</v>
      </c>
      <c r="BN118" s="25">
        <f t="shared" si="324"/>
        <v>60420.09599999999</v>
      </c>
      <c r="BO118" s="25">
        <f t="shared" si="324"/>
        <v>85638.134399999981</v>
      </c>
      <c r="BP118" s="25">
        <f t="shared" si="324"/>
        <v>120343.38815999997</v>
      </c>
      <c r="BQ118" s="25">
        <f t="shared" si="324"/>
        <v>168330.74342399996</v>
      </c>
      <c r="BR118" s="25">
        <f t="shared" si="324"/>
        <v>234913.04079359997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4.6499999999999996E-3</v>
      </c>
      <c r="F119" s="17">
        <f>F111*F$16/$E$4-E119</f>
        <v>7.7700000000000009E-3</v>
      </c>
      <c r="G119" s="17">
        <f>G111*G$16/$E$4-F119-E119</f>
        <v>1.2641999999999995E-2</v>
      </c>
      <c r="H119" s="17">
        <f>H111*H$16/$E$4-G119-F119-E119</f>
        <v>2.0168400000000003E-2</v>
      </c>
      <c r="I119" s="17">
        <f>I111*I$16/$E$4-H119-G119-F119-E119</f>
        <v>3.1693199999999998E-2</v>
      </c>
      <c r="J119" s="17">
        <f>J111*J$16/$E$4-I119-H119-G119-F119-E119</f>
        <v>4.9210895999999983E-2</v>
      </c>
      <c r="K119" s="17">
        <f>K111*K$16/$E$4-J119-I119-H119-G119-F119-E119</f>
        <v>7.5671836800000003E-2</v>
      </c>
      <c r="L119" s="17">
        <f>L111*L$16/$E$4-K119-J119-I119-H119-G119-F119-E119</f>
        <v>0.11542778688000001</v>
      </c>
      <c r="M119" s="17">
        <f>M111*M$16/$E$4-L119-K119-J119-I119-H119-G119-F119-E119</f>
        <v>0.17488100313600002</v>
      </c>
      <c r="N119" s="17">
        <f>N111*N$16/$E$4-M119-L119-K119-J119-I119-H119-G119-F119-E119</f>
        <v>0.26342834649600005</v>
      </c>
      <c r="P119" s="163"/>
      <c r="Q119" s="171" t="s">
        <v>44</v>
      </c>
      <c r="R119" s="16" t="s">
        <v>55</v>
      </c>
      <c r="S119" s="17">
        <f>S111*S$16/$E$4</f>
        <v>4.6499999999999996E-3</v>
      </c>
      <c r="T119" s="17">
        <f>T111*T$16/$E$4-S119</f>
        <v>7.7700000000000009E-3</v>
      </c>
      <c r="U119" s="17">
        <f>U111*U$16/$E$4-T119-S119</f>
        <v>1.2641999999999995E-2</v>
      </c>
      <c r="V119" s="17">
        <f>V111*V$16/$E$4-U119-T119-S119</f>
        <v>2.0168400000000003E-2</v>
      </c>
      <c r="W119" s="17">
        <f>W111*W$16/$E$4-V119-U119-T119-S119</f>
        <v>3.1693199999999998E-2</v>
      </c>
      <c r="X119" s="17">
        <f>X111*X$16/$E$4-W119-V119-U119-T119-S119</f>
        <v>4.9210895999999983E-2</v>
      </c>
      <c r="Y119" s="17">
        <f>Y111*Y$16/$E$4-X119-W119-V119-U119-T119-S119</f>
        <v>7.5671836800000003E-2</v>
      </c>
      <c r="Z119" s="17">
        <f>Z111*Z$16/$E$4-Y119-X119-W119-V119-U119-T119-S119</f>
        <v>0.11542778688000001</v>
      </c>
      <c r="AA119" s="17">
        <f>AA111*AA$16/$E$4-Z119-Y119-X119-W119-V119-U119-T119-S119</f>
        <v>0.17488100313600002</v>
      </c>
      <c r="AB119" s="17">
        <f>AB111*AB$16/$E$4-AA119-Z119-Y119-X119-W119-V119-U119-T119-S119</f>
        <v>0.26342834649600005</v>
      </c>
      <c r="AD119" s="163"/>
      <c r="AE119" s="171" t="s">
        <v>44</v>
      </c>
      <c r="AF119" s="16" t="s">
        <v>55</v>
      </c>
      <c r="AG119" s="17">
        <f>AG111*AG$16/$E$4</f>
        <v>4.6499999999999996E-3</v>
      </c>
      <c r="AH119" s="17">
        <f>AH111*AH$16/$E$4-AG119</f>
        <v>7.7700000000000009E-3</v>
      </c>
      <c r="AI119" s="17">
        <f>AI111*AI$16/$E$4-AH119-AG119</f>
        <v>1.2641999999999995E-2</v>
      </c>
      <c r="AJ119" s="17">
        <f>AJ111*AJ$16/$E$4-AI119-AH119-AG119</f>
        <v>2.0168400000000003E-2</v>
      </c>
      <c r="AK119" s="17">
        <f>AK111*AK$16/$E$4-AJ119-AI119-AH119-AG119</f>
        <v>3.1693199999999998E-2</v>
      </c>
      <c r="AL119" s="17">
        <f>AL111*AL$16/$E$4-AK119-AJ119-AI119-AH119-AG119</f>
        <v>4.9210895999999983E-2</v>
      </c>
      <c r="AM119" s="17">
        <f>AM111*AM$16/$E$4-AL119-AK119-AJ119-AI119-AH119-AG119</f>
        <v>7.5671836800000003E-2</v>
      </c>
      <c r="AN119" s="17">
        <f>AN111*AN$16/$E$4-AM119-AL119-AK119-AJ119-AI119-AH119-AG119</f>
        <v>0.11542778688000001</v>
      </c>
      <c r="AO119" s="17">
        <f>AO111*AO$16/$E$4-AN119-AM119-AL119-AK119-AJ119-AI119-AH119-AG119</f>
        <v>0.17488100313600002</v>
      </c>
      <c r="AP119" s="17">
        <f>AP111*AP$16/$E$4-AO119-AN119-AM119-AL119-AK119-AJ119-AI119-AH119-AG119</f>
        <v>0.26342834649600005</v>
      </c>
      <c r="AR119" s="163"/>
      <c r="AS119" s="171" t="s">
        <v>44</v>
      </c>
      <c r="AT119" s="16" t="s">
        <v>55</v>
      </c>
      <c r="AU119" s="17">
        <f>AU111*AU$16/$E$4</f>
        <v>4.6499999999999996E-3</v>
      </c>
      <c r="AV119" s="17">
        <f>AV111*AV$16/$E$4-AU119</f>
        <v>7.7700000000000009E-3</v>
      </c>
      <c r="AW119" s="17">
        <f>AW111*AW$16/$E$4-AV119-AU119</f>
        <v>1.2641999999999995E-2</v>
      </c>
      <c r="AX119" s="17">
        <f>AX111*AX$16/$E$4-AW119-AV119-AU119</f>
        <v>2.0168400000000003E-2</v>
      </c>
      <c r="AY119" s="17">
        <f>AY111*AY$16/$E$4-AX119-AW119-AV119-AU119</f>
        <v>3.1693199999999998E-2</v>
      </c>
      <c r="AZ119" s="17">
        <f>AZ111*AZ$16/$E$4-AY119-AX119-AW119-AV119-AU119</f>
        <v>4.9210895999999983E-2</v>
      </c>
      <c r="BA119" s="17">
        <f>BA111*BA$16/$E$4-AZ119-AY119-AX119-AW119-AV119-AU119</f>
        <v>7.5671836800000003E-2</v>
      </c>
      <c r="BB119" s="17">
        <f>BB111*BB$16/$E$4-BA119-AZ119-AY119-AX119-AW119-AV119-AU119</f>
        <v>0.11542778688000001</v>
      </c>
      <c r="BC119" s="17">
        <f>BC111*BC$16/$E$4-BB119-BA119-AZ119-AY119-AX119-AW119-AV119-AU119</f>
        <v>0.17488100313600002</v>
      </c>
      <c r="BD119" s="17">
        <f>BD111*BD$16/$E$4-BC119-BB119-BA119-AZ119-AY119-AX119-AW119-AV119-AU119</f>
        <v>0.26342834649600005</v>
      </c>
      <c r="BF119" s="163"/>
      <c r="BG119" s="171" t="s">
        <v>44</v>
      </c>
      <c r="BH119" s="16" t="s">
        <v>55</v>
      </c>
      <c r="BI119" s="17">
        <f>BI111*BI$16/$E$4</f>
        <v>4.6499999999999996E-3</v>
      </c>
      <c r="BJ119" s="17">
        <f>BJ111*BJ$16/$E$4-BI119</f>
        <v>7.7700000000000009E-3</v>
      </c>
      <c r="BK119" s="17">
        <f>BK111*BK$16/$E$4-BJ119-BI119</f>
        <v>1.2641999999999995E-2</v>
      </c>
      <c r="BL119" s="17">
        <f>BL111*BL$16/$E$4-BK119-BJ119-BI119</f>
        <v>2.0168400000000003E-2</v>
      </c>
      <c r="BM119" s="17">
        <f>BM111*BM$16/$E$4-BL119-BK119-BJ119-BI119</f>
        <v>3.1693199999999998E-2</v>
      </c>
      <c r="BN119" s="17">
        <f>BN111*BN$16/$E$4-BM119-BL119-BK119-BJ119-BI119</f>
        <v>4.9210895999999983E-2</v>
      </c>
      <c r="BO119" s="17">
        <f>BO111*BO$16/$E$4-BN119-BM119-BL119-BK119-BJ119-BI119</f>
        <v>7.5671836800000003E-2</v>
      </c>
      <c r="BP119" s="17">
        <f>BP111*BP$16/$E$4-BO119-BN119-BM119-BL119-BK119-BJ119-BI119</f>
        <v>0.11542778688000001</v>
      </c>
      <c r="BQ119" s="17">
        <f>BQ111*BQ$16/$E$4-BP119-BO119-BN119-BM119-BL119-BK119-BJ119-BI119</f>
        <v>0.17488100313600002</v>
      </c>
      <c r="BR119" s="17">
        <f>BR111*BR$16/$E$4-BQ119-BP119-BO119-BN119-BM119-BL119-BK119-BJ119-BI119</f>
        <v>0.26342834649600005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1.5384719999999999E-2</v>
      </c>
      <c r="J120" s="18"/>
      <c r="K120" s="18"/>
      <c r="L120" s="18"/>
      <c r="M120" s="18"/>
      <c r="N120" s="18">
        <f>SUM(E119:N119)/10</f>
        <v>7.55543469312E-2</v>
      </c>
      <c r="P120" s="163"/>
      <c r="Q120" s="165"/>
      <c r="R120" s="16" t="s">
        <v>56</v>
      </c>
      <c r="S120" s="18"/>
      <c r="T120" s="18"/>
      <c r="U120" s="18"/>
      <c r="V120" s="18"/>
      <c r="W120" s="18">
        <f>SUM(S119:W119)/5</f>
        <v>1.5384719999999999E-2</v>
      </c>
      <c r="X120" s="18"/>
      <c r="Y120" s="18"/>
      <c r="Z120" s="18"/>
      <c r="AA120" s="18"/>
      <c r="AB120" s="18">
        <f>SUM(S119:AB119)/10</f>
        <v>7.55543469312E-2</v>
      </c>
      <c r="AD120" s="163"/>
      <c r="AE120" s="165"/>
      <c r="AF120" s="16" t="s">
        <v>56</v>
      </c>
      <c r="AG120" s="18"/>
      <c r="AH120" s="18"/>
      <c r="AI120" s="18"/>
      <c r="AJ120" s="18"/>
      <c r="AK120" s="18">
        <f>SUM(AG119:AK119)/5</f>
        <v>1.5384719999999999E-2</v>
      </c>
      <c r="AL120" s="18"/>
      <c r="AM120" s="18"/>
      <c r="AN120" s="18"/>
      <c r="AO120" s="18"/>
      <c r="AP120" s="18">
        <f>SUM(AG119:AP119)/10</f>
        <v>7.55543469312E-2</v>
      </c>
      <c r="AR120" s="163"/>
      <c r="AS120" s="165"/>
      <c r="AT120" s="16" t="s">
        <v>56</v>
      </c>
      <c r="AU120" s="18"/>
      <c r="AV120" s="18"/>
      <c r="AW120" s="18"/>
      <c r="AX120" s="18"/>
      <c r="AY120" s="18">
        <f>SUM(AU119:AY119)/5</f>
        <v>1.5384719999999999E-2</v>
      </c>
      <c r="AZ120" s="18"/>
      <c r="BA120" s="18"/>
      <c r="BB120" s="18"/>
      <c r="BC120" s="18"/>
      <c r="BD120" s="18">
        <f>SUM(AU119:BD119)/10</f>
        <v>7.55543469312E-2</v>
      </c>
      <c r="BF120" s="163"/>
      <c r="BG120" s="165"/>
      <c r="BH120" s="16" t="s">
        <v>56</v>
      </c>
      <c r="BI120" s="18"/>
      <c r="BJ120" s="18"/>
      <c r="BK120" s="18"/>
      <c r="BL120" s="18"/>
      <c r="BM120" s="18">
        <f>SUM(BI119:BM119)/5</f>
        <v>1.5384719999999999E-2</v>
      </c>
      <c r="BN120" s="18"/>
      <c r="BO120" s="18"/>
      <c r="BP120" s="18"/>
      <c r="BQ120" s="18"/>
      <c r="BR120" s="18">
        <f>SUM(BI119:BR119)/10</f>
        <v>7.55543469312E-2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4650</v>
      </c>
      <c r="F121" s="24">
        <f>F123-E123</f>
        <v>7770</v>
      </c>
      <c r="G121" s="24">
        <f>G123-F123</f>
        <v>12641.999999999996</v>
      </c>
      <c r="H121" s="24">
        <f t="shared" ref="H121:N121" si="325">H123-G123</f>
        <v>20168.399999999998</v>
      </c>
      <c r="I121" s="24">
        <f t="shared" si="325"/>
        <v>31693.200000000012</v>
      </c>
      <c r="J121" s="24">
        <f t="shared" si="325"/>
        <v>49210.895999999979</v>
      </c>
      <c r="K121" s="24">
        <f t="shared" si="325"/>
        <v>75671.836799999961</v>
      </c>
      <c r="L121" s="24">
        <f t="shared" si="325"/>
        <v>115427.78688000006</v>
      </c>
      <c r="M121" s="24">
        <f t="shared" si="325"/>
        <v>174881.00313600001</v>
      </c>
      <c r="N121" s="24">
        <f t="shared" si="325"/>
        <v>263428.34649600007</v>
      </c>
      <c r="P121" s="163"/>
      <c r="Q121" s="163"/>
      <c r="R121" s="20" t="s">
        <v>57</v>
      </c>
      <c r="S121" s="24">
        <f>S123</f>
        <v>4650</v>
      </c>
      <c r="T121" s="24">
        <f>T123-S123</f>
        <v>7770</v>
      </c>
      <c r="U121" s="24">
        <f>U123-T123</f>
        <v>12641.999999999996</v>
      </c>
      <c r="V121" s="24">
        <f t="shared" ref="V121:AB121" si="326">V123-U123</f>
        <v>20168.399999999998</v>
      </c>
      <c r="W121" s="24">
        <f t="shared" si="326"/>
        <v>31693.200000000012</v>
      </c>
      <c r="X121" s="24">
        <f t="shared" si="326"/>
        <v>49210.895999999979</v>
      </c>
      <c r="Y121" s="24">
        <f t="shared" si="326"/>
        <v>75671.836799999961</v>
      </c>
      <c r="Z121" s="24">
        <f t="shared" si="326"/>
        <v>115427.78688000006</v>
      </c>
      <c r="AA121" s="24">
        <f t="shared" si="326"/>
        <v>174881.00313600001</v>
      </c>
      <c r="AB121" s="24">
        <f t="shared" si="326"/>
        <v>263428.34649600007</v>
      </c>
      <c r="AD121" s="163"/>
      <c r="AE121" s="163"/>
      <c r="AF121" s="20" t="s">
        <v>57</v>
      </c>
      <c r="AG121" s="24">
        <f>AG123</f>
        <v>4650</v>
      </c>
      <c r="AH121" s="24">
        <f>AH123-AG123</f>
        <v>7770</v>
      </c>
      <c r="AI121" s="24">
        <f>AI123-AH123</f>
        <v>12641.999999999996</v>
      </c>
      <c r="AJ121" s="24">
        <f t="shared" ref="AJ121:AP121" si="327">AJ123-AI123</f>
        <v>20168.399999999998</v>
      </c>
      <c r="AK121" s="24">
        <f t="shared" si="327"/>
        <v>31693.200000000012</v>
      </c>
      <c r="AL121" s="24">
        <f t="shared" si="327"/>
        <v>49210.895999999979</v>
      </c>
      <c r="AM121" s="24">
        <f t="shared" si="327"/>
        <v>75671.836799999961</v>
      </c>
      <c r="AN121" s="24">
        <f t="shared" si="327"/>
        <v>115427.78688000006</v>
      </c>
      <c r="AO121" s="24">
        <f t="shared" si="327"/>
        <v>174881.00313600001</v>
      </c>
      <c r="AP121" s="24">
        <f t="shared" si="327"/>
        <v>263428.34649600007</v>
      </c>
      <c r="AR121" s="163"/>
      <c r="AS121" s="163"/>
      <c r="AT121" s="20" t="s">
        <v>57</v>
      </c>
      <c r="AU121" s="24">
        <f>AU123</f>
        <v>4650</v>
      </c>
      <c r="AV121" s="24">
        <f>AV123-AU123</f>
        <v>7770</v>
      </c>
      <c r="AW121" s="24">
        <f>AW123-AV123</f>
        <v>12641.999999999996</v>
      </c>
      <c r="AX121" s="24">
        <f t="shared" ref="AX121:BD121" si="328">AX123-AW123</f>
        <v>20168.399999999998</v>
      </c>
      <c r="AY121" s="24">
        <f t="shared" si="328"/>
        <v>31693.200000000012</v>
      </c>
      <c r="AZ121" s="24">
        <f t="shared" si="328"/>
        <v>49210.895999999979</v>
      </c>
      <c r="BA121" s="24">
        <f t="shared" si="328"/>
        <v>75671.836799999961</v>
      </c>
      <c r="BB121" s="24">
        <f t="shared" si="328"/>
        <v>115427.78688000006</v>
      </c>
      <c r="BC121" s="24">
        <f t="shared" si="328"/>
        <v>174881.00313600001</v>
      </c>
      <c r="BD121" s="24">
        <f t="shared" si="328"/>
        <v>263428.34649600007</v>
      </c>
      <c r="BF121" s="163"/>
      <c r="BG121" s="163"/>
      <c r="BH121" s="20" t="s">
        <v>57</v>
      </c>
      <c r="BI121" s="24">
        <f>BI123</f>
        <v>4650</v>
      </c>
      <c r="BJ121" s="24">
        <f>BJ123-BI123</f>
        <v>7770</v>
      </c>
      <c r="BK121" s="24">
        <f>BK123-BJ123</f>
        <v>12641.999999999996</v>
      </c>
      <c r="BL121" s="24">
        <f t="shared" ref="BL121:BR121" si="329">BL123-BK123</f>
        <v>20168.399999999998</v>
      </c>
      <c r="BM121" s="24">
        <f t="shared" si="329"/>
        <v>31693.200000000012</v>
      </c>
      <c r="BN121" s="24">
        <f t="shared" si="329"/>
        <v>49210.895999999979</v>
      </c>
      <c r="BO121" s="24">
        <f t="shared" si="329"/>
        <v>75671.836799999961</v>
      </c>
      <c r="BP121" s="24">
        <f t="shared" si="329"/>
        <v>115427.78688000006</v>
      </c>
      <c r="BQ121" s="24">
        <f t="shared" si="329"/>
        <v>174881.00313600001</v>
      </c>
      <c r="BR121" s="24">
        <f t="shared" si="329"/>
        <v>263428.34649600007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15384.720000000001</v>
      </c>
      <c r="J122" s="24"/>
      <c r="K122" s="24"/>
      <c r="L122" s="24"/>
      <c r="M122" s="24"/>
      <c r="N122" s="24">
        <f>SUM(E121:N121)/10</f>
        <v>75554.346931200009</v>
      </c>
      <c r="P122" s="163"/>
      <c r="Q122" s="163"/>
      <c r="R122" s="20" t="s">
        <v>59</v>
      </c>
      <c r="S122" s="24"/>
      <c r="T122" s="24"/>
      <c r="U122" s="24"/>
      <c r="V122" s="24"/>
      <c r="W122" s="24">
        <f>SUM(S121:W121)/5</f>
        <v>15384.720000000001</v>
      </c>
      <c r="X122" s="24"/>
      <c r="Y122" s="24"/>
      <c r="Z122" s="24"/>
      <c r="AA122" s="24"/>
      <c r="AB122" s="24">
        <f>SUM(S121:AB121)/10</f>
        <v>75554.346931200009</v>
      </c>
      <c r="AD122" s="163"/>
      <c r="AE122" s="163"/>
      <c r="AF122" s="20" t="s">
        <v>59</v>
      </c>
      <c r="AG122" s="24"/>
      <c r="AH122" s="24"/>
      <c r="AI122" s="24"/>
      <c r="AJ122" s="24"/>
      <c r="AK122" s="24">
        <f>SUM(AG121:AK121)/5</f>
        <v>15384.720000000001</v>
      </c>
      <c r="AL122" s="24"/>
      <c r="AM122" s="24"/>
      <c r="AN122" s="24"/>
      <c r="AO122" s="24"/>
      <c r="AP122" s="24">
        <f>SUM(AG121:AP121)/10</f>
        <v>75554.346931200009</v>
      </c>
      <c r="AR122" s="163"/>
      <c r="AS122" s="163"/>
      <c r="AT122" s="20" t="s">
        <v>59</v>
      </c>
      <c r="AU122" s="24"/>
      <c r="AV122" s="24"/>
      <c r="AW122" s="24"/>
      <c r="AX122" s="24"/>
      <c r="AY122" s="24">
        <f>SUM(AU121:AY121)/5</f>
        <v>15384.720000000001</v>
      </c>
      <c r="AZ122" s="24"/>
      <c r="BA122" s="24"/>
      <c r="BB122" s="24"/>
      <c r="BC122" s="24"/>
      <c r="BD122" s="24">
        <f>SUM(AU121:BD121)/10</f>
        <v>75554.346931200009</v>
      </c>
      <c r="BF122" s="163"/>
      <c r="BG122" s="163"/>
      <c r="BH122" s="20" t="s">
        <v>59</v>
      </c>
      <c r="BI122" s="24"/>
      <c r="BJ122" s="24"/>
      <c r="BK122" s="24"/>
      <c r="BL122" s="24"/>
      <c r="BM122" s="24">
        <f>SUM(BI121:BM121)/5</f>
        <v>15384.720000000001</v>
      </c>
      <c r="BN122" s="24"/>
      <c r="BO122" s="24"/>
      <c r="BP122" s="24"/>
      <c r="BQ122" s="24"/>
      <c r="BR122" s="24">
        <f>SUM(BI121:BR121)/10</f>
        <v>75554.346931200009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330">E113*E$16</f>
        <v>4650</v>
      </c>
      <c r="F123" s="25">
        <f t="shared" si="330"/>
        <v>12420</v>
      </c>
      <c r="G123" s="25">
        <f t="shared" si="330"/>
        <v>25061.999999999996</v>
      </c>
      <c r="H123" s="25">
        <f t="shared" si="330"/>
        <v>45230.399999999994</v>
      </c>
      <c r="I123" s="25">
        <f t="shared" si="330"/>
        <v>76923.600000000006</v>
      </c>
      <c r="J123" s="25">
        <f t="shared" si="330"/>
        <v>126134.49599999998</v>
      </c>
      <c r="K123" s="25">
        <f t="shared" si="330"/>
        <v>201806.33279999995</v>
      </c>
      <c r="L123" s="25">
        <f t="shared" si="330"/>
        <v>317234.11968</v>
      </c>
      <c r="M123" s="25">
        <f t="shared" si="330"/>
        <v>492115.12281600002</v>
      </c>
      <c r="N123" s="25">
        <f t="shared" si="330"/>
        <v>755543.46931200009</v>
      </c>
      <c r="P123" s="163"/>
      <c r="Q123" s="163"/>
      <c r="R123" s="20" t="s">
        <v>58</v>
      </c>
      <c r="S123" s="25">
        <f t="shared" ref="S123:AB123" si="331">S113*S$16</f>
        <v>4650</v>
      </c>
      <c r="T123" s="25">
        <f t="shared" si="331"/>
        <v>12420</v>
      </c>
      <c r="U123" s="25">
        <f t="shared" si="331"/>
        <v>25061.999999999996</v>
      </c>
      <c r="V123" s="25">
        <f t="shared" si="331"/>
        <v>45230.399999999994</v>
      </c>
      <c r="W123" s="25">
        <f t="shared" si="331"/>
        <v>76923.600000000006</v>
      </c>
      <c r="X123" s="25">
        <f t="shared" si="331"/>
        <v>126134.49599999998</v>
      </c>
      <c r="Y123" s="25">
        <f t="shared" si="331"/>
        <v>201806.33279999995</v>
      </c>
      <c r="Z123" s="25">
        <f t="shared" si="331"/>
        <v>317234.11968</v>
      </c>
      <c r="AA123" s="25">
        <f t="shared" si="331"/>
        <v>492115.12281600002</v>
      </c>
      <c r="AB123" s="25">
        <f t="shared" si="331"/>
        <v>755543.46931200009</v>
      </c>
      <c r="AD123" s="163"/>
      <c r="AE123" s="163"/>
      <c r="AF123" s="20" t="s">
        <v>58</v>
      </c>
      <c r="AG123" s="25">
        <f t="shared" ref="AG123:AP123" si="332">AG113*AG$16</f>
        <v>4650</v>
      </c>
      <c r="AH123" s="25">
        <f t="shared" si="332"/>
        <v>12420</v>
      </c>
      <c r="AI123" s="25">
        <f t="shared" si="332"/>
        <v>25061.999999999996</v>
      </c>
      <c r="AJ123" s="25">
        <f t="shared" si="332"/>
        <v>45230.399999999994</v>
      </c>
      <c r="AK123" s="25">
        <f t="shared" si="332"/>
        <v>76923.600000000006</v>
      </c>
      <c r="AL123" s="25">
        <f t="shared" si="332"/>
        <v>126134.49599999998</v>
      </c>
      <c r="AM123" s="25">
        <f t="shared" si="332"/>
        <v>201806.33279999995</v>
      </c>
      <c r="AN123" s="25">
        <f t="shared" si="332"/>
        <v>317234.11968</v>
      </c>
      <c r="AO123" s="25">
        <f t="shared" si="332"/>
        <v>492115.12281600002</v>
      </c>
      <c r="AP123" s="25">
        <f t="shared" si="332"/>
        <v>755543.46931200009</v>
      </c>
      <c r="AR123" s="163"/>
      <c r="AS123" s="163"/>
      <c r="AT123" s="20" t="s">
        <v>58</v>
      </c>
      <c r="AU123" s="25">
        <f t="shared" ref="AU123:BD123" si="333">AU113*AU$16</f>
        <v>4650</v>
      </c>
      <c r="AV123" s="25">
        <f t="shared" si="333"/>
        <v>12420</v>
      </c>
      <c r="AW123" s="25">
        <f t="shared" si="333"/>
        <v>25061.999999999996</v>
      </c>
      <c r="AX123" s="25">
        <f t="shared" si="333"/>
        <v>45230.399999999994</v>
      </c>
      <c r="AY123" s="25">
        <f t="shared" si="333"/>
        <v>76923.600000000006</v>
      </c>
      <c r="AZ123" s="25">
        <f t="shared" si="333"/>
        <v>126134.49599999998</v>
      </c>
      <c r="BA123" s="25">
        <f t="shared" si="333"/>
        <v>201806.33279999995</v>
      </c>
      <c r="BB123" s="25">
        <f t="shared" si="333"/>
        <v>317234.11968</v>
      </c>
      <c r="BC123" s="25">
        <f t="shared" si="333"/>
        <v>492115.12281600002</v>
      </c>
      <c r="BD123" s="25">
        <f t="shared" si="333"/>
        <v>755543.46931200009</v>
      </c>
      <c r="BF123" s="163"/>
      <c r="BG123" s="163"/>
      <c r="BH123" s="20" t="s">
        <v>58</v>
      </c>
      <c r="BI123" s="25">
        <f t="shared" ref="BI123:BR123" si="334">BI113*BI$16</f>
        <v>4650</v>
      </c>
      <c r="BJ123" s="25">
        <f t="shared" si="334"/>
        <v>12420</v>
      </c>
      <c r="BK123" s="25">
        <f t="shared" si="334"/>
        <v>25061.999999999996</v>
      </c>
      <c r="BL123" s="25">
        <f t="shared" si="334"/>
        <v>45230.399999999994</v>
      </c>
      <c r="BM123" s="25">
        <f t="shared" si="334"/>
        <v>76923.600000000006</v>
      </c>
      <c r="BN123" s="25">
        <f t="shared" si="334"/>
        <v>126134.49599999998</v>
      </c>
      <c r="BO123" s="25">
        <f t="shared" si="334"/>
        <v>201806.33279999995</v>
      </c>
      <c r="BP123" s="25">
        <f t="shared" si="334"/>
        <v>317234.11968</v>
      </c>
      <c r="BQ123" s="25">
        <f t="shared" si="334"/>
        <v>492115.12281600002</v>
      </c>
      <c r="BR123" s="25">
        <f t="shared" si="334"/>
        <v>755543.46931200009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2.6785714285714284E-2</v>
      </c>
      <c r="F124" s="17">
        <f t="shared" ref="F124:N124" si="335">F129*$E$4/F$16</f>
        <v>1.913265306122449E-2</v>
      </c>
      <c r="G124" s="17">
        <f t="shared" si="335"/>
        <v>1.3666180758017493E-2</v>
      </c>
      <c r="H124" s="17">
        <f t="shared" si="335"/>
        <v>9.7615576842982089E-3</v>
      </c>
      <c r="I124" s="17">
        <f t="shared" si="335"/>
        <v>6.9725412030701497E-3</v>
      </c>
      <c r="J124" s="17">
        <f t="shared" si="335"/>
        <v>4.9803865736215355E-3</v>
      </c>
      <c r="K124" s="17">
        <f t="shared" si="335"/>
        <v>3.5574189811582394E-3</v>
      </c>
      <c r="L124" s="17">
        <f t="shared" si="335"/>
        <v>2.5410135579701709E-3</v>
      </c>
      <c r="M124" s="17">
        <f t="shared" si="335"/>
        <v>1.8150096842644077E-3</v>
      </c>
      <c r="N124" s="17">
        <f t="shared" si="335"/>
        <v>1.2964354887602912E-3</v>
      </c>
      <c r="P124" s="172" t="s">
        <v>71</v>
      </c>
      <c r="Q124" s="165" t="s">
        <v>41</v>
      </c>
      <c r="R124" s="16" t="s">
        <v>55</v>
      </c>
      <c r="S124" s="17">
        <f>S129*$E$4/S$16</f>
        <v>2.6785714285714284E-2</v>
      </c>
      <c r="T124" s="17">
        <f t="shared" ref="T124:AB124" si="336">T129*$E$4/T$16</f>
        <v>1.913265306122449E-2</v>
      </c>
      <c r="U124" s="17">
        <f t="shared" si="336"/>
        <v>1.3666180758017493E-2</v>
      </c>
      <c r="V124" s="17">
        <f t="shared" si="336"/>
        <v>9.7615576842982089E-3</v>
      </c>
      <c r="W124" s="17">
        <f t="shared" si="336"/>
        <v>6.9725412030701497E-3</v>
      </c>
      <c r="X124" s="17">
        <f t="shared" si="336"/>
        <v>4.9803865736215355E-3</v>
      </c>
      <c r="Y124" s="17">
        <f t="shared" si="336"/>
        <v>3.5574189811582394E-3</v>
      </c>
      <c r="Z124" s="17">
        <f t="shared" si="336"/>
        <v>2.5410135579701709E-3</v>
      </c>
      <c r="AA124" s="17">
        <f t="shared" si="336"/>
        <v>1.8150096842644077E-3</v>
      </c>
      <c r="AB124" s="17">
        <f t="shared" si="336"/>
        <v>1.2964354887602912E-3</v>
      </c>
      <c r="AC124" s="5"/>
      <c r="AD124" s="172" t="s">
        <v>71</v>
      </c>
      <c r="AE124" s="165" t="s">
        <v>41</v>
      </c>
      <c r="AF124" s="16" t="s">
        <v>55</v>
      </c>
      <c r="AG124" s="17">
        <f>AG129*$E$4/AG$16</f>
        <v>2.6785714285714284E-2</v>
      </c>
      <c r="AH124" s="17">
        <f t="shared" ref="AH124:AP124" si="337">AH129*$E$4/AH$16</f>
        <v>1.913265306122449E-2</v>
      </c>
      <c r="AI124" s="17">
        <f t="shared" si="337"/>
        <v>1.3666180758017493E-2</v>
      </c>
      <c r="AJ124" s="17">
        <f t="shared" si="337"/>
        <v>9.7615576842982089E-3</v>
      </c>
      <c r="AK124" s="17">
        <f t="shared" si="337"/>
        <v>6.9725412030701497E-3</v>
      </c>
      <c r="AL124" s="17">
        <f t="shared" si="337"/>
        <v>4.9803865736215355E-3</v>
      </c>
      <c r="AM124" s="17">
        <f t="shared" si="337"/>
        <v>3.5574189811582394E-3</v>
      </c>
      <c r="AN124" s="17">
        <f t="shared" si="337"/>
        <v>2.5410135579701709E-3</v>
      </c>
      <c r="AO124" s="17">
        <f t="shared" si="337"/>
        <v>1.8150096842644077E-3</v>
      </c>
      <c r="AP124" s="17">
        <f t="shared" si="337"/>
        <v>1.2964354887602912E-3</v>
      </c>
      <c r="AQ124" s="5"/>
      <c r="AR124" s="172" t="s">
        <v>71</v>
      </c>
      <c r="AS124" s="165" t="s">
        <v>41</v>
      </c>
      <c r="AT124" s="16" t="s">
        <v>55</v>
      </c>
      <c r="AU124" s="17">
        <f>AU129*$E$4/AU$16</f>
        <v>2.6785714285714284E-2</v>
      </c>
      <c r="AV124" s="17">
        <f t="shared" ref="AV124:BD124" si="338">AV129*$E$4/AV$16</f>
        <v>1.913265306122449E-2</v>
      </c>
      <c r="AW124" s="17">
        <f t="shared" si="338"/>
        <v>1.3666180758017493E-2</v>
      </c>
      <c r="AX124" s="17">
        <f t="shared" si="338"/>
        <v>9.7615576842982089E-3</v>
      </c>
      <c r="AY124" s="17">
        <f t="shared" si="338"/>
        <v>6.9725412030701497E-3</v>
      </c>
      <c r="AZ124" s="17">
        <f t="shared" si="338"/>
        <v>4.9803865736215355E-3</v>
      </c>
      <c r="BA124" s="17">
        <f t="shared" si="338"/>
        <v>3.5574189811582394E-3</v>
      </c>
      <c r="BB124" s="17">
        <f t="shared" si="338"/>
        <v>2.5410135579701709E-3</v>
      </c>
      <c r="BC124" s="17">
        <f t="shared" si="338"/>
        <v>1.8150096842644077E-3</v>
      </c>
      <c r="BD124" s="17">
        <f t="shared" si="338"/>
        <v>1.2964354887602912E-3</v>
      </c>
      <c r="BE124" s="5"/>
      <c r="BF124" s="172" t="s">
        <v>71</v>
      </c>
      <c r="BG124" s="165" t="s">
        <v>41</v>
      </c>
      <c r="BH124" s="16" t="s">
        <v>55</v>
      </c>
      <c r="BI124" s="17">
        <f>BI129*$E$4/BI$16</f>
        <v>2.6785714285714284E-2</v>
      </c>
      <c r="BJ124" s="17">
        <f t="shared" ref="BJ124:BR124" si="339">BJ129*$E$4/BJ$16</f>
        <v>1.913265306122449E-2</v>
      </c>
      <c r="BK124" s="17">
        <f t="shared" si="339"/>
        <v>1.3666180758017493E-2</v>
      </c>
      <c r="BL124" s="17">
        <f t="shared" si="339"/>
        <v>9.7615576842982089E-3</v>
      </c>
      <c r="BM124" s="17">
        <f t="shared" si="339"/>
        <v>6.9725412030701497E-3</v>
      </c>
      <c r="BN124" s="17">
        <f t="shared" si="339"/>
        <v>4.9803865736215355E-3</v>
      </c>
      <c r="BO124" s="17">
        <f t="shared" si="339"/>
        <v>3.5574189811582394E-3</v>
      </c>
      <c r="BP124" s="17">
        <f t="shared" si="339"/>
        <v>2.5410135579701709E-3</v>
      </c>
      <c r="BQ124" s="17">
        <f t="shared" si="339"/>
        <v>1.8150096842644077E-3</v>
      </c>
      <c r="BR124" s="17">
        <f t="shared" si="339"/>
        <v>1.2964354887602912E-3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1.5263729398464926E-2</v>
      </c>
      <c r="J125" s="17"/>
      <c r="K125" s="17"/>
      <c r="L125" s="17"/>
      <c r="M125" s="17"/>
      <c r="N125" s="18">
        <f>SUM(E124:N124)/10</f>
        <v>9.0508911278099277E-3</v>
      </c>
      <c r="P125" s="173"/>
      <c r="Q125" s="165"/>
      <c r="R125" s="16" t="s">
        <v>56</v>
      </c>
      <c r="S125" s="17"/>
      <c r="T125" s="17"/>
      <c r="U125" s="17"/>
      <c r="V125" s="17"/>
      <c r="W125" s="100">
        <f>SUM(S124:W124)/5</f>
        <v>1.5263729398464926E-2</v>
      </c>
      <c r="X125" s="17"/>
      <c r="Y125" s="17"/>
      <c r="Z125" s="17"/>
      <c r="AA125" s="17"/>
      <c r="AB125" s="18">
        <f>SUM(S124:AB124)/10</f>
        <v>9.0508911278099277E-3</v>
      </c>
      <c r="AC125" s="5"/>
      <c r="AD125" s="173"/>
      <c r="AE125" s="165"/>
      <c r="AF125" s="16" t="s">
        <v>56</v>
      </c>
      <c r="AG125" s="17"/>
      <c r="AH125" s="17"/>
      <c r="AI125" s="17"/>
      <c r="AJ125" s="17"/>
      <c r="AK125" s="100">
        <f>SUM(AG124:AK124)/5</f>
        <v>1.5263729398464926E-2</v>
      </c>
      <c r="AL125" s="17"/>
      <c r="AM125" s="17"/>
      <c r="AN125" s="17"/>
      <c r="AO125" s="17"/>
      <c r="AP125" s="18">
        <f>SUM(AG124:AP124)/10</f>
        <v>9.0508911278099277E-3</v>
      </c>
      <c r="AQ125" s="5"/>
      <c r="AR125" s="173"/>
      <c r="AS125" s="165"/>
      <c r="AT125" s="16" t="s">
        <v>56</v>
      </c>
      <c r="AU125" s="17"/>
      <c r="AV125" s="17"/>
      <c r="AW125" s="17"/>
      <c r="AX125" s="17"/>
      <c r="AY125" s="100">
        <f>SUM(AU124:AY124)/5</f>
        <v>1.5263729398464926E-2</v>
      </c>
      <c r="AZ125" s="17"/>
      <c r="BA125" s="17"/>
      <c r="BB125" s="17"/>
      <c r="BC125" s="17"/>
      <c r="BD125" s="18">
        <f>SUM(AU124:BD124)/10</f>
        <v>9.0508911278099277E-3</v>
      </c>
      <c r="BE125" s="5"/>
      <c r="BF125" s="173"/>
      <c r="BG125" s="165"/>
      <c r="BH125" s="16" t="s">
        <v>56</v>
      </c>
      <c r="BI125" s="17"/>
      <c r="BJ125" s="17"/>
      <c r="BK125" s="17"/>
      <c r="BL125" s="17"/>
      <c r="BM125" s="100">
        <f>SUM(BI124:BM124)/5</f>
        <v>1.5263729398464926E-2</v>
      </c>
      <c r="BN125" s="17"/>
      <c r="BO125" s="17"/>
      <c r="BP125" s="17"/>
      <c r="BQ125" s="17"/>
      <c r="BR125" s="18">
        <f>SUM(BI124:BR124)/10</f>
        <v>9.0508911278099277E-3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340">E$18*(E124/E$20)</f>
        <v>2.6785714285714284E-2</v>
      </c>
      <c r="F126" s="17">
        <f t="shared" si="340"/>
        <v>4.5918367346938771E-2</v>
      </c>
      <c r="G126" s="17">
        <f t="shared" si="340"/>
        <v>5.9584548104956253E-2</v>
      </c>
      <c r="H126" s="17">
        <f t="shared" si="340"/>
        <v>6.93461057892545E-2</v>
      </c>
      <c r="I126" s="17">
        <f t="shared" si="340"/>
        <v>7.6318646992324629E-2</v>
      </c>
      <c r="J126" s="17">
        <f t="shared" si="340"/>
        <v>8.1299033565946158E-2</v>
      </c>
      <c r="K126" s="17">
        <f t="shared" si="340"/>
        <v>8.4856452547104361E-2</v>
      </c>
      <c r="L126" s="17">
        <f t="shared" si="340"/>
        <v>8.7397466105074428E-2</v>
      </c>
      <c r="M126" s="17">
        <f t="shared" si="340"/>
        <v>8.9212475789339121E-2</v>
      </c>
      <c r="N126" s="17">
        <f t="shared" si="340"/>
        <v>9.0508911278099513E-2</v>
      </c>
      <c r="P126" s="173"/>
      <c r="Q126" s="165"/>
      <c r="R126" s="16" t="s">
        <v>53</v>
      </c>
      <c r="S126" s="17">
        <f t="shared" ref="S126:AB126" si="341">S$18*(S124/S$20)</f>
        <v>2.6785714285714284E-2</v>
      </c>
      <c r="T126" s="17">
        <f t="shared" si="341"/>
        <v>4.5918367346938771E-2</v>
      </c>
      <c r="U126" s="17">
        <f t="shared" si="341"/>
        <v>5.9584548104956253E-2</v>
      </c>
      <c r="V126" s="17">
        <f t="shared" si="341"/>
        <v>6.93461057892545E-2</v>
      </c>
      <c r="W126" s="17">
        <f t="shared" si="341"/>
        <v>7.6318646992324629E-2</v>
      </c>
      <c r="X126" s="17">
        <f t="shared" si="341"/>
        <v>8.1299033565946158E-2</v>
      </c>
      <c r="Y126" s="17">
        <f t="shared" si="341"/>
        <v>8.4856452547104361E-2</v>
      </c>
      <c r="Z126" s="17">
        <f t="shared" si="341"/>
        <v>8.7397466105074428E-2</v>
      </c>
      <c r="AA126" s="17">
        <f t="shared" si="341"/>
        <v>8.9212475789339121E-2</v>
      </c>
      <c r="AB126" s="17">
        <f t="shared" si="341"/>
        <v>9.0508911278099513E-2</v>
      </c>
      <c r="AC126" s="5"/>
      <c r="AD126" s="173"/>
      <c r="AE126" s="165"/>
      <c r="AF126" s="16" t="s">
        <v>53</v>
      </c>
      <c r="AG126" s="17">
        <f t="shared" ref="AG126:AP126" si="342">AG$18*(AG124/AG$20)</f>
        <v>2.6785714285714284E-2</v>
      </c>
      <c r="AH126" s="17">
        <f t="shared" si="342"/>
        <v>4.5918367346938771E-2</v>
      </c>
      <c r="AI126" s="17">
        <f t="shared" si="342"/>
        <v>5.9584548104956253E-2</v>
      </c>
      <c r="AJ126" s="17">
        <f t="shared" si="342"/>
        <v>6.93461057892545E-2</v>
      </c>
      <c r="AK126" s="17">
        <f t="shared" si="342"/>
        <v>7.6318646992324629E-2</v>
      </c>
      <c r="AL126" s="17">
        <f t="shared" si="342"/>
        <v>8.1299033565946158E-2</v>
      </c>
      <c r="AM126" s="17">
        <f t="shared" si="342"/>
        <v>8.4856452547104361E-2</v>
      </c>
      <c r="AN126" s="17">
        <f t="shared" si="342"/>
        <v>8.7397466105074428E-2</v>
      </c>
      <c r="AO126" s="17">
        <f t="shared" si="342"/>
        <v>8.9212475789339121E-2</v>
      </c>
      <c r="AP126" s="17">
        <f t="shared" si="342"/>
        <v>9.0508911278099513E-2</v>
      </c>
      <c r="AQ126" s="5"/>
      <c r="AR126" s="173"/>
      <c r="AS126" s="165"/>
      <c r="AT126" s="16" t="s">
        <v>53</v>
      </c>
      <c r="AU126" s="17">
        <f t="shared" ref="AU126:BD126" si="343">AU$18*(AU124/AU$20)</f>
        <v>2.6785714285714284E-2</v>
      </c>
      <c r="AV126" s="17">
        <f t="shared" si="343"/>
        <v>4.5918367346938771E-2</v>
      </c>
      <c r="AW126" s="17">
        <f t="shared" si="343"/>
        <v>5.9584548104956253E-2</v>
      </c>
      <c r="AX126" s="17">
        <f t="shared" si="343"/>
        <v>6.93461057892545E-2</v>
      </c>
      <c r="AY126" s="17">
        <f t="shared" si="343"/>
        <v>7.6318646992324629E-2</v>
      </c>
      <c r="AZ126" s="17">
        <f t="shared" si="343"/>
        <v>8.1299033565946158E-2</v>
      </c>
      <c r="BA126" s="17">
        <f t="shared" si="343"/>
        <v>8.4856452547104361E-2</v>
      </c>
      <c r="BB126" s="17">
        <f t="shared" si="343"/>
        <v>8.7397466105074428E-2</v>
      </c>
      <c r="BC126" s="17">
        <f t="shared" si="343"/>
        <v>8.9212475789339121E-2</v>
      </c>
      <c r="BD126" s="17">
        <f t="shared" si="343"/>
        <v>9.0508911278099513E-2</v>
      </c>
      <c r="BE126" s="5"/>
      <c r="BF126" s="173"/>
      <c r="BG126" s="165"/>
      <c r="BH126" s="16" t="s">
        <v>53</v>
      </c>
      <c r="BI126" s="17">
        <f t="shared" ref="BI126:BR126" si="344">BI$18*(BI124/BI$20)</f>
        <v>2.6785714285714284E-2</v>
      </c>
      <c r="BJ126" s="17">
        <f t="shared" si="344"/>
        <v>4.5918367346938771E-2</v>
      </c>
      <c r="BK126" s="17">
        <f t="shared" si="344"/>
        <v>5.9584548104956253E-2</v>
      </c>
      <c r="BL126" s="17">
        <f t="shared" si="344"/>
        <v>6.93461057892545E-2</v>
      </c>
      <c r="BM126" s="17">
        <f t="shared" si="344"/>
        <v>7.6318646992324629E-2</v>
      </c>
      <c r="BN126" s="17">
        <f t="shared" si="344"/>
        <v>8.1299033565946158E-2</v>
      </c>
      <c r="BO126" s="17">
        <f t="shared" si="344"/>
        <v>8.4856452547104361E-2</v>
      </c>
      <c r="BP126" s="17">
        <f t="shared" si="344"/>
        <v>8.7397466105074428E-2</v>
      </c>
      <c r="BQ126" s="17">
        <f t="shared" si="344"/>
        <v>8.9212475789339121E-2</v>
      </c>
      <c r="BR126" s="17">
        <f t="shared" si="344"/>
        <v>9.0508911278099513E-2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0.26785714285714285</v>
      </c>
      <c r="F127" s="21">
        <f t="shared" ref="F127:N127" si="345">10*F124</f>
        <v>0.19132653061224492</v>
      </c>
      <c r="G127" s="21">
        <f t="shared" si="345"/>
        <v>0.13666180758017493</v>
      </c>
      <c r="H127" s="21">
        <f t="shared" si="345"/>
        <v>9.7615576842982082E-2</v>
      </c>
      <c r="I127" s="21">
        <f t="shared" si="345"/>
        <v>6.9725412030701497E-2</v>
      </c>
      <c r="J127" s="21">
        <f t="shared" si="345"/>
        <v>4.9803865736215355E-2</v>
      </c>
      <c r="K127" s="21">
        <f t="shared" si="345"/>
        <v>3.5574189811582391E-2</v>
      </c>
      <c r="L127" s="21">
        <f t="shared" si="345"/>
        <v>2.5410135579701711E-2</v>
      </c>
      <c r="M127" s="21">
        <f t="shared" si="345"/>
        <v>1.8150096842644077E-2</v>
      </c>
      <c r="N127" s="21">
        <f t="shared" si="345"/>
        <v>1.2964354887602912E-2</v>
      </c>
      <c r="P127" s="173"/>
      <c r="Q127" s="163"/>
      <c r="R127" s="20" t="s">
        <v>57</v>
      </c>
      <c r="S127" s="21">
        <f>10*S124</f>
        <v>0.26785714285714285</v>
      </c>
      <c r="T127" s="21">
        <f t="shared" ref="T127:AB127" si="346">10*T124</f>
        <v>0.19132653061224492</v>
      </c>
      <c r="U127" s="21">
        <f t="shared" si="346"/>
        <v>0.13666180758017493</v>
      </c>
      <c r="V127" s="21">
        <f t="shared" si="346"/>
        <v>9.7615576842982082E-2</v>
      </c>
      <c r="W127" s="21">
        <f t="shared" si="346"/>
        <v>6.9725412030701497E-2</v>
      </c>
      <c r="X127" s="21">
        <f t="shared" si="346"/>
        <v>4.9803865736215355E-2</v>
      </c>
      <c r="Y127" s="21">
        <f t="shared" si="346"/>
        <v>3.5574189811582391E-2</v>
      </c>
      <c r="Z127" s="21">
        <f t="shared" si="346"/>
        <v>2.5410135579701711E-2</v>
      </c>
      <c r="AA127" s="21">
        <f t="shared" si="346"/>
        <v>1.8150096842644077E-2</v>
      </c>
      <c r="AB127" s="21">
        <f t="shared" si="346"/>
        <v>1.2964354887602912E-2</v>
      </c>
      <c r="AC127" s="5"/>
      <c r="AD127" s="173"/>
      <c r="AE127" s="163"/>
      <c r="AF127" s="20" t="s">
        <v>57</v>
      </c>
      <c r="AG127" s="21">
        <f>10*AG124</f>
        <v>0.26785714285714285</v>
      </c>
      <c r="AH127" s="21">
        <f t="shared" ref="AH127:AP127" si="347">10*AH124</f>
        <v>0.19132653061224492</v>
      </c>
      <c r="AI127" s="21">
        <f t="shared" si="347"/>
        <v>0.13666180758017493</v>
      </c>
      <c r="AJ127" s="21">
        <f t="shared" si="347"/>
        <v>9.7615576842982082E-2</v>
      </c>
      <c r="AK127" s="21">
        <f t="shared" si="347"/>
        <v>6.9725412030701497E-2</v>
      </c>
      <c r="AL127" s="21">
        <f t="shared" si="347"/>
        <v>4.9803865736215355E-2</v>
      </c>
      <c r="AM127" s="21">
        <f t="shared" si="347"/>
        <v>3.5574189811582391E-2</v>
      </c>
      <c r="AN127" s="21">
        <f t="shared" si="347"/>
        <v>2.5410135579701711E-2</v>
      </c>
      <c r="AO127" s="21">
        <f t="shared" si="347"/>
        <v>1.8150096842644077E-2</v>
      </c>
      <c r="AP127" s="21">
        <f t="shared" si="347"/>
        <v>1.2964354887602912E-2</v>
      </c>
      <c r="AQ127" s="5"/>
      <c r="AR127" s="173"/>
      <c r="AS127" s="163"/>
      <c r="AT127" s="20" t="s">
        <v>57</v>
      </c>
      <c r="AU127" s="21">
        <f>10*AU124</f>
        <v>0.26785714285714285</v>
      </c>
      <c r="AV127" s="21">
        <f t="shared" ref="AV127:BD127" si="348">10*AV124</f>
        <v>0.19132653061224492</v>
      </c>
      <c r="AW127" s="21">
        <f t="shared" si="348"/>
        <v>0.13666180758017493</v>
      </c>
      <c r="AX127" s="21">
        <f t="shared" si="348"/>
        <v>9.7615576842982082E-2</v>
      </c>
      <c r="AY127" s="21">
        <f t="shared" si="348"/>
        <v>6.9725412030701497E-2</v>
      </c>
      <c r="AZ127" s="21">
        <f t="shared" si="348"/>
        <v>4.9803865736215355E-2</v>
      </c>
      <c r="BA127" s="21">
        <f t="shared" si="348"/>
        <v>3.5574189811582391E-2</v>
      </c>
      <c r="BB127" s="21">
        <f t="shared" si="348"/>
        <v>2.5410135579701711E-2</v>
      </c>
      <c r="BC127" s="21">
        <f t="shared" si="348"/>
        <v>1.8150096842644077E-2</v>
      </c>
      <c r="BD127" s="21">
        <f t="shared" si="348"/>
        <v>1.2964354887602912E-2</v>
      </c>
      <c r="BE127" s="5"/>
      <c r="BF127" s="173"/>
      <c r="BG127" s="163"/>
      <c r="BH127" s="20" t="s">
        <v>57</v>
      </c>
      <c r="BI127" s="21">
        <f>10*BI124</f>
        <v>0.26785714285714285</v>
      </c>
      <c r="BJ127" s="21">
        <f t="shared" ref="BJ127:BR127" si="349">10*BJ124</f>
        <v>0.19132653061224492</v>
      </c>
      <c r="BK127" s="21">
        <f t="shared" si="349"/>
        <v>0.13666180758017493</v>
      </c>
      <c r="BL127" s="21">
        <f t="shared" si="349"/>
        <v>9.7615576842982082E-2</v>
      </c>
      <c r="BM127" s="21">
        <f t="shared" si="349"/>
        <v>6.9725412030701497E-2</v>
      </c>
      <c r="BN127" s="21">
        <f t="shared" si="349"/>
        <v>4.9803865736215355E-2</v>
      </c>
      <c r="BO127" s="21">
        <f t="shared" si="349"/>
        <v>3.5574189811582391E-2</v>
      </c>
      <c r="BP127" s="21">
        <f t="shared" si="349"/>
        <v>2.5410135579701711E-2</v>
      </c>
      <c r="BQ127" s="21">
        <f t="shared" si="349"/>
        <v>1.8150096842644077E-2</v>
      </c>
      <c r="BR127" s="21">
        <f t="shared" si="349"/>
        <v>1.2964354887602912E-2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0.26785714285714285</v>
      </c>
      <c r="F128" s="21">
        <f>10*F126</f>
        <v>0.45918367346938771</v>
      </c>
      <c r="G128" s="21">
        <f>10*G126</f>
        <v>0.59584548104956259</v>
      </c>
      <c r="H128" s="21">
        <f t="shared" ref="H128:N128" si="350">10*H126</f>
        <v>0.69346105789254497</v>
      </c>
      <c r="I128" s="21">
        <f t="shared" si="350"/>
        <v>0.76318646992324624</v>
      </c>
      <c r="J128" s="21">
        <f t="shared" si="350"/>
        <v>0.81299033565946155</v>
      </c>
      <c r="K128" s="21">
        <f t="shared" si="350"/>
        <v>0.84856452547104366</v>
      </c>
      <c r="L128" s="21">
        <f t="shared" si="350"/>
        <v>0.87397466105074428</v>
      </c>
      <c r="M128" s="21">
        <f t="shared" si="350"/>
        <v>0.89212475789339118</v>
      </c>
      <c r="N128" s="21">
        <f t="shared" si="350"/>
        <v>0.90508911278099513</v>
      </c>
      <c r="P128" s="173"/>
      <c r="Q128" s="163"/>
      <c r="R128" s="20" t="s">
        <v>58</v>
      </c>
      <c r="S128" s="21">
        <f>10*S126</f>
        <v>0.26785714285714285</v>
      </c>
      <c r="T128" s="21">
        <f>10*T126</f>
        <v>0.45918367346938771</v>
      </c>
      <c r="U128" s="21">
        <f>10*U126</f>
        <v>0.59584548104956259</v>
      </c>
      <c r="V128" s="21">
        <f t="shared" ref="V128:AB128" si="351">10*V126</f>
        <v>0.69346105789254497</v>
      </c>
      <c r="W128" s="21">
        <f t="shared" si="351"/>
        <v>0.76318646992324624</v>
      </c>
      <c r="X128" s="21">
        <f t="shared" si="351"/>
        <v>0.81299033565946155</v>
      </c>
      <c r="Y128" s="21">
        <f t="shared" si="351"/>
        <v>0.84856452547104366</v>
      </c>
      <c r="Z128" s="21">
        <f t="shared" si="351"/>
        <v>0.87397466105074428</v>
      </c>
      <c r="AA128" s="21">
        <f t="shared" si="351"/>
        <v>0.89212475789339118</v>
      </c>
      <c r="AB128" s="21">
        <f t="shared" si="351"/>
        <v>0.90508911278099513</v>
      </c>
      <c r="AC128" s="5"/>
      <c r="AD128" s="173"/>
      <c r="AE128" s="163"/>
      <c r="AF128" s="20" t="s">
        <v>58</v>
      </c>
      <c r="AG128" s="21">
        <f>10*AG126</f>
        <v>0.26785714285714285</v>
      </c>
      <c r="AH128" s="21">
        <f>10*AH126</f>
        <v>0.45918367346938771</v>
      </c>
      <c r="AI128" s="21">
        <f>10*AI126</f>
        <v>0.59584548104956259</v>
      </c>
      <c r="AJ128" s="21">
        <f t="shared" ref="AJ128:AP128" si="352">10*AJ126</f>
        <v>0.69346105789254497</v>
      </c>
      <c r="AK128" s="21">
        <f t="shared" si="352"/>
        <v>0.76318646992324624</v>
      </c>
      <c r="AL128" s="21">
        <f t="shared" si="352"/>
        <v>0.81299033565946155</v>
      </c>
      <c r="AM128" s="21">
        <f t="shared" si="352"/>
        <v>0.84856452547104366</v>
      </c>
      <c r="AN128" s="21">
        <f t="shared" si="352"/>
        <v>0.87397466105074428</v>
      </c>
      <c r="AO128" s="21">
        <f t="shared" si="352"/>
        <v>0.89212475789339118</v>
      </c>
      <c r="AP128" s="21">
        <f t="shared" si="352"/>
        <v>0.90508911278099513</v>
      </c>
      <c r="AQ128" s="5"/>
      <c r="AR128" s="173"/>
      <c r="AS128" s="163"/>
      <c r="AT128" s="20" t="s">
        <v>58</v>
      </c>
      <c r="AU128" s="21">
        <f>10*AU126</f>
        <v>0.26785714285714285</v>
      </c>
      <c r="AV128" s="21">
        <f>10*AV126</f>
        <v>0.45918367346938771</v>
      </c>
      <c r="AW128" s="21">
        <f>10*AW126</f>
        <v>0.59584548104956259</v>
      </c>
      <c r="AX128" s="21">
        <f t="shared" ref="AX128:BD128" si="353">10*AX126</f>
        <v>0.69346105789254497</v>
      </c>
      <c r="AY128" s="21">
        <f t="shared" si="353"/>
        <v>0.76318646992324624</v>
      </c>
      <c r="AZ128" s="21">
        <f t="shared" si="353"/>
        <v>0.81299033565946155</v>
      </c>
      <c r="BA128" s="21">
        <f t="shared" si="353"/>
        <v>0.84856452547104366</v>
      </c>
      <c r="BB128" s="21">
        <f t="shared" si="353"/>
        <v>0.87397466105074428</v>
      </c>
      <c r="BC128" s="21">
        <f t="shared" si="353"/>
        <v>0.89212475789339118</v>
      </c>
      <c r="BD128" s="21">
        <f t="shared" si="353"/>
        <v>0.90508911278099513</v>
      </c>
      <c r="BE128" s="5"/>
      <c r="BF128" s="173"/>
      <c r="BG128" s="163"/>
      <c r="BH128" s="20" t="s">
        <v>58</v>
      </c>
      <c r="BI128" s="21">
        <f>10*BI126</f>
        <v>0.26785714285714285</v>
      </c>
      <c r="BJ128" s="21">
        <f>10*BJ126</f>
        <v>0.45918367346938771</v>
      </c>
      <c r="BK128" s="21">
        <f>10*BK126</f>
        <v>0.59584548104956259</v>
      </c>
      <c r="BL128" s="21">
        <f t="shared" ref="BL128:BR128" si="354">10*BL126</f>
        <v>0.69346105789254497</v>
      </c>
      <c r="BM128" s="21">
        <f t="shared" si="354"/>
        <v>0.76318646992324624</v>
      </c>
      <c r="BN128" s="21">
        <f t="shared" si="354"/>
        <v>0.81299033565946155</v>
      </c>
      <c r="BO128" s="21">
        <f t="shared" si="354"/>
        <v>0.84856452547104366</v>
      </c>
      <c r="BP128" s="21">
        <f t="shared" si="354"/>
        <v>0.87397466105074428</v>
      </c>
      <c r="BQ128" s="21">
        <f t="shared" si="354"/>
        <v>0.89212475789339118</v>
      </c>
      <c r="BR128" s="21">
        <f t="shared" si="354"/>
        <v>0.90508911278099513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3.7499999999999999E-2</v>
      </c>
      <c r="F129" s="17">
        <f t="shared" ref="F129:N129" si="355">$E$11*$E$12</f>
        <v>3.7499999999999999E-2</v>
      </c>
      <c r="G129" s="17">
        <f t="shared" si="355"/>
        <v>3.7499999999999999E-2</v>
      </c>
      <c r="H129" s="17">
        <f t="shared" si="355"/>
        <v>3.7499999999999999E-2</v>
      </c>
      <c r="I129" s="17">
        <f t="shared" si="355"/>
        <v>3.7499999999999999E-2</v>
      </c>
      <c r="J129" s="17">
        <f t="shared" si="355"/>
        <v>3.7499999999999999E-2</v>
      </c>
      <c r="K129" s="17">
        <f t="shared" si="355"/>
        <v>3.7499999999999999E-2</v>
      </c>
      <c r="L129" s="17">
        <f t="shared" si="355"/>
        <v>3.7499999999999999E-2</v>
      </c>
      <c r="M129" s="17">
        <f t="shared" si="355"/>
        <v>3.7499999999999999E-2</v>
      </c>
      <c r="N129" s="17">
        <f t="shared" si="355"/>
        <v>3.7499999999999999E-2</v>
      </c>
      <c r="P129" s="173"/>
      <c r="Q129" s="171" t="s">
        <v>45</v>
      </c>
      <c r="R129" s="16" t="s">
        <v>55</v>
      </c>
      <c r="S129" s="17">
        <f>$E$11*$E$12</f>
        <v>3.7499999999999999E-2</v>
      </c>
      <c r="T129" s="17">
        <f t="shared" ref="T129:AB129" si="356">$E$11*$E$12</f>
        <v>3.7499999999999999E-2</v>
      </c>
      <c r="U129" s="17">
        <f t="shared" si="356"/>
        <v>3.7499999999999999E-2</v>
      </c>
      <c r="V129" s="17">
        <f t="shared" si="356"/>
        <v>3.7499999999999999E-2</v>
      </c>
      <c r="W129" s="17">
        <f t="shared" si="356"/>
        <v>3.7499999999999999E-2</v>
      </c>
      <c r="X129" s="17">
        <f t="shared" si="356"/>
        <v>3.7499999999999999E-2</v>
      </c>
      <c r="Y129" s="17">
        <f t="shared" si="356"/>
        <v>3.7499999999999999E-2</v>
      </c>
      <c r="Z129" s="17">
        <f t="shared" si="356"/>
        <v>3.7499999999999999E-2</v>
      </c>
      <c r="AA129" s="17">
        <f t="shared" si="356"/>
        <v>3.7499999999999999E-2</v>
      </c>
      <c r="AB129" s="17">
        <f t="shared" si="356"/>
        <v>3.7499999999999999E-2</v>
      </c>
      <c r="AC129" s="5"/>
      <c r="AD129" s="173"/>
      <c r="AE129" s="171" t="s">
        <v>45</v>
      </c>
      <c r="AF129" s="16" t="s">
        <v>55</v>
      </c>
      <c r="AG129" s="17">
        <f>$E$11*$E$12</f>
        <v>3.7499999999999999E-2</v>
      </c>
      <c r="AH129" s="17">
        <f t="shared" ref="AH129:AP129" si="357">$E$11*$E$12</f>
        <v>3.7499999999999999E-2</v>
      </c>
      <c r="AI129" s="17">
        <f t="shared" si="357"/>
        <v>3.7499999999999999E-2</v>
      </c>
      <c r="AJ129" s="17">
        <f t="shared" si="357"/>
        <v>3.7499999999999999E-2</v>
      </c>
      <c r="AK129" s="17">
        <f t="shared" si="357"/>
        <v>3.7499999999999999E-2</v>
      </c>
      <c r="AL129" s="17">
        <f t="shared" si="357"/>
        <v>3.7499999999999999E-2</v>
      </c>
      <c r="AM129" s="17">
        <f t="shared" si="357"/>
        <v>3.7499999999999999E-2</v>
      </c>
      <c r="AN129" s="17">
        <f t="shared" si="357"/>
        <v>3.7499999999999999E-2</v>
      </c>
      <c r="AO129" s="17">
        <f t="shared" si="357"/>
        <v>3.7499999999999999E-2</v>
      </c>
      <c r="AP129" s="17">
        <f t="shared" si="357"/>
        <v>3.7499999999999999E-2</v>
      </c>
      <c r="AQ129" s="5"/>
      <c r="AR129" s="173"/>
      <c r="AS129" s="171" t="s">
        <v>45</v>
      </c>
      <c r="AT129" s="16" t="s">
        <v>55</v>
      </c>
      <c r="AU129" s="17">
        <f>$E$11*$E$12</f>
        <v>3.7499999999999999E-2</v>
      </c>
      <c r="AV129" s="17">
        <f t="shared" ref="AV129:BD129" si="358">$E$11*$E$12</f>
        <v>3.7499999999999999E-2</v>
      </c>
      <c r="AW129" s="17">
        <f t="shared" si="358"/>
        <v>3.7499999999999999E-2</v>
      </c>
      <c r="AX129" s="17">
        <f t="shared" si="358"/>
        <v>3.7499999999999999E-2</v>
      </c>
      <c r="AY129" s="17">
        <f t="shared" si="358"/>
        <v>3.7499999999999999E-2</v>
      </c>
      <c r="AZ129" s="17">
        <f t="shared" si="358"/>
        <v>3.7499999999999999E-2</v>
      </c>
      <c r="BA129" s="17">
        <f t="shared" si="358"/>
        <v>3.7499999999999999E-2</v>
      </c>
      <c r="BB129" s="17">
        <f t="shared" si="358"/>
        <v>3.7499999999999999E-2</v>
      </c>
      <c r="BC129" s="17">
        <f t="shared" si="358"/>
        <v>3.7499999999999999E-2</v>
      </c>
      <c r="BD129" s="17">
        <f t="shared" si="358"/>
        <v>3.7499999999999999E-2</v>
      </c>
      <c r="BE129" s="5"/>
      <c r="BF129" s="173"/>
      <c r="BG129" s="171" t="s">
        <v>45</v>
      </c>
      <c r="BH129" s="16" t="s">
        <v>55</v>
      </c>
      <c r="BI129" s="17">
        <f>$E$11*$E$12</f>
        <v>3.7499999999999999E-2</v>
      </c>
      <c r="BJ129" s="17">
        <f t="shared" ref="BJ129:BR129" si="359">$E$11*$E$12</f>
        <v>3.7499999999999999E-2</v>
      </c>
      <c r="BK129" s="17">
        <f t="shared" si="359"/>
        <v>3.7499999999999999E-2</v>
      </c>
      <c r="BL129" s="17">
        <f t="shared" si="359"/>
        <v>3.7499999999999999E-2</v>
      </c>
      <c r="BM129" s="17">
        <f t="shared" si="359"/>
        <v>3.7499999999999999E-2</v>
      </c>
      <c r="BN129" s="17">
        <f t="shared" si="359"/>
        <v>3.7499999999999999E-2</v>
      </c>
      <c r="BO129" s="17">
        <f t="shared" si="359"/>
        <v>3.7499999999999999E-2</v>
      </c>
      <c r="BP129" s="17">
        <f t="shared" si="359"/>
        <v>3.7499999999999999E-2</v>
      </c>
      <c r="BQ129" s="17">
        <f t="shared" si="359"/>
        <v>3.7499999999999999E-2</v>
      </c>
      <c r="BR129" s="17">
        <f t="shared" si="359"/>
        <v>3.7499999999999999E-2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37500</v>
      </c>
      <c r="F130" s="22">
        <f t="shared" ref="F130:N130" si="360">F127*F$16</f>
        <v>37500</v>
      </c>
      <c r="G130" s="22">
        <f t="shared" si="360"/>
        <v>37500</v>
      </c>
      <c r="H130" s="22">
        <f t="shared" si="360"/>
        <v>37500</v>
      </c>
      <c r="I130" s="22">
        <f t="shared" si="360"/>
        <v>37500</v>
      </c>
      <c r="J130" s="22">
        <f t="shared" si="360"/>
        <v>37500</v>
      </c>
      <c r="K130" s="22">
        <f t="shared" si="360"/>
        <v>37500</v>
      </c>
      <c r="L130" s="22">
        <f t="shared" si="360"/>
        <v>37500</v>
      </c>
      <c r="M130" s="22">
        <f t="shared" si="360"/>
        <v>37500</v>
      </c>
      <c r="N130" s="22">
        <f t="shared" si="360"/>
        <v>37500</v>
      </c>
      <c r="P130" s="173"/>
      <c r="Q130" s="163"/>
      <c r="R130" s="20" t="s">
        <v>57</v>
      </c>
      <c r="S130" s="22">
        <f>S127*S$16</f>
        <v>37500</v>
      </c>
      <c r="T130" s="22">
        <f t="shared" ref="T130:AB130" si="361">T127*T$16</f>
        <v>37500</v>
      </c>
      <c r="U130" s="22">
        <f t="shared" si="361"/>
        <v>37500</v>
      </c>
      <c r="V130" s="22">
        <f t="shared" si="361"/>
        <v>37500</v>
      </c>
      <c r="W130" s="22">
        <f t="shared" si="361"/>
        <v>37500</v>
      </c>
      <c r="X130" s="22">
        <f t="shared" si="361"/>
        <v>37500</v>
      </c>
      <c r="Y130" s="22">
        <f t="shared" si="361"/>
        <v>37500</v>
      </c>
      <c r="Z130" s="22">
        <f t="shared" si="361"/>
        <v>37500</v>
      </c>
      <c r="AA130" s="22">
        <f t="shared" si="361"/>
        <v>37500</v>
      </c>
      <c r="AB130" s="22">
        <f t="shared" si="361"/>
        <v>37500</v>
      </c>
      <c r="AC130" s="5"/>
      <c r="AD130" s="173"/>
      <c r="AE130" s="163"/>
      <c r="AF130" s="20" t="s">
        <v>57</v>
      </c>
      <c r="AG130" s="22">
        <f>AG127*AG$16</f>
        <v>37500</v>
      </c>
      <c r="AH130" s="22">
        <f t="shared" ref="AH130:AP130" si="362">AH127*AH$16</f>
        <v>37500</v>
      </c>
      <c r="AI130" s="22">
        <f t="shared" si="362"/>
        <v>37500</v>
      </c>
      <c r="AJ130" s="22">
        <f t="shared" si="362"/>
        <v>37500</v>
      </c>
      <c r="AK130" s="22">
        <f t="shared" si="362"/>
        <v>37500</v>
      </c>
      <c r="AL130" s="22">
        <f t="shared" si="362"/>
        <v>37500</v>
      </c>
      <c r="AM130" s="22">
        <f t="shared" si="362"/>
        <v>37500</v>
      </c>
      <c r="AN130" s="22">
        <f t="shared" si="362"/>
        <v>37500</v>
      </c>
      <c r="AO130" s="22">
        <f t="shared" si="362"/>
        <v>37500</v>
      </c>
      <c r="AP130" s="22">
        <f t="shared" si="362"/>
        <v>37500</v>
      </c>
      <c r="AQ130" s="5"/>
      <c r="AR130" s="173"/>
      <c r="AS130" s="163"/>
      <c r="AT130" s="20" t="s">
        <v>57</v>
      </c>
      <c r="AU130" s="22">
        <f>AU127*AU$16</f>
        <v>37500</v>
      </c>
      <c r="AV130" s="22">
        <f t="shared" ref="AV130:BD130" si="363">AV127*AV$16</f>
        <v>37500</v>
      </c>
      <c r="AW130" s="22">
        <f t="shared" si="363"/>
        <v>37500</v>
      </c>
      <c r="AX130" s="22">
        <f t="shared" si="363"/>
        <v>37500</v>
      </c>
      <c r="AY130" s="22">
        <f t="shared" si="363"/>
        <v>37500</v>
      </c>
      <c r="AZ130" s="22">
        <f t="shared" si="363"/>
        <v>37500</v>
      </c>
      <c r="BA130" s="22">
        <f t="shared" si="363"/>
        <v>37500</v>
      </c>
      <c r="BB130" s="22">
        <f t="shared" si="363"/>
        <v>37500</v>
      </c>
      <c r="BC130" s="22">
        <f t="shared" si="363"/>
        <v>37500</v>
      </c>
      <c r="BD130" s="22">
        <f t="shared" si="363"/>
        <v>37500</v>
      </c>
      <c r="BE130" s="5"/>
      <c r="BF130" s="173"/>
      <c r="BG130" s="163"/>
      <c r="BH130" s="20" t="s">
        <v>57</v>
      </c>
      <c r="BI130" s="22">
        <f>BI127*BI$16</f>
        <v>37500</v>
      </c>
      <c r="BJ130" s="22">
        <f t="shared" ref="BJ130:BR130" si="364">BJ127*BJ$16</f>
        <v>37500</v>
      </c>
      <c r="BK130" s="22">
        <f t="shared" si="364"/>
        <v>37500</v>
      </c>
      <c r="BL130" s="22">
        <f t="shared" si="364"/>
        <v>37500</v>
      </c>
      <c r="BM130" s="22">
        <f t="shared" si="364"/>
        <v>37500</v>
      </c>
      <c r="BN130" s="22">
        <f t="shared" si="364"/>
        <v>37500</v>
      </c>
      <c r="BO130" s="22">
        <f t="shared" si="364"/>
        <v>37500</v>
      </c>
      <c r="BP130" s="22">
        <f t="shared" si="364"/>
        <v>37500</v>
      </c>
      <c r="BQ130" s="22">
        <f t="shared" si="364"/>
        <v>37500</v>
      </c>
      <c r="BR130" s="22">
        <f t="shared" si="364"/>
        <v>37500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37500</v>
      </c>
      <c r="F131" s="22">
        <f>E131+F130</f>
        <v>75000</v>
      </c>
      <c r="G131" s="22">
        <f t="shared" ref="G131:N131" si="365">F131+G130</f>
        <v>112500</v>
      </c>
      <c r="H131" s="22">
        <f t="shared" si="365"/>
        <v>150000</v>
      </c>
      <c r="I131" s="22">
        <f t="shared" si="365"/>
        <v>187500</v>
      </c>
      <c r="J131" s="22">
        <f t="shared" si="365"/>
        <v>225000</v>
      </c>
      <c r="K131" s="22">
        <f t="shared" si="365"/>
        <v>262500</v>
      </c>
      <c r="L131" s="22">
        <f t="shared" si="365"/>
        <v>300000</v>
      </c>
      <c r="M131" s="22">
        <f t="shared" si="365"/>
        <v>337500</v>
      </c>
      <c r="N131" s="22">
        <f t="shared" si="365"/>
        <v>375000</v>
      </c>
      <c r="P131" s="173"/>
      <c r="Q131" s="163"/>
      <c r="R131" s="20" t="s">
        <v>58</v>
      </c>
      <c r="S131" s="22">
        <f>S130</f>
        <v>37500</v>
      </c>
      <c r="T131" s="22">
        <f>S131+T130</f>
        <v>75000</v>
      </c>
      <c r="U131" s="22">
        <f t="shared" ref="U131:AB131" si="366">T131+U130</f>
        <v>112500</v>
      </c>
      <c r="V131" s="22">
        <f t="shared" si="366"/>
        <v>150000</v>
      </c>
      <c r="W131" s="22">
        <f t="shared" si="366"/>
        <v>187500</v>
      </c>
      <c r="X131" s="22">
        <f t="shared" si="366"/>
        <v>225000</v>
      </c>
      <c r="Y131" s="22">
        <f t="shared" si="366"/>
        <v>262500</v>
      </c>
      <c r="Z131" s="22">
        <f t="shared" si="366"/>
        <v>300000</v>
      </c>
      <c r="AA131" s="22">
        <f t="shared" si="366"/>
        <v>337500</v>
      </c>
      <c r="AB131" s="22">
        <f t="shared" si="366"/>
        <v>375000</v>
      </c>
      <c r="AC131" s="5"/>
      <c r="AD131" s="173"/>
      <c r="AE131" s="163"/>
      <c r="AF131" s="20" t="s">
        <v>58</v>
      </c>
      <c r="AG131" s="22">
        <f>AG130</f>
        <v>37500</v>
      </c>
      <c r="AH131" s="22">
        <f>AG131+AH130</f>
        <v>75000</v>
      </c>
      <c r="AI131" s="22">
        <f t="shared" ref="AI131:AP131" si="367">AH131+AI130</f>
        <v>112500</v>
      </c>
      <c r="AJ131" s="22">
        <f t="shared" si="367"/>
        <v>150000</v>
      </c>
      <c r="AK131" s="22">
        <f t="shared" si="367"/>
        <v>187500</v>
      </c>
      <c r="AL131" s="22">
        <f t="shared" si="367"/>
        <v>225000</v>
      </c>
      <c r="AM131" s="22">
        <f t="shared" si="367"/>
        <v>262500</v>
      </c>
      <c r="AN131" s="22">
        <f t="shared" si="367"/>
        <v>300000</v>
      </c>
      <c r="AO131" s="22">
        <f t="shared" si="367"/>
        <v>337500</v>
      </c>
      <c r="AP131" s="22">
        <f t="shared" si="367"/>
        <v>375000</v>
      </c>
      <c r="AQ131" s="5"/>
      <c r="AR131" s="173"/>
      <c r="AS131" s="163"/>
      <c r="AT131" s="20" t="s">
        <v>58</v>
      </c>
      <c r="AU131" s="22">
        <f>AU130</f>
        <v>37500</v>
      </c>
      <c r="AV131" s="22">
        <f>AU131+AV130</f>
        <v>75000</v>
      </c>
      <c r="AW131" s="22">
        <f t="shared" ref="AW131:BD131" si="368">AV131+AW130</f>
        <v>112500</v>
      </c>
      <c r="AX131" s="22">
        <f t="shared" si="368"/>
        <v>150000</v>
      </c>
      <c r="AY131" s="22">
        <f t="shared" si="368"/>
        <v>187500</v>
      </c>
      <c r="AZ131" s="22">
        <f t="shared" si="368"/>
        <v>225000</v>
      </c>
      <c r="BA131" s="22">
        <f t="shared" si="368"/>
        <v>262500</v>
      </c>
      <c r="BB131" s="22">
        <f t="shared" si="368"/>
        <v>300000</v>
      </c>
      <c r="BC131" s="22">
        <f t="shared" si="368"/>
        <v>337500</v>
      </c>
      <c r="BD131" s="22">
        <f t="shared" si="368"/>
        <v>375000</v>
      </c>
      <c r="BE131" s="5"/>
      <c r="BF131" s="173"/>
      <c r="BG131" s="163"/>
      <c r="BH131" s="20" t="s">
        <v>58</v>
      </c>
      <c r="BI131" s="22">
        <f>BI130</f>
        <v>37500</v>
      </c>
      <c r="BJ131" s="22">
        <f>BI131+BJ130</f>
        <v>75000</v>
      </c>
      <c r="BK131" s="22">
        <f t="shared" ref="BK131:BR131" si="369">BJ131+BK130</f>
        <v>112500</v>
      </c>
      <c r="BL131" s="22">
        <f t="shared" si="369"/>
        <v>150000</v>
      </c>
      <c r="BM131" s="22">
        <f t="shared" si="369"/>
        <v>187500</v>
      </c>
      <c r="BN131" s="22">
        <f t="shared" si="369"/>
        <v>225000</v>
      </c>
      <c r="BO131" s="22">
        <f t="shared" si="369"/>
        <v>262500</v>
      </c>
      <c r="BP131" s="22">
        <f t="shared" si="369"/>
        <v>300000</v>
      </c>
      <c r="BQ131" s="22">
        <f t="shared" si="369"/>
        <v>337500</v>
      </c>
      <c r="BR131" s="22">
        <f t="shared" si="369"/>
        <v>375000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3.7499999999999999E-2</v>
      </c>
      <c r="F132" s="17">
        <f>F126*F$16/$E$4-E132</f>
        <v>5.2499999999999998E-2</v>
      </c>
      <c r="G132" s="17">
        <f>G126*G$16/$E$4-F132-E132</f>
        <v>7.3499999999999954E-2</v>
      </c>
      <c r="H132" s="17">
        <f>H126*H$16/$E$4-G132-F132-E132</f>
        <v>0.10290000000000013</v>
      </c>
      <c r="I132" s="17">
        <f>I126*I$16/$E$4-H132-G132-F132-E132</f>
        <v>0.14405999999999988</v>
      </c>
      <c r="J132" s="17">
        <f>J126*J$16/$E$4-I132-H132-G132-F132-E132</f>
        <v>0.201684</v>
      </c>
      <c r="K132" s="17">
        <f>K126*K$16/$E$4-J132-I132-H132-G132-F132-E132</f>
        <v>0.28235759999999971</v>
      </c>
      <c r="L132" s="17">
        <f>L126*L$16/$E$4-K132-J132-I132-H132-G132-F132-E132</f>
        <v>0.39530063999999848</v>
      </c>
      <c r="M132" s="17">
        <f>M126*M$16/$E$4-L132-K132-J132-I132-H132-G132-F132-E132</f>
        <v>0.55342089600000477</v>
      </c>
      <c r="N132" s="17">
        <f>N126*N$16/$E$4-M132-L132-K132-J132-I132-H132-G132-F132-E132</f>
        <v>0.77478925440000423</v>
      </c>
      <c r="P132" s="173"/>
      <c r="Q132" s="171" t="s">
        <v>44</v>
      </c>
      <c r="R132" s="16" t="s">
        <v>55</v>
      </c>
      <c r="S132" s="17">
        <f>S126*S$16/$E$4</f>
        <v>3.7499999999999999E-2</v>
      </c>
      <c r="T132" s="17">
        <f>T126*T$16/$E$4-S132</f>
        <v>5.2499999999999998E-2</v>
      </c>
      <c r="U132" s="17">
        <f>U126*U$16/$E$4-T132-S132</f>
        <v>7.3499999999999954E-2</v>
      </c>
      <c r="V132" s="17">
        <f>V126*V$16/$E$4-U132-T132-S132</f>
        <v>0.10290000000000013</v>
      </c>
      <c r="W132" s="17">
        <f>W126*W$16/$E$4-V132-U132-T132-S132</f>
        <v>0.14405999999999988</v>
      </c>
      <c r="X132" s="17">
        <f>X126*X$16/$E$4-W132-V132-U132-T132-S132</f>
        <v>0.201684</v>
      </c>
      <c r="Y132" s="17">
        <f>Y126*Y$16/$E$4-X132-W132-V132-U132-T132-S132</f>
        <v>0.28235759999999971</v>
      </c>
      <c r="Z132" s="17">
        <f>Z126*Z$16/$E$4-Y132-X132-W132-V132-U132-T132-S132</f>
        <v>0.39530063999999848</v>
      </c>
      <c r="AA132" s="17">
        <f>AA126*AA$16/$E$4-Z132-Y132-X132-W132-V132-U132-T132-S132</f>
        <v>0.55342089600000477</v>
      </c>
      <c r="AB132" s="17">
        <f>AB126*AB$16/$E$4-AA132-Z132-Y132-X132-W132-V132-U132-T132-S132</f>
        <v>0.77478925440000423</v>
      </c>
      <c r="AC132" s="5"/>
      <c r="AD132" s="173"/>
      <c r="AE132" s="171" t="s">
        <v>44</v>
      </c>
      <c r="AF132" s="16" t="s">
        <v>55</v>
      </c>
      <c r="AG132" s="17">
        <f>AG126*AG$16/$E$4</f>
        <v>3.7499999999999999E-2</v>
      </c>
      <c r="AH132" s="17">
        <f>AH126*AH$16/$E$4-AG132</f>
        <v>5.2499999999999998E-2</v>
      </c>
      <c r="AI132" s="17">
        <f>AI126*AI$16/$E$4-AH132-AG132</f>
        <v>7.3499999999999954E-2</v>
      </c>
      <c r="AJ132" s="17">
        <f>AJ126*AJ$16/$E$4-AI132-AH132-AG132</f>
        <v>0.10290000000000013</v>
      </c>
      <c r="AK132" s="17">
        <f>AK126*AK$16/$E$4-AJ132-AI132-AH132-AG132</f>
        <v>0.14405999999999988</v>
      </c>
      <c r="AL132" s="17">
        <f>AL126*AL$16/$E$4-AK132-AJ132-AI132-AH132-AG132</f>
        <v>0.201684</v>
      </c>
      <c r="AM132" s="17">
        <f>AM126*AM$16/$E$4-AL132-AK132-AJ132-AI132-AH132-AG132</f>
        <v>0.28235759999999971</v>
      </c>
      <c r="AN132" s="17">
        <f>AN126*AN$16/$E$4-AM132-AL132-AK132-AJ132-AI132-AH132-AG132</f>
        <v>0.39530063999999848</v>
      </c>
      <c r="AO132" s="17">
        <f>AO126*AO$16/$E$4-AN132-AM132-AL132-AK132-AJ132-AI132-AH132-AG132</f>
        <v>0.55342089600000477</v>
      </c>
      <c r="AP132" s="17">
        <f>AP126*AP$16/$E$4-AO132-AN132-AM132-AL132-AK132-AJ132-AI132-AH132-AG132</f>
        <v>0.77478925440000423</v>
      </c>
      <c r="AQ132" s="5"/>
      <c r="AR132" s="173"/>
      <c r="AS132" s="171" t="s">
        <v>44</v>
      </c>
      <c r="AT132" s="16" t="s">
        <v>55</v>
      </c>
      <c r="AU132" s="17">
        <f>AU126*AU$16/$E$4</f>
        <v>3.7499999999999999E-2</v>
      </c>
      <c r="AV132" s="17">
        <f>AV126*AV$16/$E$4-AU132</f>
        <v>5.2499999999999998E-2</v>
      </c>
      <c r="AW132" s="17">
        <f>AW126*AW$16/$E$4-AV132-AU132</f>
        <v>7.3499999999999954E-2</v>
      </c>
      <c r="AX132" s="17">
        <f>AX126*AX$16/$E$4-AW132-AV132-AU132</f>
        <v>0.10290000000000013</v>
      </c>
      <c r="AY132" s="17">
        <f>AY126*AY$16/$E$4-AX132-AW132-AV132-AU132</f>
        <v>0.14405999999999988</v>
      </c>
      <c r="AZ132" s="17">
        <f>AZ126*AZ$16/$E$4-AY132-AX132-AW132-AV132-AU132</f>
        <v>0.201684</v>
      </c>
      <c r="BA132" s="17">
        <f>BA126*BA$16/$E$4-AZ132-AY132-AX132-AW132-AV132-AU132</f>
        <v>0.28235759999999971</v>
      </c>
      <c r="BB132" s="17">
        <f>BB126*BB$16/$E$4-BA132-AZ132-AY132-AX132-AW132-AV132-AU132</f>
        <v>0.39530063999999848</v>
      </c>
      <c r="BC132" s="17">
        <f>BC126*BC$16/$E$4-BB132-BA132-AZ132-AY132-AX132-AW132-AV132-AU132</f>
        <v>0.55342089600000477</v>
      </c>
      <c r="BD132" s="17">
        <f>BD126*BD$16/$E$4-BC132-BB132-BA132-AZ132-AY132-AX132-AW132-AV132-AU132</f>
        <v>0.77478925440000423</v>
      </c>
      <c r="BE132" s="5"/>
      <c r="BF132" s="173"/>
      <c r="BG132" s="171" t="s">
        <v>44</v>
      </c>
      <c r="BH132" s="16" t="s">
        <v>55</v>
      </c>
      <c r="BI132" s="17">
        <f>BI126*BI$16/$E$4</f>
        <v>3.7499999999999999E-2</v>
      </c>
      <c r="BJ132" s="17">
        <f>BJ126*BJ$16/$E$4-BI132</f>
        <v>5.2499999999999998E-2</v>
      </c>
      <c r="BK132" s="17">
        <f>BK126*BK$16/$E$4-BJ132-BI132</f>
        <v>7.3499999999999954E-2</v>
      </c>
      <c r="BL132" s="17">
        <f>BL126*BL$16/$E$4-BK132-BJ132-BI132</f>
        <v>0.10290000000000013</v>
      </c>
      <c r="BM132" s="17">
        <f>BM126*BM$16/$E$4-BL132-BK132-BJ132-BI132</f>
        <v>0.14405999999999988</v>
      </c>
      <c r="BN132" s="17">
        <f>BN126*BN$16/$E$4-BM132-BL132-BK132-BJ132-BI132</f>
        <v>0.201684</v>
      </c>
      <c r="BO132" s="17">
        <f>BO126*BO$16/$E$4-BN132-BM132-BL132-BK132-BJ132-BI132</f>
        <v>0.28235759999999971</v>
      </c>
      <c r="BP132" s="17">
        <f>BP126*BP$16/$E$4-BO132-BN132-BM132-BL132-BK132-BJ132-BI132</f>
        <v>0.39530063999999848</v>
      </c>
      <c r="BQ132" s="17">
        <f>BQ126*BQ$16/$E$4-BP132-BO132-BN132-BM132-BL132-BK132-BJ132-BI132</f>
        <v>0.55342089600000477</v>
      </c>
      <c r="BR132" s="17">
        <f>BR126*BR$16/$E$4-BQ132-BP132-BO132-BN132-BM132-BL132-BK132-BJ132-BI132</f>
        <v>0.77478925440000423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8.2091999999999984E-2</v>
      </c>
      <c r="J133" s="18"/>
      <c r="K133" s="18"/>
      <c r="L133" s="18"/>
      <c r="M133" s="18"/>
      <c r="N133" s="18">
        <f>SUM(E132:N132)/10</f>
        <v>0.26180123904000074</v>
      </c>
      <c r="P133" s="173"/>
      <c r="Q133" s="165"/>
      <c r="R133" s="16" t="s">
        <v>56</v>
      </c>
      <c r="S133" s="18"/>
      <c r="T133" s="18"/>
      <c r="U133" s="18"/>
      <c r="V133" s="18"/>
      <c r="W133" s="18">
        <f>SUM(S132:W132)/5</f>
        <v>8.2091999999999984E-2</v>
      </c>
      <c r="X133" s="18"/>
      <c r="Y133" s="18"/>
      <c r="Z133" s="18"/>
      <c r="AA133" s="18"/>
      <c r="AB133" s="18">
        <f>SUM(S132:AB132)/10</f>
        <v>0.26180123904000074</v>
      </c>
      <c r="AC133" s="5"/>
      <c r="AD133" s="173"/>
      <c r="AE133" s="165"/>
      <c r="AF133" s="16" t="s">
        <v>56</v>
      </c>
      <c r="AG133" s="18"/>
      <c r="AH133" s="18"/>
      <c r="AI133" s="18"/>
      <c r="AJ133" s="18"/>
      <c r="AK133" s="18">
        <f>SUM(AG132:AK132)/5</f>
        <v>8.2091999999999984E-2</v>
      </c>
      <c r="AL133" s="18"/>
      <c r="AM133" s="18"/>
      <c r="AN133" s="18"/>
      <c r="AO133" s="18"/>
      <c r="AP133" s="18">
        <f>SUM(AG132:AP132)/10</f>
        <v>0.26180123904000074</v>
      </c>
      <c r="AQ133" s="5"/>
      <c r="AR133" s="173"/>
      <c r="AS133" s="165"/>
      <c r="AT133" s="16" t="s">
        <v>56</v>
      </c>
      <c r="AU133" s="18"/>
      <c r="AV133" s="18"/>
      <c r="AW133" s="18"/>
      <c r="AX133" s="18"/>
      <c r="AY133" s="18">
        <f>SUM(AU132:AY132)/5</f>
        <v>8.2091999999999984E-2</v>
      </c>
      <c r="AZ133" s="18"/>
      <c r="BA133" s="18"/>
      <c r="BB133" s="18"/>
      <c r="BC133" s="18"/>
      <c r="BD133" s="18">
        <f>SUM(AU132:BD132)/10</f>
        <v>0.26180123904000074</v>
      </c>
      <c r="BE133" s="5"/>
      <c r="BF133" s="173"/>
      <c r="BG133" s="165"/>
      <c r="BH133" s="16" t="s">
        <v>56</v>
      </c>
      <c r="BI133" s="18"/>
      <c r="BJ133" s="18"/>
      <c r="BK133" s="18"/>
      <c r="BL133" s="18"/>
      <c r="BM133" s="18">
        <f>SUM(BI132:BM132)/5</f>
        <v>8.2091999999999984E-2</v>
      </c>
      <c r="BN133" s="18"/>
      <c r="BO133" s="18"/>
      <c r="BP133" s="18"/>
      <c r="BQ133" s="18"/>
      <c r="BR133" s="18">
        <f>SUM(BI132:BR132)/10</f>
        <v>0.26180123904000074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37500</v>
      </c>
      <c r="F134" s="23">
        <f>F136-E136</f>
        <v>52499.999999999985</v>
      </c>
      <c r="G134" s="23">
        <f t="shared" ref="G134:N134" si="370">G136-F136</f>
        <v>73499.999999999985</v>
      </c>
      <c r="H134" s="23">
        <f t="shared" si="370"/>
        <v>102900.00000000009</v>
      </c>
      <c r="I134" s="23">
        <f t="shared" si="370"/>
        <v>144059.99999999994</v>
      </c>
      <c r="J134" s="23">
        <f t="shared" si="370"/>
        <v>201683.99999999988</v>
      </c>
      <c r="K134" s="23">
        <f t="shared" si="370"/>
        <v>282357.59999999974</v>
      </c>
      <c r="L134" s="23">
        <f t="shared" si="370"/>
        <v>395300.63999999827</v>
      </c>
      <c r="M134" s="23">
        <f t="shared" si="370"/>
        <v>553420.89600000507</v>
      </c>
      <c r="N134" s="23">
        <f t="shared" si="370"/>
        <v>774789.2544000044</v>
      </c>
      <c r="P134" s="173"/>
      <c r="Q134" s="163"/>
      <c r="R134" s="20" t="s">
        <v>57</v>
      </c>
      <c r="S134" s="23">
        <f>S136</f>
        <v>37500</v>
      </c>
      <c r="T134" s="23">
        <f>T136-S136</f>
        <v>52499.999999999985</v>
      </c>
      <c r="U134" s="23">
        <f t="shared" ref="U134:AB134" si="371">U136-T136</f>
        <v>73499.999999999985</v>
      </c>
      <c r="V134" s="23">
        <f t="shared" si="371"/>
        <v>102900.00000000009</v>
      </c>
      <c r="W134" s="23">
        <f t="shared" si="371"/>
        <v>144059.99999999994</v>
      </c>
      <c r="X134" s="23">
        <f t="shared" si="371"/>
        <v>201683.99999999988</v>
      </c>
      <c r="Y134" s="23">
        <f t="shared" si="371"/>
        <v>282357.59999999974</v>
      </c>
      <c r="Z134" s="23">
        <f t="shared" si="371"/>
        <v>395300.63999999827</v>
      </c>
      <c r="AA134" s="23">
        <f t="shared" si="371"/>
        <v>553420.89600000507</v>
      </c>
      <c r="AB134" s="23">
        <f t="shared" si="371"/>
        <v>774789.2544000044</v>
      </c>
      <c r="AC134" s="5"/>
      <c r="AD134" s="173"/>
      <c r="AE134" s="163"/>
      <c r="AF134" s="20" t="s">
        <v>57</v>
      </c>
      <c r="AG134" s="23">
        <f>AG136</f>
        <v>37500</v>
      </c>
      <c r="AH134" s="23">
        <f>AH136-AG136</f>
        <v>52499.999999999985</v>
      </c>
      <c r="AI134" s="23">
        <f t="shared" ref="AI134:AP134" si="372">AI136-AH136</f>
        <v>73499.999999999985</v>
      </c>
      <c r="AJ134" s="23">
        <f t="shared" si="372"/>
        <v>102900.00000000009</v>
      </c>
      <c r="AK134" s="23">
        <f t="shared" si="372"/>
        <v>144059.99999999994</v>
      </c>
      <c r="AL134" s="23">
        <f t="shared" si="372"/>
        <v>201683.99999999988</v>
      </c>
      <c r="AM134" s="23">
        <f t="shared" si="372"/>
        <v>282357.59999999974</v>
      </c>
      <c r="AN134" s="23">
        <f t="shared" si="372"/>
        <v>395300.63999999827</v>
      </c>
      <c r="AO134" s="23">
        <f t="shared" si="372"/>
        <v>553420.89600000507</v>
      </c>
      <c r="AP134" s="23">
        <f t="shared" si="372"/>
        <v>774789.2544000044</v>
      </c>
      <c r="AQ134" s="5"/>
      <c r="AR134" s="173"/>
      <c r="AS134" s="163"/>
      <c r="AT134" s="20" t="s">
        <v>57</v>
      </c>
      <c r="AU134" s="23">
        <f>AU136</f>
        <v>37500</v>
      </c>
      <c r="AV134" s="23">
        <f>AV136-AU136</f>
        <v>52499.999999999985</v>
      </c>
      <c r="AW134" s="23">
        <f t="shared" ref="AW134:BD134" si="373">AW136-AV136</f>
        <v>73499.999999999985</v>
      </c>
      <c r="AX134" s="23">
        <f t="shared" si="373"/>
        <v>102900.00000000009</v>
      </c>
      <c r="AY134" s="23">
        <f t="shared" si="373"/>
        <v>144059.99999999994</v>
      </c>
      <c r="AZ134" s="23">
        <f t="shared" si="373"/>
        <v>201683.99999999988</v>
      </c>
      <c r="BA134" s="23">
        <f t="shared" si="373"/>
        <v>282357.59999999974</v>
      </c>
      <c r="BB134" s="23">
        <f t="shared" si="373"/>
        <v>395300.63999999827</v>
      </c>
      <c r="BC134" s="23">
        <f t="shared" si="373"/>
        <v>553420.89600000507</v>
      </c>
      <c r="BD134" s="23">
        <f t="shared" si="373"/>
        <v>774789.2544000044</v>
      </c>
      <c r="BE134" s="5"/>
      <c r="BF134" s="173"/>
      <c r="BG134" s="163"/>
      <c r="BH134" s="20" t="s">
        <v>57</v>
      </c>
      <c r="BI134" s="23">
        <f>BI136</f>
        <v>37500</v>
      </c>
      <c r="BJ134" s="23">
        <f>BJ136-BI136</f>
        <v>52499.999999999985</v>
      </c>
      <c r="BK134" s="23">
        <f t="shared" ref="BK134:BR134" si="374">BK136-BJ136</f>
        <v>73499.999999999985</v>
      </c>
      <c r="BL134" s="23">
        <f t="shared" si="374"/>
        <v>102900.00000000009</v>
      </c>
      <c r="BM134" s="23">
        <f t="shared" si="374"/>
        <v>144059.99999999994</v>
      </c>
      <c r="BN134" s="23">
        <f t="shared" si="374"/>
        <v>201683.99999999988</v>
      </c>
      <c r="BO134" s="23">
        <f t="shared" si="374"/>
        <v>282357.59999999974</v>
      </c>
      <c r="BP134" s="23">
        <f t="shared" si="374"/>
        <v>395300.63999999827</v>
      </c>
      <c r="BQ134" s="23">
        <f t="shared" si="374"/>
        <v>553420.89600000507</v>
      </c>
      <c r="BR134" s="23">
        <f t="shared" si="374"/>
        <v>774789.2544000044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82092</v>
      </c>
      <c r="J135" s="23"/>
      <c r="K135" s="23"/>
      <c r="L135" s="23"/>
      <c r="M135" s="23"/>
      <c r="N135" s="23">
        <f>SUM(E134:N134)/10</f>
        <v>261801.23904000074</v>
      </c>
      <c r="P135" s="173"/>
      <c r="Q135" s="163"/>
      <c r="R135" s="20" t="s">
        <v>59</v>
      </c>
      <c r="S135" s="23"/>
      <c r="T135" s="23"/>
      <c r="U135" s="23"/>
      <c r="V135" s="23"/>
      <c r="W135" s="23">
        <f>SUM(S134:W134)/5</f>
        <v>82092</v>
      </c>
      <c r="X135" s="23"/>
      <c r="Y135" s="23"/>
      <c r="Z135" s="23"/>
      <c r="AA135" s="23"/>
      <c r="AB135" s="23">
        <f>SUM(S134:AB134)/10</f>
        <v>261801.23904000074</v>
      </c>
      <c r="AC135" s="5"/>
      <c r="AD135" s="173"/>
      <c r="AE135" s="163"/>
      <c r="AF135" s="20" t="s">
        <v>59</v>
      </c>
      <c r="AG135" s="23"/>
      <c r="AH135" s="23"/>
      <c r="AI135" s="23"/>
      <c r="AJ135" s="23"/>
      <c r="AK135" s="23">
        <f>SUM(AG134:AK134)/5</f>
        <v>82092</v>
      </c>
      <c r="AL135" s="23"/>
      <c r="AM135" s="23"/>
      <c r="AN135" s="23"/>
      <c r="AO135" s="23"/>
      <c r="AP135" s="23">
        <f>SUM(AG134:AP134)/10</f>
        <v>261801.23904000074</v>
      </c>
      <c r="AQ135" s="5"/>
      <c r="AR135" s="173"/>
      <c r="AS135" s="163"/>
      <c r="AT135" s="20" t="s">
        <v>59</v>
      </c>
      <c r="AU135" s="23"/>
      <c r="AV135" s="23"/>
      <c r="AW135" s="23"/>
      <c r="AX135" s="23"/>
      <c r="AY135" s="23">
        <f>SUM(AU134:AY134)/5</f>
        <v>82092</v>
      </c>
      <c r="AZ135" s="23"/>
      <c r="BA135" s="23"/>
      <c r="BB135" s="23"/>
      <c r="BC135" s="23"/>
      <c r="BD135" s="23">
        <f>SUM(AU134:BD134)/10</f>
        <v>261801.23904000074</v>
      </c>
      <c r="BE135" s="5"/>
      <c r="BF135" s="173"/>
      <c r="BG135" s="163"/>
      <c r="BH135" s="20" t="s">
        <v>59</v>
      </c>
      <c r="BI135" s="23"/>
      <c r="BJ135" s="23"/>
      <c r="BK135" s="23"/>
      <c r="BL135" s="23"/>
      <c r="BM135" s="23">
        <f>SUM(BI134:BM134)/5</f>
        <v>82092</v>
      </c>
      <c r="BN135" s="23"/>
      <c r="BO135" s="23"/>
      <c r="BP135" s="23"/>
      <c r="BQ135" s="23"/>
      <c r="BR135" s="23">
        <f>SUM(BI134:BR134)/10</f>
        <v>261801.23904000074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375">E128*E$16</f>
        <v>37500</v>
      </c>
      <c r="F136" s="22">
        <f t="shared" si="375"/>
        <v>89999.999999999985</v>
      </c>
      <c r="G136" s="22">
        <f t="shared" si="375"/>
        <v>163499.99999999997</v>
      </c>
      <c r="H136" s="22">
        <f t="shared" si="375"/>
        <v>266400.00000000006</v>
      </c>
      <c r="I136" s="22">
        <f t="shared" si="375"/>
        <v>410460</v>
      </c>
      <c r="J136" s="22">
        <f t="shared" si="375"/>
        <v>612143.99999999988</v>
      </c>
      <c r="K136" s="22">
        <f t="shared" si="375"/>
        <v>894501.59999999963</v>
      </c>
      <c r="L136" s="22">
        <f t="shared" si="375"/>
        <v>1289802.2399999979</v>
      </c>
      <c r="M136" s="22">
        <f t="shared" si="375"/>
        <v>1843223.136000003</v>
      </c>
      <c r="N136" s="22">
        <f t="shared" si="375"/>
        <v>2618012.3904000074</v>
      </c>
      <c r="P136" s="164"/>
      <c r="Q136" s="163"/>
      <c r="R136" s="20" t="s">
        <v>58</v>
      </c>
      <c r="S136" s="22">
        <f t="shared" ref="S136:AB136" si="376">S128*S$16</f>
        <v>37500</v>
      </c>
      <c r="T136" s="22">
        <f t="shared" si="376"/>
        <v>89999.999999999985</v>
      </c>
      <c r="U136" s="22">
        <f t="shared" si="376"/>
        <v>163499.99999999997</v>
      </c>
      <c r="V136" s="22">
        <f t="shared" si="376"/>
        <v>266400.00000000006</v>
      </c>
      <c r="W136" s="22">
        <f t="shared" si="376"/>
        <v>410460</v>
      </c>
      <c r="X136" s="22">
        <f t="shared" si="376"/>
        <v>612143.99999999988</v>
      </c>
      <c r="Y136" s="22">
        <f t="shared" si="376"/>
        <v>894501.59999999963</v>
      </c>
      <c r="Z136" s="22">
        <f t="shared" si="376"/>
        <v>1289802.2399999979</v>
      </c>
      <c r="AA136" s="22">
        <f t="shared" si="376"/>
        <v>1843223.136000003</v>
      </c>
      <c r="AB136" s="22">
        <f t="shared" si="376"/>
        <v>2618012.3904000074</v>
      </c>
      <c r="AC136" s="5"/>
      <c r="AD136" s="164"/>
      <c r="AE136" s="163"/>
      <c r="AF136" s="20" t="s">
        <v>58</v>
      </c>
      <c r="AG136" s="22">
        <f t="shared" ref="AG136:AP136" si="377">AG128*AG$16</f>
        <v>37500</v>
      </c>
      <c r="AH136" s="22">
        <f t="shared" si="377"/>
        <v>89999.999999999985</v>
      </c>
      <c r="AI136" s="22">
        <f t="shared" si="377"/>
        <v>163499.99999999997</v>
      </c>
      <c r="AJ136" s="22">
        <f t="shared" si="377"/>
        <v>266400.00000000006</v>
      </c>
      <c r="AK136" s="22">
        <f t="shared" si="377"/>
        <v>410460</v>
      </c>
      <c r="AL136" s="22">
        <f t="shared" si="377"/>
        <v>612143.99999999988</v>
      </c>
      <c r="AM136" s="22">
        <f t="shared" si="377"/>
        <v>894501.59999999963</v>
      </c>
      <c r="AN136" s="22">
        <f t="shared" si="377"/>
        <v>1289802.2399999979</v>
      </c>
      <c r="AO136" s="22">
        <f t="shared" si="377"/>
        <v>1843223.136000003</v>
      </c>
      <c r="AP136" s="22">
        <f t="shared" si="377"/>
        <v>2618012.3904000074</v>
      </c>
      <c r="AQ136" s="5"/>
      <c r="AR136" s="164"/>
      <c r="AS136" s="163"/>
      <c r="AT136" s="20" t="s">
        <v>58</v>
      </c>
      <c r="AU136" s="22">
        <f t="shared" ref="AU136:BD136" si="378">AU128*AU$16</f>
        <v>37500</v>
      </c>
      <c r="AV136" s="22">
        <f t="shared" si="378"/>
        <v>89999.999999999985</v>
      </c>
      <c r="AW136" s="22">
        <f t="shared" si="378"/>
        <v>163499.99999999997</v>
      </c>
      <c r="AX136" s="22">
        <f t="shared" si="378"/>
        <v>266400.00000000006</v>
      </c>
      <c r="AY136" s="22">
        <f t="shared" si="378"/>
        <v>410460</v>
      </c>
      <c r="AZ136" s="22">
        <f t="shared" si="378"/>
        <v>612143.99999999988</v>
      </c>
      <c r="BA136" s="22">
        <f t="shared" si="378"/>
        <v>894501.59999999963</v>
      </c>
      <c r="BB136" s="22">
        <f t="shared" si="378"/>
        <v>1289802.2399999979</v>
      </c>
      <c r="BC136" s="22">
        <f t="shared" si="378"/>
        <v>1843223.136000003</v>
      </c>
      <c r="BD136" s="22">
        <f t="shared" si="378"/>
        <v>2618012.3904000074</v>
      </c>
      <c r="BE136" s="5"/>
      <c r="BF136" s="164"/>
      <c r="BG136" s="163"/>
      <c r="BH136" s="20" t="s">
        <v>58</v>
      </c>
      <c r="BI136" s="22">
        <f t="shared" ref="BI136:BR136" si="379">BI128*BI$16</f>
        <v>37500</v>
      </c>
      <c r="BJ136" s="22">
        <f t="shared" si="379"/>
        <v>89999.999999999985</v>
      </c>
      <c r="BK136" s="22">
        <f t="shared" si="379"/>
        <v>163499.99999999997</v>
      </c>
      <c r="BL136" s="22">
        <f t="shared" si="379"/>
        <v>266400.00000000006</v>
      </c>
      <c r="BM136" s="22">
        <f t="shared" si="379"/>
        <v>410460</v>
      </c>
      <c r="BN136" s="22">
        <f t="shared" si="379"/>
        <v>612143.99999999988</v>
      </c>
      <c r="BO136" s="22">
        <f t="shared" si="379"/>
        <v>894501.59999999963</v>
      </c>
      <c r="BP136" s="22">
        <f t="shared" si="379"/>
        <v>1289802.2399999979</v>
      </c>
      <c r="BQ136" s="22">
        <f t="shared" si="379"/>
        <v>1843223.136000003</v>
      </c>
      <c r="BR136" s="22">
        <f t="shared" si="379"/>
        <v>2618012.3904000074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9.4392857142857139E-2</v>
      </c>
      <c r="F137" s="17">
        <f t="shared" ref="F137:N137" si="380">F96+F109+F124</f>
        <v>6.8066326530612245E-2</v>
      </c>
      <c r="G137" s="17">
        <f t="shared" si="380"/>
        <v>4.9261661807580182E-2</v>
      </c>
      <c r="H137" s="17">
        <f t="shared" si="380"/>
        <v>3.582975843398583E-2</v>
      </c>
      <c r="I137" s="17">
        <f t="shared" si="380"/>
        <v>2.6235541738561314E-2</v>
      </c>
      <c r="J137" s="17">
        <f t="shared" si="380"/>
        <v>1.9382529813258081E-2</v>
      </c>
      <c r="K137" s="17">
        <f t="shared" si="380"/>
        <v>1.4487521295184347E-2</v>
      </c>
      <c r="L137" s="17">
        <f t="shared" si="380"/>
        <v>1.0991086639417398E-2</v>
      </c>
      <c r="M137" s="17">
        <f t="shared" si="380"/>
        <v>8.4936333138695558E-3</v>
      </c>
      <c r="N137" s="17">
        <f t="shared" si="380"/>
        <v>6.7097380813353931E-3</v>
      </c>
      <c r="P137" s="163" t="s">
        <v>18</v>
      </c>
      <c r="Q137" s="165" t="s">
        <v>41</v>
      </c>
      <c r="R137" s="16" t="s">
        <v>55</v>
      </c>
      <c r="S137" s="17">
        <f>S96+S109+S124</f>
        <v>9.4392857142857139E-2</v>
      </c>
      <c r="T137" s="17">
        <f t="shared" ref="T137:AB137" si="381">T96+T109+T124</f>
        <v>6.8066326530612245E-2</v>
      </c>
      <c r="U137" s="17">
        <f t="shared" si="381"/>
        <v>4.9261661807580182E-2</v>
      </c>
      <c r="V137" s="17">
        <f t="shared" si="381"/>
        <v>3.582975843398583E-2</v>
      </c>
      <c r="W137" s="17">
        <f t="shared" si="381"/>
        <v>2.6235541738561314E-2</v>
      </c>
      <c r="X137" s="17">
        <f t="shared" si="381"/>
        <v>1.9382529813258081E-2</v>
      </c>
      <c r="Y137" s="17">
        <f t="shared" si="381"/>
        <v>1.4487521295184347E-2</v>
      </c>
      <c r="Z137" s="17">
        <f t="shared" si="381"/>
        <v>1.0991086639417398E-2</v>
      </c>
      <c r="AA137" s="17">
        <f t="shared" si="381"/>
        <v>8.4936333138695558E-3</v>
      </c>
      <c r="AB137" s="17">
        <f t="shared" si="381"/>
        <v>6.7097380813353931E-3</v>
      </c>
      <c r="AD137" s="163" t="s">
        <v>18</v>
      </c>
      <c r="AE137" s="165" t="s">
        <v>41</v>
      </c>
      <c r="AF137" s="16" t="s">
        <v>55</v>
      </c>
      <c r="AG137" s="17">
        <f>AG96+AG109+AG124</f>
        <v>9.4392857142857139E-2</v>
      </c>
      <c r="AH137" s="17">
        <f t="shared" ref="AH137:AP137" si="382">AH96+AH109+AH124</f>
        <v>6.8066326530612245E-2</v>
      </c>
      <c r="AI137" s="17">
        <f t="shared" si="382"/>
        <v>4.9261661807580182E-2</v>
      </c>
      <c r="AJ137" s="17">
        <f t="shared" si="382"/>
        <v>3.582975843398583E-2</v>
      </c>
      <c r="AK137" s="17">
        <f t="shared" si="382"/>
        <v>2.6235541738561314E-2</v>
      </c>
      <c r="AL137" s="17">
        <f t="shared" si="382"/>
        <v>1.9382529813258081E-2</v>
      </c>
      <c r="AM137" s="17">
        <f t="shared" si="382"/>
        <v>1.4487521295184347E-2</v>
      </c>
      <c r="AN137" s="17">
        <f t="shared" si="382"/>
        <v>1.0991086639417398E-2</v>
      </c>
      <c r="AO137" s="17">
        <f t="shared" si="382"/>
        <v>8.4936333138695558E-3</v>
      </c>
      <c r="AP137" s="17">
        <f t="shared" si="382"/>
        <v>6.7097380813353931E-3</v>
      </c>
      <c r="AR137" s="163" t="s">
        <v>18</v>
      </c>
      <c r="AS137" s="165" t="s">
        <v>41</v>
      </c>
      <c r="AT137" s="16" t="s">
        <v>55</v>
      </c>
      <c r="AU137" s="17">
        <f>AU96+AU109+AU124</f>
        <v>9.4392857142857139E-2</v>
      </c>
      <c r="AV137" s="17">
        <f t="shared" ref="AV137:BD137" si="383">AV96+AV109+AV124</f>
        <v>6.8066326530612245E-2</v>
      </c>
      <c r="AW137" s="17">
        <f t="shared" si="383"/>
        <v>4.9261661807580182E-2</v>
      </c>
      <c r="AX137" s="17">
        <f t="shared" si="383"/>
        <v>3.582975843398583E-2</v>
      </c>
      <c r="AY137" s="17">
        <f t="shared" si="383"/>
        <v>2.6235541738561314E-2</v>
      </c>
      <c r="AZ137" s="17">
        <f t="shared" si="383"/>
        <v>1.9382529813258081E-2</v>
      </c>
      <c r="BA137" s="17">
        <f t="shared" si="383"/>
        <v>1.4487521295184347E-2</v>
      </c>
      <c r="BB137" s="17">
        <f t="shared" si="383"/>
        <v>1.0991086639417398E-2</v>
      </c>
      <c r="BC137" s="17">
        <f t="shared" si="383"/>
        <v>8.4936333138695558E-3</v>
      </c>
      <c r="BD137" s="17">
        <f t="shared" si="383"/>
        <v>6.7097380813353931E-3</v>
      </c>
      <c r="BF137" s="163" t="s">
        <v>18</v>
      </c>
      <c r="BG137" s="165" t="s">
        <v>41</v>
      </c>
      <c r="BH137" s="16" t="s">
        <v>55</v>
      </c>
      <c r="BI137" s="17">
        <f>BI96+BI109+BI124</f>
        <v>9.4392857142857139E-2</v>
      </c>
      <c r="BJ137" s="17">
        <f t="shared" ref="BJ137:BR137" si="384">BJ96+BJ109+BJ124</f>
        <v>6.8066326530612245E-2</v>
      </c>
      <c r="BK137" s="17">
        <f t="shared" si="384"/>
        <v>4.9261661807580182E-2</v>
      </c>
      <c r="BL137" s="17">
        <f t="shared" si="384"/>
        <v>3.582975843398583E-2</v>
      </c>
      <c r="BM137" s="17">
        <f t="shared" si="384"/>
        <v>2.6235541738561314E-2</v>
      </c>
      <c r="BN137" s="17">
        <f t="shared" si="384"/>
        <v>1.9382529813258081E-2</v>
      </c>
      <c r="BO137" s="17">
        <f t="shared" si="384"/>
        <v>1.4487521295184347E-2</v>
      </c>
      <c r="BP137" s="17">
        <f t="shared" si="384"/>
        <v>1.0991086639417398E-2</v>
      </c>
      <c r="BQ137" s="17">
        <f t="shared" si="384"/>
        <v>8.4936333138695558E-3</v>
      </c>
      <c r="BR137" s="17">
        <f t="shared" si="384"/>
        <v>6.7097380813353931E-3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5.4757229130719343E-2</v>
      </c>
      <c r="J138" s="17"/>
      <c r="K138" s="17"/>
      <c r="L138" s="17"/>
      <c r="M138" s="17"/>
      <c r="N138" s="18">
        <f>SUM(E137:N137)/10</f>
        <v>3.3385065479666146E-2</v>
      </c>
      <c r="P138" s="163"/>
      <c r="Q138" s="165"/>
      <c r="R138" s="16" t="s">
        <v>56</v>
      </c>
      <c r="S138" s="17"/>
      <c r="T138" s="17"/>
      <c r="U138" s="17"/>
      <c r="V138" s="17"/>
      <c r="W138" s="43">
        <f>SUM(S137:W137)/5</f>
        <v>5.4757229130719343E-2</v>
      </c>
      <c r="X138" s="17"/>
      <c r="Y138" s="17"/>
      <c r="Z138" s="17"/>
      <c r="AA138" s="17"/>
      <c r="AB138" s="18">
        <f>SUM(S137:AB137)/10</f>
        <v>3.3385065479666146E-2</v>
      </c>
      <c r="AD138" s="163"/>
      <c r="AE138" s="165"/>
      <c r="AF138" s="16" t="s">
        <v>56</v>
      </c>
      <c r="AG138" s="17"/>
      <c r="AH138" s="17"/>
      <c r="AI138" s="17"/>
      <c r="AJ138" s="17"/>
      <c r="AK138" s="43">
        <f>SUM(AG137:AK137)/5</f>
        <v>5.4757229130719343E-2</v>
      </c>
      <c r="AL138" s="17"/>
      <c r="AM138" s="17"/>
      <c r="AN138" s="17"/>
      <c r="AO138" s="17"/>
      <c r="AP138" s="18">
        <f>SUM(AG137:AP137)/10</f>
        <v>3.3385065479666146E-2</v>
      </c>
      <c r="AR138" s="163"/>
      <c r="AS138" s="165"/>
      <c r="AT138" s="16" t="s">
        <v>56</v>
      </c>
      <c r="AU138" s="17"/>
      <c r="AV138" s="17"/>
      <c r="AW138" s="17"/>
      <c r="AX138" s="17"/>
      <c r="AY138" s="43">
        <f>SUM(AU137:AY137)/5</f>
        <v>5.4757229130719343E-2</v>
      </c>
      <c r="AZ138" s="17"/>
      <c r="BA138" s="17"/>
      <c r="BB138" s="17"/>
      <c r="BC138" s="17"/>
      <c r="BD138" s="18">
        <f>SUM(AU137:BD137)/10</f>
        <v>3.3385065479666146E-2</v>
      </c>
      <c r="BF138" s="163"/>
      <c r="BG138" s="165"/>
      <c r="BH138" s="16" t="s">
        <v>56</v>
      </c>
      <c r="BI138" s="17"/>
      <c r="BJ138" s="17"/>
      <c r="BK138" s="17"/>
      <c r="BL138" s="17"/>
      <c r="BM138" s="43">
        <f>SUM(BI137:BM137)/5</f>
        <v>5.4757229130719343E-2</v>
      </c>
      <c r="BN138" s="17"/>
      <c r="BO138" s="17"/>
      <c r="BP138" s="17"/>
      <c r="BQ138" s="17"/>
      <c r="BR138" s="18">
        <f>SUM(BI137:BR137)/10</f>
        <v>3.3385065479666146E-2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6.7607142857142852E-2</v>
      </c>
      <c r="F139" s="17">
        <f t="shared" ref="F139:N139" si="385">F98+F111</f>
        <v>0.11654081632653061</v>
      </c>
      <c r="G139" s="17">
        <f t="shared" si="385"/>
        <v>0.15213629737609327</v>
      </c>
      <c r="H139" s="17">
        <f t="shared" si="385"/>
        <v>0.1782044981257809</v>
      </c>
      <c r="I139" s="17">
        <f t="shared" si="385"/>
        <v>0.19746749866127208</v>
      </c>
      <c r="J139" s="17">
        <f t="shared" si="385"/>
        <v>0.21186964190090862</v>
      </c>
      <c r="K139" s="17">
        <f t="shared" si="385"/>
        <v>0.2227997442149347</v>
      </c>
      <c r="L139" s="17">
        <f t="shared" si="385"/>
        <v>0.23124981729638197</v>
      </c>
      <c r="M139" s="17">
        <f t="shared" si="385"/>
        <v>0.23792844092598711</v>
      </c>
      <c r="N139" s="17">
        <f t="shared" si="385"/>
        <v>0.24334174351856225</v>
      </c>
      <c r="P139" s="163"/>
      <c r="Q139" s="165"/>
      <c r="R139" s="16" t="s">
        <v>53</v>
      </c>
      <c r="S139" s="17">
        <f>S98+S111</f>
        <v>6.7607142857142852E-2</v>
      </c>
      <c r="T139" s="17">
        <f t="shared" ref="T139:AB139" si="386">T98+T111</f>
        <v>0.11654081632653061</v>
      </c>
      <c r="U139" s="17">
        <f t="shared" si="386"/>
        <v>0.15213629737609327</v>
      </c>
      <c r="V139" s="17">
        <f t="shared" si="386"/>
        <v>0.1782044981257809</v>
      </c>
      <c r="W139" s="17">
        <f t="shared" si="386"/>
        <v>0.19746749866127208</v>
      </c>
      <c r="X139" s="17">
        <f t="shared" si="386"/>
        <v>0.21186964190090862</v>
      </c>
      <c r="Y139" s="17">
        <f t="shared" si="386"/>
        <v>0.2227997442149347</v>
      </c>
      <c r="Z139" s="17">
        <f t="shared" si="386"/>
        <v>0.23124981729638197</v>
      </c>
      <c r="AA139" s="17">
        <f t="shared" si="386"/>
        <v>0.23792844092598711</v>
      </c>
      <c r="AB139" s="17">
        <f t="shared" si="386"/>
        <v>0.24334174351856225</v>
      </c>
      <c r="AC139" s="5"/>
      <c r="AD139" s="163"/>
      <c r="AE139" s="165"/>
      <c r="AF139" s="16" t="s">
        <v>53</v>
      </c>
      <c r="AG139" s="17">
        <f>AG98+AG111</f>
        <v>6.7607142857142852E-2</v>
      </c>
      <c r="AH139" s="17">
        <f t="shared" ref="AH139:AP139" si="387">AH98+AH111</f>
        <v>0.11654081632653061</v>
      </c>
      <c r="AI139" s="17">
        <f t="shared" si="387"/>
        <v>0.15213629737609327</v>
      </c>
      <c r="AJ139" s="17">
        <f t="shared" si="387"/>
        <v>0.1782044981257809</v>
      </c>
      <c r="AK139" s="17">
        <f t="shared" si="387"/>
        <v>0.19746749866127208</v>
      </c>
      <c r="AL139" s="17">
        <f t="shared" si="387"/>
        <v>0.21186964190090862</v>
      </c>
      <c r="AM139" s="17">
        <f t="shared" si="387"/>
        <v>0.2227997442149347</v>
      </c>
      <c r="AN139" s="17">
        <f t="shared" si="387"/>
        <v>0.23124981729638197</v>
      </c>
      <c r="AO139" s="17">
        <f t="shared" si="387"/>
        <v>0.23792844092598711</v>
      </c>
      <c r="AP139" s="17">
        <f t="shared" si="387"/>
        <v>0.24334174351856225</v>
      </c>
      <c r="AQ139" s="5"/>
      <c r="AR139" s="163"/>
      <c r="AS139" s="165"/>
      <c r="AT139" s="16" t="s">
        <v>53</v>
      </c>
      <c r="AU139" s="17">
        <f>AU98+AU111</f>
        <v>6.7607142857142852E-2</v>
      </c>
      <c r="AV139" s="17">
        <f t="shared" ref="AV139:BD139" si="388">AV98+AV111</f>
        <v>0.11654081632653061</v>
      </c>
      <c r="AW139" s="17">
        <f t="shared" si="388"/>
        <v>0.15213629737609327</v>
      </c>
      <c r="AX139" s="17">
        <f t="shared" si="388"/>
        <v>0.1782044981257809</v>
      </c>
      <c r="AY139" s="17">
        <f t="shared" si="388"/>
        <v>0.19746749866127208</v>
      </c>
      <c r="AZ139" s="17">
        <f t="shared" si="388"/>
        <v>0.21186964190090862</v>
      </c>
      <c r="BA139" s="17">
        <f t="shared" si="388"/>
        <v>0.2227997442149347</v>
      </c>
      <c r="BB139" s="17">
        <f t="shared" si="388"/>
        <v>0.23124981729638197</v>
      </c>
      <c r="BC139" s="17">
        <f t="shared" si="388"/>
        <v>0.23792844092598711</v>
      </c>
      <c r="BD139" s="17">
        <f t="shared" si="388"/>
        <v>0.24334174351856225</v>
      </c>
      <c r="BE139" s="5"/>
      <c r="BF139" s="163"/>
      <c r="BG139" s="165"/>
      <c r="BH139" s="16" t="s">
        <v>53</v>
      </c>
      <c r="BI139" s="17">
        <f>BI98+BI111</f>
        <v>6.7607142857142852E-2</v>
      </c>
      <c r="BJ139" s="17">
        <f t="shared" ref="BJ139:BR139" si="389">BJ98+BJ111</f>
        <v>0.11654081632653061</v>
      </c>
      <c r="BK139" s="17">
        <f t="shared" si="389"/>
        <v>0.15213629737609327</v>
      </c>
      <c r="BL139" s="17">
        <f t="shared" si="389"/>
        <v>0.1782044981257809</v>
      </c>
      <c r="BM139" s="17">
        <f t="shared" si="389"/>
        <v>0.19746749866127208</v>
      </c>
      <c r="BN139" s="17">
        <f t="shared" si="389"/>
        <v>0.21186964190090862</v>
      </c>
      <c r="BO139" s="17">
        <f t="shared" si="389"/>
        <v>0.2227997442149347</v>
      </c>
      <c r="BP139" s="17">
        <f t="shared" si="389"/>
        <v>0.23124981729638197</v>
      </c>
      <c r="BQ139" s="17">
        <f t="shared" si="389"/>
        <v>0.23792844092598711</v>
      </c>
      <c r="BR139" s="17">
        <f t="shared" si="389"/>
        <v>0.24334174351856225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0.94392857142857145</v>
      </c>
      <c r="F140" s="21">
        <f t="shared" ref="F140:N140" si="390">10*F137</f>
        <v>0.68066326530612242</v>
      </c>
      <c r="G140" s="21">
        <f t="shared" si="390"/>
        <v>0.49261661807580182</v>
      </c>
      <c r="H140" s="21">
        <f t="shared" si="390"/>
        <v>0.35829758433985831</v>
      </c>
      <c r="I140" s="21">
        <f t="shared" si="390"/>
        <v>0.26235541738561313</v>
      </c>
      <c r="J140" s="21">
        <f t="shared" si="390"/>
        <v>0.19382529813258081</v>
      </c>
      <c r="K140" s="21">
        <f t="shared" si="390"/>
        <v>0.14487521295184347</v>
      </c>
      <c r="L140" s="21">
        <f t="shared" si="390"/>
        <v>0.10991086639417398</v>
      </c>
      <c r="M140" s="21">
        <f t="shared" si="390"/>
        <v>8.4936333138695558E-2</v>
      </c>
      <c r="N140" s="21">
        <f t="shared" si="390"/>
        <v>6.7097380813353924E-2</v>
      </c>
      <c r="P140" s="163"/>
      <c r="Q140" s="163"/>
      <c r="R140" s="20" t="s">
        <v>57</v>
      </c>
      <c r="S140" s="21">
        <f>10*S137</f>
        <v>0.94392857142857145</v>
      </c>
      <c r="T140" s="21">
        <f t="shared" ref="T140:AB140" si="391">10*T137</f>
        <v>0.68066326530612242</v>
      </c>
      <c r="U140" s="21">
        <f t="shared" si="391"/>
        <v>0.49261661807580182</v>
      </c>
      <c r="V140" s="21">
        <f t="shared" si="391"/>
        <v>0.35829758433985831</v>
      </c>
      <c r="W140" s="21">
        <f t="shared" si="391"/>
        <v>0.26235541738561313</v>
      </c>
      <c r="X140" s="21">
        <f t="shared" si="391"/>
        <v>0.19382529813258081</v>
      </c>
      <c r="Y140" s="21">
        <f t="shared" si="391"/>
        <v>0.14487521295184347</v>
      </c>
      <c r="Z140" s="21">
        <f t="shared" si="391"/>
        <v>0.10991086639417398</v>
      </c>
      <c r="AA140" s="21">
        <f t="shared" si="391"/>
        <v>8.4936333138695558E-2</v>
      </c>
      <c r="AB140" s="21">
        <f t="shared" si="391"/>
        <v>6.7097380813353924E-2</v>
      </c>
      <c r="AC140" s="5"/>
      <c r="AD140" s="163"/>
      <c r="AE140" s="163"/>
      <c r="AF140" s="20" t="s">
        <v>57</v>
      </c>
      <c r="AG140" s="21">
        <f>10*AG137</f>
        <v>0.94392857142857145</v>
      </c>
      <c r="AH140" s="21">
        <f t="shared" ref="AH140:AP140" si="392">10*AH137</f>
        <v>0.68066326530612242</v>
      </c>
      <c r="AI140" s="21">
        <f t="shared" si="392"/>
        <v>0.49261661807580182</v>
      </c>
      <c r="AJ140" s="21">
        <f t="shared" si="392"/>
        <v>0.35829758433985831</v>
      </c>
      <c r="AK140" s="21">
        <f t="shared" si="392"/>
        <v>0.26235541738561313</v>
      </c>
      <c r="AL140" s="21">
        <f t="shared" si="392"/>
        <v>0.19382529813258081</v>
      </c>
      <c r="AM140" s="21">
        <f t="shared" si="392"/>
        <v>0.14487521295184347</v>
      </c>
      <c r="AN140" s="21">
        <f t="shared" si="392"/>
        <v>0.10991086639417398</v>
      </c>
      <c r="AO140" s="21">
        <f t="shared" si="392"/>
        <v>8.4936333138695558E-2</v>
      </c>
      <c r="AP140" s="21">
        <f t="shared" si="392"/>
        <v>6.7097380813353924E-2</v>
      </c>
      <c r="AQ140" s="5"/>
      <c r="AR140" s="163"/>
      <c r="AS140" s="163"/>
      <c r="AT140" s="20" t="s">
        <v>57</v>
      </c>
      <c r="AU140" s="21">
        <f>10*AU137</f>
        <v>0.94392857142857145</v>
      </c>
      <c r="AV140" s="21">
        <f t="shared" ref="AV140:BD140" si="393">10*AV137</f>
        <v>0.68066326530612242</v>
      </c>
      <c r="AW140" s="21">
        <f t="shared" si="393"/>
        <v>0.49261661807580182</v>
      </c>
      <c r="AX140" s="21">
        <f t="shared" si="393"/>
        <v>0.35829758433985831</v>
      </c>
      <c r="AY140" s="21">
        <f t="shared" si="393"/>
        <v>0.26235541738561313</v>
      </c>
      <c r="AZ140" s="21">
        <f t="shared" si="393"/>
        <v>0.19382529813258081</v>
      </c>
      <c r="BA140" s="21">
        <f t="shared" si="393"/>
        <v>0.14487521295184347</v>
      </c>
      <c r="BB140" s="21">
        <f t="shared" si="393"/>
        <v>0.10991086639417398</v>
      </c>
      <c r="BC140" s="21">
        <f t="shared" si="393"/>
        <v>8.4936333138695558E-2</v>
      </c>
      <c r="BD140" s="21">
        <f t="shared" si="393"/>
        <v>6.7097380813353924E-2</v>
      </c>
      <c r="BE140" s="5"/>
      <c r="BF140" s="163"/>
      <c r="BG140" s="163"/>
      <c r="BH140" s="20" t="s">
        <v>57</v>
      </c>
      <c r="BI140" s="21">
        <f>10*BI137</f>
        <v>0.94392857142857145</v>
      </c>
      <c r="BJ140" s="21">
        <f t="shared" ref="BJ140:BR140" si="394">10*BJ137</f>
        <v>0.68066326530612242</v>
      </c>
      <c r="BK140" s="21">
        <f t="shared" si="394"/>
        <v>0.49261661807580182</v>
      </c>
      <c r="BL140" s="21">
        <f t="shared" si="394"/>
        <v>0.35829758433985831</v>
      </c>
      <c r="BM140" s="21">
        <f t="shared" si="394"/>
        <v>0.26235541738561313</v>
      </c>
      <c r="BN140" s="21">
        <f t="shared" si="394"/>
        <v>0.19382529813258081</v>
      </c>
      <c r="BO140" s="21">
        <f t="shared" si="394"/>
        <v>0.14487521295184347</v>
      </c>
      <c r="BP140" s="21">
        <f t="shared" si="394"/>
        <v>0.10991086639417398</v>
      </c>
      <c r="BQ140" s="21">
        <f t="shared" si="394"/>
        <v>8.4936333138695558E-2</v>
      </c>
      <c r="BR140" s="21">
        <f t="shared" si="394"/>
        <v>6.7097380813353924E-2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0.67607142857142855</v>
      </c>
      <c r="F141" s="21">
        <f>10*F139</f>
        <v>1.1654081632653062</v>
      </c>
      <c r="G141" s="21">
        <f>10*G139</f>
        <v>1.5213629737609327</v>
      </c>
      <c r="H141" s="21">
        <f t="shared" ref="H141:N141" si="395">10*H139</f>
        <v>1.782044981257809</v>
      </c>
      <c r="I141" s="21">
        <f t="shared" si="395"/>
        <v>1.9746749866127209</v>
      </c>
      <c r="J141" s="21">
        <f t="shared" si="395"/>
        <v>2.118696419009086</v>
      </c>
      <c r="K141" s="21">
        <f t="shared" si="395"/>
        <v>2.2279974421493471</v>
      </c>
      <c r="L141" s="21">
        <f t="shared" si="395"/>
        <v>2.3124981729638199</v>
      </c>
      <c r="M141" s="21">
        <f t="shared" si="395"/>
        <v>2.3792844092598711</v>
      </c>
      <c r="N141" s="21">
        <f t="shared" si="395"/>
        <v>2.4334174351856226</v>
      </c>
      <c r="P141" s="163"/>
      <c r="Q141" s="163"/>
      <c r="R141" s="20" t="s">
        <v>58</v>
      </c>
      <c r="S141" s="21">
        <f>10*S139</f>
        <v>0.67607142857142855</v>
      </c>
      <c r="T141" s="21">
        <f>10*T139</f>
        <v>1.1654081632653062</v>
      </c>
      <c r="U141" s="21">
        <f>10*U139</f>
        <v>1.5213629737609327</v>
      </c>
      <c r="V141" s="21">
        <f t="shared" ref="V141:AB141" si="396">10*V139</f>
        <v>1.782044981257809</v>
      </c>
      <c r="W141" s="21">
        <f t="shared" si="396"/>
        <v>1.9746749866127209</v>
      </c>
      <c r="X141" s="21">
        <f t="shared" si="396"/>
        <v>2.118696419009086</v>
      </c>
      <c r="Y141" s="21">
        <f t="shared" si="396"/>
        <v>2.2279974421493471</v>
      </c>
      <c r="Z141" s="21">
        <f t="shared" si="396"/>
        <v>2.3124981729638199</v>
      </c>
      <c r="AA141" s="21">
        <f t="shared" si="396"/>
        <v>2.3792844092598711</v>
      </c>
      <c r="AB141" s="21">
        <f t="shared" si="396"/>
        <v>2.4334174351856226</v>
      </c>
      <c r="AC141" s="5"/>
      <c r="AD141" s="163"/>
      <c r="AE141" s="163"/>
      <c r="AF141" s="20" t="s">
        <v>58</v>
      </c>
      <c r="AG141" s="21">
        <f>10*AG139</f>
        <v>0.67607142857142855</v>
      </c>
      <c r="AH141" s="21">
        <f>10*AH139</f>
        <v>1.1654081632653062</v>
      </c>
      <c r="AI141" s="21">
        <f>10*AI139</f>
        <v>1.5213629737609327</v>
      </c>
      <c r="AJ141" s="21">
        <f t="shared" ref="AJ141:AP141" si="397">10*AJ139</f>
        <v>1.782044981257809</v>
      </c>
      <c r="AK141" s="21">
        <f t="shared" si="397"/>
        <v>1.9746749866127209</v>
      </c>
      <c r="AL141" s="21">
        <f t="shared" si="397"/>
        <v>2.118696419009086</v>
      </c>
      <c r="AM141" s="21">
        <f t="shared" si="397"/>
        <v>2.2279974421493471</v>
      </c>
      <c r="AN141" s="21">
        <f t="shared" si="397"/>
        <v>2.3124981729638199</v>
      </c>
      <c r="AO141" s="21">
        <f t="shared" si="397"/>
        <v>2.3792844092598711</v>
      </c>
      <c r="AP141" s="21">
        <f t="shared" si="397"/>
        <v>2.4334174351856226</v>
      </c>
      <c r="AQ141" s="5"/>
      <c r="AR141" s="163"/>
      <c r="AS141" s="163"/>
      <c r="AT141" s="20" t="s">
        <v>58</v>
      </c>
      <c r="AU141" s="21">
        <f>10*AU139</f>
        <v>0.67607142857142855</v>
      </c>
      <c r="AV141" s="21">
        <f>10*AV139</f>
        <v>1.1654081632653062</v>
      </c>
      <c r="AW141" s="21">
        <f>10*AW139</f>
        <v>1.5213629737609327</v>
      </c>
      <c r="AX141" s="21">
        <f t="shared" ref="AX141:BD141" si="398">10*AX139</f>
        <v>1.782044981257809</v>
      </c>
      <c r="AY141" s="21">
        <f t="shared" si="398"/>
        <v>1.9746749866127209</v>
      </c>
      <c r="AZ141" s="21">
        <f t="shared" si="398"/>
        <v>2.118696419009086</v>
      </c>
      <c r="BA141" s="21">
        <f t="shared" si="398"/>
        <v>2.2279974421493471</v>
      </c>
      <c r="BB141" s="21">
        <f t="shared" si="398"/>
        <v>2.3124981729638199</v>
      </c>
      <c r="BC141" s="21">
        <f t="shared" si="398"/>
        <v>2.3792844092598711</v>
      </c>
      <c r="BD141" s="21">
        <f t="shared" si="398"/>
        <v>2.4334174351856226</v>
      </c>
      <c r="BE141" s="5"/>
      <c r="BF141" s="163"/>
      <c r="BG141" s="163"/>
      <c r="BH141" s="20" t="s">
        <v>58</v>
      </c>
      <c r="BI141" s="21">
        <f>10*BI139</f>
        <v>0.67607142857142855</v>
      </c>
      <c r="BJ141" s="21">
        <f>10*BJ139</f>
        <v>1.1654081632653062</v>
      </c>
      <c r="BK141" s="21">
        <f>10*BK139</f>
        <v>1.5213629737609327</v>
      </c>
      <c r="BL141" s="21">
        <f t="shared" ref="BL141:BR141" si="399">10*BL139</f>
        <v>1.782044981257809</v>
      </c>
      <c r="BM141" s="21">
        <f t="shared" si="399"/>
        <v>1.9746749866127209</v>
      </c>
      <c r="BN141" s="21">
        <f t="shared" si="399"/>
        <v>2.118696419009086</v>
      </c>
      <c r="BO141" s="21">
        <f t="shared" si="399"/>
        <v>2.2279974421493471</v>
      </c>
      <c r="BP141" s="21">
        <f t="shared" si="399"/>
        <v>2.3124981729638199</v>
      </c>
      <c r="BQ141" s="21">
        <f t="shared" si="399"/>
        <v>2.3792844092598711</v>
      </c>
      <c r="BR141" s="21">
        <f t="shared" si="399"/>
        <v>2.4334174351856226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0.13214999999999999</v>
      </c>
      <c r="F142" s="17">
        <f t="shared" ref="F142:N142" si="400">F101+F114+F129</f>
        <v>0.13341</v>
      </c>
      <c r="G142" s="17">
        <f t="shared" si="400"/>
        <v>0.13517400000000002</v>
      </c>
      <c r="H142" s="17">
        <f t="shared" si="400"/>
        <v>0.13764359999999998</v>
      </c>
      <c r="I142" s="17">
        <f t="shared" si="400"/>
        <v>0.14110103999999998</v>
      </c>
      <c r="J142" s="17">
        <f t="shared" si="400"/>
        <v>0.145941456</v>
      </c>
      <c r="K142" s="17">
        <f t="shared" si="400"/>
        <v>0.15271803840000003</v>
      </c>
      <c r="L142" s="17">
        <f t="shared" si="400"/>
        <v>0.16220525376000017</v>
      </c>
      <c r="M142" s="17">
        <f t="shared" si="400"/>
        <v>0.17548735526399986</v>
      </c>
      <c r="N142" s="17">
        <f t="shared" si="400"/>
        <v>0.19408229736959978</v>
      </c>
      <c r="P142" s="163"/>
      <c r="Q142" s="171" t="s">
        <v>45</v>
      </c>
      <c r="R142" s="16" t="s">
        <v>55</v>
      </c>
      <c r="S142" s="17">
        <f>S101+S114+S129</f>
        <v>0.13214999999999999</v>
      </c>
      <c r="T142" s="17">
        <f t="shared" ref="T142:AB142" si="401">T101+T114+T129</f>
        <v>0.13341</v>
      </c>
      <c r="U142" s="17">
        <f t="shared" si="401"/>
        <v>0.13517400000000002</v>
      </c>
      <c r="V142" s="17">
        <f t="shared" si="401"/>
        <v>0.13764359999999998</v>
      </c>
      <c r="W142" s="17">
        <f t="shared" si="401"/>
        <v>0.14110103999999998</v>
      </c>
      <c r="X142" s="17">
        <f t="shared" si="401"/>
        <v>0.145941456</v>
      </c>
      <c r="Y142" s="17">
        <f t="shared" si="401"/>
        <v>0.15271803840000003</v>
      </c>
      <c r="Z142" s="17">
        <f t="shared" si="401"/>
        <v>0.16220525376000017</v>
      </c>
      <c r="AA142" s="17">
        <f t="shared" si="401"/>
        <v>0.17548735526399986</v>
      </c>
      <c r="AB142" s="17">
        <f t="shared" si="401"/>
        <v>0.19408229736959978</v>
      </c>
      <c r="AC142" s="5"/>
      <c r="AD142" s="163"/>
      <c r="AE142" s="171" t="s">
        <v>45</v>
      </c>
      <c r="AF142" s="16" t="s">
        <v>55</v>
      </c>
      <c r="AG142" s="17">
        <f>AG101+AG114+AG129</f>
        <v>0.13214999999999999</v>
      </c>
      <c r="AH142" s="17">
        <f t="shared" ref="AH142:AP142" si="402">AH101+AH114+AH129</f>
        <v>0.13341</v>
      </c>
      <c r="AI142" s="17">
        <f t="shared" si="402"/>
        <v>0.13517400000000002</v>
      </c>
      <c r="AJ142" s="17">
        <f t="shared" si="402"/>
        <v>0.13764359999999998</v>
      </c>
      <c r="AK142" s="17">
        <f t="shared" si="402"/>
        <v>0.14110103999999998</v>
      </c>
      <c r="AL142" s="17">
        <f t="shared" si="402"/>
        <v>0.145941456</v>
      </c>
      <c r="AM142" s="17">
        <f t="shared" si="402"/>
        <v>0.15271803840000003</v>
      </c>
      <c r="AN142" s="17">
        <f t="shared" si="402"/>
        <v>0.16220525376000017</v>
      </c>
      <c r="AO142" s="17">
        <f t="shared" si="402"/>
        <v>0.17548735526399986</v>
      </c>
      <c r="AP142" s="17">
        <f t="shared" si="402"/>
        <v>0.19408229736959978</v>
      </c>
      <c r="AQ142" s="5"/>
      <c r="AR142" s="163"/>
      <c r="AS142" s="171" t="s">
        <v>45</v>
      </c>
      <c r="AT142" s="16" t="s">
        <v>55</v>
      </c>
      <c r="AU142" s="17">
        <f>AU101+AU114+AU129</f>
        <v>0.13214999999999999</v>
      </c>
      <c r="AV142" s="17">
        <f t="shared" ref="AV142:BD142" si="403">AV101+AV114+AV129</f>
        <v>0.13341</v>
      </c>
      <c r="AW142" s="17">
        <f t="shared" si="403"/>
        <v>0.13517400000000002</v>
      </c>
      <c r="AX142" s="17">
        <f t="shared" si="403"/>
        <v>0.13764359999999998</v>
      </c>
      <c r="AY142" s="17">
        <f t="shared" si="403"/>
        <v>0.14110103999999998</v>
      </c>
      <c r="AZ142" s="17">
        <f t="shared" si="403"/>
        <v>0.145941456</v>
      </c>
      <c r="BA142" s="17">
        <f t="shared" si="403"/>
        <v>0.15271803840000003</v>
      </c>
      <c r="BB142" s="17">
        <f t="shared" si="403"/>
        <v>0.16220525376000017</v>
      </c>
      <c r="BC142" s="17">
        <f t="shared" si="403"/>
        <v>0.17548735526399986</v>
      </c>
      <c r="BD142" s="17">
        <f t="shared" si="403"/>
        <v>0.19408229736959978</v>
      </c>
      <c r="BE142" s="5"/>
      <c r="BF142" s="163"/>
      <c r="BG142" s="171" t="s">
        <v>45</v>
      </c>
      <c r="BH142" s="16" t="s">
        <v>55</v>
      </c>
      <c r="BI142" s="17">
        <f>BI101+BI114+BI129</f>
        <v>0.13214999999999999</v>
      </c>
      <c r="BJ142" s="17">
        <f t="shared" ref="BJ142:BR142" si="404">BJ101+BJ114+BJ129</f>
        <v>0.13341</v>
      </c>
      <c r="BK142" s="17">
        <f t="shared" si="404"/>
        <v>0.13517400000000002</v>
      </c>
      <c r="BL142" s="17">
        <f t="shared" si="404"/>
        <v>0.13764359999999998</v>
      </c>
      <c r="BM142" s="17">
        <f t="shared" si="404"/>
        <v>0.14110103999999998</v>
      </c>
      <c r="BN142" s="17">
        <f t="shared" si="404"/>
        <v>0.145941456</v>
      </c>
      <c r="BO142" s="17">
        <f t="shared" si="404"/>
        <v>0.15271803840000003</v>
      </c>
      <c r="BP142" s="17">
        <f t="shared" si="404"/>
        <v>0.16220525376000017</v>
      </c>
      <c r="BQ142" s="17">
        <f t="shared" si="404"/>
        <v>0.17548735526399986</v>
      </c>
      <c r="BR142" s="17">
        <f t="shared" si="404"/>
        <v>0.19408229736959978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0.13589572799999999</v>
      </c>
      <c r="J143" s="18"/>
      <c r="K143" s="18"/>
      <c r="L143" s="18"/>
      <c r="M143" s="18"/>
      <c r="N143" s="18">
        <f>SUM(E142:N142)/10</f>
        <v>0.15099130407935998</v>
      </c>
      <c r="P143" s="163"/>
      <c r="Q143" s="165"/>
      <c r="R143" s="16" t="s">
        <v>56</v>
      </c>
      <c r="S143" s="17"/>
      <c r="T143" s="17"/>
      <c r="U143" s="17"/>
      <c r="V143" s="17"/>
      <c r="W143" s="18">
        <f>SUM(S142:W142)/5</f>
        <v>0.13589572799999999</v>
      </c>
      <c r="X143" s="18"/>
      <c r="Y143" s="18"/>
      <c r="Z143" s="18"/>
      <c r="AA143" s="18"/>
      <c r="AB143" s="18">
        <f>SUM(S142:AB142)/10</f>
        <v>0.15099130407935998</v>
      </c>
      <c r="AC143" s="5"/>
      <c r="AD143" s="163"/>
      <c r="AE143" s="165"/>
      <c r="AF143" s="16" t="s">
        <v>56</v>
      </c>
      <c r="AG143" s="17"/>
      <c r="AH143" s="17"/>
      <c r="AI143" s="17"/>
      <c r="AJ143" s="17"/>
      <c r="AK143" s="18">
        <f>SUM(AG142:AK142)/5</f>
        <v>0.13589572799999999</v>
      </c>
      <c r="AL143" s="18"/>
      <c r="AM143" s="18"/>
      <c r="AN143" s="18"/>
      <c r="AO143" s="18"/>
      <c r="AP143" s="18">
        <f>SUM(AG142:AP142)/10</f>
        <v>0.15099130407935998</v>
      </c>
      <c r="AQ143" s="5"/>
      <c r="AR143" s="163"/>
      <c r="AS143" s="165"/>
      <c r="AT143" s="16" t="s">
        <v>56</v>
      </c>
      <c r="AU143" s="17"/>
      <c r="AV143" s="17"/>
      <c r="AW143" s="17"/>
      <c r="AX143" s="17"/>
      <c r="AY143" s="18">
        <f>SUM(AU142:AY142)/5</f>
        <v>0.13589572799999999</v>
      </c>
      <c r="AZ143" s="18"/>
      <c r="BA143" s="18"/>
      <c r="BB143" s="18"/>
      <c r="BC143" s="18"/>
      <c r="BD143" s="18">
        <f>SUM(AU142:BD142)/10</f>
        <v>0.15099130407935998</v>
      </c>
      <c r="BE143" s="5"/>
      <c r="BF143" s="163"/>
      <c r="BG143" s="165"/>
      <c r="BH143" s="16" t="s">
        <v>56</v>
      </c>
      <c r="BI143" s="17"/>
      <c r="BJ143" s="17"/>
      <c r="BK143" s="17"/>
      <c r="BL143" s="17"/>
      <c r="BM143" s="18">
        <f>SUM(BI142:BM142)/5</f>
        <v>0.13589572799999999</v>
      </c>
      <c r="BN143" s="18"/>
      <c r="BO143" s="18"/>
      <c r="BP143" s="18"/>
      <c r="BQ143" s="18"/>
      <c r="BR143" s="18">
        <f>SUM(BI142:BR142)/10</f>
        <v>0.15099130407935998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405">E140*E$16</f>
        <v>132150</v>
      </c>
      <c r="F144" s="23">
        <f t="shared" si="405"/>
        <v>133410</v>
      </c>
      <c r="G144" s="23">
        <f t="shared" si="405"/>
        <v>135174.00000000003</v>
      </c>
      <c r="H144" s="23">
        <f t="shared" si="405"/>
        <v>137643.59999999998</v>
      </c>
      <c r="I144" s="23">
        <f t="shared" si="405"/>
        <v>141101.04</v>
      </c>
      <c r="J144" s="23">
        <f t="shared" si="405"/>
        <v>145941.45600000001</v>
      </c>
      <c r="K144" s="23">
        <f t="shared" si="405"/>
        <v>152718.03840000005</v>
      </c>
      <c r="L144" s="23">
        <f t="shared" si="405"/>
        <v>162205.25376000017</v>
      </c>
      <c r="M144" s="23">
        <f t="shared" si="405"/>
        <v>175487.35526399987</v>
      </c>
      <c r="N144" s="23">
        <f t="shared" si="405"/>
        <v>194082.29736959975</v>
      </c>
      <c r="P144" s="163"/>
      <c r="Q144" s="163"/>
      <c r="R144" s="20" t="s">
        <v>57</v>
      </c>
      <c r="S144" s="23">
        <f t="shared" ref="S144:AB144" si="406">S140*S$16</f>
        <v>132150</v>
      </c>
      <c r="T144" s="23">
        <f t="shared" si="406"/>
        <v>133410</v>
      </c>
      <c r="U144" s="23">
        <f t="shared" si="406"/>
        <v>135174.00000000003</v>
      </c>
      <c r="V144" s="23">
        <f t="shared" si="406"/>
        <v>137643.59999999998</v>
      </c>
      <c r="W144" s="23">
        <f t="shared" si="406"/>
        <v>141101.04</v>
      </c>
      <c r="X144" s="23">
        <f t="shared" si="406"/>
        <v>145941.45600000001</v>
      </c>
      <c r="Y144" s="23">
        <f t="shared" si="406"/>
        <v>152718.03840000005</v>
      </c>
      <c r="Z144" s="23">
        <f t="shared" si="406"/>
        <v>162205.25376000017</v>
      </c>
      <c r="AA144" s="23">
        <f t="shared" si="406"/>
        <v>175487.35526399987</v>
      </c>
      <c r="AB144" s="23">
        <f t="shared" si="406"/>
        <v>194082.29736959975</v>
      </c>
      <c r="AC144" s="5"/>
      <c r="AD144" s="163"/>
      <c r="AE144" s="163"/>
      <c r="AF144" s="20" t="s">
        <v>57</v>
      </c>
      <c r="AG144" s="23">
        <f t="shared" ref="AG144:AP144" si="407">AG140*AG$16</f>
        <v>132150</v>
      </c>
      <c r="AH144" s="23">
        <f t="shared" si="407"/>
        <v>133410</v>
      </c>
      <c r="AI144" s="23">
        <f t="shared" si="407"/>
        <v>135174.00000000003</v>
      </c>
      <c r="AJ144" s="23">
        <f t="shared" si="407"/>
        <v>137643.59999999998</v>
      </c>
      <c r="AK144" s="23">
        <f t="shared" si="407"/>
        <v>141101.04</v>
      </c>
      <c r="AL144" s="23">
        <f t="shared" si="407"/>
        <v>145941.45600000001</v>
      </c>
      <c r="AM144" s="23">
        <f t="shared" si="407"/>
        <v>152718.03840000005</v>
      </c>
      <c r="AN144" s="23">
        <f t="shared" si="407"/>
        <v>162205.25376000017</v>
      </c>
      <c r="AO144" s="23">
        <f t="shared" si="407"/>
        <v>175487.35526399987</v>
      </c>
      <c r="AP144" s="23">
        <f t="shared" si="407"/>
        <v>194082.29736959975</v>
      </c>
      <c r="AQ144" s="5"/>
      <c r="AR144" s="163"/>
      <c r="AS144" s="163"/>
      <c r="AT144" s="20" t="s">
        <v>57</v>
      </c>
      <c r="AU144" s="23">
        <f t="shared" ref="AU144:BD144" si="408">AU140*AU$16</f>
        <v>132150</v>
      </c>
      <c r="AV144" s="23">
        <f t="shared" si="408"/>
        <v>133410</v>
      </c>
      <c r="AW144" s="23">
        <f t="shared" si="408"/>
        <v>135174.00000000003</v>
      </c>
      <c r="AX144" s="23">
        <f t="shared" si="408"/>
        <v>137643.59999999998</v>
      </c>
      <c r="AY144" s="23">
        <f t="shared" si="408"/>
        <v>141101.04</v>
      </c>
      <c r="AZ144" s="23">
        <f t="shared" si="408"/>
        <v>145941.45600000001</v>
      </c>
      <c r="BA144" s="23">
        <f t="shared" si="408"/>
        <v>152718.03840000005</v>
      </c>
      <c r="BB144" s="23">
        <f t="shared" si="408"/>
        <v>162205.25376000017</v>
      </c>
      <c r="BC144" s="23">
        <f t="shared" si="408"/>
        <v>175487.35526399987</v>
      </c>
      <c r="BD144" s="23">
        <f t="shared" si="408"/>
        <v>194082.29736959975</v>
      </c>
      <c r="BE144" s="5"/>
      <c r="BF144" s="163"/>
      <c r="BG144" s="163"/>
      <c r="BH144" s="20" t="s">
        <v>57</v>
      </c>
      <c r="BI144" s="23">
        <f t="shared" ref="BI144:BR144" si="409">BI140*BI$16</f>
        <v>132150</v>
      </c>
      <c r="BJ144" s="23">
        <f t="shared" si="409"/>
        <v>133410</v>
      </c>
      <c r="BK144" s="23">
        <f t="shared" si="409"/>
        <v>135174.00000000003</v>
      </c>
      <c r="BL144" s="23">
        <f t="shared" si="409"/>
        <v>137643.59999999998</v>
      </c>
      <c r="BM144" s="23">
        <f t="shared" si="409"/>
        <v>141101.04</v>
      </c>
      <c r="BN144" s="23">
        <f t="shared" si="409"/>
        <v>145941.45600000001</v>
      </c>
      <c r="BO144" s="23">
        <f t="shared" si="409"/>
        <v>152718.03840000005</v>
      </c>
      <c r="BP144" s="23">
        <f t="shared" si="409"/>
        <v>162205.25376000017</v>
      </c>
      <c r="BQ144" s="23">
        <f t="shared" si="409"/>
        <v>175487.35526399987</v>
      </c>
      <c r="BR144" s="23">
        <f t="shared" si="409"/>
        <v>194082.29736959975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135895.728</v>
      </c>
      <c r="J145" s="23"/>
      <c r="K145" s="23"/>
      <c r="L145" s="23"/>
      <c r="M145" s="23"/>
      <c r="N145" s="23">
        <f>SUM(E144:N144)/10</f>
        <v>150991.30407936001</v>
      </c>
      <c r="P145" s="163"/>
      <c r="Q145" s="163"/>
      <c r="R145" s="20" t="s">
        <v>59</v>
      </c>
      <c r="S145" s="22"/>
      <c r="T145" s="22"/>
      <c r="U145" s="22"/>
      <c r="V145" s="22"/>
      <c r="W145" s="23">
        <f>SUM(S144:W144)/5</f>
        <v>135895.728</v>
      </c>
      <c r="X145" s="23"/>
      <c r="Y145" s="23"/>
      <c r="Z145" s="23"/>
      <c r="AA145" s="23"/>
      <c r="AB145" s="23">
        <f>SUM(S144:AB144)/10</f>
        <v>150991.30407936001</v>
      </c>
      <c r="AC145" s="5"/>
      <c r="AD145" s="163"/>
      <c r="AE145" s="163"/>
      <c r="AF145" s="20" t="s">
        <v>59</v>
      </c>
      <c r="AG145" s="22"/>
      <c r="AH145" s="22"/>
      <c r="AI145" s="22"/>
      <c r="AJ145" s="22"/>
      <c r="AK145" s="23">
        <f>SUM(AG144:AK144)/5</f>
        <v>135895.728</v>
      </c>
      <c r="AL145" s="23"/>
      <c r="AM145" s="23"/>
      <c r="AN145" s="23"/>
      <c r="AO145" s="23"/>
      <c r="AP145" s="23">
        <f>SUM(AG144:AP144)/10</f>
        <v>150991.30407936001</v>
      </c>
      <c r="AQ145" s="5"/>
      <c r="AR145" s="163"/>
      <c r="AS145" s="163"/>
      <c r="AT145" s="20" t="s">
        <v>59</v>
      </c>
      <c r="AU145" s="22"/>
      <c r="AV145" s="22"/>
      <c r="AW145" s="22"/>
      <c r="AX145" s="22"/>
      <c r="AY145" s="23">
        <f>SUM(AU144:AY144)/5</f>
        <v>135895.728</v>
      </c>
      <c r="AZ145" s="23"/>
      <c r="BA145" s="23"/>
      <c r="BB145" s="23"/>
      <c r="BC145" s="23"/>
      <c r="BD145" s="23">
        <f>SUM(AU144:BD144)/10</f>
        <v>150991.30407936001</v>
      </c>
      <c r="BE145" s="5"/>
      <c r="BF145" s="163"/>
      <c r="BG145" s="163"/>
      <c r="BH145" s="20" t="s">
        <v>59</v>
      </c>
      <c r="BI145" s="22"/>
      <c r="BJ145" s="22"/>
      <c r="BK145" s="22"/>
      <c r="BL145" s="22"/>
      <c r="BM145" s="23">
        <f>SUM(BI144:BM144)/5</f>
        <v>135895.728</v>
      </c>
      <c r="BN145" s="23"/>
      <c r="BO145" s="23"/>
      <c r="BP145" s="23"/>
      <c r="BQ145" s="23"/>
      <c r="BR145" s="23">
        <f>SUM(BI144:BR144)/10</f>
        <v>150991.30407936001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132150</v>
      </c>
      <c r="F146" s="22">
        <f t="shared" ref="F146:N146" si="410">E146+F144</f>
        <v>265560</v>
      </c>
      <c r="G146" s="22">
        <f t="shared" si="410"/>
        <v>400734</v>
      </c>
      <c r="H146" s="22">
        <f t="shared" si="410"/>
        <v>538377.6</v>
      </c>
      <c r="I146" s="22">
        <f t="shared" si="410"/>
        <v>679478.64</v>
      </c>
      <c r="J146" s="22">
        <f t="shared" si="410"/>
        <v>825420.09600000002</v>
      </c>
      <c r="K146" s="22">
        <f t="shared" si="410"/>
        <v>978138.1344000001</v>
      </c>
      <c r="L146" s="22">
        <f t="shared" si="410"/>
        <v>1140343.3881600003</v>
      </c>
      <c r="M146" s="22">
        <f t="shared" si="410"/>
        <v>1315830.7434240002</v>
      </c>
      <c r="N146" s="22">
        <f t="shared" si="410"/>
        <v>1509913.0407936</v>
      </c>
      <c r="P146" s="163"/>
      <c r="Q146" s="163"/>
      <c r="R146" s="20" t="s">
        <v>58</v>
      </c>
      <c r="S146" s="22">
        <f>S144</f>
        <v>132150</v>
      </c>
      <c r="T146" s="22">
        <f t="shared" ref="T146:AB146" si="411">S146+T144</f>
        <v>265560</v>
      </c>
      <c r="U146" s="22">
        <f t="shared" si="411"/>
        <v>400734</v>
      </c>
      <c r="V146" s="22">
        <f t="shared" si="411"/>
        <v>538377.6</v>
      </c>
      <c r="W146" s="22">
        <f t="shared" si="411"/>
        <v>679478.64</v>
      </c>
      <c r="X146" s="22">
        <f t="shared" si="411"/>
        <v>825420.09600000002</v>
      </c>
      <c r="Y146" s="22">
        <f t="shared" si="411"/>
        <v>978138.1344000001</v>
      </c>
      <c r="Z146" s="22">
        <f t="shared" si="411"/>
        <v>1140343.3881600003</v>
      </c>
      <c r="AA146" s="22">
        <f t="shared" si="411"/>
        <v>1315830.7434240002</v>
      </c>
      <c r="AB146" s="22">
        <f t="shared" si="411"/>
        <v>1509913.0407936</v>
      </c>
      <c r="AC146" s="5"/>
      <c r="AD146" s="163"/>
      <c r="AE146" s="163"/>
      <c r="AF146" s="20" t="s">
        <v>58</v>
      </c>
      <c r="AG146" s="22">
        <f>AG144</f>
        <v>132150</v>
      </c>
      <c r="AH146" s="22">
        <f t="shared" ref="AH146:AP146" si="412">AG146+AH144</f>
        <v>265560</v>
      </c>
      <c r="AI146" s="22">
        <f t="shared" si="412"/>
        <v>400734</v>
      </c>
      <c r="AJ146" s="22">
        <f t="shared" si="412"/>
        <v>538377.6</v>
      </c>
      <c r="AK146" s="22">
        <f t="shared" si="412"/>
        <v>679478.64</v>
      </c>
      <c r="AL146" s="22">
        <f t="shared" si="412"/>
        <v>825420.09600000002</v>
      </c>
      <c r="AM146" s="22">
        <f t="shared" si="412"/>
        <v>978138.1344000001</v>
      </c>
      <c r="AN146" s="22">
        <f t="shared" si="412"/>
        <v>1140343.3881600003</v>
      </c>
      <c r="AO146" s="22">
        <f t="shared" si="412"/>
        <v>1315830.7434240002</v>
      </c>
      <c r="AP146" s="22">
        <f t="shared" si="412"/>
        <v>1509913.0407936</v>
      </c>
      <c r="AQ146" s="5"/>
      <c r="AR146" s="163"/>
      <c r="AS146" s="163"/>
      <c r="AT146" s="20" t="s">
        <v>58</v>
      </c>
      <c r="AU146" s="22">
        <f>AU144</f>
        <v>132150</v>
      </c>
      <c r="AV146" s="22">
        <f t="shared" ref="AV146:BD146" si="413">AU146+AV144</f>
        <v>265560</v>
      </c>
      <c r="AW146" s="22">
        <f t="shared" si="413"/>
        <v>400734</v>
      </c>
      <c r="AX146" s="22">
        <f t="shared" si="413"/>
        <v>538377.6</v>
      </c>
      <c r="AY146" s="22">
        <f t="shared" si="413"/>
        <v>679478.64</v>
      </c>
      <c r="AZ146" s="22">
        <f t="shared" si="413"/>
        <v>825420.09600000002</v>
      </c>
      <c r="BA146" s="22">
        <f t="shared" si="413"/>
        <v>978138.1344000001</v>
      </c>
      <c r="BB146" s="22">
        <f t="shared" si="413"/>
        <v>1140343.3881600003</v>
      </c>
      <c r="BC146" s="22">
        <f t="shared" si="413"/>
        <v>1315830.7434240002</v>
      </c>
      <c r="BD146" s="22">
        <f t="shared" si="413"/>
        <v>1509913.0407936</v>
      </c>
      <c r="BE146" s="5"/>
      <c r="BF146" s="163"/>
      <c r="BG146" s="163"/>
      <c r="BH146" s="20" t="s">
        <v>58</v>
      </c>
      <c r="BI146" s="22">
        <f>BI144</f>
        <v>132150</v>
      </c>
      <c r="BJ146" s="22">
        <f t="shared" ref="BJ146:BR146" si="414">BI146+BJ144</f>
        <v>265560</v>
      </c>
      <c r="BK146" s="22">
        <f t="shared" si="414"/>
        <v>400734</v>
      </c>
      <c r="BL146" s="22">
        <f t="shared" si="414"/>
        <v>538377.6</v>
      </c>
      <c r="BM146" s="22">
        <f t="shared" si="414"/>
        <v>679478.64</v>
      </c>
      <c r="BN146" s="22">
        <f t="shared" si="414"/>
        <v>825420.09600000002</v>
      </c>
      <c r="BO146" s="22">
        <f t="shared" si="414"/>
        <v>978138.1344000001</v>
      </c>
      <c r="BP146" s="22">
        <f t="shared" si="414"/>
        <v>1140343.3881600003</v>
      </c>
      <c r="BQ146" s="22">
        <f t="shared" si="414"/>
        <v>1315830.7434240002</v>
      </c>
      <c r="BR146" s="22">
        <f t="shared" si="414"/>
        <v>1509913.0407936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0.13214999999999999</v>
      </c>
      <c r="F147" s="17">
        <f t="shared" ref="F147:N147" si="415">F104+F119+F132</f>
        <v>0.18626999999999999</v>
      </c>
      <c r="G147" s="17">
        <f t="shared" si="415"/>
        <v>0.26254199999999983</v>
      </c>
      <c r="H147" s="17">
        <f t="shared" si="415"/>
        <v>0.37002840000000015</v>
      </c>
      <c r="I147" s="17">
        <f t="shared" si="415"/>
        <v>0.52149719999999988</v>
      </c>
      <c r="J147" s="17">
        <f t="shared" si="415"/>
        <v>0.73493649599999999</v>
      </c>
      <c r="K147" s="17">
        <f t="shared" si="415"/>
        <v>1.0356876767999996</v>
      </c>
      <c r="L147" s="17">
        <f t="shared" si="415"/>
        <v>1.4594499628799988</v>
      </c>
      <c r="M147" s="17">
        <f t="shared" si="415"/>
        <v>2.0565120495360039</v>
      </c>
      <c r="N147" s="17">
        <f t="shared" si="415"/>
        <v>2.8977118114560061</v>
      </c>
      <c r="P147" s="163"/>
      <c r="Q147" s="171" t="s">
        <v>44</v>
      </c>
      <c r="R147" s="16" t="s">
        <v>55</v>
      </c>
      <c r="S147" s="17">
        <f>S104+S119+S132</f>
        <v>0.13214999999999999</v>
      </c>
      <c r="T147" s="17">
        <f t="shared" ref="T147:AB147" si="416">T104+T119+T132</f>
        <v>0.18626999999999999</v>
      </c>
      <c r="U147" s="17">
        <f t="shared" si="416"/>
        <v>0.26254199999999983</v>
      </c>
      <c r="V147" s="17">
        <f t="shared" si="416"/>
        <v>0.37002840000000015</v>
      </c>
      <c r="W147" s="17">
        <f t="shared" si="416"/>
        <v>0.52149719999999988</v>
      </c>
      <c r="X147" s="17">
        <f t="shared" si="416"/>
        <v>0.73493649599999999</v>
      </c>
      <c r="Y147" s="17">
        <f t="shared" si="416"/>
        <v>1.0356876767999996</v>
      </c>
      <c r="Z147" s="17">
        <f t="shared" si="416"/>
        <v>1.4594499628799988</v>
      </c>
      <c r="AA147" s="17">
        <f t="shared" si="416"/>
        <v>2.0565120495360039</v>
      </c>
      <c r="AB147" s="17">
        <f t="shared" si="416"/>
        <v>2.8977118114560061</v>
      </c>
      <c r="AC147" s="5"/>
      <c r="AD147" s="163"/>
      <c r="AE147" s="171" t="s">
        <v>44</v>
      </c>
      <c r="AF147" s="16" t="s">
        <v>55</v>
      </c>
      <c r="AG147" s="17">
        <f>AG104+AG119+AG132</f>
        <v>0.13214999999999999</v>
      </c>
      <c r="AH147" s="17">
        <f t="shared" ref="AH147:AP147" si="417">AH104+AH119+AH132</f>
        <v>0.18626999999999999</v>
      </c>
      <c r="AI147" s="17">
        <f t="shared" si="417"/>
        <v>0.26254199999999983</v>
      </c>
      <c r="AJ147" s="17">
        <f t="shared" si="417"/>
        <v>0.37002840000000015</v>
      </c>
      <c r="AK147" s="17">
        <f t="shared" si="417"/>
        <v>0.52149719999999988</v>
      </c>
      <c r="AL147" s="17">
        <f t="shared" si="417"/>
        <v>0.73493649599999999</v>
      </c>
      <c r="AM147" s="17">
        <f t="shared" si="417"/>
        <v>1.0356876767999996</v>
      </c>
      <c r="AN147" s="17">
        <f t="shared" si="417"/>
        <v>1.4594499628799988</v>
      </c>
      <c r="AO147" s="17">
        <f t="shared" si="417"/>
        <v>2.0565120495360039</v>
      </c>
      <c r="AP147" s="17">
        <f t="shared" si="417"/>
        <v>2.8977118114560061</v>
      </c>
      <c r="AQ147" s="5"/>
      <c r="AR147" s="163"/>
      <c r="AS147" s="171" t="s">
        <v>44</v>
      </c>
      <c r="AT147" s="16" t="s">
        <v>55</v>
      </c>
      <c r="AU147" s="17">
        <f>AU104+AU119+AU132</f>
        <v>0.13214999999999999</v>
      </c>
      <c r="AV147" s="17">
        <f t="shared" ref="AV147:BD147" si="418">AV104+AV119+AV132</f>
        <v>0.18626999999999999</v>
      </c>
      <c r="AW147" s="17">
        <f t="shared" si="418"/>
        <v>0.26254199999999983</v>
      </c>
      <c r="AX147" s="17">
        <f t="shared" si="418"/>
        <v>0.37002840000000015</v>
      </c>
      <c r="AY147" s="17">
        <f t="shared" si="418"/>
        <v>0.52149719999999988</v>
      </c>
      <c r="AZ147" s="17">
        <f t="shared" si="418"/>
        <v>0.73493649599999999</v>
      </c>
      <c r="BA147" s="17">
        <f t="shared" si="418"/>
        <v>1.0356876767999996</v>
      </c>
      <c r="BB147" s="17">
        <f t="shared" si="418"/>
        <v>1.4594499628799988</v>
      </c>
      <c r="BC147" s="17">
        <f t="shared" si="418"/>
        <v>2.0565120495360039</v>
      </c>
      <c r="BD147" s="17">
        <f t="shared" si="418"/>
        <v>2.8977118114560061</v>
      </c>
      <c r="BE147" s="5"/>
      <c r="BF147" s="163"/>
      <c r="BG147" s="171" t="s">
        <v>44</v>
      </c>
      <c r="BH147" s="16" t="s">
        <v>55</v>
      </c>
      <c r="BI147" s="17">
        <f>BI104+BI119+BI132</f>
        <v>0.13214999999999999</v>
      </c>
      <c r="BJ147" s="17">
        <f t="shared" ref="BJ147:BR147" si="419">BJ104+BJ119+BJ132</f>
        <v>0.18626999999999999</v>
      </c>
      <c r="BK147" s="17">
        <f t="shared" si="419"/>
        <v>0.26254199999999983</v>
      </c>
      <c r="BL147" s="17">
        <f t="shared" si="419"/>
        <v>0.37002840000000015</v>
      </c>
      <c r="BM147" s="17">
        <f t="shared" si="419"/>
        <v>0.52149719999999988</v>
      </c>
      <c r="BN147" s="17">
        <f t="shared" si="419"/>
        <v>0.73493649599999999</v>
      </c>
      <c r="BO147" s="17">
        <f t="shared" si="419"/>
        <v>1.0356876767999996</v>
      </c>
      <c r="BP147" s="17">
        <f t="shared" si="419"/>
        <v>1.4594499628799988</v>
      </c>
      <c r="BQ147" s="17">
        <f t="shared" si="419"/>
        <v>2.0565120495360039</v>
      </c>
      <c r="BR147" s="17">
        <f t="shared" si="419"/>
        <v>2.8977118114560061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0.29449751999999996</v>
      </c>
      <c r="J148" s="18"/>
      <c r="K148" s="18"/>
      <c r="L148" s="18"/>
      <c r="M148" s="18"/>
      <c r="N148" s="18">
        <f>SUM(E147:N147)/10</f>
        <v>0.96567855966720073</v>
      </c>
      <c r="O148" s="9"/>
      <c r="P148" s="163"/>
      <c r="Q148" s="165"/>
      <c r="R148" s="16" t="s">
        <v>56</v>
      </c>
      <c r="S148" s="18"/>
      <c r="T148" s="18"/>
      <c r="U148" s="18"/>
      <c r="V148" s="18"/>
      <c r="W148" s="18">
        <f>SUM(S147:W147)/5</f>
        <v>0.29449751999999996</v>
      </c>
      <c r="X148" s="18"/>
      <c r="Y148" s="18"/>
      <c r="Z148" s="18"/>
      <c r="AA148" s="18"/>
      <c r="AB148" s="18">
        <f>SUM(S147:AB147)/10</f>
        <v>0.96567855966720073</v>
      </c>
      <c r="AC148" s="9"/>
      <c r="AD148" s="163"/>
      <c r="AE148" s="165"/>
      <c r="AF148" s="16" t="s">
        <v>56</v>
      </c>
      <c r="AG148" s="18"/>
      <c r="AH148" s="18"/>
      <c r="AI148" s="18"/>
      <c r="AJ148" s="18"/>
      <c r="AK148" s="18">
        <f>SUM(AG147:AK147)/5</f>
        <v>0.29449751999999996</v>
      </c>
      <c r="AL148" s="18"/>
      <c r="AM148" s="18"/>
      <c r="AN148" s="18"/>
      <c r="AO148" s="18"/>
      <c r="AP148" s="18">
        <f>SUM(AG147:AP147)/10</f>
        <v>0.96567855966720073</v>
      </c>
      <c r="AQ148" s="9"/>
      <c r="AR148" s="163"/>
      <c r="AS148" s="165"/>
      <c r="AT148" s="16" t="s">
        <v>56</v>
      </c>
      <c r="AU148" s="18"/>
      <c r="AV148" s="18"/>
      <c r="AW148" s="18"/>
      <c r="AX148" s="18"/>
      <c r="AY148" s="18">
        <f>SUM(AU147:AY147)/5</f>
        <v>0.29449751999999996</v>
      </c>
      <c r="AZ148" s="18"/>
      <c r="BA148" s="18"/>
      <c r="BB148" s="18"/>
      <c r="BC148" s="18"/>
      <c r="BD148" s="18">
        <f>SUM(AU147:BD147)/10</f>
        <v>0.96567855966720073</v>
      </c>
      <c r="BE148" s="9"/>
      <c r="BF148" s="163"/>
      <c r="BG148" s="165"/>
      <c r="BH148" s="16" t="s">
        <v>56</v>
      </c>
      <c r="BI148" s="18"/>
      <c r="BJ148" s="18"/>
      <c r="BK148" s="18"/>
      <c r="BL148" s="18"/>
      <c r="BM148" s="18">
        <f>SUM(BI147:BM147)/5</f>
        <v>0.29449751999999996</v>
      </c>
      <c r="BN148" s="18"/>
      <c r="BO148" s="18"/>
      <c r="BP148" s="18"/>
      <c r="BQ148" s="18"/>
      <c r="BR148" s="18">
        <f>SUM(BI147:BR147)/10</f>
        <v>0.96567855966720073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94650</v>
      </c>
      <c r="F149" s="23">
        <f>F151-E151</f>
        <v>133770</v>
      </c>
      <c r="G149" s="23">
        <f>G151-F151</f>
        <v>189041.99999999994</v>
      </c>
      <c r="H149" s="23">
        <f t="shared" ref="H149:N149" si="420">H151-G151</f>
        <v>267128.39999999997</v>
      </c>
      <c r="I149" s="23">
        <f t="shared" si="420"/>
        <v>377437.20000000019</v>
      </c>
      <c r="J149" s="23">
        <f t="shared" si="420"/>
        <v>533252.49599999958</v>
      </c>
      <c r="K149" s="23">
        <f t="shared" si="420"/>
        <v>753330.07680000016</v>
      </c>
      <c r="L149" s="23">
        <f t="shared" si="420"/>
        <v>1064149.3228800008</v>
      </c>
      <c r="M149" s="23">
        <f t="shared" si="420"/>
        <v>1503091.1535359994</v>
      </c>
      <c r="N149" s="23">
        <f t="shared" si="420"/>
        <v>2122922.5570560014</v>
      </c>
      <c r="P149" s="163"/>
      <c r="Q149" s="163"/>
      <c r="R149" s="20" t="s">
        <v>57</v>
      </c>
      <c r="S149" s="23">
        <f>S151</f>
        <v>94650</v>
      </c>
      <c r="T149" s="23">
        <f>T151-S151</f>
        <v>133770</v>
      </c>
      <c r="U149" s="23">
        <f>U151-T151</f>
        <v>189041.99999999994</v>
      </c>
      <c r="V149" s="23">
        <f t="shared" ref="V149:AB149" si="421">V151-U151</f>
        <v>267128.39999999997</v>
      </c>
      <c r="W149" s="23">
        <f t="shared" si="421"/>
        <v>377437.20000000019</v>
      </c>
      <c r="X149" s="23">
        <f t="shared" si="421"/>
        <v>533252.49599999958</v>
      </c>
      <c r="Y149" s="23">
        <f t="shared" si="421"/>
        <v>753330.07680000016</v>
      </c>
      <c r="Z149" s="23">
        <f t="shared" si="421"/>
        <v>1064149.3228800008</v>
      </c>
      <c r="AA149" s="23">
        <f t="shared" si="421"/>
        <v>1503091.1535359994</v>
      </c>
      <c r="AB149" s="23">
        <f t="shared" si="421"/>
        <v>2122922.5570560014</v>
      </c>
      <c r="AC149" s="5"/>
      <c r="AD149" s="163"/>
      <c r="AE149" s="163"/>
      <c r="AF149" s="20" t="s">
        <v>57</v>
      </c>
      <c r="AG149" s="23">
        <f>AG151</f>
        <v>94650</v>
      </c>
      <c r="AH149" s="23">
        <f>AH151-AG151</f>
        <v>133770</v>
      </c>
      <c r="AI149" s="23">
        <f>AI151-AH151</f>
        <v>189041.99999999994</v>
      </c>
      <c r="AJ149" s="23">
        <f t="shared" ref="AJ149:AP149" si="422">AJ151-AI151</f>
        <v>267128.39999999997</v>
      </c>
      <c r="AK149" s="23">
        <f t="shared" si="422"/>
        <v>377437.20000000019</v>
      </c>
      <c r="AL149" s="23">
        <f t="shared" si="422"/>
        <v>533252.49599999958</v>
      </c>
      <c r="AM149" s="23">
        <f t="shared" si="422"/>
        <v>753330.07680000016</v>
      </c>
      <c r="AN149" s="23">
        <f t="shared" si="422"/>
        <v>1064149.3228800008</v>
      </c>
      <c r="AO149" s="23">
        <f t="shared" si="422"/>
        <v>1503091.1535359994</v>
      </c>
      <c r="AP149" s="23">
        <f t="shared" si="422"/>
        <v>2122922.5570560014</v>
      </c>
      <c r="AQ149" s="5"/>
      <c r="AR149" s="163"/>
      <c r="AS149" s="163"/>
      <c r="AT149" s="20" t="s">
        <v>57</v>
      </c>
      <c r="AU149" s="23">
        <f>AU151</f>
        <v>94650</v>
      </c>
      <c r="AV149" s="23">
        <f>AV151-AU151</f>
        <v>133770</v>
      </c>
      <c r="AW149" s="23">
        <f>AW151-AV151</f>
        <v>189041.99999999994</v>
      </c>
      <c r="AX149" s="23">
        <f t="shared" ref="AX149:BD149" si="423">AX151-AW151</f>
        <v>267128.39999999997</v>
      </c>
      <c r="AY149" s="23">
        <f t="shared" si="423"/>
        <v>377437.20000000019</v>
      </c>
      <c r="AZ149" s="23">
        <f t="shared" si="423"/>
        <v>533252.49599999958</v>
      </c>
      <c r="BA149" s="23">
        <f t="shared" si="423"/>
        <v>753330.07680000016</v>
      </c>
      <c r="BB149" s="23">
        <f t="shared" si="423"/>
        <v>1064149.3228800008</v>
      </c>
      <c r="BC149" s="23">
        <f t="shared" si="423"/>
        <v>1503091.1535359994</v>
      </c>
      <c r="BD149" s="23">
        <f t="shared" si="423"/>
        <v>2122922.5570560014</v>
      </c>
      <c r="BE149" s="5"/>
      <c r="BF149" s="163"/>
      <c r="BG149" s="163"/>
      <c r="BH149" s="20" t="s">
        <v>57</v>
      </c>
      <c r="BI149" s="23">
        <f>BI151</f>
        <v>94650</v>
      </c>
      <c r="BJ149" s="23">
        <f>BJ151-BI151</f>
        <v>133770</v>
      </c>
      <c r="BK149" s="23">
        <f>BK151-BJ151</f>
        <v>189041.99999999994</v>
      </c>
      <c r="BL149" s="23">
        <f t="shared" ref="BL149:BR149" si="424">BL151-BK151</f>
        <v>267128.39999999997</v>
      </c>
      <c r="BM149" s="23">
        <f t="shared" si="424"/>
        <v>377437.20000000019</v>
      </c>
      <c r="BN149" s="23">
        <f t="shared" si="424"/>
        <v>533252.49599999958</v>
      </c>
      <c r="BO149" s="23">
        <f t="shared" si="424"/>
        <v>753330.07680000016</v>
      </c>
      <c r="BP149" s="23">
        <f t="shared" si="424"/>
        <v>1064149.3228800008</v>
      </c>
      <c r="BQ149" s="23">
        <f t="shared" si="424"/>
        <v>1503091.1535359994</v>
      </c>
      <c r="BR149" s="23">
        <f t="shared" si="424"/>
        <v>2122922.5570560014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212405.52000000002</v>
      </c>
      <c r="J150" s="23"/>
      <c r="K150" s="23"/>
      <c r="L150" s="23"/>
      <c r="M150" s="23"/>
      <c r="N150" s="23">
        <f>SUM(E149:N149)/10</f>
        <v>703877.32062720018</v>
      </c>
      <c r="P150" s="163"/>
      <c r="Q150" s="163"/>
      <c r="R150" s="20" t="s">
        <v>59</v>
      </c>
      <c r="S150" s="23"/>
      <c r="T150" s="23"/>
      <c r="U150" s="23"/>
      <c r="V150" s="23"/>
      <c r="W150" s="23">
        <f>SUM(S149:W149)/5</f>
        <v>212405.52000000002</v>
      </c>
      <c r="X150" s="23"/>
      <c r="Y150" s="23"/>
      <c r="Z150" s="23"/>
      <c r="AA150" s="23"/>
      <c r="AB150" s="23">
        <f>SUM(S149:AB149)/10</f>
        <v>703877.32062720018</v>
      </c>
      <c r="AC150" s="5"/>
      <c r="AD150" s="163"/>
      <c r="AE150" s="163"/>
      <c r="AF150" s="20" t="s">
        <v>59</v>
      </c>
      <c r="AG150" s="23"/>
      <c r="AH150" s="23"/>
      <c r="AI150" s="23"/>
      <c r="AJ150" s="23"/>
      <c r="AK150" s="23">
        <f>SUM(AG149:AK149)/5</f>
        <v>212405.52000000002</v>
      </c>
      <c r="AL150" s="23"/>
      <c r="AM150" s="23"/>
      <c r="AN150" s="23"/>
      <c r="AO150" s="23"/>
      <c r="AP150" s="23">
        <f>SUM(AG149:AP149)/10</f>
        <v>703877.32062720018</v>
      </c>
      <c r="AQ150" s="5"/>
      <c r="AR150" s="163"/>
      <c r="AS150" s="163"/>
      <c r="AT150" s="20" t="s">
        <v>59</v>
      </c>
      <c r="AU150" s="23"/>
      <c r="AV150" s="23"/>
      <c r="AW150" s="23"/>
      <c r="AX150" s="23"/>
      <c r="AY150" s="23">
        <f>SUM(AU149:AY149)/5</f>
        <v>212405.52000000002</v>
      </c>
      <c r="AZ150" s="23"/>
      <c r="BA150" s="23"/>
      <c r="BB150" s="23"/>
      <c r="BC150" s="23"/>
      <c r="BD150" s="23">
        <f>SUM(AU149:BD149)/10</f>
        <v>703877.32062720018</v>
      </c>
      <c r="BE150" s="5"/>
      <c r="BF150" s="163"/>
      <c r="BG150" s="163"/>
      <c r="BH150" s="20" t="s">
        <v>59</v>
      </c>
      <c r="BI150" s="23"/>
      <c r="BJ150" s="23"/>
      <c r="BK150" s="23"/>
      <c r="BL150" s="23"/>
      <c r="BM150" s="23">
        <f>SUM(BI149:BM149)/5</f>
        <v>212405.52000000002</v>
      </c>
      <c r="BN150" s="23"/>
      <c r="BO150" s="23"/>
      <c r="BP150" s="23"/>
      <c r="BQ150" s="23"/>
      <c r="BR150" s="23">
        <f>SUM(BI149:BR149)/10</f>
        <v>703877.32062720018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425">E141*E$16</f>
        <v>94650</v>
      </c>
      <c r="F151" s="22">
        <f t="shared" si="425"/>
        <v>228420</v>
      </c>
      <c r="G151" s="22">
        <f t="shared" si="425"/>
        <v>417461.99999999994</v>
      </c>
      <c r="H151" s="22">
        <f t="shared" si="425"/>
        <v>684590.39999999991</v>
      </c>
      <c r="I151" s="22">
        <f t="shared" si="425"/>
        <v>1062027.6000000001</v>
      </c>
      <c r="J151" s="22">
        <f t="shared" si="425"/>
        <v>1595280.0959999997</v>
      </c>
      <c r="K151" s="22">
        <f t="shared" si="425"/>
        <v>2348610.1727999998</v>
      </c>
      <c r="L151" s="22">
        <f t="shared" si="425"/>
        <v>3412759.4956800006</v>
      </c>
      <c r="M151" s="22">
        <f t="shared" si="425"/>
        <v>4915850.649216</v>
      </c>
      <c r="N151" s="22">
        <f t="shared" si="425"/>
        <v>7038773.2062720014</v>
      </c>
      <c r="P151" s="163"/>
      <c r="Q151" s="163"/>
      <c r="R151" s="20" t="s">
        <v>58</v>
      </c>
      <c r="S151" s="22">
        <f t="shared" ref="S151:AB151" si="426">S141*S$16</f>
        <v>94650</v>
      </c>
      <c r="T151" s="22">
        <f t="shared" si="426"/>
        <v>228420</v>
      </c>
      <c r="U151" s="22">
        <f t="shared" si="426"/>
        <v>417461.99999999994</v>
      </c>
      <c r="V151" s="22">
        <f t="shared" si="426"/>
        <v>684590.39999999991</v>
      </c>
      <c r="W151" s="22">
        <f t="shared" si="426"/>
        <v>1062027.6000000001</v>
      </c>
      <c r="X151" s="22">
        <f t="shared" si="426"/>
        <v>1595280.0959999997</v>
      </c>
      <c r="Y151" s="22">
        <f t="shared" si="426"/>
        <v>2348610.1727999998</v>
      </c>
      <c r="Z151" s="22">
        <f t="shared" si="426"/>
        <v>3412759.4956800006</v>
      </c>
      <c r="AA151" s="22">
        <f t="shared" si="426"/>
        <v>4915850.649216</v>
      </c>
      <c r="AB151" s="22">
        <f t="shared" si="426"/>
        <v>7038773.2062720014</v>
      </c>
      <c r="AC151" s="5"/>
      <c r="AD151" s="163"/>
      <c r="AE151" s="163"/>
      <c r="AF151" s="20" t="s">
        <v>58</v>
      </c>
      <c r="AG151" s="22">
        <f t="shared" ref="AG151:AP151" si="427">AG141*AG$16</f>
        <v>94650</v>
      </c>
      <c r="AH151" s="22">
        <f t="shared" si="427"/>
        <v>228420</v>
      </c>
      <c r="AI151" s="22">
        <f t="shared" si="427"/>
        <v>417461.99999999994</v>
      </c>
      <c r="AJ151" s="22">
        <f t="shared" si="427"/>
        <v>684590.39999999991</v>
      </c>
      <c r="AK151" s="22">
        <f t="shared" si="427"/>
        <v>1062027.6000000001</v>
      </c>
      <c r="AL151" s="22">
        <f t="shared" si="427"/>
        <v>1595280.0959999997</v>
      </c>
      <c r="AM151" s="22">
        <f t="shared" si="427"/>
        <v>2348610.1727999998</v>
      </c>
      <c r="AN151" s="22">
        <f t="shared" si="427"/>
        <v>3412759.4956800006</v>
      </c>
      <c r="AO151" s="22">
        <f t="shared" si="427"/>
        <v>4915850.649216</v>
      </c>
      <c r="AP151" s="22">
        <f t="shared" si="427"/>
        <v>7038773.2062720014</v>
      </c>
      <c r="AQ151" s="5"/>
      <c r="AR151" s="163"/>
      <c r="AS151" s="163"/>
      <c r="AT151" s="20" t="s">
        <v>58</v>
      </c>
      <c r="AU151" s="22">
        <f t="shared" ref="AU151:BD151" si="428">AU141*AU$16</f>
        <v>94650</v>
      </c>
      <c r="AV151" s="22">
        <f t="shared" si="428"/>
        <v>228420</v>
      </c>
      <c r="AW151" s="22">
        <f t="shared" si="428"/>
        <v>417461.99999999994</v>
      </c>
      <c r="AX151" s="22">
        <f t="shared" si="428"/>
        <v>684590.39999999991</v>
      </c>
      <c r="AY151" s="22">
        <f t="shared" si="428"/>
        <v>1062027.6000000001</v>
      </c>
      <c r="AZ151" s="22">
        <f t="shared" si="428"/>
        <v>1595280.0959999997</v>
      </c>
      <c r="BA151" s="22">
        <f t="shared" si="428"/>
        <v>2348610.1727999998</v>
      </c>
      <c r="BB151" s="22">
        <f t="shared" si="428"/>
        <v>3412759.4956800006</v>
      </c>
      <c r="BC151" s="22">
        <f t="shared" si="428"/>
        <v>4915850.649216</v>
      </c>
      <c r="BD151" s="22">
        <f t="shared" si="428"/>
        <v>7038773.2062720014</v>
      </c>
      <c r="BE151" s="5"/>
      <c r="BF151" s="163"/>
      <c r="BG151" s="163"/>
      <c r="BH151" s="20" t="s">
        <v>58</v>
      </c>
      <c r="BI151" s="22">
        <f t="shared" ref="BI151:BR151" si="429">BI141*BI$16</f>
        <v>94650</v>
      </c>
      <c r="BJ151" s="22">
        <f t="shared" si="429"/>
        <v>228420</v>
      </c>
      <c r="BK151" s="22">
        <f t="shared" si="429"/>
        <v>417461.99999999994</v>
      </c>
      <c r="BL151" s="22">
        <f t="shared" si="429"/>
        <v>684590.39999999991</v>
      </c>
      <c r="BM151" s="22">
        <f t="shared" si="429"/>
        <v>1062027.6000000001</v>
      </c>
      <c r="BN151" s="22">
        <f t="shared" si="429"/>
        <v>1595280.0959999997</v>
      </c>
      <c r="BO151" s="22">
        <f t="shared" si="429"/>
        <v>2348610.1727999998</v>
      </c>
      <c r="BP151" s="22">
        <f t="shared" si="429"/>
        <v>3412759.4956800006</v>
      </c>
      <c r="BQ151" s="22">
        <f t="shared" si="429"/>
        <v>4915850.649216</v>
      </c>
      <c r="BR151" s="22">
        <f t="shared" si="429"/>
        <v>7038773.2062720014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514.28571428571422</v>
      </c>
      <c r="F155" s="28">
        <f t="shared" ref="F155:N155" si="430">F$99/10*$C155/(2+$E$12)</f>
        <v>367.34693877551024</v>
      </c>
      <c r="G155" s="28">
        <f t="shared" si="430"/>
        <v>262.39067055393588</v>
      </c>
      <c r="H155" s="28">
        <f t="shared" si="430"/>
        <v>187.42190753852555</v>
      </c>
      <c r="I155" s="28">
        <f t="shared" si="430"/>
        <v>133.87279109894686</v>
      </c>
      <c r="J155" s="28">
        <f t="shared" si="430"/>
        <v>95.623422213533473</v>
      </c>
      <c r="K155" s="28">
        <f t="shared" si="430"/>
        <v>68.302444438238226</v>
      </c>
      <c r="L155" s="28">
        <f t="shared" si="430"/>
        <v>48.787460313027367</v>
      </c>
      <c r="M155" s="28">
        <f t="shared" si="430"/>
        <v>34.848185937876572</v>
      </c>
      <c r="N155" s="28">
        <f t="shared" si="430"/>
        <v>24.891561384197523</v>
      </c>
      <c r="P155" s="164" t="s">
        <v>16</v>
      </c>
      <c r="Q155" s="166">
        <v>20000</v>
      </c>
      <c r="R155" s="58" t="s">
        <v>19</v>
      </c>
      <c r="S155" s="28">
        <f>S$99/10*$C155/(2+$E$12)</f>
        <v>514.28571428571422</v>
      </c>
      <c r="T155" s="28">
        <f t="shared" ref="T155:AB155" si="431">T$99/10*$C155/(2+$E$12)</f>
        <v>367.34693877551024</v>
      </c>
      <c r="U155" s="28">
        <f t="shared" si="431"/>
        <v>262.39067055393588</v>
      </c>
      <c r="V155" s="28">
        <f t="shared" si="431"/>
        <v>187.42190753852555</v>
      </c>
      <c r="W155" s="28">
        <f t="shared" si="431"/>
        <v>133.87279109894686</v>
      </c>
      <c r="X155" s="28">
        <f t="shared" si="431"/>
        <v>95.623422213533473</v>
      </c>
      <c r="Y155" s="28">
        <f t="shared" si="431"/>
        <v>68.302444438238226</v>
      </c>
      <c r="Z155" s="28">
        <f t="shared" si="431"/>
        <v>48.787460313027367</v>
      </c>
      <c r="AA155" s="28">
        <f t="shared" si="431"/>
        <v>34.848185937876572</v>
      </c>
      <c r="AB155" s="28">
        <f t="shared" si="431"/>
        <v>24.891561384197523</v>
      </c>
      <c r="AD155" s="164" t="s">
        <v>16</v>
      </c>
      <c r="AE155" s="166">
        <v>20000</v>
      </c>
      <c r="AF155" s="58" t="s">
        <v>19</v>
      </c>
      <c r="AG155" s="28">
        <f>AG$99/10*$C155/(2+$E$12)</f>
        <v>514.28571428571422</v>
      </c>
      <c r="AH155" s="28">
        <f t="shared" ref="AH155:AP155" si="432">AH$99/10*$C155/(2+$E$12)</f>
        <v>367.34693877551024</v>
      </c>
      <c r="AI155" s="28">
        <f t="shared" si="432"/>
        <v>262.39067055393588</v>
      </c>
      <c r="AJ155" s="28">
        <f t="shared" si="432"/>
        <v>187.42190753852555</v>
      </c>
      <c r="AK155" s="28">
        <f t="shared" si="432"/>
        <v>133.87279109894686</v>
      </c>
      <c r="AL155" s="28">
        <f t="shared" si="432"/>
        <v>95.623422213533473</v>
      </c>
      <c r="AM155" s="28">
        <f t="shared" si="432"/>
        <v>68.302444438238226</v>
      </c>
      <c r="AN155" s="28">
        <f t="shared" si="432"/>
        <v>48.787460313027367</v>
      </c>
      <c r="AO155" s="28">
        <f t="shared" si="432"/>
        <v>34.848185937876572</v>
      </c>
      <c r="AP155" s="28">
        <f t="shared" si="432"/>
        <v>24.891561384197523</v>
      </c>
      <c r="AR155" s="164" t="s">
        <v>16</v>
      </c>
      <c r="AS155" s="166">
        <v>20000</v>
      </c>
      <c r="AT155" s="58" t="s">
        <v>19</v>
      </c>
      <c r="AU155" s="28">
        <f>AU$99/10*$C155/(2+$E$12)</f>
        <v>514.28571428571422</v>
      </c>
      <c r="AV155" s="28">
        <f t="shared" ref="AV155:BD155" si="433">AV$99/10*$C155/(2+$E$12)</f>
        <v>367.34693877551024</v>
      </c>
      <c r="AW155" s="28">
        <f t="shared" si="433"/>
        <v>262.39067055393588</v>
      </c>
      <c r="AX155" s="28">
        <f t="shared" si="433"/>
        <v>187.42190753852555</v>
      </c>
      <c r="AY155" s="28">
        <f t="shared" si="433"/>
        <v>133.87279109894686</v>
      </c>
      <c r="AZ155" s="28">
        <f t="shared" si="433"/>
        <v>95.623422213533473</v>
      </c>
      <c r="BA155" s="28">
        <f t="shared" si="433"/>
        <v>68.302444438238226</v>
      </c>
      <c r="BB155" s="28">
        <f t="shared" si="433"/>
        <v>48.787460313027367</v>
      </c>
      <c r="BC155" s="28">
        <f t="shared" si="433"/>
        <v>34.848185937876572</v>
      </c>
      <c r="BD155" s="28">
        <f t="shared" si="433"/>
        <v>24.891561384197523</v>
      </c>
      <c r="BF155" s="164" t="s">
        <v>16</v>
      </c>
      <c r="BG155" s="166">
        <v>20000</v>
      </c>
      <c r="BH155" s="58" t="s">
        <v>19</v>
      </c>
      <c r="BI155" s="28">
        <f>BI$99/10*$C155/(2+$E$12)</f>
        <v>514.28571428571422</v>
      </c>
      <c r="BJ155" s="28">
        <f t="shared" ref="BJ155:BR155" si="434">BJ$99/10*$C155/(2+$E$12)</f>
        <v>367.34693877551024</v>
      </c>
      <c r="BK155" s="28">
        <f t="shared" si="434"/>
        <v>262.39067055393588</v>
      </c>
      <c r="BL155" s="28">
        <f t="shared" si="434"/>
        <v>187.42190753852555</v>
      </c>
      <c r="BM155" s="28">
        <f t="shared" si="434"/>
        <v>133.87279109894686</v>
      </c>
      <c r="BN155" s="28">
        <f t="shared" si="434"/>
        <v>95.623422213533473</v>
      </c>
      <c r="BO155" s="28">
        <f t="shared" si="434"/>
        <v>68.302444438238226</v>
      </c>
      <c r="BP155" s="28">
        <f t="shared" si="434"/>
        <v>48.787460313027367</v>
      </c>
      <c r="BQ155" s="28">
        <f t="shared" si="434"/>
        <v>34.848185937876572</v>
      </c>
      <c r="BR155" s="28">
        <f t="shared" si="434"/>
        <v>24.891561384197523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293.06360445052655</v>
      </c>
      <c r="J156" s="28"/>
      <c r="K156" s="28"/>
      <c r="L156" s="28"/>
      <c r="M156" s="28"/>
      <c r="N156" s="28">
        <f>SUM(E155:N155)/10</f>
        <v>173.77710965395062</v>
      </c>
      <c r="P156" s="163"/>
      <c r="Q156" s="162"/>
      <c r="R156" s="20" t="s">
        <v>22</v>
      </c>
      <c r="S156" s="28"/>
      <c r="T156" s="28"/>
      <c r="U156" s="28"/>
      <c r="V156" s="28"/>
      <c r="W156" s="28">
        <f>SUM(S155:W155)/5</f>
        <v>293.06360445052655</v>
      </c>
      <c r="X156" s="28"/>
      <c r="Y156" s="28"/>
      <c r="Z156" s="28"/>
      <c r="AA156" s="28"/>
      <c r="AB156" s="28">
        <f>SUM(S155:AB155)/10</f>
        <v>173.77710965395062</v>
      </c>
      <c r="AD156" s="163"/>
      <c r="AE156" s="162"/>
      <c r="AF156" s="20" t="s">
        <v>22</v>
      </c>
      <c r="AG156" s="28"/>
      <c r="AH156" s="28"/>
      <c r="AI156" s="28"/>
      <c r="AJ156" s="28"/>
      <c r="AK156" s="28">
        <f>SUM(AG155:AK155)/5</f>
        <v>293.06360445052655</v>
      </c>
      <c r="AL156" s="28"/>
      <c r="AM156" s="28"/>
      <c r="AN156" s="28"/>
      <c r="AO156" s="28"/>
      <c r="AP156" s="28">
        <f>SUM(AG155:AP155)/10</f>
        <v>173.77710965395062</v>
      </c>
      <c r="AR156" s="163"/>
      <c r="AS156" s="162"/>
      <c r="AT156" s="20" t="s">
        <v>22</v>
      </c>
      <c r="AU156" s="28"/>
      <c r="AV156" s="28"/>
      <c r="AW156" s="28"/>
      <c r="AX156" s="28"/>
      <c r="AY156" s="28">
        <f>SUM(AU155:AY155)/5</f>
        <v>293.06360445052655</v>
      </c>
      <c r="AZ156" s="28"/>
      <c r="BA156" s="28"/>
      <c r="BB156" s="28"/>
      <c r="BC156" s="28"/>
      <c r="BD156" s="28">
        <f>SUM(AU155:BD155)/10</f>
        <v>173.77710965395062</v>
      </c>
      <c r="BF156" s="163"/>
      <c r="BG156" s="162"/>
      <c r="BH156" s="20" t="s">
        <v>22</v>
      </c>
      <c r="BI156" s="28"/>
      <c r="BJ156" s="28"/>
      <c r="BK156" s="28"/>
      <c r="BL156" s="28"/>
      <c r="BM156" s="28">
        <f>SUM(BI155:BM155)/5</f>
        <v>293.06360445052655</v>
      </c>
      <c r="BN156" s="28"/>
      <c r="BO156" s="28"/>
      <c r="BP156" s="28"/>
      <c r="BQ156" s="28"/>
      <c r="BR156" s="28">
        <f>SUM(BI155:BR155)/10</f>
        <v>173.77710965395062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514.28571428571422</v>
      </c>
      <c r="F157" s="28">
        <f t="shared" ref="F157:N157" si="435">F$100/10*$C155/(2+$E$12)</f>
        <v>881.63265306122469</v>
      </c>
      <c r="G157" s="28">
        <f t="shared" si="435"/>
        <v>1144.0233236151603</v>
      </c>
      <c r="H157" s="28">
        <f t="shared" si="435"/>
        <v>1331.4452311536857</v>
      </c>
      <c r="I157" s="28">
        <f t="shared" si="435"/>
        <v>1465.3180222526328</v>
      </c>
      <c r="J157" s="28">
        <f t="shared" si="435"/>
        <v>1560.9414444661663</v>
      </c>
      <c r="K157" s="28">
        <f t="shared" si="435"/>
        <v>1629.2438889044042</v>
      </c>
      <c r="L157" s="28">
        <f t="shared" si="435"/>
        <v>1678.0313492174319</v>
      </c>
      <c r="M157" s="28">
        <f t="shared" si="435"/>
        <v>1712.8795351553083</v>
      </c>
      <c r="N157" s="28">
        <f t="shared" si="435"/>
        <v>1737.7710965395061</v>
      </c>
      <c r="P157" s="163"/>
      <c r="Q157" s="162"/>
      <c r="R157" s="20" t="s">
        <v>52</v>
      </c>
      <c r="S157" s="28">
        <f>S$100/10*$C155/(2+$E$12)</f>
        <v>514.28571428571422</v>
      </c>
      <c r="T157" s="28">
        <f t="shared" ref="T157:AB157" si="436">T$100/10*$C155/(2+$E$12)</f>
        <v>881.63265306122469</v>
      </c>
      <c r="U157" s="28">
        <f t="shared" si="436"/>
        <v>1144.0233236151603</v>
      </c>
      <c r="V157" s="28">
        <f t="shared" si="436"/>
        <v>1331.4452311536857</v>
      </c>
      <c r="W157" s="28">
        <f t="shared" si="436"/>
        <v>1465.3180222526328</v>
      </c>
      <c r="X157" s="28">
        <f t="shared" si="436"/>
        <v>1560.9414444661663</v>
      </c>
      <c r="Y157" s="28">
        <f t="shared" si="436"/>
        <v>1629.2438889044042</v>
      </c>
      <c r="Z157" s="28">
        <f t="shared" si="436"/>
        <v>1678.0313492174319</v>
      </c>
      <c r="AA157" s="28">
        <f t="shared" si="436"/>
        <v>1712.8795351553083</v>
      </c>
      <c r="AB157" s="28">
        <f t="shared" si="436"/>
        <v>1737.7710965395061</v>
      </c>
      <c r="AD157" s="163"/>
      <c r="AE157" s="162"/>
      <c r="AF157" s="20" t="s">
        <v>52</v>
      </c>
      <c r="AG157" s="28">
        <f>AG$100/10*$C155/(2+$E$12)</f>
        <v>514.28571428571422</v>
      </c>
      <c r="AH157" s="28">
        <f t="shared" ref="AH157:AP157" si="437">AH$100/10*$C155/(2+$E$12)</f>
        <v>881.63265306122469</v>
      </c>
      <c r="AI157" s="28">
        <f t="shared" si="437"/>
        <v>1144.0233236151603</v>
      </c>
      <c r="AJ157" s="28">
        <f t="shared" si="437"/>
        <v>1331.4452311536857</v>
      </c>
      <c r="AK157" s="28">
        <f t="shared" si="437"/>
        <v>1465.3180222526328</v>
      </c>
      <c r="AL157" s="28">
        <f t="shared" si="437"/>
        <v>1560.9414444661663</v>
      </c>
      <c r="AM157" s="28">
        <f t="shared" si="437"/>
        <v>1629.2438889044042</v>
      </c>
      <c r="AN157" s="28">
        <f t="shared" si="437"/>
        <v>1678.0313492174319</v>
      </c>
      <c r="AO157" s="28">
        <f t="shared" si="437"/>
        <v>1712.8795351553083</v>
      </c>
      <c r="AP157" s="28">
        <f t="shared" si="437"/>
        <v>1737.7710965395061</v>
      </c>
      <c r="AR157" s="163"/>
      <c r="AS157" s="162"/>
      <c r="AT157" s="20" t="s">
        <v>52</v>
      </c>
      <c r="AU157" s="28">
        <f>AU$100/10*$C155/(2+$E$12)</f>
        <v>514.28571428571422</v>
      </c>
      <c r="AV157" s="28">
        <f t="shared" ref="AV157:BD157" si="438">AV$100/10*$C155/(2+$E$12)</f>
        <v>881.63265306122469</v>
      </c>
      <c r="AW157" s="28">
        <f t="shared" si="438"/>
        <v>1144.0233236151603</v>
      </c>
      <c r="AX157" s="28">
        <f t="shared" si="438"/>
        <v>1331.4452311536857</v>
      </c>
      <c r="AY157" s="28">
        <f t="shared" si="438"/>
        <v>1465.3180222526328</v>
      </c>
      <c r="AZ157" s="28">
        <f t="shared" si="438"/>
        <v>1560.9414444661663</v>
      </c>
      <c r="BA157" s="28">
        <f t="shared" si="438"/>
        <v>1629.2438889044042</v>
      </c>
      <c r="BB157" s="28">
        <f t="shared" si="438"/>
        <v>1678.0313492174319</v>
      </c>
      <c r="BC157" s="28">
        <f t="shared" si="438"/>
        <v>1712.8795351553083</v>
      </c>
      <c r="BD157" s="28">
        <f t="shared" si="438"/>
        <v>1737.7710965395061</v>
      </c>
      <c r="BF157" s="163"/>
      <c r="BG157" s="162"/>
      <c r="BH157" s="20" t="s">
        <v>52</v>
      </c>
      <c r="BI157" s="28">
        <f>BI$100/10*$C155/(2+$E$12)</f>
        <v>514.28571428571422</v>
      </c>
      <c r="BJ157" s="28">
        <f t="shared" ref="BJ157:BR157" si="439">BJ$100/10*$C155/(2+$E$12)</f>
        <v>881.63265306122469</v>
      </c>
      <c r="BK157" s="28">
        <f t="shared" si="439"/>
        <v>1144.0233236151603</v>
      </c>
      <c r="BL157" s="28">
        <f t="shared" si="439"/>
        <v>1331.4452311536857</v>
      </c>
      <c r="BM157" s="28">
        <f t="shared" si="439"/>
        <v>1465.3180222526328</v>
      </c>
      <c r="BN157" s="28">
        <f t="shared" si="439"/>
        <v>1560.9414444661663</v>
      </c>
      <c r="BO157" s="28">
        <f t="shared" si="439"/>
        <v>1629.2438889044042</v>
      </c>
      <c r="BP157" s="28">
        <f t="shared" si="439"/>
        <v>1678.0313492174319</v>
      </c>
      <c r="BQ157" s="28">
        <f t="shared" si="439"/>
        <v>1712.8795351553083</v>
      </c>
      <c r="BR157" s="28">
        <f t="shared" si="439"/>
        <v>1737.7710965395061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10285.714285714284</v>
      </c>
      <c r="F158" s="28">
        <f t="shared" ref="F158:N158" si="440">F$99/10*$C158/(2+$E$12)</f>
        <v>7346.9387755102043</v>
      </c>
      <c r="G158" s="28">
        <f t="shared" si="440"/>
        <v>5247.8134110787178</v>
      </c>
      <c r="H158" s="28">
        <f t="shared" si="440"/>
        <v>3748.4381507705102</v>
      </c>
      <c r="I158" s="28">
        <f t="shared" si="440"/>
        <v>2677.4558219789374</v>
      </c>
      <c r="J158" s="28">
        <f t="shared" si="440"/>
        <v>1912.4684442706698</v>
      </c>
      <c r="K158" s="28">
        <f t="shared" si="440"/>
        <v>1366.0488887647646</v>
      </c>
      <c r="L158" s="28">
        <f t="shared" si="440"/>
        <v>975.74920626054734</v>
      </c>
      <c r="M158" s="28">
        <f t="shared" si="440"/>
        <v>696.96371875753152</v>
      </c>
      <c r="N158" s="28">
        <f t="shared" si="440"/>
        <v>497.83122768395049</v>
      </c>
      <c r="P158" s="163"/>
      <c r="Q158" s="162">
        <v>400000</v>
      </c>
      <c r="R158" s="58" t="s">
        <v>19</v>
      </c>
      <c r="S158" s="28">
        <f>S$99/10*$C158/(2+$E$12)</f>
        <v>10285.714285714284</v>
      </c>
      <c r="T158" s="28">
        <f t="shared" ref="T158:AB158" si="441">T$99/10*$C158/(2+$E$12)</f>
        <v>7346.9387755102043</v>
      </c>
      <c r="U158" s="28">
        <f t="shared" si="441"/>
        <v>5247.8134110787178</v>
      </c>
      <c r="V158" s="28">
        <f t="shared" si="441"/>
        <v>3748.4381507705102</v>
      </c>
      <c r="W158" s="28">
        <f t="shared" si="441"/>
        <v>2677.4558219789374</v>
      </c>
      <c r="X158" s="28">
        <f t="shared" si="441"/>
        <v>1912.4684442706698</v>
      </c>
      <c r="Y158" s="28">
        <f t="shared" si="441"/>
        <v>1366.0488887647646</v>
      </c>
      <c r="Z158" s="28">
        <f t="shared" si="441"/>
        <v>975.74920626054734</v>
      </c>
      <c r="AA158" s="28">
        <f t="shared" si="441"/>
        <v>696.96371875753152</v>
      </c>
      <c r="AB158" s="28">
        <f t="shared" si="441"/>
        <v>497.83122768395049</v>
      </c>
      <c r="AD158" s="163"/>
      <c r="AE158" s="162">
        <v>400000</v>
      </c>
      <c r="AF158" s="58" t="s">
        <v>19</v>
      </c>
      <c r="AG158" s="28">
        <f>AG$99/10*$C158/(2+$E$12)</f>
        <v>10285.714285714284</v>
      </c>
      <c r="AH158" s="28">
        <f t="shared" ref="AH158:AP158" si="442">AH$99/10*$C158/(2+$E$12)</f>
        <v>7346.9387755102043</v>
      </c>
      <c r="AI158" s="28">
        <f t="shared" si="442"/>
        <v>5247.8134110787178</v>
      </c>
      <c r="AJ158" s="28">
        <f t="shared" si="442"/>
        <v>3748.4381507705102</v>
      </c>
      <c r="AK158" s="28">
        <f t="shared" si="442"/>
        <v>2677.4558219789374</v>
      </c>
      <c r="AL158" s="28">
        <f t="shared" si="442"/>
        <v>1912.4684442706698</v>
      </c>
      <c r="AM158" s="28">
        <f t="shared" si="442"/>
        <v>1366.0488887647646</v>
      </c>
      <c r="AN158" s="28">
        <f t="shared" si="442"/>
        <v>975.74920626054734</v>
      </c>
      <c r="AO158" s="28">
        <f t="shared" si="442"/>
        <v>696.96371875753152</v>
      </c>
      <c r="AP158" s="28">
        <f t="shared" si="442"/>
        <v>497.83122768395049</v>
      </c>
      <c r="AR158" s="163"/>
      <c r="AS158" s="162">
        <v>400000</v>
      </c>
      <c r="AT158" s="58" t="s">
        <v>19</v>
      </c>
      <c r="AU158" s="28">
        <f>AU$99/10*$C158/(2+$E$12)</f>
        <v>10285.714285714284</v>
      </c>
      <c r="AV158" s="28">
        <f t="shared" ref="AV158:BD158" si="443">AV$99/10*$C158/(2+$E$12)</f>
        <v>7346.9387755102043</v>
      </c>
      <c r="AW158" s="28">
        <f t="shared" si="443"/>
        <v>5247.8134110787178</v>
      </c>
      <c r="AX158" s="28">
        <f t="shared" si="443"/>
        <v>3748.4381507705102</v>
      </c>
      <c r="AY158" s="28">
        <f t="shared" si="443"/>
        <v>2677.4558219789374</v>
      </c>
      <c r="AZ158" s="28">
        <f t="shared" si="443"/>
        <v>1912.4684442706698</v>
      </c>
      <c r="BA158" s="28">
        <f t="shared" si="443"/>
        <v>1366.0488887647646</v>
      </c>
      <c r="BB158" s="28">
        <f t="shared" si="443"/>
        <v>975.74920626054734</v>
      </c>
      <c r="BC158" s="28">
        <f t="shared" si="443"/>
        <v>696.96371875753152</v>
      </c>
      <c r="BD158" s="28">
        <f t="shared" si="443"/>
        <v>497.83122768395049</v>
      </c>
      <c r="BF158" s="163"/>
      <c r="BG158" s="162">
        <v>400000</v>
      </c>
      <c r="BH158" s="58" t="s">
        <v>19</v>
      </c>
      <c r="BI158" s="28">
        <f>BI$99/10*$C158/(2+$E$12)</f>
        <v>10285.714285714284</v>
      </c>
      <c r="BJ158" s="28">
        <f t="shared" ref="BJ158:BR158" si="444">BJ$99/10*$C158/(2+$E$12)</f>
        <v>7346.9387755102043</v>
      </c>
      <c r="BK158" s="28">
        <f t="shared" si="444"/>
        <v>5247.8134110787178</v>
      </c>
      <c r="BL158" s="28">
        <f t="shared" si="444"/>
        <v>3748.4381507705102</v>
      </c>
      <c r="BM158" s="28">
        <f t="shared" si="444"/>
        <v>2677.4558219789374</v>
      </c>
      <c r="BN158" s="28">
        <f t="shared" si="444"/>
        <v>1912.4684442706698</v>
      </c>
      <c r="BO158" s="28">
        <f t="shared" si="444"/>
        <v>1366.0488887647646</v>
      </c>
      <c r="BP158" s="28">
        <f t="shared" si="444"/>
        <v>975.74920626054734</v>
      </c>
      <c r="BQ158" s="28">
        <f t="shared" si="444"/>
        <v>696.96371875753152</v>
      </c>
      <c r="BR158" s="28">
        <f t="shared" si="444"/>
        <v>497.83122768395049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5861.2720890105311</v>
      </c>
      <c r="J159" s="28"/>
      <c r="K159" s="28"/>
      <c r="L159" s="28"/>
      <c r="M159" s="28"/>
      <c r="N159" s="28">
        <f>SUM(E158:N158)/10</f>
        <v>3475.5421930790117</v>
      </c>
      <c r="P159" s="163"/>
      <c r="Q159" s="162"/>
      <c r="R159" s="20" t="s">
        <v>22</v>
      </c>
      <c r="S159" s="28"/>
      <c r="T159" s="28"/>
      <c r="U159" s="28"/>
      <c r="V159" s="28"/>
      <c r="W159" s="28">
        <f>SUM(S158:W158)/5</f>
        <v>5861.2720890105311</v>
      </c>
      <c r="X159" s="28"/>
      <c r="Y159" s="28"/>
      <c r="Z159" s="28"/>
      <c r="AA159" s="28"/>
      <c r="AB159" s="28">
        <f>SUM(S158:AB158)/10</f>
        <v>3475.5421930790117</v>
      </c>
      <c r="AD159" s="163"/>
      <c r="AE159" s="162"/>
      <c r="AF159" s="20" t="s">
        <v>22</v>
      </c>
      <c r="AG159" s="28"/>
      <c r="AH159" s="28"/>
      <c r="AI159" s="28"/>
      <c r="AJ159" s="28"/>
      <c r="AK159" s="28">
        <f>SUM(AG158:AK158)/5</f>
        <v>5861.2720890105311</v>
      </c>
      <c r="AL159" s="28"/>
      <c r="AM159" s="28"/>
      <c r="AN159" s="28"/>
      <c r="AO159" s="28"/>
      <c r="AP159" s="28">
        <f>SUM(AG158:AP158)/10</f>
        <v>3475.5421930790117</v>
      </c>
      <c r="AR159" s="163"/>
      <c r="AS159" s="162"/>
      <c r="AT159" s="20" t="s">
        <v>22</v>
      </c>
      <c r="AU159" s="28"/>
      <c r="AV159" s="28"/>
      <c r="AW159" s="28"/>
      <c r="AX159" s="28"/>
      <c r="AY159" s="28">
        <f>SUM(AU158:AY158)/5</f>
        <v>5861.2720890105311</v>
      </c>
      <c r="AZ159" s="28"/>
      <c r="BA159" s="28"/>
      <c r="BB159" s="28"/>
      <c r="BC159" s="28"/>
      <c r="BD159" s="28">
        <f>SUM(AU158:BD158)/10</f>
        <v>3475.5421930790117</v>
      </c>
      <c r="BF159" s="163"/>
      <c r="BG159" s="162"/>
      <c r="BH159" s="20" t="s">
        <v>22</v>
      </c>
      <c r="BI159" s="28"/>
      <c r="BJ159" s="28"/>
      <c r="BK159" s="28"/>
      <c r="BL159" s="28"/>
      <c r="BM159" s="28">
        <f>SUM(BI158:BM158)/5</f>
        <v>5861.2720890105311</v>
      </c>
      <c r="BN159" s="28"/>
      <c r="BO159" s="28"/>
      <c r="BP159" s="28"/>
      <c r="BQ159" s="28"/>
      <c r="BR159" s="28">
        <f>SUM(BI158:BR158)/10</f>
        <v>3475.5421930790117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10285.714285714284</v>
      </c>
      <c r="F160" s="28">
        <f t="shared" ref="F160:N160" si="445">F$100/10*$C158/(2+$E$12)</f>
        <v>17632.65306122449</v>
      </c>
      <c r="G160" s="28">
        <f t="shared" si="445"/>
        <v>22880.466472303204</v>
      </c>
      <c r="H160" s="28">
        <f t="shared" si="445"/>
        <v>26628.904623073711</v>
      </c>
      <c r="I160" s="28">
        <f t="shared" si="445"/>
        <v>29306.360445052655</v>
      </c>
      <c r="J160" s="28">
        <f t="shared" si="445"/>
        <v>31218.828889323322</v>
      </c>
      <c r="K160" s="28">
        <f t="shared" si="445"/>
        <v>32584.877778088085</v>
      </c>
      <c r="L160" s="28">
        <f t="shared" si="445"/>
        <v>33560.626984348637</v>
      </c>
      <c r="M160" s="28">
        <f t="shared" si="445"/>
        <v>34257.590703106165</v>
      </c>
      <c r="N160" s="28">
        <f t="shared" si="445"/>
        <v>34755.421930790122</v>
      </c>
      <c r="P160" s="163"/>
      <c r="Q160" s="162"/>
      <c r="R160" s="20" t="s">
        <v>52</v>
      </c>
      <c r="S160" s="28">
        <f>S$100/10*$C158/(2+$E$12)</f>
        <v>10285.714285714284</v>
      </c>
      <c r="T160" s="28">
        <f t="shared" ref="T160:AB160" si="446">T$100/10*$C158/(2+$E$12)</f>
        <v>17632.65306122449</v>
      </c>
      <c r="U160" s="28">
        <f t="shared" si="446"/>
        <v>22880.466472303204</v>
      </c>
      <c r="V160" s="28">
        <f t="shared" si="446"/>
        <v>26628.904623073711</v>
      </c>
      <c r="W160" s="28">
        <f t="shared" si="446"/>
        <v>29306.360445052655</v>
      </c>
      <c r="X160" s="28">
        <f t="shared" si="446"/>
        <v>31218.828889323322</v>
      </c>
      <c r="Y160" s="28">
        <f t="shared" si="446"/>
        <v>32584.877778088085</v>
      </c>
      <c r="Z160" s="28">
        <f t="shared" si="446"/>
        <v>33560.626984348637</v>
      </c>
      <c r="AA160" s="28">
        <f t="shared" si="446"/>
        <v>34257.590703106165</v>
      </c>
      <c r="AB160" s="28">
        <f t="shared" si="446"/>
        <v>34755.421930790122</v>
      </c>
      <c r="AD160" s="163"/>
      <c r="AE160" s="162"/>
      <c r="AF160" s="20" t="s">
        <v>52</v>
      </c>
      <c r="AG160" s="28">
        <f>AG$100/10*$C158/(2+$E$12)</f>
        <v>10285.714285714284</v>
      </c>
      <c r="AH160" s="28">
        <f t="shared" ref="AH160:AP160" si="447">AH$100/10*$C158/(2+$E$12)</f>
        <v>17632.65306122449</v>
      </c>
      <c r="AI160" s="28">
        <f t="shared" si="447"/>
        <v>22880.466472303204</v>
      </c>
      <c r="AJ160" s="28">
        <f t="shared" si="447"/>
        <v>26628.904623073711</v>
      </c>
      <c r="AK160" s="28">
        <f t="shared" si="447"/>
        <v>29306.360445052655</v>
      </c>
      <c r="AL160" s="28">
        <f t="shared" si="447"/>
        <v>31218.828889323322</v>
      </c>
      <c r="AM160" s="28">
        <f t="shared" si="447"/>
        <v>32584.877778088085</v>
      </c>
      <c r="AN160" s="28">
        <f t="shared" si="447"/>
        <v>33560.626984348637</v>
      </c>
      <c r="AO160" s="28">
        <f t="shared" si="447"/>
        <v>34257.590703106165</v>
      </c>
      <c r="AP160" s="28">
        <f t="shared" si="447"/>
        <v>34755.421930790122</v>
      </c>
      <c r="AR160" s="163"/>
      <c r="AS160" s="162"/>
      <c r="AT160" s="20" t="s">
        <v>52</v>
      </c>
      <c r="AU160" s="28">
        <f>AU$100/10*$C158/(2+$E$12)</f>
        <v>10285.714285714284</v>
      </c>
      <c r="AV160" s="28">
        <f t="shared" ref="AV160:BD160" si="448">AV$100/10*$C158/(2+$E$12)</f>
        <v>17632.65306122449</v>
      </c>
      <c r="AW160" s="28">
        <f t="shared" si="448"/>
        <v>22880.466472303204</v>
      </c>
      <c r="AX160" s="28">
        <f t="shared" si="448"/>
        <v>26628.904623073711</v>
      </c>
      <c r="AY160" s="28">
        <f t="shared" si="448"/>
        <v>29306.360445052655</v>
      </c>
      <c r="AZ160" s="28">
        <f t="shared" si="448"/>
        <v>31218.828889323322</v>
      </c>
      <c r="BA160" s="28">
        <f t="shared" si="448"/>
        <v>32584.877778088085</v>
      </c>
      <c r="BB160" s="28">
        <f t="shared" si="448"/>
        <v>33560.626984348637</v>
      </c>
      <c r="BC160" s="28">
        <f t="shared" si="448"/>
        <v>34257.590703106165</v>
      </c>
      <c r="BD160" s="28">
        <f t="shared" si="448"/>
        <v>34755.421930790122</v>
      </c>
      <c r="BF160" s="163"/>
      <c r="BG160" s="162"/>
      <c r="BH160" s="20" t="s">
        <v>52</v>
      </c>
      <c r="BI160" s="28">
        <f>BI$100/10*$C158/(2+$E$12)</f>
        <v>10285.714285714284</v>
      </c>
      <c r="BJ160" s="28">
        <f t="shared" ref="BJ160:BR160" si="449">BJ$100/10*$C158/(2+$E$12)</f>
        <v>17632.65306122449</v>
      </c>
      <c r="BK160" s="28">
        <f t="shared" si="449"/>
        <v>22880.466472303204</v>
      </c>
      <c r="BL160" s="28">
        <f t="shared" si="449"/>
        <v>26628.904623073711</v>
      </c>
      <c r="BM160" s="28">
        <f t="shared" si="449"/>
        <v>29306.360445052655</v>
      </c>
      <c r="BN160" s="28">
        <f t="shared" si="449"/>
        <v>31218.828889323322</v>
      </c>
      <c r="BO160" s="28">
        <f t="shared" si="449"/>
        <v>32584.877778088085</v>
      </c>
      <c r="BP160" s="28">
        <f t="shared" si="449"/>
        <v>33560.626984348637</v>
      </c>
      <c r="BQ160" s="28">
        <f t="shared" si="449"/>
        <v>34257.590703106165</v>
      </c>
      <c r="BR160" s="28">
        <f t="shared" si="449"/>
        <v>34755.421930790122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25714.285714285714</v>
      </c>
      <c r="F161" s="30">
        <f t="shared" ref="F161:N161" si="450">F$99/10*$C$161/(2+$E$12)</f>
        <v>18367.34693877551</v>
      </c>
      <c r="G161" s="30">
        <f t="shared" si="450"/>
        <v>13119.533527696793</v>
      </c>
      <c r="H161" s="30">
        <f t="shared" si="450"/>
        <v>9371.095376926276</v>
      </c>
      <c r="I161" s="30">
        <f t="shared" si="450"/>
        <v>6693.6395549473436</v>
      </c>
      <c r="J161" s="30">
        <f t="shared" si="450"/>
        <v>4781.1711106766743</v>
      </c>
      <c r="K161" s="30">
        <f t="shared" si="450"/>
        <v>3415.1222219119109</v>
      </c>
      <c r="L161" s="30">
        <f t="shared" si="450"/>
        <v>2439.3730156513684</v>
      </c>
      <c r="M161" s="30">
        <f t="shared" si="450"/>
        <v>1742.4092968938287</v>
      </c>
      <c r="N161" s="30">
        <f t="shared" si="450"/>
        <v>1244.5780692098763</v>
      </c>
      <c r="P161" s="165"/>
      <c r="Q161" s="161">
        <v>1000000</v>
      </c>
      <c r="R161" s="16" t="s">
        <v>19</v>
      </c>
      <c r="S161" s="30">
        <f>S$99/10*$C$161/(2+$E$12)</f>
        <v>25714.285714285714</v>
      </c>
      <c r="T161" s="30">
        <f t="shared" ref="T161:AB161" si="451">T$99/10*$C$161/(2+$E$12)</f>
        <v>18367.34693877551</v>
      </c>
      <c r="U161" s="30">
        <f t="shared" si="451"/>
        <v>13119.533527696793</v>
      </c>
      <c r="V161" s="30">
        <f t="shared" si="451"/>
        <v>9371.095376926276</v>
      </c>
      <c r="W161" s="30">
        <f t="shared" si="451"/>
        <v>6693.6395549473436</v>
      </c>
      <c r="X161" s="30">
        <f t="shared" si="451"/>
        <v>4781.1711106766743</v>
      </c>
      <c r="Y161" s="30">
        <f t="shared" si="451"/>
        <v>3415.1222219119109</v>
      </c>
      <c r="Z161" s="30">
        <f t="shared" si="451"/>
        <v>2439.3730156513684</v>
      </c>
      <c r="AA161" s="30">
        <f t="shared" si="451"/>
        <v>1742.4092968938287</v>
      </c>
      <c r="AB161" s="30">
        <f t="shared" si="451"/>
        <v>1244.5780692098763</v>
      </c>
      <c r="AD161" s="165"/>
      <c r="AE161" s="161">
        <v>1000000</v>
      </c>
      <c r="AF161" s="16" t="s">
        <v>19</v>
      </c>
      <c r="AG161" s="30">
        <f>AG$99/10*$C$161/(2+$E$12)</f>
        <v>25714.285714285714</v>
      </c>
      <c r="AH161" s="30">
        <f t="shared" ref="AH161:AP161" si="452">AH$99/10*$C$161/(2+$E$12)</f>
        <v>18367.34693877551</v>
      </c>
      <c r="AI161" s="30">
        <f t="shared" si="452"/>
        <v>13119.533527696793</v>
      </c>
      <c r="AJ161" s="30">
        <f t="shared" si="452"/>
        <v>9371.095376926276</v>
      </c>
      <c r="AK161" s="30">
        <f t="shared" si="452"/>
        <v>6693.6395549473436</v>
      </c>
      <c r="AL161" s="30">
        <f t="shared" si="452"/>
        <v>4781.1711106766743</v>
      </c>
      <c r="AM161" s="30">
        <f t="shared" si="452"/>
        <v>3415.1222219119109</v>
      </c>
      <c r="AN161" s="30">
        <f t="shared" si="452"/>
        <v>2439.3730156513684</v>
      </c>
      <c r="AO161" s="30">
        <f t="shared" si="452"/>
        <v>1742.4092968938287</v>
      </c>
      <c r="AP161" s="30">
        <f t="shared" si="452"/>
        <v>1244.5780692098763</v>
      </c>
      <c r="AR161" s="165"/>
      <c r="AS161" s="161">
        <v>1000000</v>
      </c>
      <c r="AT161" s="16" t="s">
        <v>19</v>
      </c>
      <c r="AU161" s="30">
        <f>AU$99/10*$C$161/(2+$E$12)</f>
        <v>25714.285714285714</v>
      </c>
      <c r="AV161" s="30">
        <f t="shared" ref="AV161:BD161" si="453">AV$99/10*$C$161/(2+$E$12)</f>
        <v>18367.34693877551</v>
      </c>
      <c r="AW161" s="30">
        <f t="shared" si="453"/>
        <v>13119.533527696793</v>
      </c>
      <c r="AX161" s="30">
        <f t="shared" si="453"/>
        <v>9371.095376926276</v>
      </c>
      <c r="AY161" s="30">
        <f t="shared" si="453"/>
        <v>6693.6395549473436</v>
      </c>
      <c r="AZ161" s="30">
        <f t="shared" si="453"/>
        <v>4781.1711106766743</v>
      </c>
      <c r="BA161" s="30">
        <f t="shared" si="453"/>
        <v>3415.1222219119109</v>
      </c>
      <c r="BB161" s="30">
        <f t="shared" si="453"/>
        <v>2439.3730156513684</v>
      </c>
      <c r="BC161" s="30">
        <f t="shared" si="453"/>
        <v>1742.4092968938287</v>
      </c>
      <c r="BD161" s="30">
        <f t="shared" si="453"/>
        <v>1244.5780692098763</v>
      </c>
      <c r="BF161" s="165"/>
      <c r="BG161" s="161">
        <v>1000000</v>
      </c>
      <c r="BH161" s="16" t="s">
        <v>19</v>
      </c>
      <c r="BI161" s="30">
        <f>BI$99/10*$C$161/(2+$E$12)</f>
        <v>25714.285714285714</v>
      </c>
      <c r="BJ161" s="30">
        <f t="shared" ref="BJ161:BR161" si="454">BJ$99/10*$C$161/(2+$E$12)</f>
        <v>18367.34693877551</v>
      </c>
      <c r="BK161" s="30">
        <f t="shared" si="454"/>
        <v>13119.533527696793</v>
      </c>
      <c r="BL161" s="30">
        <f t="shared" si="454"/>
        <v>9371.095376926276</v>
      </c>
      <c r="BM161" s="30">
        <f t="shared" si="454"/>
        <v>6693.6395549473436</v>
      </c>
      <c r="BN161" s="30">
        <f t="shared" si="454"/>
        <v>4781.1711106766743</v>
      </c>
      <c r="BO161" s="30">
        <f t="shared" si="454"/>
        <v>3415.1222219119109</v>
      </c>
      <c r="BP161" s="30">
        <f t="shared" si="454"/>
        <v>2439.3730156513684</v>
      </c>
      <c r="BQ161" s="30">
        <f t="shared" si="454"/>
        <v>1742.4092968938287</v>
      </c>
      <c r="BR161" s="30">
        <f t="shared" si="454"/>
        <v>1244.5780692098763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14653.180222526327</v>
      </c>
      <c r="J162" s="30"/>
      <c r="K162" s="30"/>
      <c r="L162" s="30"/>
      <c r="M162" s="30"/>
      <c r="N162" s="30">
        <f>SUM(E161:N161)/10</f>
        <v>8688.8554826975287</v>
      </c>
      <c r="P162" s="165"/>
      <c r="Q162" s="161"/>
      <c r="R162" s="16" t="s">
        <v>22</v>
      </c>
      <c r="S162" s="30"/>
      <c r="T162" s="30"/>
      <c r="U162" s="30"/>
      <c r="V162" s="30"/>
      <c r="W162" s="30">
        <f>SUM(S161:W161)/5</f>
        <v>14653.180222526327</v>
      </c>
      <c r="X162" s="30"/>
      <c r="Y162" s="30"/>
      <c r="Z162" s="30"/>
      <c r="AA162" s="30"/>
      <c r="AB162" s="30">
        <f>SUM(S161:AB161)/10</f>
        <v>8688.8554826975287</v>
      </c>
      <c r="AD162" s="165"/>
      <c r="AE162" s="161"/>
      <c r="AF162" s="16" t="s">
        <v>22</v>
      </c>
      <c r="AG162" s="30"/>
      <c r="AH162" s="30"/>
      <c r="AI162" s="30"/>
      <c r="AJ162" s="30"/>
      <c r="AK162" s="30">
        <f>SUM(AG161:AK161)/5</f>
        <v>14653.180222526327</v>
      </c>
      <c r="AL162" s="30"/>
      <c r="AM162" s="30"/>
      <c r="AN162" s="30"/>
      <c r="AO162" s="30"/>
      <c r="AP162" s="30">
        <f>SUM(AG161:AP161)/10</f>
        <v>8688.8554826975287</v>
      </c>
      <c r="AR162" s="165"/>
      <c r="AS162" s="161"/>
      <c r="AT162" s="16" t="s">
        <v>22</v>
      </c>
      <c r="AU162" s="30"/>
      <c r="AV162" s="30"/>
      <c r="AW162" s="30"/>
      <c r="AX162" s="30"/>
      <c r="AY162" s="30">
        <f>SUM(AU161:AY161)/5</f>
        <v>14653.180222526327</v>
      </c>
      <c r="AZ162" s="30"/>
      <c r="BA162" s="30"/>
      <c r="BB162" s="30"/>
      <c r="BC162" s="30"/>
      <c r="BD162" s="30">
        <f>SUM(AU161:BD161)/10</f>
        <v>8688.8554826975287</v>
      </c>
      <c r="BF162" s="165"/>
      <c r="BG162" s="161"/>
      <c r="BH162" s="16" t="s">
        <v>22</v>
      </c>
      <c r="BI162" s="30"/>
      <c r="BJ162" s="30"/>
      <c r="BK162" s="30"/>
      <c r="BL162" s="30"/>
      <c r="BM162" s="30">
        <f>SUM(BI161:BM161)/5</f>
        <v>14653.180222526327</v>
      </c>
      <c r="BN162" s="30"/>
      <c r="BO162" s="30"/>
      <c r="BP162" s="30"/>
      <c r="BQ162" s="30"/>
      <c r="BR162" s="30">
        <f>SUM(BI161:BR161)/10</f>
        <v>8688.8554826975287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25714.285714285714</v>
      </c>
      <c r="F163" s="30">
        <f t="shared" ref="F163:N163" si="455">F$100/10*$C161/(2+$E$12)</f>
        <v>44081.632653061228</v>
      </c>
      <c r="G163" s="30">
        <f t="shared" si="455"/>
        <v>57201.166180758017</v>
      </c>
      <c r="H163" s="30">
        <f t="shared" si="455"/>
        <v>66572.261557684295</v>
      </c>
      <c r="I163" s="30">
        <f t="shared" si="455"/>
        <v>73265.901112631633</v>
      </c>
      <c r="J163" s="30">
        <f t="shared" si="455"/>
        <v>78047.072223308307</v>
      </c>
      <c r="K163" s="30">
        <f t="shared" si="455"/>
        <v>81462.194445220215</v>
      </c>
      <c r="L163" s="30">
        <f t="shared" si="455"/>
        <v>83901.567460871593</v>
      </c>
      <c r="M163" s="30">
        <f t="shared" si="455"/>
        <v>85643.976757765427</v>
      </c>
      <c r="N163" s="30">
        <f t="shared" si="455"/>
        <v>86888.554826975305</v>
      </c>
      <c r="P163" s="165"/>
      <c r="Q163" s="161"/>
      <c r="R163" s="16" t="s">
        <v>52</v>
      </c>
      <c r="S163" s="30">
        <f>S$100/10*$C161/(2+$E$12)</f>
        <v>25714.285714285714</v>
      </c>
      <c r="T163" s="30">
        <f t="shared" ref="T163:AB163" si="456">T$100/10*$C161/(2+$E$12)</f>
        <v>44081.632653061228</v>
      </c>
      <c r="U163" s="30">
        <f t="shared" si="456"/>
        <v>57201.166180758017</v>
      </c>
      <c r="V163" s="30">
        <f t="shared" si="456"/>
        <v>66572.261557684295</v>
      </c>
      <c r="W163" s="30">
        <f t="shared" si="456"/>
        <v>73265.901112631633</v>
      </c>
      <c r="X163" s="30">
        <f t="shared" si="456"/>
        <v>78047.072223308307</v>
      </c>
      <c r="Y163" s="30">
        <f t="shared" si="456"/>
        <v>81462.194445220215</v>
      </c>
      <c r="Z163" s="30">
        <f t="shared" si="456"/>
        <v>83901.567460871593</v>
      </c>
      <c r="AA163" s="30">
        <f t="shared" si="456"/>
        <v>85643.976757765427</v>
      </c>
      <c r="AB163" s="30">
        <f t="shared" si="456"/>
        <v>86888.554826975305</v>
      </c>
      <c r="AD163" s="165"/>
      <c r="AE163" s="161"/>
      <c r="AF163" s="16" t="s">
        <v>52</v>
      </c>
      <c r="AG163" s="30">
        <f>AG$100/10*$C161/(2+$E$12)</f>
        <v>25714.285714285714</v>
      </c>
      <c r="AH163" s="30">
        <f t="shared" ref="AH163:AP163" si="457">AH$100/10*$C161/(2+$E$12)</f>
        <v>44081.632653061228</v>
      </c>
      <c r="AI163" s="30">
        <f t="shared" si="457"/>
        <v>57201.166180758017</v>
      </c>
      <c r="AJ163" s="30">
        <f t="shared" si="457"/>
        <v>66572.261557684295</v>
      </c>
      <c r="AK163" s="30">
        <f t="shared" si="457"/>
        <v>73265.901112631633</v>
      </c>
      <c r="AL163" s="30">
        <f t="shared" si="457"/>
        <v>78047.072223308307</v>
      </c>
      <c r="AM163" s="30">
        <f t="shared" si="457"/>
        <v>81462.194445220215</v>
      </c>
      <c r="AN163" s="30">
        <f t="shared" si="457"/>
        <v>83901.567460871593</v>
      </c>
      <c r="AO163" s="30">
        <f t="shared" si="457"/>
        <v>85643.976757765427</v>
      </c>
      <c r="AP163" s="30">
        <f t="shared" si="457"/>
        <v>86888.554826975305</v>
      </c>
      <c r="AR163" s="165"/>
      <c r="AS163" s="161"/>
      <c r="AT163" s="16" t="s">
        <v>52</v>
      </c>
      <c r="AU163" s="30">
        <f>AU$100/10*$C161/(2+$E$12)</f>
        <v>25714.285714285714</v>
      </c>
      <c r="AV163" s="30">
        <f t="shared" ref="AV163:BD163" si="458">AV$100/10*$C161/(2+$E$12)</f>
        <v>44081.632653061228</v>
      </c>
      <c r="AW163" s="30">
        <f t="shared" si="458"/>
        <v>57201.166180758017</v>
      </c>
      <c r="AX163" s="30">
        <f t="shared" si="458"/>
        <v>66572.261557684295</v>
      </c>
      <c r="AY163" s="30">
        <f t="shared" si="458"/>
        <v>73265.901112631633</v>
      </c>
      <c r="AZ163" s="30">
        <f t="shared" si="458"/>
        <v>78047.072223308307</v>
      </c>
      <c r="BA163" s="30">
        <f t="shared" si="458"/>
        <v>81462.194445220215</v>
      </c>
      <c r="BB163" s="30">
        <f t="shared" si="458"/>
        <v>83901.567460871593</v>
      </c>
      <c r="BC163" s="30">
        <f t="shared" si="458"/>
        <v>85643.976757765427</v>
      </c>
      <c r="BD163" s="30">
        <f t="shared" si="458"/>
        <v>86888.554826975305</v>
      </c>
      <c r="BF163" s="165"/>
      <c r="BG163" s="161"/>
      <c r="BH163" s="16" t="s">
        <v>52</v>
      </c>
      <c r="BI163" s="30">
        <f>BI$100/10*$C161/(2+$E$12)</f>
        <v>25714.285714285714</v>
      </c>
      <c r="BJ163" s="30">
        <f t="shared" ref="BJ163:BR163" si="459">BJ$100/10*$C161/(2+$E$12)</f>
        <v>44081.632653061228</v>
      </c>
      <c r="BK163" s="30">
        <f t="shared" si="459"/>
        <v>57201.166180758017</v>
      </c>
      <c r="BL163" s="30">
        <f t="shared" si="459"/>
        <v>66572.261557684295</v>
      </c>
      <c r="BM163" s="30">
        <f t="shared" si="459"/>
        <v>73265.901112631633</v>
      </c>
      <c r="BN163" s="30">
        <f t="shared" si="459"/>
        <v>78047.072223308307</v>
      </c>
      <c r="BO163" s="30">
        <f t="shared" si="459"/>
        <v>81462.194445220215</v>
      </c>
      <c r="BP163" s="30">
        <f t="shared" si="459"/>
        <v>83901.567460871593</v>
      </c>
      <c r="BQ163" s="30">
        <f t="shared" si="459"/>
        <v>85643.976757765427</v>
      </c>
      <c r="BR163" s="30">
        <f t="shared" si="459"/>
        <v>86888.554826975305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54000</v>
      </c>
      <c r="F164" s="30">
        <f t="shared" ref="F164:N164" si="460">F$99/10*$C164/(2+$E$12)</f>
        <v>38571.428571428572</v>
      </c>
      <c r="G164" s="30">
        <f t="shared" si="460"/>
        <v>27551.020408163266</v>
      </c>
      <c r="H164" s="30">
        <f t="shared" si="460"/>
        <v>19679.30029154518</v>
      </c>
      <c r="I164" s="30">
        <f t="shared" si="460"/>
        <v>14056.64306538942</v>
      </c>
      <c r="J164" s="30">
        <f t="shared" si="460"/>
        <v>10040.459332421016</v>
      </c>
      <c r="K164" s="30">
        <f t="shared" si="460"/>
        <v>7171.7566660150142</v>
      </c>
      <c r="L164" s="30">
        <f t="shared" si="460"/>
        <v>5122.6833328678731</v>
      </c>
      <c r="M164" s="30">
        <f t="shared" si="460"/>
        <v>3659.0595234770399</v>
      </c>
      <c r="N164" s="30">
        <f t="shared" si="460"/>
        <v>2613.61394534074</v>
      </c>
      <c r="P164" s="165"/>
      <c r="Q164" s="161">
        <v>2100000</v>
      </c>
      <c r="R164" s="16" t="s">
        <v>19</v>
      </c>
      <c r="S164" s="30">
        <f>S$99/10*$C164/(2+$E$12)</f>
        <v>54000</v>
      </c>
      <c r="T164" s="30">
        <f t="shared" ref="T164:AB164" si="461">T$99/10*$C164/(2+$E$12)</f>
        <v>38571.428571428572</v>
      </c>
      <c r="U164" s="30">
        <f t="shared" si="461"/>
        <v>27551.020408163266</v>
      </c>
      <c r="V164" s="30">
        <f t="shared" si="461"/>
        <v>19679.30029154518</v>
      </c>
      <c r="W164" s="30">
        <f t="shared" si="461"/>
        <v>14056.64306538942</v>
      </c>
      <c r="X164" s="30">
        <f t="shared" si="461"/>
        <v>10040.459332421016</v>
      </c>
      <c r="Y164" s="30">
        <f t="shared" si="461"/>
        <v>7171.7566660150142</v>
      </c>
      <c r="Z164" s="30">
        <f t="shared" si="461"/>
        <v>5122.6833328678731</v>
      </c>
      <c r="AA164" s="30">
        <f t="shared" si="461"/>
        <v>3659.0595234770399</v>
      </c>
      <c r="AB164" s="30">
        <f t="shared" si="461"/>
        <v>2613.61394534074</v>
      </c>
      <c r="AD164" s="165"/>
      <c r="AE164" s="161">
        <v>2100000</v>
      </c>
      <c r="AF164" s="16" t="s">
        <v>19</v>
      </c>
      <c r="AG164" s="30">
        <f>AG$99/10*$C164/(2+$E$12)</f>
        <v>54000</v>
      </c>
      <c r="AH164" s="30">
        <f t="shared" ref="AH164:AP164" si="462">AH$99/10*$C164/(2+$E$12)</f>
        <v>38571.428571428572</v>
      </c>
      <c r="AI164" s="30">
        <f t="shared" si="462"/>
        <v>27551.020408163266</v>
      </c>
      <c r="AJ164" s="30">
        <f t="shared" si="462"/>
        <v>19679.30029154518</v>
      </c>
      <c r="AK164" s="30">
        <f t="shared" si="462"/>
        <v>14056.64306538942</v>
      </c>
      <c r="AL164" s="30">
        <f t="shared" si="462"/>
        <v>10040.459332421016</v>
      </c>
      <c r="AM164" s="30">
        <f t="shared" si="462"/>
        <v>7171.7566660150142</v>
      </c>
      <c r="AN164" s="30">
        <f t="shared" si="462"/>
        <v>5122.6833328678731</v>
      </c>
      <c r="AO164" s="30">
        <f t="shared" si="462"/>
        <v>3659.0595234770399</v>
      </c>
      <c r="AP164" s="30">
        <f t="shared" si="462"/>
        <v>2613.61394534074</v>
      </c>
      <c r="AR164" s="165"/>
      <c r="AS164" s="161">
        <v>2100000</v>
      </c>
      <c r="AT164" s="16" t="s">
        <v>19</v>
      </c>
      <c r="AU164" s="30">
        <f>AU$99/10*$C164/(2+$E$12)</f>
        <v>54000</v>
      </c>
      <c r="AV164" s="30">
        <f t="shared" ref="AV164:BD164" si="463">AV$99/10*$C164/(2+$E$12)</f>
        <v>38571.428571428572</v>
      </c>
      <c r="AW164" s="30">
        <f t="shared" si="463"/>
        <v>27551.020408163266</v>
      </c>
      <c r="AX164" s="30">
        <f t="shared" si="463"/>
        <v>19679.30029154518</v>
      </c>
      <c r="AY164" s="30">
        <f t="shared" si="463"/>
        <v>14056.64306538942</v>
      </c>
      <c r="AZ164" s="30">
        <f t="shared" si="463"/>
        <v>10040.459332421016</v>
      </c>
      <c r="BA164" s="30">
        <f t="shared" si="463"/>
        <v>7171.7566660150142</v>
      </c>
      <c r="BB164" s="30">
        <f t="shared" si="463"/>
        <v>5122.6833328678731</v>
      </c>
      <c r="BC164" s="30">
        <f t="shared" si="463"/>
        <v>3659.0595234770399</v>
      </c>
      <c r="BD164" s="30">
        <f t="shared" si="463"/>
        <v>2613.61394534074</v>
      </c>
      <c r="BF164" s="165"/>
      <c r="BG164" s="161">
        <v>2100000</v>
      </c>
      <c r="BH164" s="16" t="s">
        <v>19</v>
      </c>
      <c r="BI164" s="30">
        <f>BI$99/10*$C164/(2+$E$12)</f>
        <v>54000</v>
      </c>
      <c r="BJ164" s="30">
        <f t="shared" ref="BJ164:BR164" si="464">BJ$99/10*$C164/(2+$E$12)</f>
        <v>38571.428571428572</v>
      </c>
      <c r="BK164" s="30">
        <f t="shared" si="464"/>
        <v>27551.020408163266</v>
      </c>
      <c r="BL164" s="30">
        <f t="shared" si="464"/>
        <v>19679.30029154518</v>
      </c>
      <c r="BM164" s="30">
        <f t="shared" si="464"/>
        <v>14056.64306538942</v>
      </c>
      <c r="BN164" s="30">
        <f t="shared" si="464"/>
        <v>10040.459332421016</v>
      </c>
      <c r="BO164" s="30">
        <f t="shared" si="464"/>
        <v>7171.7566660150142</v>
      </c>
      <c r="BP164" s="30">
        <f t="shared" si="464"/>
        <v>5122.6833328678731</v>
      </c>
      <c r="BQ164" s="30">
        <f t="shared" si="464"/>
        <v>3659.0595234770399</v>
      </c>
      <c r="BR164" s="30">
        <f t="shared" si="464"/>
        <v>2613.61394534074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30771.67846730529</v>
      </c>
      <c r="J165" s="30"/>
      <c r="K165" s="30"/>
      <c r="L165" s="30"/>
      <c r="M165" s="30"/>
      <c r="N165" s="30">
        <f>SUM(E164:N164)/10</f>
        <v>18246.596513664812</v>
      </c>
      <c r="P165" s="165"/>
      <c r="Q165" s="161"/>
      <c r="R165" s="16" t="s">
        <v>22</v>
      </c>
      <c r="S165" s="30"/>
      <c r="T165" s="30"/>
      <c r="U165" s="30"/>
      <c r="V165" s="30"/>
      <c r="W165" s="30">
        <f>SUM(S164:W164)/5</f>
        <v>30771.67846730529</v>
      </c>
      <c r="X165" s="30"/>
      <c r="Y165" s="30"/>
      <c r="Z165" s="30"/>
      <c r="AA165" s="30"/>
      <c r="AB165" s="30">
        <f>SUM(S164:AB164)/10</f>
        <v>18246.596513664812</v>
      </c>
      <c r="AD165" s="165"/>
      <c r="AE165" s="161"/>
      <c r="AF165" s="16" t="s">
        <v>22</v>
      </c>
      <c r="AG165" s="30"/>
      <c r="AH165" s="30"/>
      <c r="AI165" s="30"/>
      <c r="AJ165" s="30"/>
      <c r="AK165" s="30">
        <f>SUM(AG164:AK164)/5</f>
        <v>30771.67846730529</v>
      </c>
      <c r="AL165" s="30"/>
      <c r="AM165" s="30"/>
      <c r="AN165" s="30"/>
      <c r="AO165" s="30"/>
      <c r="AP165" s="30">
        <f>SUM(AG164:AP164)/10</f>
        <v>18246.596513664812</v>
      </c>
      <c r="AR165" s="165"/>
      <c r="AS165" s="161"/>
      <c r="AT165" s="16" t="s">
        <v>22</v>
      </c>
      <c r="AU165" s="30"/>
      <c r="AV165" s="30"/>
      <c r="AW165" s="30"/>
      <c r="AX165" s="30"/>
      <c r="AY165" s="30">
        <f>SUM(AU164:AY164)/5</f>
        <v>30771.67846730529</v>
      </c>
      <c r="AZ165" s="30"/>
      <c r="BA165" s="30"/>
      <c r="BB165" s="30"/>
      <c r="BC165" s="30"/>
      <c r="BD165" s="30">
        <f>SUM(AU164:BD164)/10</f>
        <v>18246.596513664812</v>
      </c>
      <c r="BF165" s="165"/>
      <c r="BG165" s="161"/>
      <c r="BH165" s="16" t="s">
        <v>22</v>
      </c>
      <c r="BI165" s="30"/>
      <c r="BJ165" s="30"/>
      <c r="BK165" s="30"/>
      <c r="BL165" s="30"/>
      <c r="BM165" s="30">
        <f>SUM(BI164:BM164)/5</f>
        <v>30771.67846730529</v>
      </c>
      <c r="BN165" s="30"/>
      <c r="BO165" s="30"/>
      <c r="BP165" s="30"/>
      <c r="BQ165" s="30"/>
      <c r="BR165" s="30">
        <f>SUM(BI164:BR164)/10</f>
        <v>18246.596513664812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54000</v>
      </c>
      <c r="F166" s="30">
        <f t="shared" ref="F166:N166" si="465">F$100/10*$C164/(2+$E$12)</f>
        <v>92571.428571428594</v>
      </c>
      <c r="G166" s="30">
        <f t="shared" si="465"/>
        <v>120122.44897959183</v>
      </c>
      <c r="H166" s="30">
        <f t="shared" si="465"/>
        <v>139801.749271137</v>
      </c>
      <c r="I166" s="30">
        <f t="shared" si="465"/>
        <v>153858.39233652645</v>
      </c>
      <c r="J166" s="30">
        <f t="shared" si="465"/>
        <v>163898.85166894743</v>
      </c>
      <c r="K166" s="30">
        <f t="shared" si="465"/>
        <v>171070.60833496245</v>
      </c>
      <c r="L166" s="30">
        <f t="shared" si="465"/>
        <v>176193.29166783037</v>
      </c>
      <c r="M166" s="30">
        <f t="shared" si="465"/>
        <v>179852.35119130736</v>
      </c>
      <c r="N166" s="30">
        <f t="shared" si="465"/>
        <v>182465.96513664813</v>
      </c>
      <c r="P166" s="165"/>
      <c r="Q166" s="161"/>
      <c r="R166" s="16" t="s">
        <v>52</v>
      </c>
      <c r="S166" s="30">
        <f>S$100/10*$C164/(2+$E$12)</f>
        <v>54000</v>
      </c>
      <c r="T166" s="30">
        <f t="shared" ref="T166:AB166" si="466">T$100/10*$C164/(2+$E$12)</f>
        <v>92571.428571428594</v>
      </c>
      <c r="U166" s="30">
        <f t="shared" si="466"/>
        <v>120122.44897959183</v>
      </c>
      <c r="V166" s="30">
        <f t="shared" si="466"/>
        <v>139801.749271137</v>
      </c>
      <c r="W166" s="30">
        <f t="shared" si="466"/>
        <v>153858.39233652645</v>
      </c>
      <c r="X166" s="30">
        <f t="shared" si="466"/>
        <v>163898.85166894743</v>
      </c>
      <c r="Y166" s="30">
        <f t="shared" si="466"/>
        <v>171070.60833496245</v>
      </c>
      <c r="Z166" s="30">
        <f t="shared" si="466"/>
        <v>176193.29166783037</v>
      </c>
      <c r="AA166" s="30">
        <f t="shared" si="466"/>
        <v>179852.35119130736</v>
      </c>
      <c r="AB166" s="30">
        <f t="shared" si="466"/>
        <v>182465.96513664813</v>
      </c>
      <c r="AD166" s="165"/>
      <c r="AE166" s="161"/>
      <c r="AF166" s="16" t="s">
        <v>52</v>
      </c>
      <c r="AG166" s="30">
        <f>AG$100/10*$C164/(2+$E$12)</f>
        <v>54000</v>
      </c>
      <c r="AH166" s="30">
        <f t="shared" ref="AH166:AP166" si="467">AH$100/10*$C164/(2+$E$12)</f>
        <v>92571.428571428594</v>
      </c>
      <c r="AI166" s="30">
        <f t="shared" si="467"/>
        <v>120122.44897959183</v>
      </c>
      <c r="AJ166" s="30">
        <f t="shared" si="467"/>
        <v>139801.749271137</v>
      </c>
      <c r="AK166" s="30">
        <f t="shared" si="467"/>
        <v>153858.39233652645</v>
      </c>
      <c r="AL166" s="30">
        <f t="shared" si="467"/>
        <v>163898.85166894743</v>
      </c>
      <c r="AM166" s="30">
        <f t="shared" si="467"/>
        <v>171070.60833496245</v>
      </c>
      <c r="AN166" s="30">
        <f t="shared" si="467"/>
        <v>176193.29166783037</v>
      </c>
      <c r="AO166" s="30">
        <f t="shared" si="467"/>
        <v>179852.35119130736</v>
      </c>
      <c r="AP166" s="30">
        <f t="shared" si="467"/>
        <v>182465.96513664813</v>
      </c>
      <c r="AR166" s="165"/>
      <c r="AS166" s="161"/>
      <c r="AT166" s="16" t="s">
        <v>52</v>
      </c>
      <c r="AU166" s="30">
        <f>AU$100/10*$C164/(2+$E$12)</f>
        <v>54000</v>
      </c>
      <c r="AV166" s="30">
        <f t="shared" ref="AV166:BD166" si="468">AV$100/10*$C164/(2+$E$12)</f>
        <v>92571.428571428594</v>
      </c>
      <c r="AW166" s="30">
        <f t="shared" si="468"/>
        <v>120122.44897959183</v>
      </c>
      <c r="AX166" s="30">
        <f t="shared" si="468"/>
        <v>139801.749271137</v>
      </c>
      <c r="AY166" s="30">
        <f t="shared" si="468"/>
        <v>153858.39233652645</v>
      </c>
      <c r="AZ166" s="30">
        <f t="shared" si="468"/>
        <v>163898.85166894743</v>
      </c>
      <c r="BA166" s="30">
        <f t="shared" si="468"/>
        <v>171070.60833496245</v>
      </c>
      <c r="BB166" s="30">
        <f t="shared" si="468"/>
        <v>176193.29166783037</v>
      </c>
      <c r="BC166" s="30">
        <f t="shared" si="468"/>
        <v>179852.35119130736</v>
      </c>
      <c r="BD166" s="30">
        <f t="shared" si="468"/>
        <v>182465.96513664813</v>
      </c>
      <c r="BF166" s="165"/>
      <c r="BG166" s="161"/>
      <c r="BH166" s="16" t="s">
        <v>52</v>
      </c>
      <c r="BI166" s="30">
        <f>BI$100/10*$C164/(2+$E$12)</f>
        <v>54000</v>
      </c>
      <c r="BJ166" s="30">
        <f t="shared" ref="BJ166:BR166" si="469">BJ$100/10*$C164/(2+$E$12)</f>
        <v>92571.428571428594</v>
      </c>
      <c r="BK166" s="30">
        <f t="shared" si="469"/>
        <v>120122.44897959183</v>
      </c>
      <c r="BL166" s="30">
        <f t="shared" si="469"/>
        <v>139801.749271137</v>
      </c>
      <c r="BM166" s="30">
        <f t="shared" si="469"/>
        <v>153858.39233652645</v>
      </c>
      <c r="BN166" s="30">
        <f t="shared" si="469"/>
        <v>163898.85166894743</v>
      </c>
      <c r="BO166" s="30">
        <f t="shared" si="469"/>
        <v>171070.60833496245</v>
      </c>
      <c r="BP166" s="30">
        <f t="shared" si="469"/>
        <v>176193.29166783037</v>
      </c>
      <c r="BQ166" s="30">
        <f t="shared" si="469"/>
        <v>179852.35119130736</v>
      </c>
      <c r="BR166" s="30">
        <f t="shared" si="469"/>
        <v>182465.96513664813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26.571428571428573</v>
      </c>
      <c r="F167" s="28">
        <f t="shared" ref="F167:N167" si="470">F$112/10*$C167/(2+$E$12)</f>
        <v>24.12244897959183</v>
      </c>
      <c r="G167" s="28">
        <f t="shared" si="470"/>
        <v>22.373177842565596</v>
      </c>
      <c r="H167" s="28">
        <f t="shared" si="470"/>
        <v>21.123698458975426</v>
      </c>
      <c r="I167" s="28">
        <f t="shared" si="470"/>
        <v>20.231213184982447</v>
      </c>
      <c r="J167" s="28">
        <f t="shared" si="470"/>
        <v>19.593723703558886</v>
      </c>
      <c r="K167" s="28">
        <f t="shared" si="470"/>
        <v>19.138374073970635</v>
      </c>
      <c r="L167" s="28">
        <f t="shared" si="470"/>
        <v>18.813124338550452</v>
      </c>
      <c r="M167" s="28">
        <f t="shared" si="470"/>
        <v>18.580803098964608</v>
      </c>
      <c r="N167" s="28">
        <f t="shared" si="470"/>
        <v>18.414859356403291</v>
      </c>
      <c r="P167" s="163" t="s">
        <v>17</v>
      </c>
      <c r="Q167" s="162">
        <v>20000</v>
      </c>
      <c r="R167" s="58" t="s">
        <v>19</v>
      </c>
      <c r="S167" s="28">
        <f>S$112/10*$C167/(2+$E$12)</f>
        <v>26.571428571428573</v>
      </c>
      <c r="T167" s="28">
        <f t="shared" ref="T167:AB167" si="471">T$112/10*$C167/(2+$E$12)</f>
        <v>24.12244897959183</v>
      </c>
      <c r="U167" s="28">
        <f t="shared" si="471"/>
        <v>22.373177842565596</v>
      </c>
      <c r="V167" s="28">
        <f t="shared" si="471"/>
        <v>21.123698458975426</v>
      </c>
      <c r="W167" s="28">
        <f t="shared" si="471"/>
        <v>20.231213184982447</v>
      </c>
      <c r="X167" s="28">
        <f t="shared" si="471"/>
        <v>19.593723703558886</v>
      </c>
      <c r="Y167" s="28">
        <f t="shared" si="471"/>
        <v>19.138374073970635</v>
      </c>
      <c r="Z167" s="28">
        <f t="shared" si="471"/>
        <v>18.813124338550452</v>
      </c>
      <c r="AA167" s="28">
        <f t="shared" si="471"/>
        <v>18.580803098964608</v>
      </c>
      <c r="AB167" s="28">
        <f t="shared" si="471"/>
        <v>18.414859356403291</v>
      </c>
      <c r="AD167" s="163" t="s">
        <v>17</v>
      </c>
      <c r="AE167" s="162">
        <v>20000</v>
      </c>
      <c r="AF167" s="58" t="s">
        <v>19</v>
      </c>
      <c r="AG167" s="28">
        <f>AG$112/10*$C167/(2+$E$12)</f>
        <v>26.571428571428573</v>
      </c>
      <c r="AH167" s="28">
        <f t="shared" ref="AH167:AP167" si="472">AH$112/10*$C167/(2+$E$12)</f>
        <v>24.12244897959183</v>
      </c>
      <c r="AI167" s="28">
        <f t="shared" si="472"/>
        <v>22.373177842565596</v>
      </c>
      <c r="AJ167" s="28">
        <f t="shared" si="472"/>
        <v>21.123698458975426</v>
      </c>
      <c r="AK167" s="28">
        <f t="shared" si="472"/>
        <v>20.231213184982447</v>
      </c>
      <c r="AL167" s="28">
        <f t="shared" si="472"/>
        <v>19.593723703558886</v>
      </c>
      <c r="AM167" s="28">
        <f t="shared" si="472"/>
        <v>19.138374073970635</v>
      </c>
      <c r="AN167" s="28">
        <f t="shared" si="472"/>
        <v>18.813124338550452</v>
      </c>
      <c r="AO167" s="28">
        <f t="shared" si="472"/>
        <v>18.580803098964608</v>
      </c>
      <c r="AP167" s="28">
        <f t="shared" si="472"/>
        <v>18.414859356403291</v>
      </c>
      <c r="AR167" s="163" t="s">
        <v>17</v>
      </c>
      <c r="AS167" s="162">
        <v>20000</v>
      </c>
      <c r="AT167" s="58" t="s">
        <v>19</v>
      </c>
      <c r="AU167" s="28">
        <f>AU$112/10*$C167/(2+$E$12)</f>
        <v>26.571428571428573</v>
      </c>
      <c r="AV167" s="28">
        <f t="shared" ref="AV167:BD167" si="473">AV$112/10*$C167/(2+$E$12)</f>
        <v>24.12244897959183</v>
      </c>
      <c r="AW167" s="28">
        <f t="shared" si="473"/>
        <v>22.373177842565596</v>
      </c>
      <c r="AX167" s="28">
        <f t="shared" si="473"/>
        <v>21.123698458975426</v>
      </c>
      <c r="AY167" s="28">
        <f t="shared" si="473"/>
        <v>20.231213184982447</v>
      </c>
      <c r="AZ167" s="28">
        <f t="shared" si="473"/>
        <v>19.593723703558886</v>
      </c>
      <c r="BA167" s="28">
        <f t="shared" si="473"/>
        <v>19.138374073970635</v>
      </c>
      <c r="BB167" s="28">
        <f t="shared" si="473"/>
        <v>18.813124338550452</v>
      </c>
      <c r="BC167" s="28">
        <f t="shared" si="473"/>
        <v>18.580803098964608</v>
      </c>
      <c r="BD167" s="28">
        <f t="shared" si="473"/>
        <v>18.414859356403291</v>
      </c>
      <c r="BF167" s="163" t="s">
        <v>17</v>
      </c>
      <c r="BG167" s="162">
        <v>20000</v>
      </c>
      <c r="BH167" s="58" t="s">
        <v>19</v>
      </c>
      <c r="BI167" s="28">
        <f>BI$112/10*$C167/(2+$E$12)</f>
        <v>26.571428571428573</v>
      </c>
      <c r="BJ167" s="28">
        <f t="shared" ref="BJ167:BR167" si="474">BJ$112/10*$C167/(2+$E$12)</f>
        <v>24.12244897959183</v>
      </c>
      <c r="BK167" s="28">
        <f t="shared" si="474"/>
        <v>22.373177842565596</v>
      </c>
      <c r="BL167" s="28">
        <f t="shared" si="474"/>
        <v>21.123698458975426</v>
      </c>
      <c r="BM167" s="28">
        <f t="shared" si="474"/>
        <v>20.231213184982447</v>
      </c>
      <c r="BN167" s="28">
        <f t="shared" si="474"/>
        <v>19.593723703558886</v>
      </c>
      <c r="BO167" s="28">
        <f t="shared" si="474"/>
        <v>19.138374073970635</v>
      </c>
      <c r="BP167" s="28">
        <f t="shared" si="474"/>
        <v>18.813124338550452</v>
      </c>
      <c r="BQ167" s="28">
        <f t="shared" si="474"/>
        <v>18.580803098964608</v>
      </c>
      <c r="BR167" s="28">
        <f t="shared" si="474"/>
        <v>18.414859356403291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22.884393407508774</v>
      </c>
      <c r="J168" s="28"/>
      <c r="K168" s="28"/>
      <c r="L168" s="28"/>
      <c r="M168" s="28"/>
      <c r="N168" s="28">
        <f>SUM(E167:N167)/10</f>
        <v>20.896285160899176</v>
      </c>
      <c r="P168" s="163"/>
      <c r="Q168" s="162"/>
      <c r="R168" s="20" t="s">
        <v>22</v>
      </c>
      <c r="S168" s="28"/>
      <c r="T168" s="28"/>
      <c r="U168" s="28"/>
      <c r="V168" s="28"/>
      <c r="W168" s="28">
        <f>SUM(S167:W167)/5</f>
        <v>22.884393407508774</v>
      </c>
      <c r="X168" s="28"/>
      <c r="Y168" s="28"/>
      <c r="Z168" s="28"/>
      <c r="AA168" s="28"/>
      <c r="AB168" s="28">
        <f>SUM(S167:AB167)/10</f>
        <v>20.896285160899176</v>
      </c>
      <c r="AD168" s="163"/>
      <c r="AE168" s="162"/>
      <c r="AF168" s="20" t="s">
        <v>22</v>
      </c>
      <c r="AG168" s="28"/>
      <c r="AH168" s="28"/>
      <c r="AI168" s="28"/>
      <c r="AJ168" s="28"/>
      <c r="AK168" s="28">
        <f>SUM(AG167:AK167)/5</f>
        <v>22.884393407508774</v>
      </c>
      <c r="AL168" s="28"/>
      <c r="AM168" s="28"/>
      <c r="AN168" s="28"/>
      <c r="AO168" s="28"/>
      <c r="AP168" s="28">
        <f>SUM(AG167:AP167)/10</f>
        <v>20.896285160899176</v>
      </c>
      <c r="AR168" s="163"/>
      <c r="AS168" s="162"/>
      <c r="AT168" s="20" t="s">
        <v>22</v>
      </c>
      <c r="AU168" s="28"/>
      <c r="AV168" s="28"/>
      <c r="AW168" s="28"/>
      <c r="AX168" s="28"/>
      <c r="AY168" s="28">
        <f>SUM(AU167:AY167)/5</f>
        <v>22.884393407508774</v>
      </c>
      <c r="AZ168" s="28"/>
      <c r="BA168" s="28"/>
      <c r="BB168" s="28"/>
      <c r="BC168" s="28"/>
      <c r="BD168" s="28">
        <f>SUM(AU167:BD167)/10</f>
        <v>20.896285160899176</v>
      </c>
      <c r="BF168" s="163"/>
      <c r="BG168" s="162"/>
      <c r="BH168" s="20" t="s">
        <v>22</v>
      </c>
      <c r="BI168" s="28"/>
      <c r="BJ168" s="28"/>
      <c r="BK168" s="28"/>
      <c r="BL168" s="28"/>
      <c r="BM168" s="28">
        <f>SUM(BI167:BM167)/5</f>
        <v>22.884393407508774</v>
      </c>
      <c r="BN168" s="28"/>
      <c r="BO168" s="28"/>
      <c r="BP168" s="28"/>
      <c r="BQ168" s="28"/>
      <c r="BR168" s="28">
        <f>SUM(BI167:BR167)/10</f>
        <v>20.896285160899176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26.571428571428573</v>
      </c>
      <c r="F169" s="28">
        <f t="shared" ref="F169:N169" si="475">F$113/10*$C167/(2+$E$12)</f>
        <v>50.693877551020407</v>
      </c>
      <c r="G169" s="28">
        <f t="shared" si="475"/>
        <v>73.067055393586003</v>
      </c>
      <c r="H169" s="28">
        <f t="shared" si="475"/>
        <v>94.190753852561429</v>
      </c>
      <c r="I169" s="28">
        <f t="shared" si="475"/>
        <v>114.42196703754389</v>
      </c>
      <c r="J169" s="28">
        <f t="shared" si="475"/>
        <v>134.01569074110276</v>
      </c>
      <c r="K169" s="28">
        <f t="shared" si="475"/>
        <v>153.15406481507335</v>
      </c>
      <c r="L169" s="28">
        <f t="shared" si="475"/>
        <v>171.96718915362385</v>
      </c>
      <c r="M169" s="28">
        <f t="shared" si="475"/>
        <v>190.54799225258847</v>
      </c>
      <c r="N169" s="28">
        <f t="shared" si="475"/>
        <v>208.9628516089918</v>
      </c>
      <c r="P169" s="163"/>
      <c r="Q169" s="162"/>
      <c r="R169" s="20" t="s">
        <v>52</v>
      </c>
      <c r="S169" s="28">
        <f>S$113/10*$C167/(2+$E$12)</f>
        <v>26.571428571428573</v>
      </c>
      <c r="T169" s="28">
        <f t="shared" ref="T169:AB169" si="476">T$113/10*$C167/(2+$E$12)</f>
        <v>50.693877551020407</v>
      </c>
      <c r="U169" s="28">
        <f t="shared" si="476"/>
        <v>73.067055393586003</v>
      </c>
      <c r="V169" s="28">
        <f t="shared" si="476"/>
        <v>94.190753852561429</v>
      </c>
      <c r="W169" s="28">
        <f t="shared" si="476"/>
        <v>114.42196703754389</v>
      </c>
      <c r="X169" s="28">
        <f t="shared" si="476"/>
        <v>134.01569074110276</v>
      </c>
      <c r="Y169" s="28">
        <f t="shared" si="476"/>
        <v>153.15406481507335</v>
      </c>
      <c r="Z169" s="28">
        <f t="shared" si="476"/>
        <v>171.96718915362385</v>
      </c>
      <c r="AA169" s="28">
        <f t="shared" si="476"/>
        <v>190.54799225258847</v>
      </c>
      <c r="AB169" s="28">
        <f t="shared" si="476"/>
        <v>208.9628516089918</v>
      </c>
      <c r="AD169" s="163"/>
      <c r="AE169" s="162"/>
      <c r="AF169" s="20" t="s">
        <v>52</v>
      </c>
      <c r="AG169" s="28">
        <f>AG$113/10*$C167/(2+$E$12)</f>
        <v>26.571428571428573</v>
      </c>
      <c r="AH169" s="28">
        <f t="shared" ref="AH169:AP169" si="477">AH$113/10*$C167/(2+$E$12)</f>
        <v>50.693877551020407</v>
      </c>
      <c r="AI169" s="28">
        <f t="shared" si="477"/>
        <v>73.067055393586003</v>
      </c>
      <c r="AJ169" s="28">
        <f t="shared" si="477"/>
        <v>94.190753852561429</v>
      </c>
      <c r="AK169" s="28">
        <f t="shared" si="477"/>
        <v>114.42196703754389</v>
      </c>
      <c r="AL169" s="28">
        <f t="shared" si="477"/>
        <v>134.01569074110276</v>
      </c>
      <c r="AM169" s="28">
        <f t="shared" si="477"/>
        <v>153.15406481507335</v>
      </c>
      <c r="AN169" s="28">
        <f t="shared" si="477"/>
        <v>171.96718915362385</v>
      </c>
      <c r="AO169" s="28">
        <f t="shared" si="477"/>
        <v>190.54799225258847</v>
      </c>
      <c r="AP169" s="28">
        <f t="shared" si="477"/>
        <v>208.9628516089918</v>
      </c>
      <c r="AR169" s="163"/>
      <c r="AS169" s="162"/>
      <c r="AT169" s="20" t="s">
        <v>52</v>
      </c>
      <c r="AU169" s="28">
        <f>AU$113/10*$C167/(2+$E$12)</f>
        <v>26.571428571428573</v>
      </c>
      <c r="AV169" s="28">
        <f t="shared" ref="AV169:BD169" si="478">AV$113/10*$C167/(2+$E$12)</f>
        <v>50.693877551020407</v>
      </c>
      <c r="AW169" s="28">
        <f t="shared" si="478"/>
        <v>73.067055393586003</v>
      </c>
      <c r="AX169" s="28">
        <f t="shared" si="478"/>
        <v>94.190753852561429</v>
      </c>
      <c r="AY169" s="28">
        <f t="shared" si="478"/>
        <v>114.42196703754389</v>
      </c>
      <c r="AZ169" s="28">
        <f t="shared" si="478"/>
        <v>134.01569074110276</v>
      </c>
      <c r="BA169" s="28">
        <f t="shared" si="478"/>
        <v>153.15406481507335</v>
      </c>
      <c r="BB169" s="28">
        <f t="shared" si="478"/>
        <v>171.96718915362385</v>
      </c>
      <c r="BC169" s="28">
        <f t="shared" si="478"/>
        <v>190.54799225258847</v>
      </c>
      <c r="BD169" s="28">
        <f t="shared" si="478"/>
        <v>208.9628516089918</v>
      </c>
      <c r="BF169" s="163"/>
      <c r="BG169" s="162"/>
      <c r="BH169" s="20" t="s">
        <v>52</v>
      </c>
      <c r="BI169" s="28">
        <f>BI$113/10*$C167/(2+$E$12)</f>
        <v>26.571428571428573</v>
      </c>
      <c r="BJ169" s="28">
        <f t="shared" ref="BJ169:BR169" si="479">BJ$113/10*$C167/(2+$E$12)</f>
        <v>50.693877551020407</v>
      </c>
      <c r="BK169" s="28">
        <f t="shared" si="479"/>
        <v>73.067055393586003</v>
      </c>
      <c r="BL169" s="28">
        <f t="shared" si="479"/>
        <v>94.190753852561429</v>
      </c>
      <c r="BM169" s="28">
        <f t="shared" si="479"/>
        <v>114.42196703754389</v>
      </c>
      <c r="BN169" s="28">
        <f t="shared" si="479"/>
        <v>134.01569074110276</v>
      </c>
      <c r="BO169" s="28">
        <f t="shared" si="479"/>
        <v>153.15406481507335</v>
      </c>
      <c r="BP169" s="28">
        <f t="shared" si="479"/>
        <v>171.96718915362385</v>
      </c>
      <c r="BQ169" s="28">
        <f t="shared" si="479"/>
        <v>190.54799225258847</v>
      </c>
      <c r="BR169" s="28">
        <f t="shared" si="479"/>
        <v>208.9628516089918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531.42857142857144</v>
      </c>
      <c r="F170" s="28">
        <f t="shared" ref="F170:N170" si="480">F$112/10*$C170/(2+$E$12)</f>
        <v>482.44897959183663</v>
      </c>
      <c r="G170" s="28">
        <f t="shared" si="480"/>
        <v>447.46355685131192</v>
      </c>
      <c r="H170" s="28">
        <f t="shared" si="480"/>
        <v>422.47396917950857</v>
      </c>
      <c r="I170" s="28">
        <f t="shared" si="480"/>
        <v>404.62426369964896</v>
      </c>
      <c r="J170" s="28">
        <f t="shared" si="480"/>
        <v>391.87447407117781</v>
      </c>
      <c r="K170" s="28">
        <f t="shared" si="480"/>
        <v>382.76748147941271</v>
      </c>
      <c r="L170" s="28">
        <f t="shared" si="480"/>
        <v>376.26248677100904</v>
      </c>
      <c r="M170" s="28">
        <f t="shared" si="480"/>
        <v>371.61606197929211</v>
      </c>
      <c r="N170" s="28">
        <f t="shared" si="480"/>
        <v>368.29718712806579</v>
      </c>
      <c r="P170" s="163"/>
      <c r="Q170" s="162">
        <v>400000</v>
      </c>
      <c r="R170" s="58" t="s">
        <v>19</v>
      </c>
      <c r="S170" s="28">
        <f>S$112/10*$C170/(2+$E$12)</f>
        <v>531.42857142857144</v>
      </c>
      <c r="T170" s="28">
        <f t="shared" ref="T170:AB170" si="481">T$112/10*$C170/(2+$E$12)</f>
        <v>482.44897959183663</v>
      </c>
      <c r="U170" s="28">
        <f t="shared" si="481"/>
        <v>447.46355685131192</v>
      </c>
      <c r="V170" s="28">
        <f t="shared" si="481"/>
        <v>422.47396917950857</v>
      </c>
      <c r="W170" s="28">
        <f t="shared" si="481"/>
        <v>404.62426369964896</v>
      </c>
      <c r="X170" s="28">
        <f t="shared" si="481"/>
        <v>391.87447407117781</v>
      </c>
      <c r="Y170" s="28">
        <f t="shared" si="481"/>
        <v>382.76748147941271</v>
      </c>
      <c r="Z170" s="28">
        <f t="shared" si="481"/>
        <v>376.26248677100904</v>
      </c>
      <c r="AA170" s="28">
        <f t="shared" si="481"/>
        <v>371.61606197929211</v>
      </c>
      <c r="AB170" s="28">
        <f t="shared" si="481"/>
        <v>368.29718712806579</v>
      </c>
      <c r="AD170" s="163"/>
      <c r="AE170" s="162">
        <v>400000</v>
      </c>
      <c r="AF170" s="58" t="s">
        <v>19</v>
      </c>
      <c r="AG170" s="28">
        <f>AG$112/10*$C170/(2+$E$12)</f>
        <v>531.42857142857144</v>
      </c>
      <c r="AH170" s="28">
        <f t="shared" ref="AH170:AP170" si="482">AH$112/10*$C170/(2+$E$12)</f>
        <v>482.44897959183663</v>
      </c>
      <c r="AI170" s="28">
        <f t="shared" si="482"/>
        <v>447.46355685131192</v>
      </c>
      <c r="AJ170" s="28">
        <f t="shared" si="482"/>
        <v>422.47396917950857</v>
      </c>
      <c r="AK170" s="28">
        <f t="shared" si="482"/>
        <v>404.62426369964896</v>
      </c>
      <c r="AL170" s="28">
        <f t="shared" si="482"/>
        <v>391.87447407117781</v>
      </c>
      <c r="AM170" s="28">
        <f t="shared" si="482"/>
        <v>382.76748147941271</v>
      </c>
      <c r="AN170" s="28">
        <f t="shared" si="482"/>
        <v>376.26248677100904</v>
      </c>
      <c r="AO170" s="28">
        <f t="shared" si="482"/>
        <v>371.61606197929211</v>
      </c>
      <c r="AP170" s="28">
        <f t="shared" si="482"/>
        <v>368.29718712806579</v>
      </c>
      <c r="AR170" s="163"/>
      <c r="AS170" s="162">
        <v>400000</v>
      </c>
      <c r="AT170" s="58" t="s">
        <v>19</v>
      </c>
      <c r="AU170" s="28">
        <f>AU$112/10*$C170/(2+$E$12)</f>
        <v>531.42857142857144</v>
      </c>
      <c r="AV170" s="28">
        <f t="shared" ref="AV170:BD170" si="483">AV$112/10*$C170/(2+$E$12)</f>
        <v>482.44897959183663</v>
      </c>
      <c r="AW170" s="28">
        <f t="shared" si="483"/>
        <v>447.46355685131192</v>
      </c>
      <c r="AX170" s="28">
        <f t="shared" si="483"/>
        <v>422.47396917950857</v>
      </c>
      <c r="AY170" s="28">
        <f t="shared" si="483"/>
        <v>404.62426369964896</v>
      </c>
      <c r="AZ170" s="28">
        <f t="shared" si="483"/>
        <v>391.87447407117781</v>
      </c>
      <c r="BA170" s="28">
        <f t="shared" si="483"/>
        <v>382.76748147941271</v>
      </c>
      <c r="BB170" s="28">
        <f t="shared" si="483"/>
        <v>376.26248677100904</v>
      </c>
      <c r="BC170" s="28">
        <f t="shared" si="483"/>
        <v>371.61606197929211</v>
      </c>
      <c r="BD170" s="28">
        <f t="shared" si="483"/>
        <v>368.29718712806579</v>
      </c>
      <c r="BF170" s="163"/>
      <c r="BG170" s="162">
        <v>400000</v>
      </c>
      <c r="BH170" s="58" t="s">
        <v>19</v>
      </c>
      <c r="BI170" s="28">
        <f>BI$112/10*$C170/(2+$E$12)</f>
        <v>531.42857142857144</v>
      </c>
      <c r="BJ170" s="28">
        <f t="shared" ref="BJ170:BR170" si="484">BJ$112/10*$C170/(2+$E$12)</f>
        <v>482.44897959183663</v>
      </c>
      <c r="BK170" s="28">
        <f t="shared" si="484"/>
        <v>447.46355685131192</v>
      </c>
      <c r="BL170" s="28">
        <f t="shared" si="484"/>
        <v>422.47396917950857</v>
      </c>
      <c r="BM170" s="28">
        <f t="shared" si="484"/>
        <v>404.62426369964896</v>
      </c>
      <c r="BN170" s="28">
        <f t="shared" si="484"/>
        <v>391.87447407117781</v>
      </c>
      <c r="BO170" s="28">
        <f t="shared" si="484"/>
        <v>382.76748147941271</v>
      </c>
      <c r="BP170" s="28">
        <f t="shared" si="484"/>
        <v>376.26248677100904</v>
      </c>
      <c r="BQ170" s="28">
        <f t="shared" si="484"/>
        <v>371.61606197929211</v>
      </c>
      <c r="BR170" s="28">
        <f t="shared" si="484"/>
        <v>368.29718712806579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457.68786815017546</v>
      </c>
      <c r="J171" s="28"/>
      <c r="K171" s="28"/>
      <c r="L171" s="28"/>
      <c r="M171" s="28"/>
      <c r="N171" s="28">
        <f>SUM(E170:N170)/10</f>
        <v>417.92570321798348</v>
      </c>
      <c r="P171" s="163"/>
      <c r="Q171" s="162"/>
      <c r="R171" s="20" t="s">
        <v>22</v>
      </c>
      <c r="S171" s="28"/>
      <c r="T171" s="28"/>
      <c r="U171" s="28"/>
      <c r="V171" s="28"/>
      <c r="W171" s="28">
        <f>SUM(S170:W170)/5</f>
        <v>457.68786815017546</v>
      </c>
      <c r="X171" s="28"/>
      <c r="Y171" s="28"/>
      <c r="Z171" s="28"/>
      <c r="AA171" s="28"/>
      <c r="AB171" s="28">
        <f>SUM(S170:AB170)/10</f>
        <v>417.92570321798348</v>
      </c>
      <c r="AD171" s="163"/>
      <c r="AE171" s="162"/>
      <c r="AF171" s="20" t="s">
        <v>22</v>
      </c>
      <c r="AG171" s="28"/>
      <c r="AH171" s="28"/>
      <c r="AI171" s="28"/>
      <c r="AJ171" s="28"/>
      <c r="AK171" s="28">
        <f>SUM(AG170:AK170)/5</f>
        <v>457.68786815017546</v>
      </c>
      <c r="AL171" s="28"/>
      <c r="AM171" s="28"/>
      <c r="AN171" s="28"/>
      <c r="AO171" s="28"/>
      <c r="AP171" s="28">
        <f>SUM(AG170:AP170)/10</f>
        <v>417.92570321798348</v>
      </c>
      <c r="AR171" s="163"/>
      <c r="AS171" s="162"/>
      <c r="AT171" s="20" t="s">
        <v>22</v>
      </c>
      <c r="AU171" s="28"/>
      <c r="AV171" s="28"/>
      <c r="AW171" s="28"/>
      <c r="AX171" s="28"/>
      <c r="AY171" s="28">
        <f>SUM(AU170:AY170)/5</f>
        <v>457.68786815017546</v>
      </c>
      <c r="AZ171" s="28"/>
      <c r="BA171" s="28"/>
      <c r="BB171" s="28"/>
      <c r="BC171" s="28"/>
      <c r="BD171" s="28">
        <f>SUM(AU170:BD170)/10</f>
        <v>417.92570321798348</v>
      </c>
      <c r="BF171" s="163"/>
      <c r="BG171" s="162"/>
      <c r="BH171" s="20" t="s">
        <v>22</v>
      </c>
      <c r="BI171" s="28"/>
      <c r="BJ171" s="28"/>
      <c r="BK171" s="28"/>
      <c r="BL171" s="28"/>
      <c r="BM171" s="28">
        <f>SUM(BI170:BM170)/5</f>
        <v>457.68786815017546</v>
      </c>
      <c r="BN171" s="28"/>
      <c r="BO171" s="28"/>
      <c r="BP171" s="28"/>
      <c r="BQ171" s="28"/>
      <c r="BR171" s="28">
        <f>SUM(BI170:BR170)/10</f>
        <v>417.92570321798348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531.42857142857144</v>
      </c>
      <c r="F172" s="28">
        <f t="shared" ref="F172:N172" si="485">F$113/10*$C170/(2+$E$12)</f>
        <v>1013.8775510204081</v>
      </c>
      <c r="G172" s="28">
        <f t="shared" si="485"/>
        <v>1461.3411078717202</v>
      </c>
      <c r="H172" s="28">
        <f t="shared" si="485"/>
        <v>1883.8150770512286</v>
      </c>
      <c r="I172" s="28">
        <f t="shared" si="485"/>
        <v>2288.4393407508778</v>
      </c>
      <c r="J172" s="28">
        <f t="shared" si="485"/>
        <v>2680.3138148220551</v>
      </c>
      <c r="K172" s="28">
        <f t="shared" si="485"/>
        <v>3063.0812963014678</v>
      </c>
      <c r="L172" s="28">
        <f t="shared" si="485"/>
        <v>3439.343783072477</v>
      </c>
      <c r="M172" s="28">
        <f t="shared" si="485"/>
        <v>3810.9598450517697</v>
      </c>
      <c r="N172" s="28">
        <f t="shared" si="485"/>
        <v>4179.2570321798357</v>
      </c>
      <c r="P172" s="163"/>
      <c r="Q172" s="162"/>
      <c r="R172" s="20" t="s">
        <v>52</v>
      </c>
      <c r="S172" s="28">
        <f>S$113/10*$C170/(2+$E$12)</f>
        <v>531.42857142857144</v>
      </c>
      <c r="T172" s="28">
        <f t="shared" ref="T172:AB172" si="486">T$113/10*$C170/(2+$E$12)</f>
        <v>1013.8775510204081</v>
      </c>
      <c r="U172" s="28">
        <f t="shared" si="486"/>
        <v>1461.3411078717202</v>
      </c>
      <c r="V172" s="28">
        <f t="shared" si="486"/>
        <v>1883.8150770512286</v>
      </c>
      <c r="W172" s="28">
        <f t="shared" si="486"/>
        <v>2288.4393407508778</v>
      </c>
      <c r="X172" s="28">
        <f t="shared" si="486"/>
        <v>2680.3138148220551</v>
      </c>
      <c r="Y172" s="28">
        <f t="shared" si="486"/>
        <v>3063.0812963014678</v>
      </c>
      <c r="Z172" s="28">
        <f t="shared" si="486"/>
        <v>3439.343783072477</v>
      </c>
      <c r="AA172" s="28">
        <f t="shared" si="486"/>
        <v>3810.9598450517697</v>
      </c>
      <c r="AB172" s="28">
        <f t="shared" si="486"/>
        <v>4179.2570321798357</v>
      </c>
      <c r="AD172" s="163"/>
      <c r="AE172" s="162"/>
      <c r="AF172" s="20" t="s">
        <v>52</v>
      </c>
      <c r="AG172" s="28">
        <f>AG$113/10*$C170/(2+$E$12)</f>
        <v>531.42857142857144</v>
      </c>
      <c r="AH172" s="28">
        <f t="shared" ref="AH172:AP172" si="487">AH$113/10*$C170/(2+$E$12)</f>
        <v>1013.8775510204081</v>
      </c>
      <c r="AI172" s="28">
        <f t="shared" si="487"/>
        <v>1461.3411078717202</v>
      </c>
      <c r="AJ172" s="28">
        <f t="shared" si="487"/>
        <v>1883.8150770512286</v>
      </c>
      <c r="AK172" s="28">
        <f t="shared" si="487"/>
        <v>2288.4393407508778</v>
      </c>
      <c r="AL172" s="28">
        <f t="shared" si="487"/>
        <v>2680.3138148220551</v>
      </c>
      <c r="AM172" s="28">
        <f t="shared" si="487"/>
        <v>3063.0812963014678</v>
      </c>
      <c r="AN172" s="28">
        <f t="shared" si="487"/>
        <v>3439.343783072477</v>
      </c>
      <c r="AO172" s="28">
        <f t="shared" si="487"/>
        <v>3810.9598450517697</v>
      </c>
      <c r="AP172" s="28">
        <f t="shared" si="487"/>
        <v>4179.2570321798357</v>
      </c>
      <c r="AR172" s="163"/>
      <c r="AS172" s="162"/>
      <c r="AT172" s="20" t="s">
        <v>52</v>
      </c>
      <c r="AU172" s="28">
        <f>AU$113/10*$C170/(2+$E$12)</f>
        <v>531.42857142857144</v>
      </c>
      <c r="AV172" s="28">
        <f t="shared" ref="AV172:BD172" si="488">AV$113/10*$C170/(2+$E$12)</f>
        <v>1013.8775510204081</v>
      </c>
      <c r="AW172" s="28">
        <f t="shared" si="488"/>
        <v>1461.3411078717202</v>
      </c>
      <c r="AX172" s="28">
        <f t="shared" si="488"/>
        <v>1883.8150770512286</v>
      </c>
      <c r="AY172" s="28">
        <f t="shared" si="488"/>
        <v>2288.4393407508778</v>
      </c>
      <c r="AZ172" s="28">
        <f t="shared" si="488"/>
        <v>2680.3138148220551</v>
      </c>
      <c r="BA172" s="28">
        <f t="shared" si="488"/>
        <v>3063.0812963014678</v>
      </c>
      <c r="BB172" s="28">
        <f t="shared" si="488"/>
        <v>3439.343783072477</v>
      </c>
      <c r="BC172" s="28">
        <f t="shared" si="488"/>
        <v>3810.9598450517697</v>
      </c>
      <c r="BD172" s="28">
        <f t="shared" si="488"/>
        <v>4179.2570321798357</v>
      </c>
      <c r="BF172" s="163"/>
      <c r="BG172" s="162"/>
      <c r="BH172" s="20" t="s">
        <v>52</v>
      </c>
      <c r="BI172" s="28">
        <f>BI$113/10*$C170/(2+$E$12)</f>
        <v>531.42857142857144</v>
      </c>
      <c r="BJ172" s="28">
        <f t="shared" ref="BJ172:BR172" si="489">BJ$113/10*$C170/(2+$E$12)</f>
        <v>1013.8775510204081</v>
      </c>
      <c r="BK172" s="28">
        <f t="shared" si="489"/>
        <v>1461.3411078717202</v>
      </c>
      <c r="BL172" s="28">
        <f t="shared" si="489"/>
        <v>1883.8150770512286</v>
      </c>
      <c r="BM172" s="28">
        <f t="shared" si="489"/>
        <v>2288.4393407508778</v>
      </c>
      <c r="BN172" s="28">
        <f t="shared" si="489"/>
        <v>2680.3138148220551</v>
      </c>
      <c r="BO172" s="28">
        <f t="shared" si="489"/>
        <v>3063.0812963014678</v>
      </c>
      <c r="BP172" s="28">
        <f t="shared" si="489"/>
        <v>3439.343783072477</v>
      </c>
      <c r="BQ172" s="28">
        <f t="shared" si="489"/>
        <v>3810.9598450517697</v>
      </c>
      <c r="BR172" s="28">
        <f t="shared" si="489"/>
        <v>4179.2570321798357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1328.5714285714287</v>
      </c>
      <c r="F173" s="30">
        <f t="shared" ref="F173:N173" si="490">F$112/10*$C173/(2+$E$12)</f>
        <v>1206.1224489795916</v>
      </c>
      <c r="G173" s="30">
        <f t="shared" si="490"/>
        <v>1118.6588921282796</v>
      </c>
      <c r="H173" s="30">
        <f t="shared" si="490"/>
        <v>1056.1849229487714</v>
      </c>
      <c r="I173" s="30">
        <f t="shared" si="490"/>
        <v>1011.5606592491224</v>
      </c>
      <c r="J173" s="30">
        <f t="shared" si="490"/>
        <v>979.68618517794437</v>
      </c>
      <c r="K173" s="30">
        <f t="shared" si="490"/>
        <v>956.91870369853166</v>
      </c>
      <c r="L173" s="30">
        <f t="shared" si="490"/>
        <v>940.65621692752268</v>
      </c>
      <c r="M173" s="30">
        <f t="shared" si="490"/>
        <v>929.04015494823034</v>
      </c>
      <c r="N173" s="30">
        <f t="shared" si="490"/>
        <v>920.74296782016461</v>
      </c>
      <c r="P173" s="163"/>
      <c r="Q173" s="161">
        <v>1000000</v>
      </c>
      <c r="R173" s="16" t="s">
        <v>19</v>
      </c>
      <c r="S173" s="30">
        <f>S$112/10*$C173/(2+$E$12)</f>
        <v>1328.5714285714287</v>
      </c>
      <c r="T173" s="30">
        <f t="shared" ref="T173:AB173" si="491">T$112/10*$C173/(2+$E$12)</f>
        <v>1206.1224489795916</v>
      </c>
      <c r="U173" s="30">
        <f t="shared" si="491"/>
        <v>1118.6588921282796</v>
      </c>
      <c r="V173" s="30">
        <f t="shared" si="491"/>
        <v>1056.1849229487714</v>
      </c>
      <c r="W173" s="30">
        <f t="shared" si="491"/>
        <v>1011.5606592491224</v>
      </c>
      <c r="X173" s="30">
        <f t="shared" si="491"/>
        <v>979.68618517794437</v>
      </c>
      <c r="Y173" s="30">
        <f t="shared" si="491"/>
        <v>956.91870369853166</v>
      </c>
      <c r="Z173" s="30">
        <f t="shared" si="491"/>
        <v>940.65621692752268</v>
      </c>
      <c r="AA173" s="30">
        <f t="shared" si="491"/>
        <v>929.04015494823034</v>
      </c>
      <c r="AB173" s="30">
        <f t="shared" si="491"/>
        <v>920.74296782016461</v>
      </c>
      <c r="AD173" s="163"/>
      <c r="AE173" s="161">
        <v>1000000</v>
      </c>
      <c r="AF173" s="16" t="s">
        <v>19</v>
      </c>
      <c r="AG173" s="30">
        <f>AG$112/10*$C173/(2+$E$12)</f>
        <v>1328.5714285714287</v>
      </c>
      <c r="AH173" s="30">
        <f t="shared" ref="AH173:AP173" si="492">AH$112/10*$C173/(2+$E$12)</f>
        <v>1206.1224489795916</v>
      </c>
      <c r="AI173" s="30">
        <f t="shared" si="492"/>
        <v>1118.6588921282796</v>
      </c>
      <c r="AJ173" s="30">
        <f t="shared" si="492"/>
        <v>1056.1849229487714</v>
      </c>
      <c r="AK173" s="30">
        <f t="shared" si="492"/>
        <v>1011.5606592491224</v>
      </c>
      <c r="AL173" s="30">
        <f t="shared" si="492"/>
        <v>979.68618517794437</v>
      </c>
      <c r="AM173" s="30">
        <f t="shared" si="492"/>
        <v>956.91870369853166</v>
      </c>
      <c r="AN173" s="30">
        <f t="shared" si="492"/>
        <v>940.65621692752268</v>
      </c>
      <c r="AO173" s="30">
        <f t="shared" si="492"/>
        <v>929.04015494823034</v>
      </c>
      <c r="AP173" s="30">
        <f t="shared" si="492"/>
        <v>920.74296782016461</v>
      </c>
      <c r="AR173" s="163"/>
      <c r="AS173" s="161">
        <v>1000000</v>
      </c>
      <c r="AT173" s="16" t="s">
        <v>19</v>
      </c>
      <c r="AU173" s="30">
        <f>AU$112/10*$C173/(2+$E$12)</f>
        <v>1328.5714285714287</v>
      </c>
      <c r="AV173" s="30">
        <f t="shared" ref="AV173:BD173" si="493">AV$112/10*$C173/(2+$E$12)</f>
        <v>1206.1224489795916</v>
      </c>
      <c r="AW173" s="30">
        <f t="shared" si="493"/>
        <v>1118.6588921282796</v>
      </c>
      <c r="AX173" s="30">
        <f t="shared" si="493"/>
        <v>1056.1849229487714</v>
      </c>
      <c r="AY173" s="30">
        <f t="shared" si="493"/>
        <v>1011.5606592491224</v>
      </c>
      <c r="AZ173" s="30">
        <f t="shared" si="493"/>
        <v>979.68618517794437</v>
      </c>
      <c r="BA173" s="30">
        <f t="shared" si="493"/>
        <v>956.91870369853166</v>
      </c>
      <c r="BB173" s="30">
        <f t="shared" si="493"/>
        <v>940.65621692752268</v>
      </c>
      <c r="BC173" s="30">
        <f t="shared" si="493"/>
        <v>929.04015494823034</v>
      </c>
      <c r="BD173" s="30">
        <f t="shared" si="493"/>
        <v>920.74296782016461</v>
      </c>
      <c r="BF173" s="163"/>
      <c r="BG173" s="161">
        <v>1000000</v>
      </c>
      <c r="BH173" s="16" t="s">
        <v>19</v>
      </c>
      <c r="BI173" s="30">
        <f>BI$112/10*$C173/(2+$E$12)</f>
        <v>1328.5714285714287</v>
      </c>
      <c r="BJ173" s="30">
        <f t="shared" ref="BJ173:BR173" si="494">BJ$112/10*$C173/(2+$E$12)</f>
        <v>1206.1224489795916</v>
      </c>
      <c r="BK173" s="30">
        <f t="shared" si="494"/>
        <v>1118.6588921282796</v>
      </c>
      <c r="BL173" s="30">
        <f t="shared" si="494"/>
        <v>1056.1849229487714</v>
      </c>
      <c r="BM173" s="30">
        <f t="shared" si="494"/>
        <v>1011.5606592491224</v>
      </c>
      <c r="BN173" s="30">
        <f t="shared" si="494"/>
        <v>979.68618517794437</v>
      </c>
      <c r="BO173" s="30">
        <f t="shared" si="494"/>
        <v>956.91870369853166</v>
      </c>
      <c r="BP173" s="30">
        <f t="shared" si="494"/>
        <v>940.65621692752268</v>
      </c>
      <c r="BQ173" s="30">
        <f t="shared" si="494"/>
        <v>929.04015494823034</v>
      </c>
      <c r="BR173" s="30">
        <f t="shared" si="494"/>
        <v>920.74296782016461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1144.2196703754387</v>
      </c>
      <c r="J174" s="30"/>
      <c r="K174" s="30"/>
      <c r="L174" s="30"/>
      <c r="M174" s="30"/>
      <c r="N174" s="30">
        <f>SUM(E173:N173)/10</f>
        <v>1044.8142580449587</v>
      </c>
      <c r="P174" s="163"/>
      <c r="Q174" s="161"/>
      <c r="R174" s="16" t="s">
        <v>22</v>
      </c>
      <c r="S174" s="30"/>
      <c r="T174" s="30"/>
      <c r="U174" s="30"/>
      <c r="V174" s="30"/>
      <c r="W174" s="30">
        <f>SUM(S173:W173)/5</f>
        <v>1144.2196703754387</v>
      </c>
      <c r="X174" s="30"/>
      <c r="Y174" s="30"/>
      <c r="Z174" s="30"/>
      <c r="AA174" s="30"/>
      <c r="AB174" s="30">
        <f>SUM(S173:AB173)/10</f>
        <v>1044.8142580449587</v>
      </c>
      <c r="AD174" s="163"/>
      <c r="AE174" s="161"/>
      <c r="AF174" s="16" t="s">
        <v>22</v>
      </c>
      <c r="AG174" s="30"/>
      <c r="AH174" s="30"/>
      <c r="AI174" s="30"/>
      <c r="AJ174" s="30"/>
      <c r="AK174" s="30">
        <f>SUM(AG173:AK173)/5</f>
        <v>1144.2196703754387</v>
      </c>
      <c r="AL174" s="30"/>
      <c r="AM174" s="30"/>
      <c r="AN174" s="30"/>
      <c r="AO174" s="30"/>
      <c r="AP174" s="30">
        <f>SUM(AG173:AP173)/10</f>
        <v>1044.8142580449587</v>
      </c>
      <c r="AR174" s="163"/>
      <c r="AS174" s="161"/>
      <c r="AT174" s="16" t="s">
        <v>22</v>
      </c>
      <c r="AU174" s="30"/>
      <c r="AV174" s="30"/>
      <c r="AW174" s="30"/>
      <c r="AX174" s="30"/>
      <c r="AY174" s="30">
        <f>SUM(AU173:AY173)/5</f>
        <v>1144.2196703754387</v>
      </c>
      <c r="AZ174" s="30"/>
      <c r="BA174" s="30"/>
      <c r="BB174" s="30"/>
      <c r="BC174" s="30"/>
      <c r="BD174" s="30">
        <f>SUM(AU173:BD173)/10</f>
        <v>1044.8142580449587</v>
      </c>
      <c r="BF174" s="163"/>
      <c r="BG174" s="161"/>
      <c r="BH174" s="16" t="s">
        <v>22</v>
      </c>
      <c r="BI174" s="30"/>
      <c r="BJ174" s="30"/>
      <c r="BK174" s="30"/>
      <c r="BL174" s="30"/>
      <c r="BM174" s="30">
        <f>SUM(BI173:BM173)/5</f>
        <v>1144.2196703754387</v>
      </c>
      <c r="BN174" s="30"/>
      <c r="BO174" s="30"/>
      <c r="BP174" s="30"/>
      <c r="BQ174" s="30"/>
      <c r="BR174" s="30">
        <f>SUM(BI173:BR173)/10</f>
        <v>1044.8142580449587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1328.5714285714287</v>
      </c>
      <c r="F175" s="30">
        <f t="shared" ref="F175:N175" si="495">F$113/10*$C173/(2+$E$12)</f>
        <v>2534.6938775510203</v>
      </c>
      <c r="G175" s="30">
        <f t="shared" si="495"/>
        <v>3653.3527696793003</v>
      </c>
      <c r="H175" s="30">
        <f t="shared" si="495"/>
        <v>4709.5376926280715</v>
      </c>
      <c r="I175" s="30">
        <f t="shared" si="495"/>
        <v>5721.0983518771945</v>
      </c>
      <c r="J175" s="30">
        <f t="shared" si="495"/>
        <v>6700.7845370551386</v>
      </c>
      <c r="K175" s="30">
        <f t="shared" si="495"/>
        <v>7657.7032407536699</v>
      </c>
      <c r="L175" s="30">
        <f t="shared" si="495"/>
        <v>8598.359457681192</v>
      </c>
      <c r="M175" s="30">
        <f t="shared" si="495"/>
        <v>9527.3996126294242</v>
      </c>
      <c r="N175" s="30">
        <f t="shared" si="495"/>
        <v>10448.142580449588</v>
      </c>
      <c r="P175" s="163"/>
      <c r="Q175" s="161"/>
      <c r="R175" s="16" t="s">
        <v>52</v>
      </c>
      <c r="S175" s="30">
        <f>S$113/10*$C173/(2+$E$12)</f>
        <v>1328.5714285714287</v>
      </c>
      <c r="T175" s="30">
        <f t="shared" ref="T175:AB175" si="496">T$113/10*$C173/(2+$E$12)</f>
        <v>2534.6938775510203</v>
      </c>
      <c r="U175" s="30">
        <f t="shared" si="496"/>
        <v>3653.3527696793003</v>
      </c>
      <c r="V175" s="30">
        <f t="shared" si="496"/>
        <v>4709.5376926280715</v>
      </c>
      <c r="W175" s="30">
        <f t="shared" si="496"/>
        <v>5721.0983518771945</v>
      </c>
      <c r="X175" s="30">
        <f t="shared" si="496"/>
        <v>6700.7845370551386</v>
      </c>
      <c r="Y175" s="30">
        <f t="shared" si="496"/>
        <v>7657.7032407536699</v>
      </c>
      <c r="Z175" s="30">
        <f t="shared" si="496"/>
        <v>8598.359457681192</v>
      </c>
      <c r="AA175" s="30">
        <f t="shared" si="496"/>
        <v>9527.3996126294242</v>
      </c>
      <c r="AB175" s="30">
        <f t="shared" si="496"/>
        <v>10448.142580449588</v>
      </c>
      <c r="AD175" s="163"/>
      <c r="AE175" s="161"/>
      <c r="AF175" s="16" t="s">
        <v>52</v>
      </c>
      <c r="AG175" s="30">
        <f>AG$113/10*$C173/(2+$E$12)</f>
        <v>1328.5714285714287</v>
      </c>
      <c r="AH175" s="30">
        <f t="shared" ref="AH175:AP175" si="497">AH$113/10*$C173/(2+$E$12)</f>
        <v>2534.6938775510203</v>
      </c>
      <c r="AI175" s="30">
        <f t="shared" si="497"/>
        <v>3653.3527696793003</v>
      </c>
      <c r="AJ175" s="30">
        <f t="shared" si="497"/>
        <v>4709.5376926280715</v>
      </c>
      <c r="AK175" s="30">
        <f t="shared" si="497"/>
        <v>5721.0983518771945</v>
      </c>
      <c r="AL175" s="30">
        <f t="shared" si="497"/>
        <v>6700.7845370551386</v>
      </c>
      <c r="AM175" s="30">
        <f t="shared" si="497"/>
        <v>7657.7032407536699</v>
      </c>
      <c r="AN175" s="30">
        <f t="shared" si="497"/>
        <v>8598.359457681192</v>
      </c>
      <c r="AO175" s="30">
        <f t="shared" si="497"/>
        <v>9527.3996126294242</v>
      </c>
      <c r="AP175" s="30">
        <f t="shared" si="497"/>
        <v>10448.142580449588</v>
      </c>
      <c r="AR175" s="163"/>
      <c r="AS175" s="161"/>
      <c r="AT175" s="16" t="s">
        <v>52</v>
      </c>
      <c r="AU175" s="30">
        <f>AU$113/10*$C173/(2+$E$12)</f>
        <v>1328.5714285714287</v>
      </c>
      <c r="AV175" s="30">
        <f t="shared" ref="AV175:BD175" si="498">AV$113/10*$C173/(2+$E$12)</f>
        <v>2534.6938775510203</v>
      </c>
      <c r="AW175" s="30">
        <f t="shared" si="498"/>
        <v>3653.3527696793003</v>
      </c>
      <c r="AX175" s="30">
        <f t="shared" si="498"/>
        <v>4709.5376926280715</v>
      </c>
      <c r="AY175" s="30">
        <f t="shared" si="498"/>
        <v>5721.0983518771945</v>
      </c>
      <c r="AZ175" s="30">
        <f t="shared" si="498"/>
        <v>6700.7845370551386</v>
      </c>
      <c r="BA175" s="30">
        <f t="shared" si="498"/>
        <v>7657.7032407536699</v>
      </c>
      <c r="BB175" s="30">
        <f t="shared" si="498"/>
        <v>8598.359457681192</v>
      </c>
      <c r="BC175" s="30">
        <f t="shared" si="498"/>
        <v>9527.3996126294242</v>
      </c>
      <c r="BD175" s="30">
        <f t="shared" si="498"/>
        <v>10448.142580449588</v>
      </c>
      <c r="BF175" s="163"/>
      <c r="BG175" s="161"/>
      <c r="BH175" s="16" t="s">
        <v>52</v>
      </c>
      <c r="BI175" s="30">
        <f>BI$113/10*$C173/(2+$E$12)</f>
        <v>1328.5714285714287</v>
      </c>
      <c r="BJ175" s="30">
        <f t="shared" ref="BJ175:BR175" si="499">BJ$113/10*$C173/(2+$E$12)</f>
        <v>2534.6938775510203</v>
      </c>
      <c r="BK175" s="30">
        <f t="shared" si="499"/>
        <v>3653.3527696793003</v>
      </c>
      <c r="BL175" s="30">
        <f t="shared" si="499"/>
        <v>4709.5376926280715</v>
      </c>
      <c r="BM175" s="30">
        <f t="shared" si="499"/>
        <v>5721.0983518771945</v>
      </c>
      <c r="BN175" s="30">
        <f t="shared" si="499"/>
        <v>6700.7845370551386</v>
      </c>
      <c r="BO175" s="30">
        <f t="shared" si="499"/>
        <v>7657.7032407536699</v>
      </c>
      <c r="BP175" s="30">
        <f t="shared" si="499"/>
        <v>8598.359457681192</v>
      </c>
      <c r="BQ175" s="30">
        <f t="shared" si="499"/>
        <v>9527.3996126294242</v>
      </c>
      <c r="BR175" s="30">
        <f t="shared" si="499"/>
        <v>10448.142580449588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2790</v>
      </c>
      <c r="F176" s="30">
        <f t="shared" ref="F176:N176" si="500">F$112/10*$C176/(2+$E$12)</f>
        <v>2532.8571428571422</v>
      </c>
      <c r="G176" s="30">
        <f t="shared" si="500"/>
        <v>2349.1836734693875</v>
      </c>
      <c r="H176" s="30">
        <f t="shared" si="500"/>
        <v>2217.9883381924201</v>
      </c>
      <c r="I176" s="30">
        <f t="shared" si="500"/>
        <v>2124.2773844231569</v>
      </c>
      <c r="J176" s="30">
        <f t="shared" si="500"/>
        <v>2057.3409888736833</v>
      </c>
      <c r="K176" s="30">
        <f t="shared" si="500"/>
        <v>2009.5292777669165</v>
      </c>
      <c r="L176" s="30">
        <f t="shared" si="500"/>
        <v>1975.3780555477974</v>
      </c>
      <c r="M176" s="30">
        <f t="shared" si="500"/>
        <v>1950.9843253912836</v>
      </c>
      <c r="N176" s="30">
        <f t="shared" si="500"/>
        <v>1933.5602324223455</v>
      </c>
      <c r="P176" s="163"/>
      <c r="Q176" s="161">
        <v>2100000</v>
      </c>
      <c r="R176" s="16" t="s">
        <v>19</v>
      </c>
      <c r="S176" s="30">
        <f>S$112/10*$C176/(2+$E$12)</f>
        <v>2790</v>
      </c>
      <c r="T176" s="30">
        <f t="shared" ref="T176:AB176" si="501">T$112/10*$C176/(2+$E$12)</f>
        <v>2532.8571428571422</v>
      </c>
      <c r="U176" s="30">
        <f t="shared" si="501"/>
        <v>2349.1836734693875</v>
      </c>
      <c r="V176" s="30">
        <f t="shared" si="501"/>
        <v>2217.9883381924201</v>
      </c>
      <c r="W176" s="30">
        <f t="shared" si="501"/>
        <v>2124.2773844231569</v>
      </c>
      <c r="X176" s="30">
        <f t="shared" si="501"/>
        <v>2057.3409888736833</v>
      </c>
      <c r="Y176" s="30">
        <f t="shared" si="501"/>
        <v>2009.5292777669165</v>
      </c>
      <c r="Z176" s="30">
        <f t="shared" si="501"/>
        <v>1975.3780555477974</v>
      </c>
      <c r="AA176" s="30">
        <f t="shared" si="501"/>
        <v>1950.9843253912836</v>
      </c>
      <c r="AB176" s="30">
        <f t="shared" si="501"/>
        <v>1933.5602324223455</v>
      </c>
      <c r="AD176" s="163"/>
      <c r="AE176" s="161">
        <v>2100000</v>
      </c>
      <c r="AF176" s="16" t="s">
        <v>19</v>
      </c>
      <c r="AG176" s="30">
        <f>AG$112/10*$C176/(2+$E$12)</f>
        <v>2790</v>
      </c>
      <c r="AH176" s="30">
        <f t="shared" ref="AH176:AP176" si="502">AH$112/10*$C176/(2+$E$12)</f>
        <v>2532.8571428571422</v>
      </c>
      <c r="AI176" s="30">
        <f t="shared" si="502"/>
        <v>2349.1836734693875</v>
      </c>
      <c r="AJ176" s="30">
        <f t="shared" si="502"/>
        <v>2217.9883381924201</v>
      </c>
      <c r="AK176" s="30">
        <f t="shared" si="502"/>
        <v>2124.2773844231569</v>
      </c>
      <c r="AL176" s="30">
        <f t="shared" si="502"/>
        <v>2057.3409888736833</v>
      </c>
      <c r="AM176" s="30">
        <f t="shared" si="502"/>
        <v>2009.5292777669165</v>
      </c>
      <c r="AN176" s="30">
        <f t="shared" si="502"/>
        <v>1975.3780555477974</v>
      </c>
      <c r="AO176" s="30">
        <f t="shared" si="502"/>
        <v>1950.9843253912836</v>
      </c>
      <c r="AP176" s="30">
        <f t="shared" si="502"/>
        <v>1933.5602324223455</v>
      </c>
      <c r="AR176" s="163"/>
      <c r="AS176" s="161">
        <v>2100000</v>
      </c>
      <c r="AT176" s="16" t="s">
        <v>19</v>
      </c>
      <c r="AU176" s="30">
        <f>AU$112/10*$C176/(2+$E$12)</f>
        <v>2790</v>
      </c>
      <c r="AV176" s="30">
        <f t="shared" ref="AV176:BD176" si="503">AV$112/10*$C176/(2+$E$12)</f>
        <v>2532.8571428571422</v>
      </c>
      <c r="AW176" s="30">
        <f t="shared" si="503"/>
        <v>2349.1836734693875</v>
      </c>
      <c r="AX176" s="30">
        <f t="shared" si="503"/>
        <v>2217.9883381924201</v>
      </c>
      <c r="AY176" s="30">
        <f t="shared" si="503"/>
        <v>2124.2773844231569</v>
      </c>
      <c r="AZ176" s="30">
        <f t="shared" si="503"/>
        <v>2057.3409888736833</v>
      </c>
      <c r="BA176" s="30">
        <f t="shared" si="503"/>
        <v>2009.5292777669165</v>
      </c>
      <c r="BB176" s="30">
        <f t="shared" si="503"/>
        <v>1975.3780555477974</v>
      </c>
      <c r="BC176" s="30">
        <f t="shared" si="503"/>
        <v>1950.9843253912836</v>
      </c>
      <c r="BD176" s="30">
        <f t="shared" si="503"/>
        <v>1933.5602324223455</v>
      </c>
      <c r="BF176" s="163"/>
      <c r="BG176" s="161">
        <v>2100000</v>
      </c>
      <c r="BH176" s="16" t="s">
        <v>19</v>
      </c>
      <c r="BI176" s="30">
        <f>BI$112/10*$C176/(2+$E$12)</f>
        <v>2790</v>
      </c>
      <c r="BJ176" s="30">
        <f t="shared" ref="BJ176:BR176" si="504">BJ$112/10*$C176/(2+$E$12)</f>
        <v>2532.8571428571422</v>
      </c>
      <c r="BK176" s="30">
        <f t="shared" si="504"/>
        <v>2349.1836734693875</v>
      </c>
      <c r="BL176" s="30">
        <f t="shared" si="504"/>
        <v>2217.9883381924201</v>
      </c>
      <c r="BM176" s="30">
        <f t="shared" si="504"/>
        <v>2124.2773844231569</v>
      </c>
      <c r="BN176" s="30">
        <f t="shared" si="504"/>
        <v>2057.3409888736833</v>
      </c>
      <c r="BO176" s="30">
        <f t="shared" si="504"/>
        <v>2009.5292777669165</v>
      </c>
      <c r="BP176" s="30">
        <f t="shared" si="504"/>
        <v>1975.3780555477974</v>
      </c>
      <c r="BQ176" s="30">
        <f t="shared" si="504"/>
        <v>1950.9843253912836</v>
      </c>
      <c r="BR176" s="30">
        <f t="shared" si="504"/>
        <v>1933.5602324223455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2402.8613077884211</v>
      </c>
      <c r="J177" s="30"/>
      <c r="K177" s="30"/>
      <c r="L177" s="30"/>
      <c r="M177" s="30"/>
      <c r="N177" s="30">
        <f>SUM(E176:N176)/10</f>
        <v>2194.1099418944132</v>
      </c>
      <c r="P177" s="163"/>
      <c r="Q177" s="161"/>
      <c r="R177" s="16" t="s">
        <v>22</v>
      </c>
      <c r="S177" s="30"/>
      <c r="T177" s="30"/>
      <c r="U177" s="30"/>
      <c r="V177" s="30"/>
      <c r="W177" s="30">
        <f>SUM(S176:W176)/5</f>
        <v>2402.8613077884211</v>
      </c>
      <c r="X177" s="30"/>
      <c r="Y177" s="30"/>
      <c r="Z177" s="30"/>
      <c r="AA177" s="30"/>
      <c r="AB177" s="30">
        <f>SUM(S176:AB176)/10</f>
        <v>2194.1099418944132</v>
      </c>
      <c r="AD177" s="163"/>
      <c r="AE177" s="161"/>
      <c r="AF177" s="16" t="s">
        <v>22</v>
      </c>
      <c r="AG177" s="30"/>
      <c r="AH177" s="30"/>
      <c r="AI177" s="30"/>
      <c r="AJ177" s="30"/>
      <c r="AK177" s="30">
        <f>SUM(AG176:AK176)/5</f>
        <v>2402.8613077884211</v>
      </c>
      <c r="AL177" s="30"/>
      <c r="AM177" s="30"/>
      <c r="AN177" s="30"/>
      <c r="AO177" s="30"/>
      <c r="AP177" s="30">
        <f>SUM(AG176:AP176)/10</f>
        <v>2194.1099418944132</v>
      </c>
      <c r="AR177" s="163"/>
      <c r="AS177" s="161"/>
      <c r="AT177" s="16" t="s">
        <v>22</v>
      </c>
      <c r="AU177" s="30"/>
      <c r="AV177" s="30"/>
      <c r="AW177" s="30"/>
      <c r="AX177" s="30"/>
      <c r="AY177" s="30">
        <f>SUM(AU176:AY176)/5</f>
        <v>2402.8613077884211</v>
      </c>
      <c r="AZ177" s="30"/>
      <c r="BA177" s="30"/>
      <c r="BB177" s="30"/>
      <c r="BC177" s="30"/>
      <c r="BD177" s="30">
        <f>SUM(AU176:BD176)/10</f>
        <v>2194.1099418944132</v>
      </c>
      <c r="BF177" s="163"/>
      <c r="BG177" s="161"/>
      <c r="BH177" s="16" t="s">
        <v>22</v>
      </c>
      <c r="BI177" s="30"/>
      <c r="BJ177" s="30"/>
      <c r="BK177" s="30"/>
      <c r="BL177" s="30"/>
      <c r="BM177" s="30">
        <f>SUM(BI176:BM176)/5</f>
        <v>2402.8613077884211</v>
      </c>
      <c r="BN177" s="30"/>
      <c r="BO177" s="30"/>
      <c r="BP177" s="30"/>
      <c r="BQ177" s="30"/>
      <c r="BR177" s="30">
        <f>SUM(BI176:BR176)/10</f>
        <v>2194.1099418944132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2790</v>
      </c>
      <c r="F178" s="30">
        <f t="shared" ref="F178:N178" si="505">F$113/10*$C176/(2+$E$12)</f>
        <v>5322.8571428571431</v>
      </c>
      <c r="G178" s="30">
        <f t="shared" si="505"/>
        <v>7672.0408163265292</v>
      </c>
      <c r="H178" s="30">
        <f t="shared" si="505"/>
        <v>9890.0291545189502</v>
      </c>
      <c r="I178" s="30">
        <f t="shared" si="505"/>
        <v>12014.306538942108</v>
      </c>
      <c r="J178" s="30">
        <f t="shared" si="505"/>
        <v>14071.647527815789</v>
      </c>
      <c r="K178" s="30">
        <f t="shared" si="505"/>
        <v>16081.176805582703</v>
      </c>
      <c r="L178" s="30">
        <f t="shared" si="505"/>
        <v>18056.554861130506</v>
      </c>
      <c r="M178" s="30">
        <f t="shared" si="505"/>
        <v>20007.53918652179</v>
      </c>
      <c r="N178" s="30">
        <f t="shared" si="505"/>
        <v>21941.099418944137</v>
      </c>
      <c r="P178" s="163"/>
      <c r="Q178" s="161"/>
      <c r="R178" s="16" t="s">
        <v>52</v>
      </c>
      <c r="S178" s="30">
        <f>S$113/10*$C176/(2+$E$12)</f>
        <v>2790</v>
      </c>
      <c r="T178" s="30">
        <f t="shared" ref="T178:AB178" si="506">T$113/10*$C176/(2+$E$12)</f>
        <v>5322.8571428571431</v>
      </c>
      <c r="U178" s="30">
        <f t="shared" si="506"/>
        <v>7672.0408163265292</v>
      </c>
      <c r="V178" s="30">
        <f t="shared" si="506"/>
        <v>9890.0291545189502</v>
      </c>
      <c r="W178" s="30">
        <f t="shared" si="506"/>
        <v>12014.306538942108</v>
      </c>
      <c r="X178" s="30">
        <f t="shared" si="506"/>
        <v>14071.647527815789</v>
      </c>
      <c r="Y178" s="30">
        <f t="shared" si="506"/>
        <v>16081.176805582703</v>
      </c>
      <c r="Z178" s="30">
        <f t="shared" si="506"/>
        <v>18056.554861130506</v>
      </c>
      <c r="AA178" s="30">
        <f t="shared" si="506"/>
        <v>20007.53918652179</v>
      </c>
      <c r="AB178" s="30">
        <f t="shared" si="506"/>
        <v>21941.099418944137</v>
      </c>
      <c r="AD178" s="163"/>
      <c r="AE178" s="161"/>
      <c r="AF178" s="16" t="s">
        <v>52</v>
      </c>
      <c r="AG178" s="30">
        <f>AG$113/10*$C176/(2+$E$12)</f>
        <v>2790</v>
      </c>
      <c r="AH178" s="30">
        <f t="shared" ref="AH178:AP178" si="507">AH$113/10*$C176/(2+$E$12)</f>
        <v>5322.8571428571431</v>
      </c>
      <c r="AI178" s="30">
        <f t="shared" si="507"/>
        <v>7672.0408163265292</v>
      </c>
      <c r="AJ178" s="30">
        <f t="shared" si="507"/>
        <v>9890.0291545189502</v>
      </c>
      <c r="AK178" s="30">
        <f t="shared" si="507"/>
        <v>12014.306538942108</v>
      </c>
      <c r="AL178" s="30">
        <f t="shared" si="507"/>
        <v>14071.647527815789</v>
      </c>
      <c r="AM178" s="30">
        <f t="shared" si="507"/>
        <v>16081.176805582703</v>
      </c>
      <c r="AN178" s="30">
        <f t="shared" si="507"/>
        <v>18056.554861130506</v>
      </c>
      <c r="AO178" s="30">
        <f t="shared" si="507"/>
        <v>20007.53918652179</v>
      </c>
      <c r="AP178" s="30">
        <f t="shared" si="507"/>
        <v>21941.099418944137</v>
      </c>
      <c r="AR178" s="163"/>
      <c r="AS178" s="161"/>
      <c r="AT178" s="16" t="s">
        <v>52</v>
      </c>
      <c r="AU178" s="30">
        <f>AU$113/10*$C176/(2+$E$12)</f>
        <v>2790</v>
      </c>
      <c r="AV178" s="30">
        <f t="shared" ref="AV178:BD178" si="508">AV$113/10*$C176/(2+$E$12)</f>
        <v>5322.8571428571431</v>
      </c>
      <c r="AW178" s="30">
        <f t="shared" si="508"/>
        <v>7672.0408163265292</v>
      </c>
      <c r="AX178" s="30">
        <f t="shared" si="508"/>
        <v>9890.0291545189502</v>
      </c>
      <c r="AY178" s="30">
        <f t="shared" si="508"/>
        <v>12014.306538942108</v>
      </c>
      <c r="AZ178" s="30">
        <f t="shared" si="508"/>
        <v>14071.647527815789</v>
      </c>
      <c r="BA178" s="30">
        <f t="shared" si="508"/>
        <v>16081.176805582703</v>
      </c>
      <c r="BB178" s="30">
        <f t="shared" si="508"/>
        <v>18056.554861130506</v>
      </c>
      <c r="BC178" s="30">
        <f t="shared" si="508"/>
        <v>20007.53918652179</v>
      </c>
      <c r="BD178" s="30">
        <f t="shared" si="508"/>
        <v>21941.099418944137</v>
      </c>
      <c r="BF178" s="163"/>
      <c r="BG178" s="161"/>
      <c r="BH178" s="16" t="s">
        <v>52</v>
      </c>
      <c r="BI178" s="30">
        <f>BI$113/10*$C176/(2+$E$12)</f>
        <v>2790</v>
      </c>
      <c r="BJ178" s="30">
        <f t="shared" ref="BJ178:BR178" si="509">BJ$113/10*$C176/(2+$E$12)</f>
        <v>5322.8571428571431</v>
      </c>
      <c r="BK178" s="30">
        <f t="shared" si="509"/>
        <v>7672.0408163265292</v>
      </c>
      <c r="BL178" s="30">
        <f t="shared" si="509"/>
        <v>9890.0291545189502</v>
      </c>
      <c r="BM178" s="30">
        <f t="shared" si="509"/>
        <v>12014.306538942108</v>
      </c>
      <c r="BN178" s="30">
        <f t="shared" si="509"/>
        <v>14071.647527815789</v>
      </c>
      <c r="BO178" s="30">
        <f t="shared" si="509"/>
        <v>16081.176805582703</v>
      </c>
      <c r="BP178" s="30">
        <f t="shared" si="509"/>
        <v>18056.554861130506</v>
      </c>
      <c r="BQ178" s="30">
        <f t="shared" si="509"/>
        <v>20007.53918652179</v>
      </c>
      <c r="BR178" s="30">
        <f t="shared" si="509"/>
        <v>21941.099418944137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214.28571428571428</v>
      </c>
      <c r="F179" s="28">
        <f t="shared" ref="F179:N179" si="510">F$127/10*$C179/(2+$E$12)</f>
        <v>153.06122448979593</v>
      </c>
      <c r="G179" s="28">
        <f t="shared" si="510"/>
        <v>109.32944606413994</v>
      </c>
      <c r="H179" s="28">
        <f t="shared" si="510"/>
        <v>78.092461474385672</v>
      </c>
      <c r="I179" s="28">
        <f t="shared" si="510"/>
        <v>55.78032962456119</v>
      </c>
      <c r="J179" s="28">
        <f t="shared" si="510"/>
        <v>39.843092588972283</v>
      </c>
      <c r="K179" s="28">
        <f t="shared" si="510"/>
        <v>28.459351849265914</v>
      </c>
      <c r="L179" s="28">
        <f t="shared" si="510"/>
        <v>20.328108463761367</v>
      </c>
      <c r="M179" s="28">
        <f t="shared" si="510"/>
        <v>14.520077474115263</v>
      </c>
      <c r="N179" s="28">
        <f t="shared" si="510"/>
        <v>10.371483910082329</v>
      </c>
      <c r="P179" s="163" t="s">
        <v>71</v>
      </c>
      <c r="Q179" s="162">
        <v>20000</v>
      </c>
      <c r="R179" s="58" t="s">
        <v>19</v>
      </c>
      <c r="S179" s="28">
        <f>S$127/10*$C179/(2+$E$12)</f>
        <v>214.28571428571428</v>
      </c>
      <c r="T179" s="28">
        <f t="shared" ref="T179:AB179" si="511">T$127/10*$C179/(2+$E$12)</f>
        <v>153.06122448979593</v>
      </c>
      <c r="U179" s="28">
        <f t="shared" si="511"/>
        <v>109.32944606413994</v>
      </c>
      <c r="V179" s="28">
        <f t="shared" si="511"/>
        <v>78.092461474385672</v>
      </c>
      <c r="W179" s="28">
        <f t="shared" si="511"/>
        <v>55.78032962456119</v>
      </c>
      <c r="X179" s="28">
        <f t="shared" si="511"/>
        <v>39.843092588972283</v>
      </c>
      <c r="Y179" s="28">
        <f t="shared" si="511"/>
        <v>28.459351849265914</v>
      </c>
      <c r="Z179" s="28">
        <f t="shared" si="511"/>
        <v>20.328108463761367</v>
      </c>
      <c r="AA179" s="28">
        <f t="shared" si="511"/>
        <v>14.520077474115263</v>
      </c>
      <c r="AB179" s="28">
        <f t="shared" si="511"/>
        <v>10.371483910082329</v>
      </c>
      <c r="AD179" s="163" t="s">
        <v>71</v>
      </c>
      <c r="AE179" s="162">
        <v>20000</v>
      </c>
      <c r="AF179" s="58" t="s">
        <v>19</v>
      </c>
      <c r="AG179" s="28">
        <f>AG$127/10*$C179/(2+$E$12)</f>
        <v>214.28571428571428</v>
      </c>
      <c r="AH179" s="28">
        <f t="shared" ref="AH179:AP179" si="512">AH$127/10*$C179/(2+$E$12)</f>
        <v>153.06122448979593</v>
      </c>
      <c r="AI179" s="28">
        <f t="shared" si="512"/>
        <v>109.32944606413994</v>
      </c>
      <c r="AJ179" s="28">
        <f t="shared" si="512"/>
        <v>78.092461474385672</v>
      </c>
      <c r="AK179" s="28">
        <f t="shared" si="512"/>
        <v>55.78032962456119</v>
      </c>
      <c r="AL179" s="28">
        <f t="shared" si="512"/>
        <v>39.843092588972283</v>
      </c>
      <c r="AM179" s="28">
        <f t="shared" si="512"/>
        <v>28.459351849265914</v>
      </c>
      <c r="AN179" s="28">
        <f t="shared" si="512"/>
        <v>20.328108463761367</v>
      </c>
      <c r="AO179" s="28">
        <f t="shared" si="512"/>
        <v>14.520077474115263</v>
      </c>
      <c r="AP179" s="28">
        <f t="shared" si="512"/>
        <v>10.371483910082329</v>
      </c>
      <c r="AR179" s="163" t="s">
        <v>71</v>
      </c>
      <c r="AS179" s="162">
        <v>20000</v>
      </c>
      <c r="AT179" s="58" t="s">
        <v>19</v>
      </c>
      <c r="AU179" s="28">
        <f>AU$127/10*$C179/(2+$E$12)</f>
        <v>214.28571428571428</v>
      </c>
      <c r="AV179" s="28">
        <f t="shared" ref="AV179:BD179" si="513">AV$127/10*$C179/(2+$E$12)</f>
        <v>153.06122448979593</v>
      </c>
      <c r="AW179" s="28">
        <f t="shared" si="513"/>
        <v>109.32944606413994</v>
      </c>
      <c r="AX179" s="28">
        <f t="shared" si="513"/>
        <v>78.092461474385672</v>
      </c>
      <c r="AY179" s="28">
        <f t="shared" si="513"/>
        <v>55.78032962456119</v>
      </c>
      <c r="AZ179" s="28">
        <f t="shared" si="513"/>
        <v>39.843092588972283</v>
      </c>
      <c r="BA179" s="28">
        <f t="shared" si="513"/>
        <v>28.459351849265914</v>
      </c>
      <c r="BB179" s="28">
        <f t="shared" si="513"/>
        <v>20.328108463761367</v>
      </c>
      <c r="BC179" s="28">
        <f t="shared" si="513"/>
        <v>14.520077474115263</v>
      </c>
      <c r="BD179" s="28">
        <f t="shared" si="513"/>
        <v>10.371483910082329</v>
      </c>
      <c r="BF179" s="163" t="s">
        <v>71</v>
      </c>
      <c r="BG179" s="162">
        <v>20000</v>
      </c>
      <c r="BH179" s="58" t="s">
        <v>19</v>
      </c>
      <c r="BI179" s="28">
        <f>BI$127/10*$C179/(2+$E$12)</f>
        <v>214.28571428571428</v>
      </c>
      <c r="BJ179" s="28">
        <f t="shared" ref="BJ179:BR179" si="514">BJ$127/10*$C179/(2+$E$12)</f>
        <v>153.06122448979593</v>
      </c>
      <c r="BK179" s="28">
        <f t="shared" si="514"/>
        <v>109.32944606413994</v>
      </c>
      <c r="BL179" s="28">
        <f t="shared" si="514"/>
        <v>78.092461474385672</v>
      </c>
      <c r="BM179" s="28">
        <f t="shared" si="514"/>
        <v>55.78032962456119</v>
      </c>
      <c r="BN179" s="28">
        <f t="shared" si="514"/>
        <v>39.843092588972283</v>
      </c>
      <c r="BO179" s="28">
        <f t="shared" si="514"/>
        <v>28.459351849265914</v>
      </c>
      <c r="BP179" s="28">
        <f t="shared" si="514"/>
        <v>20.328108463761367</v>
      </c>
      <c r="BQ179" s="28">
        <f t="shared" si="514"/>
        <v>14.520077474115263</v>
      </c>
      <c r="BR179" s="28">
        <f t="shared" si="514"/>
        <v>10.371483910082329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122.10983518771941</v>
      </c>
      <c r="J180" s="28"/>
      <c r="K180" s="28"/>
      <c r="L180" s="28"/>
      <c r="M180" s="28"/>
      <c r="N180" s="28">
        <f>SUM(E179:N179)/10</f>
        <v>72.407129022479424</v>
      </c>
      <c r="P180" s="163"/>
      <c r="Q180" s="162"/>
      <c r="R180" s="20" t="s">
        <v>22</v>
      </c>
      <c r="S180" s="28"/>
      <c r="T180" s="28"/>
      <c r="U180" s="28"/>
      <c r="V180" s="28"/>
      <c r="W180" s="28">
        <f>SUM(S179:W179)/5</f>
        <v>122.10983518771941</v>
      </c>
      <c r="X180" s="28"/>
      <c r="Y180" s="28"/>
      <c r="Z180" s="28"/>
      <c r="AA180" s="28"/>
      <c r="AB180" s="28">
        <f>SUM(S179:AB179)/10</f>
        <v>72.407129022479424</v>
      </c>
      <c r="AD180" s="163"/>
      <c r="AE180" s="162"/>
      <c r="AF180" s="20" t="s">
        <v>22</v>
      </c>
      <c r="AG180" s="28"/>
      <c r="AH180" s="28"/>
      <c r="AI180" s="28"/>
      <c r="AJ180" s="28"/>
      <c r="AK180" s="28">
        <f>SUM(AG179:AK179)/5</f>
        <v>122.10983518771941</v>
      </c>
      <c r="AL180" s="28"/>
      <c r="AM180" s="28"/>
      <c r="AN180" s="28"/>
      <c r="AO180" s="28"/>
      <c r="AP180" s="28">
        <f>SUM(AG179:AP179)/10</f>
        <v>72.407129022479424</v>
      </c>
      <c r="AR180" s="163"/>
      <c r="AS180" s="162"/>
      <c r="AT180" s="20" t="s">
        <v>22</v>
      </c>
      <c r="AU180" s="28"/>
      <c r="AV180" s="28"/>
      <c r="AW180" s="28"/>
      <c r="AX180" s="28"/>
      <c r="AY180" s="28">
        <f>SUM(AU179:AY179)/5</f>
        <v>122.10983518771941</v>
      </c>
      <c r="AZ180" s="28"/>
      <c r="BA180" s="28"/>
      <c r="BB180" s="28"/>
      <c r="BC180" s="28"/>
      <c r="BD180" s="28">
        <f>SUM(AU179:BD179)/10</f>
        <v>72.407129022479424</v>
      </c>
      <c r="BF180" s="163"/>
      <c r="BG180" s="162"/>
      <c r="BH180" s="20" t="s">
        <v>22</v>
      </c>
      <c r="BI180" s="28"/>
      <c r="BJ180" s="28"/>
      <c r="BK180" s="28"/>
      <c r="BL180" s="28"/>
      <c r="BM180" s="28">
        <f>SUM(BI179:BM179)/5</f>
        <v>122.10983518771941</v>
      </c>
      <c r="BN180" s="28"/>
      <c r="BO180" s="28"/>
      <c r="BP180" s="28"/>
      <c r="BQ180" s="28"/>
      <c r="BR180" s="28">
        <f>SUM(BI179:BR179)/10</f>
        <v>72.407129022479424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214.28571428571428</v>
      </c>
      <c r="F181" s="28">
        <f t="shared" ref="F181:N181" si="515">F$128/10*$C179/(2+$E$12)</f>
        <v>367.34693877551018</v>
      </c>
      <c r="G181" s="28">
        <f t="shared" si="515"/>
        <v>476.6763848396501</v>
      </c>
      <c r="H181" s="28">
        <f t="shared" si="515"/>
        <v>554.76884631403595</v>
      </c>
      <c r="I181" s="28">
        <f t="shared" si="515"/>
        <v>610.54917593859705</v>
      </c>
      <c r="J181" s="28">
        <f t="shared" si="515"/>
        <v>650.39226852756929</v>
      </c>
      <c r="K181" s="28">
        <f t="shared" si="515"/>
        <v>678.85162037683483</v>
      </c>
      <c r="L181" s="28">
        <f t="shared" si="515"/>
        <v>699.17972884059543</v>
      </c>
      <c r="M181" s="28">
        <f t="shared" si="515"/>
        <v>713.69980631471299</v>
      </c>
      <c r="N181" s="28">
        <f t="shared" si="515"/>
        <v>724.07129022479614</v>
      </c>
      <c r="P181" s="163"/>
      <c r="Q181" s="162"/>
      <c r="R181" s="20" t="s">
        <v>52</v>
      </c>
      <c r="S181" s="28">
        <f>S$128/10*$C179/(2+$E$12)</f>
        <v>214.28571428571428</v>
      </c>
      <c r="T181" s="28">
        <f t="shared" ref="T181:AB181" si="516">T$128/10*$C179/(2+$E$12)</f>
        <v>367.34693877551018</v>
      </c>
      <c r="U181" s="28">
        <f t="shared" si="516"/>
        <v>476.6763848396501</v>
      </c>
      <c r="V181" s="28">
        <f t="shared" si="516"/>
        <v>554.76884631403595</v>
      </c>
      <c r="W181" s="28">
        <f t="shared" si="516"/>
        <v>610.54917593859705</v>
      </c>
      <c r="X181" s="28">
        <f t="shared" si="516"/>
        <v>650.39226852756929</v>
      </c>
      <c r="Y181" s="28">
        <f t="shared" si="516"/>
        <v>678.85162037683483</v>
      </c>
      <c r="Z181" s="28">
        <f t="shared" si="516"/>
        <v>699.17972884059543</v>
      </c>
      <c r="AA181" s="28">
        <f t="shared" si="516"/>
        <v>713.69980631471299</v>
      </c>
      <c r="AB181" s="28">
        <f t="shared" si="516"/>
        <v>724.07129022479614</v>
      </c>
      <c r="AD181" s="163"/>
      <c r="AE181" s="162"/>
      <c r="AF181" s="20" t="s">
        <v>52</v>
      </c>
      <c r="AG181" s="28">
        <f>AG$128/10*$C179/(2+$E$12)</f>
        <v>214.28571428571428</v>
      </c>
      <c r="AH181" s="28">
        <f t="shared" ref="AH181:AP181" si="517">AH$128/10*$C179/(2+$E$12)</f>
        <v>367.34693877551018</v>
      </c>
      <c r="AI181" s="28">
        <f t="shared" si="517"/>
        <v>476.6763848396501</v>
      </c>
      <c r="AJ181" s="28">
        <f t="shared" si="517"/>
        <v>554.76884631403595</v>
      </c>
      <c r="AK181" s="28">
        <f t="shared" si="517"/>
        <v>610.54917593859705</v>
      </c>
      <c r="AL181" s="28">
        <f t="shared" si="517"/>
        <v>650.39226852756929</v>
      </c>
      <c r="AM181" s="28">
        <f t="shared" si="517"/>
        <v>678.85162037683483</v>
      </c>
      <c r="AN181" s="28">
        <f t="shared" si="517"/>
        <v>699.17972884059543</v>
      </c>
      <c r="AO181" s="28">
        <f t="shared" si="517"/>
        <v>713.69980631471299</v>
      </c>
      <c r="AP181" s="28">
        <f t="shared" si="517"/>
        <v>724.07129022479614</v>
      </c>
      <c r="AR181" s="163"/>
      <c r="AS181" s="162"/>
      <c r="AT181" s="20" t="s">
        <v>52</v>
      </c>
      <c r="AU181" s="28">
        <f>AU$128/10*$C179/(2+$E$12)</f>
        <v>214.28571428571428</v>
      </c>
      <c r="AV181" s="28">
        <f t="shared" ref="AV181:BD181" si="518">AV$128/10*$C179/(2+$E$12)</f>
        <v>367.34693877551018</v>
      </c>
      <c r="AW181" s="28">
        <f t="shared" si="518"/>
        <v>476.6763848396501</v>
      </c>
      <c r="AX181" s="28">
        <f t="shared" si="518"/>
        <v>554.76884631403595</v>
      </c>
      <c r="AY181" s="28">
        <f t="shared" si="518"/>
        <v>610.54917593859705</v>
      </c>
      <c r="AZ181" s="28">
        <f t="shared" si="518"/>
        <v>650.39226852756929</v>
      </c>
      <c r="BA181" s="28">
        <f t="shared" si="518"/>
        <v>678.85162037683483</v>
      </c>
      <c r="BB181" s="28">
        <f t="shared" si="518"/>
        <v>699.17972884059543</v>
      </c>
      <c r="BC181" s="28">
        <f t="shared" si="518"/>
        <v>713.69980631471299</v>
      </c>
      <c r="BD181" s="28">
        <f t="shared" si="518"/>
        <v>724.07129022479614</v>
      </c>
      <c r="BF181" s="163"/>
      <c r="BG181" s="162"/>
      <c r="BH181" s="20" t="s">
        <v>52</v>
      </c>
      <c r="BI181" s="28">
        <f>BI$128/10*$C179/(2+$E$12)</f>
        <v>214.28571428571428</v>
      </c>
      <c r="BJ181" s="28">
        <f t="shared" ref="BJ181:BR181" si="519">BJ$128/10*$C179/(2+$E$12)</f>
        <v>367.34693877551018</v>
      </c>
      <c r="BK181" s="28">
        <f t="shared" si="519"/>
        <v>476.6763848396501</v>
      </c>
      <c r="BL181" s="28">
        <f t="shared" si="519"/>
        <v>554.76884631403595</v>
      </c>
      <c r="BM181" s="28">
        <f t="shared" si="519"/>
        <v>610.54917593859705</v>
      </c>
      <c r="BN181" s="28">
        <f t="shared" si="519"/>
        <v>650.39226852756929</v>
      </c>
      <c r="BO181" s="28">
        <f t="shared" si="519"/>
        <v>678.85162037683483</v>
      </c>
      <c r="BP181" s="28">
        <f t="shared" si="519"/>
        <v>699.17972884059543</v>
      </c>
      <c r="BQ181" s="28">
        <f t="shared" si="519"/>
        <v>713.69980631471299</v>
      </c>
      <c r="BR181" s="28">
        <f t="shared" si="519"/>
        <v>724.07129022479614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4285.7142857142853</v>
      </c>
      <c r="F182" s="28">
        <f t="shared" ref="F182:N182" si="520">F$127/10*$C182/(2+$E$12)</f>
        <v>3061.2244897959181</v>
      </c>
      <c r="G182" s="28">
        <f t="shared" si="520"/>
        <v>2186.5889212827988</v>
      </c>
      <c r="H182" s="28">
        <f t="shared" si="520"/>
        <v>1561.8492294877135</v>
      </c>
      <c r="I182" s="28">
        <f t="shared" si="520"/>
        <v>1115.6065924912241</v>
      </c>
      <c r="J182" s="28">
        <f t="shared" si="520"/>
        <v>796.86185177944571</v>
      </c>
      <c r="K182" s="28">
        <f t="shared" si="520"/>
        <v>569.18703698531829</v>
      </c>
      <c r="L182" s="28">
        <f t="shared" si="520"/>
        <v>406.56216927522735</v>
      </c>
      <c r="M182" s="28">
        <f t="shared" si="520"/>
        <v>290.40154948230526</v>
      </c>
      <c r="N182" s="28">
        <f t="shared" si="520"/>
        <v>207.4296782016466</v>
      </c>
      <c r="P182" s="163"/>
      <c r="Q182" s="162">
        <v>400000</v>
      </c>
      <c r="R182" s="58" t="s">
        <v>19</v>
      </c>
      <c r="S182" s="28">
        <f>S$127/10*$C182/(2+$E$12)</f>
        <v>4285.7142857142853</v>
      </c>
      <c r="T182" s="28">
        <f t="shared" ref="T182:AB182" si="521">T$127/10*$C182/(2+$E$12)</f>
        <v>3061.2244897959181</v>
      </c>
      <c r="U182" s="28">
        <f t="shared" si="521"/>
        <v>2186.5889212827988</v>
      </c>
      <c r="V182" s="28">
        <f t="shared" si="521"/>
        <v>1561.8492294877135</v>
      </c>
      <c r="W182" s="28">
        <f t="shared" si="521"/>
        <v>1115.6065924912241</v>
      </c>
      <c r="X182" s="28">
        <f t="shared" si="521"/>
        <v>796.86185177944571</v>
      </c>
      <c r="Y182" s="28">
        <f t="shared" si="521"/>
        <v>569.18703698531829</v>
      </c>
      <c r="Z182" s="28">
        <f t="shared" si="521"/>
        <v>406.56216927522735</v>
      </c>
      <c r="AA182" s="28">
        <f t="shared" si="521"/>
        <v>290.40154948230526</v>
      </c>
      <c r="AB182" s="28">
        <f t="shared" si="521"/>
        <v>207.4296782016466</v>
      </c>
      <c r="AD182" s="163"/>
      <c r="AE182" s="162">
        <v>400000</v>
      </c>
      <c r="AF182" s="58" t="s">
        <v>19</v>
      </c>
      <c r="AG182" s="28">
        <f>AG$127/10*$C182/(2+$E$12)</f>
        <v>4285.7142857142853</v>
      </c>
      <c r="AH182" s="28">
        <f t="shared" ref="AH182:AP182" si="522">AH$127/10*$C182/(2+$E$12)</f>
        <v>3061.2244897959181</v>
      </c>
      <c r="AI182" s="28">
        <f t="shared" si="522"/>
        <v>2186.5889212827988</v>
      </c>
      <c r="AJ182" s="28">
        <f t="shared" si="522"/>
        <v>1561.8492294877135</v>
      </c>
      <c r="AK182" s="28">
        <f t="shared" si="522"/>
        <v>1115.6065924912241</v>
      </c>
      <c r="AL182" s="28">
        <f t="shared" si="522"/>
        <v>796.86185177944571</v>
      </c>
      <c r="AM182" s="28">
        <f t="shared" si="522"/>
        <v>569.18703698531829</v>
      </c>
      <c r="AN182" s="28">
        <f t="shared" si="522"/>
        <v>406.56216927522735</v>
      </c>
      <c r="AO182" s="28">
        <f t="shared" si="522"/>
        <v>290.40154948230526</v>
      </c>
      <c r="AP182" s="28">
        <f t="shared" si="522"/>
        <v>207.4296782016466</v>
      </c>
      <c r="AR182" s="163"/>
      <c r="AS182" s="162">
        <v>400000</v>
      </c>
      <c r="AT182" s="58" t="s">
        <v>19</v>
      </c>
      <c r="AU182" s="28">
        <f>AU$127/10*$C182/(2+$E$12)</f>
        <v>4285.7142857142853</v>
      </c>
      <c r="AV182" s="28">
        <f t="shared" ref="AV182:BD182" si="523">AV$127/10*$C182/(2+$E$12)</f>
        <v>3061.2244897959181</v>
      </c>
      <c r="AW182" s="28">
        <f t="shared" si="523"/>
        <v>2186.5889212827988</v>
      </c>
      <c r="AX182" s="28">
        <f t="shared" si="523"/>
        <v>1561.8492294877135</v>
      </c>
      <c r="AY182" s="28">
        <f t="shared" si="523"/>
        <v>1115.6065924912241</v>
      </c>
      <c r="AZ182" s="28">
        <f t="shared" si="523"/>
        <v>796.86185177944571</v>
      </c>
      <c r="BA182" s="28">
        <f t="shared" si="523"/>
        <v>569.18703698531829</v>
      </c>
      <c r="BB182" s="28">
        <f t="shared" si="523"/>
        <v>406.56216927522735</v>
      </c>
      <c r="BC182" s="28">
        <f t="shared" si="523"/>
        <v>290.40154948230526</v>
      </c>
      <c r="BD182" s="28">
        <f t="shared" si="523"/>
        <v>207.4296782016466</v>
      </c>
      <c r="BF182" s="163"/>
      <c r="BG182" s="162">
        <v>400000</v>
      </c>
      <c r="BH182" s="58" t="s">
        <v>19</v>
      </c>
      <c r="BI182" s="28">
        <f>BI$127/10*$C182/(2+$E$12)</f>
        <v>4285.7142857142853</v>
      </c>
      <c r="BJ182" s="28">
        <f t="shared" ref="BJ182:BR182" si="524">BJ$127/10*$C182/(2+$E$12)</f>
        <v>3061.2244897959181</v>
      </c>
      <c r="BK182" s="28">
        <f t="shared" si="524"/>
        <v>2186.5889212827988</v>
      </c>
      <c r="BL182" s="28">
        <f t="shared" si="524"/>
        <v>1561.8492294877135</v>
      </c>
      <c r="BM182" s="28">
        <f t="shared" si="524"/>
        <v>1115.6065924912241</v>
      </c>
      <c r="BN182" s="28">
        <f t="shared" si="524"/>
        <v>796.86185177944571</v>
      </c>
      <c r="BO182" s="28">
        <f t="shared" si="524"/>
        <v>569.18703698531829</v>
      </c>
      <c r="BP182" s="28">
        <f t="shared" si="524"/>
        <v>406.56216927522735</v>
      </c>
      <c r="BQ182" s="28">
        <f t="shared" si="524"/>
        <v>290.40154948230526</v>
      </c>
      <c r="BR182" s="28">
        <f t="shared" si="524"/>
        <v>207.4296782016466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2442.1967037543882</v>
      </c>
      <c r="J183" s="28"/>
      <c r="K183" s="28"/>
      <c r="L183" s="28"/>
      <c r="M183" s="28"/>
      <c r="N183" s="28">
        <f>SUM(E182:N182)/10</f>
        <v>1448.1425804495882</v>
      </c>
      <c r="P183" s="163"/>
      <c r="Q183" s="162"/>
      <c r="R183" s="20" t="s">
        <v>22</v>
      </c>
      <c r="S183" s="28"/>
      <c r="T183" s="28"/>
      <c r="U183" s="28"/>
      <c r="V183" s="28"/>
      <c r="W183" s="28">
        <f>SUM(S182:W182)/5</f>
        <v>2442.1967037543882</v>
      </c>
      <c r="X183" s="28"/>
      <c r="Y183" s="28"/>
      <c r="Z183" s="28"/>
      <c r="AA183" s="28"/>
      <c r="AB183" s="28">
        <f>SUM(S182:AB182)/10</f>
        <v>1448.1425804495882</v>
      </c>
      <c r="AD183" s="163"/>
      <c r="AE183" s="162"/>
      <c r="AF183" s="20" t="s">
        <v>22</v>
      </c>
      <c r="AG183" s="28"/>
      <c r="AH183" s="28"/>
      <c r="AI183" s="28"/>
      <c r="AJ183" s="28"/>
      <c r="AK183" s="28">
        <f>SUM(AG182:AK182)/5</f>
        <v>2442.1967037543882</v>
      </c>
      <c r="AL183" s="28"/>
      <c r="AM183" s="28"/>
      <c r="AN183" s="28"/>
      <c r="AO183" s="28"/>
      <c r="AP183" s="28">
        <f>SUM(AG182:AP182)/10</f>
        <v>1448.1425804495882</v>
      </c>
      <c r="AR183" s="163"/>
      <c r="AS183" s="162"/>
      <c r="AT183" s="20" t="s">
        <v>22</v>
      </c>
      <c r="AU183" s="28"/>
      <c r="AV183" s="28"/>
      <c r="AW183" s="28"/>
      <c r="AX183" s="28"/>
      <c r="AY183" s="28">
        <f>SUM(AU182:AY182)/5</f>
        <v>2442.1967037543882</v>
      </c>
      <c r="AZ183" s="28"/>
      <c r="BA183" s="28"/>
      <c r="BB183" s="28"/>
      <c r="BC183" s="28"/>
      <c r="BD183" s="28">
        <f>SUM(AU182:BD182)/10</f>
        <v>1448.1425804495882</v>
      </c>
      <c r="BF183" s="163"/>
      <c r="BG183" s="162"/>
      <c r="BH183" s="20" t="s">
        <v>22</v>
      </c>
      <c r="BI183" s="28"/>
      <c r="BJ183" s="28"/>
      <c r="BK183" s="28"/>
      <c r="BL183" s="28"/>
      <c r="BM183" s="28">
        <f>SUM(BI182:BM182)/5</f>
        <v>2442.1967037543882</v>
      </c>
      <c r="BN183" s="28"/>
      <c r="BO183" s="28"/>
      <c r="BP183" s="28"/>
      <c r="BQ183" s="28"/>
      <c r="BR183" s="28">
        <f>SUM(BI182:BR182)/10</f>
        <v>1448.1425804495882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4285.7142857142853</v>
      </c>
      <c r="F184" s="28">
        <f t="shared" ref="F184:N184" si="525">F$128/10*$C182/(2+$E$12)</f>
        <v>7346.9387755102025</v>
      </c>
      <c r="G184" s="28">
        <f t="shared" si="525"/>
        <v>9533.5276967930004</v>
      </c>
      <c r="H184" s="28">
        <f t="shared" si="525"/>
        <v>11095.37692628072</v>
      </c>
      <c r="I184" s="28">
        <f t="shared" si="525"/>
        <v>12210.98351877194</v>
      </c>
      <c r="J184" s="28">
        <f t="shared" si="525"/>
        <v>13007.845370551386</v>
      </c>
      <c r="K184" s="28">
        <f t="shared" si="525"/>
        <v>13577.032407536699</v>
      </c>
      <c r="L184" s="28">
        <f t="shared" si="525"/>
        <v>13983.594576811909</v>
      </c>
      <c r="M184" s="28">
        <f t="shared" si="525"/>
        <v>14273.996126294258</v>
      </c>
      <c r="N184" s="28">
        <f t="shared" si="525"/>
        <v>14481.425804495922</v>
      </c>
      <c r="P184" s="163"/>
      <c r="Q184" s="162"/>
      <c r="R184" s="20" t="s">
        <v>52</v>
      </c>
      <c r="S184" s="28">
        <f>S$128/10*$C182/(2+$E$12)</f>
        <v>4285.7142857142853</v>
      </c>
      <c r="T184" s="28">
        <f t="shared" ref="T184:AB184" si="526">T$128/10*$C182/(2+$E$12)</f>
        <v>7346.9387755102025</v>
      </c>
      <c r="U184" s="28">
        <f t="shared" si="526"/>
        <v>9533.5276967930004</v>
      </c>
      <c r="V184" s="28">
        <f t="shared" si="526"/>
        <v>11095.37692628072</v>
      </c>
      <c r="W184" s="28">
        <f t="shared" si="526"/>
        <v>12210.98351877194</v>
      </c>
      <c r="X184" s="28">
        <f t="shared" si="526"/>
        <v>13007.845370551386</v>
      </c>
      <c r="Y184" s="28">
        <f t="shared" si="526"/>
        <v>13577.032407536699</v>
      </c>
      <c r="Z184" s="28">
        <f t="shared" si="526"/>
        <v>13983.594576811909</v>
      </c>
      <c r="AA184" s="28">
        <f t="shared" si="526"/>
        <v>14273.996126294258</v>
      </c>
      <c r="AB184" s="28">
        <f t="shared" si="526"/>
        <v>14481.425804495922</v>
      </c>
      <c r="AD184" s="163"/>
      <c r="AE184" s="162"/>
      <c r="AF184" s="20" t="s">
        <v>52</v>
      </c>
      <c r="AG184" s="28">
        <f>AG$128/10*$C182/(2+$E$12)</f>
        <v>4285.7142857142853</v>
      </c>
      <c r="AH184" s="28">
        <f t="shared" ref="AH184:AP184" si="527">AH$128/10*$C182/(2+$E$12)</f>
        <v>7346.9387755102025</v>
      </c>
      <c r="AI184" s="28">
        <f t="shared" si="527"/>
        <v>9533.5276967930004</v>
      </c>
      <c r="AJ184" s="28">
        <f t="shared" si="527"/>
        <v>11095.37692628072</v>
      </c>
      <c r="AK184" s="28">
        <f t="shared" si="527"/>
        <v>12210.98351877194</v>
      </c>
      <c r="AL184" s="28">
        <f t="shared" si="527"/>
        <v>13007.845370551386</v>
      </c>
      <c r="AM184" s="28">
        <f t="shared" si="527"/>
        <v>13577.032407536699</v>
      </c>
      <c r="AN184" s="28">
        <f t="shared" si="527"/>
        <v>13983.594576811909</v>
      </c>
      <c r="AO184" s="28">
        <f t="shared" si="527"/>
        <v>14273.996126294258</v>
      </c>
      <c r="AP184" s="28">
        <f t="shared" si="527"/>
        <v>14481.425804495922</v>
      </c>
      <c r="AR184" s="163"/>
      <c r="AS184" s="162"/>
      <c r="AT184" s="20" t="s">
        <v>52</v>
      </c>
      <c r="AU184" s="28">
        <f>AU$128/10*$C182/(2+$E$12)</f>
        <v>4285.7142857142853</v>
      </c>
      <c r="AV184" s="28">
        <f t="shared" ref="AV184:BD184" si="528">AV$128/10*$C182/(2+$E$12)</f>
        <v>7346.9387755102025</v>
      </c>
      <c r="AW184" s="28">
        <f t="shared" si="528"/>
        <v>9533.5276967930004</v>
      </c>
      <c r="AX184" s="28">
        <f t="shared" si="528"/>
        <v>11095.37692628072</v>
      </c>
      <c r="AY184" s="28">
        <f t="shared" si="528"/>
        <v>12210.98351877194</v>
      </c>
      <c r="AZ184" s="28">
        <f t="shared" si="528"/>
        <v>13007.845370551386</v>
      </c>
      <c r="BA184" s="28">
        <f t="shared" si="528"/>
        <v>13577.032407536699</v>
      </c>
      <c r="BB184" s="28">
        <f t="shared" si="528"/>
        <v>13983.594576811909</v>
      </c>
      <c r="BC184" s="28">
        <f t="shared" si="528"/>
        <v>14273.996126294258</v>
      </c>
      <c r="BD184" s="28">
        <f t="shared" si="528"/>
        <v>14481.425804495922</v>
      </c>
      <c r="BF184" s="163"/>
      <c r="BG184" s="162"/>
      <c r="BH184" s="20" t="s">
        <v>52</v>
      </c>
      <c r="BI184" s="28">
        <f>BI$128/10*$C182/(2+$E$12)</f>
        <v>4285.7142857142853</v>
      </c>
      <c r="BJ184" s="28">
        <f t="shared" ref="BJ184:BR184" si="529">BJ$128/10*$C182/(2+$E$12)</f>
        <v>7346.9387755102025</v>
      </c>
      <c r="BK184" s="28">
        <f t="shared" si="529"/>
        <v>9533.5276967930004</v>
      </c>
      <c r="BL184" s="28">
        <f t="shared" si="529"/>
        <v>11095.37692628072</v>
      </c>
      <c r="BM184" s="28">
        <f t="shared" si="529"/>
        <v>12210.98351877194</v>
      </c>
      <c r="BN184" s="28">
        <f t="shared" si="529"/>
        <v>13007.845370551386</v>
      </c>
      <c r="BO184" s="28">
        <f t="shared" si="529"/>
        <v>13577.032407536699</v>
      </c>
      <c r="BP184" s="28">
        <f t="shared" si="529"/>
        <v>13983.594576811909</v>
      </c>
      <c r="BQ184" s="28">
        <f t="shared" si="529"/>
        <v>14273.996126294258</v>
      </c>
      <c r="BR184" s="28">
        <f t="shared" si="529"/>
        <v>14481.425804495922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10714.285714285714</v>
      </c>
      <c r="F185" s="30">
        <f t="shared" ref="F185:N185" si="530">F$127/10*$C185/(2+$E$12)</f>
        <v>7653.0612244897957</v>
      </c>
      <c r="G185" s="30">
        <f t="shared" si="530"/>
        <v>5466.4723032069969</v>
      </c>
      <c r="H185" s="30">
        <f t="shared" si="530"/>
        <v>3904.6230737192832</v>
      </c>
      <c r="I185" s="30">
        <f t="shared" si="530"/>
        <v>2789.01648122806</v>
      </c>
      <c r="J185" s="30">
        <f t="shared" si="530"/>
        <v>1992.1546294486143</v>
      </c>
      <c r="K185" s="30">
        <f t="shared" si="530"/>
        <v>1422.9675924632957</v>
      </c>
      <c r="L185" s="30">
        <f t="shared" si="530"/>
        <v>1016.4054231880684</v>
      </c>
      <c r="M185" s="30">
        <f t="shared" si="530"/>
        <v>726.00387370576311</v>
      </c>
      <c r="N185" s="30">
        <f t="shared" si="530"/>
        <v>518.57419550411646</v>
      </c>
      <c r="P185" s="163"/>
      <c r="Q185" s="161">
        <v>1000000</v>
      </c>
      <c r="R185" s="16" t="s">
        <v>19</v>
      </c>
      <c r="S185" s="30">
        <f>S$127/10*$C185/(2+$E$12)</f>
        <v>10714.285714285714</v>
      </c>
      <c r="T185" s="30">
        <f t="shared" ref="T185:AB185" si="531">T$127/10*$C185/(2+$E$12)</f>
        <v>7653.0612244897957</v>
      </c>
      <c r="U185" s="30">
        <f t="shared" si="531"/>
        <v>5466.4723032069969</v>
      </c>
      <c r="V185" s="30">
        <f t="shared" si="531"/>
        <v>3904.6230737192832</v>
      </c>
      <c r="W185" s="30">
        <f t="shared" si="531"/>
        <v>2789.01648122806</v>
      </c>
      <c r="X185" s="30">
        <f t="shared" si="531"/>
        <v>1992.1546294486143</v>
      </c>
      <c r="Y185" s="30">
        <f t="shared" si="531"/>
        <v>1422.9675924632957</v>
      </c>
      <c r="Z185" s="30">
        <f t="shared" si="531"/>
        <v>1016.4054231880684</v>
      </c>
      <c r="AA185" s="30">
        <f t="shared" si="531"/>
        <v>726.00387370576311</v>
      </c>
      <c r="AB185" s="30">
        <f t="shared" si="531"/>
        <v>518.57419550411646</v>
      </c>
      <c r="AD185" s="163"/>
      <c r="AE185" s="161">
        <v>1000000</v>
      </c>
      <c r="AF185" s="16" t="s">
        <v>19</v>
      </c>
      <c r="AG185" s="30">
        <f>AG$127/10*$C185/(2+$E$12)</f>
        <v>10714.285714285714</v>
      </c>
      <c r="AH185" s="30">
        <f t="shared" ref="AH185:AP185" si="532">AH$127/10*$C185/(2+$E$12)</f>
        <v>7653.0612244897957</v>
      </c>
      <c r="AI185" s="30">
        <f t="shared" si="532"/>
        <v>5466.4723032069969</v>
      </c>
      <c r="AJ185" s="30">
        <f t="shared" si="532"/>
        <v>3904.6230737192832</v>
      </c>
      <c r="AK185" s="30">
        <f t="shared" si="532"/>
        <v>2789.01648122806</v>
      </c>
      <c r="AL185" s="30">
        <f t="shared" si="532"/>
        <v>1992.1546294486143</v>
      </c>
      <c r="AM185" s="30">
        <f t="shared" si="532"/>
        <v>1422.9675924632957</v>
      </c>
      <c r="AN185" s="30">
        <f t="shared" si="532"/>
        <v>1016.4054231880684</v>
      </c>
      <c r="AO185" s="30">
        <f t="shared" si="532"/>
        <v>726.00387370576311</v>
      </c>
      <c r="AP185" s="30">
        <f t="shared" si="532"/>
        <v>518.57419550411646</v>
      </c>
      <c r="AR185" s="163"/>
      <c r="AS185" s="161">
        <v>1000000</v>
      </c>
      <c r="AT185" s="16" t="s">
        <v>19</v>
      </c>
      <c r="AU185" s="30">
        <f>AU$127/10*$C185/(2+$E$12)</f>
        <v>10714.285714285714</v>
      </c>
      <c r="AV185" s="30">
        <f t="shared" ref="AV185:BD185" si="533">AV$127/10*$C185/(2+$E$12)</f>
        <v>7653.0612244897957</v>
      </c>
      <c r="AW185" s="30">
        <f t="shared" si="533"/>
        <v>5466.4723032069969</v>
      </c>
      <c r="AX185" s="30">
        <f t="shared" si="533"/>
        <v>3904.6230737192832</v>
      </c>
      <c r="AY185" s="30">
        <f t="shared" si="533"/>
        <v>2789.01648122806</v>
      </c>
      <c r="AZ185" s="30">
        <f t="shared" si="533"/>
        <v>1992.1546294486143</v>
      </c>
      <c r="BA185" s="30">
        <f t="shared" si="533"/>
        <v>1422.9675924632957</v>
      </c>
      <c r="BB185" s="30">
        <f t="shared" si="533"/>
        <v>1016.4054231880684</v>
      </c>
      <c r="BC185" s="30">
        <f t="shared" si="533"/>
        <v>726.00387370576311</v>
      </c>
      <c r="BD185" s="30">
        <f t="shared" si="533"/>
        <v>518.57419550411646</v>
      </c>
      <c r="BF185" s="163"/>
      <c r="BG185" s="161">
        <v>1000000</v>
      </c>
      <c r="BH185" s="16" t="s">
        <v>19</v>
      </c>
      <c r="BI185" s="30">
        <f>BI$127/10*$C185/(2+$E$12)</f>
        <v>10714.285714285714</v>
      </c>
      <c r="BJ185" s="30">
        <f t="shared" ref="BJ185:BR185" si="534">BJ$127/10*$C185/(2+$E$12)</f>
        <v>7653.0612244897957</v>
      </c>
      <c r="BK185" s="30">
        <f t="shared" si="534"/>
        <v>5466.4723032069969</v>
      </c>
      <c r="BL185" s="30">
        <f t="shared" si="534"/>
        <v>3904.6230737192832</v>
      </c>
      <c r="BM185" s="30">
        <f t="shared" si="534"/>
        <v>2789.01648122806</v>
      </c>
      <c r="BN185" s="30">
        <f t="shared" si="534"/>
        <v>1992.1546294486143</v>
      </c>
      <c r="BO185" s="30">
        <f t="shared" si="534"/>
        <v>1422.9675924632957</v>
      </c>
      <c r="BP185" s="30">
        <f t="shared" si="534"/>
        <v>1016.4054231880684</v>
      </c>
      <c r="BQ185" s="30">
        <f t="shared" si="534"/>
        <v>726.00387370576311</v>
      </c>
      <c r="BR185" s="30">
        <f t="shared" si="534"/>
        <v>518.57419550411646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6105.49175938597</v>
      </c>
      <c r="J186" s="30"/>
      <c r="K186" s="30"/>
      <c r="L186" s="30"/>
      <c r="M186" s="30"/>
      <c r="N186" s="30">
        <f>SUM(E185:N185)/10</f>
        <v>3620.3564511239701</v>
      </c>
      <c r="P186" s="163"/>
      <c r="Q186" s="161"/>
      <c r="R186" s="16" t="s">
        <v>22</v>
      </c>
      <c r="S186" s="30"/>
      <c r="T186" s="30"/>
      <c r="U186" s="30"/>
      <c r="V186" s="30"/>
      <c r="W186" s="30">
        <f>SUM(S185:W185)/5</f>
        <v>6105.49175938597</v>
      </c>
      <c r="X186" s="30"/>
      <c r="Y186" s="30"/>
      <c r="Z186" s="30"/>
      <c r="AA186" s="30"/>
      <c r="AB186" s="30">
        <f>SUM(S185:AB185)/10</f>
        <v>3620.3564511239701</v>
      </c>
      <c r="AD186" s="163"/>
      <c r="AE186" s="161"/>
      <c r="AF186" s="16" t="s">
        <v>22</v>
      </c>
      <c r="AG186" s="30"/>
      <c r="AH186" s="30"/>
      <c r="AI186" s="30"/>
      <c r="AJ186" s="30"/>
      <c r="AK186" s="30">
        <f>SUM(AG185:AK185)/5</f>
        <v>6105.49175938597</v>
      </c>
      <c r="AL186" s="30"/>
      <c r="AM186" s="30"/>
      <c r="AN186" s="30"/>
      <c r="AO186" s="30"/>
      <c r="AP186" s="30">
        <f>SUM(AG185:AP185)/10</f>
        <v>3620.3564511239701</v>
      </c>
      <c r="AR186" s="163"/>
      <c r="AS186" s="161"/>
      <c r="AT186" s="16" t="s">
        <v>22</v>
      </c>
      <c r="AU186" s="30"/>
      <c r="AV186" s="30"/>
      <c r="AW186" s="30"/>
      <c r="AX186" s="30"/>
      <c r="AY186" s="30">
        <f>SUM(AU185:AY185)/5</f>
        <v>6105.49175938597</v>
      </c>
      <c r="AZ186" s="30"/>
      <c r="BA186" s="30"/>
      <c r="BB186" s="30"/>
      <c r="BC186" s="30"/>
      <c r="BD186" s="30">
        <f>SUM(AU185:BD185)/10</f>
        <v>3620.3564511239701</v>
      </c>
      <c r="BF186" s="163"/>
      <c r="BG186" s="161"/>
      <c r="BH186" s="16" t="s">
        <v>22</v>
      </c>
      <c r="BI186" s="30"/>
      <c r="BJ186" s="30"/>
      <c r="BK186" s="30"/>
      <c r="BL186" s="30"/>
      <c r="BM186" s="30">
        <f>SUM(BI185:BM185)/5</f>
        <v>6105.49175938597</v>
      </c>
      <c r="BN186" s="30"/>
      <c r="BO186" s="30"/>
      <c r="BP186" s="30"/>
      <c r="BQ186" s="30"/>
      <c r="BR186" s="30">
        <f>SUM(BI185:BR185)/10</f>
        <v>3620.3564511239701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10714.285714285714</v>
      </c>
      <c r="F187" s="30">
        <f t="shared" ref="F187:N187" si="535">F$128/10*$C185/(2+$E$12)</f>
        <v>18367.34693877551</v>
      </c>
      <c r="G187" s="30">
        <f t="shared" si="535"/>
        <v>23833.819241982503</v>
      </c>
      <c r="H187" s="30">
        <f t="shared" si="535"/>
        <v>27738.442315701803</v>
      </c>
      <c r="I187" s="30">
        <f t="shared" si="535"/>
        <v>30527.458796929852</v>
      </c>
      <c r="J187" s="30">
        <f t="shared" si="535"/>
        <v>32519.613426378462</v>
      </c>
      <c r="K187" s="30">
        <f t="shared" si="535"/>
        <v>33942.581018841745</v>
      </c>
      <c r="L187" s="30">
        <f t="shared" si="535"/>
        <v>34958.986442029774</v>
      </c>
      <c r="M187" s="30">
        <f t="shared" si="535"/>
        <v>35684.990315735646</v>
      </c>
      <c r="N187" s="30">
        <f t="shared" si="535"/>
        <v>36203.564511239805</v>
      </c>
      <c r="P187" s="163"/>
      <c r="Q187" s="161"/>
      <c r="R187" s="16" t="s">
        <v>52</v>
      </c>
      <c r="S187" s="30">
        <f>S$128/10*$C185/(2+$E$12)</f>
        <v>10714.285714285714</v>
      </c>
      <c r="T187" s="30">
        <f t="shared" ref="T187:AB187" si="536">T$128/10*$C185/(2+$E$12)</f>
        <v>18367.34693877551</v>
      </c>
      <c r="U187" s="30">
        <f t="shared" si="536"/>
        <v>23833.819241982503</v>
      </c>
      <c r="V187" s="30">
        <f t="shared" si="536"/>
        <v>27738.442315701803</v>
      </c>
      <c r="W187" s="30">
        <f t="shared" si="536"/>
        <v>30527.458796929852</v>
      </c>
      <c r="X187" s="30">
        <f t="shared" si="536"/>
        <v>32519.613426378462</v>
      </c>
      <c r="Y187" s="30">
        <f t="shared" si="536"/>
        <v>33942.581018841745</v>
      </c>
      <c r="Z187" s="30">
        <f t="shared" si="536"/>
        <v>34958.986442029774</v>
      </c>
      <c r="AA187" s="30">
        <f t="shared" si="536"/>
        <v>35684.990315735646</v>
      </c>
      <c r="AB187" s="30">
        <f t="shared" si="536"/>
        <v>36203.564511239805</v>
      </c>
      <c r="AD187" s="163"/>
      <c r="AE187" s="161"/>
      <c r="AF187" s="16" t="s">
        <v>52</v>
      </c>
      <c r="AG187" s="30">
        <f>AG$128/10*$C185/(2+$E$12)</f>
        <v>10714.285714285714</v>
      </c>
      <c r="AH187" s="30">
        <f t="shared" ref="AH187:AP187" si="537">AH$128/10*$C185/(2+$E$12)</f>
        <v>18367.34693877551</v>
      </c>
      <c r="AI187" s="30">
        <f t="shared" si="537"/>
        <v>23833.819241982503</v>
      </c>
      <c r="AJ187" s="30">
        <f t="shared" si="537"/>
        <v>27738.442315701803</v>
      </c>
      <c r="AK187" s="30">
        <f t="shared" si="537"/>
        <v>30527.458796929852</v>
      </c>
      <c r="AL187" s="30">
        <f t="shared" si="537"/>
        <v>32519.613426378462</v>
      </c>
      <c r="AM187" s="30">
        <f t="shared" si="537"/>
        <v>33942.581018841745</v>
      </c>
      <c r="AN187" s="30">
        <f t="shared" si="537"/>
        <v>34958.986442029774</v>
      </c>
      <c r="AO187" s="30">
        <f t="shared" si="537"/>
        <v>35684.990315735646</v>
      </c>
      <c r="AP187" s="30">
        <f t="shared" si="537"/>
        <v>36203.564511239805</v>
      </c>
      <c r="AR187" s="163"/>
      <c r="AS187" s="161"/>
      <c r="AT187" s="16" t="s">
        <v>52</v>
      </c>
      <c r="AU187" s="30">
        <f>AU$128/10*$C185/(2+$E$12)</f>
        <v>10714.285714285714</v>
      </c>
      <c r="AV187" s="30">
        <f t="shared" ref="AV187:BD187" si="538">AV$128/10*$C185/(2+$E$12)</f>
        <v>18367.34693877551</v>
      </c>
      <c r="AW187" s="30">
        <f t="shared" si="538"/>
        <v>23833.819241982503</v>
      </c>
      <c r="AX187" s="30">
        <f t="shared" si="538"/>
        <v>27738.442315701803</v>
      </c>
      <c r="AY187" s="30">
        <f t="shared" si="538"/>
        <v>30527.458796929852</v>
      </c>
      <c r="AZ187" s="30">
        <f t="shared" si="538"/>
        <v>32519.613426378462</v>
      </c>
      <c r="BA187" s="30">
        <f t="shared" si="538"/>
        <v>33942.581018841745</v>
      </c>
      <c r="BB187" s="30">
        <f t="shared" si="538"/>
        <v>34958.986442029774</v>
      </c>
      <c r="BC187" s="30">
        <f t="shared" si="538"/>
        <v>35684.990315735646</v>
      </c>
      <c r="BD187" s="30">
        <f t="shared" si="538"/>
        <v>36203.564511239805</v>
      </c>
      <c r="BF187" s="163"/>
      <c r="BG187" s="161"/>
      <c r="BH187" s="16" t="s">
        <v>52</v>
      </c>
      <c r="BI187" s="30">
        <f>BI$128/10*$C185/(2+$E$12)</f>
        <v>10714.285714285714</v>
      </c>
      <c r="BJ187" s="30">
        <f t="shared" ref="BJ187:BR187" si="539">BJ$128/10*$C185/(2+$E$12)</f>
        <v>18367.34693877551</v>
      </c>
      <c r="BK187" s="30">
        <f t="shared" si="539"/>
        <v>23833.819241982503</v>
      </c>
      <c r="BL187" s="30">
        <f t="shared" si="539"/>
        <v>27738.442315701803</v>
      </c>
      <c r="BM187" s="30">
        <f t="shared" si="539"/>
        <v>30527.458796929852</v>
      </c>
      <c r="BN187" s="30">
        <f t="shared" si="539"/>
        <v>32519.613426378462</v>
      </c>
      <c r="BO187" s="30">
        <f t="shared" si="539"/>
        <v>33942.581018841745</v>
      </c>
      <c r="BP187" s="30">
        <f t="shared" si="539"/>
        <v>34958.986442029774</v>
      </c>
      <c r="BQ187" s="30">
        <f t="shared" si="539"/>
        <v>35684.990315735646</v>
      </c>
      <c r="BR187" s="30">
        <f t="shared" si="539"/>
        <v>36203.564511239805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22500</v>
      </c>
      <c r="F188" s="30">
        <f t="shared" ref="F188:N188" si="540">F$127/10*$C188/(2+$E$12)</f>
        <v>16071.428571428571</v>
      </c>
      <c r="G188" s="30">
        <f t="shared" si="540"/>
        <v>11479.591836734693</v>
      </c>
      <c r="H188" s="30">
        <f t="shared" si="540"/>
        <v>8199.7084548104958</v>
      </c>
      <c r="I188" s="30">
        <f t="shared" si="540"/>
        <v>5856.9346105789255</v>
      </c>
      <c r="J188" s="30">
        <f t="shared" si="540"/>
        <v>4183.52472184209</v>
      </c>
      <c r="K188" s="30">
        <f t="shared" si="540"/>
        <v>2988.2319441729205</v>
      </c>
      <c r="L188" s="30">
        <f t="shared" si="540"/>
        <v>2134.4513886949435</v>
      </c>
      <c r="M188" s="30">
        <f t="shared" si="540"/>
        <v>1524.6081347821025</v>
      </c>
      <c r="N188" s="30">
        <f t="shared" si="540"/>
        <v>1089.0058105586445</v>
      </c>
      <c r="P188" s="163"/>
      <c r="Q188" s="161">
        <v>2100000</v>
      </c>
      <c r="R188" s="16" t="s">
        <v>19</v>
      </c>
      <c r="S188" s="30">
        <f>S$127/10*$C188/(2+$E$12)</f>
        <v>22500</v>
      </c>
      <c r="T188" s="30">
        <f t="shared" ref="T188:AB188" si="541">T$127/10*$C188/(2+$E$12)</f>
        <v>16071.428571428571</v>
      </c>
      <c r="U188" s="30">
        <f t="shared" si="541"/>
        <v>11479.591836734693</v>
      </c>
      <c r="V188" s="30">
        <f t="shared" si="541"/>
        <v>8199.7084548104958</v>
      </c>
      <c r="W188" s="30">
        <f t="shared" si="541"/>
        <v>5856.9346105789255</v>
      </c>
      <c r="X188" s="30">
        <f t="shared" si="541"/>
        <v>4183.52472184209</v>
      </c>
      <c r="Y188" s="30">
        <f t="shared" si="541"/>
        <v>2988.2319441729205</v>
      </c>
      <c r="Z188" s="30">
        <f t="shared" si="541"/>
        <v>2134.4513886949435</v>
      </c>
      <c r="AA188" s="30">
        <f t="shared" si="541"/>
        <v>1524.6081347821025</v>
      </c>
      <c r="AB188" s="30">
        <f t="shared" si="541"/>
        <v>1089.0058105586445</v>
      </c>
      <c r="AD188" s="163"/>
      <c r="AE188" s="161">
        <v>2100000</v>
      </c>
      <c r="AF188" s="16" t="s">
        <v>19</v>
      </c>
      <c r="AG188" s="30">
        <f>AG$127/10*$C188/(2+$E$12)</f>
        <v>22500</v>
      </c>
      <c r="AH188" s="30">
        <f t="shared" ref="AH188:AP188" si="542">AH$127/10*$C188/(2+$E$12)</f>
        <v>16071.428571428571</v>
      </c>
      <c r="AI188" s="30">
        <f t="shared" si="542"/>
        <v>11479.591836734693</v>
      </c>
      <c r="AJ188" s="30">
        <f t="shared" si="542"/>
        <v>8199.7084548104958</v>
      </c>
      <c r="AK188" s="30">
        <f t="shared" si="542"/>
        <v>5856.9346105789255</v>
      </c>
      <c r="AL188" s="30">
        <f t="shared" si="542"/>
        <v>4183.52472184209</v>
      </c>
      <c r="AM188" s="30">
        <f t="shared" si="542"/>
        <v>2988.2319441729205</v>
      </c>
      <c r="AN188" s="30">
        <f t="shared" si="542"/>
        <v>2134.4513886949435</v>
      </c>
      <c r="AO188" s="30">
        <f t="shared" si="542"/>
        <v>1524.6081347821025</v>
      </c>
      <c r="AP188" s="30">
        <f t="shared" si="542"/>
        <v>1089.0058105586445</v>
      </c>
      <c r="AR188" s="163"/>
      <c r="AS188" s="161">
        <v>2100000</v>
      </c>
      <c r="AT188" s="16" t="s">
        <v>19</v>
      </c>
      <c r="AU188" s="30">
        <f>AU$127/10*$C188/(2+$E$12)</f>
        <v>22500</v>
      </c>
      <c r="AV188" s="30">
        <f t="shared" ref="AV188:BD188" si="543">AV$127/10*$C188/(2+$E$12)</f>
        <v>16071.428571428571</v>
      </c>
      <c r="AW188" s="30">
        <f t="shared" si="543"/>
        <v>11479.591836734693</v>
      </c>
      <c r="AX188" s="30">
        <f t="shared" si="543"/>
        <v>8199.7084548104958</v>
      </c>
      <c r="AY188" s="30">
        <f t="shared" si="543"/>
        <v>5856.9346105789255</v>
      </c>
      <c r="AZ188" s="30">
        <f t="shared" si="543"/>
        <v>4183.52472184209</v>
      </c>
      <c r="BA188" s="30">
        <f t="shared" si="543"/>
        <v>2988.2319441729205</v>
      </c>
      <c r="BB188" s="30">
        <f t="shared" si="543"/>
        <v>2134.4513886949435</v>
      </c>
      <c r="BC188" s="30">
        <f t="shared" si="543"/>
        <v>1524.6081347821025</v>
      </c>
      <c r="BD188" s="30">
        <f t="shared" si="543"/>
        <v>1089.0058105586445</v>
      </c>
      <c r="BF188" s="163"/>
      <c r="BG188" s="161">
        <v>2100000</v>
      </c>
      <c r="BH188" s="16" t="s">
        <v>19</v>
      </c>
      <c r="BI188" s="30">
        <f>BI$127/10*$C188/(2+$E$12)</f>
        <v>22500</v>
      </c>
      <c r="BJ188" s="30">
        <f t="shared" ref="BJ188:BR188" si="544">BJ$127/10*$C188/(2+$E$12)</f>
        <v>16071.428571428571</v>
      </c>
      <c r="BK188" s="30">
        <f t="shared" si="544"/>
        <v>11479.591836734693</v>
      </c>
      <c r="BL188" s="30">
        <f t="shared" si="544"/>
        <v>8199.7084548104958</v>
      </c>
      <c r="BM188" s="30">
        <f t="shared" si="544"/>
        <v>5856.9346105789255</v>
      </c>
      <c r="BN188" s="30">
        <f t="shared" si="544"/>
        <v>4183.52472184209</v>
      </c>
      <c r="BO188" s="30">
        <f t="shared" si="544"/>
        <v>2988.2319441729205</v>
      </c>
      <c r="BP188" s="30">
        <f t="shared" si="544"/>
        <v>2134.4513886949435</v>
      </c>
      <c r="BQ188" s="30">
        <f t="shared" si="544"/>
        <v>1524.6081347821025</v>
      </c>
      <c r="BR188" s="30">
        <f t="shared" si="544"/>
        <v>1089.0058105586445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12821.532694710539</v>
      </c>
      <c r="J189" s="30"/>
      <c r="K189" s="30"/>
      <c r="L189" s="30"/>
      <c r="M189" s="30"/>
      <c r="N189" s="30">
        <f>SUM(E188:N188)/10</f>
        <v>7602.7485473603392</v>
      </c>
      <c r="P189" s="163"/>
      <c r="Q189" s="161"/>
      <c r="R189" s="16" t="s">
        <v>22</v>
      </c>
      <c r="S189" s="30"/>
      <c r="T189" s="30"/>
      <c r="U189" s="30"/>
      <c r="V189" s="30"/>
      <c r="W189" s="30">
        <f>SUM(S188:W188)/5</f>
        <v>12821.532694710539</v>
      </c>
      <c r="X189" s="30"/>
      <c r="Y189" s="30"/>
      <c r="Z189" s="30"/>
      <c r="AA189" s="30"/>
      <c r="AB189" s="30">
        <f>SUM(S188:AB188)/10</f>
        <v>7602.7485473603392</v>
      </c>
      <c r="AD189" s="163"/>
      <c r="AE189" s="161"/>
      <c r="AF189" s="16" t="s">
        <v>22</v>
      </c>
      <c r="AG189" s="30"/>
      <c r="AH189" s="30"/>
      <c r="AI189" s="30"/>
      <c r="AJ189" s="30"/>
      <c r="AK189" s="30">
        <f>SUM(AG188:AK188)/5</f>
        <v>12821.532694710539</v>
      </c>
      <c r="AL189" s="30"/>
      <c r="AM189" s="30"/>
      <c r="AN189" s="30"/>
      <c r="AO189" s="30"/>
      <c r="AP189" s="30">
        <f>SUM(AG188:AP188)/10</f>
        <v>7602.7485473603392</v>
      </c>
      <c r="AR189" s="163"/>
      <c r="AS189" s="161"/>
      <c r="AT189" s="16" t="s">
        <v>22</v>
      </c>
      <c r="AU189" s="30"/>
      <c r="AV189" s="30"/>
      <c r="AW189" s="30"/>
      <c r="AX189" s="30"/>
      <c r="AY189" s="30">
        <f>SUM(AU188:AY188)/5</f>
        <v>12821.532694710539</v>
      </c>
      <c r="AZ189" s="30"/>
      <c r="BA189" s="30"/>
      <c r="BB189" s="30"/>
      <c r="BC189" s="30"/>
      <c r="BD189" s="30">
        <f>SUM(AU188:BD188)/10</f>
        <v>7602.7485473603392</v>
      </c>
      <c r="BF189" s="163"/>
      <c r="BG189" s="161"/>
      <c r="BH189" s="16" t="s">
        <v>22</v>
      </c>
      <c r="BI189" s="30"/>
      <c r="BJ189" s="30"/>
      <c r="BK189" s="30"/>
      <c r="BL189" s="30"/>
      <c r="BM189" s="30">
        <f>SUM(BI188:BM188)/5</f>
        <v>12821.532694710539</v>
      </c>
      <c r="BN189" s="30"/>
      <c r="BO189" s="30"/>
      <c r="BP189" s="30"/>
      <c r="BQ189" s="30"/>
      <c r="BR189" s="30">
        <f>SUM(BI188:BR188)/10</f>
        <v>7602.7485473603392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22500</v>
      </c>
      <c r="F190" s="30">
        <f t="shared" ref="F190:N190" si="545">F$128/10*$C188/(2+$E$12)</f>
        <v>38571.428571428565</v>
      </c>
      <c r="G190" s="30">
        <f t="shared" si="545"/>
        <v>50051.020408163262</v>
      </c>
      <c r="H190" s="30">
        <f t="shared" si="545"/>
        <v>58250.728862973781</v>
      </c>
      <c r="I190" s="30">
        <f t="shared" si="545"/>
        <v>64107.66347355269</v>
      </c>
      <c r="J190" s="30">
        <f t="shared" si="545"/>
        <v>68291.188195394774</v>
      </c>
      <c r="K190" s="30">
        <f t="shared" si="545"/>
        <v>71279.420139567665</v>
      </c>
      <c r="L190" s="30">
        <f t="shared" si="545"/>
        <v>73413.87152826252</v>
      </c>
      <c r="M190" s="30">
        <f t="shared" si="545"/>
        <v>74938.479663044869</v>
      </c>
      <c r="N190" s="30">
        <f t="shared" si="545"/>
        <v>76027.485473603592</v>
      </c>
      <c r="P190" s="163"/>
      <c r="Q190" s="161"/>
      <c r="R190" s="16" t="s">
        <v>52</v>
      </c>
      <c r="S190" s="30">
        <f>S$128/10*$C188/(2+$E$12)</f>
        <v>22500</v>
      </c>
      <c r="T190" s="30">
        <f t="shared" ref="T190:AB190" si="546">T$128/10*$C188/(2+$E$12)</f>
        <v>38571.428571428565</v>
      </c>
      <c r="U190" s="30">
        <f t="shared" si="546"/>
        <v>50051.020408163262</v>
      </c>
      <c r="V190" s="30">
        <f t="shared" si="546"/>
        <v>58250.728862973781</v>
      </c>
      <c r="W190" s="30">
        <f t="shared" si="546"/>
        <v>64107.66347355269</v>
      </c>
      <c r="X190" s="30">
        <f t="shared" si="546"/>
        <v>68291.188195394774</v>
      </c>
      <c r="Y190" s="30">
        <f t="shared" si="546"/>
        <v>71279.420139567665</v>
      </c>
      <c r="Z190" s="30">
        <f t="shared" si="546"/>
        <v>73413.87152826252</v>
      </c>
      <c r="AA190" s="30">
        <f t="shared" si="546"/>
        <v>74938.479663044869</v>
      </c>
      <c r="AB190" s="30">
        <f t="shared" si="546"/>
        <v>76027.485473603592</v>
      </c>
      <c r="AD190" s="163"/>
      <c r="AE190" s="161"/>
      <c r="AF190" s="16" t="s">
        <v>52</v>
      </c>
      <c r="AG190" s="30">
        <f>AG$128/10*$C188/(2+$E$12)</f>
        <v>22500</v>
      </c>
      <c r="AH190" s="30">
        <f t="shared" ref="AH190:AP190" si="547">AH$128/10*$C188/(2+$E$12)</f>
        <v>38571.428571428565</v>
      </c>
      <c r="AI190" s="30">
        <f t="shared" si="547"/>
        <v>50051.020408163262</v>
      </c>
      <c r="AJ190" s="30">
        <f t="shared" si="547"/>
        <v>58250.728862973781</v>
      </c>
      <c r="AK190" s="30">
        <f t="shared" si="547"/>
        <v>64107.66347355269</v>
      </c>
      <c r="AL190" s="30">
        <f t="shared" si="547"/>
        <v>68291.188195394774</v>
      </c>
      <c r="AM190" s="30">
        <f t="shared" si="547"/>
        <v>71279.420139567665</v>
      </c>
      <c r="AN190" s="30">
        <f t="shared" si="547"/>
        <v>73413.87152826252</v>
      </c>
      <c r="AO190" s="30">
        <f t="shared" si="547"/>
        <v>74938.479663044869</v>
      </c>
      <c r="AP190" s="30">
        <f t="shared" si="547"/>
        <v>76027.485473603592</v>
      </c>
      <c r="AR190" s="163"/>
      <c r="AS190" s="161"/>
      <c r="AT190" s="16" t="s">
        <v>52</v>
      </c>
      <c r="AU190" s="30">
        <f>AU$128/10*$C188/(2+$E$12)</f>
        <v>22500</v>
      </c>
      <c r="AV190" s="30">
        <f t="shared" ref="AV190:BD190" si="548">AV$128/10*$C188/(2+$E$12)</f>
        <v>38571.428571428565</v>
      </c>
      <c r="AW190" s="30">
        <f t="shared" si="548"/>
        <v>50051.020408163262</v>
      </c>
      <c r="AX190" s="30">
        <f t="shared" si="548"/>
        <v>58250.728862973781</v>
      </c>
      <c r="AY190" s="30">
        <f t="shared" si="548"/>
        <v>64107.66347355269</v>
      </c>
      <c r="AZ190" s="30">
        <f t="shared" si="548"/>
        <v>68291.188195394774</v>
      </c>
      <c r="BA190" s="30">
        <f t="shared" si="548"/>
        <v>71279.420139567665</v>
      </c>
      <c r="BB190" s="30">
        <f t="shared" si="548"/>
        <v>73413.87152826252</v>
      </c>
      <c r="BC190" s="30">
        <f t="shared" si="548"/>
        <v>74938.479663044869</v>
      </c>
      <c r="BD190" s="30">
        <f t="shared" si="548"/>
        <v>76027.485473603592</v>
      </c>
      <c r="BF190" s="163"/>
      <c r="BG190" s="161"/>
      <c r="BH190" s="16" t="s">
        <v>52</v>
      </c>
      <c r="BI190" s="30">
        <f>BI$128/10*$C188/(2+$E$12)</f>
        <v>22500</v>
      </c>
      <c r="BJ190" s="30">
        <f t="shared" ref="BJ190:BR190" si="549">BJ$128/10*$C188/(2+$E$12)</f>
        <v>38571.428571428565</v>
      </c>
      <c r="BK190" s="30">
        <f t="shared" si="549"/>
        <v>50051.020408163262</v>
      </c>
      <c r="BL190" s="30">
        <f t="shared" si="549"/>
        <v>58250.728862973781</v>
      </c>
      <c r="BM190" s="30">
        <f t="shared" si="549"/>
        <v>64107.66347355269</v>
      </c>
      <c r="BN190" s="30">
        <f t="shared" si="549"/>
        <v>68291.188195394774</v>
      </c>
      <c r="BO190" s="30">
        <f t="shared" si="549"/>
        <v>71279.420139567665</v>
      </c>
      <c r="BP190" s="30">
        <f t="shared" si="549"/>
        <v>73413.87152826252</v>
      </c>
      <c r="BQ190" s="30">
        <f t="shared" si="549"/>
        <v>74938.479663044869</v>
      </c>
      <c r="BR190" s="30">
        <f t="shared" si="549"/>
        <v>76027.485473603592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755.14285714285711</v>
      </c>
      <c r="F191" s="28">
        <f t="shared" ref="F191:N191" si="550">F155+F167+F179</f>
        <v>544.53061224489795</v>
      </c>
      <c r="G191" s="28">
        <f t="shared" si="550"/>
        <v>394.09329446064146</v>
      </c>
      <c r="H191" s="28">
        <f t="shared" si="550"/>
        <v>286.63806747188664</v>
      </c>
      <c r="I191" s="28">
        <f t="shared" si="550"/>
        <v>209.88433390849048</v>
      </c>
      <c r="J191" s="28">
        <f t="shared" si="550"/>
        <v>155.06023850606465</v>
      </c>
      <c r="K191" s="28">
        <f t="shared" si="550"/>
        <v>115.90017036147478</v>
      </c>
      <c r="L191" s="28">
        <f t="shared" si="550"/>
        <v>87.928693115339186</v>
      </c>
      <c r="M191" s="28">
        <f t="shared" si="550"/>
        <v>67.949066510956442</v>
      </c>
      <c r="N191" s="28">
        <f t="shared" si="550"/>
        <v>53.677904650683146</v>
      </c>
      <c r="P191" s="163" t="s">
        <v>18</v>
      </c>
      <c r="Q191" s="162">
        <v>20000</v>
      </c>
      <c r="R191" s="58" t="s">
        <v>19</v>
      </c>
      <c r="S191" s="28">
        <f>S155+S167+S179</f>
        <v>755.14285714285711</v>
      </c>
      <c r="T191" s="28">
        <f t="shared" ref="T191:AB191" si="551">T155+T167+T179</f>
        <v>544.53061224489795</v>
      </c>
      <c r="U191" s="28">
        <f t="shared" si="551"/>
        <v>394.09329446064146</v>
      </c>
      <c r="V191" s="28">
        <f t="shared" si="551"/>
        <v>286.63806747188664</v>
      </c>
      <c r="W191" s="28">
        <f t="shared" si="551"/>
        <v>209.88433390849048</v>
      </c>
      <c r="X191" s="28">
        <f t="shared" si="551"/>
        <v>155.06023850606465</v>
      </c>
      <c r="Y191" s="28">
        <f t="shared" si="551"/>
        <v>115.90017036147478</v>
      </c>
      <c r="Z191" s="28">
        <f t="shared" si="551"/>
        <v>87.928693115339186</v>
      </c>
      <c r="AA191" s="28">
        <f t="shared" si="551"/>
        <v>67.949066510956442</v>
      </c>
      <c r="AB191" s="28">
        <f t="shared" si="551"/>
        <v>53.677904650683146</v>
      </c>
      <c r="AD191" s="163" t="s">
        <v>18</v>
      </c>
      <c r="AE191" s="162">
        <v>20000</v>
      </c>
      <c r="AF191" s="58" t="s">
        <v>19</v>
      </c>
      <c r="AG191" s="28">
        <f>AG155+AG167+AG179</f>
        <v>755.14285714285711</v>
      </c>
      <c r="AH191" s="28">
        <f t="shared" ref="AH191:AP191" si="552">AH155+AH167+AH179</f>
        <v>544.53061224489795</v>
      </c>
      <c r="AI191" s="28">
        <f t="shared" si="552"/>
        <v>394.09329446064146</v>
      </c>
      <c r="AJ191" s="28">
        <f t="shared" si="552"/>
        <v>286.63806747188664</v>
      </c>
      <c r="AK191" s="28">
        <f t="shared" si="552"/>
        <v>209.88433390849048</v>
      </c>
      <c r="AL191" s="28">
        <f t="shared" si="552"/>
        <v>155.06023850606465</v>
      </c>
      <c r="AM191" s="28">
        <f t="shared" si="552"/>
        <v>115.90017036147478</v>
      </c>
      <c r="AN191" s="28">
        <f t="shared" si="552"/>
        <v>87.928693115339186</v>
      </c>
      <c r="AO191" s="28">
        <f t="shared" si="552"/>
        <v>67.949066510956442</v>
      </c>
      <c r="AP191" s="28">
        <f t="shared" si="552"/>
        <v>53.677904650683146</v>
      </c>
      <c r="AR191" s="163" t="s">
        <v>18</v>
      </c>
      <c r="AS191" s="162">
        <v>20000</v>
      </c>
      <c r="AT191" s="58" t="s">
        <v>19</v>
      </c>
      <c r="AU191" s="28">
        <f>AU155+AU167+AU179</f>
        <v>755.14285714285711</v>
      </c>
      <c r="AV191" s="28">
        <f t="shared" ref="AV191:BD191" si="553">AV155+AV167+AV179</f>
        <v>544.53061224489795</v>
      </c>
      <c r="AW191" s="28">
        <f t="shared" si="553"/>
        <v>394.09329446064146</v>
      </c>
      <c r="AX191" s="28">
        <f t="shared" si="553"/>
        <v>286.63806747188664</v>
      </c>
      <c r="AY191" s="28">
        <f t="shared" si="553"/>
        <v>209.88433390849048</v>
      </c>
      <c r="AZ191" s="28">
        <f t="shared" si="553"/>
        <v>155.06023850606465</v>
      </c>
      <c r="BA191" s="28">
        <f t="shared" si="553"/>
        <v>115.90017036147478</v>
      </c>
      <c r="BB191" s="28">
        <f t="shared" si="553"/>
        <v>87.928693115339186</v>
      </c>
      <c r="BC191" s="28">
        <f t="shared" si="553"/>
        <v>67.949066510956442</v>
      </c>
      <c r="BD191" s="28">
        <f t="shared" si="553"/>
        <v>53.677904650683146</v>
      </c>
      <c r="BF191" s="163" t="s">
        <v>18</v>
      </c>
      <c r="BG191" s="162">
        <v>20000</v>
      </c>
      <c r="BH191" s="58" t="s">
        <v>19</v>
      </c>
      <c r="BI191" s="28">
        <f>BI155+BI167+BI179</f>
        <v>755.14285714285711</v>
      </c>
      <c r="BJ191" s="28">
        <f t="shared" ref="BJ191:BR191" si="554">BJ155+BJ167+BJ179</f>
        <v>544.53061224489795</v>
      </c>
      <c r="BK191" s="28">
        <f t="shared" si="554"/>
        <v>394.09329446064146</v>
      </c>
      <c r="BL191" s="28">
        <f t="shared" si="554"/>
        <v>286.63806747188664</v>
      </c>
      <c r="BM191" s="28">
        <f t="shared" si="554"/>
        <v>209.88433390849048</v>
      </c>
      <c r="BN191" s="28">
        <f t="shared" si="554"/>
        <v>155.06023850606465</v>
      </c>
      <c r="BO191" s="28">
        <f t="shared" si="554"/>
        <v>115.90017036147478</v>
      </c>
      <c r="BP191" s="28">
        <f t="shared" si="554"/>
        <v>87.928693115339186</v>
      </c>
      <c r="BQ191" s="28">
        <f t="shared" si="554"/>
        <v>67.949066510956442</v>
      </c>
      <c r="BR191" s="28">
        <f t="shared" si="554"/>
        <v>53.677904650683146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438.05783304575482</v>
      </c>
      <c r="J192" s="28"/>
      <c r="K192" s="28"/>
      <c r="L192" s="28"/>
      <c r="M192" s="28"/>
      <c r="N192" s="28">
        <f>SUM(E191:N191)/10</f>
        <v>267.08052383732922</v>
      </c>
      <c r="P192" s="163"/>
      <c r="Q192" s="162"/>
      <c r="R192" s="20" t="s">
        <v>22</v>
      </c>
      <c r="S192" s="28"/>
      <c r="T192" s="28"/>
      <c r="U192" s="28"/>
      <c r="V192" s="28"/>
      <c r="W192" s="29">
        <f>SUM(S191:W191)/5</f>
        <v>438.05783304575482</v>
      </c>
      <c r="X192" s="28"/>
      <c r="Y192" s="28"/>
      <c r="Z192" s="28"/>
      <c r="AA192" s="28"/>
      <c r="AB192" s="28">
        <f>SUM(S191:AB191)/10</f>
        <v>267.08052383732922</v>
      </c>
      <c r="AD192" s="163"/>
      <c r="AE192" s="162"/>
      <c r="AF192" s="20" t="s">
        <v>22</v>
      </c>
      <c r="AG192" s="28"/>
      <c r="AH192" s="28"/>
      <c r="AI192" s="28"/>
      <c r="AJ192" s="28"/>
      <c r="AK192" s="29">
        <f>SUM(AG191:AK191)/5</f>
        <v>438.05783304575482</v>
      </c>
      <c r="AL192" s="28"/>
      <c r="AM192" s="28"/>
      <c r="AN192" s="28"/>
      <c r="AO192" s="28"/>
      <c r="AP192" s="28">
        <f>SUM(AG191:AP191)/10</f>
        <v>267.08052383732922</v>
      </c>
      <c r="AR192" s="163"/>
      <c r="AS192" s="162"/>
      <c r="AT192" s="20" t="s">
        <v>22</v>
      </c>
      <c r="AU192" s="28"/>
      <c r="AV192" s="28"/>
      <c r="AW192" s="28"/>
      <c r="AX192" s="28"/>
      <c r="AY192" s="29">
        <f>SUM(AU191:AY191)/5</f>
        <v>438.05783304575482</v>
      </c>
      <c r="AZ192" s="28"/>
      <c r="BA192" s="28"/>
      <c r="BB192" s="28"/>
      <c r="BC192" s="28"/>
      <c r="BD192" s="28">
        <f>SUM(AU191:BD191)/10</f>
        <v>267.08052383732922</v>
      </c>
      <c r="BF192" s="163"/>
      <c r="BG192" s="162"/>
      <c r="BH192" s="20" t="s">
        <v>22</v>
      </c>
      <c r="BI192" s="28"/>
      <c r="BJ192" s="28"/>
      <c r="BK192" s="28"/>
      <c r="BL192" s="28"/>
      <c r="BM192" s="29">
        <f>SUM(BI191:BM191)/5</f>
        <v>438.05783304575482</v>
      </c>
      <c r="BN192" s="28"/>
      <c r="BO192" s="28"/>
      <c r="BP192" s="28"/>
      <c r="BQ192" s="28"/>
      <c r="BR192" s="28">
        <f>SUM(BI191:BR191)/10</f>
        <v>267.08052383732922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755.14285714285711</v>
      </c>
      <c r="F193" s="28">
        <f t="shared" ref="F193:N194" si="555">F157+F169+F181</f>
        <v>1299.6734693877552</v>
      </c>
      <c r="G193" s="28">
        <f t="shared" si="555"/>
        <v>1693.7667638483965</v>
      </c>
      <c r="H193" s="28">
        <f t="shared" si="555"/>
        <v>1980.4048313202829</v>
      </c>
      <c r="I193" s="29">
        <f t="shared" si="555"/>
        <v>2190.2891652287735</v>
      </c>
      <c r="J193" s="28">
        <f t="shared" si="555"/>
        <v>2345.3494037348382</v>
      </c>
      <c r="K193" s="28">
        <f t="shared" si="555"/>
        <v>2461.2495740963122</v>
      </c>
      <c r="L193" s="28">
        <f t="shared" si="555"/>
        <v>2549.178267211651</v>
      </c>
      <c r="M193" s="28">
        <f t="shared" si="555"/>
        <v>2617.1273337226098</v>
      </c>
      <c r="N193" s="28">
        <f t="shared" si="555"/>
        <v>2670.8052383732938</v>
      </c>
      <c r="P193" s="163"/>
      <c r="Q193" s="162"/>
      <c r="R193" s="20" t="s">
        <v>52</v>
      </c>
      <c r="S193" s="28">
        <f>S157+S169+S181</f>
        <v>755.14285714285711</v>
      </c>
      <c r="T193" s="28">
        <f t="shared" ref="T193:AB194" si="556">T157+T169+T181</f>
        <v>1299.6734693877552</v>
      </c>
      <c r="U193" s="28">
        <f t="shared" si="556"/>
        <v>1693.7667638483965</v>
      </c>
      <c r="V193" s="28">
        <f t="shared" si="556"/>
        <v>1980.4048313202829</v>
      </c>
      <c r="W193" s="29">
        <f t="shared" si="556"/>
        <v>2190.2891652287735</v>
      </c>
      <c r="X193" s="28">
        <f t="shared" si="556"/>
        <v>2345.3494037348382</v>
      </c>
      <c r="Y193" s="28">
        <f t="shared" si="556"/>
        <v>2461.2495740963122</v>
      </c>
      <c r="Z193" s="28">
        <f t="shared" si="556"/>
        <v>2549.178267211651</v>
      </c>
      <c r="AA193" s="28">
        <f t="shared" si="556"/>
        <v>2617.1273337226098</v>
      </c>
      <c r="AB193" s="28">
        <f t="shared" si="556"/>
        <v>2670.8052383732938</v>
      </c>
      <c r="AD193" s="163"/>
      <c r="AE193" s="162"/>
      <c r="AF193" s="20" t="s">
        <v>52</v>
      </c>
      <c r="AG193" s="28">
        <f>AG157+AG169+AG181</f>
        <v>755.14285714285711</v>
      </c>
      <c r="AH193" s="28">
        <f t="shared" ref="AH193:AP194" si="557">AH157+AH169+AH181</f>
        <v>1299.6734693877552</v>
      </c>
      <c r="AI193" s="28">
        <f t="shared" si="557"/>
        <v>1693.7667638483965</v>
      </c>
      <c r="AJ193" s="28">
        <f t="shared" si="557"/>
        <v>1980.4048313202829</v>
      </c>
      <c r="AK193" s="29">
        <f t="shared" si="557"/>
        <v>2190.2891652287735</v>
      </c>
      <c r="AL193" s="28">
        <f t="shared" si="557"/>
        <v>2345.3494037348382</v>
      </c>
      <c r="AM193" s="28">
        <f t="shared" si="557"/>
        <v>2461.2495740963122</v>
      </c>
      <c r="AN193" s="28">
        <f t="shared" si="557"/>
        <v>2549.178267211651</v>
      </c>
      <c r="AO193" s="28">
        <f t="shared" si="557"/>
        <v>2617.1273337226098</v>
      </c>
      <c r="AP193" s="28">
        <f t="shared" si="557"/>
        <v>2670.8052383732938</v>
      </c>
      <c r="AR193" s="163"/>
      <c r="AS193" s="162"/>
      <c r="AT193" s="20" t="s">
        <v>52</v>
      </c>
      <c r="AU193" s="28">
        <f>AU157+AU169+AU181</f>
        <v>755.14285714285711</v>
      </c>
      <c r="AV193" s="28">
        <f t="shared" ref="AV193:BD194" si="558">AV157+AV169+AV181</f>
        <v>1299.6734693877552</v>
      </c>
      <c r="AW193" s="28">
        <f t="shared" si="558"/>
        <v>1693.7667638483965</v>
      </c>
      <c r="AX193" s="28">
        <f t="shared" si="558"/>
        <v>1980.4048313202829</v>
      </c>
      <c r="AY193" s="29">
        <f t="shared" si="558"/>
        <v>2190.2891652287735</v>
      </c>
      <c r="AZ193" s="28">
        <f t="shared" si="558"/>
        <v>2345.3494037348382</v>
      </c>
      <c r="BA193" s="28">
        <f t="shared" si="558"/>
        <v>2461.2495740963122</v>
      </c>
      <c r="BB193" s="28">
        <f t="shared" si="558"/>
        <v>2549.178267211651</v>
      </c>
      <c r="BC193" s="28">
        <f t="shared" si="558"/>
        <v>2617.1273337226098</v>
      </c>
      <c r="BD193" s="28">
        <f t="shared" si="558"/>
        <v>2670.8052383732938</v>
      </c>
      <c r="BF193" s="163"/>
      <c r="BG193" s="162"/>
      <c r="BH193" s="20" t="s">
        <v>52</v>
      </c>
      <c r="BI193" s="28">
        <f>BI157+BI169+BI181</f>
        <v>755.14285714285711</v>
      </c>
      <c r="BJ193" s="28">
        <f t="shared" ref="BJ193:BR194" si="559">BJ157+BJ169+BJ181</f>
        <v>1299.6734693877552</v>
      </c>
      <c r="BK193" s="28">
        <f t="shared" si="559"/>
        <v>1693.7667638483965</v>
      </c>
      <c r="BL193" s="28">
        <f t="shared" si="559"/>
        <v>1980.4048313202829</v>
      </c>
      <c r="BM193" s="29">
        <f t="shared" si="559"/>
        <v>2190.2891652287735</v>
      </c>
      <c r="BN193" s="28">
        <f t="shared" si="559"/>
        <v>2345.3494037348382</v>
      </c>
      <c r="BO193" s="28">
        <f t="shared" si="559"/>
        <v>2461.2495740963122</v>
      </c>
      <c r="BP193" s="28">
        <f t="shared" si="559"/>
        <v>2549.178267211651</v>
      </c>
      <c r="BQ193" s="28">
        <f t="shared" si="559"/>
        <v>2617.1273337226098</v>
      </c>
      <c r="BR193" s="28">
        <f t="shared" si="559"/>
        <v>2670.8052383732938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15102.857142857141</v>
      </c>
      <c r="F194" s="28">
        <f t="shared" si="555"/>
        <v>10890.612244897959</v>
      </c>
      <c r="G194" s="28">
        <f t="shared" si="555"/>
        <v>7881.8658892128287</v>
      </c>
      <c r="H194" s="28">
        <f t="shared" si="555"/>
        <v>5732.761349437732</v>
      </c>
      <c r="I194" s="28">
        <f t="shared" si="555"/>
        <v>4197.68667816981</v>
      </c>
      <c r="J194" s="28">
        <f t="shared" si="555"/>
        <v>3101.2047701212932</v>
      </c>
      <c r="K194" s="28">
        <f t="shared" si="555"/>
        <v>2318.0034072294957</v>
      </c>
      <c r="L194" s="28">
        <f t="shared" si="555"/>
        <v>1758.5738623067837</v>
      </c>
      <c r="M194" s="28">
        <f t="shared" si="555"/>
        <v>1358.9813302191287</v>
      </c>
      <c r="N194" s="28">
        <f t="shared" si="555"/>
        <v>1073.5580930136628</v>
      </c>
      <c r="P194" s="163"/>
      <c r="Q194" s="162">
        <v>400000</v>
      </c>
      <c r="R194" s="58" t="s">
        <v>19</v>
      </c>
      <c r="S194" s="28">
        <f>S158+S170+S182</f>
        <v>15102.857142857141</v>
      </c>
      <c r="T194" s="28">
        <f t="shared" si="556"/>
        <v>10890.612244897959</v>
      </c>
      <c r="U194" s="28">
        <f t="shared" si="556"/>
        <v>7881.8658892128287</v>
      </c>
      <c r="V194" s="28">
        <f t="shared" si="556"/>
        <v>5732.761349437732</v>
      </c>
      <c r="W194" s="28">
        <f t="shared" si="556"/>
        <v>4197.68667816981</v>
      </c>
      <c r="X194" s="28">
        <f t="shared" si="556"/>
        <v>3101.2047701212932</v>
      </c>
      <c r="Y194" s="28">
        <f t="shared" si="556"/>
        <v>2318.0034072294957</v>
      </c>
      <c r="Z194" s="28">
        <f t="shared" si="556"/>
        <v>1758.5738623067837</v>
      </c>
      <c r="AA194" s="28">
        <f t="shared" si="556"/>
        <v>1358.9813302191287</v>
      </c>
      <c r="AB194" s="28">
        <f t="shared" si="556"/>
        <v>1073.5580930136628</v>
      </c>
      <c r="AD194" s="163"/>
      <c r="AE194" s="162">
        <v>400000</v>
      </c>
      <c r="AF194" s="58" t="s">
        <v>19</v>
      </c>
      <c r="AG194" s="28">
        <f>AG158+AG170+AG182</f>
        <v>15102.857142857141</v>
      </c>
      <c r="AH194" s="28">
        <f t="shared" si="557"/>
        <v>10890.612244897959</v>
      </c>
      <c r="AI194" s="28">
        <f t="shared" si="557"/>
        <v>7881.8658892128287</v>
      </c>
      <c r="AJ194" s="28">
        <f t="shared" si="557"/>
        <v>5732.761349437732</v>
      </c>
      <c r="AK194" s="28">
        <f t="shared" si="557"/>
        <v>4197.68667816981</v>
      </c>
      <c r="AL194" s="28">
        <f t="shared" si="557"/>
        <v>3101.2047701212932</v>
      </c>
      <c r="AM194" s="28">
        <f t="shared" si="557"/>
        <v>2318.0034072294957</v>
      </c>
      <c r="AN194" s="28">
        <f t="shared" si="557"/>
        <v>1758.5738623067837</v>
      </c>
      <c r="AO194" s="28">
        <f t="shared" si="557"/>
        <v>1358.9813302191287</v>
      </c>
      <c r="AP194" s="28">
        <f t="shared" si="557"/>
        <v>1073.5580930136628</v>
      </c>
      <c r="AR194" s="163"/>
      <c r="AS194" s="162">
        <v>400000</v>
      </c>
      <c r="AT194" s="58" t="s">
        <v>19</v>
      </c>
      <c r="AU194" s="28">
        <f>AU158+AU170+AU182</f>
        <v>15102.857142857141</v>
      </c>
      <c r="AV194" s="28">
        <f t="shared" si="558"/>
        <v>10890.612244897959</v>
      </c>
      <c r="AW194" s="28">
        <f t="shared" si="558"/>
        <v>7881.8658892128287</v>
      </c>
      <c r="AX194" s="28">
        <f t="shared" si="558"/>
        <v>5732.761349437732</v>
      </c>
      <c r="AY194" s="28">
        <f t="shared" si="558"/>
        <v>4197.68667816981</v>
      </c>
      <c r="AZ194" s="28">
        <f t="shared" si="558"/>
        <v>3101.2047701212932</v>
      </c>
      <c r="BA194" s="28">
        <f t="shared" si="558"/>
        <v>2318.0034072294957</v>
      </c>
      <c r="BB194" s="28">
        <f t="shared" si="558"/>
        <v>1758.5738623067837</v>
      </c>
      <c r="BC194" s="28">
        <f t="shared" si="558"/>
        <v>1358.9813302191287</v>
      </c>
      <c r="BD194" s="28">
        <f t="shared" si="558"/>
        <v>1073.5580930136628</v>
      </c>
      <c r="BF194" s="163"/>
      <c r="BG194" s="162">
        <v>400000</v>
      </c>
      <c r="BH194" s="58" t="s">
        <v>19</v>
      </c>
      <c r="BI194" s="28">
        <f>BI158+BI170+BI182</f>
        <v>15102.857142857141</v>
      </c>
      <c r="BJ194" s="28">
        <f t="shared" si="559"/>
        <v>10890.612244897959</v>
      </c>
      <c r="BK194" s="28">
        <f t="shared" si="559"/>
        <v>7881.8658892128287</v>
      </c>
      <c r="BL194" s="28">
        <f t="shared" si="559"/>
        <v>5732.761349437732</v>
      </c>
      <c r="BM194" s="28">
        <f t="shared" si="559"/>
        <v>4197.68667816981</v>
      </c>
      <c r="BN194" s="28">
        <f t="shared" si="559"/>
        <v>3101.2047701212932</v>
      </c>
      <c r="BO194" s="28">
        <f t="shared" si="559"/>
        <v>2318.0034072294957</v>
      </c>
      <c r="BP194" s="28">
        <f t="shared" si="559"/>
        <v>1758.5738623067837</v>
      </c>
      <c r="BQ194" s="28">
        <f t="shared" si="559"/>
        <v>1358.9813302191287</v>
      </c>
      <c r="BR194" s="28">
        <f t="shared" si="559"/>
        <v>1073.5580930136628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8761.1566609150941</v>
      </c>
      <c r="J195" s="28"/>
      <c r="K195" s="28"/>
      <c r="L195" s="28"/>
      <c r="M195" s="28"/>
      <c r="N195" s="28">
        <f>SUM(E194:N194)/10</f>
        <v>5341.6104767465831</v>
      </c>
      <c r="P195" s="163"/>
      <c r="Q195" s="162"/>
      <c r="R195" s="20" t="s">
        <v>22</v>
      </c>
      <c r="S195" s="28"/>
      <c r="T195" s="28"/>
      <c r="U195" s="28"/>
      <c r="V195" s="28"/>
      <c r="W195" s="29">
        <f>SUM(S194:W194)/5</f>
        <v>8761.1566609150941</v>
      </c>
      <c r="X195" s="28"/>
      <c r="Y195" s="28"/>
      <c r="Z195" s="28"/>
      <c r="AA195" s="28"/>
      <c r="AB195" s="28">
        <f>SUM(S194:AB194)/10</f>
        <v>5341.6104767465831</v>
      </c>
      <c r="AD195" s="163"/>
      <c r="AE195" s="162"/>
      <c r="AF195" s="20" t="s">
        <v>22</v>
      </c>
      <c r="AG195" s="28"/>
      <c r="AH195" s="28"/>
      <c r="AI195" s="28"/>
      <c r="AJ195" s="28"/>
      <c r="AK195" s="29">
        <f>SUM(AG194:AK194)/5</f>
        <v>8761.1566609150941</v>
      </c>
      <c r="AL195" s="28"/>
      <c r="AM195" s="28"/>
      <c r="AN195" s="28"/>
      <c r="AO195" s="28"/>
      <c r="AP195" s="28">
        <f>SUM(AG194:AP194)/10</f>
        <v>5341.6104767465831</v>
      </c>
      <c r="AR195" s="163"/>
      <c r="AS195" s="162"/>
      <c r="AT195" s="20" t="s">
        <v>22</v>
      </c>
      <c r="AU195" s="28"/>
      <c r="AV195" s="28"/>
      <c r="AW195" s="28"/>
      <c r="AX195" s="28"/>
      <c r="AY195" s="29">
        <f>SUM(AU194:AY194)/5</f>
        <v>8761.1566609150941</v>
      </c>
      <c r="AZ195" s="28"/>
      <c r="BA195" s="28"/>
      <c r="BB195" s="28"/>
      <c r="BC195" s="28"/>
      <c r="BD195" s="28">
        <f>SUM(AU194:BD194)/10</f>
        <v>5341.6104767465831</v>
      </c>
      <c r="BF195" s="163"/>
      <c r="BG195" s="162"/>
      <c r="BH195" s="20" t="s">
        <v>22</v>
      </c>
      <c r="BI195" s="28"/>
      <c r="BJ195" s="28"/>
      <c r="BK195" s="28"/>
      <c r="BL195" s="28"/>
      <c r="BM195" s="29">
        <f>SUM(BI194:BM194)/5</f>
        <v>8761.1566609150941</v>
      </c>
      <c r="BN195" s="28"/>
      <c r="BO195" s="28"/>
      <c r="BP195" s="28"/>
      <c r="BQ195" s="28"/>
      <c r="BR195" s="28">
        <f>SUM(BI194:BR194)/10</f>
        <v>5341.6104767465831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15102.857142857141</v>
      </c>
      <c r="F196" s="28">
        <f t="shared" ref="F196:N197" si="560">F160+F172+F184</f>
        <v>25993.4693877551</v>
      </c>
      <c r="G196" s="28">
        <f t="shared" si="560"/>
        <v>33875.335276967926</v>
      </c>
      <c r="H196" s="28">
        <f t="shared" si="560"/>
        <v>39608.096626405662</v>
      </c>
      <c r="I196" s="29">
        <f t="shared" si="560"/>
        <v>43805.783304575467</v>
      </c>
      <c r="J196" s="28">
        <f t="shared" si="560"/>
        <v>46906.988074696768</v>
      </c>
      <c r="K196" s="28">
        <f t="shared" si="560"/>
        <v>49224.991481926249</v>
      </c>
      <c r="L196" s="28">
        <f t="shared" si="560"/>
        <v>50983.565344233022</v>
      </c>
      <c r="M196" s="28">
        <f t="shared" si="560"/>
        <v>52342.546674452191</v>
      </c>
      <c r="N196" s="28">
        <f t="shared" si="560"/>
        <v>53416.104767465877</v>
      </c>
      <c r="P196" s="163"/>
      <c r="Q196" s="162"/>
      <c r="R196" s="20" t="s">
        <v>52</v>
      </c>
      <c r="S196" s="28">
        <f>S160+S172+S184</f>
        <v>15102.857142857141</v>
      </c>
      <c r="T196" s="28">
        <f t="shared" ref="T196:AB197" si="561">T160+T172+T184</f>
        <v>25993.4693877551</v>
      </c>
      <c r="U196" s="28">
        <f t="shared" si="561"/>
        <v>33875.335276967926</v>
      </c>
      <c r="V196" s="28">
        <f t="shared" si="561"/>
        <v>39608.096626405662</v>
      </c>
      <c r="W196" s="29">
        <f t="shared" si="561"/>
        <v>43805.783304575467</v>
      </c>
      <c r="X196" s="28">
        <f t="shared" si="561"/>
        <v>46906.988074696768</v>
      </c>
      <c r="Y196" s="28">
        <f t="shared" si="561"/>
        <v>49224.991481926249</v>
      </c>
      <c r="Z196" s="28">
        <f t="shared" si="561"/>
        <v>50983.565344233022</v>
      </c>
      <c r="AA196" s="28">
        <f t="shared" si="561"/>
        <v>52342.546674452191</v>
      </c>
      <c r="AB196" s="28">
        <f t="shared" si="561"/>
        <v>53416.104767465877</v>
      </c>
      <c r="AD196" s="163"/>
      <c r="AE196" s="162"/>
      <c r="AF196" s="20" t="s">
        <v>52</v>
      </c>
      <c r="AG196" s="28">
        <f>AG160+AG172+AG184</f>
        <v>15102.857142857141</v>
      </c>
      <c r="AH196" s="28">
        <f t="shared" ref="AH196:AP197" si="562">AH160+AH172+AH184</f>
        <v>25993.4693877551</v>
      </c>
      <c r="AI196" s="28">
        <f t="shared" si="562"/>
        <v>33875.335276967926</v>
      </c>
      <c r="AJ196" s="28">
        <f t="shared" si="562"/>
        <v>39608.096626405662</v>
      </c>
      <c r="AK196" s="29">
        <f t="shared" si="562"/>
        <v>43805.783304575467</v>
      </c>
      <c r="AL196" s="28">
        <f t="shared" si="562"/>
        <v>46906.988074696768</v>
      </c>
      <c r="AM196" s="28">
        <f t="shared" si="562"/>
        <v>49224.991481926249</v>
      </c>
      <c r="AN196" s="28">
        <f t="shared" si="562"/>
        <v>50983.565344233022</v>
      </c>
      <c r="AO196" s="28">
        <f t="shared" si="562"/>
        <v>52342.546674452191</v>
      </c>
      <c r="AP196" s="28">
        <f t="shared" si="562"/>
        <v>53416.104767465877</v>
      </c>
      <c r="AR196" s="163"/>
      <c r="AS196" s="162"/>
      <c r="AT196" s="20" t="s">
        <v>52</v>
      </c>
      <c r="AU196" s="28">
        <f>AU160+AU172+AU184</f>
        <v>15102.857142857141</v>
      </c>
      <c r="AV196" s="28">
        <f t="shared" ref="AV196:BD197" si="563">AV160+AV172+AV184</f>
        <v>25993.4693877551</v>
      </c>
      <c r="AW196" s="28">
        <f t="shared" si="563"/>
        <v>33875.335276967926</v>
      </c>
      <c r="AX196" s="28">
        <f t="shared" si="563"/>
        <v>39608.096626405662</v>
      </c>
      <c r="AY196" s="29">
        <f t="shared" si="563"/>
        <v>43805.783304575467</v>
      </c>
      <c r="AZ196" s="28">
        <f t="shared" si="563"/>
        <v>46906.988074696768</v>
      </c>
      <c r="BA196" s="28">
        <f t="shared" si="563"/>
        <v>49224.991481926249</v>
      </c>
      <c r="BB196" s="28">
        <f t="shared" si="563"/>
        <v>50983.565344233022</v>
      </c>
      <c r="BC196" s="28">
        <f t="shared" si="563"/>
        <v>52342.546674452191</v>
      </c>
      <c r="BD196" s="28">
        <f t="shared" si="563"/>
        <v>53416.104767465877</v>
      </c>
      <c r="BF196" s="163"/>
      <c r="BG196" s="162"/>
      <c r="BH196" s="20" t="s">
        <v>52</v>
      </c>
      <c r="BI196" s="28">
        <f>BI160+BI172+BI184</f>
        <v>15102.857142857141</v>
      </c>
      <c r="BJ196" s="28">
        <f t="shared" ref="BJ196:BR197" si="564">BJ160+BJ172+BJ184</f>
        <v>25993.4693877551</v>
      </c>
      <c r="BK196" s="28">
        <f t="shared" si="564"/>
        <v>33875.335276967926</v>
      </c>
      <c r="BL196" s="28">
        <f t="shared" si="564"/>
        <v>39608.096626405662</v>
      </c>
      <c r="BM196" s="29">
        <f t="shared" si="564"/>
        <v>43805.783304575467</v>
      </c>
      <c r="BN196" s="28">
        <f t="shared" si="564"/>
        <v>46906.988074696768</v>
      </c>
      <c r="BO196" s="28">
        <f t="shared" si="564"/>
        <v>49224.991481926249</v>
      </c>
      <c r="BP196" s="28">
        <f t="shared" si="564"/>
        <v>50983.565344233022</v>
      </c>
      <c r="BQ196" s="28">
        <f t="shared" si="564"/>
        <v>52342.546674452191</v>
      </c>
      <c r="BR196" s="28">
        <f t="shared" si="564"/>
        <v>53416.104767465877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37757.142857142855</v>
      </c>
      <c r="F197" s="30">
        <f t="shared" si="560"/>
        <v>27226.5306122449</v>
      </c>
      <c r="G197" s="30">
        <f t="shared" si="560"/>
        <v>19704.66472303207</v>
      </c>
      <c r="H197" s="30">
        <f t="shared" si="560"/>
        <v>14331.90337359433</v>
      </c>
      <c r="I197" s="30">
        <f t="shared" si="560"/>
        <v>10494.216695424526</v>
      </c>
      <c r="J197" s="30">
        <f t="shared" si="560"/>
        <v>7753.0119253032326</v>
      </c>
      <c r="K197" s="30">
        <f t="shared" si="560"/>
        <v>5795.0085180737378</v>
      </c>
      <c r="L197" s="30">
        <f t="shared" si="560"/>
        <v>4396.4346557669596</v>
      </c>
      <c r="M197" s="30">
        <f t="shared" si="560"/>
        <v>3397.4533255478218</v>
      </c>
      <c r="N197" s="30">
        <f t="shared" si="560"/>
        <v>2683.895232534157</v>
      </c>
      <c r="P197" s="163"/>
      <c r="Q197" s="161">
        <v>1000000</v>
      </c>
      <c r="R197" s="16" t="s">
        <v>19</v>
      </c>
      <c r="S197" s="30">
        <f>S161+S173+S185</f>
        <v>37757.142857142855</v>
      </c>
      <c r="T197" s="30">
        <f t="shared" si="561"/>
        <v>27226.5306122449</v>
      </c>
      <c r="U197" s="30">
        <f t="shared" si="561"/>
        <v>19704.66472303207</v>
      </c>
      <c r="V197" s="30">
        <f t="shared" si="561"/>
        <v>14331.90337359433</v>
      </c>
      <c r="W197" s="30">
        <f t="shared" si="561"/>
        <v>10494.216695424526</v>
      </c>
      <c r="X197" s="30">
        <f t="shared" si="561"/>
        <v>7753.0119253032326</v>
      </c>
      <c r="Y197" s="30">
        <f t="shared" si="561"/>
        <v>5795.0085180737378</v>
      </c>
      <c r="Z197" s="30">
        <f t="shared" si="561"/>
        <v>4396.4346557669596</v>
      </c>
      <c r="AA197" s="30">
        <f t="shared" si="561"/>
        <v>3397.4533255478218</v>
      </c>
      <c r="AB197" s="30">
        <f t="shared" si="561"/>
        <v>2683.895232534157</v>
      </c>
      <c r="AD197" s="163"/>
      <c r="AE197" s="161">
        <v>1000000</v>
      </c>
      <c r="AF197" s="16" t="s">
        <v>19</v>
      </c>
      <c r="AG197" s="30">
        <f>AG161+AG173+AG185</f>
        <v>37757.142857142855</v>
      </c>
      <c r="AH197" s="30">
        <f t="shared" si="562"/>
        <v>27226.5306122449</v>
      </c>
      <c r="AI197" s="30">
        <f t="shared" si="562"/>
        <v>19704.66472303207</v>
      </c>
      <c r="AJ197" s="30">
        <f t="shared" si="562"/>
        <v>14331.90337359433</v>
      </c>
      <c r="AK197" s="30">
        <f t="shared" si="562"/>
        <v>10494.216695424526</v>
      </c>
      <c r="AL197" s="30">
        <f t="shared" si="562"/>
        <v>7753.0119253032326</v>
      </c>
      <c r="AM197" s="30">
        <f t="shared" si="562"/>
        <v>5795.0085180737378</v>
      </c>
      <c r="AN197" s="30">
        <f t="shared" si="562"/>
        <v>4396.4346557669596</v>
      </c>
      <c r="AO197" s="30">
        <f t="shared" si="562"/>
        <v>3397.4533255478218</v>
      </c>
      <c r="AP197" s="30">
        <f t="shared" si="562"/>
        <v>2683.895232534157</v>
      </c>
      <c r="AR197" s="163"/>
      <c r="AS197" s="161">
        <v>1000000</v>
      </c>
      <c r="AT197" s="16" t="s">
        <v>19</v>
      </c>
      <c r="AU197" s="30">
        <f>AU161+AU173+AU185</f>
        <v>37757.142857142855</v>
      </c>
      <c r="AV197" s="30">
        <f t="shared" si="563"/>
        <v>27226.5306122449</v>
      </c>
      <c r="AW197" s="30">
        <f t="shared" si="563"/>
        <v>19704.66472303207</v>
      </c>
      <c r="AX197" s="30">
        <f t="shared" si="563"/>
        <v>14331.90337359433</v>
      </c>
      <c r="AY197" s="30">
        <f t="shared" si="563"/>
        <v>10494.216695424526</v>
      </c>
      <c r="AZ197" s="30">
        <f t="shared" si="563"/>
        <v>7753.0119253032326</v>
      </c>
      <c r="BA197" s="30">
        <f t="shared" si="563"/>
        <v>5795.0085180737378</v>
      </c>
      <c r="BB197" s="30">
        <f t="shared" si="563"/>
        <v>4396.4346557669596</v>
      </c>
      <c r="BC197" s="30">
        <f t="shared" si="563"/>
        <v>3397.4533255478218</v>
      </c>
      <c r="BD197" s="30">
        <f t="shared" si="563"/>
        <v>2683.895232534157</v>
      </c>
      <c r="BF197" s="163"/>
      <c r="BG197" s="161">
        <v>1000000</v>
      </c>
      <c r="BH197" s="16" t="s">
        <v>19</v>
      </c>
      <c r="BI197" s="30">
        <f>BI161+BI173+BI185</f>
        <v>37757.142857142855</v>
      </c>
      <c r="BJ197" s="30">
        <f t="shared" si="564"/>
        <v>27226.5306122449</v>
      </c>
      <c r="BK197" s="30">
        <f t="shared" si="564"/>
        <v>19704.66472303207</v>
      </c>
      <c r="BL197" s="30">
        <f t="shared" si="564"/>
        <v>14331.90337359433</v>
      </c>
      <c r="BM197" s="30">
        <f t="shared" si="564"/>
        <v>10494.216695424526</v>
      </c>
      <c r="BN197" s="30">
        <f t="shared" si="564"/>
        <v>7753.0119253032326</v>
      </c>
      <c r="BO197" s="30">
        <f t="shared" si="564"/>
        <v>5795.0085180737378</v>
      </c>
      <c r="BP197" s="30">
        <f t="shared" si="564"/>
        <v>4396.4346557669596</v>
      </c>
      <c r="BQ197" s="30">
        <f t="shared" si="564"/>
        <v>3397.4533255478218</v>
      </c>
      <c r="BR197" s="30">
        <f t="shared" si="564"/>
        <v>2683.895232534157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21902.891652287733</v>
      </c>
      <c r="J198" s="30"/>
      <c r="K198" s="30"/>
      <c r="L198" s="30"/>
      <c r="M198" s="30"/>
      <c r="N198" s="30">
        <f>SUM(E197:N197)/10</f>
        <v>13354.026191866458</v>
      </c>
      <c r="P198" s="163"/>
      <c r="Q198" s="161"/>
      <c r="R198" s="16" t="s">
        <v>22</v>
      </c>
      <c r="S198" s="30"/>
      <c r="T198" s="30"/>
      <c r="U198" s="30"/>
      <c r="V198" s="30"/>
      <c r="W198" s="31">
        <f>SUM(S197:W197)/5</f>
        <v>21902.891652287733</v>
      </c>
      <c r="X198" s="30"/>
      <c r="Y198" s="30"/>
      <c r="Z198" s="30"/>
      <c r="AA198" s="30"/>
      <c r="AB198" s="30">
        <f>SUM(S197:AB197)/10</f>
        <v>13354.026191866458</v>
      </c>
      <c r="AD198" s="163"/>
      <c r="AE198" s="161"/>
      <c r="AF198" s="16" t="s">
        <v>22</v>
      </c>
      <c r="AG198" s="30"/>
      <c r="AH198" s="30"/>
      <c r="AI198" s="30"/>
      <c r="AJ198" s="30"/>
      <c r="AK198" s="31">
        <f>SUM(AG197:AK197)/5</f>
        <v>21902.891652287733</v>
      </c>
      <c r="AL198" s="30"/>
      <c r="AM198" s="30"/>
      <c r="AN198" s="30"/>
      <c r="AO198" s="30"/>
      <c r="AP198" s="30">
        <f>SUM(AG197:AP197)/10</f>
        <v>13354.026191866458</v>
      </c>
      <c r="AR198" s="163"/>
      <c r="AS198" s="161"/>
      <c r="AT198" s="16" t="s">
        <v>22</v>
      </c>
      <c r="AU198" s="30"/>
      <c r="AV198" s="30"/>
      <c r="AW198" s="30"/>
      <c r="AX198" s="30"/>
      <c r="AY198" s="31">
        <f>SUM(AU197:AY197)/5</f>
        <v>21902.891652287733</v>
      </c>
      <c r="AZ198" s="30"/>
      <c r="BA198" s="30"/>
      <c r="BB198" s="30"/>
      <c r="BC198" s="30"/>
      <c r="BD198" s="30">
        <f>SUM(AU197:BD197)/10</f>
        <v>13354.026191866458</v>
      </c>
      <c r="BF198" s="163"/>
      <c r="BG198" s="161"/>
      <c r="BH198" s="16" t="s">
        <v>22</v>
      </c>
      <c r="BI198" s="30"/>
      <c r="BJ198" s="30"/>
      <c r="BK198" s="30"/>
      <c r="BL198" s="30"/>
      <c r="BM198" s="31">
        <f>SUM(BI197:BM197)/5</f>
        <v>21902.891652287733</v>
      </c>
      <c r="BN198" s="30"/>
      <c r="BO198" s="30"/>
      <c r="BP198" s="30"/>
      <c r="BQ198" s="30"/>
      <c r="BR198" s="30">
        <f>SUM(BI197:BR197)/10</f>
        <v>13354.026191866458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37757.142857142855</v>
      </c>
      <c r="F199" s="30">
        <f t="shared" ref="F199:N200" si="565">F163+F175+F187</f>
        <v>64983.673469387759</v>
      </c>
      <c r="G199" s="30">
        <f t="shared" si="565"/>
        <v>84688.338192419818</v>
      </c>
      <c r="H199" s="30">
        <f t="shared" si="565"/>
        <v>99020.241566014171</v>
      </c>
      <c r="I199" s="31">
        <f t="shared" si="565"/>
        <v>109514.45826143867</v>
      </c>
      <c r="J199" s="30">
        <f t="shared" si="565"/>
        <v>117267.47018674191</v>
      </c>
      <c r="K199" s="30">
        <f t="shared" si="565"/>
        <v>123062.47870481564</v>
      </c>
      <c r="L199" s="30">
        <f t="shared" si="565"/>
        <v>127458.91336058255</v>
      </c>
      <c r="M199" s="30">
        <f t="shared" si="565"/>
        <v>130856.3666861305</v>
      </c>
      <c r="N199" s="30">
        <f t="shared" si="565"/>
        <v>133540.26191866468</v>
      </c>
      <c r="P199" s="163"/>
      <c r="Q199" s="161"/>
      <c r="R199" s="16" t="s">
        <v>52</v>
      </c>
      <c r="S199" s="30">
        <f>S163+S175+S187</f>
        <v>37757.142857142855</v>
      </c>
      <c r="T199" s="30">
        <f t="shared" ref="T199:AB200" si="566">T163+T175+T187</f>
        <v>64983.673469387759</v>
      </c>
      <c r="U199" s="30">
        <f t="shared" si="566"/>
        <v>84688.338192419818</v>
      </c>
      <c r="V199" s="30">
        <f t="shared" si="566"/>
        <v>99020.241566014171</v>
      </c>
      <c r="W199" s="31">
        <f t="shared" si="566"/>
        <v>109514.45826143867</v>
      </c>
      <c r="X199" s="30">
        <f t="shared" si="566"/>
        <v>117267.47018674191</v>
      </c>
      <c r="Y199" s="30">
        <f t="shared" si="566"/>
        <v>123062.47870481564</v>
      </c>
      <c r="Z199" s="30">
        <f t="shared" si="566"/>
        <v>127458.91336058255</v>
      </c>
      <c r="AA199" s="30">
        <f t="shared" si="566"/>
        <v>130856.3666861305</v>
      </c>
      <c r="AB199" s="30">
        <f t="shared" si="566"/>
        <v>133540.26191866468</v>
      </c>
      <c r="AD199" s="163"/>
      <c r="AE199" s="161"/>
      <c r="AF199" s="16" t="s">
        <v>52</v>
      </c>
      <c r="AG199" s="30">
        <f>AG163+AG175+AG187</f>
        <v>37757.142857142855</v>
      </c>
      <c r="AH199" s="30">
        <f t="shared" ref="AH199:AP200" si="567">AH163+AH175+AH187</f>
        <v>64983.673469387759</v>
      </c>
      <c r="AI199" s="30">
        <f t="shared" si="567"/>
        <v>84688.338192419818</v>
      </c>
      <c r="AJ199" s="30">
        <f t="shared" si="567"/>
        <v>99020.241566014171</v>
      </c>
      <c r="AK199" s="31">
        <f t="shared" si="567"/>
        <v>109514.45826143867</v>
      </c>
      <c r="AL199" s="30">
        <f t="shared" si="567"/>
        <v>117267.47018674191</v>
      </c>
      <c r="AM199" s="30">
        <f t="shared" si="567"/>
        <v>123062.47870481564</v>
      </c>
      <c r="AN199" s="30">
        <f t="shared" si="567"/>
        <v>127458.91336058255</v>
      </c>
      <c r="AO199" s="30">
        <f t="shared" si="567"/>
        <v>130856.3666861305</v>
      </c>
      <c r="AP199" s="30">
        <f t="shared" si="567"/>
        <v>133540.26191866468</v>
      </c>
      <c r="AR199" s="163"/>
      <c r="AS199" s="161"/>
      <c r="AT199" s="16" t="s">
        <v>52</v>
      </c>
      <c r="AU199" s="30">
        <f>AU163+AU175+AU187</f>
        <v>37757.142857142855</v>
      </c>
      <c r="AV199" s="30">
        <f t="shared" ref="AV199:BD200" si="568">AV163+AV175+AV187</f>
        <v>64983.673469387759</v>
      </c>
      <c r="AW199" s="30">
        <f t="shared" si="568"/>
        <v>84688.338192419818</v>
      </c>
      <c r="AX199" s="30">
        <f t="shared" si="568"/>
        <v>99020.241566014171</v>
      </c>
      <c r="AY199" s="31">
        <f t="shared" si="568"/>
        <v>109514.45826143867</v>
      </c>
      <c r="AZ199" s="30">
        <f t="shared" si="568"/>
        <v>117267.47018674191</v>
      </c>
      <c r="BA199" s="30">
        <f t="shared" si="568"/>
        <v>123062.47870481564</v>
      </c>
      <c r="BB199" s="30">
        <f t="shared" si="568"/>
        <v>127458.91336058255</v>
      </c>
      <c r="BC199" s="30">
        <f t="shared" si="568"/>
        <v>130856.3666861305</v>
      </c>
      <c r="BD199" s="30">
        <f t="shared" si="568"/>
        <v>133540.26191866468</v>
      </c>
      <c r="BF199" s="163"/>
      <c r="BG199" s="161"/>
      <c r="BH199" s="16" t="s">
        <v>52</v>
      </c>
      <c r="BI199" s="30">
        <f>BI163+BI175+BI187</f>
        <v>37757.142857142855</v>
      </c>
      <c r="BJ199" s="30">
        <f t="shared" ref="BJ199:BR200" si="569">BJ163+BJ175+BJ187</f>
        <v>64983.673469387759</v>
      </c>
      <c r="BK199" s="30">
        <f t="shared" si="569"/>
        <v>84688.338192419818</v>
      </c>
      <c r="BL199" s="30">
        <f t="shared" si="569"/>
        <v>99020.241566014171</v>
      </c>
      <c r="BM199" s="31">
        <f t="shared" si="569"/>
        <v>109514.45826143867</v>
      </c>
      <c r="BN199" s="30">
        <f t="shared" si="569"/>
        <v>117267.47018674191</v>
      </c>
      <c r="BO199" s="30">
        <f t="shared" si="569"/>
        <v>123062.47870481564</v>
      </c>
      <c r="BP199" s="30">
        <f t="shared" si="569"/>
        <v>127458.91336058255</v>
      </c>
      <c r="BQ199" s="30">
        <f t="shared" si="569"/>
        <v>130856.3666861305</v>
      </c>
      <c r="BR199" s="30">
        <f t="shared" si="569"/>
        <v>133540.26191866468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79290</v>
      </c>
      <c r="F200" s="30">
        <f t="shared" si="565"/>
        <v>57175.71428571429</v>
      </c>
      <c r="G200" s="30">
        <f t="shared" si="565"/>
        <v>41379.795918367345</v>
      </c>
      <c r="H200" s="30">
        <f t="shared" si="565"/>
        <v>30096.997084548093</v>
      </c>
      <c r="I200" s="30">
        <f t="shared" si="565"/>
        <v>22037.855060391503</v>
      </c>
      <c r="J200" s="30">
        <f t="shared" si="565"/>
        <v>16281.325043136791</v>
      </c>
      <c r="K200" s="30">
        <f t="shared" si="565"/>
        <v>12169.517887954851</v>
      </c>
      <c r="L200" s="30">
        <f t="shared" si="565"/>
        <v>9232.5127771106127</v>
      </c>
      <c r="M200" s="30">
        <f t="shared" si="565"/>
        <v>7134.6519836504258</v>
      </c>
      <c r="N200" s="30">
        <f t="shared" si="565"/>
        <v>5636.17998832173</v>
      </c>
      <c r="P200" s="163"/>
      <c r="Q200" s="161">
        <v>2100000</v>
      </c>
      <c r="R200" s="16" t="s">
        <v>19</v>
      </c>
      <c r="S200" s="30">
        <f>S164+S176+S188</f>
        <v>79290</v>
      </c>
      <c r="T200" s="30">
        <f t="shared" si="566"/>
        <v>57175.71428571429</v>
      </c>
      <c r="U200" s="30">
        <f t="shared" si="566"/>
        <v>41379.795918367345</v>
      </c>
      <c r="V200" s="30">
        <f t="shared" si="566"/>
        <v>30096.997084548093</v>
      </c>
      <c r="W200" s="30">
        <f t="shared" si="566"/>
        <v>22037.855060391503</v>
      </c>
      <c r="X200" s="30">
        <f t="shared" si="566"/>
        <v>16281.325043136791</v>
      </c>
      <c r="Y200" s="30">
        <f t="shared" si="566"/>
        <v>12169.517887954851</v>
      </c>
      <c r="Z200" s="30">
        <f t="shared" si="566"/>
        <v>9232.5127771106127</v>
      </c>
      <c r="AA200" s="30">
        <f t="shared" si="566"/>
        <v>7134.6519836504258</v>
      </c>
      <c r="AB200" s="30">
        <f t="shared" si="566"/>
        <v>5636.17998832173</v>
      </c>
      <c r="AD200" s="163"/>
      <c r="AE200" s="161">
        <v>2100000</v>
      </c>
      <c r="AF200" s="16" t="s">
        <v>19</v>
      </c>
      <c r="AG200" s="30">
        <f>AG164+AG176+AG188</f>
        <v>79290</v>
      </c>
      <c r="AH200" s="30">
        <f t="shared" si="567"/>
        <v>57175.71428571429</v>
      </c>
      <c r="AI200" s="30">
        <f t="shared" si="567"/>
        <v>41379.795918367345</v>
      </c>
      <c r="AJ200" s="30">
        <f t="shared" si="567"/>
        <v>30096.997084548093</v>
      </c>
      <c r="AK200" s="30">
        <f t="shared" si="567"/>
        <v>22037.855060391503</v>
      </c>
      <c r="AL200" s="30">
        <f t="shared" si="567"/>
        <v>16281.325043136791</v>
      </c>
      <c r="AM200" s="30">
        <f t="shared" si="567"/>
        <v>12169.517887954851</v>
      </c>
      <c r="AN200" s="30">
        <f t="shared" si="567"/>
        <v>9232.5127771106127</v>
      </c>
      <c r="AO200" s="30">
        <f t="shared" si="567"/>
        <v>7134.6519836504258</v>
      </c>
      <c r="AP200" s="30">
        <f t="shared" si="567"/>
        <v>5636.17998832173</v>
      </c>
      <c r="AR200" s="163"/>
      <c r="AS200" s="161">
        <v>2100000</v>
      </c>
      <c r="AT200" s="16" t="s">
        <v>19</v>
      </c>
      <c r="AU200" s="30">
        <f>AU164+AU176+AU188</f>
        <v>79290</v>
      </c>
      <c r="AV200" s="30">
        <f t="shared" si="568"/>
        <v>57175.71428571429</v>
      </c>
      <c r="AW200" s="30">
        <f t="shared" si="568"/>
        <v>41379.795918367345</v>
      </c>
      <c r="AX200" s="30">
        <f t="shared" si="568"/>
        <v>30096.997084548093</v>
      </c>
      <c r="AY200" s="30">
        <f t="shared" si="568"/>
        <v>22037.855060391503</v>
      </c>
      <c r="AZ200" s="30">
        <f t="shared" si="568"/>
        <v>16281.325043136791</v>
      </c>
      <c r="BA200" s="30">
        <f t="shared" si="568"/>
        <v>12169.517887954851</v>
      </c>
      <c r="BB200" s="30">
        <f t="shared" si="568"/>
        <v>9232.5127771106127</v>
      </c>
      <c r="BC200" s="30">
        <f t="shared" si="568"/>
        <v>7134.6519836504258</v>
      </c>
      <c r="BD200" s="30">
        <f t="shared" si="568"/>
        <v>5636.17998832173</v>
      </c>
      <c r="BF200" s="163"/>
      <c r="BG200" s="161">
        <v>2100000</v>
      </c>
      <c r="BH200" s="16" t="s">
        <v>19</v>
      </c>
      <c r="BI200" s="30">
        <f>BI164+BI176+BI188</f>
        <v>79290</v>
      </c>
      <c r="BJ200" s="30">
        <f t="shared" si="569"/>
        <v>57175.71428571429</v>
      </c>
      <c r="BK200" s="30">
        <f t="shared" si="569"/>
        <v>41379.795918367345</v>
      </c>
      <c r="BL200" s="30">
        <f t="shared" si="569"/>
        <v>30096.997084548093</v>
      </c>
      <c r="BM200" s="30">
        <f t="shared" si="569"/>
        <v>22037.855060391503</v>
      </c>
      <c r="BN200" s="30">
        <f t="shared" si="569"/>
        <v>16281.325043136791</v>
      </c>
      <c r="BO200" s="30">
        <f t="shared" si="569"/>
        <v>12169.517887954851</v>
      </c>
      <c r="BP200" s="30">
        <f t="shared" si="569"/>
        <v>9232.5127771106127</v>
      </c>
      <c r="BQ200" s="30">
        <f t="shared" si="569"/>
        <v>7134.6519836504258</v>
      </c>
      <c r="BR200" s="30">
        <f t="shared" si="569"/>
        <v>5636.17998832173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45996.072469804247</v>
      </c>
      <c r="J201" s="30"/>
      <c r="K201" s="30"/>
      <c r="L201" s="30"/>
      <c r="M201" s="30"/>
      <c r="N201" s="30">
        <f>SUM(E200:N200)/10</f>
        <v>28043.45500291956</v>
      </c>
      <c r="P201" s="163"/>
      <c r="Q201" s="161"/>
      <c r="R201" s="16" t="s">
        <v>22</v>
      </c>
      <c r="S201" s="30"/>
      <c r="T201" s="30"/>
      <c r="U201" s="30"/>
      <c r="V201" s="30"/>
      <c r="W201" s="31">
        <f>SUM(S200:W200)/5</f>
        <v>45996.072469804247</v>
      </c>
      <c r="X201" s="30"/>
      <c r="Y201" s="30"/>
      <c r="Z201" s="30"/>
      <c r="AA201" s="30"/>
      <c r="AB201" s="30">
        <f>SUM(S200:AB200)/10</f>
        <v>28043.45500291956</v>
      </c>
      <c r="AD201" s="163"/>
      <c r="AE201" s="161"/>
      <c r="AF201" s="16" t="s">
        <v>22</v>
      </c>
      <c r="AG201" s="30"/>
      <c r="AH201" s="30"/>
      <c r="AI201" s="30"/>
      <c r="AJ201" s="30"/>
      <c r="AK201" s="31">
        <f>SUM(AG200:AK200)/5</f>
        <v>45996.072469804247</v>
      </c>
      <c r="AL201" s="30"/>
      <c r="AM201" s="30"/>
      <c r="AN201" s="30"/>
      <c r="AO201" s="30"/>
      <c r="AP201" s="30">
        <f>SUM(AG200:AP200)/10</f>
        <v>28043.45500291956</v>
      </c>
      <c r="AR201" s="163"/>
      <c r="AS201" s="161"/>
      <c r="AT201" s="16" t="s">
        <v>22</v>
      </c>
      <c r="AU201" s="30"/>
      <c r="AV201" s="30"/>
      <c r="AW201" s="30"/>
      <c r="AX201" s="30"/>
      <c r="AY201" s="31">
        <f>SUM(AU200:AY200)/5</f>
        <v>45996.072469804247</v>
      </c>
      <c r="AZ201" s="30"/>
      <c r="BA201" s="30"/>
      <c r="BB201" s="30"/>
      <c r="BC201" s="30"/>
      <c r="BD201" s="30">
        <f>SUM(AU200:BD200)/10</f>
        <v>28043.45500291956</v>
      </c>
      <c r="BF201" s="163"/>
      <c r="BG201" s="161"/>
      <c r="BH201" s="16" t="s">
        <v>22</v>
      </c>
      <c r="BI201" s="30"/>
      <c r="BJ201" s="30"/>
      <c r="BK201" s="30"/>
      <c r="BL201" s="30"/>
      <c r="BM201" s="31">
        <f>SUM(BI200:BM200)/5</f>
        <v>45996.072469804247</v>
      </c>
      <c r="BN201" s="30"/>
      <c r="BO201" s="30"/>
      <c r="BP201" s="30"/>
      <c r="BQ201" s="30"/>
      <c r="BR201" s="30">
        <f>SUM(BI200:BR200)/10</f>
        <v>28043.45500291956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79290</v>
      </c>
      <c r="F202" s="30">
        <f t="shared" ref="F202:N202" si="570">F166+F178+F190</f>
        <v>136465.71428571432</v>
      </c>
      <c r="G202" s="30">
        <f t="shared" si="570"/>
        <v>177845.51020408163</v>
      </c>
      <c r="H202" s="30">
        <f t="shared" si="570"/>
        <v>207942.50728862971</v>
      </c>
      <c r="I202" s="31">
        <f t="shared" si="570"/>
        <v>229980.36234902125</v>
      </c>
      <c r="J202" s="30">
        <f t="shared" si="570"/>
        <v>246261.68739215797</v>
      </c>
      <c r="K202" s="30">
        <f t="shared" si="570"/>
        <v>258431.20528011283</v>
      </c>
      <c r="L202" s="30">
        <f t="shared" si="570"/>
        <v>267663.71805722342</v>
      </c>
      <c r="M202" s="30">
        <f t="shared" si="570"/>
        <v>274798.370040874</v>
      </c>
      <c r="N202" s="30">
        <f t="shared" si="570"/>
        <v>280434.55002919585</v>
      </c>
      <c r="P202" s="163"/>
      <c r="Q202" s="161"/>
      <c r="R202" s="16" t="s">
        <v>52</v>
      </c>
      <c r="S202" s="30">
        <f>S166+S178+S190</f>
        <v>79290</v>
      </c>
      <c r="T202" s="30">
        <f t="shared" ref="T202:AB202" si="571">T166+T178+T190</f>
        <v>136465.71428571432</v>
      </c>
      <c r="U202" s="30">
        <f t="shared" si="571"/>
        <v>177845.51020408163</v>
      </c>
      <c r="V202" s="30">
        <f t="shared" si="571"/>
        <v>207942.50728862971</v>
      </c>
      <c r="W202" s="31">
        <f t="shared" si="571"/>
        <v>229980.36234902125</v>
      </c>
      <c r="X202" s="30">
        <f t="shared" si="571"/>
        <v>246261.68739215797</v>
      </c>
      <c r="Y202" s="30">
        <f t="shared" si="571"/>
        <v>258431.20528011283</v>
      </c>
      <c r="Z202" s="30">
        <f t="shared" si="571"/>
        <v>267663.71805722342</v>
      </c>
      <c r="AA202" s="30">
        <f t="shared" si="571"/>
        <v>274798.370040874</v>
      </c>
      <c r="AB202" s="30">
        <f t="shared" si="571"/>
        <v>280434.55002919585</v>
      </c>
      <c r="AD202" s="163"/>
      <c r="AE202" s="161"/>
      <c r="AF202" s="16" t="s">
        <v>52</v>
      </c>
      <c r="AG202" s="30">
        <f>AG166+AG178+AG190</f>
        <v>79290</v>
      </c>
      <c r="AH202" s="30">
        <f t="shared" ref="AH202:AP202" si="572">AH166+AH178+AH190</f>
        <v>136465.71428571432</v>
      </c>
      <c r="AI202" s="30">
        <f t="shared" si="572"/>
        <v>177845.51020408163</v>
      </c>
      <c r="AJ202" s="30">
        <f t="shared" si="572"/>
        <v>207942.50728862971</v>
      </c>
      <c r="AK202" s="31">
        <f t="shared" si="572"/>
        <v>229980.36234902125</v>
      </c>
      <c r="AL202" s="30">
        <f t="shared" si="572"/>
        <v>246261.68739215797</v>
      </c>
      <c r="AM202" s="30">
        <f t="shared" si="572"/>
        <v>258431.20528011283</v>
      </c>
      <c r="AN202" s="30">
        <f t="shared" si="572"/>
        <v>267663.71805722342</v>
      </c>
      <c r="AO202" s="30">
        <f t="shared" si="572"/>
        <v>274798.370040874</v>
      </c>
      <c r="AP202" s="30">
        <f t="shared" si="572"/>
        <v>280434.55002919585</v>
      </c>
      <c r="AR202" s="163"/>
      <c r="AS202" s="161"/>
      <c r="AT202" s="16" t="s">
        <v>52</v>
      </c>
      <c r="AU202" s="30">
        <f>AU166+AU178+AU190</f>
        <v>79290</v>
      </c>
      <c r="AV202" s="30">
        <f t="shared" ref="AV202:BD202" si="573">AV166+AV178+AV190</f>
        <v>136465.71428571432</v>
      </c>
      <c r="AW202" s="30">
        <f t="shared" si="573"/>
        <v>177845.51020408163</v>
      </c>
      <c r="AX202" s="30">
        <f t="shared" si="573"/>
        <v>207942.50728862971</v>
      </c>
      <c r="AY202" s="31">
        <f t="shared" si="573"/>
        <v>229980.36234902125</v>
      </c>
      <c r="AZ202" s="30">
        <f t="shared" si="573"/>
        <v>246261.68739215797</v>
      </c>
      <c r="BA202" s="30">
        <f t="shared" si="573"/>
        <v>258431.20528011283</v>
      </c>
      <c r="BB202" s="30">
        <f t="shared" si="573"/>
        <v>267663.71805722342</v>
      </c>
      <c r="BC202" s="30">
        <f t="shared" si="573"/>
        <v>274798.370040874</v>
      </c>
      <c r="BD202" s="30">
        <f t="shared" si="573"/>
        <v>280434.55002919585</v>
      </c>
      <c r="BF202" s="163"/>
      <c r="BG202" s="161"/>
      <c r="BH202" s="16" t="s">
        <v>52</v>
      </c>
      <c r="BI202" s="30">
        <f>BI166+BI178+BI190</f>
        <v>79290</v>
      </c>
      <c r="BJ202" s="30">
        <f t="shared" ref="BJ202:BR202" si="574">BJ166+BJ178+BJ190</f>
        <v>136465.71428571432</v>
      </c>
      <c r="BK202" s="30">
        <f t="shared" si="574"/>
        <v>177845.51020408163</v>
      </c>
      <c r="BL202" s="30">
        <f t="shared" si="574"/>
        <v>207942.50728862971</v>
      </c>
      <c r="BM202" s="31">
        <f t="shared" si="574"/>
        <v>229980.36234902125</v>
      </c>
      <c r="BN202" s="30">
        <f t="shared" si="574"/>
        <v>246261.68739215797</v>
      </c>
      <c r="BO202" s="30">
        <f t="shared" si="574"/>
        <v>258431.20528011283</v>
      </c>
      <c r="BP202" s="30">
        <f t="shared" si="574"/>
        <v>267663.71805722342</v>
      </c>
      <c r="BQ202" s="30">
        <f t="shared" si="574"/>
        <v>274798.370040874</v>
      </c>
      <c r="BR202" s="30">
        <f t="shared" si="574"/>
        <v>280434.55002919585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AD2:AE12"/>
    <mergeCell ref="AF2:AG3"/>
    <mergeCell ref="AI2:AK3"/>
    <mergeCell ref="AM2:AP2"/>
    <mergeCell ref="B2:C12"/>
    <mergeCell ref="D2:E3"/>
    <mergeCell ref="G2:I3"/>
    <mergeCell ref="K2:N2"/>
    <mergeCell ref="P2:Q12"/>
    <mergeCell ref="R2:S3"/>
    <mergeCell ref="J14:J15"/>
    <mergeCell ref="K14:K15"/>
    <mergeCell ref="L14:L15"/>
    <mergeCell ref="M14:M15"/>
    <mergeCell ref="N14:N15"/>
    <mergeCell ref="P14:P15"/>
    <mergeCell ref="BK2:BM3"/>
    <mergeCell ref="BO2:BR2"/>
    <mergeCell ref="B14:B15"/>
    <mergeCell ref="C14:C15"/>
    <mergeCell ref="D14:D15"/>
    <mergeCell ref="E14:E15"/>
    <mergeCell ref="F14:F15"/>
    <mergeCell ref="G14:G15"/>
    <mergeCell ref="H14:H15"/>
    <mergeCell ref="I14:I15"/>
    <mergeCell ref="AR2:AS12"/>
    <mergeCell ref="AT2:AU3"/>
    <mergeCell ref="AW2:AY3"/>
    <mergeCell ref="BA2:BD2"/>
    <mergeCell ref="BF2:BG12"/>
    <mergeCell ref="BH2:BI3"/>
    <mergeCell ref="U2:W3"/>
    <mergeCell ref="Y2:AB2"/>
    <mergeCell ref="W14:W15"/>
    <mergeCell ref="X14:X15"/>
    <mergeCell ref="Y14:Y15"/>
    <mergeCell ref="Z14:Z15"/>
    <mergeCell ref="AA14:AA15"/>
    <mergeCell ref="AB14:AB15"/>
    <mergeCell ref="Q14:Q15"/>
    <mergeCell ref="R14:R15"/>
    <mergeCell ref="S14:S15"/>
    <mergeCell ref="T14:T15"/>
    <mergeCell ref="U14:U15"/>
    <mergeCell ref="V14:V15"/>
    <mergeCell ref="AJ14:AJ15"/>
    <mergeCell ref="AK14:AK15"/>
    <mergeCell ref="AL14:AL15"/>
    <mergeCell ref="AM14:AM15"/>
    <mergeCell ref="AN14:AN15"/>
    <mergeCell ref="AO14:AO15"/>
    <mergeCell ref="AD14:AD15"/>
    <mergeCell ref="AE14:AE15"/>
    <mergeCell ref="AF14:AF15"/>
    <mergeCell ref="AG14:AG15"/>
    <mergeCell ref="AH14:AH15"/>
    <mergeCell ref="AI14:AI15"/>
    <mergeCell ref="AY14:AY15"/>
    <mergeCell ref="AZ14:AZ15"/>
    <mergeCell ref="BA14:BA15"/>
    <mergeCell ref="BB14:BB15"/>
    <mergeCell ref="AP14:AP15"/>
    <mergeCell ref="AR14:AR15"/>
    <mergeCell ref="AS14:AS15"/>
    <mergeCell ref="AT14:AT15"/>
    <mergeCell ref="AU14:AU15"/>
    <mergeCell ref="AV14:AV15"/>
    <mergeCell ref="BP14:BP15"/>
    <mergeCell ref="BQ14:BQ15"/>
    <mergeCell ref="BR14:BR15"/>
    <mergeCell ref="B16:B17"/>
    <mergeCell ref="C16:C17"/>
    <mergeCell ref="P16:P17"/>
    <mergeCell ref="Q16:Q17"/>
    <mergeCell ref="AD16:AD17"/>
    <mergeCell ref="AE16:AE17"/>
    <mergeCell ref="AR16:AR17"/>
    <mergeCell ref="BJ14:BJ15"/>
    <mergeCell ref="BK14:BK15"/>
    <mergeCell ref="BL14:BL15"/>
    <mergeCell ref="BM14:BM15"/>
    <mergeCell ref="BN14:BN15"/>
    <mergeCell ref="BO14:BO15"/>
    <mergeCell ref="BC14:BC15"/>
    <mergeCell ref="BD14:BD15"/>
    <mergeCell ref="BF14:BF15"/>
    <mergeCell ref="BG14:BG15"/>
    <mergeCell ref="BH14:BH15"/>
    <mergeCell ref="BI14:BI15"/>
    <mergeCell ref="AW14:AW15"/>
    <mergeCell ref="AX14:AX15"/>
    <mergeCell ref="AS16:AS17"/>
    <mergeCell ref="BF16:BF17"/>
    <mergeCell ref="BG16:BG17"/>
    <mergeCell ref="B18:B25"/>
    <mergeCell ref="C18:C25"/>
    <mergeCell ref="P18:P25"/>
    <mergeCell ref="Q18:Q25"/>
    <mergeCell ref="AD18:AD25"/>
    <mergeCell ref="AE18:AE25"/>
    <mergeCell ref="AR18:AR25"/>
    <mergeCell ref="AS18:AS25"/>
    <mergeCell ref="BF18:BF25"/>
    <mergeCell ref="BG18:BG25"/>
    <mergeCell ref="B26:B30"/>
    <mergeCell ref="C26:C30"/>
    <mergeCell ref="P26:P30"/>
    <mergeCell ref="Q26:Q30"/>
    <mergeCell ref="AD26:AD30"/>
    <mergeCell ref="AE26:AE30"/>
    <mergeCell ref="AR26:AR30"/>
    <mergeCell ref="AS26:AS30"/>
    <mergeCell ref="BF26:BF30"/>
    <mergeCell ref="BG26:BG30"/>
    <mergeCell ref="B32:B33"/>
    <mergeCell ref="E32:E33"/>
    <mergeCell ref="F32:F33"/>
    <mergeCell ref="G32:G33"/>
    <mergeCell ref="H32:H33"/>
    <mergeCell ref="I32:I33"/>
    <mergeCell ref="J32:J33"/>
    <mergeCell ref="T32:T33"/>
    <mergeCell ref="U32:U33"/>
    <mergeCell ref="V32:V33"/>
    <mergeCell ref="W32:W33"/>
    <mergeCell ref="X32:X33"/>
    <mergeCell ref="Y32:Y33"/>
    <mergeCell ref="K32:K33"/>
    <mergeCell ref="L32:L33"/>
    <mergeCell ref="M32:M33"/>
    <mergeCell ref="N32:N33"/>
    <mergeCell ref="P32:P33"/>
    <mergeCell ref="S32:S33"/>
    <mergeCell ref="AI32:AI33"/>
    <mergeCell ref="AJ32:AJ33"/>
    <mergeCell ref="AK32:AK33"/>
    <mergeCell ref="AL32:AL33"/>
    <mergeCell ref="AM32:AM33"/>
    <mergeCell ref="AN32:AN33"/>
    <mergeCell ref="Z32:Z33"/>
    <mergeCell ref="AA32:AA33"/>
    <mergeCell ref="AB32:AB33"/>
    <mergeCell ref="AD32:AD33"/>
    <mergeCell ref="AG32:AG33"/>
    <mergeCell ref="AH32:AH33"/>
    <mergeCell ref="AX32:AX33"/>
    <mergeCell ref="AY32:AY33"/>
    <mergeCell ref="AZ32:AZ33"/>
    <mergeCell ref="BA32:BA33"/>
    <mergeCell ref="BB32:BB33"/>
    <mergeCell ref="BC32:BC33"/>
    <mergeCell ref="AO32:AO33"/>
    <mergeCell ref="AP32:AP33"/>
    <mergeCell ref="AR32:AR33"/>
    <mergeCell ref="AU32:AU33"/>
    <mergeCell ref="AV32:AV33"/>
    <mergeCell ref="AW32:AW33"/>
    <mergeCell ref="BM32:BM33"/>
    <mergeCell ref="BN32:BN33"/>
    <mergeCell ref="BO32:BO33"/>
    <mergeCell ref="BP32:BP33"/>
    <mergeCell ref="BQ32:BQ33"/>
    <mergeCell ref="BR32:BR33"/>
    <mergeCell ref="BD32:BD33"/>
    <mergeCell ref="BF32:BF33"/>
    <mergeCell ref="BI32:BI33"/>
    <mergeCell ref="BJ32:BJ33"/>
    <mergeCell ref="BK32:BK33"/>
    <mergeCell ref="BL32:BL33"/>
    <mergeCell ref="BG39:BG41"/>
    <mergeCell ref="C42:C46"/>
    <mergeCell ref="B34:B46"/>
    <mergeCell ref="C34:C38"/>
    <mergeCell ref="P34:P46"/>
    <mergeCell ref="Q34:Q38"/>
    <mergeCell ref="AD34:AD46"/>
    <mergeCell ref="AE34:AE38"/>
    <mergeCell ref="Q42:Q46"/>
    <mergeCell ref="AE42:AE46"/>
    <mergeCell ref="L48:L49"/>
    <mergeCell ref="M48:M49"/>
    <mergeCell ref="N48:N49"/>
    <mergeCell ref="P48:P49"/>
    <mergeCell ref="S48:S49"/>
    <mergeCell ref="T48:T49"/>
    <mergeCell ref="AS42:AS46"/>
    <mergeCell ref="BG42:BG46"/>
    <mergeCell ref="B48:B49"/>
    <mergeCell ref="E48:E49"/>
    <mergeCell ref="F48:F49"/>
    <mergeCell ref="G48:G49"/>
    <mergeCell ref="H48:H49"/>
    <mergeCell ref="I48:I49"/>
    <mergeCell ref="J48:J49"/>
    <mergeCell ref="K48:K49"/>
    <mergeCell ref="AR34:AR46"/>
    <mergeCell ref="AS34:AS38"/>
    <mergeCell ref="BF34:BF46"/>
    <mergeCell ref="BG34:BG38"/>
    <mergeCell ref="C39:C41"/>
    <mergeCell ref="Q39:Q41"/>
    <mergeCell ref="AE39:AE41"/>
    <mergeCell ref="AS39:AS41"/>
    <mergeCell ref="AA48:AA49"/>
    <mergeCell ref="AB48:AB49"/>
    <mergeCell ref="AD48:AD49"/>
    <mergeCell ref="AG48:AG49"/>
    <mergeCell ref="AH48:AH49"/>
    <mergeCell ref="AI48:AI49"/>
    <mergeCell ref="U48:U49"/>
    <mergeCell ref="V48:V49"/>
    <mergeCell ref="W48:W49"/>
    <mergeCell ref="X48:X49"/>
    <mergeCell ref="Y48:Y49"/>
    <mergeCell ref="Z48:Z49"/>
    <mergeCell ref="AU48:AU49"/>
    <mergeCell ref="AV48:AV49"/>
    <mergeCell ref="AW48:AW49"/>
    <mergeCell ref="AX48:AX49"/>
    <mergeCell ref="AJ48:AJ49"/>
    <mergeCell ref="AK48:AK49"/>
    <mergeCell ref="AL48:AL49"/>
    <mergeCell ref="AM48:AM49"/>
    <mergeCell ref="AN48:AN49"/>
    <mergeCell ref="AO48:AO49"/>
    <mergeCell ref="BN48:BN49"/>
    <mergeCell ref="BO48:BO49"/>
    <mergeCell ref="BP48:BP49"/>
    <mergeCell ref="BQ48:BQ49"/>
    <mergeCell ref="BR48:BR49"/>
    <mergeCell ref="B50:B62"/>
    <mergeCell ref="C50:C54"/>
    <mergeCell ref="P50:P62"/>
    <mergeCell ref="Q50:Q54"/>
    <mergeCell ref="AD50:AD62"/>
    <mergeCell ref="BF48:BF49"/>
    <mergeCell ref="BI48:BI49"/>
    <mergeCell ref="BJ48:BJ49"/>
    <mergeCell ref="BK48:BK49"/>
    <mergeCell ref="BL48:BL49"/>
    <mergeCell ref="BM48:BM49"/>
    <mergeCell ref="AY48:AY49"/>
    <mergeCell ref="AZ48:AZ49"/>
    <mergeCell ref="BA48:BA49"/>
    <mergeCell ref="BB48:BB49"/>
    <mergeCell ref="BC48:BC49"/>
    <mergeCell ref="BD48:BD49"/>
    <mergeCell ref="AP48:AP49"/>
    <mergeCell ref="AR48:AR49"/>
    <mergeCell ref="AE50:AE54"/>
    <mergeCell ref="AR50:AR62"/>
    <mergeCell ref="AS50:AS54"/>
    <mergeCell ref="BF50:BF62"/>
    <mergeCell ref="BG50:BG54"/>
    <mergeCell ref="C55:C57"/>
    <mergeCell ref="Q55:Q57"/>
    <mergeCell ref="AE55:AE57"/>
    <mergeCell ref="AS55:AS57"/>
    <mergeCell ref="BG55:BG57"/>
    <mergeCell ref="C58:C62"/>
    <mergeCell ref="Q58:Q62"/>
    <mergeCell ref="AE58:AE62"/>
    <mergeCell ref="AS58:AS62"/>
    <mergeCell ref="BG58:BG62"/>
    <mergeCell ref="B63:B77"/>
    <mergeCell ref="C63:C67"/>
    <mergeCell ref="P63:P77"/>
    <mergeCell ref="Q63:Q67"/>
    <mergeCell ref="AD63:AD77"/>
    <mergeCell ref="AE63:AE67"/>
    <mergeCell ref="AR63:AR77"/>
    <mergeCell ref="AS63:AS67"/>
    <mergeCell ref="BF63:BF77"/>
    <mergeCell ref="BG63:BG67"/>
    <mergeCell ref="C68:C72"/>
    <mergeCell ref="Q68:Q72"/>
    <mergeCell ref="AE68:AE72"/>
    <mergeCell ref="AS68:AS72"/>
    <mergeCell ref="BG68:BG72"/>
    <mergeCell ref="C73:C77"/>
    <mergeCell ref="Q73:Q77"/>
    <mergeCell ref="AE73:AE77"/>
    <mergeCell ref="AS73:AS77"/>
    <mergeCell ref="BG73:BG77"/>
    <mergeCell ref="B78:B92"/>
    <mergeCell ref="C78:C82"/>
    <mergeCell ref="P78:P92"/>
    <mergeCell ref="Q78:Q82"/>
    <mergeCell ref="AD78:AD92"/>
    <mergeCell ref="AE78:AE82"/>
    <mergeCell ref="AR78:AR92"/>
    <mergeCell ref="AS78:AS82"/>
    <mergeCell ref="BF78:BF92"/>
    <mergeCell ref="BG78:BG82"/>
    <mergeCell ref="C83:C87"/>
    <mergeCell ref="Q83:Q87"/>
    <mergeCell ref="AE83:AE87"/>
    <mergeCell ref="AS83:AS87"/>
    <mergeCell ref="BG83:BG87"/>
    <mergeCell ref="C88:C92"/>
    <mergeCell ref="Q88:Q92"/>
    <mergeCell ref="AE88:AE92"/>
    <mergeCell ref="AS88:AS92"/>
    <mergeCell ref="BG88:BG92"/>
    <mergeCell ref="B94:B95"/>
    <mergeCell ref="E94:E95"/>
    <mergeCell ref="F94:F95"/>
    <mergeCell ref="G94:G95"/>
    <mergeCell ref="H94:H95"/>
    <mergeCell ref="P94:P95"/>
    <mergeCell ref="S94:S95"/>
    <mergeCell ref="T94:T95"/>
    <mergeCell ref="U94:U95"/>
    <mergeCell ref="V94:V95"/>
    <mergeCell ref="W94:W95"/>
    <mergeCell ref="I94:I95"/>
    <mergeCell ref="J94:J95"/>
    <mergeCell ref="K94:K95"/>
    <mergeCell ref="L94:L95"/>
    <mergeCell ref="M94:M95"/>
    <mergeCell ref="N94:N95"/>
    <mergeCell ref="AG94:AG95"/>
    <mergeCell ref="AH94:AH95"/>
    <mergeCell ref="AI94:AI95"/>
    <mergeCell ref="AJ94:AJ95"/>
    <mergeCell ref="AK94:AK95"/>
    <mergeCell ref="AL94:AL95"/>
    <mergeCell ref="X94:X95"/>
    <mergeCell ref="Y94:Y95"/>
    <mergeCell ref="Z94:Z95"/>
    <mergeCell ref="AA94:AA95"/>
    <mergeCell ref="AB94:AB95"/>
    <mergeCell ref="AD94:AD95"/>
    <mergeCell ref="AX94:AX95"/>
    <mergeCell ref="AY94:AY95"/>
    <mergeCell ref="AZ94:AZ95"/>
    <mergeCell ref="BA94:BA95"/>
    <mergeCell ref="AM94:AM95"/>
    <mergeCell ref="AN94:AN95"/>
    <mergeCell ref="AO94:AO95"/>
    <mergeCell ref="AP94:AP95"/>
    <mergeCell ref="AR94:AR95"/>
    <mergeCell ref="AU94:AU95"/>
    <mergeCell ref="BQ94:BQ95"/>
    <mergeCell ref="BR94:BR95"/>
    <mergeCell ref="B96:B108"/>
    <mergeCell ref="C96:C100"/>
    <mergeCell ref="P96:P108"/>
    <mergeCell ref="Q96:Q100"/>
    <mergeCell ref="AD96:AD108"/>
    <mergeCell ref="AE96:AE100"/>
    <mergeCell ref="AR96:AR108"/>
    <mergeCell ref="AS96:AS100"/>
    <mergeCell ref="BK94:BK95"/>
    <mergeCell ref="BL94:BL95"/>
    <mergeCell ref="BM94:BM95"/>
    <mergeCell ref="BN94:BN95"/>
    <mergeCell ref="BO94:BO95"/>
    <mergeCell ref="BP94:BP95"/>
    <mergeCell ref="BB94:BB95"/>
    <mergeCell ref="BC94:BC95"/>
    <mergeCell ref="BD94:BD95"/>
    <mergeCell ref="BF94:BF95"/>
    <mergeCell ref="BI94:BI95"/>
    <mergeCell ref="BJ94:BJ95"/>
    <mergeCell ref="AV94:AV95"/>
    <mergeCell ref="AW94:AW95"/>
    <mergeCell ref="AS104:AS108"/>
    <mergeCell ref="BG104:BG108"/>
    <mergeCell ref="B109:B123"/>
    <mergeCell ref="C109:C113"/>
    <mergeCell ref="P109:P123"/>
    <mergeCell ref="Q109:Q113"/>
    <mergeCell ref="AD109:AD123"/>
    <mergeCell ref="AE109:AE113"/>
    <mergeCell ref="AR109:AR123"/>
    <mergeCell ref="AS109:AS113"/>
    <mergeCell ref="BF96:BF108"/>
    <mergeCell ref="BG96:BG100"/>
    <mergeCell ref="C101:C103"/>
    <mergeCell ref="Q101:Q103"/>
    <mergeCell ref="AE101:AE103"/>
    <mergeCell ref="AS101:AS103"/>
    <mergeCell ref="BG101:BG103"/>
    <mergeCell ref="C104:C108"/>
    <mergeCell ref="Q104:Q108"/>
    <mergeCell ref="AE104:AE108"/>
    <mergeCell ref="AS119:AS123"/>
    <mergeCell ref="BG119:BG123"/>
    <mergeCell ref="BG109:BG113"/>
    <mergeCell ref="BG114:BG118"/>
    <mergeCell ref="P124:P136"/>
    <mergeCell ref="Q124:Q128"/>
    <mergeCell ref="AD124:AD136"/>
    <mergeCell ref="AE124:AE128"/>
    <mergeCell ref="AR124:AR136"/>
    <mergeCell ref="AS124:AS128"/>
    <mergeCell ref="BF109:BF123"/>
    <mergeCell ref="C114:C118"/>
    <mergeCell ref="Q114:Q118"/>
    <mergeCell ref="AE114:AE118"/>
    <mergeCell ref="AS114:AS118"/>
    <mergeCell ref="C119:C123"/>
    <mergeCell ref="Q119:Q123"/>
    <mergeCell ref="AE119:AE123"/>
    <mergeCell ref="Q147:Q151"/>
    <mergeCell ref="AE147:AE151"/>
    <mergeCell ref="AS132:AS136"/>
    <mergeCell ref="BG132:BG136"/>
    <mergeCell ref="B137:B151"/>
    <mergeCell ref="C137:C141"/>
    <mergeCell ref="P137:P151"/>
    <mergeCell ref="Q137:Q141"/>
    <mergeCell ref="AD137:AD151"/>
    <mergeCell ref="AE137:AE141"/>
    <mergeCell ref="AR137:AR151"/>
    <mergeCell ref="AS137:AS141"/>
    <mergeCell ref="BF124:BF136"/>
    <mergeCell ref="BG124:BG128"/>
    <mergeCell ref="C129:C131"/>
    <mergeCell ref="Q129:Q131"/>
    <mergeCell ref="AE129:AE131"/>
    <mergeCell ref="AS129:AS131"/>
    <mergeCell ref="BG129:BG131"/>
    <mergeCell ref="C132:C136"/>
    <mergeCell ref="Q132:Q136"/>
    <mergeCell ref="AE132:AE136"/>
    <mergeCell ref="B124:B136"/>
    <mergeCell ref="C124:C128"/>
    <mergeCell ref="J153:J154"/>
    <mergeCell ref="K153:K154"/>
    <mergeCell ref="L153:L154"/>
    <mergeCell ref="M153:M154"/>
    <mergeCell ref="N153:N154"/>
    <mergeCell ref="P153:P154"/>
    <mergeCell ref="AS147:AS151"/>
    <mergeCell ref="BG147:BG151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BF137:BF151"/>
    <mergeCell ref="BG137:BG141"/>
    <mergeCell ref="C142:C146"/>
    <mergeCell ref="Q142:Q146"/>
    <mergeCell ref="AE142:AE146"/>
    <mergeCell ref="AS142:AS146"/>
    <mergeCell ref="BG142:BG146"/>
    <mergeCell ref="C147:C151"/>
    <mergeCell ref="W153:W154"/>
    <mergeCell ref="X153:X154"/>
    <mergeCell ref="Y153:Y154"/>
    <mergeCell ref="Z153:Z154"/>
    <mergeCell ref="AA153:AA154"/>
    <mergeCell ref="AB153:AB154"/>
    <mergeCell ref="Q153:Q154"/>
    <mergeCell ref="R153:R154"/>
    <mergeCell ref="S153:S154"/>
    <mergeCell ref="T153:T154"/>
    <mergeCell ref="U153:U154"/>
    <mergeCell ref="V153:V154"/>
    <mergeCell ref="AJ153:AJ154"/>
    <mergeCell ref="AK153:AK154"/>
    <mergeCell ref="AL153:AL154"/>
    <mergeCell ref="AM153:AM154"/>
    <mergeCell ref="AN153:AN154"/>
    <mergeCell ref="AO153:AO154"/>
    <mergeCell ref="AD153:AD154"/>
    <mergeCell ref="AE153:AE154"/>
    <mergeCell ref="AF153:AF154"/>
    <mergeCell ref="AG153:AG154"/>
    <mergeCell ref="AH153:AH154"/>
    <mergeCell ref="AI153:AI154"/>
    <mergeCell ref="AY153:AY154"/>
    <mergeCell ref="AZ153:AZ154"/>
    <mergeCell ref="BA153:BA154"/>
    <mergeCell ref="BB153:BB154"/>
    <mergeCell ref="AP153:AP154"/>
    <mergeCell ref="AR153:AR154"/>
    <mergeCell ref="AS153:AS154"/>
    <mergeCell ref="AT153:AT154"/>
    <mergeCell ref="AU153:AU154"/>
    <mergeCell ref="AV153:AV154"/>
    <mergeCell ref="BP153:BP154"/>
    <mergeCell ref="BQ153:BQ154"/>
    <mergeCell ref="BR153:BR154"/>
    <mergeCell ref="B155:B166"/>
    <mergeCell ref="C155:C157"/>
    <mergeCell ref="P155:P166"/>
    <mergeCell ref="Q155:Q157"/>
    <mergeCell ref="AD155:AD166"/>
    <mergeCell ref="AE155:AE157"/>
    <mergeCell ref="AR155:AR166"/>
    <mergeCell ref="BJ153:BJ154"/>
    <mergeCell ref="BK153:BK154"/>
    <mergeCell ref="BL153:BL154"/>
    <mergeCell ref="BM153:BM154"/>
    <mergeCell ref="BN153:BN154"/>
    <mergeCell ref="BO153:BO154"/>
    <mergeCell ref="BC153:BC154"/>
    <mergeCell ref="BD153:BD154"/>
    <mergeCell ref="BF153:BF154"/>
    <mergeCell ref="BG153:BG154"/>
    <mergeCell ref="BH153:BH154"/>
    <mergeCell ref="BI153:BI154"/>
    <mergeCell ref="AW153:AW154"/>
    <mergeCell ref="AX153:AX154"/>
    <mergeCell ref="AS161:AS163"/>
    <mergeCell ref="BG161:BG163"/>
    <mergeCell ref="C164:C166"/>
    <mergeCell ref="Q164:Q166"/>
    <mergeCell ref="AE164:AE166"/>
    <mergeCell ref="AS164:AS166"/>
    <mergeCell ref="BG164:BG166"/>
    <mergeCell ref="AS155:AS157"/>
    <mergeCell ref="BF155:BF166"/>
    <mergeCell ref="BG155:BG157"/>
    <mergeCell ref="C158:C160"/>
    <mergeCell ref="Q158:Q160"/>
    <mergeCell ref="AE158:AE160"/>
    <mergeCell ref="AS158:AS160"/>
    <mergeCell ref="BG158:BG160"/>
    <mergeCell ref="C161:C163"/>
    <mergeCell ref="Q161:Q163"/>
    <mergeCell ref="B167:B178"/>
    <mergeCell ref="C167:C169"/>
    <mergeCell ref="P167:P178"/>
    <mergeCell ref="Q167:Q169"/>
    <mergeCell ref="AD167:AD178"/>
    <mergeCell ref="AE167:AE169"/>
    <mergeCell ref="Q173:Q175"/>
    <mergeCell ref="AE173:AE175"/>
    <mergeCell ref="AE161:AE163"/>
    <mergeCell ref="AS173:AS175"/>
    <mergeCell ref="BG173:BG175"/>
    <mergeCell ref="C176:C178"/>
    <mergeCell ref="Q176:Q178"/>
    <mergeCell ref="AE176:AE178"/>
    <mergeCell ref="AS176:AS178"/>
    <mergeCell ref="BG176:BG178"/>
    <mergeCell ref="AR167:AR178"/>
    <mergeCell ref="AS167:AS169"/>
    <mergeCell ref="BF167:BF178"/>
    <mergeCell ref="BG167:BG169"/>
    <mergeCell ref="C170:C172"/>
    <mergeCell ref="Q170:Q172"/>
    <mergeCell ref="AE170:AE172"/>
    <mergeCell ref="AS170:AS172"/>
    <mergeCell ref="BG170:BG172"/>
    <mergeCell ref="C173:C175"/>
    <mergeCell ref="BG185:BG187"/>
    <mergeCell ref="C188:C190"/>
    <mergeCell ref="Q188:Q190"/>
    <mergeCell ref="AE188:AE190"/>
    <mergeCell ref="AS188:AS190"/>
    <mergeCell ref="BG188:BG190"/>
    <mergeCell ref="AR179:AR190"/>
    <mergeCell ref="AS179:AS181"/>
    <mergeCell ref="BF179:BF190"/>
    <mergeCell ref="BG179:BG181"/>
    <mergeCell ref="C182:C184"/>
    <mergeCell ref="Q182:Q184"/>
    <mergeCell ref="AE182:AE184"/>
    <mergeCell ref="AS182:AS184"/>
    <mergeCell ref="BG182:BG184"/>
    <mergeCell ref="C185:C187"/>
    <mergeCell ref="C179:C181"/>
    <mergeCell ref="P179:P190"/>
    <mergeCell ref="Q179:Q181"/>
    <mergeCell ref="AD179:AD190"/>
    <mergeCell ref="AE179:AE181"/>
    <mergeCell ref="Q185:Q187"/>
    <mergeCell ref="AE185:AE187"/>
    <mergeCell ref="B191:B202"/>
    <mergeCell ref="C191:C193"/>
    <mergeCell ref="P191:P202"/>
    <mergeCell ref="Q191:Q193"/>
    <mergeCell ref="AD191:AD202"/>
    <mergeCell ref="AE191:AE193"/>
    <mergeCell ref="Q197:Q199"/>
    <mergeCell ref="AE197:AE199"/>
    <mergeCell ref="AS185:AS187"/>
    <mergeCell ref="B179:B190"/>
    <mergeCell ref="AS197:AS199"/>
    <mergeCell ref="BG197:BG199"/>
    <mergeCell ref="C200:C202"/>
    <mergeCell ref="Q200:Q202"/>
    <mergeCell ref="AE200:AE202"/>
    <mergeCell ref="AS200:AS202"/>
    <mergeCell ref="BG200:BG202"/>
    <mergeCell ref="AR191:AR202"/>
    <mergeCell ref="AS191:AS193"/>
    <mergeCell ref="BF191:BF202"/>
    <mergeCell ref="BG191:BG193"/>
    <mergeCell ref="C194:C196"/>
    <mergeCell ref="Q194:Q196"/>
    <mergeCell ref="AE194:AE196"/>
    <mergeCell ref="AS194:AS196"/>
    <mergeCell ref="BG194:BG196"/>
    <mergeCell ref="C197:C199"/>
  </mergeCells>
  <conditionalFormatting sqref="E10">
    <cfRule type="cellIs" dxfId="164" priority="13" operator="lessThan">
      <formula>1</formula>
    </cfRule>
    <cfRule type="cellIs" dxfId="163" priority="14" operator="greaterThan">
      <formula>1</formula>
    </cfRule>
    <cfRule type="cellIs" dxfId="162" priority="15" operator="equal">
      <formula>1</formula>
    </cfRule>
  </conditionalFormatting>
  <conditionalFormatting sqref="S10">
    <cfRule type="cellIs" dxfId="161" priority="10" operator="lessThan">
      <formula>1</formula>
    </cfRule>
    <cfRule type="cellIs" dxfId="160" priority="11" operator="greaterThan">
      <formula>1</formula>
    </cfRule>
    <cfRule type="cellIs" dxfId="159" priority="12" operator="equal">
      <formula>1</formula>
    </cfRule>
  </conditionalFormatting>
  <conditionalFormatting sqref="AG10">
    <cfRule type="cellIs" dxfId="158" priority="7" operator="lessThan">
      <formula>1</formula>
    </cfRule>
    <cfRule type="cellIs" dxfId="157" priority="8" operator="greaterThan">
      <formula>1</formula>
    </cfRule>
    <cfRule type="cellIs" dxfId="156" priority="9" operator="equal">
      <formula>1</formula>
    </cfRule>
  </conditionalFormatting>
  <conditionalFormatting sqref="AU10">
    <cfRule type="cellIs" dxfId="155" priority="4" operator="lessThan">
      <formula>1</formula>
    </cfRule>
    <cfRule type="cellIs" dxfId="154" priority="5" operator="greaterThan">
      <formula>1</formula>
    </cfRule>
    <cfRule type="cellIs" dxfId="153" priority="6" operator="equal">
      <formula>1</formula>
    </cfRule>
  </conditionalFormatting>
  <conditionalFormatting sqref="BI10">
    <cfRule type="cellIs" dxfId="152" priority="1" operator="lessThan">
      <formula>1</formula>
    </cfRule>
    <cfRule type="cellIs" dxfId="151" priority="2" operator="greaterThan">
      <formula>1</formula>
    </cfRule>
    <cfRule type="cellIs" dxfId="150" priority="3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7A234-FFE3-4BCA-BE51-64E1C0E16C8C}">
  <dimension ref="A1:BS205"/>
  <sheetViews>
    <sheetView zoomScaleNormal="100" workbookViewId="0">
      <selection activeCell="E10" sqref="E10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0.26045600000000002</v>
      </c>
      <c r="J4" s="10"/>
      <c r="K4" s="83">
        <f>C155</f>
        <v>20000</v>
      </c>
      <c r="L4" s="84" t="s">
        <v>51</v>
      </c>
      <c r="M4" s="51">
        <f>I192</f>
        <v>564.29140946502071</v>
      </c>
      <c r="N4" s="79">
        <f>M4*$I$16</f>
        <v>140413760.00000003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0.22324800000000006</v>
      </c>
      <c r="X4" s="10"/>
      <c r="Y4" s="83">
        <f>Q155</f>
        <v>20000</v>
      </c>
      <c r="Z4" s="84" t="s">
        <v>51</v>
      </c>
      <c r="AA4" s="51">
        <f>W192</f>
        <v>564.29140946502071</v>
      </c>
      <c r="AB4" s="79">
        <f t="shared" ref="AB4:AB11" si="0">AA4*$I$16</f>
        <v>140413760.00000003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0.18604000000000004</v>
      </c>
      <c r="AL4" s="10"/>
      <c r="AM4" s="83">
        <f>AE155</f>
        <v>20000</v>
      </c>
      <c r="AN4" s="84" t="s">
        <v>51</v>
      </c>
      <c r="AO4" s="51">
        <f>AK192</f>
        <v>564.29140946502071</v>
      </c>
      <c r="AP4" s="79">
        <f t="shared" ref="AP4:AP11" si="1">AO4*$I$16</f>
        <v>140413760.00000003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0.14883200000000005</v>
      </c>
      <c r="AZ4" s="10"/>
      <c r="BA4" s="83">
        <f>AS155</f>
        <v>20000</v>
      </c>
      <c r="BB4" s="84" t="s">
        <v>51</v>
      </c>
      <c r="BC4" s="51">
        <f>AY192</f>
        <v>564.29140946502071</v>
      </c>
      <c r="BD4" s="79">
        <f t="shared" ref="BD4:BD11" si="2">BC4*$I$16</f>
        <v>140413760.00000003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0.11162400000000003</v>
      </c>
      <c r="BN4" s="10"/>
      <c r="BO4" s="83">
        <f>BG155</f>
        <v>20000</v>
      </c>
      <c r="BP4" s="84" t="s">
        <v>51</v>
      </c>
      <c r="BQ4" s="51">
        <f>BM192</f>
        <v>564.29140946502071</v>
      </c>
      <c r="BR4" s="79">
        <f t="shared" ref="BR4:BR11" si="3">BQ4*$I$16</f>
        <v>140413760.00000003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9.8690200617283952E-2</v>
      </c>
      <c r="J5" s="42"/>
      <c r="K5" s="83">
        <f>C155</f>
        <v>20000</v>
      </c>
      <c r="L5" s="81" t="s">
        <v>52</v>
      </c>
      <c r="M5" s="51">
        <f>I193</f>
        <v>2821.4570473251033</v>
      </c>
      <c r="N5" s="79">
        <f t="shared" ref="N5:N11" si="4">M5*$I$16</f>
        <v>702068800.00000012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0.11364326131687244</v>
      </c>
      <c r="X5" s="42"/>
      <c r="Y5" s="83">
        <f>Q155</f>
        <v>20000</v>
      </c>
      <c r="Z5" s="81" t="s">
        <v>52</v>
      </c>
      <c r="AA5" s="51">
        <f>W193</f>
        <v>2821.4570473251033</v>
      </c>
      <c r="AB5" s="79">
        <f t="shared" si="0"/>
        <v>702068800.00000012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0.1285963220164609</v>
      </c>
      <c r="AL5" s="42"/>
      <c r="AM5" s="83">
        <f>AE155</f>
        <v>20000</v>
      </c>
      <c r="AN5" s="81" t="s">
        <v>52</v>
      </c>
      <c r="AO5" s="51">
        <f>AK193</f>
        <v>2821.4570473251033</v>
      </c>
      <c r="AP5" s="79">
        <f t="shared" si="1"/>
        <v>702068800.00000012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0.14354938271604939</v>
      </c>
      <c r="AZ5" s="42"/>
      <c r="BA5" s="83">
        <f>AS155</f>
        <v>20000</v>
      </c>
      <c r="BB5" s="81" t="s">
        <v>52</v>
      </c>
      <c r="BC5" s="51">
        <f>AY193</f>
        <v>2821.4570473251033</v>
      </c>
      <c r="BD5" s="79">
        <f t="shared" si="2"/>
        <v>702068800.00000012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0.15850244341563785</v>
      </c>
      <c r="BN5" s="42"/>
      <c r="BO5" s="83">
        <f>BG155</f>
        <v>20000</v>
      </c>
      <c r="BP5" s="81" t="s">
        <v>52</v>
      </c>
      <c r="BQ5" s="51">
        <f>BM193</f>
        <v>2821.4570473251033</v>
      </c>
      <c r="BR5" s="79">
        <f t="shared" si="3"/>
        <v>702068800.00000012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0.2</v>
      </c>
      <c r="F6" s="42"/>
      <c r="G6" s="59" t="s">
        <v>74</v>
      </c>
      <c r="H6" s="80" t="s">
        <v>50</v>
      </c>
      <c r="I6" s="98">
        <f>I64</f>
        <v>2.2084040637860083E-2</v>
      </c>
      <c r="J6" s="42"/>
      <c r="K6" s="83">
        <f>C158</f>
        <v>400000</v>
      </c>
      <c r="L6" s="84" t="s">
        <v>51</v>
      </c>
      <c r="M6" s="31">
        <f>I195</f>
        <v>11285.828189300413</v>
      </c>
      <c r="N6" s="79">
        <f t="shared" si="4"/>
        <v>2808275200.0000005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2.2084040637860083E-2</v>
      </c>
      <c r="X6" s="42"/>
      <c r="Y6" s="83">
        <f>Q158</f>
        <v>400000</v>
      </c>
      <c r="Z6" s="84" t="s">
        <v>51</v>
      </c>
      <c r="AA6" s="31">
        <f>W195</f>
        <v>11285.828189300413</v>
      </c>
      <c r="AB6" s="79">
        <f t="shared" si="0"/>
        <v>2808275200.0000005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2.2084040637860083E-2</v>
      </c>
      <c r="AL6" s="42"/>
      <c r="AM6" s="83">
        <f>AE158</f>
        <v>400000</v>
      </c>
      <c r="AN6" s="84" t="s">
        <v>51</v>
      </c>
      <c r="AO6" s="31">
        <f>AK195</f>
        <v>11285.828189300413</v>
      </c>
      <c r="AP6" s="79">
        <f t="shared" si="1"/>
        <v>2808275200.0000005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2.2084040637860083E-2</v>
      </c>
      <c r="AZ6" s="42"/>
      <c r="BA6" s="83">
        <f>AS158</f>
        <v>400000</v>
      </c>
      <c r="BB6" s="84" t="s">
        <v>51</v>
      </c>
      <c r="BC6" s="31">
        <f>AY195</f>
        <v>11285.828189300413</v>
      </c>
      <c r="BD6" s="79">
        <f t="shared" si="2"/>
        <v>2808275200.0000005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2.2084040637860083E-2</v>
      </c>
      <c r="BN6" s="42"/>
      <c r="BO6" s="83">
        <f>BG158</f>
        <v>400000</v>
      </c>
      <c r="BP6" s="84" t="s">
        <v>51</v>
      </c>
      <c r="BQ6" s="31">
        <f>BM195</f>
        <v>11285.828189300413</v>
      </c>
      <c r="BR6" s="79">
        <f t="shared" si="3"/>
        <v>2808275200.0000005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-4.4859182098765431E-2</v>
      </c>
      <c r="J7" s="10"/>
      <c r="K7" s="83">
        <f>C158</f>
        <v>400000</v>
      </c>
      <c r="L7" s="81" t="s">
        <v>52</v>
      </c>
      <c r="M7" s="51">
        <f>I196</f>
        <v>56429.140946502062</v>
      </c>
      <c r="N7" s="79">
        <f t="shared" si="4"/>
        <v>14041376000.000002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-4.4859182098765431E-2</v>
      </c>
      <c r="X7" s="10"/>
      <c r="Y7" s="83">
        <f>Q158</f>
        <v>400000</v>
      </c>
      <c r="Z7" s="81" t="s">
        <v>52</v>
      </c>
      <c r="AA7" s="51">
        <f>W196</f>
        <v>56429.140946502062</v>
      </c>
      <c r="AB7" s="79">
        <f t="shared" si="0"/>
        <v>14041376000.000002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-4.4859182098765431E-2</v>
      </c>
      <c r="AL7" s="10"/>
      <c r="AM7" s="83">
        <f>AE158</f>
        <v>400000</v>
      </c>
      <c r="AN7" s="81" t="s">
        <v>52</v>
      </c>
      <c r="AO7" s="51">
        <f>AK196</f>
        <v>56429.140946502062</v>
      </c>
      <c r="AP7" s="79">
        <f t="shared" si="1"/>
        <v>14041376000.000002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-4.4859182098765431E-2</v>
      </c>
      <c r="AZ7" s="10"/>
      <c r="BA7" s="83">
        <f>AS158</f>
        <v>400000</v>
      </c>
      <c r="BB7" s="81" t="s">
        <v>52</v>
      </c>
      <c r="BC7" s="51">
        <f>AY196</f>
        <v>56429.140946502062</v>
      </c>
      <c r="BD7" s="79">
        <f t="shared" si="2"/>
        <v>14041376000.000002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-4.4859182098765431E-2</v>
      </c>
      <c r="BN7" s="10"/>
      <c r="BO7" s="83">
        <f>BG158</f>
        <v>400000</v>
      </c>
      <c r="BP7" s="81" t="s">
        <v>52</v>
      </c>
      <c r="BQ7" s="51">
        <f>BM196</f>
        <v>56429.140946502062</v>
      </c>
      <c r="BR7" s="79">
        <f t="shared" si="3"/>
        <v>14041376000.000002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7.5915059156378611E-2</v>
      </c>
      <c r="J8" s="10"/>
      <c r="K8" s="94">
        <f>C197</f>
        <v>1000000</v>
      </c>
      <c r="L8" s="95" t="s">
        <v>51</v>
      </c>
      <c r="M8" s="51">
        <f>I198</f>
        <v>28214.570473251031</v>
      </c>
      <c r="N8" s="79">
        <f t="shared" si="4"/>
        <v>7020688000.000001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9.0868119855967072E-2</v>
      </c>
      <c r="X8" s="10"/>
      <c r="Y8" s="94">
        <f>Q197</f>
        <v>1000000</v>
      </c>
      <c r="Z8" s="95" t="s">
        <v>51</v>
      </c>
      <c r="AA8" s="51">
        <f>W198</f>
        <v>28214.570473251031</v>
      </c>
      <c r="AB8" s="79">
        <f t="shared" si="0"/>
        <v>7020688000.000001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0.10582118055555553</v>
      </c>
      <c r="AL8" s="10"/>
      <c r="AM8" s="94">
        <f>AE197</f>
        <v>1000000</v>
      </c>
      <c r="AN8" s="95" t="s">
        <v>51</v>
      </c>
      <c r="AO8" s="51">
        <f>AK198</f>
        <v>28214.570473251031</v>
      </c>
      <c r="AP8" s="79">
        <f t="shared" si="1"/>
        <v>7020688000.000001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0.12077424125514402</v>
      </c>
      <c r="AZ8" s="10"/>
      <c r="BA8" s="94">
        <f>AS197</f>
        <v>1000000</v>
      </c>
      <c r="BB8" s="95" t="s">
        <v>51</v>
      </c>
      <c r="BC8" s="51">
        <f>AY198</f>
        <v>28214.570473251031</v>
      </c>
      <c r="BD8" s="79">
        <f t="shared" si="2"/>
        <v>7020688000.000001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0.13572730195473251</v>
      </c>
      <c r="BN8" s="10"/>
      <c r="BO8" s="94">
        <f>BG197</f>
        <v>1000000</v>
      </c>
      <c r="BP8" s="95" t="s">
        <v>51</v>
      </c>
      <c r="BQ8" s="51">
        <f>BM198</f>
        <v>28214.570473251031</v>
      </c>
      <c r="BR8" s="79">
        <f t="shared" si="3"/>
        <v>7020688000.000001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3.5887345679012347E-2</v>
      </c>
      <c r="J9" s="9"/>
      <c r="K9" s="94">
        <f>C161</f>
        <v>1000000</v>
      </c>
      <c r="L9" s="96" t="s">
        <v>52</v>
      </c>
      <c r="M9" s="50">
        <f>I199</f>
        <v>141072.85236625516</v>
      </c>
      <c r="N9" s="79">
        <f t="shared" si="4"/>
        <v>35103440000.000008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3.5887345679012347E-2</v>
      </c>
      <c r="X9" s="9"/>
      <c r="Y9" s="94">
        <f>Q161</f>
        <v>1000000</v>
      </c>
      <c r="Z9" s="96" t="s">
        <v>52</v>
      </c>
      <c r="AA9" s="50">
        <f>W199</f>
        <v>141072.85236625516</v>
      </c>
      <c r="AB9" s="79">
        <f t="shared" si="0"/>
        <v>35103440000.000008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3.5887345679012347E-2</v>
      </c>
      <c r="AL9" s="9"/>
      <c r="AM9" s="94">
        <f>AE161</f>
        <v>1000000</v>
      </c>
      <c r="AN9" s="96" t="s">
        <v>52</v>
      </c>
      <c r="AO9" s="50">
        <f>AK199</f>
        <v>141072.85236625516</v>
      </c>
      <c r="AP9" s="79">
        <f t="shared" si="1"/>
        <v>35103440000.000008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3.5887345679012347E-2</v>
      </c>
      <c r="AZ9" s="9"/>
      <c r="BA9" s="94">
        <f>AS161</f>
        <v>1000000</v>
      </c>
      <c r="BB9" s="96" t="s">
        <v>52</v>
      </c>
      <c r="BC9" s="50">
        <f>AY199</f>
        <v>141072.85236625516</v>
      </c>
      <c r="BD9" s="79">
        <f t="shared" si="2"/>
        <v>35103440000.000008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3.5887345679012347E-2</v>
      </c>
      <c r="BN9" s="9"/>
      <c r="BO9" s="94">
        <f>BG161</f>
        <v>1000000</v>
      </c>
      <c r="BP9" s="96" t="s">
        <v>52</v>
      </c>
      <c r="BQ9" s="50">
        <f>BM199</f>
        <v>141072.85236625516</v>
      </c>
      <c r="BR9" s="79">
        <f t="shared" si="3"/>
        <v>35103440000.000008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3.8971836419753082E-3</v>
      </c>
      <c r="J10" s="9"/>
      <c r="K10" s="94">
        <f>C164</f>
        <v>2100000</v>
      </c>
      <c r="L10" s="95" t="s">
        <v>51</v>
      </c>
      <c r="M10" s="51">
        <f>I201</f>
        <v>59250.597993827156</v>
      </c>
      <c r="N10" s="79">
        <f t="shared" si="4"/>
        <v>14743444799.999998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3.8971836419753082E-3</v>
      </c>
      <c r="X10" s="9"/>
      <c r="Y10" s="94">
        <f>Q164</f>
        <v>2100000</v>
      </c>
      <c r="Z10" s="95" t="s">
        <v>51</v>
      </c>
      <c r="AA10" s="51">
        <f>W201</f>
        <v>59250.597993827156</v>
      </c>
      <c r="AB10" s="79">
        <f t="shared" si="0"/>
        <v>14743444799.999998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3.8971836419753082E-3</v>
      </c>
      <c r="AL10" s="9"/>
      <c r="AM10" s="94">
        <f>AE164</f>
        <v>2100000</v>
      </c>
      <c r="AN10" s="95" t="s">
        <v>51</v>
      </c>
      <c r="AO10" s="51">
        <f>AK201</f>
        <v>59250.597993827156</v>
      </c>
      <c r="AP10" s="79">
        <f t="shared" si="1"/>
        <v>14743444799.999998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3.8971836419753082E-3</v>
      </c>
      <c r="AZ10" s="9"/>
      <c r="BA10" s="94">
        <f>AS164</f>
        <v>2100000</v>
      </c>
      <c r="BB10" s="95" t="s">
        <v>51</v>
      </c>
      <c r="BC10" s="51">
        <f>AY201</f>
        <v>59250.597993827156</v>
      </c>
      <c r="BD10" s="79">
        <f t="shared" si="2"/>
        <v>14743444799.999998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3.8971836419753082E-3</v>
      </c>
      <c r="BN10" s="9"/>
      <c r="BO10" s="94">
        <f>BG164</f>
        <v>2100000</v>
      </c>
      <c r="BP10" s="95" t="s">
        <v>51</v>
      </c>
      <c r="BQ10" s="51">
        <f>BM201</f>
        <v>59250.597993827156</v>
      </c>
      <c r="BR10" s="79">
        <f t="shared" si="3"/>
        <v>14743444799.999998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7.4999999999999997E-2</v>
      </c>
      <c r="F11" s="4"/>
      <c r="G11" s="82" t="s">
        <v>72</v>
      </c>
      <c r="H11" s="80" t="s">
        <v>50</v>
      </c>
      <c r="I11" s="99">
        <f>I125</f>
        <v>4.4859182098765431E-2</v>
      </c>
      <c r="J11" s="9"/>
      <c r="K11" s="94">
        <f>C164</f>
        <v>2100000</v>
      </c>
      <c r="L11" s="96" t="s">
        <v>52</v>
      </c>
      <c r="M11" s="51">
        <f>I202</f>
        <v>296252.98996913584</v>
      </c>
      <c r="N11" s="79">
        <f t="shared" si="4"/>
        <v>73717224000.000015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4.4859182098765431E-2</v>
      </c>
      <c r="X11" s="9"/>
      <c r="Y11" s="94">
        <f>Q164</f>
        <v>2100000</v>
      </c>
      <c r="Z11" s="96" t="s">
        <v>52</v>
      </c>
      <c r="AA11" s="51">
        <f>W202</f>
        <v>296252.98996913584</v>
      </c>
      <c r="AB11" s="79">
        <f t="shared" si="0"/>
        <v>73717224000.000015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4.4859182098765431E-2</v>
      </c>
      <c r="AL11" s="9"/>
      <c r="AM11" s="94">
        <f>AE164</f>
        <v>2100000</v>
      </c>
      <c r="AN11" s="96" t="s">
        <v>52</v>
      </c>
      <c r="AO11" s="51">
        <f>AK202</f>
        <v>296252.98996913584</v>
      </c>
      <c r="AP11" s="79">
        <f t="shared" si="1"/>
        <v>73717224000.000015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4.4859182098765431E-2</v>
      </c>
      <c r="AZ11" s="9"/>
      <c r="BA11" s="94">
        <f>AS164</f>
        <v>2100000</v>
      </c>
      <c r="BB11" s="96" t="s">
        <v>52</v>
      </c>
      <c r="BC11" s="51">
        <f>AY202</f>
        <v>296252.98996913584</v>
      </c>
      <c r="BD11" s="79">
        <f t="shared" si="2"/>
        <v>73717224000.000015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4.4859182098765431E-2</v>
      </c>
      <c r="BN11" s="9"/>
      <c r="BO11" s="94">
        <f>BG164</f>
        <v>2100000</v>
      </c>
      <c r="BP11" s="96" t="s">
        <v>52</v>
      </c>
      <c r="BQ11" s="51">
        <f>BM202</f>
        <v>296252.98996913584</v>
      </c>
      <c r="BR11" s="79">
        <f t="shared" si="3"/>
        <v>73717224000.000015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1</v>
      </c>
      <c r="F12" s="4"/>
      <c r="G12" s="91" t="s">
        <v>49</v>
      </c>
      <c r="H12" s="92" t="s">
        <v>50</v>
      </c>
      <c r="I12" s="49">
        <f>I138</f>
        <v>8.4643711419753076E-2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8.4643711419753076E-2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8.4643711419753076E-2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8.4643711419753076E-2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8.4643711419753076E-2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120000</v>
      </c>
      <c r="F16" s="22">
        <f t="shared" ref="F16:N16" si="5">(E16 * $E$6) + E16</f>
        <v>144000</v>
      </c>
      <c r="G16" s="22">
        <f t="shared" si="5"/>
        <v>172800</v>
      </c>
      <c r="H16" s="22">
        <f t="shared" si="5"/>
        <v>207360</v>
      </c>
      <c r="I16" s="22">
        <f t="shared" si="5"/>
        <v>248832</v>
      </c>
      <c r="J16" s="22">
        <f t="shared" si="5"/>
        <v>298598.40000000002</v>
      </c>
      <c r="K16" s="22">
        <f t="shared" si="5"/>
        <v>358318.08000000002</v>
      </c>
      <c r="L16" s="22">
        <f t="shared" si="5"/>
        <v>429981.696</v>
      </c>
      <c r="M16" s="22">
        <f t="shared" si="5"/>
        <v>515978.03519999998</v>
      </c>
      <c r="N16" s="22">
        <f t="shared" si="5"/>
        <v>619173.64223999996</v>
      </c>
      <c r="P16" s="172" t="s">
        <v>20</v>
      </c>
      <c r="Q16" s="172" t="s">
        <v>42</v>
      </c>
      <c r="R16" s="20" t="s">
        <v>60</v>
      </c>
      <c r="S16" s="22">
        <f>($E$4 * $E$6) + $E$4</f>
        <v>120000</v>
      </c>
      <c r="T16" s="22">
        <f t="shared" ref="T16:AB16" si="6">(S16 * $E$6) + S16</f>
        <v>144000</v>
      </c>
      <c r="U16" s="22">
        <f t="shared" si="6"/>
        <v>172800</v>
      </c>
      <c r="V16" s="22">
        <f t="shared" si="6"/>
        <v>207360</v>
      </c>
      <c r="W16" s="22">
        <f t="shared" si="6"/>
        <v>248832</v>
      </c>
      <c r="X16" s="22">
        <f t="shared" si="6"/>
        <v>298598.40000000002</v>
      </c>
      <c r="Y16" s="22">
        <f t="shared" si="6"/>
        <v>358318.08000000002</v>
      </c>
      <c r="Z16" s="22">
        <f t="shared" si="6"/>
        <v>429981.696</v>
      </c>
      <c r="AA16" s="22">
        <f t="shared" si="6"/>
        <v>515978.03519999998</v>
      </c>
      <c r="AB16" s="22">
        <f t="shared" si="6"/>
        <v>619173.64223999996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120000</v>
      </c>
      <c r="AH16" s="22">
        <f t="shared" ref="AH16:AP16" si="7">(AG16 * $E$6) + AG16</f>
        <v>144000</v>
      </c>
      <c r="AI16" s="22">
        <f t="shared" si="7"/>
        <v>172800</v>
      </c>
      <c r="AJ16" s="22">
        <f t="shared" si="7"/>
        <v>207360</v>
      </c>
      <c r="AK16" s="22">
        <f t="shared" si="7"/>
        <v>248832</v>
      </c>
      <c r="AL16" s="22">
        <f t="shared" si="7"/>
        <v>298598.40000000002</v>
      </c>
      <c r="AM16" s="22">
        <f t="shared" si="7"/>
        <v>358318.08000000002</v>
      </c>
      <c r="AN16" s="22">
        <f t="shared" si="7"/>
        <v>429981.696</v>
      </c>
      <c r="AO16" s="22">
        <f t="shared" si="7"/>
        <v>515978.03519999998</v>
      </c>
      <c r="AP16" s="22">
        <f t="shared" si="7"/>
        <v>619173.64223999996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120000</v>
      </c>
      <c r="AV16" s="22">
        <f t="shared" ref="AV16:BD16" si="8">(AU16 * $E$6) + AU16</f>
        <v>144000</v>
      </c>
      <c r="AW16" s="22">
        <f t="shared" si="8"/>
        <v>172800</v>
      </c>
      <c r="AX16" s="22">
        <f t="shared" si="8"/>
        <v>207360</v>
      </c>
      <c r="AY16" s="22">
        <f t="shared" si="8"/>
        <v>248832</v>
      </c>
      <c r="AZ16" s="22">
        <f t="shared" si="8"/>
        <v>298598.40000000002</v>
      </c>
      <c r="BA16" s="22">
        <f t="shared" si="8"/>
        <v>358318.08000000002</v>
      </c>
      <c r="BB16" s="22">
        <f t="shared" si="8"/>
        <v>429981.696</v>
      </c>
      <c r="BC16" s="22">
        <f t="shared" si="8"/>
        <v>515978.03519999998</v>
      </c>
      <c r="BD16" s="22">
        <f t="shared" si="8"/>
        <v>619173.64223999996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120000</v>
      </c>
      <c r="BJ16" s="22">
        <f t="shared" ref="BJ16:BR16" si="9">(BI16 * $E$6) + BI16</f>
        <v>144000</v>
      </c>
      <c r="BK16" s="22">
        <f t="shared" si="9"/>
        <v>172800</v>
      </c>
      <c r="BL16" s="22">
        <f t="shared" si="9"/>
        <v>207360</v>
      </c>
      <c r="BM16" s="22">
        <f t="shared" si="9"/>
        <v>248832</v>
      </c>
      <c r="BN16" s="22">
        <f t="shared" si="9"/>
        <v>298598.40000000002</v>
      </c>
      <c r="BO16" s="22">
        <f t="shared" si="9"/>
        <v>358318.08000000002</v>
      </c>
      <c r="BP16" s="22">
        <f t="shared" si="9"/>
        <v>429981.696</v>
      </c>
      <c r="BQ16" s="22">
        <f t="shared" si="9"/>
        <v>515978.03519999998</v>
      </c>
      <c r="BR16" s="22">
        <f t="shared" si="9"/>
        <v>619173.64223999996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2520000000000</v>
      </c>
      <c r="F17" s="26">
        <f t="shared" ref="F17:N17" si="10">F16*21000000</f>
        <v>3024000000000</v>
      </c>
      <c r="G17" s="26">
        <f t="shared" si="10"/>
        <v>3628800000000</v>
      </c>
      <c r="H17" s="26">
        <f t="shared" si="10"/>
        <v>4354560000000</v>
      </c>
      <c r="I17" s="26">
        <f t="shared" si="10"/>
        <v>5225472000000</v>
      </c>
      <c r="J17" s="26">
        <f t="shared" si="10"/>
        <v>6270566400000.001</v>
      </c>
      <c r="K17" s="26">
        <f t="shared" si="10"/>
        <v>7524679680000</v>
      </c>
      <c r="L17" s="26">
        <f t="shared" si="10"/>
        <v>9029615616000</v>
      </c>
      <c r="M17" s="26">
        <f t="shared" si="10"/>
        <v>10835538739200</v>
      </c>
      <c r="N17" s="26">
        <f t="shared" si="10"/>
        <v>13002646487040</v>
      </c>
      <c r="P17" s="164"/>
      <c r="Q17" s="164"/>
      <c r="R17" s="20" t="s">
        <v>61</v>
      </c>
      <c r="S17" s="26">
        <f>S16*21000000</f>
        <v>2520000000000</v>
      </c>
      <c r="T17" s="26">
        <f t="shared" ref="T17:AB17" si="11">T16*21000000</f>
        <v>3024000000000</v>
      </c>
      <c r="U17" s="26">
        <f t="shared" si="11"/>
        <v>3628800000000</v>
      </c>
      <c r="V17" s="26">
        <f t="shared" si="11"/>
        <v>4354560000000</v>
      </c>
      <c r="W17" s="26">
        <f t="shared" si="11"/>
        <v>5225472000000</v>
      </c>
      <c r="X17" s="26">
        <f t="shared" si="11"/>
        <v>6270566400000.001</v>
      </c>
      <c r="Y17" s="26">
        <f t="shared" si="11"/>
        <v>7524679680000</v>
      </c>
      <c r="Z17" s="26">
        <f t="shared" si="11"/>
        <v>9029615616000</v>
      </c>
      <c r="AA17" s="26">
        <f t="shared" si="11"/>
        <v>10835538739200</v>
      </c>
      <c r="AB17" s="26">
        <f t="shared" si="11"/>
        <v>13002646487040</v>
      </c>
      <c r="AC17" s="5"/>
      <c r="AD17" s="164"/>
      <c r="AE17" s="164"/>
      <c r="AF17" s="20" t="s">
        <v>61</v>
      </c>
      <c r="AG17" s="26">
        <f>AG16*21000000</f>
        <v>2520000000000</v>
      </c>
      <c r="AH17" s="26">
        <f t="shared" ref="AH17:AP17" si="12">AH16*21000000</f>
        <v>3024000000000</v>
      </c>
      <c r="AI17" s="26">
        <f t="shared" si="12"/>
        <v>3628800000000</v>
      </c>
      <c r="AJ17" s="26">
        <f t="shared" si="12"/>
        <v>4354560000000</v>
      </c>
      <c r="AK17" s="26">
        <f t="shared" si="12"/>
        <v>5225472000000</v>
      </c>
      <c r="AL17" s="26">
        <f t="shared" si="12"/>
        <v>6270566400000.001</v>
      </c>
      <c r="AM17" s="26">
        <f t="shared" si="12"/>
        <v>7524679680000</v>
      </c>
      <c r="AN17" s="26">
        <f t="shared" si="12"/>
        <v>9029615616000</v>
      </c>
      <c r="AO17" s="26">
        <f t="shared" si="12"/>
        <v>10835538739200</v>
      </c>
      <c r="AP17" s="26">
        <f t="shared" si="12"/>
        <v>13002646487040</v>
      </c>
      <c r="AQ17" s="5"/>
      <c r="AR17" s="164"/>
      <c r="AS17" s="164"/>
      <c r="AT17" s="20" t="s">
        <v>61</v>
      </c>
      <c r="AU17" s="26">
        <f>AU16*21000000</f>
        <v>2520000000000</v>
      </c>
      <c r="AV17" s="26">
        <f t="shared" ref="AV17:BD17" si="13">AV16*21000000</f>
        <v>3024000000000</v>
      </c>
      <c r="AW17" s="26">
        <f t="shared" si="13"/>
        <v>3628800000000</v>
      </c>
      <c r="AX17" s="26">
        <f t="shared" si="13"/>
        <v>4354560000000</v>
      </c>
      <c r="AY17" s="26">
        <f t="shared" si="13"/>
        <v>5225472000000</v>
      </c>
      <c r="AZ17" s="26">
        <f t="shared" si="13"/>
        <v>6270566400000.001</v>
      </c>
      <c r="BA17" s="26">
        <f t="shared" si="13"/>
        <v>7524679680000</v>
      </c>
      <c r="BB17" s="26">
        <f t="shared" si="13"/>
        <v>9029615616000</v>
      </c>
      <c r="BC17" s="26">
        <f t="shared" si="13"/>
        <v>10835538739200</v>
      </c>
      <c r="BD17" s="26">
        <f t="shared" si="13"/>
        <v>13002646487040</v>
      </c>
      <c r="BE17" s="5"/>
      <c r="BF17" s="164"/>
      <c r="BG17" s="164"/>
      <c r="BH17" s="20" t="s">
        <v>61</v>
      </c>
      <c r="BI17" s="26">
        <f>BI16*21000000</f>
        <v>2520000000000</v>
      </c>
      <c r="BJ17" s="26">
        <f t="shared" ref="BJ17:BR17" si="14">BJ16*21000000</f>
        <v>3024000000000</v>
      </c>
      <c r="BK17" s="26">
        <f t="shared" si="14"/>
        <v>3628800000000</v>
      </c>
      <c r="BL17" s="26">
        <f t="shared" si="14"/>
        <v>4354560000000</v>
      </c>
      <c r="BM17" s="26">
        <f t="shared" si="14"/>
        <v>5225472000000</v>
      </c>
      <c r="BN17" s="26">
        <f t="shared" si="14"/>
        <v>6270566400000.001</v>
      </c>
      <c r="BO17" s="26">
        <f t="shared" si="14"/>
        <v>7524679680000</v>
      </c>
      <c r="BP17" s="26">
        <f t="shared" si="14"/>
        <v>9029615616000</v>
      </c>
      <c r="BQ17" s="26">
        <f t="shared" si="14"/>
        <v>10835538739200</v>
      </c>
      <c r="BR17" s="26">
        <f t="shared" si="14"/>
        <v>13002646487040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0.16666666666666666</v>
      </c>
      <c r="F18" s="27">
        <f t="shared" ref="F18:N18" si="15">(F16-$E4)/F16</f>
        <v>0.30555555555555558</v>
      </c>
      <c r="G18" s="27">
        <f t="shared" si="15"/>
        <v>0.42129629629629628</v>
      </c>
      <c r="H18" s="27">
        <f t="shared" si="15"/>
        <v>0.51774691358024694</v>
      </c>
      <c r="I18" s="27">
        <f t="shared" si="15"/>
        <v>0.5981224279835391</v>
      </c>
      <c r="J18" s="27">
        <f t="shared" si="15"/>
        <v>0.66510202331961599</v>
      </c>
      <c r="K18" s="27">
        <f t="shared" si="15"/>
        <v>0.72091835276634664</v>
      </c>
      <c r="L18" s="27">
        <f t="shared" si="15"/>
        <v>0.76743196063862218</v>
      </c>
      <c r="M18" s="27">
        <f t="shared" si="15"/>
        <v>0.80619330053218508</v>
      </c>
      <c r="N18" s="27">
        <f t="shared" si="15"/>
        <v>0.83849441711015427</v>
      </c>
      <c r="P18" s="172" t="s">
        <v>16</v>
      </c>
      <c r="Q18" s="180" t="s">
        <v>41</v>
      </c>
      <c r="R18" s="20" t="s">
        <v>53</v>
      </c>
      <c r="S18" s="27">
        <f>(S16-$E4)/S16</f>
        <v>0.16666666666666666</v>
      </c>
      <c r="T18" s="27">
        <f t="shared" ref="T18:AB18" si="16">(T16-$E4)/T16</f>
        <v>0.30555555555555558</v>
      </c>
      <c r="U18" s="27">
        <f t="shared" si="16"/>
        <v>0.42129629629629628</v>
      </c>
      <c r="V18" s="27">
        <f t="shared" si="16"/>
        <v>0.51774691358024694</v>
      </c>
      <c r="W18" s="27">
        <f t="shared" si="16"/>
        <v>0.5981224279835391</v>
      </c>
      <c r="X18" s="27">
        <f t="shared" si="16"/>
        <v>0.66510202331961599</v>
      </c>
      <c r="Y18" s="27">
        <f t="shared" si="16"/>
        <v>0.72091835276634664</v>
      </c>
      <c r="Z18" s="27">
        <f t="shared" si="16"/>
        <v>0.76743196063862218</v>
      </c>
      <c r="AA18" s="27">
        <f t="shared" si="16"/>
        <v>0.80619330053218508</v>
      </c>
      <c r="AB18" s="27">
        <f t="shared" si="16"/>
        <v>0.83849441711015427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0.16666666666666666</v>
      </c>
      <c r="AH18" s="27">
        <f t="shared" ref="AH18:AP18" si="17">(AH16-$E4)/AH16</f>
        <v>0.30555555555555558</v>
      </c>
      <c r="AI18" s="27">
        <f t="shared" si="17"/>
        <v>0.42129629629629628</v>
      </c>
      <c r="AJ18" s="27">
        <f t="shared" si="17"/>
        <v>0.51774691358024694</v>
      </c>
      <c r="AK18" s="27">
        <f t="shared" si="17"/>
        <v>0.5981224279835391</v>
      </c>
      <c r="AL18" s="27">
        <f t="shared" si="17"/>
        <v>0.66510202331961599</v>
      </c>
      <c r="AM18" s="27">
        <f t="shared" si="17"/>
        <v>0.72091835276634664</v>
      </c>
      <c r="AN18" s="27">
        <f t="shared" si="17"/>
        <v>0.76743196063862218</v>
      </c>
      <c r="AO18" s="27">
        <f t="shared" si="17"/>
        <v>0.80619330053218508</v>
      </c>
      <c r="AP18" s="27">
        <f t="shared" si="17"/>
        <v>0.83849441711015427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0.16666666666666666</v>
      </c>
      <c r="AV18" s="27">
        <f t="shared" ref="AV18:BD18" si="18">(AV16-$E4)/AV16</f>
        <v>0.30555555555555558</v>
      </c>
      <c r="AW18" s="27">
        <f t="shared" si="18"/>
        <v>0.42129629629629628</v>
      </c>
      <c r="AX18" s="27">
        <f t="shared" si="18"/>
        <v>0.51774691358024694</v>
      </c>
      <c r="AY18" s="27">
        <f t="shared" si="18"/>
        <v>0.5981224279835391</v>
      </c>
      <c r="AZ18" s="27">
        <f t="shared" si="18"/>
        <v>0.66510202331961599</v>
      </c>
      <c r="BA18" s="27">
        <f t="shared" si="18"/>
        <v>0.72091835276634664</v>
      </c>
      <c r="BB18" s="27">
        <f t="shared" si="18"/>
        <v>0.76743196063862218</v>
      </c>
      <c r="BC18" s="27">
        <f t="shared" si="18"/>
        <v>0.80619330053218508</v>
      </c>
      <c r="BD18" s="27">
        <f t="shared" si="18"/>
        <v>0.83849441711015427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0.16666666666666666</v>
      </c>
      <c r="BJ18" s="27">
        <f t="shared" ref="BJ18:BR18" si="19">(BJ16-$E4)/BJ16</f>
        <v>0.30555555555555558</v>
      </c>
      <c r="BK18" s="27">
        <f t="shared" si="19"/>
        <v>0.42129629629629628</v>
      </c>
      <c r="BL18" s="27">
        <f t="shared" si="19"/>
        <v>0.51774691358024694</v>
      </c>
      <c r="BM18" s="27">
        <f t="shared" si="19"/>
        <v>0.5981224279835391</v>
      </c>
      <c r="BN18" s="27">
        <f t="shared" si="19"/>
        <v>0.66510202331961599</v>
      </c>
      <c r="BO18" s="27">
        <f t="shared" si="19"/>
        <v>0.72091835276634664</v>
      </c>
      <c r="BP18" s="27">
        <f t="shared" si="19"/>
        <v>0.76743196063862218</v>
      </c>
      <c r="BQ18" s="27">
        <f t="shared" si="19"/>
        <v>0.80619330053218508</v>
      </c>
      <c r="BR18" s="27">
        <f t="shared" si="19"/>
        <v>0.83849441711015427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0.83333333333333337</v>
      </c>
      <c r="F19" s="27">
        <f t="shared" ref="F19:N19" si="20">1-F18</f>
        <v>0.69444444444444442</v>
      </c>
      <c r="G19" s="27">
        <f t="shared" si="20"/>
        <v>0.57870370370370372</v>
      </c>
      <c r="H19" s="27">
        <f t="shared" si="20"/>
        <v>0.48225308641975306</v>
      </c>
      <c r="I19" s="27">
        <f t="shared" si="20"/>
        <v>0.4018775720164609</v>
      </c>
      <c r="J19" s="27">
        <f t="shared" si="20"/>
        <v>0.33489797668038401</v>
      </c>
      <c r="K19" s="27">
        <f t="shared" si="20"/>
        <v>0.27908164723365336</v>
      </c>
      <c r="L19" s="27">
        <f t="shared" si="20"/>
        <v>0.23256803936137782</v>
      </c>
      <c r="M19" s="27">
        <f t="shared" si="20"/>
        <v>0.19380669946781492</v>
      </c>
      <c r="N19" s="27">
        <f t="shared" si="20"/>
        <v>0.16150558288984573</v>
      </c>
      <c r="P19" s="173"/>
      <c r="Q19" s="181"/>
      <c r="R19" s="20" t="s">
        <v>54</v>
      </c>
      <c r="S19" s="27">
        <f>1-S18</f>
        <v>0.83333333333333337</v>
      </c>
      <c r="T19" s="27">
        <f t="shared" ref="T19:AB19" si="21">1-T18</f>
        <v>0.69444444444444442</v>
      </c>
      <c r="U19" s="27">
        <f t="shared" si="21"/>
        <v>0.57870370370370372</v>
      </c>
      <c r="V19" s="27">
        <f t="shared" si="21"/>
        <v>0.48225308641975306</v>
      </c>
      <c r="W19" s="27">
        <f t="shared" si="21"/>
        <v>0.4018775720164609</v>
      </c>
      <c r="X19" s="27">
        <f t="shared" si="21"/>
        <v>0.33489797668038401</v>
      </c>
      <c r="Y19" s="27">
        <f t="shared" si="21"/>
        <v>0.27908164723365336</v>
      </c>
      <c r="Z19" s="27">
        <f t="shared" si="21"/>
        <v>0.23256803936137782</v>
      </c>
      <c r="AA19" s="27">
        <f t="shared" si="21"/>
        <v>0.19380669946781492</v>
      </c>
      <c r="AB19" s="27">
        <f t="shared" si="21"/>
        <v>0.16150558288984573</v>
      </c>
      <c r="AC19" s="5"/>
      <c r="AD19" s="173"/>
      <c r="AE19" s="181"/>
      <c r="AF19" s="20" t="s">
        <v>54</v>
      </c>
      <c r="AG19" s="27">
        <f>1-AG18</f>
        <v>0.83333333333333337</v>
      </c>
      <c r="AH19" s="27">
        <f t="shared" ref="AH19:AP19" si="22">1-AH18</f>
        <v>0.69444444444444442</v>
      </c>
      <c r="AI19" s="27">
        <f t="shared" si="22"/>
        <v>0.57870370370370372</v>
      </c>
      <c r="AJ19" s="27">
        <f t="shared" si="22"/>
        <v>0.48225308641975306</v>
      </c>
      <c r="AK19" s="27">
        <f t="shared" si="22"/>
        <v>0.4018775720164609</v>
      </c>
      <c r="AL19" s="27">
        <f t="shared" si="22"/>
        <v>0.33489797668038401</v>
      </c>
      <c r="AM19" s="27">
        <f t="shared" si="22"/>
        <v>0.27908164723365336</v>
      </c>
      <c r="AN19" s="27">
        <f t="shared" si="22"/>
        <v>0.23256803936137782</v>
      </c>
      <c r="AO19" s="27">
        <f t="shared" si="22"/>
        <v>0.19380669946781492</v>
      </c>
      <c r="AP19" s="27">
        <f t="shared" si="22"/>
        <v>0.16150558288984573</v>
      </c>
      <c r="AQ19" s="5"/>
      <c r="AR19" s="173"/>
      <c r="AS19" s="181"/>
      <c r="AT19" s="20" t="s">
        <v>54</v>
      </c>
      <c r="AU19" s="27">
        <f>1-AU18</f>
        <v>0.83333333333333337</v>
      </c>
      <c r="AV19" s="27">
        <f t="shared" ref="AV19:BD19" si="23">1-AV18</f>
        <v>0.69444444444444442</v>
      </c>
      <c r="AW19" s="27">
        <f t="shared" si="23"/>
        <v>0.57870370370370372</v>
      </c>
      <c r="AX19" s="27">
        <f t="shared" si="23"/>
        <v>0.48225308641975306</v>
      </c>
      <c r="AY19" s="27">
        <f t="shared" si="23"/>
        <v>0.4018775720164609</v>
      </c>
      <c r="AZ19" s="27">
        <f t="shared" si="23"/>
        <v>0.33489797668038401</v>
      </c>
      <c r="BA19" s="27">
        <f t="shared" si="23"/>
        <v>0.27908164723365336</v>
      </c>
      <c r="BB19" s="27">
        <f t="shared" si="23"/>
        <v>0.23256803936137782</v>
      </c>
      <c r="BC19" s="27">
        <f t="shared" si="23"/>
        <v>0.19380669946781492</v>
      </c>
      <c r="BD19" s="27">
        <f t="shared" si="23"/>
        <v>0.16150558288984573</v>
      </c>
      <c r="BE19" s="5"/>
      <c r="BF19" s="173"/>
      <c r="BG19" s="181"/>
      <c r="BH19" s="20" t="s">
        <v>54</v>
      </c>
      <c r="BI19" s="27">
        <f>1-BI18</f>
        <v>0.83333333333333337</v>
      </c>
      <c r="BJ19" s="27">
        <f t="shared" ref="BJ19:BR19" si="24">1-BJ18</f>
        <v>0.69444444444444442</v>
      </c>
      <c r="BK19" s="27">
        <f t="shared" si="24"/>
        <v>0.57870370370370372</v>
      </c>
      <c r="BL19" s="27">
        <f t="shared" si="24"/>
        <v>0.48225308641975306</v>
      </c>
      <c r="BM19" s="27">
        <f t="shared" si="24"/>
        <v>0.4018775720164609</v>
      </c>
      <c r="BN19" s="27">
        <f t="shared" si="24"/>
        <v>0.33489797668038401</v>
      </c>
      <c r="BO19" s="27">
        <f t="shared" si="24"/>
        <v>0.27908164723365336</v>
      </c>
      <c r="BP19" s="27">
        <f t="shared" si="24"/>
        <v>0.23256803936137782</v>
      </c>
      <c r="BQ19" s="27">
        <f t="shared" si="24"/>
        <v>0.19380669946781492</v>
      </c>
      <c r="BR19" s="27">
        <f t="shared" si="24"/>
        <v>0.16150558288984573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0.16666666666666666</v>
      </c>
      <c r="F20" s="97">
        <f t="shared" ref="F20:N20" si="25">F18-E18</f>
        <v>0.13888888888888892</v>
      </c>
      <c r="G20" s="97">
        <f t="shared" si="25"/>
        <v>0.1157407407407407</v>
      </c>
      <c r="H20" s="97">
        <f t="shared" si="25"/>
        <v>9.6450617283950657E-2</v>
      </c>
      <c r="I20" s="97">
        <f t="shared" si="25"/>
        <v>8.0375514403292159E-2</v>
      </c>
      <c r="J20" s="97">
        <f t="shared" si="25"/>
        <v>6.6979595336076891E-2</v>
      </c>
      <c r="K20" s="97">
        <f t="shared" si="25"/>
        <v>5.581632944673065E-2</v>
      </c>
      <c r="L20" s="97">
        <f t="shared" si="25"/>
        <v>4.6513607872275542E-2</v>
      </c>
      <c r="M20" s="97">
        <f t="shared" si="25"/>
        <v>3.8761339893562896E-2</v>
      </c>
      <c r="N20" s="97">
        <f t="shared" si="25"/>
        <v>3.2301116577969191E-2</v>
      </c>
      <c r="P20" s="173"/>
      <c r="Q20" s="181"/>
      <c r="R20" s="20" t="s">
        <v>55</v>
      </c>
      <c r="S20" s="97">
        <f>S18</f>
        <v>0.16666666666666666</v>
      </c>
      <c r="T20" s="97">
        <f t="shared" ref="T20:AB20" si="26">T18-S18</f>
        <v>0.13888888888888892</v>
      </c>
      <c r="U20" s="97">
        <f t="shared" si="26"/>
        <v>0.1157407407407407</v>
      </c>
      <c r="V20" s="97">
        <f t="shared" si="26"/>
        <v>9.6450617283950657E-2</v>
      </c>
      <c r="W20" s="97">
        <f t="shared" si="26"/>
        <v>8.0375514403292159E-2</v>
      </c>
      <c r="X20" s="97">
        <f t="shared" si="26"/>
        <v>6.6979595336076891E-2</v>
      </c>
      <c r="Y20" s="97">
        <f t="shared" si="26"/>
        <v>5.581632944673065E-2</v>
      </c>
      <c r="Z20" s="97">
        <f t="shared" si="26"/>
        <v>4.6513607872275542E-2</v>
      </c>
      <c r="AA20" s="97">
        <f t="shared" si="26"/>
        <v>3.8761339893562896E-2</v>
      </c>
      <c r="AB20" s="97">
        <f t="shared" si="26"/>
        <v>3.2301116577969191E-2</v>
      </c>
      <c r="AC20" s="5"/>
      <c r="AD20" s="173"/>
      <c r="AE20" s="181"/>
      <c r="AF20" s="20" t="s">
        <v>55</v>
      </c>
      <c r="AG20" s="97">
        <f>AG18</f>
        <v>0.16666666666666666</v>
      </c>
      <c r="AH20" s="97">
        <f t="shared" ref="AH20:AP20" si="27">AH18-AG18</f>
        <v>0.13888888888888892</v>
      </c>
      <c r="AI20" s="97">
        <f t="shared" si="27"/>
        <v>0.1157407407407407</v>
      </c>
      <c r="AJ20" s="97">
        <f t="shared" si="27"/>
        <v>9.6450617283950657E-2</v>
      </c>
      <c r="AK20" s="97">
        <f t="shared" si="27"/>
        <v>8.0375514403292159E-2</v>
      </c>
      <c r="AL20" s="97">
        <f t="shared" si="27"/>
        <v>6.6979595336076891E-2</v>
      </c>
      <c r="AM20" s="97">
        <f t="shared" si="27"/>
        <v>5.581632944673065E-2</v>
      </c>
      <c r="AN20" s="97">
        <f t="shared" si="27"/>
        <v>4.6513607872275542E-2</v>
      </c>
      <c r="AO20" s="97">
        <f t="shared" si="27"/>
        <v>3.8761339893562896E-2</v>
      </c>
      <c r="AP20" s="97">
        <f t="shared" si="27"/>
        <v>3.2301116577969191E-2</v>
      </c>
      <c r="AQ20" s="5"/>
      <c r="AR20" s="173"/>
      <c r="AS20" s="181"/>
      <c r="AT20" s="20" t="s">
        <v>55</v>
      </c>
      <c r="AU20" s="97">
        <f>AU18</f>
        <v>0.16666666666666666</v>
      </c>
      <c r="AV20" s="97">
        <f t="shared" ref="AV20:BD20" si="28">AV18-AU18</f>
        <v>0.13888888888888892</v>
      </c>
      <c r="AW20" s="97">
        <f t="shared" si="28"/>
        <v>0.1157407407407407</v>
      </c>
      <c r="AX20" s="97">
        <f t="shared" si="28"/>
        <v>9.6450617283950657E-2</v>
      </c>
      <c r="AY20" s="97">
        <f t="shared" si="28"/>
        <v>8.0375514403292159E-2</v>
      </c>
      <c r="AZ20" s="97">
        <f t="shared" si="28"/>
        <v>6.6979595336076891E-2</v>
      </c>
      <c r="BA20" s="97">
        <f t="shared" si="28"/>
        <v>5.581632944673065E-2</v>
      </c>
      <c r="BB20" s="97">
        <f t="shared" si="28"/>
        <v>4.6513607872275542E-2</v>
      </c>
      <c r="BC20" s="97">
        <f t="shared" si="28"/>
        <v>3.8761339893562896E-2</v>
      </c>
      <c r="BD20" s="97">
        <f t="shared" si="28"/>
        <v>3.2301116577969191E-2</v>
      </c>
      <c r="BE20" s="5"/>
      <c r="BF20" s="173"/>
      <c r="BG20" s="181"/>
      <c r="BH20" s="20" t="s">
        <v>55</v>
      </c>
      <c r="BI20" s="97">
        <f>BI18</f>
        <v>0.16666666666666666</v>
      </c>
      <c r="BJ20" s="97">
        <f t="shared" ref="BJ20:BR20" si="29">BJ18-BI18</f>
        <v>0.13888888888888892</v>
      </c>
      <c r="BK20" s="97">
        <f t="shared" si="29"/>
        <v>0.1157407407407407</v>
      </c>
      <c r="BL20" s="97">
        <f t="shared" si="29"/>
        <v>9.6450617283950657E-2</v>
      </c>
      <c r="BM20" s="97">
        <f t="shared" si="29"/>
        <v>8.0375514403292159E-2</v>
      </c>
      <c r="BN20" s="97">
        <f t="shared" si="29"/>
        <v>6.6979595336076891E-2</v>
      </c>
      <c r="BO20" s="97">
        <f t="shared" si="29"/>
        <v>5.581632944673065E-2</v>
      </c>
      <c r="BP20" s="97">
        <f t="shared" si="29"/>
        <v>4.6513607872275542E-2</v>
      </c>
      <c r="BQ20" s="97">
        <f t="shared" si="29"/>
        <v>3.8761339893562896E-2</v>
      </c>
      <c r="BR20" s="97">
        <f t="shared" si="29"/>
        <v>3.2301116577969191E-2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0.11962448559670782</v>
      </c>
      <c r="J21" s="27"/>
      <c r="K21" s="27"/>
      <c r="L21" s="27"/>
      <c r="M21" s="27"/>
      <c r="N21" s="97">
        <f>SUM(E20:N20)/10</f>
        <v>8.3849441711015424E-2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0.11962448559670782</v>
      </c>
      <c r="X21" s="27"/>
      <c r="Y21" s="27"/>
      <c r="Z21" s="27"/>
      <c r="AA21" s="27"/>
      <c r="AB21" s="97">
        <f>SUM(S20:AB20)/10</f>
        <v>8.3849441711015424E-2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0.11962448559670782</v>
      </c>
      <c r="AL21" s="27"/>
      <c r="AM21" s="27"/>
      <c r="AN21" s="27"/>
      <c r="AO21" s="27"/>
      <c r="AP21" s="97">
        <f>SUM(AG20:AP20)/10</f>
        <v>8.3849441711015424E-2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0.11962448559670782</v>
      </c>
      <c r="AZ21" s="27"/>
      <c r="BA21" s="27"/>
      <c r="BB21" s="27"/>
      <c r="BC21" s="27"/>
      <c r="BD21" s="97">
        <f>SUM(AU20:BD20)/10</f>
        <v>8.3849441711015424E-2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0.11962448559670782</v>
      </c>
      <c r="BN21" s="27"/>
      <c r="BO21" s="27"/>
      <c r="BP21" s="27"/>
      <c r="BQ21" s="27"/>
      <c r="BR21" s="97">
        <f>SUM(BI20:BR20)/10</f>
        <v>8.3849441711015424E-2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0.16666666666666666</v>
      </c>
      <c r="F22" s="97">
        <f t="shared" ref="F22:N22" si="30">$E$12*F20</f>
        <v>0.13888888888888892</v>
      </c>
      <c r="G22" s="97">
        <f t="shared" si="30"/>
        <v>0.1157407407407407</v>
      </c>
      <c r="H22" s="97">
        <f t="shared" si="30"/>
        <v>9.6450617283950657E-2</v>
      </c>
      <c r="I22" s="97">
        <f t="shared" si="30"/>
        <v>8.0375514403292159E-2</v>
      </c>
      <c r="J22" s="97">
        <f t="shared" si="30"/>
        <v>6.6979595336076891E-2</v>
      </c>
      <c r="K22" s="97">
        <f t="shared" si="30"/>
        <v>5.581632944673065E-2</v>
      </c>
      <c r="L22" s="97">
        <f t="shared" si="30"/>
        <v>4.6513607872275542E-2</v>
      </c>
      <c r="M22" s="97">
        <f t="shared" si="30"/>
        <v>3.8761339893562896E-2</v>
      </c>
      <c r="N22" s="97">
        <f t="shared" si="30"/>
        <v>3.2301116577969191E-2</v>
      </c>
      <c r="P22" s="173"/>
      <c r="Q22" s="181"/>
      <c r="R22" s="20" t="s">
        <v>81</v>
      </c>
      <c r="S22" s="97">
        <f>$E$12*S20</f>
        <v>0.16666666666666666</v>
      </c>
      <c r="T22" s="97">
        <f t="shared" ref="T22:AB22" si="31">$E$12*T20</f>
        <v>0.13888888888888892</v>
      </c>
      <c r="U22" s="97">
        <f t="shared" si="31"/>
        <v>0.1157407407407407</v>
      </c>
      <c r="V22" s="97">
        <f t="shared" si="31"/>
        <v>9.6450617283950657E-2</v>
      </c>
      <c r="W22" s="97">
        <f t="shared" si="31"/>
        <v>8.0375514403292159E-2</v>
      </c>
      <c r="X22" s="97">
        <f t="shared" si="31"/>
        <v>6.6979595336076891E-2</v>
      </c>
      <c r="Y22" s="97">
        <f t="shared" si="31"/>
        <v>5.581632944673065E-2</v>
      </c>
      <c r="Z22" s="97">
        <f t="shared" si="31"/>
        <v>4.6513607872275542E-2</v>
      </c>
      <c r="AA22" s="97">
        <f t="shared" si="31"/>
        <v>3.8761339893562896E-2</v>
      </c>
      <c r="AB22" s="97">
        <f t="shared" si="31"/>
        <v>3.2301116577969191E-2</v>
      </c>
      <c r="AC22" s="5"/>
      <c r="AD22" s="173"/>
      <c r="AE22" s="181"/>
      <c r="AF22" s="20" t="s">
        <v>81</v>
      </c>
      <c r="AG22" s="97">
        <f>$E$12*AG20</f>
        <v>0.16666666666666666</v>
      </c>
      <c r="AH22" s="97">
        <f t="shared" ref="AH22:AP22" si="32">$E$12*AH20</f>
        <v>0.13888888888888892</v>
      </c>
      <c r="AI22" s="97">
        <f t="shared" si="32"/>
        <v>0.1157407407407407</v>
      </c>
      <c r="AJ22" s="97">
        <f t="shared" si="32"/>
        <v>9.6450617283950657E-2</v>
      </c>
      <c r="AK22" s="97">
        <f t="shared" si="32"/>
        <v>8.0375514403292159E-2</v>
      </c>
      <c r="AL22" s="97">
        <f t="shared" si="32"/>
        <v>6.6979595336076891E-2</v>
      </c>
      <c r="AM22" s="97">
        <f t="shared" si="32"/>
        <v>5.581632944673065E-2</v>
      </c>
      <c r="AN22" s="97">
        <f t="shared" si="32"/>
        <v>4.6513607872275542E-2</v>
      </c>
      <c r="AO22" s="97">
        <f t="shared" si="32"/>
        <v>3.8761339893562896E-2</v>
      </c>
      <c r="AP22" s="97">
        <f t="shared" si="32"/>
        <v>3.2301116577969191E-2</v>
      </c>
      <c r="AQ22" s="5"/>
      <c r="AR22" s="173"/>
      <c r="AS22" s="181"/>
      <c r="AT22" s="20" t="s">
        <v>81</v>
      </c>
      <c r="AU22" s="97">
        <f>$E$12*AU20</f>
        <v>0.16666666666666666</v>
      </c>
      <c r="AV22" s="97">
        <f t="shared" ref="AV22:BD22" si="33">$E$12*AV20</f>
        <v>0.13888888888888892</v>
      </c>
      <c r="AW22" s="97">
        <f t="shared" si="33"/>
        <v>0.1157407407407407</v>
      </c>
      <c r="AX22" s="97">
        <f t="shared" si="33"/>
        <v>9.6450617283950657E-2</v>
      </c>
      <c r="AY22" s="97">
        <f t="shared" si="33"/>
        <v>8.0375514403292159E-2</v>
      </c>
      <c r="AZ22" s="97">
        <f t="shared" si="33"/>
        <v>6.6979595336076891E-2</v>
      </c>
      <c r="BA22" s="97">
        <f t="shared" si="33"/>
        <v>5.581632944673065E-2</v>
      </c>
      <c r="BB22" s="97">
        <f t="shared" si="33"/>
        <v>4.6513607872275542E-2</v>
      </c>
      <c r="BC22" s="97">
        <f t="shared" si="33"/>
        <v>3.8761339893562896E-2</v>
      </c>
      <c r="BD22" s="97">
        <f t="shared" si="33"/>
        <v>3.2301116577969191E-2</v>
      </c>
      <c r="BE22" s="5"/>
      <c r="BF22" s="173"/>
      <c r="BG22" s="181"/>
      <c r="BH22" s="20" t="s">
        <v>81</v>
      </c>
      <c r="BI22" s="97">
        <f>$E$12*BI20</f>
        <v>0.16666666666666666</v>
      </c>
      <c r="BJ22" s="97">
        <f t="shared" ref="BJ22:BR22" si="34">$E$12*BJ20</f>
        <v>0.13888888888888892</v>
      </c>
      <c r="BK22" s="97">
        <f t="shared" si="34"/>
        <v>0.1157407407407407</v>
      </c>
      <c r="BL22" s="97">
        <f t="shared" si="34"/>
        <v>9.6450617283950657E-2</v>
      </c>
      <c r="BM22" s="97">
        <f t="shared" si="34"/>
        <v>8.0375514403292159E-2</v>
      </c>
      <c r="BN22" s="97">
        <f t="shared" si="34"/>
        <v>6.6979595336076891E-2</v>
      </c>
      <c r="BO22" s="97">
        <f t="shared" si="34"/>
        <v>5.581632944673065E-2</v>
      </c>
      <c r="BP22" s="97">
        <f t="shared" si="34"/>
        <v>4.6513607872275542E-2</v>
      </c>
      <c r="BQ22" s="97">
        <f t="shared" si="34"/>
        <v>3.8761339893562896E-2</v>
      </c>
      <c r="BR22" s="97">
        <f t="shared" si="34"/>
        <v>3.2301116577969191E-2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0.11962448559670782</v>
      </c>
      <c r="J23" s="27"/>
      <c r="K23" s="27"/>
      <c r="L23" s="27"/>
      <c r="M23" s="27"/>
      <c r="N23" s="97">
        <f>SUM(E22:N22)/10</f>
        <v>8.3849441711015424E-2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0.11962448559670782</v>
      </c>
      <c r="X23" s="27"/>
      <c r="Y23" s="27"/>
      <c r="Z23" s="27"/>
      <c r="AA23" s="27"/>
      <c r="AB23" s="97">
        <f>SUM(S22:AB22)/10</f>
        <v>8.3849441711015424E-2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0.11962448559670782</v>
      </c>
      <c r="AL23" s="27"/>
      <c r="AM23" s="27"/>
      <c r="AN23" s="27"/>
      <c r="AO23" s="27"/>
      <c r="AP23" s="97">
        <f>SUM(AG22:AP22)/10</f>
        <v>8.3849441711015424E-2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0.11962448559670782</v>
      </c>
      <c r="AZ23" s="27"/>
      <c r="BA23" s="27"/>
      <c r="BB23" s="27"/>
      <c r="BC23" s="27"/>
      <c r="BD23" s="97">
        <f>SUM(AU22:BD22)/10</f>
        <v>8.3849441711015424E-2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0.11962448559670782</v>
      </c>
      <c r="BN23" s="27"/>
      <c r="BO23" s="27"/>
      <c r="BP23" s="27"/>
      <c r="BQ23" s="27"/>
      <c r="BR23" s="97">
        <f>SUM(BI22:BR22)/10</f>
        <v>8.3849441711015424E-2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0.33333333333333331</v>
      </c>
      <c r="F24" s="18">
        <f t="shared" ref="F24:N24" si="35">F20+F22</f>
        <v>0.27777777777777785</v>
      </c>
      <c r="G24" s="18">
        <f t="shared" si="35"/>
        <v>0.2314814814814814</v>
      </c>
      <c r="H24" s="18">
        <f t="shared" si="35"/>
        <v>0.19290123456790131</v>
      </c>
      <c r="I24" s="18">
        <f t="shared" si="35"/>
        <v>0.16075102880658432</v>
      </c>
      <c r="J24" s="18">
        <f t="shared" si="35"/>
        <v>0.13395919067215378</v>
      </c>
      <c r="K24" s="18">
        <f t="shared" si="35"/>
        <v>0.1116326588934613</v>
      </c>
      <c r="L24" s="18">
        <f t="shared" si="35"/>
        <v>9.3027215744551084E-2</v>
      </c>
      <c r="M24" s="18">
        <f t="shared" si="35"/>
        <v>7.7522679787125792E-2</v>
      </c>
      <c r="N24" s="18">
        <f t="shared" si="35"/>
        <v>6.4602233155938382E-2</v>
      </c>
      <c r="P24" s="173"/>
      <c r="Q24" s="181"/>
      <c r="R24" s="16" t="s">
        <v>83</v>
      </c>
      <c r="S24" s="18">
        <f>S20+S22</f>
        <v>0.33333333333333331</v>
      </c>
      <c r="T24" s="18">
        <f t="shared" ref="T24:AB24" si="36">T20+T22</f>
        <v>0.27777777777777785</v>
      </c>
      <c r="U24" s="18">
        <f t="shared" si="36"/>
        <v>0.2314814814814814</v>
      </c>
      <c r="V24" s="18">
        <f t="shared" si="36"/>
        <v>0.19290123456790131</v>
      </c>
      <c r="W24" s="18">
        <f t="shared" si="36"/>
        <v>0.16075102880658432</v>
      </c>
      <c r="X24" s="18">
        <f t="shared" si="36"/>
        <v>0.13395919067215378</v>
      </c>
      <c r="Y24" s="18">
        <f t="shared" si="36"/>
        <v>0.1116326588934613</v>
      </c>
      <c r="Z24" s="18">
        <f t="shared" si="36"/>
        <v>9.3027215744551084E-2</v>
      </c>
      <c r="AA24" s="18">
        <f t="shared" si="36"/>
        <v>7.7522679787125792E-2</v>
      </c>
      <c r="AB24" s="18">
        <f t="shared" si="36"/>
        <v>6.4602233155938382E-2</v>
      </c>
      <c r="AC24" s="5"/>
      <c r="AD24" s="173"/>
      <c r="AE24" s="181"/>
      <c r="AF24" s="16" t="s">
        <v>83</v>
      </c>
      <c r="AG24" s="18">
        <f>AG20+AG22</f>
        <v>0.33333333333333331</v>
      </c>
      <c r="AH24" s="18">
        <f t="shared" ref="AH24:AP24" si="37">AH20+AH22</f>
        <v>0.27777777777777785</v>
      </c>
      <c r="AI24" s="18">
        <f t="shared" si="37"/>
        <v>0.2314814814814814</v>
      </c>
      <c r="AJ24" s="18">
        <f t="shared" si="37"/>
        <v>0.19290123456790131</v>
      </c>
      <c r="AK24" s="18">
        <f t="shared" si="37"/>
        <v>0.16075102880658432</v>
      </c>
      <c r="AL24" s="18">
        <f t="shared" si="37"/>
        <v>0.13395919067215378</v>
      </c>
      <c r="AM24" s="18">
        <f t="shared" si="37"/>
        <v>0.1116326588934613</v>
      </c>
      <c r="AN24" s="18">
        <f t="shared" si="37"/>
        <v>9.3027215744551084E-2</v>
      </c>
      <c r="AO24" s="18">
        <f t="shared" si="37"/>
        <v>7.7522679787125792E-2</v>
      </c>
      <c r="AP24" s="18">
        <f t="shared" si="37"/>
        <v>6.4602233155938382E-2</v>
      </c>
      <c r="AQ24" s="5"/>
      <c r="AR24" s="173"/>
      <c r="AS24" s="181"/>
      <c r="AT24" s="16" t="s">
        <v>83</v>
      </c>
      <c r="AU24" s="18">
        <f>AU20+AU22</f>
        <v>0.33333333333333331</v>
      </c>
      <c r="AV24" s="18">
        <f t="shared" ref="AV24:BD24" si="38">AV20+AV22</f>
        <v>0.27777777777777785</v>
      </c>
      <c r="AW24" s="18">
        <f t="shared" si="38"/>
        <v>0.2314814814814814</v>
      </c>
      <c r="AX24" s="18">
        <f t="shared" si="38"/>
        <v>0.19290123456790131</v>
      </c>
      <c r="AY24" s="18">
        <f t="shared" si="38"/>
        <v>0.16075102880658432</v>
      </c>
      <c r="AZ24" s="18">
        <f t="shared" si="38"/>
        <v>0.13395919067215378</v>
      </c>
      <c r="BA24" s="18">
        <f t="shared" si="38"/>
        <v>0.1116326588934613</v>
      </c>
      <c r="BB24" s="18">
        <f t="shared" si="38"/>
        <v>9.3027215744551084E-2</v>
      </c>
      <c r="BC24" s="18">
        <f t="shared" si="38"/>
        <v>7.7522679787125792E-2</v>
      </c>
      <c r="BD24" s="18">
        <f t="shared" si="38"/>
        <v>6.4602233155938382E-2</v>
      </c>
      <c r="BE24" s="5"/>
      <c r="BF24" s="173"/>
      <c r="BG24" s="181"/>
      <c r="BH24" s="16" t="s">
        <v>83</v>
      </c>
      <c r="BI24" s="18">
        <f>BI20+BI22</f>
        <v>0.33333333333333331</v>
      </c>
      <c r="BJ24" s="18">
        <f t="shared" ref="BJ24:BR24" si="39">BJ20+BJ22</f>
        <v>0.27777777777777785</v>
      </c>
      <c r="BK24" s="18">
        <f t="shared" si="39"/>
        <v>0.2314814814814814</v>
      </c>
      <c r="BL24" s="18">
        <f t="shared" si="39"/>
        <v>0.19290123456790131</v>
      </c>
      <c r="BM24" s="18">
        <f t="shared" si="39"/>
        <v>0.16075102880658432</v>
      </c>
      <c r="BN24" s="18">
        <f t="shared" si="39"/>
        <v>0.13395919067215378</v>
      </c>
      <c r="BO24" s="18">
        <f t="shared" si="39"/>
        <v>0.1116326588934613</v>
      </c>
      <c r="BP24" s="18">
        <f t="shared" si="39"/>
        <v>9.3027215744551084E-2</v>
      </c>
      <c r="BQ24" s="18">
        <f t="shared" si="39"/>
        <v>7.7522679787125792E-2</v>
      </c>
      <c r="BR24" s="18">
        <f t="shared" si="39"/>
        <v>6.4602233155938382E-2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0.23924897119341565</v>
      </c>
      <c r="J25" s="17"/>
      <c r="K25" s="17"/>
      <c r="L25" s="17"/>
      <c r="M25" s="17"/>
      <c r="N25" s="18">
        <f>SUM(E24:N24)/10</f>
        <v>0.16769888342203085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0.23924897119341565</v>
      </c>
      <c r="X25" s="17"/>
      <c r="Y25" s="17"/>
      <c r="Z25" s="17"/>
      <c r="AA25" s="17"/>
      <c r="AB25" s="18">
        <f>SUM(S24:AB24)/10</f>
        <v>0.16769888342203085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0.23924897119341565</v>
      </c>
      <c r="AL25" s="17"/>
      <c r="AM25" s="17"/>
      <c r="AN25" s="17"/>
      <c r="AO25" s="17"/>
      <c r="AP25" s="18">
        <f>SUM(AG24:AP24)/10</f>
        <v>0.16769888342203085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0.23924897119341565</v>
      </c>
      <c r="AZ25" s="17"/>
      <c r="BA25" s="17"/>
      <c r="BB25" s="17"/>
      <c r="BC25" s="17"/>
      <c r="BD25" s="18">
        <f>SUM(AU24:BD24)/10</f>
        <v>0.16769888342203085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0.23924897119341565</v>
      </c>
      <c r="BN25" s="17"/>
      <c r="BO25" s="17"/>
      <c r="BP25" s="17"/>
      <c r="BQ25" s="17"/>
      <c r="BR25" s="18">
        <f>SUM(BI24:BR24)/10</f>
        <v>0.16769888342203085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2.8333333333333335E-2</v>
      </c>
      <c r="F26" s="18">
        <f>((1+$E$12)*$E$5)+($E$5*F19)</f>
        <v>2.6944444444444444E-2</v>
      </c>
      <c r="G26" s="18">
        <f t="shared" ref="G26:N26" si="40">((1+$E$12)*$E$5)+($E$5*G19)</f>
        <v>2.5787037037037039E-2</v>
      </c>
      <c r="H26" s="18">
        <f t="shared" si="40"/>
        <v>2.4822530864197532E-2</v>
      </c>
      <c r="I26" s="18">
        <f t="shared" si="40"/>
        <v>2.4018775720164608E-2</v>
      </c>
      <c r="J26" s="18">
        <f t="shared" si="40"/>
        <v>2.3348979766803842E-2</v>
      </c>
      <c r="K26" s="18">
        <f t="shared" si="40"/>
        <v>2.2790816472336533E-2</v>
      </c>
      <c r="L26" s="18">
        <f t="shared" si="40"/>
        <v>2.2325680393613778E-2</v>
      </c>
      <c r="M26" s="18">
        <f t="shared" si="40"/>
        <v>2.1938066994678151E-2</v>
      </c>
      <c r="N26" s="18">
        <f t="shared" si="40"/>
        <v>2.1615055828898458E-2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2.8333333333333335E-2</v>
      </c>
      <c r="T26" s="18">
        <f>((1+$E$12)*$E$5)+($E$5*T19)</f>
        <v>2.6944444444444444E-2</v>
      </c>
      <c r="U26" s="18">
        <f t="shared" ref="U26:AB26" si="41">((1+$E$12)*$E$5)+($E$5*U19)</f>
        <v>2.5787037037037039E-2</v>
      </c>
      <c r="V26" s="18">
        <f t="shared" si="41"/>
        <v>2.4822530864197532E-2</v>
      </c>
      <c r="W26" s="18">
        <f t="shared" si="41"/>
        <v>2.4018775720164608E-2</v>
      </c>
      <c r="X26" s="18">
        <f t="shared" si="41"/>
        <v>2.3348979766803842E-2</v>
      </c>
      <c r="Y26" s="18">
        <f t="shared" si="41"/>
        <v>2.2790816472336533E-2</v>
      </c>
      <c r="Z26" s="18">
        <f t="shared" si="41"/>
        <v>2.2325680393613778E-2</v>
      </c>
      <c r="AA26" s="18">
        <f t="shared" si="41"/>
        <v>2.1938066994678151E-2</v>
      </c>
      <c r="AB26" s="18">
        <f t="shared" si="41"/>
        <v>2.1615055828898458E-2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2.8333333333333335E-2</v>
      </c>
      <c r="AH26" s="18">
        <f>((1+$E$12)*$E$5)+($E$5*AH19)</f>
        <v>2.6944444444444444E-2</v>
      </c>
      <c r="AI26" s="18">
        <f t="shared" ref="AI26:AP26" si="42">((1+$E$12)*$E$5)+($E$5*AI19)</f>
        <v>2.5787037037037039E-2</v>
      </c>
      <c r="AJ26" s="18">
        <f t="shared" si="42"/>
        <v>2.4822530864197532E-2</v>
      </c>
      <c r="AK26" s="18">
        <f t="shared" si="42"/>
        <v>2.4018775720164608E-2</v>
      </c>
      <c r="AL26" s="18">
        <f t="shared" si="42"/>
        <v>2.3348979766803842E-2</v>
      </c>
      <c r="AM26" s="18">
        <f t="shared" si="42"/>
        <v>2.2790816472336533E-2</v>
      </c>
      <c r="AN26" s="18">
        <f t="shared" si="42"/>
        <v>2.2325680393613778E-2</v>
      </c>
      <c r="AO26" s="18">
        <f t="shared" si="42"/>
        <v>2.1938066994678151E-2</v>
      </c>
      <c r="AP26" s="18">
        <f t="shared" si="42"/>
        <v>2.1615055828898458E-2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2.8333333333333335E-2</v>
      </c>
      <c r="AV26" s="18">
        <f>((1+$E$12)*$E$5)+($E$5*AV19)</f>
        <v>2.6944444444444444E-2</v>
      </c>
      <c r="AW26" s="18">
        <f t="shared" ref="AW26:BD26" si="43">((1+$E$12)*$E$5)+($E$5*AW19)</f>
        <v>2.5787037037037039E-2</v>
      </c>
      <c r="AX26" s="18">
        <f t="shared" si="43"/>
        <v>2.4822530864197532E-2</v>
      </c>
      <c r="AY26" s="18">
        <f t="shared" si="43"/>
        <v>2.4018775720164608E-2</v>
      </c>
      <c r="AZ26" s="18">
        <f t="shared" si="43"/>
        <v>2.3348979766803842E-2</v>
      </c>
      <c r="BA26" s="18">
        <f t="shared" si="43"/>
        <v>2.2790816472336533E-2</v>
      </c>
      <c r="BB26" s="18">
        <f t="shared" si="43"/>
        <v>2.2325680393613778E-2</v>
      </c>
      <c r="BC26" s="18">
        <f t="shared" si="43"/>
        <v>2.1938066994678151E-2</v>
      </c>
      <c r="BD26" s="18">
        <f t="shared" si="43"/>
        <v>2.1615055828898458E-2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2.8333333333333335E-2</v>
      </c>
      <c r="BJ26" s="18">
        <f>((1+$E$12)*$E$5)+($E$5*BJ19)</f>
        <v>2.6944444444444444E-2</v>
      </c>
      <c r="BK26" s="18">
        <f t="shared" ref="BK26:BR26" si="44">((1+$E$12)*$E$5)+($E$5*BK19)</f>
        <v>2.5787037037037039E-2</v>
      </c>
      <c r="BL26" s="18">
        <f t="shared" si="44"/>
        <v>2.4822530864197532E-2</v>
      </c>
      <c r="BM26" s="18">
        <f t="shared" si="44"/>
        <v>2.4018775720164608E-2</v>
      </c>
      <c r="BN26" s="18">
        <f t="shared" si="44"/>
        <v>2.3348979766803842E-2</v>
      </c>
      <c r="BO26" s="18">
        <f t="shared" si="44"/>
        <v>2.2790816472336533E-2</v>
      </c>
      <c r="BP26" s="18">
        <f t="shared" si="44"/>
        <v>2.2325680393613778E-2</v>
      </c>
      <c r="BQ26" s="18">
        <f t="shared" si="44"/>
        <v>2.1938066994678151E-2</v>
      </c>
      <c r="BR26" s="18">
        <f t="shared" si="44"/>
        <v>2.1615055828898458E-2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2.5981224279835392E-2</v>
      </c>
      <c r="J27" s="17"/>
      <c r="K27" s="17"/>
      <c r="L27" s="17"/>
      <c r="M27" s="17"/>
      <c r="N27" s="18">
        <f>SUM(E26:N26)/10</f>
        <v>2.4192472085550771E-2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2.5981224279835392E-2</v>
      </c>
      <c r="X27" s="17"/>
      <c r="Y27" s="17"/>
      <c r="Z27" s="17"/>
      <c r="AA27" s="17"/>
      <c r="AB27" s="18">
        <f>SUM(S26:AB26)/10</f>
        <v>2.4192472085550771E-2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2.5981224279835392E-2</v>
      </c>
      <c r="AL27" s="17"/>
      <c r="AM27" s="17"/>
      <c r="AN27" s="17"/>
      <c r="AO27" s="17"/>
      <c r="AP27" s="18">
        <f>SUM(AG26:AP26)/10</f>
        <v>2.4192472085550771E-2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2.5981224279835392E-2</v>
      </c>
      <c r="AZ27" s="17"/>
      <c r="BA27" s="17"/>
      <c r="BB27" s="17"/>
      <c r="BC27" s="17"/>
      <c r="BD27" s="18">
        <f>SUM(AU26:BD26)/10</f>
        <v>2.4192472085550771E-2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2.5981224279835392E-2</v>
      </c>
      <c r="BN27" s="17"/>
      <c r="BO27" s="17"/>
      <c r="BP27" s="17"/>
      <c r="BQ27" s="17"/>
      <c r="BR27" s="18">
        <f>SUM(BI26:BR26)/10</f>
        <v>2.4192472085550771E-2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2.8333333333333335E-2</v>
      </c>
      <c r="F28" s="97">
        <f t="shared" ref="F28:N28" si="45">E28+F26</f>
        <v>5.527777777777778E-2</v>
      </c>
      <c r="G28" s="97">
        <f t="shared" si="45"/>
        <v>8.1064814814814812E-2</v>
      </c>
      <c r="H28" s="97">
        <f t="shared" si="45"/>
        <v>0.10588734567901234</v>
      </c>
      <c r="I28" s="97">
        <f t="shared" si="45"/>
        <v>0.12990612139917695</v>
      </c>
      <c r="J28" s="97">
        <f t="shared" si="45"/>
        <v>0.15325510116598079</v>
      </c>
      <c r="K28" s="97">
        <f t="shared" si="45"/>
        <v>0.17604591763831731</v>
      </c>
      <c r="L28" s="97">
        <f t="shared" si="45"/>
        <v>0.19837159803193108</v>
      </c>
      <c r="M28" s="97">
        <f t="shared" si="45"/>
        <v>0.22030966502660923</v>
      </c>
      <c r="N28" s="97">
        <f t="shared" si="45"/>
        <v>0.2419247208555077</v>
      </c>
      <c r="P28" s="173"/>
      <c r="Q28" s="181"/>
      <c r="R28" s="20" t="s">
        <v>53</v>
      </c>
      <c r="S28" s="97">
        <f>S26</f>
        <v>2.8333333333333335E-2</v>
      </c>
      <c r="T28" s="97">
        <f t="shared" ref="T28:AB28" si="46">S28+T26</f>
        <v>5.527777777777778E-2</v>
      </c>
      <c r="U28" s="97">
        <f t="shared" si="46"/>
        <v>8.1064814814814812E-2</v>
      </c>
      <c r="V28" s="97">
        <f t="shared" si="46"/>
        <v>0.10588734567901234</v>
      </c>
      <c r="W28" s="97">
        <f t="shared" si="46"/>
        <v>0.12990612139917695</v>
      </c>
      <c r="X28" s="97">
        <f t="shared" si="46"/>
        <v>0.15325510116598079</v>
      </c>
      <c r="Y28" s="97">
        <f t="shared" si="46"/>
        <v>0.17604591763831731</v>
      </c>
      <c r="Z28" s="97">
        <f t="shared" si="46"/>
        <v>0.19837159803193108</v>
      </c>
      <c r="AA28" s="97">
        <f t="shared" si="46"/>
        <v>0.22030966502660923</v>
      </c>
      <c r="AB28" s="97">
        <f t="shared" si="46"/>
        <v>0.2419247208555077</v>
      </c>
      <c r="AC28" s="5"/>
      <c r="AD28" s="173"/>
      <c r="AE28" s="181"/>
      <c r="AF28" s="20" t="s">
        <v>53</v>
      </c>
      <c r="AG28" s="97">
        <f>AG26</f>
        <v>2.8333333333333335E-2</v>
      </c>
      <c r="AH28" s="97">
        <f t="shared" ref="AH28:AP28" si="47">AG28+AH26</f>
        <v>5.527777777777778E-2</v>
      </c>
      <c r="AI28" s="97">
        <f t="shared" si="47"/>
        <v>8.1064814814814812E-2</v>
      </c>
      <c r="AJ28" s="97">
        <f t="shared" si="47"/>
        <v>0.10588734567901234</v>
      </c>
      <c r="AK28" s="97">
        <f t="shared" si="47"/>
        <v>0.12990612139917695</v>
      </c>
      <c r="AL28" s="97">
        <f t="shared" si="47"/>
        <v>0.15325510116598079</v>
      </c>
      <c r="AM28" s="97">
        <f t="shared" si="47"/>
        <v>0.17604591763831731</v>
      </c>
      <c r="AN28" s="97">
        <f t="shared" si="47"/>
        <v>0.19837159803193108</v>
      </c>
      <c r="AO28" s="97">
        <f t="shared" si="47"/>
        <v>0.22030966502660923</v>
      </c>
      <c r="AP28" s="97">
        <f t="shared" si="47"/>
        <v>0.2419247208555077</v>
      </c>
      <c r="AQ28" s="5"/>
      <c r="AR28" s="173"/>
      <c r="AS28" s="181"/>
      <c r="AT28" s="20" t="s">
        <v>53</v>
      </c>
      <c r="AU28" s="97">
        <f>AU26</f>
        <v>2.8333333333333335E-2</v>
      </c>
      <c r="AV28" s="97">
        <f t="shared" ref="AV28:BD28" si="48">AU28+AV26</f>
        <v>5.527777777777778E-2</v>
      </c>
      <c r="AW28" s="97">
        <f t="shared" si="48"/>
        <v>8.1064814814814812E-2</v>
      </c>
      <c r="AX28" s="97">
        <f t="shared" si="48"/>
        <v>0.10588734567901234</v>
      </c>
      <c r="AY28" s="97">
        <f t="shared" si="48"/>
        <v>0.12990612139917695</v>
      </c>
      <c r="AZ28" s="97">
        <f t="shared" si="48"/>
        <v>0.15325510116598079</v>
      </c>
      <c r="BA28" s="97">
        <f t="shared" si="48"/>
        <v>0.17604591763831731</v>
      </c>
      <c r="BB28" s="97">
        <f t="shared" si="48"/>
        <v>0.19837159803193108</v>
      </c>
      <c r="BC28" s="97">
        <f t="shared" si="48"/>
        <v>0.22030966502660923</v>
      </c>
      <c r="BD28" s="97">
        <f t="shared" si="48"/>
        <v>0.2419247208555077</v>
      </c>
      <c r="BE28" s="5"/>
      <c r="BF28" s="173"/>
      <c r="BG28" s="181"/>
      <c r="BH28" s="20" t="s">
        <v>53</v>
      </c>
      <c r="BI28" s="97">
        <f>BI26</f>
        <v>2.8333333333333335E-2</v>
      </c>
      <c r="BJ28" s="97">
        <f t="shared" ref="BJ28:BR28" si="49">BI28+BJ26</f>
        <v>5.527777777777778E-2</v>
      </c>
      <c r="BK28" s="97">
        <f t="shared" si="49"/>
        <v>8.1064814814814812E-2</v>
      </c>
      <c r="BL28" s="97">
        <f t="shared" si="49"/>
        <v>0.10588734567901234</v>
      </c>
      <c r="BM28" s="97">
        <f t="shared" si="49"/>
        <v>0.12990612139917695</v>
      </c>
      <c r="BN28" s="97">
        <f t="shared" si="49"/>
        <v>0.15325510116598079</v>
      </c>
      <c r="BO28" s="97">
        <f t="shared" si="49"/>
        <v>0.17604591763831731</v>
      </c>
      <c r="BP28" s="97">
        <f t="shared" si="49"/>
        <v>0.19837159803193108</v>
      </c>
      <c r="BQ28" s="97">
        <f t="shared" si="49"/>
        <v>0.22030966502660923</v>
      </c>
      <c r="BR28" s="97">
        <f t="shared" si="49"/>
        <v>0.2419247208555077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0.03</v>
      </c>
      <c r="F29" s="97">
        <f t="shared" ref="F29:N29" si="50">((1+$E$12)*$E$5)+$E$5</f>
        <v>0.03</v>
      </c>
      <c r="G29" s="97">
        <f t="shared" si="50"/>
        <v>0.03</v>
      </c>
      <c r="H29" s="97">
        <f t="shared" si="50"/>
        <v>0.03</v>
      </c>
      <c r="I29" s="97">
        <f t="shared" si="50"/>
        <v>0.03</v>
      </c>
      <c r="J29" s="97">
        <f t="shared" si="50"/>
        <v>0.03</v>
      </c>
      <c r="K29" s="97">
        <f t="shared" si="50"/>
        <v>0.03</v>
      </c>
      <c r="L29" s="97">
        <f t="shared" si="50"/>
        <v>0.03</v>
      </c>
      <c r="M29" s="97">
        <f t="shared" si="50"/>
        <v>0.03</v>
      </c>
      <c r="N29" s="97">
        <f t="shared" si="50"/>
        <v>0.03</v>
      </c>
      <c r="O29" s="12"/>
      <c r="P29" s="173"/>
      <c r="Q29" s="181"/>
      <c r="R29" s="20" t="s">
        <v>107</v>
      </c>
      <c r="S29" s="97">
        <f>((1+$E$12)*$E$5)+$E$5</f>
        <v>0.03</v>
      </c>
      <c r="T29" s="97">
        <f t="shared" ref="T29:AB29" si="51">((1+$E$12)*$E$5)+$E$5</f>
        <v>0.03</v>
      </c>
      <c r="U29" s="97">
        <f t="shared" si="51"/>
        <v>0.03</v>
      </c>
      <c r="V29" s="97">
        <f t="shared" si="51"/>
        <v>0.03</v>
      </c>
      <c r="W29" s="97">
        <f t="shared" si="51"/>
        <v>0.03</v>
      </c>
      <c r="X29" s="97">
        <f t="shared" si="51"/>
        <v>0.03</v>
      </c>
      <c r="Y29" s="97">
        <f t="shared" si="51"/>
        <v>0.03</v>
      </c>
      <c r="Z29" s="97">
        <f t="shared" si="51"/>
        <v>0.03</v>
      </c>
      <c r="AA29" s="97">
        <f t="shared" si="51"/>
        <v>0.03</v>
      </c>
      <c r="AB29" s="97">
        <f t="shared" si="51"/>
        <v>0.03</v>
      </c>
      <c r="AC29" s="12"/>
      <c r="AD29" s="173"/>
      <c r="AE29" s="181"/>
      <c r="AF29" s="20" t="s">
        <v>107</v>
      </c>
      <c r="AG29" s="97">
        <f>((1+$E$12)*$E$5)+$E$5</f>
        <v>0.03</v>
      </c>
      <c r="AH29" s="97">
        <f t="shared" ref="AH29:AP29" si="52">((1+$E$12)*$E$5)+$E$5</f>
        <v>0.03</v>
      </c>
      <c r="AI29" s="97">
        <f t="shared" si="52"/>
        <v>0.03</v>
      </c>
      <c r="AJ29" s="97">
        <f t="shared" si="52"/>
        <v>0.03</v>
      </c>
      <c r="AK29" s="97">
        <f t="shared" si="52"/>
        <v>0.03</v>
      </c>
      <c r="AL29" s="97">
        <f t="shared" si="52"/>
        <v>0.03</v>
      </c>
      <c r="AM29" s="97">
        <f t="shared" si="52"/>
        <v>0.03</v>
      </c>
      <c r="AN29" s="97">
        <f t="shared" si="52"/>
        <v>0.03</v>
      </c>
      <c r="AO29" s="97">
        <f t="shared" si="52"/>
        <v>0.03</v>
      </c>
      <c r="AP29" s="97">
        <f t="shared" si="52"/>
        <v>0.03</v>
      </c>
      <c r="AQ29" s="12"/>
      <c r="AR29" s="173"/>
      <c r="AS29" s="181"/>
      <c r="AT29" s="20" t="s">
        <v>107</v>
      </c>
      <c r="AU29" s="97">
        <f>((1+$E$12)*$E$5)+$E$5</f>
        <v>0.03</v>
      </c>
      <c r="AV29" s="97">
        <f t="shared" ref="AV29:BD29" si="53">((1+$E$12)*$E$5)+$E$5</f>
        <v>0.03</v>
      </c>
      <c r="AW29" s="97">
        <f t="shared" si="53"/>
        <v>0.03</v>
      </c>
      <c r="AX29" s="97">
        <f t="shared" si="53"/>
        <v>0.03</v>
      </c>
      <c r="AY29" s="97">
        <f t="shared" si="53"/>
        <v>0.03</v>
      </c>
      <c r="AZ29" s="97">
        <f t="shared" si="53"/>
        <v>0.03</v>
      </c>
      <c r="BA29" s="97">
        <f t="shared" si="53"/>
        <v>0.03</v>
      </c>
      <c r="BB29" s="97">
        <f t="shared" si="53"/>
        <v>0.03</v>
      </c>
      <c r="BC29" s="97">
        <f t="shared" si="53"/>
        <v>0.03</v>
      </c>
      <c r="BD29" s="97">
        <f t="shared" si="53"/>
        <v>0.03</v>
      </c>
      <c r="BE29" s="12"/>
      <c r="BF29" s="173"/>
      <c r="BG29" s="181"/>
      <c r="BH29" s="20" t="s">
        <v>107</v>
      </c>
      <c r="BI29" s="97">
        <f>((1+$E$12)*$E$5)+$E$5</f>
        <v>0.03</v>
      </c>
      <c r="BJ29" s="97">
        <f t="shared" ref="BJ29:BR29" si="54">((1+$E$12)*$E$5)+$E$5</f>
        <v>0.03</v>
      </c>
      <c r="BK29" s="97">
        <f t="shared" si="54"/>
        <v>0.03</v>
      </c>
      <c r="BL29" s="97">
        <f t="shared" si="54"/>
        <v>0.03</v>
      </c>
      <c r="BM29" s="97">
        <f t="shared" si="54"/>
        <v>0.03</v>
      </c>
      <c r="BN29" s="97">
        <f t="shared" si="54"/>
        <v>0.03</v>
      </c>
      <c r="BO29" s="97">
        <f t="shared" si="54"/>
        <v>0.03</v>
      </c>
      <c r="BP29" s="97">
        <f t="shared" si="54"/>
        <v>0.03</v>
      </c>
      <c r="BQ29" s="97">
        <f t="shared" si="54"/>
        <v>0.03</v>
      </c>
      <c r="BR29" s="97">
        <f t="shared" si="54"/>
        <v>0.03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0.03</v>
      </c>
      <c r="F30" s="97">
        <f>E30+F29</f>
        <v>0.06</v>
      </c>
      <c r="G30" s="97">
        <f t="shared" ref="G30:N30" si="55">F30+G29</f>
        <v>0.09</v>
      </c>
      <c r="H30" s="97">
        <f t="shared" si="55"/>
        <v>0.12</v>
      </c>
      <c r="I30" s="97">
        <f t="shared" si="55"/>
        <v>0.15</v>
      </c>
      <c r="J30" s="97">
        <f t="shared" si="55"/>
        <v>0.18</v>
      </c>
      <c r="K30" s="97">
        <f t="shared" si="55"/>
        <v>0.21</v>
      </c>
      <c r="L30" s="97">
        <f t="shared" si="55"/>
        <v>0.24</v>
      </c>
      <c r="M30" s="97">
        <f t="shared" si="55"/>
        <v>0.27</v>
      </c>
      <c r="N30" s="97">
        <f t="shared" si="55"/>
        <v>0.30000000000000004</v>
      </c>
      <c r="O30" s="12"/>
      <c r="P30" s="164"/>
      <c r="Q30" s="182"/>
      <c r="R30" s="20" t="s">
        <v>108</v>
      </c>
      <c r="S30" s="97">
        <f>S29</f>
        <v>0.03</v>
      </c>
      <c r="T30" s="97">
        <f>S30+T29</f>
        <v>0.06</v>
      </c>
      <c r="U30" s="97">
        <f t="shared" ref="U30:AB30" si="56">T30+U29</f>
        <v>0.09</v>
      </c>
      <c r="V30" s="97">
        <f t="shared" si="56"/>
        <v>0.12</v>
      </c>
      <c r="W30" s="97">
        <f t="shared" si="56"/>
        <v>0.15</v>
      </c>
      <c r="X30" s="97">
        <f t="shared" si="56"/>
        <v>0.18</v>
      </c>
      <c r="Y30" s="97">
        <f t="shared" si="56"/>
        <v>0.21</v>
      </c>
      <c r="Z30" s="97">
        <f t="shared" si="56"/>
        <v>0.24</v>
      </c>
      <c r="AA30" s="97">
        <f t="shared" si="56"/>
        <v>0.27</v>
      </c>
      <c r="AB30" s="97">
        <f t="shared" si="56"/>
        <v>0.30000000000000004</v>
      </c>
      <c r="AC30" s="12"/>
      <c r="AD30" s="164"/>
      <c r="AE30" s="182"/>
      <c r="AF30" s="20" t="s">
        <v>108</v>
      </c>
      <c r="AG30" s="97">
        <f>AG29</f>
        <v>0.03</v>
      </c>
      <c r="AH30" s="97">
        <f>AG30+AH29</f>
        <v>0.06</v>
      </c>
      <c r="AI30" s="97">
        <f t="shared" ref="AI30:AP30" si="57">AH30+AI29</f>
        <v>0.09</v>
      </c>
      <c r="AJ30" s="97">
        <f t="shared" si="57"/>
        <v>0.12</v>
      </c>
      <c r="AK30" s="97">
        <f t="shared" si="57"/>
        <v>0.15</v>
      </c>
      <c r="AL30" s="97">
        <f t="shared" si="57"/>
        <v>0.18</v>
      </c>
      <c r="AM30" s="97">
        <f t="shared" si="57"/>
        <v>0.21</v>
      </c>
      <c r="AN30" s="97">
        <f t="shared" si="57"/>
        <v>0.24</v>
      </c>
      <c r="AO30" s="97">
        <f t="shared" si="57"/>
        <v>0.27</v>
      </c>
      <c r="AP30" s="97">
        <f t="shared" si="57"/>
        <v>0.30000000000000004</v>
      </c>
      <c r="AQ30" s="12"/>
      <c r="AR30" s="164"/>
      <c r="AS30" s="182"/>
      <c r="AT30" s="20" t="s">
        <v>108</v>
      </c>
      <c r="AU30" s="97">
        <f>AU29</f>
        <v>0.03</v>
      </c>
      <c r="AV30" s="97">
        <f>AU30+AV29</f>
        <v>0.06</v>
      </c>
      <c r="AW30" s="97">
        <f t="shared" ref="AW30:BD30" si="58">AV30+AW29</f>
        <v>0.09</v>
      </c>
      <c r="AX30" s="97">
        <f t="shared" si="58"/>
        <v>0.12</v>
      </c>
      <c r="AY30" s="97">
        <f t="shared" si="58"/>
        <v>0.15</v>
      </c>
      <c r="AZ30" s="97">
        <f t="shared" si="58"/>
        <v>0.18</v>
      </c>
      <c r="BA30" s="97">
        <f t="shared" si="58"/>
        <v>0.21</v>
      </c>
      <c r="BB30" s="97">
        <f t="shared" si="58"/>
        <v>0.24</v>
      </c>
      <c r="BC30" s="97">
        <f t="shared" si="58"/>
        <v>0.27</v>
      </c>
      <c r="BD30" s="97">
        <f t="shared" si="58"/>
        <v>0.30000000000000004</v>
      </c>
      <c r="BE30" s="12"/>
      <c r="BF30" s="164"/>
      <c r="BG30" s="182"/>
      <c r="BH30" s="20" t="s">
        <v>108</v>
      </c>
      <c r="BI30" s="97">
        <f>BI29</f>
        <v>0.03</v>
      </c>
      <c r="BJ30" s="97">
        <f>BI30+BJ29</f>
        <v>0.06</v>
      </c>
      <c r="BK30" s="97">
        <f t="shared" ref="BK30:BR30" si="59">BJ30+BK29</f>
        <v>0.09</v>
      </c>
      <c r="BL30" s="97">
        <f t="shared" si="59"/>
        <v>0.12</v>
      </c>
      <c r="BM30" s="97">
        <f t="shared" si="59"/>
        <v>0.15</v>
      </c>
      <c r="BN30" s="97">
        <f t="shared" si="59"/>
        <v>0.18</v>
      </c>
      <c r="BO30" s="97">
        <f t="shared" si="59"/>
        <v>0.21</v>
      </c>
      <c r="BP30" s="97">
        <f t="shared" si="59"/>
        <v>0.24</v>
      </c>
      <c r="BQ30" s="97">
        <f t="shared" si="59"/>
        <v>0.27</v>
      </c>
      <c r="BR30" s="97">
        <f t="shared" si="59"/>
        <v>0.30000000000000004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0.14583333333333334</v>
      </c>
      <c r="F34" s="17">
        <f t="shared" ref="F34:N34" si="60">F39*$E$4/F$16</f>
        <v>0.12152777777777778</v>
      </c>
      <c r="G34" s="17">
        <f t="shared" si="60"/>
        <v>0.10127314814814815</v>
      </c>
      <c r="H34" s="17">
        <f t="shared" si="60"/>
        <v>8.4394290123456783E-2</v>
      </c>
      <c r="I34" s="17">
        <f t="shared" si="60"/>
        <v>7.0328575102880653E-2</v>
      </c>
      <c r="J34" s="17">
        <f t="shared" si="60"/>
        <v>5.8607145919067211E-2</v>
      </c>
      <c r="K34" s="17">
        <f t="shared" si="60"/>
        <v>4.8839288265889347E-2</v>
      </c>
      <c r="L34" s="17">
        <f t="shared" si="60"/>
        <v>4.069940688824112E-2</v>
      </c>
      <c r="M34" s="17">
        <f t="shared" si="60"/>
        <v>3.3916172406867603E-2</v>
      </c>
      <c r="N34" s="17">
        <f t="shared" si="60"/>
        <v>2.8263477005723004E-2</v>
      </c>
      <c r="P34" s="172" t="s">
        <v>16</v>
      </c>
      <c r="Q34" s="165" t="s">
        <v>41</v>
      </c>
      <c r="R34" s="16" t="s">
        <v>83</v>
      </c>
      <c r="S34" s="17">
        <f>S39*$E$4/S$16</f>
        <v>0.125</v>
      </c>
      <c r="T34" s="17">
        <f t="shared" ref="T34:AB34" si="61">T39*$E$4/T$16</f>
        <v>0.10416666666666667</v>
      </c>
      <c r="U34" s="17">
        <f t="shared" si="61"/>
        <v>8.6805555555555552E-2</v>
      </c>
      <c r="V34" s="17">
        <f t="shared" si="61"/>
        <v>7.2337962962962965E-2</v>
      </c>
      <c r="W34" s="17">
        <f t="shared" si="61"/>
        <v>6.0281635802469133E-2</v>
      </c>
      <c r="X34" s="17">
        <f t="shared" si="61"/>
        <v>5.0234696502057606E-2</v>
      </c>
      <c r="Y34" s="17">
        <f t="shared" si="61"/>
        <v>4.1862247085048009E-2</v>
      </c>
      <c r="Z34" s="17">
        <f t="shared" si="61"/>
        <v>3.4885205904206677E-2</v>
      </c>
      <c r="AA34" s="17">
        <f t="shared" si="61"/>
        <v>2.9071004920172231E-2</v>
      </c>
      <c r="AB34" s="17">
        <f t="shared" si="61"/>
        <v>2.4225837433476859E-2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0.10416666666666667</v>
      </c>
      <c r="AH34" s="17">
        <f t="shared" ref="AH34:AP34" si="62">AH39*$E$4/AH$16</f>
        <v>8.6805555555555552E-2</v>
      </c>
      <c r="AI34" s="17">
        <f t="shared" si="62"/>
        <v>7.2337962962962965E-2</v>
      </c>
      <c r="AJ34" s="17">
        <f t="shared" si="62"/>
        <v>6.0281635802469133E-2</v>
      </c>
      <c r="AK34" s="17">
        <f t="shared" si="62"/>
        <v>5.0234696502057613E-2</v>
      </c>
      <c r="AL34" s="17">
        <f t="shared" si="62"/>
        <v>4.1862247085048009E-2</v>
      </c>
      <c r="AM34" s="17">
        <f t="shared" si="62"/>
        <v>3.4885205904206677E-2</v>
      </c>
      <c r="AN34" s="17">
        <f t="shared" si="62"/>
        <v>2.9071004920172231E-2</v>
      </c>
      <c r="AO34" s="17">
        <f t="shared" si="62"/>
        <v>2.4225837433476859E-2</v>
      </c>
      <c r="AP34" s="17">
        <f t="shared" si="62"/>
        <v>2.0188197861230717E-2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8.3333333333333329E-2</v>
      </c>
      <c r="AV34" s="17">
        <f t="shared" ref="AV34:BD34" si="63">AV39*$E$4/AV$16</f>
        <v>6.9444444444444448E-2</v>
      </c>
      <c r="AW34" s="17">
        <f t="shared" si="63"/>
        <v>5.7870370370370371E-2</v>
      </c>
      <c r="AX34" s="17">
        <f t="shared" si="63"/>
        <v>4.8225308641975308E-2</v>
      </c>
      <c r="AY34" s="17">
        <f t="shared" si="63"/>
        <v>4.0187757201646093E-2</v>
      </c>
      <c r="AZ34" s="17">
        <f t="shared" si="63"/>
        <v>3.3489797668038404E-2</v>
      </c>
      <c r="BA34" s="17">
        <f t="shared" si="63"/>
        <v>2.7908164723365339E-2</v>
      </c>
      <c r="BB34" s="17">
        <f t="shared" si="63"/>
        <v>2.3256803936137785E-2</v>
      </c>
      <c r="BC34" s="17">
        <f t="shared" si="63"/>
        <v>1.9380669946781486E-2</v>
      </c>
      <c r="BD34" s="17">
        <f t="shared" si="63"/>
        <v>1.6150558288984575E-2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6.25E-2</v>
      </c>
      <c r="BJ34" s="17">
        <f t="shared" ref="BJ34:BR34" si="64">BJ39*$E$4/BJ$16</f>
        <v>5.2083333333333336E-2</v>
      </c>
      <c r="BK34" s="17">
        <f t="shared" si="64"/>
        <v>4.3402777777777776E-2</v>
      </c>
      <c r="BL34" s="17">
        <f t="shared" si="64"/>
        <v>3.6168981481481483E-2</v>
      </c>
      <c r="BM34" s="17">
        <f t="shared" si="64"/>
        <v>3.0140817901234566E-2</v>
      </c>
      <c r="BN34" s="17">
        <f t="shared" si="64"/>
        <v>2.5117348251028803E-2</v>
      </c>
      <c r="BO34" s="17">
        <f t="shared" si="64"/>
        <v>2.0931123542524004E-2</v>
      </c>
      <c r="BP34" s="17">
        <f t="shared" si="64"/>
        <v>1.7442602952103339E-2</v>
      </c>
      <c r="BQ34" s="17">
        <f t="shared" si="64"/>
        <v>1.4535502460086116E-2</v>
      </c>
      <c r="BR34" s="17">
        <f t="shared" si="64"/>
        <v>1.2112918716738429E-2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0.10467142489711934</v>
      </c>
      <c r="J35" s="17"/>
      <c r="K35" s="17"/>
      <c r="L35" s="17"/>
      <c r="M35" s="17"/>
      <c r="N35" s="18">
        <f>SUM(E34:N34)/10</f>
        <v>7.3368261497138501E-2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8.9718364197530862E-2</v>
      </c>
      <c r="X35" s="17"/>
      <c r="Y35" s="17"/>
      <c r="Z35" s="17"/>
      <c r="AA35" s="17"/>
      <c r="AB35" s="18">
        <f>SUM(S34:AB34)/10</f>
        <v>6.2887081283261564E-2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7.4765303497942387E-2</v>
      </c>
      <c r="AL35" s="17"/>
      <c r="AM35" s="17"/>
      <c r="AN35" s="17"/>
      <c r="AO35" s="17"/>
      <c r="AP35" s="18">
        <f>SUM(AG34:AP34)/10</f>
        <v>5.2405901069384642E-2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5.9812242798353912E-2</v>
      </c>
      <c r="AZ35" s="17"/>
      <c r="BA35" s="17"/>
      <c r="BB35" s="17"/>
      <c r="BC35" s="17"/>
      <c r="BD35" s="18">
        <f>SUM(AU34:BD34)/10</f>
        <v>4.1924720855507712E-2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4.4859182098765431E-2</v>
      </c>
      <c r="BN35" s="17"/>
      <c r="BO35" s="17"/>
      <c r="BP35" s="17"/>
      <c r="BQ35" s="17"/>
      <c r="BR35" s="18">
        <f>SUM(BI34:BR34)/10</f>
        <v>3.1443540641630782E-2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65">E$18*(E34/E$20)</f>
        <v>0.14583333333333334</v>
      </c>
      <c r="F36" s="17">
        <f t="shared" si="65"/>
        <v>0.26736111111111105</v>
      </c>
      <c r="G36" s="17">
        <f t="shared" si="65"/>
        <v>0.36863425925925941</v>
      </c>
      <c r="H36" s="17">
        <f t="shared" si="65"/>
        <v>0.45302854938271586</v>
      </c>
      <c r="I36" s="17">
        <f t="shared" si="65"/>
        <v>0.52335712448559679</v>
      </c>
      <c r="J36" s="17">
        <f t="shared" si="65"/>
        <v>0.58196427040466336</v>
      </c>
      <c r="K36" s="17">
        <f t="shared" si="65"/>
        <v>0.6308035586705536</v>
      </c>
      <c r="L36" s="17">
        <f t="shared" si="65"/>
        <v>0.67150296555879474</v>
      </c>
      <c r="M36" s="17">
        <f t="shared" si="65"/>
        <v>0.70541913796566336</v>
      </c>
      <c r="N36" s="17">
        <f t="shared" si="65"/>
        <v>0.73368261497138398</v>
      </c>
      <c r="P36" s="173"/>
      <c r="Q36" s="165"/>
      <c r="R36" s="16" t="s">
        <v>53</v>
      </c>
      <c r="S36" s="17">
        <f>S$18*(S34/S$20)</f>
        <v>0.125</v>
      </c>
      <c r="T36" s="17">
        <f t="shared" ref="T36:AB36" si="66">T$18*(T34/T$20)</f>
        <v>0.22916666666666666</v>
      </c>
      <c r="U36" s="17">
        <f t="shared" si="66"/>
        <v>0.31597222222222232</v>
      </c>
      <c r="V36" s="17">
        <f t="shared" si="66"/>
        <v>0.38831018518518501</v>
      </c>
      <c r="W36" s="17">
        <f t="shared" si="66"/>
        <v>0.44859182098765443</v>
      </c>
      <c r="X36" s="17">
        <f t="shared" si="66"/>
        <v>0.49882651748971141</v>
      </c>
      <c r="Y36" s="17">
        <f t="shared" si="66"/>
        <v>0.54068876457476023</v>
      </c>
      <c r="Z36" s="17">
        <f t="shared" si="66"/>
        <v>0.57557397047896697</v>
      </c>
      <c r="AA36" s="17">
        <f t="shared" si="66"/>
        <v>0.60464497539914008</v>
      </c>
      <c r="AB36" s="17">
        <f t="shared" si="66"/>
        <v>0.62887081283261481</v>
      </c>
      <c r="AC36" s="5"/>
      <c r="AD36" s="173"/>
      <c r="AE36" s="165"/>
      <c r="AF36" s="16" t="s">
        <v>53</v>
      </c>
      <c r="AG36" s="17">
        <f>AG$18*(AG34/AG$20)</f>
        <v>0.10416666666666669</v>
      </c>
      <c r="AH36" s="17">
        <f t="shared" ref="AH36:AP36" si="67">AH$18*(AH34/AH$20)</f>
        <v>0.19097222222222218</v>
      </c>
      <c r="AI36" s="17">
        <f t="shared" si="67"/>
        <v>0.26331018518518529</v>
      </c>
      <c r="AJ36" s="17">
        <f t="shared" si="67"/>
        <v>0.32359182098765416</v>
      </c>
      <c r="AK36" s="17">
        <f t="shared" si="67"/>
        <v>0.37382651748971207</v>
      </c>
      <c r="AL36" s="17">
        <f t="shared" si="67"/>
        <v>0.41568876457475945</v>
      </c>
      <c r="AM36" s="17">
        <f t="shared" si="67"/>
        <v>0.45057397047896691</v>
      </c>
      <c r="AN36" s="17">
        <f t="shared" si="67"/>
        <v>0.47964497539913914</v>
      </c>
      <c r="AO36" s="17">
        <f t="shared" si="67"/>
        <v>0.5038708128326167</v>
      </c>
      <c r="AP36" s="17">
        <f t="shared" si="67"/>
        <v>0.52405901069384564</v>
      </c>
      <c r="AQ36" s="5"/>
      <c r="AR36" s="173"/>
      <c r="AS36" s="165"/>
      <c r="AT36" s="16" t="s">
        <v>53</v>
      </c>
      <c r="AU36" s="17">
        <f>AU$18*(AU34/AU$20)</f>
        <v>8.3333333333333329E-2</v>
      </c>
      <c r="AV36" s="17">
        <f t="shared" ref="AV36:BD36" si="68">AV$18*(AV34/AV$20)</f>
        <v>0.15277777777777776</v>
      </c>
      <c r="AW36" s="17">
        <f t="shared" si="68"/>
        <v>0.21064814814814822</v>
      </c>
      <c r="AX36" s="17">
        <f t="shared" si="68"/>
        <v>0.25887345679012336</v>
      </c>
      <c r="AY36" s="17">
        <f t="shared" si="68"/>
        <v>0.29906121399176966</v>
      </c>
      <c r="AZ36" s="17">
        <f t="shared" si="68"/>
        <v>0.3325510116598076</v>
      </c>
      <c r="BA36" s="17">
        <f t="shared" si="68"/>
        <v>0.36045917638317349</v>
      </c>
      <c r="BB36" s="17">
        <f t="shared" si="68"/>
        <v>0.38371598031931137</v>
      </c>
      <c r="BC36" s="17">
        <f t="shared" si="68"/>
        <v>0.40309665026609337</v>
      </c>
      <c r="BD36" s="17">
        <f t="shared" si="68"/>
        <v>0.41924720855507658</v>
      </c>
      <c r="BE36" s="5"/>
      <c r="BF36" s="173"/>
      <c r="BG36" s="165"/>
      <c r="BH36" s="16" t="s">
        <v>53</v>
      </c>
      <c r="BI36" s="17">
        <f>BI$18*(BI34/BI$20)</f>
        <v>6.25E-2</v>
      </c>
      <c r="BJ36" s="17">
        <f t="shared" ref="BJ36:BR36" si="69">BJ$18*(BJ34/BJ$20)</f>
        <v>0.11458333333333333</v>
      </c>
      <c r="BK36" s="17">
        <f t="shared" si="69"/>
        <v>0.15798611111111116</v>
      </c>
      <c r="BL36" s="17">
        <f t="shared" si="69"/>
        <v>0.1941550925925925</v>
      </c>
      <c r="BM36" s="17">
        <f t="shared" si="69"/>
        <v>0.22429591049382722</v>
      </c>
      <c r="BN36" s="17">
        <f t="shared" si="69"/>
        <v>0.2494132587448557</v>
      </c>
      <c r="BO36" s="17">
        <f t="shared" si="69"/>
        <v>0.27034438228738011</v>
      </c>
      <c r="BP36" s="17">
        <f t="shared" si="69"/>
        <v>0.28778698523948348</v>
      </c>
      <c r="BQ36" s="17">
        <f t="shared" si="69"/>
        <v>0.30232248769957004</v>
      </c>
      <c r="BR36" s="17">
        <f t="shared" si="69"/>
        <v>0.31443540641630741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70">10*E34</f>
        <v>1.4583333333333335</v>
      </c>
      <c r="F37" s="21">
        <f t="shared" si="70"/>
        <v>1.2152777777777777</v>
      </c>
      <c r="G37" s="21">
        <f t="shared" si="70"/>
        <v>1.0127314814814816</v>
      </c>
      <c r="H37" s="21">
        <f t="shared" si="70"/>
        <v>0.84394290123456783</v>
      </c>
      <c r="I37" s="21">
        <f t="shared" si="70"/>
        <v>0.70328575102880653</v>
      </c>
      <c r="J37" s="21">
        <f t="shared" si="70"/>
        <v>0.58607145919067216</v>
      </c>
      <c r="K37" s="21">
        <f t="shared" si="70"/>
        <v>0.48839288265889347</v>
      </c>
      <c r="L37" s="21">
        <f t="shared" si="70"/>
        <v>0.40699406888241119</v>
      </c>
      <c r="M37" s="21">
        <f t="shared" si="70"/>
        <v>0.33916172406867606</v>
      </c>
      <c r="N37" s="21">
        <f t="shared" si="70"/>
        <v>0.28263477005723003</v>
      </c>
      <c r="P37" s="173"/>
      <c r="Q37" s="163"/>
      <c r="R37" s="20" t="s">
        <v>57</v>
      </c>
      <c r="S37" s="21">
        <f t="shared" ref="S37:AB37" si="71">10*S34</f>
        <v>1.25</v>
      </c>
      <c r="T37" s="21">
        <f t="shared" si="71"/>
        <v>1.0416666666666667</v>
      </c>
      <c r="U37" s="21">
        <f t="shared" si="71"/>
        <v>0.86805555555555558</v>
      </c>
      <c r="V37" s="21">
        <f t="shared" si="71"/>
        <v>0.72337962962962965</v>
      </c>
      <c r="W37" s="21">
        <f t="shared" si="71"/>
        <v>0.60281635802469136</v>
      </c>
      <c r="X37" s="21">
        <f t="shared" si="71"/>
        <v>0.50234696502057608</v>
      </c>
      <c r="Y37" s="21">
        <f t="shared" si="71"/>
        <v>0.4186224708504801</v>
      </c>
      <c r="Z37" s="21">
        <f t="shared" si="71"/>
        <v>0.34885205904206679</v>
      </c>
      <c r="AA37" s="21">
        <f t="shared" si="71"/>
        <v>0.29071004920172233</v>
      </c>
      <c r="AB37" s="21">
        <f t="shared" si="71"/>
        <v>0.2422583743347686</v>
      </c>
      <c r="AC37" s="5"/>
      <c r="AD37" s="173"/>
      <c r="AE37" s="163"/>
      <c r="AF37" s="20" t="s">
        <v>57</v>
      </c>
      <c r="AG37" s="21">
        <f t="shared" ref="AG37:AP37" si="72">10*AG34</f>
        <v>1.0416666666666667</v>
      </c>
      <c r="AH37" s="21">
        <f t="shared" si="72"/>
        <v>0.86805555555555558</v>
      </c>
      <c r="AI37" s="21">
        <f t="shared" si="72"/>
        <v>0.72337962962962965</v>
      </c>
      <c r="AJ37" s="21">
        <f t="shared" si="72"/>
        <v>0.60281635802469136</v>
      </c>
      <c r="AK37" s="21">
        <f t="shared" si="72"/>
        <v>0.50234696502057608</v>
      </c>
      <c r="AL37" s="21">
        <f t="shared" si="72"/>
        <v>0.4186224708504801</v>
      </c>
      <c r="AM37" s="21">
        <f t="shared" si="72"/>
        <v>0.34885205904206679</v>
      </c>
      <c r="AN37" s="21">
        <f t="shared" si="72"/>
        <v>0.29071004920172233</v>
      </c>
      <c r="AO37" s="21">
        <f t="shared" si="72"/>
        <v>0.2422583743347686</v>
      </c>
      <c r="AP37" s="21">
        <f t="shared" si="72"/>
        <v>0.20188197861230717</v>
      </c>
      <c r="AQ37" s="5"/>
      <c r="AR37" s="173"/>
      <c r="AS37" s="163"/>
      <c r="AT37" s="20" t="s">
        <v>57</v>
      </c>
      <c r="AU37" s="21">
        <f t="shared" ref="AU37:BD37" si="73">10*AU34</f>
        <v>0.83333333333333326</v>
      </c>
      <c r="AV37" s="21">
        <f t="shared" si="73"/>
        <v>0.69444444444444442</v>
      </c>
      <c r="AW37" s="21">
        <f t="shared" si="73"/>
        <v>0.57870370370370372</v>
      </c>
      <c r="AX37" s="21">
        <f t="shared" si="73"/>
        <v>0.48225308641975306</v>
      </c>
      <c r="AY37" s="21">
        <f t="shared" si="73"/>
        <v>0.4018775720164609</v>
      </c>
      <c r="AZ37" s="21">
        <f t="shared" si="73"/>
        <v>0.33489797668038401</v>
      </c>
      <c r="BA37" s="21">
        <f t="shared" si="73"/>
        <v>0.27908164723365336</v>
      </c>
      <c r="BB37" s="21">
        <f t="shared" si="73"/>
        <v>0.23256803936137785</v>
      </c>
      <c r="BC37" s="21">
        <f t="shared" si="73"/>
        <v>0.19380669946781487</v>
      </c>
      <c r="BD37" s="21">
        <f t="shared" si="73"/>
        <v>0.16150558288984573</v>
      </c>
      <c r="BE37" s="5"/>
      <c r="BF37" s="173"/>
      <c r="BG37" s="163"/>
      <c r="BH37" s="20" t="s">
        <v>57</v>
      </c>
      <c r="BI37" s="21">
        <f t="shared" ref="BI37:BR37" si="74">10*BI34</f>
        <v>0.625</v>
      </c>
      <c r="BJ37" s="21">
        <f t="shared" si="74"/>
        <v>0.52083333333333337</v>
      </c>
      <c r="BK37" s="21">
        <f t="shared" si="74"/>
        <v>0.43402777777777779</v>
      </c>
      <c r="BL37" s="21">
        <f t="shared" si="74"/>
        <v>0.36168981481481483</v>
      </c>
      <c r="BM37" s="21">
        <f t="shared" si="74"/>
        <v>0.30140817901234568</v>
      </c>
      <c r="BN37" s="21">
        <f t="shared" si="74"/>
        <v>0.25117348251028804</v>
      </c>
      <c r="BO37" s="21">
        <f t="shared" si="74"/>
        <v>0.20931123542524005</v>
      </c>
      <c r="BP37" s="21">
        <f t="shared" si="74"/>
        <v>0.17442602952103339</v>
      </c>
      <c r="BQ37" s="21">
        <f t="shared" si="74"/>
        <v>0.14535502460086117</v>
      </c>
      <c r="BR37" s="21">
        <f t="shared" si="74"/>
        <v>0.1211291871673843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1.4583333333333335</v>
      </c>
      <c r="F38" s="21">
        <f>10*F36</f>
        <v>2.6736111111111107</v>
      </c>
      <c r="G38" s="21">
        <f>10*G36</f>
        <v>3.6863425925925943</v>
      </c>
      <c r="H38" s="21">
        <f t="shared" ref="H38:N38" si="75">10*H36</f>
        <v>4.5302854938271588</v>
      </c>
      <c r="I38" s="21">
        <f t="shared" si="75"/>
        <v>5.2335712448559679</v>
      </c>
      <c r="J38" s="21">
        <f t="shared" si="75"/>
        <v>5.8196427040466334</v>
      </c>
      <c r="K38" s="21">
        <f t="shared" si="75"/>
        <v>6.308035586705536</v>
      </c>
      <c r="L38" s="21">
        <f t="shared" si="75"/>
        <v>6.7150296555879478</v>
      </c>
      <c r="M38" s="21">
        <f t="shared" si="75"/>
        <v>7.0541913796566336</v>
      </c>
      <c r="N38" s="21">
        <f t="shared" si="75"/>
        <v>7.3368261497138398</v>
      </c>
      <c r="P38" s="173"/>
      <c r="Q38" s="163"/>
      <c r="R38" s="20" t="s">
        <v>58</v>
      </c>
      <c r="S38" s="21">
        <f>10*S36</f>
        <v>1.25</v>
      </c>
      <c r="T38" s="21">
        <f>10*T36</f>
        <v>2.2916666666666665</v>
      </c>
      <c r="U38" s="21">
        <f>10*U36</f>
        <v>3.1597222222222232</v>
      </c>
      <c r="V38" s="21">
        <f t="shared" ref="V38:AB38" si="76">10*V36</f>
        <v>3.8831018518518503</v>
      </c>
      <c r="W38" s="21">
        <f t="shared" si="76"/>
        <v>4.4859182098765444</v>
      </c>
      <c r="X38" s="21">
        <f t="shared" si="76"/>
        <v>4.9882651748971139</v>
      </c>
      <c r="Y38" s="21">
        <f t="shared" si="76"/>
        <v>5.4068876457476023</v>
      </c>
      <c r="Z38" s="21">
        <f t="shared" si="76"/>
        <v>5.7557397047896695</v>
      </c>
      <c r="AA38" s="21">
        <f t="shared" si="76"/>
        <v>6.0464497539914008</v>
      </c>
      <c r="AB38" s="21">
        <f t="shared" si="76"/>
        <v>6.2887081283261477</v>
      </c>
      <c r="AC38" s="5"/>
      <c r="AD38" s="173"/>
      <c r="AE38" s="163"/>
      <c r="AF38" s="20" t="s">
        <v>58</v>
      </c>
      <c r="AG38" s="21">
        <f>10*AG36</f>
        <v>1.041666666666667</v>
      </c>
      <c r="AH38" s="21">
        <f>10*AH36</f>
        <v>1.9097222222222219</v>
      </c>
      <c r="AI38" s="21">
        <f>10*AI36</f>
        <v>2.633101851851853</v>
      </c>
      <c r="AJ38" s="21">
        <f t="shared" ref="AJ38:AP38" si="77">10*AJ36</f>
        <v>3.2359182098765418</v>
      </c>
      <c r="AK38" s="21">
        <f t="shared" si="77"/>
        <v>3.738265174897121</v>
      </c>
      <c r="AL38" s="21">
        <f t="shared" si="77"/>
        <v>4.1568876457475943</v>
      </c>
      <c r="AM38" s="21">
        <f t="shared" si="77"/>
        <v>4.5057397047896695</v>
      </c>
      <c r="AN38" s="21">
        <f t="shared" si="77"/>
        <v>4.7964497539913911</v>
      </c>
      <c r="AO38" s="21">
        <f t="shared" si="77"/>
        <v>5.0387081283261672</v>
      </c>
      <c r="AP38" s="21">
        <f t="shared" si="77"/>
        <v>5.2405901069384564</v>
      </c>
      <c r="AQ38" s="5"/>
      <c r="AR38" s="173"/>
      <c r="AS38" s="163"/>
      <c r="AT38" s="20" t="s">
        <v>58</v>
      </c>
      <c r="AU38" s="21">
        <f>10*AU36</f>
        <v>0.83333333333333326</v>
      </c>
      <c r="AV38" s="21">
        <f>10*AV36</f>
        <v>1.5277777777777777</v>
      </c>
      <c r="AW38" s="21">
        <f>10*AW36</f>
        <v>2.1064814814814823</v>
      </c>
      <c r="AX38" s="21">
        <f t="shared" ref="AX38:BD38" si="78">10*AX36</f>
        <v>2.5887345679012337</v>
      </c>
      <c r="AY38" s="21">
        <f t="shared" si="78"/>
        <v>2.9906121399176966</v>
      </c>
      <c r="AZ38" s="21">
        <f t="shared" si="78"/>
        <v>3.325510116598076</v>
      </c>
      <c r="BA38" s="21">
        <f t="shared" si="78"/>
        <v>3.6045917638317349</v>
      </c>
      <c r="BB38" s="21">
        <f t="shared" si="78"/>
        <v>3.8371598031931136</v>
      </c>
      <c r="BC38" s="21">
        <f t="shared" si="78"/>
        <v>4.0309665026609336</v>
      </c>
      <c r="BD38" s="21">
        <f t="shared" si="78"/>
        <v>4.192472085550766</v>
      </c>
      <c r="BE38" s="5"/>
      <c r="BF38" s="173"/>
      <c r="BG38" s="163"/>
      <c r="BH38" s="20" t="s">
        <v>58</v>
      </c>
      <c r="BI38" s="21">
        <f>10*BI36</f>
        <v>0.625</v>
      </c>
      <c r="BJ38" s="21">
        <f>10*BJ36</f>
        <v>1.1458333333333333</v>
      </c>
      <c r="BK38" s="21">
        <f>10*BK36</f>
        <v>1.5798611111111116</v>
      </c>
      <c r="BL38" s="21">
        <f t="shared" ref="BL38:BR38" si="79">10*BL36</f>
        <v>1.9415509259259252</v>
      </c>
      <c r="BM38" s="21">
        <f t="shared" si="79"/>
        <v>2.2429591049382722</v>
      </c>
      <c r="BN38" s="21">
        <f t="shared" si="79"/>
        <v>2.4941325874485569</v>
      </c>
      <c r="BO38" s="21">
        <f t="shared" si="79"/>
        <v>2.7034438228738011</v>
      </c>
      <c r="BP38" s="21">
        <f t="shared" si="79"/>
        <v>2.8778698523948347</v>
      </c>
      <c r="BQ38" s="21">
        <f t="shared" si="79"/>
        <v>3.0232248769957004</v>
      </c>
      <c r="BR38" s="21">
        <f t="shared" si="79"/>
        <v>3.1443540641630738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80">$D32</f>
        <v>0.17499999999999999</v>
      </c>
      <c r="G39" s="17">
        <f t="shared" si="80"/>
        <v>0.17499999999999999</v>
      </c>
      <c r="H39" s="17">
        <f t="shared" si="80"/>
        <v>0.17499999999999999</v>
      </c>
      <c r="I39" s="17">
        <f t="shared" si="80"/>
        <v>0.17499999999999999</v>
      </c>
      <c r="J39" s="17">
        <f t="shared" si="80"/>
        <v>0.17499999999999999</v>
      </c>
      <c r="K39" s="17">
        <f t="shared" si="80"/>
        <v>0.17499999999999999</v>
      </c>
      <c r="L39" s="17">
        <f t="shared" si="80"/>
        <v>0.17499999999999999</v>
      </c>
      <c r="M39" s="17">
        <f t="shared" si="80"/>
        <v>0.17499999999999999</v>
      </c>
      <c r="N39" s="17">
        <f t="shared" si="80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81">$R32</f>
        <v>0.15</v>
      </c>
      <c r="U39" s="17">
        <f t="shared" si="81"/>
        <v>0.15</v>
      </c>
      <c r="V39" s="17">
        <f t="shared" si="81"/>
        <v>0.15</v>
      </c>
      <c r="W39" s="17">
        <f t="shared" si="81"/>
        <v>0.15</v>
      </c>
      <c r="X39" s="17">
        <f t="shared" si="81"/>
        <v>0.15</v>
      </c>
      <c r="Y39" s="17">
        <f t="shared" si="81"/>
        <v>0.15</v>
      </c>
      <c r="Z39" s="17">
        <f t="shared" si="81"/>
        <v>0.15</v>
      </c>
      <c r="AA39" s="17">
        <f t="shared" si="81"/>
        <v>0.15</v>
      </c>
      <c r="AB39" s="17">
        <f t="shared" si="81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82">$AF32</f>
        <v>0.125</v>
      </c>
      <c r="AI39" s="17">
        <f t="shared" si="82"/>
        <v>0.125</v>
      </c>
      <c r="AJ39" s="17">
        <f t="shared" si="82"/>
        <v>0.125</v>
      </c>
      <c r="AK39" s="17">
        <f t="shared" si="82"/>
        <v>0.125</v>
      </c>
      <c r="AL39" s="17">
        <f t="shared" si="82"/>
        <v>0.125</v>
      </c>
      <c r="AM39" s="17">
        <f t="shared" si="82"/>
        <v>0.125</v>
      </c>
      <c r="AN39" s="17">
        <f t="shared" si="82"/>
        <v>0.125</v>
      </c>
      <c r="AO39" s="17">
        <f t="shared" si="82"/>
        <v>0.125</v>
      </c>
      <c r="AP39" s="17">
        <f t="shared" si="82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83">$AT32</f>
        <v>0.1</v>
      </c>
      <c r="AW39" s="17">
        <f t="shared" si="83"/>
        <v>0.1</v>
      </c>
      <c r="AX39" s="17">
        <f t="shared" si="83"/>
        <v>0.1</v>
      </c>
      <c r="AY39" s="17">
        <f t="shared" si="83"/>
        <v>0.1</v>
      </c>
      <c r="AZ39" s="17">
        <f t="shared" si="83"/>
        <v>0.1</v>
      </c>
      <c r="BA39" s="17">
        <f t="shared" si="83"/>
        <v>0.1</v>
      </c>
      <c r="BB39" s="17">
        <f t="shared" si="83"/>
        <v>0.1</v>
      </c>
      <c r="BC39" s="17">
        <f t="shared" si="83"/>
        <v>0.1</v>
      </c>
      <c r="BD39" s="17">
        <f t="shared" si="83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84">$BH32</f>
        <v>7.4999999999999997E-2</v>
      </c>
      <c r="BK39" s="17">
        <f t="shared" si="84"/>
        <v>7.4999999999999997E-2</v>
      </c>
      <c r="BL39" s="17">
        <f t="shared" si="84"/>
        <v>7.4999999999999997E-2</v>
      </c>
      <c r="BM39" s="17">
        <f t="shared" si="84"/>
        <v>7.4999999999999997E-2</v>
      </c>
      <c r="BN39" s="17">
        <f t="shared" si="84"/>
        <v>7.4999999999999997E-2</v>
      </c>
      <c r="BO39" s="17">
        <f t="shared" si="84"/>
        <v>7.4999999999999997E-2</v>
      </c>
      <c r="BP39" s="17">
        <f t="shared" si="84"/>
        <v>7.4999999999999997E-2</v>
      </c>
      <c r="BQ39" s="17">
        <f t="shared" si="84"/>
        <v>7.4999999999999997E-2</v>
      </c>
      <c r="BR39" s="17">
        <f t="shared" si="84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175000.00000000003</v>
      </c>
      <c r="F40" s="22">
        <f t="shared" ref="F40:N40" si="85">F37*F$16</f>
        <v>175000</v>
      </c>
      <c r="G40" s="22">
        <f t="shared" si="85"/>
        <v>175000.00000000003</v>
      </c>
      <c r="H40" s="22">
        <f t="shared" si="85"/>
        <v>175000</v>
      </c>
      <c r="I40" s="22">
        <f t="shared" si="85"/>
        <v>175000</v>
      </c>
      <c r="J40" s="22">
        <f t="shared" si="85"/>
        <v>175000.00000000003</v>
      </c>
      <c r="K40" s="22">
        <f t="shared" si="85"/>
        <v>175000</v>
      </c>
      <c r="L40" s="22">
        <f t="shared" si="85"/>
        <v>174999.99999999997</v>
      </c>
      <c r="M40" s="22">
        <f t="shared" si="85"/>
        <v>175000.00000000003</v>
      </c>
      <c r="N40" s="22">
        <f t="shared" si="85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86">T37*T$16</f>
        <v>150000</v>
      </c>
      <c r="U40" s="22">
        <f t="shared" si="86"/>
        <v>150000</v>
      </c>
      <c r="V40" s="22">
        <f t="shared" si="86"/>
        <v>150000</v>
      </c>
      <c r="W40" s="22">
        <f t="shared" si="86"/>
        <v>150000</v>
      </c>
      <c r="X40" s="22">
        <f t="shared" si="86"/>
        <v>150000</v>
      </c>
      <c r="Y40" s="22">
        <f t="shared" si="86"/>
        <v>150000</v>
      </c>
      <c r="Z40" s="22">
        <f t="shared" si="86"/>
        <v>150000</v>
      </c>
      <c r="AA40" s="22">
        <f t="shared" si="86"/>
        <v>150000</v>
      </c>
      <c r="AB40" s="22">
        <f t="shared" si="86"/>
        <v>150000</v>
      </c>
      <c r="AC40" s="5"/>
      <c r="AD40" s="173"/>
      <c r="AE40" s="163"/>
      <c r="AF40" s="20" t="s">
        <v>57</v>
      </c>
      <c r="AG40" s="22">
        <f>AG37*AG$16</f>
        <v>125000.00000000001</v>
      </c>
      <c r="AH40" s="22">
        <f t="shared" ref="AH40:AP40" si="87">AH37*AH$16</f>
        <v>125000</v>
      </c>
      <c r="AI40" s="22">
        <f t="shared" si="87"/>
        <v>125000</v>
      </c>
      <c r="AJ40" s="22">
        <f t="shared" si="87"/>
        <v>125000</v>
      </c>
      <c r="AK40" s="22">
        <f t="shared" si="87"/>
        <v>124999.99999999999</v>
      </c>
      <c r="AL40" s="22">
        <f t="shared" si="87"/>
        <v>125000</v>
      </c>
      <c r="AM40" s="22">
        <f t="shared" si="87"/>
        <v>125000.00000000001</v>
      </c>
      <c r="AN40" s="22">
        <f t="shared" si="87"/>
        <v>125000.00000000001</v>
      </c>
      <c r="AO40" s="22">
        <f t="shared" si="87"/>
        <v>125000</v>
      </c>
      <c r="AP40" s="22">
        <f t="shared" si="87"/>
        <v>125000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88">AV37*AV$16</f>
        <v>100000</v>
      </c>
      <c r="AW40" s="22">
        <f t="shared" si="88"/>
        <v>100000</v>
      </c>
      <c r="AX40" s="22">
        <f t="shared" si="88"/>
        <v>100000</v>
      </c>
      <c r="AY40" s="22">
        <f t="shared" si="88"/>
        <v>100000</v>
      </c>
      <c r="AZ40" s="22">
        <f t="shared" si="88"/>
        <v>99999.999999999985</v>
      </c>
      <c r="BA40" s="22">
        <f t="shared" si="88"/>
        <v>99999.999999999985</v>
      </c>
      <c r="BB40" s="22">
        <f t="shared" si="88"/>
        <v>100000</v>
      </c>
      <c r="BC40" s="22">
        <f t="shared" si="88"/>
        <v>100000</v>
      </c>
      <c r="BD40" s="22">
        <f t="shared" si="88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89">BJ37*BJ$16</f>
        <v>75000</v>
      </c>
      <c r="BK40" s="22">
        <f t="shared" si="89"/>
        <v>75000</v>
      </c>
      <c r="BL40" s="22">
        <f t="shared" si="89"/>
        <v>75000</v>
      </c>
      <c r="BM40" s="22">
        <f t="shared" si="89"/>
        <v>75000</v>
      </c>
      <c r="BN40" s="22">
        <f t="shared" si="89"/>
        <v>75000</v>
      </c>
      <c r="BO40" s="22">
        <f t="shared" si="89"/>
        <v>75000</v>
      </c>
      <c r="BP40" s="22">
        <f t="shared" si="89"/>
        <v>75000</v>
      </c>
      <c r="BQ40" s="22">
        <f t="shared" si="89"/>
        <v>75000</v>
      </c>
      <c r="BR40" s="22">
        <f t="shared" si="89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175000.00000000003</v>
      </c>
      <c r="F41" s="22">
        <f>E41+F40</f>
        <v>350000</v>
      </c>
      <c r="G41" s="22">
        <f t="shared" ref="G41:N41" si="90">F41+G40</f>
        <v>525000</v>
      </c>
      <c r="H41" s="22">
        <f t="shared" si="90"/>
        <v>700000</v>
      </c>
      <c r="I41" s="22">
        <f t="shared" si="90"/>
        <v>875000</v>
      </c>
      <c r="J41" s="22">
        <f t="shared" si="90"/>
        <v>1050000</v>
      </c>
      <c r="K41" s="22">
        <f t="shared" si="90"/>
        <v>1225000</v>
      </c>
      <c r="L41" s="22">
        <f t="shared" si="90"/>
        <v>1400000</v>
      </c>
      <c r="M41" s="22">
        <f t="shared" si="90"/>
        <v>1575000</v>
      </c>
      <c r="N41" s="22">
        <f t="shared" si="90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:AB41" si="91">T41+U40</f>
        <v>450000</v>
      </c>
      <c r="V41" s="22">
        <f t="shared" si="91"/>
        <v>600000</v>
      </c>
      <c r="W41" s="22">
        <f t="shared" si="91"/>
        <v>750000</v>
      </c>
      <c r="X41" s="22">
        <f t="shared" si="91"/>
        <v>900000</v>
      </c>
      <c r="Y41" s="22">
        <f t="shared" si="91"/>
        <v>1050000</v>
      </c>
      <c r="Z41" s="22">
        <f t="shared" si="91"/>
        <v>1200000</v>
      </c>
      <c r="AA41" s="22">
        <f t="shared" si="91"/>
        <v>1350000</v>
      </c>
      <c r="AB41" s="22">
        <f t="shared" si="91"/>
        <v>1500000</v>
      </c>
      <c r="AC41" s="5"/>
      <c r="AD41" s="173"/>
      <c r="AE41" s="163"/>
      <c r="AF41" s="20" t="s">
        <v>58</v>
      </c>
      <c r="AG41" s="22">
        <f>AG40</f>
        <v>125000.00000000001</v>
      </c>
      <c r="AH41" s="22">
        <f>AG41+AH40</f>
        <v>250000</v>
      </c>
      <c r="AI41" s="22">
        <f t="shared" ref="AI41:AP41" si="92">AH41+AI40</f>
        <v>375000</v>
      </c>
      <c r="AJ41" s="22">
        <f t="shared" si="92"/>
        <v>500000</v>
      </c>
      <c r="AK41" s="22">
        <f t="shared" si="92"/>
        <v>625000</v>
      </c>
      <c r="AL41" s="22">
        <f t="shared" si="92"/>
        <v>750000</v>
      </c>
      <c r="AM41" s="22">
        <f t="shared" si="92"/>
        <v>875000</v>
      </c>
      <c r="AN41" s="22">
        <f t="shared" si="92"/>
        <v>1000000</v>
      </c>
      <c r="AO41" s="22">
        <f t="shared" si="92"/>
        <v>1125000</v>
      </c>
      <c r="AP41" s="22">
        <f t="shared" si="92"/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:BD41" si="93">AV41+AW40</f>
        <v>300000</v>
      </c>
      <c r="AX41" s="22">
        <f t="shared" si="93"/>
        <v>400000</v>
      </c>
      <c r="AY41" s="22">
        <f t="shared" si="93"/>
        <v>500000</v>
      </c>
      <c r="AZ41" s="22">
        <f t="shared" si="93"/>
        <v>600000</v>
      </c>
      <c r="BA41" s="22">
        <f t="shared" si="93"/>
        <v>700000</v>
      </c>
      <c r="BB41" s="22">
        <f t="shared" si="93"/>
        <v>800000</v>
      </c>
      <c r="BC41" s="22">
        <f t="shared" si="93"/>
        <v>900000</v>
      </c>
      <c r="BD41" s="22">
        <f t="shared" si="93"/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:BR41" si="94">BJ41+BK40</f>
        <v>225000</v>
      </c>
      <c r="BL41" s="22">
        <f t="shared" si="94"/>
        <v>300000</v>
      </c>
      <c r="BM41" s="22">
        <f t="shared" si="94"/>
        <v>375000</v>
      </c>
      <c r="BN41" s="22">
        <f t="shared" si="94"/>
        <v>450000</v>
      </c>
      <c r="BO41" s="22">
        <f t="shared" si="94"/>
        <v>525000</v>
      </c>
      <c r="BP41" s="22">
        <f t="shared" si="94"/>
        <v>600000</v>
      </c>
      <c r="BQ41" s="22">
        <f t="shared" si="94"/>
        <v>675000</v>
      </c>
      <c r="BR41" s="22">
        <f t="shared" si="94"/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0.20999999999999996</v>
      </c>
      <c r="G42" s="17">
        <f>G36*G$16/$E$4-F42-E42</f>
        <v>0.25200000000000039</v>
      </c>
      <c r="H42" s="17">
        <f>H36*H$16/$E$4-G42-F42-E42</f>
        <v>0.30239999999999917</v>
      </c>
      <c r="I42" s="17">
        <f>I36*I$16/$E$4-H42-G42-F42-E42</f>
        <v>0.36288000000000059</v>
      </c>
      <c r="J42" s="17">
        <f>J36*J$16/$E$4-I42-H42-G42-F42-E42</f>
        <v>0.43545599999999857</v>
      </c>
      <c r="K42" s="17">
        <f>K36*K$16/$E$4-J42-I42-H42-G42-F42-E42</f>
        <v>0.52254720000000265</v>
      </c>
      <c r="L42" s="17">
        <f>L36*L$16/$E$4-K42-J42-I42-H42-G42-F42-E42</f>
        <v>0.62705664000000061</v>
      </c>
      <c r="M42" s="17">
        <f>M36*M$16/$E$4-L42-K42-J42-I42-H42-G42-F42-E42</f>
        <v>0.75246796800000526</v>
      </c>
      <c r="N42" s="17">
        <f>N36*N$16/$E$4-M42-L42-K42-J42-I42-H42-G42-F42-E42</f>
        <v>0.90296156159998597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0.18000000000000002</v>
      </c>
      <c r="U42" s="17">
        <f>U36*U$16/$E$4-T42-S42</f>
        <v>0.21600000000000011</v>
      </c>
      <c r="V42" s="17">
        <f>V36*V$16/$E$4-U42-T42-S42</f>
        <v>0.25919999999999943</v>
      </c>
      <c r="W42" s="17">
        <f>W36*W$16/$E$4-V42-U42-T42-S42</f>
        <v>0.31104000000000076</v>
      </c>
      <c r="X42" s="17">
        <f>X36*X$16/$E$4-W42-V42-U42-T42-S42</f>
        <v>0.37324799999999814</v>
      </c>
      <c r="Y42" s="17">
        <f>Y36*Y$16/$E$4-X42-W42-V42-U42-T42-S42</f>
        <v>0.44789760000000289</v>
      </c>
      <c r="Z42" s="17">
        <f>Z36*Z$16/$E$4-Y42-X42-W42-V42-U42-T42-S42</f>
        <v>0.53747712000000025</v>
      </c>
      <c r="AA42" s="17">
        <f>AA36*AA$16/$E$4-Z42-Y42-X42-W42-V42-U42-T42-S42</f>
        <v>0.64497254400000481</v>
      </c>
      <c r="AB42" s="17">
        <f>AB36*AB$16/$E$4-AA42-Z42-Y42-X42-W42-V42-U42-T42-S42</f>
        <v>0.77396705279998823</v>
      </c>
      <c r="AC42" s="5"/>
      <c r="AD42" s="173"/>
      <c r="AE42" s="171" t="s">
        <v>44</v>
      </c>
      <c r="AF42" s="16" t="s">
        <v>55</v>
      </c>
      <c r="AG42" s="17">
        <f>AG36*AG$16/$E$4</f>
        <v>0.12500000000000003</v>
      </c>
      <c r="AH42" s="17">
        <f>AH36*AH$16/$E$4-AG42</f>
        <v>0.14999999999999988</v>
      </c>
      <c r="AI42" s="17">
        <f>AI36*AI$16/$E$4-AH42-AG42</f>
        <v>0.18000000000000024</v>
      </c>
      <c r="AJ42" s="17">
        <f>AJ36*AJ$16/$E$4-AI42-AH42-AG42</f>
        <v>0.2159999999999995</v>
      </c>
      <c r="AK42" s="17">
        <f>AK36*AK$16/$E$4-AJ42-AI42-AH42-AG42</f>
        <v>0.25920000000000054</v>
      </c>
      <c r="AL42" s="17">
        <f>AL36*AL$16/$E$4-AK42-AJ42-AI42-AH42-AG42</f>
        <v>0.31103999999999854</v>
      </c>
      <c r="AM42" s="17">
        <f>AM36*AM$16/$E$4-AL42-AK42-AJ42-AI42-AH42-AG42</f>
        <v>0.37324800000000236</v>
      </c>
      <c r="AN42" s="17">
        <f>AN36*AN$16/$E$4-AM42-AL42-AK42-AJ42-AI42-AH42-AG42</f>
        <v>0.44789760000000001</v>
      </c>
      <c r="AO42" s="17">
        <f>AO36*AO$16/$E$4-AN42-AM42-AL42-AK42-AJ42-AI42-AH42-AG42</f>
        <v>0.53747712000000358</v>
      </c>
      <c r="AP42" s="17">
        <f>AP36*AP$16/$E$4-AO42-AN42-AM42-AL42-AK42-AJ42-AI42-AH42-AG42</f>
        <v>0.64497254399998993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0.11999999999999997</v>
      </c>
      <c r="AW42" s="17">
        <f>AW36*AW$16/$E$4-AV42-AU42</f>
        <v>0.14400000000000018</v>
      </c>
      <c r="AX42" s="17">
        <f>AX36*AX$16/$E$4-AW42-AV42-AU42</f>
        <v>0.1727999999999997</v>
      </c>
      <c r="AY42" s="17">
        <f>AY36*AY$16/$E$4-AX42-AW42-AV42-AU42</f>
        <v>0.20736000000000041</v>
      </c>
      <c r="AZ42" s="17">
        <f>AZ36*AZ$16/$E$4-AY42-AX42-AW42-AV42-AU42</f>
        <v>0.2488319999999988</v>
      </c>
      <c r="BA42" s="17">
        <f>BA36*BA$16/$E$4-AZ42-AY42-AX42-AW42-AV42-AU42</f>
        <v>0.29859840000000148</v>
      </c>
      <c r="BB42" s="17">
        <f>BB36*BB$16/$E$4-BA42-AZ42-AY42-AX42-AW42-AV42-AU42</f>
        <v>0.35831808000000054</v>
      </c>
      <c r="BC42" s="17">
        <f>BC36*BC$16/$E$4-BB42-BA42-AZ42-AY42-AX42-AW42-AV42-AU42</f>
        <v>0.42998169600000291</v>
      </c>
      <c r="BD42" s="17">
        <f>BD36*BD$16/$E$4-BC42-BB42-BA42-AZ42-AY42-AX42-AW42-AV42-AU42</f>
        <v>0.51597803519999208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9.0000000000000011E-2</v>
      </c>
      <c r="BK42" s="17">
        <f>BK36*BK$16/$E$4-BJ42-BI42</f>
        <v>0.10800000000000005</v>
      </c>
      <c r="BL42" s="17">
        <f>BL36*BL$16/$E$4-BK42-BJ42-BI42</f>
        <v>0.12959999999999972</v>
      </c>
      <c r="BM42" s="17">
        <f>BM36*BM$16/$E$4-BL42-BK42-BJ42-BI42</f>
        <v>0.15552000000000038</v>
      </c>
      <c r="BN42" s="17">
        <f>BN36*BN$16/$E$4-BM42-BL42-BK42-BJ42-BI42</f>
        <v>0.18662399999999907</v>
      </c>
      <c r="BO42" s="17">
        <f>BO36*BO$16/$E$4-BN42-BM42-BL42-BK42-BJ42-BI42</f>
        <v>0.22394880000000145</v>
      </c>
      <c r="BP42" s="17">
        <f>BP36*BP$16/$E$4-BO42-BN42-BM42-BL42-BK42-BJ42-BI42</f>
        <v>0.26873856000000013</v>
      </c>
      <c r="BQ42" s="17">
        <f>BQ36*BQ$16/$E$4-BP42-BO42-BN42-BM42-BL42-BK42-BJ42-BI42</f>
        <v>0.32248627200000241</v>
      </c>
      <c r="BR42" s="17">
        <f>BR36*BR$16/$E$4-BQ42-BP42-BO42-BN42-BM42-BL42-BK42-BJ42-BI42</f>
        <v>0.38698352639999412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0.26045600000000002</v>
      </c>
      <c r="J43" s="18"/>
      <c r="K43" s="18"/>
      <c r="L43" s="18"/>
      <c r="M43" s="18"/>
      <c r="N43" s="18">
        <f>SUM(E42:N42)/10</f>
        <v>0.45427693695999932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0.22324800000000006</v>
      </c>
      <c r="X43" s="18"/>
      <c r="Y43" s="18"/>
      <c r="Z43" s="18"/>
      <c r="AA43" s="18"/>
      <c r="AB43" s="18">
        <f>SUM(S42:AB42)/10</f>
        <v>0.38938023167999941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0.18604000000000004</v>
      </c>
      <c r="AL43" s="18"/>
      <c r="AM43" s="18"/>
      <c r="AN43" s="18"/>
      <c r="AO43" s="18"/>
      <c r="AP43" s="18">
        <f>SUM(AG42:AP42)/10</f>
        <v>0.3244835263999995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0.14883200000000005</v>
      </c>
      <c r="AZ43" s="18"/>
      <c r="BA43" s="18"/>
      <c r="BB43" s="18"/>
      <c r="BC43" s="18"/>
      <c r="BD43" s="18">
        <f>SUM(AU42:BD42)/10</f>
        <v>0.25958682111999953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0.11162400000000003</v>
      </c>
      <c r="BN43" s="18"/>
      <c r="BO43" s="18"/>
      <c r="BP43" s="18"/>
      <c r="BQ43" s="18"/>
      <c r="BR43" s="18">
        <f>SUM(BI42:BR42)/10</f>
        <v>0.19469011583999971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175000.00000000003</v>
      </c>
      <c r="F44" s="23">
        <f>F46-E46</f>
        <v>209999.99999999991</v>
      </c>
      <c r="G44" s="23">
        <f t="shared" ref="G44:N44" si="95">G46-F46</f>
        <v>252000.00000000041</v>
      </c>
      <c r="H44" s="23">
        <f t="shared" si="95"/>
        <v>302399.9999999993</v>
      </c>
      <c r="I44" s="23">
        <f t="shared" si="95"/>
        <v>362880.00000000058</v>
      </c>
      <c r="J44" s="23">
        <f t="shared" si="95"/>
        <v>435455.99999999814</v>
      </c>
      <c r="K44" s="23">
        <f t="shared" si="95"/>
        <v>522547.20000000275</v>
      </c>
      <c r="L44" s="23">
        <f t="shared" si="95"/>
        <v>627056.6400000006</v>
      </c>
      <c r="M44" s="23">
        <f t="shared" si="95"/>
        <v>752467.968000005</v>
      </c>
      <c r="N44" s="23">
        <f t="shared" si="95"/>
        <v>902961.56159998663</v>
      </c>
      <c r="P44" s="173"/>
      <c r="Q44" s="163"/>
      <c r="R44" s="20" t="s">
        <v>57</v>
      </c>
      <c r="S44" s="23">
        <f>S46</f>
        <v>150000</v>
      </c>
      <c r="T44" s="23">
        <f>T46-S46</f>
        <v>180000</v>
      </c>
      <c r="U44" s="23">
        <f t="shared" ref="U44:AB44" si="96">U46-T46</f>
        <v>216000.00000000012</v>
      </c>
      <c r="V44" s="23">
        <f t="shared" si="96"/>
        <v>259199.99999999953</v>
      </c>
      <c r="W44" s="23">
        <f t="shared" si="96"/>
        <v>311040.00000000058</v>
      </c>
      <c r="X44" s="23">
        <f t="shared" si="96"/>
        <v>373247.99999999814</v>
      </c>
      <c r="Y44" s="23">
        <f t="shared" si="96"/>
        <v>447897.60000000265</v>
      </c>
      <c r="Z44" s="23">
        <f t="shared" si="96"/>
        <v>537477.12000000058</v>
      </c>
      <c r="AA44" s="23">
        <f t="shared" si="96"/>
        <v>644972.54400000488</v>
      </c>
      <c r="AB44" s="23">
        <f t="shared" si="96"/>
        <v>773967.05279998761</v>
      </c>
      <c r="AC44" s="5"/>
      <c r="AD44" s="173"/>
      <c r="AE44" s="163"/>
      <c r="AF44" s="20" t="s">
        <v>57</v>
      </c>
      <c r="AG44" s="23">
        <f>AG46</f>
        <v>125000.00000000003</v>
      </c>
      <c r="AH44" s="23">
        <f>AH46-AG46</f>
        <v>149999.99999999991</v>
      </c>
      <c r="AI44" s="23">
        <f t="shared" ref="AI44:AP44" si="97">AI46-AH46</f>
        <v>180000.00000000023</v>
      </c>
      <c r="AJ44" s="23">
        <f t="shared" si="97"/>
        <v>215999.99999999948</v>
      </c>
      <c r="AK44" s="23">
        <f t="shared" si="97"/>
        <v>259200.0000000007</v>
      </c>
      <c r="AL44" s="23">
        <f t="shared" si="97"/>
        <v>311039.99999999825</v>
      </c>
      <c r="AM44" s="23">
        <f t="shared" si="97"/>
        <v>373248.00000000256</v>
      </c>
      <c r="AN44" s="23">
        <f t="shared" si="97"/>
        <v>447897.59999999986</v>
      </c>
      <c r="AO44" s="23">
        <f t="shared" si="97"/>
        <v>537477.1200000043</v>
      </c>
      <c r="AP44" s="23">
        <f t="shared" si="97"/>
        <v>644972.54399998952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120000.00000000001</v>
      </c>
      <c r="AW44" s="23">
        <f t="shared" ref="AW44:BD44" si="98">AW46-AV46</f>
        <v>144000.00000000012</v>
      </c>
      <c r="AX44" s="23">
        <f t="shared" si="98"/>
        <v>172799.99999999965</v>
      </c>
      <c r="AY44" s="23">
        <f t="shared" si="98"/>
        <v>207360.00000000047</v>
      </c>
      <c r="AZ44" s="23">
        <f t="shared" si="98"/>
        <v>248831.99999999884</v>
      </c>
      <c r="BA44" s="23">
        <f t="shared" si="98"/>
        <v>298598.40000000177</v>
      </c>
      <c r="BB44" s="23">
        <f t="shared" si="98"/>
        <v>358318.08000000031</v>
      </c>
      <c r="BC44" s="23">
        <f t="shared" si="98"/>
        <v>429981.69600000279</v>
      </c>
      <c r="BD44" s="23">
        <f t="shared" si="98"/>
        <v>515978.03519999259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90000</v>
      </c>
      <c r="BK44" s="23">
        <f t="shared" ref="BK44:BR44" si="99">BK46-BJ46</f>
        <v>108000.00000000006</v>
      </c>
      <c r="BL44" s="23">
        <f t="shared" si="99"/>
        <v>129599.99999999977</v>
      </c>
      <c r="BM44" s="23">
        <f t="shared" si="99"/>
        <v>155520.00000000029</v>
      </c>
      <c r="BN44" s="23">
        <f t="shared" si="99"/>
        <v>186623.99999999907</v>
      </c>
      <c r="BO44" s="23">
        <f t="shared" si="99"/>
        <v>223948.80000000133</v>
      </c>
      <c r="BP44" s="23">
        <f t="shared" si="99"/>
        <v>268738.56000000029</v>
      </c>
      <c r="BQ44" s="23">
        <f t="shared" si="99"/>
        <v>322486.27200000244</v>
      </c>
      <c r="BR44" s="23">
        <f t="shared" si="99"/>
        <v>386983.5263999938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260456.00000000006</v>
      </c>
      <c r="J45" s="23"/>
      <c r="K45" s="23"/>
      <c r="L45" s="23"/>
      <c r="M45" s="23"/>
      <c r="N45" s="23">
        <f>SUM(E44:N44)/10</f>
        <v>454276.93695999932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223248.00000000006</v>
      </c>
      <c r="X45" s="23"/>
      <c r="Y45" s="23"/>
      <c r="Z45" s="23"/>
      <c r="AA45" s="23"/>
      <c r="AB45" s="23">
        <f>SUM(S44:AB44)/10</f>
        <v>389380.23167999939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186040.00000000006</v>
      </c>
      <c r="AL45" s="23"/>
      <c r="AM45" s="23"/>
      <c r="AN45" s="23"/>
      <c r="AO45" s="23"/>
      <c r="AP45" s="23">
        <f>SUM(AG44:AP44)/10</f>
        <v>324483.52639999951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148832.00000000006</v>
      </c>
      <c r="AZ45" s="23"/>
      <c r="BA45" s="23"/>
      <c r="BB45" s="23"/>
      <c r="BC45" s="23"/>
      <c r="BD45" s="23">
        <f>SUM(AU44:BD44)/10</f>
        <v>259586.82111999966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111624.00000000003</v>
      </c>
      <c r="BN45" s="23"/>
      <c r="BO45" s="23"/>
      <c r="BP45" s="23"/>
      <c r="BQ45" s="23"/>
      <c r="BR45" s="23">
        <f>SUM(BI44:BR44)/10</f>
        <v>194690.11583999969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100">E38*E$16</f>
        <v>175000.00000000003</v>
      </c>
      <c r="F46" s="22">
        <f t="shared" si="100"/>
        <v>384999.99999999994</v>
      </c>
      <c r="G46" s="22">
        <f t="shared" si="100"/>
        <v>637000.00000000035</v>
      </c>
      <c r="H46" s="22">
        <f t="shared" si="100"/>
        <v>939399.99999999965</v>
      </c>
      <c r="I46" s="22">
        <f t="shared" si="100"/>
        <v>1302280.0000000002</v>
      </c>
      <c r="J46" s="22">
        <f t="shared" si="100"/>
        <v>1737735.9999999984</v>
      </c>
      <c r="K46" s="22">
        <f t="shared" si="100"/>
        <v>2260283.2000000011</v>
      </c>
      <c r="L46" s="22">
        <f t="shared" si="100"/>
        <v>2887339.8400000017</v>
      </c>
      <c r="M46" s="22">
        <f t="shared" si="100"/>
        <v>3639807.8080000067</v>
      </c>
      <c r="N46" s="22">
        <f t="shared" si="100"/>
        <v>4542769.3695999933</v>
      </c>
      <c r="P46" s="164"/>
      <c r="Q46" s="163"/>
      <c r="R46" s="20" t="s">
        <v>58</v>
      </c>
      <c r="S46" s="22">
        <f t="shared" ref="S46:AB46" si="101">S38*S$16</f>
        <v>150000</v>
      </c>
      <c r="T46" s="22">
        <f t="shared" si="101"/>
        <v>330000</v>
      </c>
      <c r="U46" s="22">
        <f t="shared" si="101"/>
        <v>546000.00000000012</v>
      </c>
      <c r="V46" s="22">
        <f t="shared" si="101"/>
        <v>805199.99999999965</v>
      </c>
      <c r="W46" s="22">
        <f t="shared" si="101"/>
        <v>1116240.0000000002</v>
      </c>
      <c r="X46" s="22">
        <f t="shared" si="101"/>
        <v>1489487.9999999984</v>
      </c>
      <c r="Y46" s="22">
        <f t="shared" si="101"/>
        <v>1937385.600000001</v>
      </c>
      <c r="Z46" s="22">
        <f t="shared" si="101"/>
        <v>2474862.7200000016</v>
      </c>
      <c r="AA46" s="22">
        <f t="shared" si="101"/>
        <v>3119835.2640000065</v>
      </c>
      <c r="AB46" s="22">
        <f t="shared" si="101"/>
        <v>3893802.3167999941</v>
      </c>
      <c r="AC46" s="5"/>
      <c r="AD46" s="164"/>
      <c r="AE46" s="163"/>
      <c r="AF46" s="20" t="s">
        <v>58</v>
      </c>
      <c r="AG46" s="22">
        <f t="shared" ref="AG46:AP46" si="102">AG38*AG$16</f>
        <v>125000.00000000003</v>
      </c>
      <c r="AH46" s="22">
        <f t="shared" si="102"/>
        <v>274999.99999999994</v>
      </c>
      <c r="AI46" s="22">
        <f t="shared" si="102"/>
        <v>455000.00000000017</v>
      </c>
      <c r="AJ46" s="22">
        <f t="shared" si="102"/>
        <v>670999.99999999965</v>
      </c>
      <c r="AK46" s="22">
        <f t="shared" si="102"/>
        <v>930200.00000000035</v>
      </c>
      <c r="AL46" s="22">
        <f t="shared" si="102"/>
        <v>1241239.9999999986</v>
      </c>
      <c r="AM46" s="22">
        <f t="shared" si="102"/>
        <v>1614488.0000000012</v>
      </c>
      <c r="AN46" s="22">
        <f t="shared" si="102"/>
        <v>2062385.600000001</v>
      </c>
      <c r="AO46" s="22">
        <f t="shared" si="102"/>
        <v>2599862.7200000053</v>
      </c>
      <c r="AP46" s="22">
        <f t="shared" si="102"/>
        <v>3244835.2639999948</v>
      </c>
      <c r="AQ46" s="5"/>
      <c r="AR46" s="164"/>
      <c r="AS46" s="163"/>
      <c r="AT46" s="20" t="s">
        <v>58</v>
      </c>
      <c r="AU46" s="22">
        <f t="shared" ref="AU46:BD46" si="103">AU38*AU$16</f>
        <v>99999.999999999985</v>
      </c>
      <c r="AV46" s="22">
        <f t="shared" si="103"/>
        <v>220000</v>
      </c>
      <c r="AW46" s="22">
        <f t="shared" si="103"/>
        <v>364000.00000000012</v>
      </c>
      <c r="AX46" s="22">
        <f t="shared" si="103"/>
        <v>536799.99999999977</v>
      </c>
      <c r="AY46" s="22">
        <f t="shared" si="103"/>
        <v>744160.00000000023</v>
      </c>
      <c r="AZ46" s="22">
        <f t="shared" si="103"/>
        <v>992991.99999999907</v>
      </c>
      <c r="BA46" s="22">
        <f t="shared" si="103"/>
        <v>1291590.4000000008</v>
      </c>
      <c r="BB46" s="22">
        <f t="shared" si="103"/>
        <v>1649908.4800000011</v>
      </c>
      <c r="BC46" s="22">
        <f t="shared" si="103"/>
        <v>2079890.1760000039</v>
      </c>
      <c r="BD46" s="22">
        <f t="shared" si="103"/>
        <v>2595868.2111999965</v>
      </c>
      <c r="BE46" s="5"/>
      <c r="BF46" s="164"/>
      <c r="BG46" s="163"/>
      <c r="BH46" s="20" t="s">
        <v>58</v>
      </c>
      <c r="BI46" s="22">
        <f t="shared" ref="BI46:BR46" si="104">BI38*BI$16</f>
        <v>75000</v>
      </c>
      <c r="BJ46" s="22">
        <f t="shared" si="104"/>
        <v>165000</v>
      </c>
      <c r="BK46" s="22">
        <f t="shared" si="104"/>
        <v>273000.00000000006</v>
      </c>
      <c r="BL46" s="22">
        <f t="shared" si="104"/>
        <v>402599.99999999983</v>
      </c>
      <c r="BM46" s="22">
        <f t="shared" si="104"/>
        <v>558120.00000000012</v>
      </c>
      <c r="BN46" s="22">
        <f t="shared" si="104"/>
        <v>744743.99999999919</v>
      </c>
      <c r="BO46" s="22">
        <f t="shared" si="104"/>
        <v>968692.80000000051</v>
      </c>
      <c r="BP46" s="22">
        <f t="shared" si="104"/>
        <v>1237431.3600000008</v>
      </c>
      <c r="BQ46" s="22">
        <f t="shared" si="104"/>
        <v>1559917.6320000032</v>
      </c>
      <c r="BR46" s="22">
        <f t="shared" si="104"/>
        <v>1946901.158399997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0.13749999999999998</v>
      </c>
      <c r="F50" s="17">
        <f t="shared" ref="F50:N50" si="105">F$24*$D48-F34</f>
        <v>0.11458333333333338</v>
      </c>
      <c r="G50" s="17">
        <f t="shared" si="105"/>
        <v>9.5486111111111036E-2</v>
      </c>
      <c r="H50" s="17">
        <f t="shared" si="105"/>
        <v>7.9571759259259328E-2</v>
      </c>
      <c r="I50" s="17">
        <f t="shared" si="105"/>
        <v>6.6309799382716E-2</v>
      </c>
      <c r="J50" s="17">
        <f t="shared" si="105"/>
        <v>5.5258166152263505E-2</v>
      </c>
      <c r="K50" s="17">
        <f t="shared" si="105"/>
        <v>4.6048471793552759E-2</v>
      </c>
      <c r="L50" s="17">
        <f t="shared" si="105"/>
        <v>3.8373726494627301E-2</v>
      </c>
      <c r="M50" s="17">
        <f t="shared" si="105"/>
        <v>3.1978105412189317E-2</v>
      </c>
      <c r="N50" s="17">
        <f t="shared" si="105"/>
        <v>2.6648421176824619E-2</v>
      </c>
      <c r="P50" s="163" t="s">
        <v>16</v>
      </c>
      <c r="Q50" s="165" t="s">
        <v>41</v>
      </c>
      <c r="R50" s="16" t="s">
        <v>83</v>
      </c>
      <c r="S50" s="17">
        <f>S$24*$D48-S34</f>
        <v>0.15833333333333333</v>
      </c>
      <c r="T50" s="17">
        <f t="shared" ref="T50:AB50" si="106">T$24*$D48-T34</f>
        <v>0.13194444444444448</v>
      </c>
      <c r="U50" s="17">
        <f t="shared" si="106"/>
        <v>0.10995370370370364</v>
      </c>
      <c r="V50" s="17">
        <f t="shared" si="106"/>
        <v>9.1628086419753146E-2</v>
      </c>
      <c r="W50" s="17">
        <f t="shared" si="106"/>
        <v>7.635673868312752E-2</v>
      </c>
      <c r="X50" s="17">
        <f t="shared" si="106"/>
        <v>6.3630615569273102E-2</v>
      </c>
      <c r="Y50" s="17">
        <f t="shared" si="106"/>
        <v>5.3025512974394097E-2</v>
      </c>
      <c r="Z50" s="17">
        <f t="shared" si="106"/>
        <v>4.4187927478661744E-2</v>
      </c>
      <c r="AA50" s="17">
        <f t="shared" si="106"/>
        <v>3.6823272898884693E-2</v>
      </c>
      <c r="AB50" s="17">
        <f t="shared" si="106"/>
        <v>3.0686060749070765E-2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0.17916666666666664</v>
      </c>
      <c r="AH50" s="17">
        <f t="shared" ref="AH50:AP50" si="107">AH$24*$D48-AH34</f>
        <v>0.14930555555555561</v>
      </c>
      <c r="AI50" s="17">
        <f t="shared" si="107"/>
        <v>0.12442129629629622</v>
      </c>
      <c r="AJ50" s="17">
        <f t="shared" si="107"/>
        <v>0.10368441358024698</v>
      </c>
      <c r="AK50" s="17">
        <f t="shared" si="107"/>
        <v>8.640367798353904E-2</v>
      </c>
      <c r="AL50" s="17">
        <f t="shared" si="107"/>
        <v>7.20030649862827E-2</v>
      </c>
      <c r="AM50" s="17">
        <f t="shared" si="107"/>
        <v>6.0002554155235428E-2</v>
      </c>
      <c r="AN50" s="17">
        <f t="shared" si="107"/>
        <v>5.0002128462696194E-2</v>
      </c>
      <c r="AO50" s="17">
        <f t="shared" si="107"/>
        <v>4.1668440385580062E-2</v>
      </c>
      <c r="AP50" s="17">
        <f t="shared" si="107"/>
        <v>3.4723700321316907E-2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0.2</v>
      </c>
      <c r="AV50" s="17">
        <f t="shared" ref="AV50:BD50" si="108">AV$24*$D48-AV34</f>
        <v>0.16666666666666671</v>
      </c>
      <c r="AW50" s="17">
        <f t="shared" si="108"/>
        <v>0.13888888888888881</v>
      </c>
      <c r="AX50" s="17">
        <f t="shared" si="108"/>
        <v>0.11574074074074081</v>
      </c>
      <c r="AY50" s="17">
        <f t="shared" si="108"/>
        <v>9.645061728395056E-2</v>
      </c>
      <c r="AZ50" s="17">
        <f t="shared" si="108"/>
        <v>8.0375514403292311E-2</v>
      </c>
      <c r="BA50" s="17">
        <f t="shared" si="108"/>
        <v>6.6979595336076767E-2</v>
      </c>
      <c r="BB50" s="17">
        <f t="shared" si="108"/>
        <v>5.5816329446730636E-2</v>
      </c>
      <c r="BC50" s="17">
        <f t="shared" si="108"/>
        <v>4.6513607872275431E-2</v>
      </c>
      <c r="BD50" s="17">
        <f t="shared" si="108"/>
        <v>3.8761339893563049E-2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0.22083333333333333</v>
      </c>
      <c r="BJ50" s="17">
        <f t="shared" ref="BJ50:BR50" si="109">BJ$24*$D48-BJ34</f>
        <v>0.18402777777777782</v>
      </c>
      <c r="BK50" s="17">
        <f t="shared" si="109"/>
        <v>0.1533564814814814</v>
      </c>
      <c r="BL50" s="17">
        <f t="shared" si="109"/>
        <v>0.12779706790123463</v>
      </c>
      <c r="BM50" s="17">
        <f t="shared" si="109"/>
        <v>0.10649755658436208</v>
      </c>
      <c r="BN50" s="17">
        <f t="shared" si="109"/>
        <v>8.8747963820301909E-2</v>
      </c>
      <c r="BO50" s="17">
        <f t="shared" si="109"/>
        <v>7.3956636516918098E-2</v>
      </c>
      <c r="BP50" s="17">
        <f t="shared" si="109"/>
        <v>6.1630530430765079E-2</v>
      </c>
      <c r="BQ50" s="17">
        <f t="shared" si="109"/>
        <v>5.1358775358970807E-2</v>
      </c>
      <c r="BR50" s="17">
        <f t="shared" si="109"/>
        <v>4.2798979465809198E-2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9.8690200617283952E-2</v>
      </c>
      <c r="J51" s="17"/>
      <c r="K51" s="17"/>
      <c r="L51" s="17"/>
      <c r="M51" s="17"/>
      <c r="N51" s="18">
        <f>SUM(E50:N50)/10</f>
        <v>6.9175789411587738E-2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0.11364326131687244</v>
      </c>
      <c r="X51" s="17"/>
      <c r="Y51" s="17"/>
      <c r="Z51" s="17"/>
      <c r="AA51" s="17"/>
      <c r="AB51" s="18">
        <f>SUM(S50:AB50)/10</f>
        <v>7.9656969625464646E-2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0.1285963220164609</v>
      </c>
      <c r="AL51" s="17"/>
      <c r="AM51" s="17"/>
      <c r="AN51" s="17"/>
      <c r="AO51" s="17"/>
      <c r="AP51" s="18">
        <f>SUM(AG50:AP50)/10</f>
        <v>9.0138149839341569E-2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0.14354938271604939</v>
      </c>
      <c r="AZ51" s="17"/>
      <c r="BA51" s="17"/>
      <c r="BB51" s="17"/>
      <c r="BC51" s="17"/>
      <c r="BD51" s="18">
        <f>SUM(AU50:BD50)/10</f>
        <v>0.10061933005321851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0.15850244341563785</v>
      </c>
      <c r="BN51" s="17"/>
      <c r="BO51" s="17"/>
      <c r="BP51" s="17"/>
      <c r="BQ51" s="17"/>
      <c r="BR51" s="18">
        <f>SUM(BI50:BR50)/10</f>
        <v>0.11110051026709544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0.13749999999999998</v>
      </c>
      <c r="F52" s="17">
        <f t="shared" ref="F52:N52" si="110">F$18*(F50/F$20)</f>
        <v>0.25208333333333338</v>
      </c>
      <c r="G52" s="17">
        <f t="shared" si="110"/>
        <v>0.34756944444444426</v>
      </c>
      <c r="H52" s="17">
        <f t="shared" si="110"/>
        <v>0.42714120370370395</v>
      </c>
      <c r="I52" s="17">
        <f t="shared" si="110"/>
        <v>0.49345100308641954</v>
      </c>
      <c r="J52" s="17">
        <f t="shared" si="110"/>
        <v>0.54870916923868385</v>
      </c>
      <c r="K52" s="17">
        <f t="shared" si="110"/>
        <v>0.59475764103223561</v>
      </c>
      <c r="L52" s="17">
        <f t="shared" si="110"/>
        <v>0.63313136752686294</v>
      </c>
      <c r="M52" s="17">
        <f t="shared" si="110"/>
        <v>0.66510947293905121</v>
      </c>
      <c r="N52" s="17">
        <f t="shared" si="110"/>
        <v>0.69175789411587829</v>
      </c>
      <c r="P52" s="163"/>
      <c r="Q52" s="165"/>
      <c r="R52" s="16" t="s">
        <v>53</v>
      </c>
      <c r="S52" s="17">
        <f>S$18*(S50/S$20)</f>
        <v>0.15833333333333333</v>
      </c>
      <c r="T52" s="17">
        <f t="shared" ref="T52:AB52" si="111">T$18*(T50/T$20)</f>
        <v>0.2902777777777778</v>
      </c>
      <c r="U52" s="17">
        <f t="shared" si="111"/>
        <v>0.40023148148148135</v>
      </c>
      <c r="V52" s="17">
        <f t="shared" si="111"/>
        <v>0.4918595679012347</v>
      </c>
      <c r="W52" s="17">
        <f t="shared" si="111"/>
        <v>0.56821630658436195</v>
      </c>
      <c r="X52" s="17">
        <f t="shared" si="111"/>
        <v>0.6318469221536358</v>
      </c>
      <c r="Y52" s="17">
        <f t="shared" si="111"/>
        <v>0.68487243512802898</v>
      </c>
      <c r="Z52" s="17">
        <f t="shared" si="111"/>
        <v>0.72906036260669072</v>
      </c>
      <c r="AA52" s="17">
        <f t="shared" si="111"/>
        <v>0.76588363550557459</v>
      </c>
      <c r="AB52" s="17">
        <f t="shared" si="111"/>
        <v>0.79656969625464746</v>
      </c>
      <c r="AC52" s="5"/>
      <c r="AD52" s="163"/>
      <c r="AE52" s="165"/>
      <c r="AF52" s="16" t="s">
        <v>53</v>
      </c>
      <c r="AG52" s="17">
        <f>AG$18*(AG50/AG$20)</f>
        <v>0.17916666666666664</v>
      </c>
      <c r="AH52" s="17">
        <f t="shared" ref="AH52:AP52" si="112">AH$18*(AH50/AH$20)</f>
        <v>0.32847222222222228</v>
      </c>
      <c r="AI52" s="17">
        <f t="shared" si="112"/>
        <v>0.45289351851851839</v>
      </c>
      <c r="AJ52" s="17">
        <f t="shared" si="112"/>
        <v>0.5565779320987656</v>
      </c>
      <c r="AK52" s="17">
        <f t="shared" si="112"/>
        <v>0.64298161008230426</v>
      </c>
      <c r="AL52" s="17">
        <f t="shared" si="112"/>
        <v>0.71498467506858765</v>
      </c>
      <c r="AM52" s="17">
        <f t="shared" si="112"/>
        <v>0.77498722922382246</v>
      </c>
      <c r="AN52" s="17">
        <f t="shared" si="112"/>
        <v>0.8249893576865186</v>
      </c>
      <c r="AO52" s="17">
        <f t="shared" si="112"/>
        <v>0.86665779807209786</v>
      </c>
      <c r="AP52" s="17">
        <f t="shared" si="112"/>
        <v>0.90138149839341652</v>
      </c>
      <c r="AQ52" s="5"/>
      <c r="AR52" s="163"/>
      <c r="AS52" s="165"/>
      <c r="AT52" s="16" t="s">
        <v>53</v>
      </c>
      <c r="AU52" s="17">
        <f>AU$18*(AU50/AU$20)</f>
        <v>0.2</v>
      </c>
      <c r="AV52" s="17">
        <f t="shared" ref="AV52:BD52" si="113">AV$18*(AV50/AV$20)</f>
        <v>0.3666666666666667</v>
      </c>
      <c r="AW52" s="17">
        <f t="shared" si="113"/>
        <v>0.50555555555555542</v>
      </c>
      <c r="AX52" s="17">
        <f t="shared" si="113"/>
        <v>0.62129629629629646</v>
      </c>
      <c r="AY52" s="17">
        <f t="shared" si="113"/>
        <v>0.71774691358024667</v>
      </c>
      <c r="AZ52" s="17">
        <f t="shared" si="113"/>
        <v>0.79812242798353961</v>
      </c>
      <c r="BA52" s="17">
        <f t="shared" si="113"/>
        <v>0.86510202331961572</v>
      </c>
      <c r="BB52" s="17">
        <f t="shared" si="113"/>
        <v>0.92091835276634637</v>
      </c>
      <c r="BC52" s="17">
        <f t="shared" si="113"/>
        <v>0.96743196063862114</v>
      </c>
      <c r="BD52" s="17">
        <f t="shared" si="113"/>
        <v>1.0061933005321857</v>
      </c>
      <c r="BE52" s="5"/>
      <c r="BF52" s="163"/>
      <c r="BG52" s="165"/>
      <c r="BH52" s="16" t="s">
        <v>53</v>
      </c>
      <c r="BI52" s="17">
        <f>BI$18*(BI50/BI$20)</f>
        <v>0.22083333333333333</v>
      </c>
      <c r="BJ52" s="17">
        <f t="shared" ref="BJ52:BR52" si="114">BJ$18*(BJ50/BJ$20)</f>
        <v>0.40486111111111112</v>
      </c>
      <c r="BK52" s="17">
        <f t="shared" si="114"/>
        <v>0.5582175925925924</v>
      </c>
      <c r="BL52" s="17">
        <f t="shared" si="114"/>
        <v>0.68601466049382731</v>
      </c>
      <c r="BM52" s="17">
        <f t="shared" si="114"/>
        <v>0.79251221707818897</v>
      </c>
      <c r="BN52" s="17">
        <f t="shared" si="114"/>
        <v>0.88126018089849145</v>
      </c>
      <c r="BO52" s="17">
        <f t="shared" si="114"/>
        <v>0.95521681741540909</v>
      </c>
      <c r="BP52" s="17">
        <f t="shared" si="114"/>
        <v>1.0168473478461741</v>
      </c>
      <c r="BQ52" s="17">
        <f t="shared" si="114"/>
        <v>1.0682061232051447</v>
      </c>
      <c r="BR52" s="17">
        <f t="shared" si="114"/>
        <v>1.1110051026709549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1.3749999999999998</v>
      </c>
      <c r="F53" s="21">
        <f t="shared" ref="F53:N53" si="115">10*F50</f>
        <v>1.1458333333333339</v>
      </c>
      <c r="G53" s="21">
        <f t="shared" si="115"/>
        <v>0.95486111111111038</v>
      </c>
      <c r="H53" s="21">
        <f t="shared" si="115"/>
        <v>0.79571759259259323</v>
      </c>
      <c r="I53" s="21">
        <f t="shared" si="115"/>
        <v>0.66309799382715995</v>
      </c>
      <c r="J53" s="21">
        <f t="shared" si="115"/>
        <v>0.5525816615226351</v>
      </c>
      <c r="K53" s="21">
        <f t="shared" si="115"/>
        <v>0.46048471793552759</v>
      </c>
      <c r="L53" s="21">
        <f t="shared" si="115"/>
        <v>0.38373726494627303</v>
      </c>
      <c r="M53" s="21">
        <f t="shared" si="115"/>
        <v>0.31978105412189317</v>
      </c>
      <c r="N53" s="21">
        <f t="shared" si="115"/>
        <v>0.26648421176824622</v>
      </c>
      <c r="P53" s="163"/>
      <c r="Q53" s="163"/>
      <c r="R53" s="20" t="s">
        <v>57</v>
      </c>
      <c r="S53" s="21">
        <f>10*S50</f>
        <v>1.5833333333333333</v>
      </c>
      <c r="T53" s="21">
        <f t="shared" ref="T53:AB53" si="116">10*T50</f>
        <v>1.3194444444444446</v>
      </c>
      <c r="U53" s="21">
        <f t="shared" si="116"/>
        <v>1.0995370370370363</v>
      </c>
      <c r="V53" s="21">
        <f t="shared" si="116"/>
        <v>0.91628086419753152</v>
      </c>
      <c r="W53" s="21">
        <f t="shared" si="116"/>
        <v>0.76356738683127523</v>
      </c>
      <c r="X53" s="21">
        <f t="shared" si="116"/>
        <v>0.63630615569273097</v>
      </c>
      <c r="Y53" s="21">
        <f t="shared" si="116"/>
        <v>0.53025512974394096</v>
      </c>
      <c r="Z53" s="21">
        <f t="shared" si="116"/>
        <v>0.44187927478661743</v>
      </c>
      <c r="AA53" s="21">
        <f t="shared" si="116"/>
        <v>0.36823272898884696</v>
      </c>
      <c r="AB53" s="21">
        <f t="shared" si="116"/>
        <v>0.30686060749070765</v>
      </c>
      <c r="AC53" s="5"/>
      <c r="AD53" s="163"/>
      <c r="AE53" s="163"/>
      <c r="AF53" s="20" t="s">
        <v>57</v>
      </c>
      <c r="AG53" s="21">
        <f>10*AG50</f>
        <v>1.7916666666666665</v>
      </c>
      <c r="AH53" s="21">
        <f t="shared" ref="AH53:AP53" si="117">10*AH50</f>
        <v>1.493055555555556</v>
      </c>
      <c r="AI53" s="21">
        <f t="shared" si="117"/>
        <v>1.2442129629629624</v>
      </c>
      <c r="AJ53" s="21">
        <f t="shared" si="117"/>
        <v>1.0368441358024698</v>
      </c>
      <c r="AK53" s="21">
        <f t="shared" si="117"/>
        <v>0.8640367798353904</v>
      </c>
      <c r="AL53" s="21">
        <f t="shared" si="117"/>
        <v>0.72003064986282705</v>
      </c>
      <c r="AM53" s="21">
        <f t="shared" si="117"/>
        <v>0.60002554155235432</v>
      </c>
      <c r="AN53" s="21">
        <f t="shared" si="117"/>
        <v>0.50002128462696194</v>
      </c>
      <c r="AO53" s="21">
        <f t="shared" si="117"/>
        <v>0.41668440385580063</v>
      </c>
      <c r="AP53" s="21">
        <f t="shared" si="117"/>
        <v>0.34723700321316908</v>
      </c>
      <c r="AQ53" s="5"/>
      <c r="AR53" s="163"/>
      <c r="AS53" s="163"/>
      <c r="AT53" s="20" t="s">
        <v>57</v>
      </c>
      <c r="AU53" s="21">
        <f>10*AU50</f>
        <v>2</v>
      </c>
      <c r="AV53" s="21">
        <f t="shared" ref="AV53:BD53" si="118">10*AV50</f>
        <v>1.6666666666666672</v>
      </c>
      <c r="AW53" s="21">
        <f t="shared" si="118"/>
        <v>1.3888888888888882</v>
      </c>
      <c r="AX53" s="21">
        <f t="shared" si="118"/>
        <v>1.1574074074074081</v>
      </c>
      <c r="AY53" s="21">
        <f t="shared" si="118"/>
        <v>0.96450617283950557</v>
      </c>
      <c r="AZ53" s="21">
        <f t="shared" si="118"/>
        <v>0.80375514403292314</v>
      </c>
      <c r="BA53" s="21">
        <f t="shared" si="118"/>
        <v>0.66979595336076769</v>
      </c>
      <c r="BB53" s="21">
        <f t="shared" si="118"/>
        <v>0.55816329446730639</v>
      </c>
      <c r="BC53" s="21">
        <f t="shared" si="118"/>
        <v>0.46513607872275431</v>
      </c>
      <c r="BD53" s="21">
        <f t="shared" si="118"/>
        <v>0.38761339893563052</v>
      </c>
      <c r="BE53" s="5"/>
      <c r="BF53" s="163"/>
      <c r="BG53" s="163"/>
      <c r="BH53" s="20" t="s">
        <v>57</v>
      </c>
      <c r="BI53" s="21">
        <f>10*BI50</f>
        <v>2.208333333333333</v>
      </c>
      <c r="BJ53" s="21">
        <f t="shared" ref="BJ53:BR53" si="119">10*BJ50</f>
        <v>1.8402777777777781</v>
      </c>
      <c r="BK53" s="21">
        <f t="shared" si="119"/>
        <v>1.533564814814814</v>
      </c>
      <c r="BL53" s="21">
        <f t="shared" si="119"/>
        <v>1.2779706790123462</v>
      </c>
      <c r="BM53" s="21">
        <f t="shared" si="119"/>
        <v>1.0649755658436209</v>
      </c>
      <c r="BN53" s="21">
        <f t="shared" si="119"/>
        <v>0.88747963820301912</v>
      </c>
      <c r="BO53" s="21">
        <f t="shared" si="119"/>
        <v>0.73956636516918095</v>
      </c>
      <c r="BP53" s="21">
        <f t="shared" si="119"/>
        <v>0.61630530430765074</v>
      </c>
      <c r="BQ53" s="21">
        <f t="shared" si="119"/>
        <v>0.5135877535897081</v>
      </c>
      <c r="BR53" s="21">
        <f t="shared" si="119"/>
        <v>0.42798979465809195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1.3749999999999998</v>
      </c>
      <c r="F54" s="21">
        <f>10*F52</f>
        <v>2.5208333333333339</v>
      </c>
      <c r="G54" s="21">
        <f>10*G52</f>
        <v>3.4756944444444429</v>
      </c>
      <c r="H54" s="21">
        <f t="shared" ref="H54:N54" si="120">10*H52</f>
        <v>4.2714120370370399</v>
      </c>
      <c r="I54" s="21">
        <f t="shared" si="120"/>
        <v>4.9345100308641952</v>
      </c>
      <c r="J54" s="21">
        <f t="shared" si="120"/>
        <v>5.4870916923868389</v>
      </c>
      <c r="K54" s="21">
        <f t="shared" si="120"/>
        <v>5.9475764103223563</v>
      </c>
      <c r="L54" s="21">
        <f t="shared" si="120"/>
        <v>6.3313136752686292</v>
      </c>
      <c r="M54" s="21">
        <f t="shared" si="120"/>
        <v>6.6510947293905121</v>
      </c>
      <c r="N54" s="21">
        <f t="shared" si="120"/>
        <v>6.9175789411587827</v>
      </c>
      <c r="P54" s="163"/>
      <c r="Q54" s="163"/>
      <c r="R54" s="20" t="s">
        <v>58</v>
      </c>
      <c r="S54" s="21">
        <f>10*S52</f>
        <v>1.5833333333333333</v>
      </c>
      <c r="T54" s="21">
        <f>10*T52</f>
        <v>2.9027777777777781</v>
      </c>
      <c r="U54" s="21">
        <f>10*U52</f>
        <v>4.0023148148148131</v>
      </c>
      <c r="V54" s="21">
        <f t="shared" ref="V54:AB54" si="121">10*V52</f>
        <v>4.9185956790123466</v>
      </c>
      <c r="W54" s="21">
        <f t="shared" si="121"/>
        <v>5.6821630658436195</v>
      </c>
      <c r="X54" s="21">
        <f t="shared" si="121"/>
        <v>6.3184692215363576</v>
      </c>
      <c r="Y54" s="21">
        <f t="shared" si="121"/>
        <v>6.84872435128029</v>
      </c>
      <c r="Z54" s="21">
        <f t="shared" si="121"/>
        <v>7.2906036260669076</v>
      </c>
      <c r="AA54" s="21">
        <f t="shared" si="121"/>
        <v>7.6588363550557457</v>
      </c>
      <c r="AB54" s="21">
        <f t="shared" si="121"/>
        <v>7.9656969625464749</v>
      </c>
      <c r="AC54" s="5"/>
      <c r="AD54" s="163"/>
      <c r="AE54" s="163"/>
      <c r="AF54" s="20" t="s">
        <v>58</v>
      </c>
      <c r="AG54" s="21">
        <f>10*AG52</f>
        <v>1.7916666666666665</v>
      </c>
      <c r="AH54" s="21">
        <f>10*AH52</f>
        <v>3.2847222222222228</v>
      </c>
      <c r="AI54" s="21">
        <f>10*AI52</f>
        <v>4.5289351851851842</v>
      </c>
      <c r="AJ54" s="21">
        <f t="shared" ref="AJ54:AP54" si="122">10*AJ52</f>
        <v>5.565779320987656</v>
      </c>
      <c r="AK54" s="21">
        <f t="shared" si="122"/>
        <v>6.429816100823043</v>
      </c>
      <c r="AL54" s="21">
        <f t="shared" si="122"/>
        <v>7.1498467506858763</v>
      </c>
      <c r="AM54" s="21">
        <f t="shared" si="122"/>
        <v>7.7498722922382246</v>
      </c>
      <c r="AN54" s="21">
        <f t="shared" si="122"/>
        <v>8.2498935768651869</v>
      </c>
      <c r="AO54" s="21">
        <f t="shared" si="122"/>
        <v>8.6665779807209784</v>
      </c>
      <c r="AP54" s="21">
        <f t="shared" si="122"/>
        <v>9.0138149839341644</v>
      </c>
      <c r="AQ54" s="5"/>
      <c r="AR54" s="163"/>
      <c r="AS54" s="163"/>
      <c r="AT54" s="20" t="s">
        <v>58</v>
      </c>
      <c r="AU54" s="21">
        <f>10*AU52</f>
        <v>2</v>
      </c>
      <c r="AV54" s="21">
        <f>10*AV52</f>
        <v>3.666666666666667</v>
      </c>
      <c r="AW54" s="21">
        <f>10*AW52</f>
        <v>5.0555555555555545</v>
      </c>
      <c r="AX54" s="21">
        <f t="shared" ref="AX54:BD54" si="123">10*AX52</f>
        <v>6.2129629629629646</v>
      </c>
      <c r="AY54" s="21">
        <f t="shared" si="123"/>
        <v>7.1774691358024665</v>
      </c>
      <c r="AZ54" s="21">
        <f t="shared" si="123"/>
        <v>7.9812242798353958</v>
      </c>
      <c r="BA54" s="21">
        <f t="shared" si="123"/>
        <v>8.6510202331961565</v>
      </c>
      <c r="BB54" s="21">
        <f t="shared" si="123"/>
        <v>9.2091835276634644</v>
      </c>
      <c r="BC54" s="21">
        <f t="shared" si="123"/>
        <v>9.6743196063862111</v>
      </c>
      <c r="BD54" s="21">
        <f t="shared" si="123"/>
        <v>10.061933005321857</v>
      </c>
      <c r="BE54" s="5"/>
      <c r="BF54" s="163"/>
      <c r="BG54" s="163"/>
      <c r="BH54" s="20" t="s">
        <v>58</v>
      </c>
      <c r="BI54" s="21">
        <f>10*BI52</f>
        <v>2.208333333333333</v>
      </c>
      <c r="BJ54" s="21">
        <f>10*BJ52</f>
        <v>4.0486111111111107</v>
      </c>
      <c r="BK54" s="21">
        <f>10*BK52</f>
        <v>5.5821759259259238</v>
      </c>
      <c r="BL54" s="21">
        <f t="shared" ref="BL54:BR54" si="124">10*BL52</f>
        <v>6.8601466049382731</v>
      </c>
      <c r="BM54" s="21">
        <f t="shared" si="124"/>
        <v>7.92512217078189</v>
      </c>
      <c r="BN54" s="21">
        <f t="shared" si="124"/>
        <v>8.8126018089849154</v>
      </c>
      <c r="BO54" s="21">
        <f t="shared" si="124"/>
        <v>9.5521681741540903</v>
      </c>
      <c r="BP54" s="21">
        <f t="shared" si="124"/>
        <v>10.168473478461742</v>
      </c>
      <c r="BQ54" s="21">
        <f t="shared" si="124"/>
        <v>10.682061232051447</v>
      </c>
      <c r="BR54" s="21">
        <f t="shared" si="124"/>
        <v>11.110051026709549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0.16499999999999995</v>
      </c>
      <c r="F55" s="17">
        <f t="shared" ref="F55:N55" si="125">F50*F$16/$E$4</f>
        <v>0.16500000000000006</v>
      </c>
      <c r="G55" s="17">
        <f t="shared" si="125"/>
        <v>0.16499999999999984</v>
      </c>
      <c r="H55" s="17">
        <f t="shared" si="125"/>
        <v>0.16500000000000015</v>
      </c>
      <c r="I55" s="17">
        <f t="shared" si="125"/>
        <v>0.1649999999999999</v>
      </c>
      <c r="J55" s="17">
        <f t="shared" si="125"/>
        <v>0.1650000000000004</v>
      </c>
      <c r="K55" s="17">
        <f t="shared" si="125"/>
        <v>0.16499999999999981</v>
      </c>
      <c r="L55" s="17">
        <f t="shared" si="125"/>
        <v>0.16499999999999981</v>
      </c>
      <c r="M55" s="17">
        <f t="shared" si="125"/>
        <v>0.16499999999999931</v>
      </c>
      <c r="N55" s="17">
        <f t="shared" si="125"/>
        <v>0.16500000000000048</v>
      </c>
      <c r="P55" s="163"/>
      <c r="Q55" s="171" t="s">
        <v>45</v>
      </c>
      <c r="R55" s="16" t="s">
        <v>55</v>
      </c>
      <c r="S55" s="17">
        <f>S50*S$16/$E$4</f>
        <v>0.19</v>
      </c>
      <c r="T55" s="17">
        <f t="shared" ref="T55:AB55" si="126">T50*T$16/$E$4</f>
        <v>0.19000000000000003</v>
      </c>
      <c r="U55" s="17">
        <f t="shared" si="126"/>
        <v>0.18999999999999989</v>
      </c>
      <c r="V55" s="17">
        <f t="shared" si="126"/>
        <v>0.19000000000000011</v>
      </c>
      <c r="W55" s="17">
        <f t="shared" si="126"/>
        <v>0.18999999999999986</v>
      </c>
      <c r="X55" s="17">
        <f t="shared" si="126"/>
        <v>0.19000000000000039</v>
      </c>
      <c r="Y55" s="17">
        <f t="shared" si="126"/>
        <v>0.18999999999999981</v>
      </c>
      <c r="Z55" s="17">
        <f t="shared" si="126"/>
        <v>0.18999999999999981</v>
      </c>
      <c r="AA55" s="17">
        <f t="shared" si="126"/>
        <v>0.18999999999999931</v>
      </c>
      <c r="AB55" s="17">
        <f t="shared" si="126"/>
        <v>0.19000000000000047</v>
      </c>
      <c r="AC55" s="5"/>
      <c r="AD55" s="163"/>
      <c r="AE55" s="171" t="s">
        <v>45</v>
      </c>
      <c r="AF55" s="16" t="s">
        <v>55</v>
      </c>
      <c r="AG55" s="17">
        <f>AG50*AG$16/$E$4</f>
        <v>0.21499999999999997</v>
      </c>
      <c r="AH55" s="17">
        <f t="shared" ref="AH55:AP55" si="127">AH50*AH$16/$E$4</f>
        <v>0.21500000000000008</v>
      </c>
      <c r="AI55" s="17">
        <f t="shared" si="127"/>
        <v>0.21499999999999989</v>
      </c>
      <c r="AJ55" s="17">
        <f t="shared" si="127"/>
        <v>0.21500000000000014</v>
      </c>
      <c r="AK55" s="17">
        <f t="shared" si="127"/>
        <v>0.21499999999999986</v>
      </c>
      <c r="AL55" s="17">
        <f t="shared" si="127"/>
        <v>0.21500000000000036</v>
      </c>
      <c r="AM55" s="17">
        <f t="shared" si="127"/>
        <v>0.21499999999999983</v>
      </c>
      <c r="AN55" s="17">
        <f t="shared" si="127"/>
        <v>0.21499999999999983</v>
      </c>
      <c r="AO55" s="17">
        <f t="shared" si="127"/>
        <v>0.2149999999999993</v>
      </c>
      <c r="AP55" s="17">
        <f t="shared" si="127"/>
        <v>0.21500000000000047</v>
      </c>
      <c r="AQ55" s="5"/>
      <c r="AR55" s="163"/>
      <c r="AS55" s="171" t="s">
        <v>45</v>
      </c>
      <c r="AT55" s="16" t="s">
        <v>55</v>
      </c>
      <c r="AU55" s="17">
        <f>AU50*AU$16/$E$4</f>
        <v>0.24</v>
      </c>
      <c r="AV55" s="17">
        <f t="shared" ref="AV55:BD55" si="128">AV50*AV$16/$E$4</f>
        <v>0.24000000000000007</v>
      </c>
      <c r="AW55" s="17">
        <f t="shared" si="128"/>
        <v>0.23999999999999985</v>
      </c>
      <c r="AX55" s="17">
        <f t="shared" si="128"/>
        <v>0.24000000000000016</v>
      </c>
      <c r="AY55" s="17">
        <f t="shared" si="128"/>
        <v>0.23999999999999985</v>
      </c>
      <c r="AZ55" s="17">
        <f t="shared" si="128"/>
        <v>0.24000000000000041</v>
      </c>
      <c r="BA55" s="17">
        <f t="shared" si="128"/>
        <v>0.23999999999999982</v>
      </c>
      <c r="BB55" s="17">
        <f t="shared" si="128"/>
        <v>0.23999999999999982</v>
      </c>
      <c r="BC55" s="17">
        <f t="shared" si="128"/>
        <v>0.23999999999999927</v>
      </c>
      <c r="BD55" s="17">
        <f t="shared" si="128"/>
        <v>0.24000000000000044</v>
      </c>
      <c r="BE55" s="5"/>
      <c r="BF55" s="163"/>
      <c r="BG55" s="171" t="s">
        <v>45</v>
      </c>
      <c r="BH55" s="16" t="s">
        <v>55</v>
      </c>
      <c r="BI55" s="17">
        <f>BI50*BI$16/$E$4</f>
        <v>0.26500000000000001</v>
      </c>
      <c r="BJ55" s="17">
        <f t="shared" ref="BJ55:BR55" si="129">BJ50*BJ$16/$E$4</f>
        <v>0.26500000000000007</v>
      </c>
      <c r="BK55" s="17">
        <f t="shared" si="129"/>
        <v>0.26499999999999985</v>
      </c>
      <c r="BL55" s="17">
        <f t="shared" si="129"/>
        <v>0.26500000000000012</v>
      </c>
      <c r="BM55" s="17">
        <f t="shared" si="129"/>
        <v>0.26499999999999985</v>
      </c>
      <c r="BN55" s="17">
        <f t="shared" si="129"/>
        <v>0.2650000000000004</v>
      </c>
      <c r="BO55" s="17">
        <f t="shared" si="129"/>
        <v>0.26499999999999979</v>
      </c>
      <c r="BP55" s="17">
        <f t="shared" si="129"/>
        <v>0.26499999999999979</v>
      </c>
      <c r="BQ55" s="17">
        <f t="shared" si="129"/>
        <v>0.26499999999999929</v>
      </c>
      <c r="BR55" s="17">
        <f t="shared" si="129"/>
        <v>0.26500000000000046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130">E53*E$16</f>
        <v>164999.99999999997</v>
      </c>
      <c r="F56" s="22">
        <f t="shared" si="130"/>
        <v>165000.00000000009</v>
      </c>
      <c r="G56" s="22">
        <f t="shared" si="130"/>
        <v>164999.99999999988</v>
      </c>
      <c r="H56" s="22">
        <f t="shared" si="130"/>
        <v>165000.00000000015</v>
      </c>
      <c r="I56" s="22">
        <f t="shared" si="130"/>
        <v>164999.99999999985</v>
      </c>
      <c r="J56" s="22">
        <f t="shared" si="130"/>
        <v>165000.00000000041</v>
      </c>
      <c r="K56" s="22">
        <f t="shared" si="130"/>
        <v>164999.99999999983</v>
      </c>
      <c r="L56" s="22">
        <f t="shared" si="130"/>
        <v>164999.99999999983</v>
      </c>
      <c r="M56" s="22">
        <f t="shared" si="130"/>
        <v>164999.9999999993</v>
      </c>
      <c r="N56" s="22">
        <f t="shared" si="130"/>
        <v>165000.00000000047</v>
      </c>
      <c r="P56" s="163"/>
      <c r="Q56" s="163"/>
      <c r="R56" s="20" t="s">
        <v>57</v>
      </c>
      <c r="S56" s="22">
        <f t="shared" ref="S56:AB56" si="131">S53*S$16</f>
        <v>190000</v>
      </c>
      <c r="T56" s="22">
        <f t="shared" si="131"/>
        <v>190000.00000000003</v>
      </c>
      <c r="U56" s="22">
        <f t="shared" si="131"/>
        <v>189999.99999999988</v>
      </c>
      <c r="V56" s="22">
        <f t="shared" si="131"/>
        <v>190000.00000000015</v>
      </c>
      <c r="W56" s="22">
        <f t="shared" si="131"/>
        <v>189999.99999999988</v>
      </c>
      <c r="X56" s="22">
        <f t="shared" si="131"/>
        <v>190000.00000000038</v>
      </c>
      <c r="Y56" s="22">
        <f t="shared" si="131"/>
        <v>189999.99999999983</v>
      </c>
      <c r="Z56" s="22">
        <f t="shared" si="131"/>
        <v>189999.9999999998</v>
      </c>
      <c r="AA56" s="22">
        <f t="shared" si="131"/>
        <v>189999.99999999933</v>
      </c>
      <c r="AB56" s="22">
        <f t="shared" si="131"/>
        <v>190000.00000000047</v>
      </c>
      <c r="AC56" s="5"/>
      <c r="AD56" s="163"/>
      <c r="AE56" s="163"/>
      <c r="AF56" s="20" t="s">
        <v>57</v>
      </c>
      <c r="AG56" s="22">
        <f t="shared" ref="AG56:AP56" si="132">AG53*AG$16</f>
        <v>214999.99999999997</v>
      </c>
      <c r="AH56" s="22">
        <f t="shared" si="132"/>
        <v>215000.00000000006</v>
      </c>
      <c r="AI56" s="22">
        <f t="shared" si="132"/>
        <v>214999.99999999988</v>
      </c>
      <c r="AJ56" s="22">
        <f t="shared" si="132"/>
        <v>215000.00000000015</v>
      </c>
      <c r="AK56" s="22">
        <f t="shared" si="132"/>
        <v>214999.99999999985</v>
      </c>
      <c r="AL56" s="22">
        <f t="shared" si="132"/>
        <v>215000.00000000041</v>
      </c>
      <c r="AM56" s="22">
        <f t="shared" si="132"/>
        <v>214999.99999999983</v>
      </c>
      <c r="AN56" s="22">
        <f t="shared" si="132"/>
        <v>214999.99999999983</v>
      </c>
      <c r="AO56" s="22">
        <f t="shared" si="132"/>
        <v>214999.9999999993</v>
      </c>
      <c r="AP56" s="22">
        <f t="shared" si="132"/>
        <v>215000.00000000047</v>
      </c>
      <c r="AQ56" s="5"/>
      <c r="AR56" s="163"/>
      <c r="AS56" s="163"/>
      <c r="AT56" s="20" t="s">
        <v>57</v>
      </c>
      <c r="AU56" s="22">
        <f t="shared" ref="AU56:BD56" si="133">AU53*AU$16</f>
        <v>240000</v>
      </c>
      <c r="AV56" s="22">
        <f t="shared" si="133"/>
        <v>240000.00000000009</v>
      </c>
      <c r="AW56" s="22">
        <f t="shared" si="133"/>
        <v>239999.99999999988</v>
      </c>
      <c r="AX56" s="22">
        <f t="shared" si="133"/>
        <v>240000.00000000015</v>
      </c>
      <c r="AY56" s="22">
        <f t="shared" si="133"/>
        <v>239999.99999999985</v>
      </c>
      <c r="AZ56" s="22">
        <f t="shared" si="133"/>
        <v>240000.00000000041</v>
      </c>
      <c r="BA56" s="22">
        <f t="shared" si="133"/>
        <v>239999.99999999983</v>
      </c>
      <c r="BB56" s="22">
        <f t="shared" si="133"/>
        <v>239999.99999999983</v>
      </c>
      <c r="BC56" s="22">
        <f t="shared" si="133"/>
        <v>239999.99999999927</v>
      </c>
      <c r="BD56" s="22">
        <f t="shared" si="133"/>
        <v>240000.00000000047</v>
      </c>
      <c r="BE56" s="5"/>
      <c r="BF56" s="163"/>
      <c r="BG56" s="163"/>
      <c r="BH56" s="20" t="s">
        <v>57</v>
      </c>
      <c r="BI56" s="22">
        <f t="shared" ref="BI56:BR56" si="134">BI53*BI$16</f>
        <v>264999.99999999994</v>
      </c>
      <c r="BJ56" s="22">
        <f t="shared" si="134"/>
        <v>265000.00000000006</v>
      </c>
      <c r="BK56" s="22">
        <f t="shared" si="134"/>
        <v>264999.99999999988</v>
      </c>
      <c r="BL56" s="22">
        <f t="shared" si="134"/>
        <v>265000.00000000012</v>
      </c>
      <c r="BM56" s="22">
        <f t="shared" si="134"/>
        <v>264999.99999999988</v>
      </c>
      <c r="BN56" s="22">
        <f t="shared" si="134"/>
        <v>265000.00000000041</v>
      </c>
      <c r="BO56" s="22">
        <f t="shared" si="134"/>
        <v>264999.99999999983</v>
      </c>
      <c r="BP56" s="22">
        <f t="shared" si="134"/>
        <v>264999.99999999977</v>
      </c>
      <c r="BQ56" s="22">
        <f t="shared" si="134"/>
        <v>264999.9999999993</v>
      </c>
      <c r="BR56" s="22">
        <f t="shared" si="134"/>
        <v>265000.00000000047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164999.99999999997</v>
      </c>
      <c r="F57" s="22">
        <f>E57+F56</f>
        <v>330000.00000000006</v>
      </c>
      <c r="G57" s="22">
        <f t="shared" ref="G57:N57" si="135">F57+G56</f>
        <v>494999.99999999994</v>
      </c>
      <c r="H57" s="22">
        <f t="shared" si="135"/>
        <v>660000.00000000012</v>
      </c>
      <c r="I57" s="22">
        <f t="shared" si="135"/>
        <v>825000</v>
      </c>
      <c r="J57" s="22">
        <f t="shared" si="135"/>
        <v>990000.00000000047</v>
      </c>
      <c r="K57" s="22">
        <f t="shared" si="135"/>
        <v>1155000.0000000002</v>
      </c>
      <c r="L57" s="22">
        <f t="shared" si="135"/>
        <v>1320000</v>
      </c>
      <c r="M57" s="22">
        <f t="shared" si="135"/>
        <v>1484999.9999999993</v>
      </c>
      <c r="N57" s="22">
        <f t="shared" si="135"/>
        <v>1649999.9999999998</v>
      </c>
      <c r="P57" s="163"/>
      <c r="Q57" s="163"/>
      <c r="R57" s="20" t="s">
        <v>58</v>
      </c>
      <c r="S57" s="22">
        <f>S56</f>
        <v>190000</v>
      </c>
      <c r="T57" s="22">
        <f>S57+T56</f>
        <v>380000</v>
      </c>
      <c r="U57" s="22">
        <f t="shared" ref="U57:AB57" si="136">T57+U56</f>
        <v>569999.99999999988</v>
      </c>
      <c r="V57" s="22">
        <f t="shared" si="136"/>
        <v>760000</v>
      </c>
      <c r="W57" s="22">
        <f t="shared" si="136"/>
        <v>949999.99999999988</v>
      </c>
      <c r="X57" s="22">
        <f t="shared" si="136"/>
        <v>1140000.0000000002</v>
      </c>
      <c r="Y57" s="22">
        <f t="shared" si="136"/>
        <v>1330000</v>
      </c>
      <c r="Z57" s="22">
        <f t="shared" si="136"/>
        <v>1519999.9999999998</v>
      </c>
      <c r="AA57" s="22">
        <f t="shared" si="136"/>
        <v>1709999.9999999991</v>
      </c>
      <c r="AB57" s="22">
        <f t="shared" si="136"/>
        <v>1899999.9999999995</v>
      </c>
      <c r="AC57" s="5"/>
      <c r="AD57" s="163"/>
      <c r="AE57" s="163"/>
      <c r="AF57" s="20" t="s">
        <v>58</v>
      </c>
      <c r="AG57" s="22">
        <f>AG56</f>
        <v>214999.99999999997</v>
      </c>
      <c r="AH57" s="22">
        <f>AG57+AH56</f>
        <v>430000</v>
      </c>
      <c r="AI57" s="22">
        <f t="shared" ref="AI57:AP57" si="137">AH57+AI56</f>
        <v>644999.99999999988</v>
      </c>
      <c r="AJ57" s="22">
        <f t="shared" si="137"/>
        <v>860000</v>
      </c>
      <c r="AK57" s="22">
        <f t="shared" si="137"/>
        <v>1074999.9999999998</v>
      </c>
      <c r="AL57" s="22">
        <f t="shared" si="137"/>
        <v>1290000.0000000002</v>
      </c>
      <c r="AM57" s="22">
        <f t="shared" si="137"/>
        <v>1505000</v>
      </c>
      <c r="AN57" s="22">
        <f t="shared" si="137"/>
        <v>1719999.9999999998</v>
      </c>
      <c r="AO57" s="22">
        <f t="shared" si="137"/>
        <v>1934999.9999999991</v>
      </c>
      <c r="AP57" s="22">
        <f t="shared" si="137"/>
        <v>2149999.9999999995</v>
      </c>
      <c r="AQ57" s="5"/>
      <c r="AR57" s="163"/>
      <c r="AS57" s="163"/>
      <c r="AT57" s="20" t="s">
        <v>58</v>
      </c>
      <c r="AU57" s="22">
        <f>AU56</f>
        <v>240000</v>
      </c>
      <c r="AV57" s="22">
        <f>AU57+AV56</f>
        <v>480000.00000000012</v>
      </c>
      <c r="AW57" s="22">
        <f t="shared" ref="AW57:BD57" si="138">AV57+AW56</f>
        <v>720000</v>
      </c>
      <c r="AX57" s="22">
        <f t="shared" si="138"/>
        <v>960000.00000000012</v>
      </c>
      <c r="AY57" s="22">
        <f t="shared" si="138"/>
        <v>1200000</v>
      </c>
      <c r="AZ57" s="22">
        <f t="shared" si="138"/>
        <v>1440000.0000000005</v>
      </c>
      <c r="BA57" s="22">
        <f t="shared" si="138"/>
        <v>1680000.0000000002</v>
      </c>
      <c r="BB57" s="22">
        <f t="shared" si="138"/>
        <v>1920000</v>
      </c>
      <c r="BC57" s="22">
        <f t="shared" si="138"/>
        <v>2159999.9999999991</v>
      </c>
      <c r="BD57" s="22">
        <f t="shared" si="138"/>
        <v>2399999.9999999995</v>
      </c>
      <c r="BE57" s="5"/>
      <c r="BF57" s="163"/>
      <c r="BG57" s="163"/>
      <c r="BH57" s="20" t="s">
        <v>58</v>
      </c>
      <c r="BI57" s="22">
        <f>BI56</f>
        <v>264999.99999999994</v>
      </c>
      <c r="BJ57" s="22">
        <f>BI57+BJ56</f>
        <v>530000</v>
      </c>
      <c r="BK57" s="22">
        <f t="shared" ref="BK57:BR57" si="139">BJ57+BK56</f>
        <v>794999.99999999988</v>
      </c>
      <c r="BL57" s="22">
        <f t="shared" si="139"/>
        <v>1060000</v>
      </c>
      <c r="BM57" s="22">
        <f t="shared" si="139"/>
        <v>1325000</v>
      </c>
      <c r="BN57" s="22">
        <f t="shared" si="139"/>
        <v>1590000.0000000005</v>
      </c>
      <c r="BO57" s="22">
        <f t="shared" si="139"/>
        <v>1855000.0000000002</v>
      </c>
      <c r="BP57" s="22">
        <f t="shared" si="139"/>
        <v>2120000</v>
      </c>
      <c r="BQ57" s="22">
        <f t="shared" si="139"/>
        <v>2384999.9999999991</v>
      </c>
      <c r="BR57" s="22">
        <f t="shared" si="139"/>
        <v>2649999.9999999995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0.16499999999999995</v>
      </c>
      <c r="F58" s="17">
        <f>F52*F$16/$E$4-E58</f>
        <v>0.19800000000000015</v>
      </c>
      <c r="G58" s="17">
        <f>G52*G$16/$E$4-F58-E58</f>
        <v>0.23759999999999956</v>
      </c>
      <c r="H58" s="17">
        <f>H52*H$16/$E$4-G58-F58-E58</f>
        <v>0.28512000000000093</v>
      </c>
      <c r="I58" s="17">
        <f>I52*I$16/$E$4-H58-G58-F58-E58</f>
        <v>0.34214399999999878</v>
      </c>
      <c r="J58" s="17">
        <f>J52*J$16/$E$4-I58-H58-G58-F58-E58</f>
        <v>0.41057280000000274</v>
      </c>
      <c r="K58" s="17">
        <f>K52*K$16/$E$4-J58-I58-H58-G58-F58-E58</f>
        <v>0.49268735999999647</v>
      </c>
      <c r="L58" s="17">
        <f>L52*L$16/$E$4-K58-J58-I58-H58-G58-F58-E58</f>
        <v>0.59122483199999987</v>
      </c>
      <c r="M58" s="17">
        <f>M52*M$16/$E$4-L58-K58-J58-I58-H58-G58-F58-E58</f>
        <v>0.70946979839999302</v>
      </c>
      <c r="N58" s="17">
        <f>N52*N$16/$E$4-M58-L58-K58-J58-I58-H58-G58-F58-E58</f>
        <v>0.8513637580800143</v>
      </c>
      <c r="P58" s="163"/>
      <c r="Q58" s="171" t="s">
        <v>44</v>
      </c>
      <c r="R58" s="16" t="s">
        <v>55</v>
      </c>
      <c r="S58" s="17">
        <f>S52*S$16/$E$4</f>
        <v>0.19</v>
      </c>
      <c r="T58" s="17">
        <f>T52*T$16/$E$4-S58</f>
        <v>0.22799999999999998</v>
      </c>
      <c r="U58" s="17">
        <f>U52*U$16/$E$4-T58-S58</f>
        <v>0.27359999999999968</v>
      </c>
      <c r="V58" s="17">
        <f>V52*V$16/$E$4-U58-T58-S58</f>
        <v>0.32832000000000078</v>
      </c>
      <c r="W58" s="17">
        <f>W52*W$16/$E$4-V58-U58-T58-S58</f>
        <v>0.39398399999999917</v>
      </c>
      <c r="X58" s="17">
        <f>X52*X$16/$E$4-W58-V58-U58-T58-S58</f>
        <v>0.47278080000000239</v>
      </c>
      <c r="Y58" s="17">
        <f>Y52*Y$16/$E$4-X58-W58-V58-U58-T58-S58</f>
        <v>0.56733695999999734</v>
      </c>
      <c r="Z58" s="17">
        <f>Z52*Z$16/$E$4-Y58-X58-W58-V58-U58-T58-S58</f>
        <v>0.68080435199999911</v>
      </c>
      <c r="AA58" s="17">
        <f>AA52*AA$16/$E$4-Z58-Y58-X58-W58-V58-U58-T58-S58</f>
        <v>0.81696522239999458</v>
      </c>
      <c r="AB58" s="17">
        <f>AB52*AB$16/$E$4-AA58-Z58-Y58-X58-W58-V58-U58-T58-S58</f>
        <v>0.9803582668800126</v>
      </c>
      <c r="AC58" s="5"/>
      <c r="AD58" s="163"/>
      <c r="AE58" s="171" t="s">
        <v>44</v>
      </c>
      <c r="AF58" s="16" t="s">
        <v>55</v>
      </c>
      <c r="AG58" s="17">
        <f>AG52*AG$16/$E$4</f>
        <v>0.21499999999999997</v>
      </c>
      <c r="AH58" s="17">
        <f>AH52*AH$16/$E$4-AG58</f>
        <v>0.25800000000000012</v>
      </c>
      <c r="AI58" s="17">
        <f>AI52*AI$16/$E$4-AH58-AG58</f>
        <v>0.30959999999999965</v>
      </c>
      <c r="AJ58" s="17">
        <f>AJ52*AJ$16/$E$4-AI58-AH58-AG58</f>
        <v>0.37152000000000052</v>
      </c>
      <c r="AK58" s="17">
        <f>AK52*AK$16/$E$4-AJ58-AI58-AH58-AG58</f>
        <v>0.44582399999999911</v>
      </c>
      <c r="AL58" s="17">
        <f>AL52*AL$16/$E$4-AK58-AJ58-AI58-AH58-AG58</f>
        <v>0.53498880000000248</v>
      </c>
      <c r="AM58" s="17">
        <f>AM52*AM$16/$E$4-AL58-AK58-AJ58-AI58-AH58-AG58</f>
        <v>0.6419865599999981</v>
      </c>
      <c r="AN58" s="17">
        <f>AN52*AN$16/$E$4-AM58-AL58-AK58-AJ58-AI58-AH58-AG58</f>
        <v>0.77038387199999914</v>
      </c>
      <c r="AO58" s="17">
        <f>AO52*AO$16/$E$4-AN58-AM58-AL58-AK58-AJ58-AI58-AH58-AG58</f>
        <v>0.92446064639999459</v>
      </c>
      <c r="AP58" s="17">
        <f>AP52*AP$16/$E$4-AO58-AN58-AM58-AL58-AK58-AJ58-AI58-AH58-AG58</f>
        <v>1.1093527756800095</v>
      </c>
      <c r="AQ58" s="5"/>
      <c r="AR58" s="163"/>
      <c r="AS58" s="171" t="s">
        <v>44</v>
      </c>
      <c r="AT58" s="16" t="s">
        <v>55</v>
      </c>
      <c r="AU58" s="17">
        <f>AU52*AU$16/$E$4</f>
        <v>0.24</v>
      </c>
      <c r="AV58" s="17">
        <f>AV52*AV$16/$E$4-AU58</f>
        <v>0.28800000000000003</v>
      </c>
      <c r="AW58" s="17">
        <f>AW52*AW$16/$E$4-AV58-AU58</f>
        <v>0.34559999999999969</v>
      </c>
      <c r="AX58" s="17">
        <f>AX52*AX$16/$E$4-AW58-AV58-AU58</f>
        <v>0.41472000000000064</v>
      </c>
      <c r="AY58" s="17">
        <f>AY52*AY$16/$E$4-AX58-AW58-AV58-AU58</f>
        <v>0.497663999999999</v>
      </c>
      <c r="AZ58" s="17">
        <f>AZ52*AZ$16/$E$4-AY58-AX58-AW58-AV58-AU58</f>
        <v>0.5971968000000023</v>
      </c>
      <c r="BA58" s="17">
        <f>BA52*BA$16/$E$4-AZ58-AY58-AX58-AW58-AV58-AU58</f>
        <v>0.7166361599999973</v>
      </c>
      <c r="BB58" s="17">
        <f>BB52*BB$16/$E$4-BA58-AZ58-AY58-AX58-AW58-AV58-AU58</f>
        <v>0.85996339199999983</v>
      </c>
      <c r="BC58" s="17">
        <f>BC52*BC$16/$E$4-BB58-BA58-AZ58-AY58-AX58-AW58-AV58-AU58</f>
        <v>1.031956070399995</v>
      </c>
      <c r="BD58" s="17">
        <f>BD52*BD$16/$E$4-BC58-BB58-BA58-AZ58-AY58-AX58-AW58-AV58-AU58</f>
        <v>1.2383472844800085</v>
      </c>
      <c r="BE58" s="5"/>
      <c r="BF58" s="163"/>
      <c r="BG58" s="171" t="s">
        <v>44</v>
      </c>
      <c r="BH58" s="16" t="s">
        <v>55</v>
      </c>
      <c r="BI58" s="17">
        <f>BI52*BI$16/$E$4</f>
        <v>0.26500000000000001</v>
      </c>
      <c r="BJ58" s="17">
        <f>BJ52*BJ$16/$E$4-BI58</f>
        <v>0.31799999999999995</v>
      </c>
      <c r="BK58" s="17">
        <f>BK52*BK$16/$E$4-BJ58-BI58</f>
        <v>0.38159999999999972</v>
      </c>
      <c r="BL58" s="17">
        <f>BL52*BL$16/$E$4-BK58-BJ58-BI58</f>
        <v>0.45792000000000055</v>
      </c>
      <c r="BM58" s="17">
        <f>BM52*BM$16/$E$4-BL58-BK58-BJ58-BI58</f>
        <v>0.54950399999999888</v>
      </c>
      <c r="BN58" s="17">
        <f>BN52*BN$16/$E$4-BM58-BL58-BK58-BJ58-BI58</f>
        <v>0.6594048000000019</v>
      </c>
      <c r="BO58" s="17">
        <f>BO52*BO$16/$E$4-BN58-BM58-BL58-BK58-BJ58-BI58</f>
        <v>0.79128575999999839</v>
      </c>
      <c r="BP58" s="17">
        <f>BP52*BP$16/$E$4-BO58-BN58-BM58-BL58-BK58-BJ58-BI58</f>
        <v>0.94954291200000018</v>
      </c>
      <c r="BQ58" s="17">
        <f>BQ52*BQ$16/$E$4-BP58-BO58-BN58-BM58-BL58-BK58-BJ58-BI58</f>
        <v>1.1394514943999976</v>
      </c>
      <c r="BR58" s="17">
        <f>BR52*BR$16/$E$4-BQ58-BP58-BO58-BN58-BM58-BL58-BK58-BJ58-BI58</f>
        <v>1.3673417932800049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0.24557279999999987</v>
      </c>
      <c r="J59" s="18"/>
      <c r="K59" s="18"/>
      <c r="L59" s="18"/>
      <c r="M59" s="18"/>
      <c r="N59" s="18">
        <f>SUM(E58:N58)/10</f>
        <v>0.42831825484800062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0.28278079999999994</v>
      </c>
      <c r="X59" s="18"/>
      <c r="Y59" s="18"/>
      <c r="Z59" s="18"/>
      <c r="AA59" s="18"/>
      <c r="AB59" s="18">
        <f>SUM(S58:AB58)/10</f>
        <v>0.49321496012800059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0.31998879999999985</v>
      </c>
      <c r="AL59" s="18"/>
      <c r="AM59" s="18"/>
      <c r="AN59" s="18"/>
      <c r="AO59" s="18"/>
      <c r="AP59" s="18">
        <f>SUM(AG58:AP58)/10</f>
        <v>0.55811166540800028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0.35719679999999987</v>
      </c>
      <c r="AZ59" s="18"/>
      <c r="BA59" s="18"/>
      <c r="BB59" s="18"/>
      <c r="BC59" s="18"/>
      <c r="BD59" s="18">
        <f>SUM(AU58:BD58)/10</f>
        <v>0.6230083706880003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0.39440479999999983</v>
      </c>
      <c r="BN59" s="18"/>
      <c r="BO59" s="18"/>
      <c r="BP59" s="18"/>
      <c r="BQ59" s="18"/>
      <c r="BR59" s="18">
        <f>SUM(BI58:BR58)/10</f>
        <v>0.68790507596800021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164999.99999999997</v>
      </c>
      <c r="F60" s="23">
        <f>F62-E62</f>
        <v>198000.00000000009</v>
      </c>
      <c r="G60" s="23">
        <f t="shared" ref="G60:N60" si="140">G62-F62</f>
        <v>237599.99999999971</v>
      </c>
      <c r="H60" s="23">
        <f t="shared" si="140"/>
        <v>285120.00000000081</v>
      </c>
      <c r="I60" s="23">
        <f t="shared" si="140"/>
        <v>342143.99999999872</v>
      </c>
      <c r="J60" s="23">
        <f t="shared" si="140"/>
        <v>410572.80000000307</v>
      </c>
      <c r="K60" s="23">
        <f t="shared" si="140"/>
        <v>492687.35999999638</v>
      </c>
      <c r="L60" s="23">
        <f t="shared" si="140"/>
        <v>591224.83199999947</v>
      </c>
      <c r="M60" s="23">
        <f t="shared" si="140"/>
        <v>709469.79839999368</v>
      </c>
      <c r="N60" s="23">
        <f t="shared" si="140"/>
        <v>851363.75808001403</v>
      </c>
      <c r="P60" s="163"/>
      <c r="Q60" s="163"/>
      <c r="R60" s="20" t="s">
        <v>57</v>
      </c>
      <c r="S60" s="23">
        <f>S62</f>
        <v>190000</v>
      </c>
      <c r="T60" s="23">
        <f>T62-S62</f>
        <v>228000.00000000006</v>
      </c>
      <c r="U60" s="23">
        <f t="shared" ref="U60:AB60" si="141">U62-T62</f>
        <v>273599.99999999959</v>
      </c>
      <c r="V60" s="23">
        <f t="shared" si="141"/>
        <v>328320.00000000058</v>
      </c>
      <c r="W60" s="23">
        <f t="shared" si="141"/>
        <v>393983.9999999993</v>
      </c>
      <c r="X60" s="23">
        <f t="shared" si="141"/>
        <v>472780.80000000261</v>
      </c>
      <c r="Y60" s="23">
        <f t="shared" si="141"/>
        <v>567336.95999999717</v>
      </c>
      <c r="Z60" s="23">
        <f t="shared" si="141"/>
        <v>680804.35199999949</v>
      </c>
      <c r="AA60" s="23">
        <f t="shared" si="141"/>
        <v>816965.22239999427</v>
      </c>
      <c r="AB60" s="23">
        <f t="shared" si="141"/>
        <v>980358.26688001258</v>
      </c>
      <c r="AC60" s="5"/>
      <c r="AD60" s="163"/>
      <c r="AE60" s="163"/>
      <c r="AF60" s="20" t="s">
        <v>57</v>
      </c>
      <c r="AG60" s="23">
        <f>AG62</f>
        <v>214999.99999999997</v>
      </c>
      <c r="AH60" s="23">
        <f>AH62-AG62</f>
        <v>258000.00000000009</v>
      </c>
      <c r="AI60" s="23">
        <f t="shared" ref="AI60:AP60" si="142">AI62-AH62</f>
        <v>309599.99999999983</v>
      </c>
      <c r="AJ60" s="23">
        <f t="shared" si="142"/>
        <v>371520.00000000058</v>
      </c>
      <c r="AK60" s="23">
        <f t="shared" si="142"/>
        <v>445823.99999999907</v>
      </c>
      <c r="AL60" s="23">
        <f t="shared" si="142"/>
        <v>534988.80000000214</v>
      </c>
      <c r="AM60" s="23">
        <f t="shared" si="142"/>
        <v>641986.55999999819</v>
      </c>
      <c r="AN60" s="23">
        <f t="shared" si="142"/>
        <v>770383.87199999951</v>
      </c>
      <c r="AO60" s="23">
        <f t="shared" si="142"/>
        <v>924460.64639999485</v>
      </c>
      <c r="AP60" s="23">
        <f t="shared" si="142"/>
        <v>1109352.7756800093</v>
      </c>
      <c r="AQ60" s="5"/>
      <c r="AR60" s="163"/>
      <c r="AS60" s="163"/>
      <c r="AT60" s="20" t="s">
        <v>57</v>
      </c>
      <c r="AU60" s="23">
        <f>AU62</f>
        <v>240000</v>
      </c>
      <c r="AV60" s="23">
        <f>AV62-AU62</f>
        <v>288000</v>
      </c>
      <c r="AW60" s="23">
        <f t="shared" ref="AW60:BD60" si="143">AW62-AV62</f>
        <v>345599.99999999977</v>
      </c>
      <c r="AX60" s="23">
        <f t="shared" si="143"/>
        <v>414720.00000000047</v>
      </c>
      <c r="AY60" s="23">
        <f t="shared" si="143"/>
        <v>497663.99999999907</v>
      </c>
      <c r="AZ60" s="23">
        <f t="shared" si="143"/>
        <v>597196.80000000237</v>
      </c>
      <c r="BA60" s="23">
        <f t="shared" si="143"/>
        <v>716636.15999999736</v>
      </c>
      <c r="BB60" s="23">
        <f t="shared" si="143"/>
        <v>859963.39200000046</v>
      </c>
      <c r="BC60" s="23">
        <f t="shared" si="143"/>
        <v>1031956.0703999945</v>
      </c>
      <c r="BD60" s="23">
        <f t="shared" si="143"/>
        <v>1238347.2844800092</v>
      </c>
      <c r="BE60" s="5"/>
      <c r="BF60" s="163"/>
      <c r="BG60" s="163"/>
      <c r="BH60" s="20" t="s">
        <v>57</v>
      </c>
      <c r="BI60" s="23">
        <f>BI62</f>
        <v>264999.99999999994</v>
      </c>
      <c r="BJ60" s="23">
        <f>BJ62-BI62</f>
        <v>318000.00000000006</v>
      </c>
      <c r="BK60" s="23">
        <f t="shared" ref="BK60:BR60" si="144">BK62-BJ62</f>
        <v>381599.99999999965</v>
      </c>
      <c r="BL60" s="23">
        <f t="shared" si="144"/>
        <v>457920.00000000058</v>
      </c>
      <c r="BM60" s="23">
        <f t="shared" si="144"/>
        <v>549503.99999999907</v>
      </c>
      <c r="BN60" s="23">
        <f t="shared" si="144"/>
        <v>659404.80000000237</v>
      </c>
      <c r="BO60" s="23">
        <f t="shared" si="144"/>
        <v>791285.75999999791</v>
      </c>
      <c r="BP60" s="23">
        <f t="shared" si="144"/>
        <v>949542.91199999955</v>
      </c>
      <c r="BQ60" s="23">
        <f t="shared" si="144"/>
        <v>1139451.4943999974</v>
      </c>
      <c r="BR60" s="23">
        <f t="shared" si="144"/>
        <v>1367341.7932800055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245572.79999999987</v>
      </c>
      <c r="J61" s="23"/>
      <c r="K61" s="23"/>
      <c r="L61" s="23"/>
      <c r="M61" s="23"/>
      <c r="N61" s="23">
        <f>SUM(E60:N60)/10</f>
        <v>428318.25484800059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282780.79999999993</v>
      </c>
      <c r="X61" s="23"/>
      <c r="Y61" s="23"/>
      <c r="Z61" s="23"/>
      <c r="AA61" s="23"/>
      <c r="AB61" s="23">
        <f>SUM(S60:AB60)/10</f>
        <v>493214.96012800059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319988.79999999993</v>
      </c>
      <c r="AL61" s="23"/>
      <c r="AM61" s="23"/>
      <c r="AN61" s="23"/>
      <c r="AO61" s="23"/>
      <c r="AP61" s="23">
        <f>SUM(AG60:AP60)/10</f>
        <v>558111.66540800035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357196.79999999987</v>
      </c>
      <c r="AZ61" s="23"/>
      <c r="BA61" s="23"/>
      <c r="BB61" s="23"/>
      <c r="BC61" s="23"/>
      <c r="BD61" s="23">
        <f>SUM(AU60:BD60)/10</f>
        <v>623008.37068800034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394404.79999999987</v>
      </c>
      <c r="BN61" s="23"/>
      <c r="BO61" s="23"/>
      <c r="BP61" s="23"/>
      <c r="BQ61" s="23"/>
      <c r="BR61" s="23">
        <f>SUM(BI60:BR60)/10</f>
        <v>687905.07596800022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145">E54*E$16</f>
        <v>164999.99999999997</v>
      </c>
      <c r="F62" s="22">
        <f t="shared" si="145"/>
        <v>363000.00000000006</v>
      </c>
      <c r="G62" s="22">
        <f t="shared" si="145"/>
        <v>600599.99999999977</v>
      </c>
      <c r="H62" s="22">
        <f t="shared" si="145"/>
        <v>885720.00000000058</v>
      </c>
      <c r="I62" s="22">
        <f t="shared" si="145"/>
        <v>1227863.9999999993</v>
      </c>
      <c r="J62" s="22">
        <f t="shared" si="145"/>
        <v>1638436.8000000024</v>
      </c>
      <c r="K62" s="22">
        <f t="shared" si="145"/>
        <v>2131124.1599999988</v>
      </c>
      <c r="L62" s="22">
        <f t="shared" si="145"/>
        <v>2722348.9919999982</v>
      </c>
      <c r="M62" s="22">
        <f t="shared" si="145"/>
        <v>3431818.7903999919</v>
      </c>
      <c r="N62" s="22">
        <f t="shared" si="145"/>
        <v>4283182.5484800059</v>
      </c>
      <c r="P62" s="163"/>
      <c r="Q62" s="163"/>
      <c r="R62" s="20" t="s">
        <v>58</v>
      </c>
      <c r="S62" s="22">
        <f t="shared" ref="S62:AB62" si="146">S54*S$16</f>
        <v>190000</v>
      </c>
      <c r="T62" s="22">
        <f t="shared" si="146"/>
        <v>418000.00000000006</v>
      </c>
      <c r="U62" s="22">
        <f t="shared" si="146"/>
        <v>691599.99999999965</v>
      </c>
      <c r="V62" s="22">
        <f t="shared" si="146"/>
        <v>1019920.0000000002</v>
      </c>
      <c r="W62" s="22">
        <f t="shared" si="146"/>
        <v>1413903.9999999995</v>
      </c>
      <c r="X62" s="22">
        <f t="shared" si="146"/>
        <v>1886684.8000000021</v>
      </c>
      <c r="Y62" s="22">
        <f t="shared" si="146"/>
        <v>2454021.7599999993</v>
      </c>
      <c r="Z62" s="22">
        <f t="shared" si="146"/>
        <v>3134826.1119999988</v>
      </c>
      <c r="AA62" s="22">
        <f t="shared" si="146"/>
        <v>3951791.3343999931</v>
      </c>
      <c r="AB62" s="22">
        <f t="shared" si="146"/>
        <v>4932149.6012800056</v>
      </c>
      <c r="AC62" s="5"/>
      <c r="AD62" s="163"/>
      <c r="AE62" s="163"/>
      <c r="AF62" s="20" t="s">
        <v>58</v>
      </c>
      <c r="AG62" s="22">
        <f t="shared" ref="AG62:AP62" si="147">AG54*AG$16</f>
        <v>214999.99999999997</v>
      </c>
      <c r="AH62" s="22">
        <f t="shared" si="147"/>
        <v>473000.00000000006</v>
      </c>
      <c r="AI62" s="22">
        <f t="shared" si="147"/>
        <v>782599.99999999988</v>
      </c>
      <c r="AJ62" s="22">
        <f t="shared" si="147"/>
        <v>1154120.0000000005</v>
      </c>
      <c r="AK62" s="22">
        <f t="shared" si="147"/>
        <v>1599943.9999999995</v>
      </c>
      <c r="AL62" s="22">
        <f t="shared" si="147"/>
        <v>2134932.8000000017</v>
      </c>
      <c r="AM62" s="22">
        <f t="shared" si="147"/>
        <v>2776919.36</v>
      </c>
      <c r="AN62" s="22">
        <f t="shared" si="147"/>
        <v>3547303.2319999994</v>
      </c>
      <c r="AO62" s="22">
        <f t="shared" si="147"/>
        <v>4471763.8783999942</v>
      </c>
      <c r="AP62" s="22">
        <f t="shared" si="147"/>
        <v>5581116.6540800035</v>
      </c>
      <c r="AQ62" s="5"/>
      <c r="AR62" s="163"/>
      <c r="AS62" s="163"/>
      <c r="AT62" s="20" t="s">
        <v>58</v>
      </c>
      <c r="AU62" s="22">
        <f t="shared" ref="AU62:BD62" si="148">AU54*AU$16</f>
        <v>240000</v>
      </c>
      <c r="AV62" s="22">
        <f t="shared" si="148"/>
        <v>528000</v>
      </c>
      <c r="AW62" s="22">
        <f t="shared" si="148"/>
        <v>873599.99999999977</v>
      </c>
      <c r="AX62" s="22">
        <f t="shared" si="148"/>
        <v>1288320.0000000002</v>
      </c>
      <c r="AY62" s="22">
        <f t="shared" si="148"/>
        <v>1785983.9999999993</v>
      </c>
      <c r="AZ62" s="22">
        <f t="shared" si="148"/>
        <v>2383180.8000000017</v>
      </c>
      <c r="BA62" s="22">
        <f t="shared" si="148"/>
        <v>3099816.959999999</v>
      </c>
      <c r="BB62" s="22">
        <f t="shared" si="148"/>
        <v>3959780.3519999995</v>
      </c>
      <c r="BC62" s="22">
        <f t="shared" si="148"/>
        <v>4991736.422399994</v>
      </c>
      <c r="BD62" s="22">
        <f t="shared" si="148"/>
        <v>6230083.7068800032</v>
      </c>
      <c r="BE62" s="5"/>
      <c r="BF62" s="163"/>
      <c r="BG62" s="163"/>
      <c r="BH62" s="20" t="s">
        <v>58</v>
      </c>
      <c r="BI62" s="22">
        <f t="shared" ref="BI62:BR62" si="149">BI54*BI$16</f>
        <v>264999.99999999994</v>
      </c>
      <c r="BJ62" s="22">
        <f t="shared" si="149"/>
        <v>583000</v>
      </c>
      <c r="BK62" s="22">
        <f t="shared" si="149"/>
        <v>964599.99999999965</v>
      </c>
      <c r="BL62" s="22">
        <f t="shared" si="149"/>
        <v>1422520.0000000002</v>
      </c>
      <c r="BM62" s="22">
        <f t="shared" si="149"/>
        <v>1972023.9999999993</v>
      </c>
      <c r="BN62" s="22">
        <f t="shared" si="149"/>
        <v>2631428.8000000017</v>
      </c>
      <c r="BO62" s="22">
        <f t="shared" si="149"/>
        <v>3422714.5599999996</v>
      </c>
      <c r="BP62" s="22">
        <f t="shared" si="149"/>
        <v>4372257.4719999991</v>
      </c>
      <c r="BQ62" s="22">
        <f t="shared" si="149"/>
        <v>5511708.9663999965</v>
      </c>
      <c r="BR62" s="22">
        <f t="shared" si="149"/>
        <v>6879050.759680002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2.4083333333333335E-2</v>
      </c>
      <c r="F63" s="17">
        <f t="shared" ref="F63:N63" si="150">F$26*$D48</f>
        <v>2.2902777777777779E-2</v>
      </c>
      <c r="G63" s="17">
        <f t="shared" si="150"/>
        <v>2.1918981481481484E-2</v>
      </c>
      <c r="H63" s="17">
        <f t="shared" si="150"/>
        <v>2.10991512345679E-2</v>
      </c>
      <c r="I63" s="17">
        <f t="shared" si="150"/>
        <v>2.0415959362139916E-2</v>
      </c>
      <c r="J63" s="17">
        <f t="shared" si="150"/>
        <v>1.9846632801783264E-2</v>
      </c>
      <c r="K63" s="17">
        <f t="shared" si="150"/>
        <v>1.9372194001486053E-2</v>
      </c>
      <c r="L63" s="17">
        <f t="shared" si="150"/>
        <v>1.8976828334571712E-2</v>
      </c>
      <c r="M63" s="17">
        <f t="shared" si="150"/>
        <v>1.8647356945476427E-2</v>
      </c>
      <c r="N63" s="17">
        <f t="shared" si="150"/>
        <v>1.8372797454563689E-2</v>
      </c>
      <c r="P63" s="163" t="s">
        <v>17</v>
      </c>
      <c r="Q63" s="165" t="s">
        <v>41</v>
      </c>
      <c r="R63" s="16" t="s">
        <v>55</v>
      </c>
      <c r="S63" s="17">
        <f>S$26*$D48</f>
        <v>2.4083333333333335E-2</v>
      </c>
      <c r="T63" s="17">
        <f t="shared" ref="T63:AB63" si="151">T$26*$D48</f>
        <v>2.2902777777777779E-2</v>
      </c>
      <c r="U63" s="17">
        <f t="shared" si="151"/>
        <v>2.1918981481481484E-2</v>
      </c>
      <c r="V63" s="17">
        <f t="shared" si="151"/>
        <v>2.10991512345679E-2</v>
      </c>
      <c r="W63" s="17">
        <f t="shared" si="151"/>
        <v>2.0415959362139916E-2</v>
      </c>
      <c r="X63" s="17">
        <f t="shared" si="151"/>
        <v>1.9846632801783264E-2</v>
      </c>
      <c r="Y63" s="17">
        <f t="shared" si="151"/>
        <v>1.9372194001486053E-2</v>
      </c>
      <c r="Z63" s="17">
        <f t="shared" si="151"/>
        <v>1.8976828334571712E-2</v>
      </c>
      <c r="AA63" s="17">
        <f t="shared" si="151"/>
        <v>1.8647356945476427E-2</v>
      </c>
      <c r="AB63" s="17">
        <f t="shared" si="151"/>
        <v>1.8372797454563689E-2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2.4083333333333335E-2</v>
      </c>
      <c r="AH63" s="17">
        <f t="shared" ref="AH63:AP63" si="152">AH$26*$D48</f>
        <v>2.2902777777777779E-2</v>
      </c>
      <c r="AI63" s="17">
        <f t="shared" si="152"/>
        <v>2.1918981481481484E-2</v>
      </c>
      <c r="AJ63" s="17">
        <f t="shared" si="152"/>
        <v>2.10991512345679E-2</v>
      </c>
      <c r="AK63" s="17">
        <f t="shared" si="152"/>
        <v>2.0415959362139916E-2</v>
      </c>
      <c r="AL63" s="17">
        <f t="shared" si="152"/>
        <v>1.9846632801783264E-2</v>
      </c>
      <c r="AM63" s="17">
        <f t="shared" si="152"/>
        <v>1.9372194001486053E-2</v>
      </c>
      <c r="AN63" s="17">
        <f t="shared" si="152"/>
        <v>1.8976828334571712E-2</v>
      </c>
      <c r="AO63" s="17">
        <f t="shared" si="152"/>
        <v>1.8647356945476427E-2</v>
      </c>
      <c r="AP63" s="17">
        <f t="shared" si="152"/>
        <v>1.8372797454563689E-2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2.4083333333333335E-2</v>
      </c>
      <c r="AV63" s="17">
        <f t="shared" ref="AV63:BD63" si="153">AV$26*$D48</f>
        <v>2.2902777777777779E-2</v>
      </c>
      <c r="AW63" s="17">
        <f t="shared" si="153"/>
        <v>2.1918981481481484E-2</v>
      </c>
      <c r="AX63" s="17">
        <f t="shared" si="153"/>
        <v>2.10991512345679E-2</v>
      </c>
      <c r="AY63" s="17">
        <f t="shared" si="153"/>
        <v>2.0415959362139916E-2</v>
      </c>
      <c r="AZ63" s="17">
        <f t="shared" si="153"/>
        <v>1.9846632801783264E-2</v>
      </c>
      <c r="BA63" s="17">
        <f t="shared" si="153"/>
        <v>1.9372194001486053E-2</v>
      </c>
      <c r="BB63" s="17">
        <f t="shared" si="153"/>
        <v>1.8976828334571712E-2</v>
      </c>
      <c r="BC63" s="17">
        <f t="shared" si="153"/>
        <v>1.8647356945476427E-2</v>
      </c>
      <c r="BD63" s="17">
        <f t="shared" si="153"/>
        <v>1.8372797454563689E-2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2.4083333333333335E-2</v>
      </c>
      <c r="BJ63" s="17">
        <f t="shared" ref="BJ63:BR63" si="154">BJ$26*$D48</f>
        <v>2.2902777777777779E-2</v>
      </c>
      <c r="BK63" s="17">
        <f t="shared" si="154"/>
        <v>2.1918981481481484E-2</v>
      </c>
      <c r="BL63" s="17">
        <f t="shared" si="154"/>
        <v>2.10991512345679E-2</v>
      </c>
      <c r="BM63" s="17">
        <f t="shared" si="154"/>
        <v>2.0415959362139916E-2</v>
      </c>
      <c r="BN63" s="17">
        <f t="shared" si="154"/>
        <v>1.9846632801783264E-2</v>
      </c>
      <c r="BO63" s="17">
        <f t="shared" si="154"/>
        <v>1.9372194001486053E-2</v>
      </c>
      <c r="BP63" s="17">
        <f t="shared" si="154"/>
        <v>1.8976828334571712E-2</v>
      </c>
      <c r="BQ63" s="17">
        <f t="shared" si="154"/>
        <v>1.8647356945476427E-2</v>
      </c>
      <c r="BR63" s="17">
        <f t="shared" si="154"/>
        <v>1.8372797454563689E-2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2.2084040637860083E-2</v>
      </c>
      <c r="J64" s="18"/>
      <c r="K64" s="18"/>
      <c r="L64" s="18"/>
      <c r="M64" s="18"/>
      <c r="N64" s="18">
        <f>SUM(E63:N63)/10</f>
        <v>2.0563601272718154E-2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2.2084040637860083E-2</v>
      </c>
      <c r="X64" s="18"/>
      <c r="Y64" s="18"/>
      <c r="Z64" s="18"/>
      <c r="AA64" s="18"/>
      <c r="AB64" s="18">
        <f>SUM(S63:AB63)/10</f>
        <v>2.0563601272718154E-2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2.2084040637860083E-2</v>
      </c>
      <c r="AL64" s="18"/>
      <c r="AM64" s="18"/>
      <c r="AN64" s="18"/>
      <c r="AO64" s="18"/>
      <c r="AP64" s="18">
        <f>SUM(AG63:AP63)/10</f>
        <v>2.0563601272718154E-2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2.2084040637860083E-2</v>
      </c>
      <c r="AZ64" s="18"/>
      <c r="BA64" s="18"/>
      <c r="BB64" s="18"/>
      <c r="BC64" s="18"/>
      <c r="BD64" s="18">
        <f>SUM(AU63:BD63)/10</f>
        <v>2.0563601272718154E-2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2.2084040637860083E-2</v>
      </c>
      <c r="BN64" s="18"/>
      <c r="BO64" s="18"/>
      <c r="BP64" s="18"/>
      <c r="BQ64" s="18"/>
      <c r="BR64" s="18">
        <f>SUM(BI63:BR63)/10</f>
        <v>2.0563601272718154E-2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155">E$28*$D48</f>
        <v>2.4083333333333335E-2</v>
      </c>
      <c r="F65" s="17">
        <f t="shared" si="155"/>
        <v>4.698611111111111E-2</v>
      </c>
      <c r="G65" s="17">
        <f t="shared" si="155"/>
        <v>6.8905092592592587E-2</v>
      </c>
      <c r="H65" s="17">
        <f t="shared" si="155"/>
        <v>9.0004243827160491E-2</v>
      </c>
      <c r="I65" s="17">
        <f t="shared" si="155"/>
        <v>0.1104202031893004</v>
      </c>
      <c r="J65" s="17">
        <f t="shared" si="155"/>
        <v>0.13026683599108366</v>
      </c>
      <c r="K65" s="17">
        <f t="shared" si="155"/>
        <v>0.1496390299925697</v>
      </c>
      <c r="L65" s="17">
        <f t="shared" si="155"/>
        <v>0.1686158583271414</v>
      </c>
      <c r="M65" s="17">
        <f t="shared" si="155"/>
        <v>0.18726321527261783</v>
      </c>
      <c r="N65" s="17">
        <f t="shared" si="155"/>
        <v>0.20563601272718154</v>
      </c>
      <c r="P65" s="163"/>
      <c r="Q65" s="165"/>
      <c r="R65" s="16" t="s">
        <v>53</v>
      </c>
      <c r="S65" s="17">
        <f t="shared" ref="S65:AB65" si="156">S$28*$D48</f>
        <v>2.4083333333333335E-2</v>
      </c>
      <c r="T65" s="17">
        <f t="shared" si="156"/>
        <v>4.698611111111111E-2</v>
      </c>
      <c r="U65" s="17">
        <f t="shared" si="156"/>
        <v>6.8905092592592587E-2</v>
      </c>
      <c r="V65" s="17">
        <f t="shared" si="156"/>
        <v>9.0004243827160491E-2</v>
      </c>
      <c r="W65" s="17">
        <f t="shared" si="156"/>
        <v>0.1104202031893004</v>
      </c>
      <c r="X65" s="17">
        <f t="shared" si="156"/>
        <v>0.13026683599108366</v>
      </c>
      <c r="Y65" s="17">
        <f t="shared" si="156"/>
        <v>0.1496390299925697</v>
      </c>
      <c r="Z65" s="17">
        <f t="shared" si="156"/>
        <v>0.1686158583271414</v>
      </c>
      <c r="AA65" s="17">
        <f t="shared" si="156"/>
        <v>0.18726321527261783</v>
      </c>
      <c r="AB65" s="17">
        <f t="shared" si="156"/>
        <v>0.20563601272718154</v>
      </c>
      <c r="AC65" s="5"/>
      <c r="AD65" s="163"/>
      <c r="AE65" s="165"/>
      <c r="AF65" s="16" t="s">
        <v>53</v>
      </c>
      <c r="AG65" s="17">
        <f t="shared" ref="AG65:AP65" si="157">AG$28*$D48</f>
        <v>2.4083333333333335E-2</v>
      </c>
      <c r="AH65" s="17">
        <f t="shared" si="157"/>
        <v>4.698611111111111E-2</v>
      </c>
      <c r="AI65" s="17">
        <f t="shared" si="157"/>
        <v>6.8905092592592587E-2</v>
      </c>
      <c r="AJ65" s="17">
        <f t="shared" si="157"/>
        <v>9.0004243827160491E-2</v>
      </c>
      <c r="AK65" s="17">
        <f t="shared" si="157"/>
        <v>0.1104202031893004</v>
      </c>
      <c r="AL65" s="17">
        <f t="shared" si="157"/>
        <v>0.13026683599108366</v>
      </c>
      <c r="AM65" s="17">
        <f t="shared" si="157"/>
        <v>0.1496390299925697</v>
      </c>
      <c r="AN65" s="17">
        <f t="shared" si="157"/>
        <v>0.1686158583271414</v>
      </c>
      <c r="AO65" s="17">
        <f t="shared" si="157"/>
        <v>0.18726321527261783</v>
      </c>
      <c r="AP65" s="17">
        <f t="shared" si="157"/>
        <v>0.20563601272718154</v>
      </c>
      <c r="AQ65" s="5"/>
      <c r="AR65" s="163"/>
      <c r="AS65" s="165"/>
      <c r="AT65" s="16" t="s">
        <v>53</v>
      </c>
      <c r="AU65" s="17">
        <f t="shared" ref="AU65:BD65" si="158">AU$28*$D48</f>
        <v>2.4083333333333335E-2</v>
      </c>
      <c r="AV65" s="17">
        <f t="shared" si="158"/>
        <v>4.698611111111111E-2</v>
      </c>
      <c r="AW65" s="17">
        <f t="shared" si="158"/>
        <v>6.8905092592592587E-2</v>
      </c>
      <c r="AX65" s="17">
        <f t="shared" si="158"/>
        <v>9.0004243827160491E-2</v>
      </c>
      <c r="AY65" s="17">
        <f t="shared" si="158"/>
        <v>0.1104202031893004</v>
      </c>
      <c r="AZ65" s="17">
        <f t="shared" si="158"/>
        <v>0.13026683599108366</v>
      </c>
      <c r="BA65" s="17">
        <f t="shared" si="158"/>
        <v>0.1496390299925697</v>
      </c>
      <c r="BB65" s="17">
        <f t="shared" si="158"/>
        <v>0.1686158583271414</v>
      </c>
      <c r="BC65" s="17">
        <f t="shared" si="158"/>
        <v>0.18726321527261783</v>
      </c>
      <c r="BD65" s="17">
        <f t="shared" si="158"/>
        <v>0.20563601272718154</v>
      </c>
      <c r="BE65" s="5"/>
      <c r="BF65" s="163"/>
      <c r="BG65" s="165"/>
      <c r="BH65" s="16" t="s">
        <v>53</v>
      </c>
      <c r="BI65" s="17">
        <f t="shared" ref="BI65:BR65" si="159">BI$28*$D48</f>
        <v>2.4083333333333335E-2</v>
      </c>
      <c r="BJ65" s="17">
        <f t="shared" si="159"/>
        <v>4.698611111111111E-2</v>
      </c>
      <c r="BK65" s="17">
        <f t="shared" si="159"/>
        <v>6.8905092592592587E-2</v>
      </c>
      <c r="BL65" s="17">
        <f t="shared" si="159"/>
        <v>9.0004243827160491E-2</v>
      </c>
      <c r="BM65" s="17">
        <f t="shared" si="159"/>
        <v>0.1104202031893004</v>
      </c>
      <c r="BN65" s="17">
        <f t="shared" si="159"/>
        <v>0.13026683599108366</v>
      </c>
      <c r="BO65" s="17">
        <f t="shared" si="159"/>
        <v>0.1496390299925697</v>
      </c>
      <c r="BP65" s="17">
        <f t="shared" si="159"/>
        <v>0.1686158583271414</v>
      </c>
      <c r="BQ65" s="17">
        <f t="shared" si="159"/>
        <v>0.18726321527261783</v>
      </c>
      <c r="BR65" s="17">
        <f t="shared" si="159"/>
        <v>0.20563601272718154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160">10*E63</f>
        <v>0.24083333333333334</v>
      </c>
      <c r="F66" s="21">
        <f t="shared" si="160"/>
        <v>0.22902777777777777</v>
      </c>
      <c r="G66" s="21">
        <f t="shared" si="160"/>
        <v>0.21918981481481484</v>
      </c>
      <c r="H66" s="21">
        <f t="shared" si="160"/>
        <v>0.21099151234567901</v>
      </c>
      <c r="I66" s="21">
        <f t="shared" si="160"/>
        <v>0.20415959362139915</v>
      </c>
      <c r="J66" s="21">
        <f t="shared" si="160"/>
        <v>0.19846632801783265</v>
      </c>
      <c r="K66" s="21">
        <f t="shared" si="160"/>
        <v>0.19372194001486054</v>
      </c>
      <c r="L66" s="21">
        <f t="shared" si="160"/>
        <v>0.1897682833457171</v>
      </c>
      <c r="M66" s="21">
        <f t="shared" si="160"/>
        <v>0.18647356945476426</v>
      </c>
      <c r="N66" s="21">
        <f t="shared" si="160"/>
        <v>0.18372797454563689</v>
      </c>
      <c r="P66" s="163"/>
      <c r="Q66" s="163"/>
      <c r="R66" s="20" t="s">
        <v>57</v>
      </c>
      <c r="S66" s="21">
        <f t="shared" ref="S66:AB66" si="161">10*S63</f>
        <v>0.24083333333333334</v>
      </c>
      <c r="T66" s="21">
        <f t="shared" si="161"/>
        <v>0.22902777777777777</v>
      </c>
      <c r="U66" s="21">
        <f t="shared" si="161"/>
        <v>0.21918981481481484</v>
      </c>
      <c r="V66" s="21">
        <f t="shared" si="161"/>
        <v>0.21099151234567901</v>
      </c>
      <c r="W66" s="21">
        <f t="shared" si="161"/>
        <v>0.20415959362139915</v>
      </c>
      <c r="X66" s="21">
        <f t="shared" si="161"/>
        <v>0.19846632801783265</v>
      </c>
      <c r="Y66" s="21">
        <f t="shared" si="161"/>
        <v>0.19372194001486054</v>
      </c>
      <c r="Z66" s="21">
        <f t="shared" si="161"/>
        <v>0.1897682833457171</v>
      </c>
      <c r="AA66" s="21">
        <f t="shared" si="161"/>
        <v>0.18647356945476426</v>
      </c>
      <c r="AB66" s="21">
        <f t="shared" si="161"/>
        <v>0.18372797454563689</v>
      </c>
      <c r="AC66" s="5"/>
      <c r="AD66" s="163"/>
      <c r="AE66" s="163"/>
      <c r="AF66" s="20" t="s">
        <v>57</v>
      </c>
      <c r="AG66" s="21">
        <f t="shared" ref="AG66:AP66" si="162">10*AG63</f>
        <v>0.24083333333333334</v>
      </c>
      <c r="AH66" s="21">
        <f t="shared" si="162"/>
        <v>0.22902777777777777</v>
      </c>
      <c r="AI66" s="21">
        <f t="shared" si="162"/>
        <v>0.21918981481481484</v>
      </c>
      <c r="AJ66" s="21">
        <f t="shared" si="162"/>
        <v>0.21099151234567901</v>
      </c>
      <c r="AK66" s="21">
        <f t="shared" si="162"/>
        <v>0.20415959362139915</v>
      </c>
      <c r="AL66" s="21">
        <f t="shared" si="162"/>
        <v>0.19846632801783265</v>
      </c>
      <c r="AM66" s="21">
        <f t="shared" si="162"/>
        <v>0.19372194001486054</v>
      </c>
      <c r="AN66" s="21">
        <f t="shared" si="162"/>
        <v>0.1897682833457171</v>
      </c>
      <c r="AO66" s="21">
        <f t="shared" si="162"/>
        <v>0.18647356945476426</v>
      </c>
      <c r="AP66" s="21">
        <f t="shared" si="162"/>
        <v>0.18372797454563689</v>
      </c>
      <c r="AQ66" s="5"/>
      <c r="AR66" s="163"/>
      <c r="AS66" s="163"/>
      <c r="AT66" s="20" t="s">
        <v>57</v>
      </c>
      <c r="AU66" s="21">
        <f t="shared" ref="AU66:BD66" si="163">10*AU63</f>
        <v>0.24083333333333334</v>
      </c>
      <c r="AV66" s="21">
        <f t="shared" si="163"/>
        <v>0.22902777777777777</v>
      </c>
      <c r="AW66" s="21">
        <f t="shared" si="163"/>
        <v>0.21918981481481484</v>
      </c>
      <c r="AX66" s="21">
        <f t="shared" si="163"/>
        <v>0.21099151234567901</v>
      </c>
      <c r="AY66" s="21">
        <f t="shared" si="163"/>
        <v>0.20415959362139915</v>
      </c>
      <c r="AZ66" s="21">
        <f t="shared" si="163"/>
        <v>0.19846632801783265</v>
      </c>
      <c r="BA66" s="21">
        <f t="shared" si="163"/>
        <v>0.19372194001486054</v>
      </c>
      <c r="BB66" s="21">
        <f t="shared" si="163"/>
        <v>0.1897682833457171</v>
      </c>
      <c r="BC66" s="21">
        <f t="shared" si="163"/>
        <v>0.18647356945476426</v>
      </c>
      <c r="BD66" s="21">
        <f t="shared" si="163"/>
        <v>0.18372797454563689</v>
      </c>
      <c r="BE66" s="5"/>
      <c r="BF66" s="163"/>
      <c r="BG66" s="163"/>
      <c r="BH66" s="20" t="s">
        <v>57</v>
      </c>
      <c r="BI66" s="21">
        <f t="shared" ref="BI66:BR66" si="164">10*BI63</f>
        <v>0.24083333333333334</v>
      </c>
      <c r="BJ66" s="21">
        <f t="shared" si="164"/>
        <v>0.22902777777777777</v>
      </c>
      <c r="BK66" s="21">
        <f t="shared" si="164"/>
        <v>0.21918981481481484</v>
      </c>
      <c r="BL66" s="21">
        <f t="shared" si="164"/>
        <v>0.21099151234567901</v>
      </c>
      <c r="BM66" s="21">
        <f t="shared" si="164"/>
        <v>0.20415959362139915</v>
      </c>
      <c r="BN66" s="21">
        <f t="shared" si="164"/>
        <v>0.19846632801783265</v>
      </c>
      <c r="BO66" s="21">
        <f t="shared" si="164"/>
        <v>0.19372194001486054</v>
      </c>
      <c r="BP66" s="21">
        <f t="shared" si="164"/>
        <v>0.1897682833457171</v>
      </c>
      <c r="BQ66" s="21">
        <f t="shared" si="164"/>
        <v>0.18647356945476426</v>
      </c>
      <c r="BR66" s="21">
        <f t="shared" si="164"/>
        <v>0.18372797454563689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0.24083333333333334</v>
      </c>
      <c r="F67" s="21">
        <f t="shared" ref="F67:N67" si="165">10*F65</f>
        <v>0.46986111111111112</v>
      </c>
      <c r="G67" s="21">
        <f t="shared" si="165"/>
        <v>0.68905092592592587</v>
      </c>
      <c r="H67" s="21">
        <f t="shared" si="165"/>
        <v>0.90004243827160491</v>
      </c>
      <c r="I67" s="21">
        <f t="shared" si="165"/>
        <v>1.1042020318930041</v>
      </c>
      <c r="J67" s="21">
        <f t="shared" si="165"/>
        <v>1.3026683599108366</v>
      </c>
      <c r="K67" s="21">
        <f t="shared" si="165"/>
        <v>1.4963902999256971</v>
      </c>
      <c r="L67" s="21">
        <f t="shared" si="165"/>
        <v>1.6861585832714141</v>
      </c>
      <c r="M67" s="21">
        <f t="shared" si="165"/>
        <v>1.8726321527261782</v>
      </c>
      <c r="N67" s="21">
        <f t="shared" si="165"/>
        <v>2.0563601272718155</v>
      </c>
      <c r="P67" s="163"/>
      <c r="Q67" s="163"/>
      <c r="R67" s="20" t="s">
        <v>58</v>
      </c>
      <c r="S67" s="21">
        <f>10*S65</f>
        <v>0.24083333333333334</v>
      </c>
      <c r="T67" s="21">
        <f t="shared" ref="T67:AB67" si="166">10*T65</f>
        <v>0.46986111111111112</v>
      </c>
      <c r="U67" s="21">
        <f t="shared" si="166"/>
        <v>0.68905092592592587</v>
      </c>
      <c r="V67" s="21">
        <f t="shared" si="166"/>
        <v>0.90004243827160491</v>
      </c>
      <c r="W67" s="21">
        <f t="shared" si="166"/>
        <v>1.1042020318930041</v>
      </c>
      <c r="X67" s="21">
        <f t="shared" si="166"/>
        <v>1.3026683599108366</v>
      </c>
      <c r="Y67" s="21">
        <f t="shared" si="166"/>
        <v>1.4963902999256971</v>
      </c>
      <c r="Z67" s="21">
        <f t="shared" si="166"/>
        <v>1.6861585832714141</v>
      </c>
      <c r="AA67" s="21">
        <f t="shared" si="166"/>
        <v>1.8726321527261782</v>
      </c>
      <c r="AB67" s="21">
        <f t="shared" si="166"/>
        <v>2.0563601272718155</v>
      </c>
      <c r="AC67" s="5"/>
      <c r="AD67" s="163"/>
      <c r="AE67" s="163"/>
      <c r="AF67" s="20" t="s">
        <v>58</v>
      </c>
      <c r="AG67" s="21">
        <f>10*AG65</f>
        <v>0.24083333333333334</v>
      </c>
      <c r="AH67" s="21">
        <f t="shared" ref="AH67:AP67" si="167">10*AH65</f>
        <v>0.46986111111111112</v>
      </c>
      <c r="AI67" s="21">
        <f t="shared" si="167"/>
        <v>0.68905092592592587</v>
      </c>
      <c r="AJ67" s="21">
        <f t="shared" si="167"/>
        <v>0.90004243827160491</v>
      </c>
      <c r="AK67" s="21">
        <f t="shared" si="167"/>
        <v>1.1042020318930041</v>
      </c>
      <c r="AL67" s="21">
        <f t="shared" si="167"/>
        <v>1.3026683599108366</v>
      </c>
      <c r="AM67" s="21">
        <f t="shared" si="167"/>
        <v>1.4963902999256971</v>
      </c>
      <c r="AN67" s="21">
        <f t="shared" si="167"/>
        <v>1.6861585832714141</v>
      </c>
      <c r="AO67" s="21">
        <f t="shared" si="167"/>
        <v>1.8726321527261782</v>
      </c>
      <c r="AP67" s="21">
        <f t="shared" si="167"/>
        <v>2.0563601272718155</v>
      </c>
      <c r="AQ67" s="5"/>
      <c r="AR67" s="163"/>
      <c r="AS67" s="163"/>
      <c r="AT67" s="20" t="s">
        <v>58</v>
      </c>
      <c r="AU67" s="21">
        <f>10*AU65</f>
        <v>0.24083333333333334</v>
      </c>
      <c r="AV67" s="21">
        <f t="shared" ref="AV67:BD67" si="168">10*AV65</f>
        <v>0.46986111111111112</v>
      </c>
      <c r="AW67" s="21">
        <f t="shared" si="168"/>
        <v>0.68905092592592587</v>
      </c>
      <c r="AX67" s="21">
        <f t="shared" si="168"/>
        <v>0.90004243827160491</v>
      </c>
      <c r="AY67" s="21">
        <f t="shared" si="168"/>
        <v>1.1042020318930041</v>
      </c>
      <c r="AZ67" s="21">
        <f t="shared" si="168"/>
        <v>1.3026683599108366</v>
      </c>
      <c r="BA67" s="21">
        <f t="shared" si="168"/>
        <v>1.4963902999256971</v>
      </c>
      <c r="BB67" s="21">
        <f t="shared" si="168"/>
        <v>1.6861585832714141</v>
      </c>
      <c r="BC67" s="21">
        <f t="shared" si="168"/>
        <v>1.8726321527261782</v>
      </c>
      <c r="BD67" s="21">
        <f t="shared" si="168"/>
        <v>2.0563601272718155</v>
      </c>
      <c r="BE67" s="5"/>
      <c r="BF67" s="163"/>
      <c r="BG67" s="163"/>
      <c r="BH67" s="20" t="s">
        <v>58</v>
      </c>
      <c r="BI67" s="21">
        <f>10*BI65</f>
        <v>0.24083333333333334</v>
      </c>
      <c r="BJ67" s="21">
        <f t="shared" ref="BJ67:BR67" si="169">10*BJ65</f>
        <v>0.46986111111111112</v>
      </c>
      <c r="BK67" s="21">
        <f t="shared" si="169"/>
        <v>0.68905092592592587</v>
      </c>
      <c r="BL67" s="21">
        <f t="shared" si="169"/>
        <v>0.90004243827160491</v>
      </c>
      <c r="BM67" s="21">
        <f t="shared" si="169"/>
        <v>1.1042020318930041</v>
      </c>
      <c r="BN67" s="21">
        <f t="shared" si="169"/>
        <v>1.3026683599108366</v>
      </c>
      <c r="BO67" s="21">
        <f t="shared" si="169"/>
        <v>1.4963902999256971</v>
      </c>
      <c r="BP67" s="21">
        <f t="shared" si="169"/>
        <v>1.6861585832714141</v>
      </c>
      <c r="BQ67" s="21">
        <f t="shared" si="169"/>
        <v>1.8726321527261782</v>
      </c>
      <c r="BR67" s="21">
        <f t="shared" si="169"/>
        <v>2.0563601272718155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2.8899999999999999E-2</v>
      </c>
      <c r="F68" s="17">
        <f t="shared" ref="F68:N68" si="170">F63*F$16/$E$4</f>
        <v>3.2980000000000002E-2</v>
      </c>
      <c r="G68" s="17">
        <f t="shared" si="170"/>
        <v>3.7876000000000007E-2</v>
      </c>
      <c r="H68" s="17">
        <f t="shared" si="170"/>
        <v>4.3751199999999997E-2</v>
      </c>
      <c r="I68" s="17">
        <f t="shared" si="170"/>
        <v>5.0801439999999996E-2</v>
      </c>
      <c r="J68" s="17">
        <f t="shared" si="170"/>
        <v>5.9261728E-2</v>
      </c>
      <c r="K68" s="17">
        <f t="shared" si="170"/>
        <v>6.9414073600000001E-2</v>
      </c>
      <c r="L68" s="17">
        <f t="shared" si="170"/>
        <v>8.1596888320000005E-2</v>
      </c>
      <c r="M68" s="17">
        <f t="shared" si="170"/>
        <v>9.6216265984000002E-2</v>
      </c>
      <c r="N68" s="17">
        <f t="shared" si="170"/>
        <v>0.1137595191808</v>
      </c>
      <c r="P68" s="163"/>
      <c r="Q68" s="171" t="s">
        <v>45</v>
      </c>
      <c r="R68" s="16" t="s">
        <v>55</v>
      </c>
      <c r="S68" s="17">
        <f>S63*S$16/$E$4</f>
        <v>2.8899999999999999E-2</v>
      </c>
      <c r="T68" s="17">
        <f t="shared" ref="T68:AB68" si="171">T63*T$16/$E$4</f>
        <v>3.2980000000000002E-2</v>
      </c>
      <c r="U68" s="17">
        <f t="shared" si="171"/>
        <v>3.7876000000000007E-2</v>
      </c>
      <c r="V68" s="17">
        <f t="shared" si="171"/>
        <v>4.3751199999999997E-2</v>
      </c>
      <c r="W68" s="17">
        <f t="shared" si="171"/>
        <v>5.0801439999999996E-2</v>
      </c>
      <c r="X68" s="17">
        <f t="shared" si="171"/>
        <v>5.9261728E-2</v>
      </c>
      <c r="Y68" s="17">
        <f t="shared" si="171"/>
        <v>6.9414073600000001E-2</v>
      </c>
      <c r="Z68" s="17">
        <f t="shared" si="171"/>
        <v>8.1596888320000005E-2</v>
      </c>
      <c r="AA68" s="17">
        <f t="shared" si="171"/>
        <v>9.6216265984000002E-2</v>
      </c>
      <c r="AB68" s="17">
        <f t="shared" si="171"/>
        <v>0.1137595191808</v>
      </c>
      <c r="AC68" s="5"/>
      <c r="AD68" s="163"/>
      <c r="AE68" s="171" t="s">
        <v>45</v>
      </c>
      <c r="AF68" s="16" t="s">
        <v>55</v>
      </c>
      <c r="AG68" s="17">
        <f>AG63*AG$16/$E$4</f>
        <v>2.8899999999999999E-2</v>
      </c>
      <c r="AH68" s="17">
        <f t="shared" ref="AH68:AP68" si="172">AH63*AH$16/$E$4</f>
        <v>3.2980000000000002E-2</v>
      </c>
      <c r="AI68" s="17">
        <f t="shared" si="172"/>
        <v>3.7876000000000007E-2</v>
      </c>
      <c r="AJ68" s="17">
        <f t="shared" si="172"/>
        <v>4.3751199999999997E-2</v>
      </c>
      <c r="AK68" s="17">
        <f t="shared" si="172"/>
        <v>5.0801439999999996E-2</v>
      </c>
      <c r="AL68" s="17">
        <f t="shared" si="172"/>
        <v>5.9261728E-2</v>
      </c>
      <c r="AM68" s="17">
        <f t="shared" si="172"/>
        <v>6.9414073600000001E-2</v>
      </c>
      <c r="AN68" s="17">
        <f t="shared" si="172"/>
        <v>8.1596888320000005E-2</v>
      </c>
      <c r="AO68" s="17">
        <f t="shared" si="172"/>
        <v>9.6216265984000002E-2</v>
      </c>
      <c r="AP68" s="17">
        <f t="shared" si="172"/>
        <v>0.1137595191808</v>
      </c>
      <c r="AQ68" s="5"/>
      <c r="AR68" s="163"/>
      <c r="AS68" s="171" t="s">
        <v>45</v>
      </c>
      <c r="AT68" s="16" t="s">
        <v>55</v>
      </c>
      <c r="AU68" s="17">
        <f>AU63*AU$16/$E$4</f>
        <v>2.8899999999999999E-2</v>
      </c>
      <c r="AV68" s="17">
        <f t="shared" ref="AV68:BD68" si="173">AV63*AV$16/$E$4</f>
        <v>3.2980000000000002E-2</v>
      </c>
      <c r="AW68" s="17">
        <f t="shared" si="173"/>
        <v>3.7876000000000007E-2</v>
      </c>
      <c r="AX68" s="17">
        <f t="shared" si="173"/>
        <v>4.3751199999999997E-2</v>
      </c>
      <c r="AY68" s="17">
        <f t="shared" si="173"/>
        <v>5.0801439999999996E-2</v>
      </c>
      <c r="AZ68" s="17">
        <f t="shared" si="173"/>
        <v>5.9261728E-2</v>
      </c>
      <c r="BA68" s="17">
        <f t="shared" si="173"/>
        <v>6.9414073600000001E-2</v>
      </c>
      <c r="BB68" s="17">
        <f t="shared" si="173"/>
        <v>8.1596888320000005E-2</v>
      </c>
      <c r="BC68" s="17">
        <f t="shared" si="173"/>
        <v>9.6216265984000002E-2</v>
      </c>
      <c r="BD68" s="17">
        <f t="shared" si="173"/>
        <v>0.1137595191808</v>
      </c>
      <c r="BE68" s="5"/>
      <c r="BF68" s="163"/>
      <c r="BG68" s="171" t="s">
        <v>45</v>
      </c>
      <c r="BH68" s="16" t="s">
        <v>55</v>
      </c>
      <c r="BI68" s="17">
        <f>BI63*BI$16/$E$4</f>
        <v>2.8899999999999999E-2</v>
      </c>
      <c r="BJ68" s="17">
        <f t="shared" ref="BJ68:BR68" si="174">BJ63*BJ$16/$E$4</f>
        <v>3.2980000000000002E-2</v>
      </c>
      <c r="BK68" s="17">
        <f t="shared" si="174"/>
        <v>3.7876000000000007E-2</v>
      </c>
      <c r="BL68" s="17">
        <f t="shared" si="174"/>
        <v>4.3751199999999997E-2</v>
      </c>
      <c r="BM68" s="17">
        <f t="shared" si="174"/>
        <v>5.0801439999999996E-2</v>
      </c>
      <c r="BN68" s="17">
        <f t="shared" si="174"/>
        <v>5.9261728E-2</v>
      </c>
      <c r="BO68" s="17">
        <f t="shared" si="174"/>
        <v>6.9414073600000001E-2</v>
      </c>
      <c r="BP68" s="17">
        <f t="shared" si="174"/>
        <v>8.1596888320000005E-2</v>
      </c>
      <c r="BQ68" s="17">
        <f t="shared" si="174"/>
        <v>9.6216265984000002E-2</v>
      </c>
      <c r="BR68" s="17">
        <f t="shared" si="174"/>
        <v>0.1137595191808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3.8861727999999998E-2</v>
      </c>
      <c r="J69" s="18"/>
      <c r="K69" s="18"/>
      <c r="L69" s="18"/>
      <c r="M69" s="18"/>
      <c r="N69" s="18">
        <f>SUM(E68:N68)/10</f>
        <v>6.145571150847999E-2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3.8861727999999998E-2</v>
      </c>
      <c r="X69" s="18"/>
      <c r="Y69" s="18"/>
      <c r="Z69" s="18"/>
      <c r="AA69" s="18"/>
      <c r="AB69" s="18">
        <f>SUM(S68:AB68)/10</f>
        <v>6.145571150847999E-2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3.8861727999999998E-2</v>
      </c>
      <c r="AL69" s="18"/>
      <c r="AM69" s="18"/>
      <c r="AN69" s="18"/>
      <c r="AO69" s="18"/>
      <c r="AP69" s="18">
        <f>SUM(AG68:AP68)/10</f>
        <v>6.145571150847999E-2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3.8861727999999998E-2</v>
      </c>
      <c r="AZ69" s="18"/>
      <c r="BA69" s="18"/>
      <c r="BB69" s="18"/>
      <c r="BC69" s="18"/>
      <c r="BD69" s="18">
        <f>SUM(AU68:BD68)/10</f>
        <v>6.145571150847999E-2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3.8861727999999998E-2</v>
      </c>
      <c r="BN69" s="18"/>
      <c r="BO69" s="18"/>
      <c r="BP69" s="18"/>
      <c r="BQ69" s="18"/>
      <c r="BR69" s="18">
        <f>SUM(BI68:BR68)/10</f>
        <v>6.145571150847999E-2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175">E66*E$16</f>
        <v>28900</v>
      </c>
      <c r="F70" s="24">
        <f t="shared" si="175"/>
        <v>32980</v>
      </c>
      <c r="G70" s="24">
        <f t="shared" si="175"/>
        <v>37876.000000000007</v>
      </c>
      <c r="H70" s="24">
        <f t="shared" si="175"/>
        <v>43751.199999999997</v>
      </c>
      <c r="I70" s="24">
        <f t="shared" si="175"/>
        <v>50801.439999999995</v>
      </c>
      <c r="J70" s="24">
        <f t="shared" si="175"/>
        <v>59261.728000000003</v>
      </c>
      <c r="K70" s="24">
        <f t="shared" si="175"/>
        <v>69414.073600000003</v>
      </c>
      <c r="L70" s="24">
        <f t="shared" si="175"/>
        <v>81596.888319999998</v>
      </c>
      <c r="M70" s="24">
        <f t="shared" si="175"/>
        <v>96216.265983999998</v>
      </c>
      <c r="N70" s="24">
        <f t="shared" si="175"/>
        <v>113759.51918079999</v>
      </c>
      <c r="P70" s="163"/>
      <c r="Q70" s="163"/>
      <c r="R70" s="20" t="s">
        <v>57</v>
      </c>
      <c r="S70" s="24">
        <f t="shared" ref="S70:AB70" si="176">S66*S$16</f>
        <v>28900</v>
      </c>
      <c r="T70" s="24">
        <f t="shared" si="176"/>
        <v>32980</v>
      </c>
      <c r="U70" s="24">
        <f t="shared" si="176"/>
        <v>37876.000000000007</v>
      </c>
      <c r="V70" s="24">
        <f t="shared" si="176"/>
        <v>43751.199999999997</v>
      </c>
      <c r="W70" s="24">
        <f t="shared" si="176"/>
        <v>50801.439999999995</v>
      </c>
      <c r="X70" s="24">
        <f t="shared" si="176"/>
        <v>59261.728000000003</v>
      </c>
      <c r="Y70" s="24">
        <f t="shared" si="176"/>
        <v>69414.073600000003</v>
      </c>
      <c r="Z70" s="24">
        <f t="shared" si="176"/>
        <v>81596.888319999998</v>
      </c>
      <c r="AA70" s="24">
        <f t="shared" si="176"/>
        <v>96216.265983999998</v>
      </c>
      <c r="AB70" s="24">
        <f t="shared" si="176"/>
        <v>113759.51918079999</v>
      </c>
      <c r="AC70" s="5"/>
      <c r="AD70" s="163"/>
      <c r="AE70" s="163"/>
      <c r="AF70" s="20" t="s">
        <v>57</v>
      </c>
      <c r="AG70" s="24">
        <f t="shared" ref="AG70:AP70" si="177">AG66*AG$16</f>
        <v>28900</v>
      </c>
      <c r="AH70" s="24">
        <f t="shared" si="177"/>
        <v>32980</v>
      </c>
      <c r="AI70" s="24">
        <f t="shared" si="177"/>
        <v>37876.000000000007</v>
      </c>
      <c r="AJ70" s="24">
        <f t="shared" si="177"/>
        <v>43751.199999999997</v>
      </c>
      <c r="AK70" s="24">
        <f t="shared" si="177"/>
        <v>50801.439999999995</v>
      </c>
      <c r="AL70" s="24">
        <f t="shared" si="177"/>
        <v>59261.728000000003</v>
      </c>
      <c r="AM70" s="24">
        <f t="shared" si="177"/>
        <v>69414.073600000003</v>
      </c>
      <c r="AN70" s="24">
        <f t="shared" si="177"/>
        <v>81596.888319999998</v>
      </c>
      <c r="AO70" s="24">
        <f t="shared" si="177"/>
        <v>96216.265983999998</v>
      </c>
      <c r="AP70" s="24">
        <f t="shared" si="177"/>
        <v>113759.51918079999</v>
      </c>
      <c r="AQ70" s="5"/>
      <c r="AR70" s="163"/>
      <c r="AS70" s="163"/>
      <c r="AT70" s="20" t="s">
        <v>57</v>
      </c>
      <c r="AU70" s="24">
        <f t="shared" ref="AU70:BD70" si="178">AU66*AU$16</f>
        <v>28900</v>
      </c>
      <c r="AV70" s="24">
        <f t="shared" si="178"/>
        <v>32980</v>
      </c>
      <c r="AW70" s="24">
        <f t="shared" si="178"/>
        <v>37876.000000000007</v>
      </c>
      <c r="AX70" s="24">
        <f t="shared" si="178"/>
        <v>43751.199999999997</v>
      </c>
      <c r="AY70" s="24">
        <f t="shared" si="178"/>
        <v>50801.439999999995</v>
      </c>
      <c r="AZ70" s="24">
        <f t="shared" si="178"/>
        <v>59261.728000000003</v>
      </c>
      <c r="BA70" s="24">
        <f t="shared" si="178"/>
        <v>69414.073600000003</v>
      </c>
      <c r="BB70" s="24">
        <f t="shared" si="178"/>
        <v>81596.888319999998</v>
      </c>
      <c r="BC70" s="24">
        <f t="shared" si="178"/>
        <v>96216.265983999998</v>
      </c>
      <c r="BD70" s="24">
        <f t="shared" si="178"/>
        <v>113759.51918079999</v>
      </c>
      <c r="BE70" s="5"/>
      <c r="BF70" s="163"/>
      <c r="BG70" s="163"/>
      <c r="BH70" s="20" t="s">
        <v>57</v>
      </c>
      <c r="BI70" s="24">
        <f t="shared" ref="BI70:BR70" si="179">BI66*BI$16</f>
        <v>28900</v>
      </c>
      <c r="BJ70" s="24">
        <f t="shared" si="179"/>
        <v>32980</v>
      </c>
      <c r="BK70" s="24">
        <f t="shared" si="179"/>
        <v>37876.000000000007</v>
      </c>
      <c r="BL70" s="24">
        <f t="shared" si="179"/>
        <v>43751.199999999997</v>
      </c>
      <c r="BM70" s="24">
        <f t="shared" si="179"/>
        <v>50801.439999999995</v>
      </c>
      <c r="BN70" s="24">
        <f t="shared" si="179"/>
        <v>59261.728000000003</v>
      </c>
      <c r="BO70" s="24">
        <f t="shared" si="179"/>
        <v>69414.073600000003</v>
      </c>
      <c r="BP70" s="24">
        <f t="shared" si="179"/>
        <v>81596.888319999998</v>
      </c>
      <c r="BQ70" s="24">
        <f t="shared" si="179"/>
        <v>96216.265983999998</v>
      </c>
      <c r="BR70" s="24">
        <f t="shared" si="179"/>
        <v>113759.51918079999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38861.728000000003</v>
      </c>
      <c r="J71" s="24"/>
      <c r="K71" s="24"/>
      <c r="L71" s="24"/>
      <c r="M71" s="24"/>
      <c r="N71" s="24">
        <f>SUM(E70:N70)/10</f>
        <v>61455.711508480003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38861.728000000003</v>
      </c>
      <c r="X71" s="24"/>
      <c r="Y71" s="24"/>
      <c r="Z71" s="24"/>
      <c r="AA71" s="24"/>
      <c r="AB71" s="24">
        <f>SUM(S70:AB70)/10</f>
        <v>61455.711508480003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38861.728000000003</v>
      </c>
      <c r="AL71" s="24"/>
      <c r="AM71" s="24"/>
      <c r="AN71" s="24"/>
      <c r="AO71" s="24"/>
      <c r="AP71" s="24">
        <f>SUM(AG70:AP70)/10</f>
        <v>61455.711508480003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38861.728000000003</v>
      </c>
      <c r="AZ71" s="24"/>
      <c r="BA71" s="24"/>
      <c r="BB71" s="24"/>
      <c r="BC71" s="24"/>
      <c r="BD71" s="24">
        <f>SUM(AU70:BD70)/10</f>
        <v>61455.711508480003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38861.728000000003</v>
      </c>
      <c r="BN71" s="24"/>
      <c r="BO71" s="24"/>
      <c r="BP71" s="24"/>
      <c r="BQ71" s="24"/>
      <c r="BR71" s="24">
        <f>SUM(BI70:BR70)/10</f>
        <v>61455.711508480003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28900</v>
      </c>
      <c r="F72" s="25">
        <f t="shared" ref="F72:N72" si="180">E72+F70</f>
        <v>61880</v>
      </c>
      <c r="G72" s="25">
        <f t="shared" si="180"/>
        <v>99756</v>
      </c>
      <c r="H72" s="25">
        <f t="shared" si="180"/>
        <v>143507.20000000001</v>
      </c>
      <c r="I72" s="25">
        <f t="shared" si="180"/>
        <v>194308.64</v>
      </c>
      <c r="J72" s="25">
        <f t="shared" si="180"/>
        <v>253570.36800000002</v>
      </c>
      <c r="K72" s="25">
        <f t="shared" si="180"/>
        <v>322984.44160000002</v>
      </c>
      <c r="L72" s="25">
        <f t="shared" si="180"/>
        <v>404581.32992000005</v>
      </c>
      <c r="M72" s="25">
        <f t="shared" si="180"/>
        <v>500797.59590400005</v>
      </c>
      <c r="N72" s="25">
        <f t="shared" si="180"/>
        <v>614557.11508480005</v>
      </c>
      <c r="P72" s="163"/>
      <c r="Q72" s="163"/>
      <c r="R72" s="20" t="s">
        <v>58</v>
      </c>
      <c r="S72" s="25">
        <f>S70</f>
        <v>28900</v>
      </c>
      <c r="T72" s="25">
        <f t="shared" ref="T72:AB72" si="181">S72+T70</f>
        <v>61880</v>
      </c>
      <c r="U72" s="25">
        <f t="shared" si="181"/>
        <v>99756</v>
      </c>
      <c r="V72" s="25">
        <f t="shared" si="181"/>
        <v>143507.20000000001</v>
      </c>
      <c r="W72" s="25">
        <f t="shared" si="181"/>
        <v>194308.64</v>
      </c>
      <c r="X72" s="25">
        <f t="shared" si="181"/>
        <v>253570.36800000002</v>
      </c>
      <c r="Y72" s="25">
        <f t="shared" si="181"/>
        <v>322984.44160000002</v>
      </c>
      <c r="Z72" s="25">
        <f t="shared" si="181"/>
        <v>404581.32992000005</v>
      </c>
      <c r="AA72" s="25">
        <f t="shared" si="181"/>
        <v>500797.59590400005</v>
      </c>
      <c r="AB72" s="25">
        <f t="shared" si="181"/>
        <v>614557.11508480005</v>
      </c>
      <c r="AC72" s="5"/>
      <c r="AD72" s="163"/>
      <c r="AE72" s="163"/>
      <c r="AF72" s="20" t="s">
        <v>58</v>
      </c>
      <c r="AG72" s="25">
        <f>AG70</f>
        <v>28900</v>
      </c>
      <c r="AH72" s="25">
        <f t="shared" ref="AH72:AP72" si="182">AG72+AH70</f>
        <v>61880</v>
      </c>
      <c r="AI72" s="25">
        <f t="shared" si="182"/>
        <v>99756</v>
      </c>
      <c r="AJ72" s="25">
        <f t="shared" si="182"/>
        <v>143507.20000000001</v>
      </c>
      <c r="AK72" s="25">
        <f t="shared" si="182"/>
        <v>194308.64</v>
      </c>
      <c r="AL72" s="25">
        <f t="shared" si="182"/>
        <v>253570.36800000002</v>
      </c>
      <c r="AM72" s="25">
        <f t="shared" si="182"/>
        <v>322984.44160000002</v>
      </c>
      <c r="AN72" s="25">
        <f t="shared" si="182"/>
        <v>404581.32992000005</v>
      </c>
      <c r="AO72" s="25">
        <f t="shared" si="182"/>
        <v>500797.59590400005</v>
      </c>
      <c r="AP72" s="25">
        <f t="shared" si="182"/>
        <v>614557.11508480005</v>
      </c>
      <c r="AQ72" s="5"/>
      <c r="AR72" s="163"/>
      <c r="AS72" s="163"/>
      <c r="AT72" s="20" t="s">
        <v>58</v>
      </c>
      <c r="AU72" s="25">
        <f>AU70</f>
        <v>28900</v>
      </c>
      <c r="AV72" s="25">
        <f t="shared" ref="AV72:BD72" si="183">AU72+AV70</f>
        <v>61880</v>
      </c>
      <c r="AW72" s="25">
        <f t="shared" si="183"/>
        <v>99756</v>
      </c>
      <c r="AX72" s="25">
        <f t="shared" si="183"/>
        <v>143507.20000000001</v>
      </c>
      <c r="AY72" s="25">
        <f t="shared" si="183"/>
        <v>194308.64</v>
      </c>
      <c r="AZ72" s="25">
        <f t="shared" si="183"/>
        <v>253570.36800000002</v>
      </c>
      <c r="BA72" s="25">
        <f t="shared" si="183"/>
        <v>322984.44160000002</v>
      </c>
      <c r="BB72" s="25">
        <f t="shared" si="183"/>
        <v>404581.32992000005</v>
      </c>
      <c r="BC72" s="25">
        <f t="shared" si="183"/>
        <v>500797.59590400005</v>
      </c>
      <c r="BD72" s="25">
        <f t="shared" si="183"/>
        <v>614557.11508480005</v>
      </c>
      <c r="BE72" s="5"/>
      <c r="BF72" s="163"/>
      <c r="BG72" s="163"/>
      <c r="BH72" s="20" t="s">
        <v>58</v>
      </c>
      <c r="BI72" s="25">
        <f>BI70</f>
        <v>28900</v>
      </c>
      <c r="BJ72" s="25">
        <f t="shared" ref="BJ72:BR72" si="184">BI72+BJ70</f>
        <v>61880</v>
      </c>
      <c r="BK72" s="25">
        <f t="shared" si="184"/>
        <v>99756</v>
      </c>
      <c r="BL72" s="25">
        <f t="shared" si="184"/>
        <v>143507.20000000001</v>
      </c>
      <c r="BM72" s="25">
        <f t="shared" si="184"/>
        <v>194308.64</v>
      </c>
      <c r="BN72" s="25">
        <f t="shared" si="184"/>
        <v>253570.36800000002</v>
      </c>
      <c r="BO72" s="25">
        <f t="shared" si="184"/>
        <v>322984.44160000002</v>
      </c>
      <c r="BP72" s="25">
        <f t="shared" si="184"/>
        <v>404581.32992000005</v>
      </c>
      <c r="BQ72" s="25">
        <f t="shared" si="184"/>
        <v>500797.59590400005</v>
      </c>
      <c r="BR72" s="25">
        <f t="shared" si="184"/>
        <v>614557.11508480005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2.8899999999999999E-2</v>
      </c>
      <c r="F73" s="17">
        <f>F65*F$16/$E$4-E73</f>
        <v>3.8760000000000003E-2</v>
      </c>
      <c r="G73" s="17">
        <f>G65*G$16/$E$4-F73-E73</f>
        <v>5.1407999999999995E-2</v>
      </c>
      <c r="H73" s="17">
        <f>H65*H$16/$E$4-G73-F73-E73</f>
        <v>6.756479999999998E-2</v>
      </c>
      <c r="I73" s="17">
        <f>I65*I$16/$E$4-H73-G73-F73-E73</f>
        <v>8.8127999999999984E-2</v>
      </c>
      <c r="J73" s="17">
        <f>J65*J$16/$E$4-I73-H73-G73-F73-E73</f>
        <v>0.11421388799999997</v>
      </c>
      <c r="K73" s="17">
        <f>K65*K$16/$E$4-J73-I73-H73-G73-F73-E73</f>
        <v>0.14720901119999988</v>
      </c>
      <c r="L73" s="17">
        <f>L65*L$16/$E$4-K73-J73-I73-H73-G73-F73-E73</f>
        <v>0.18883362815999996</v>
      </c>
      <c r="M73" s="17">
        <f>M65*M$16/$E$4-L73-K73-J73-I73-H73-G73-F73-E73</f>
        <v>0.24121973145599998</v>
      </c>
      <c r="N73" s="17">
        <f>N65*N$16/$E$4-M73-L73-K73-J73-I73-H73-G73-F73-E73</f>
        <v>0.30700693094400006</v>
      </c>
      <c r="P73" s="163"/>
      <c r="Q73" s="171" t="s">
        <v>44</v>
      </c>
      <c r="R73" s="16" t="s">
        <v>55</v>
      </c>
      <c r="S73" s="17">
        <f>S65*S$16/$E$4</f>
        <v>2.8899999999999999E-2</v>
      </c>
      <c r="T73" s="17">
        <f>T65*T$16/$E$4-S73</f>
        <v>3.8760000000000003E-2</v>
      </c>
      <c r="U73" s="17">
        <f>U65*U$16/$E$4-T73-S73</f>
        <v>5.1407999999999995E-2</v>
      </c>
      <c r="V73" s="17">
        <f>V65*V$16/$E$4-U73-T73-S73</f>
        <v>6.756479999999998E-2</v>
      </c>
      <c r="W73" s="17">
        <f>W65*W$16/$E$4-V73-U73-T73-S73</f>
        <v>8.8127999999999984E-2</v>
      </c>
      <c r="X73" s="17">
        <f>X65*X$16/$E$4-W73-V73-U73-T73-S73</f>
        <v>0.11421388799999997</v>
      </c>
      <c r="Y73" s="17">
        <f>Y65*Y$16/$E$4-X73-W73-V73-U73-T73-S73</f>
        <v>0.14720901119999988</v>
      </c>
      <c r="Z73" s="17">
        <f>Z65*Z$16/$E$4-Y73-X73-W73-V73-U73-T73-S73</f>
        <v>0.18883362815999996</v>
      </c>
      <c r="AA73" s="17">
        <f>AA65*AA$16/$E$4-Z73-Y73-X73-W73-V73-U73-T73-S73</f>
        <v>0.24121973145599998</v>
      </c>
      <c r="AB73" s="17">
        <f>AB65*AB$16/$E$4-AA73-Z73-Y73-X73-W73-V73-U73-T73-S73</f>
        <v>0.30700693094400006</v>
      </c>
      <c r="AC73" s="5"/>
      <c r="AD73" s="163"/>
      <c r="AE73" s="171" t="s">
        <v>44</v>
      </c>
      <c r="AF73" s="16" t="s">
        <v>55</v>
      </c>
      <c r="AG73" s="17">
        <f>AG65*AG$16/$E$4</f>
        <v>2.8899999999999999E-2</v>
      </c>
      <c r="AH73" s="17">
        <f>AH65*AH$16/$E$4-AG73</f>
        <v>3.8760000000000003E-2</v>
      </c>
      <c r="AI73" s="17">
        <f>AI65*AI$16/$E$4-AH73-AG73</f>
        <v>5.1407999999999995E-2</v>
      </c>
      <c r="AJ73" s="17">
        <f>AJ65*AJ$16/$E$4-AI73-AH73-AG73</f>
        <v>6.756479999999998E-2</v>
      </c>
      <c r="AK73" s="17">
        <f>AK65*AK$16/$E$4-AJ73-AI73-AH73-AG73</f>
        <v>8.8127999999999984E-2</v>
      </c>
      <c r="AL73" s="17">
        <f>AL65*AL$16/$E$4-AK73-AJ73-AI73-AH73-AG73</f>
        <v>0.11421388799999997</v>
      </c>
      <c r="AM73" s="17">
        <f>AM65*AM$16/$E$4-AL73-AK73-AJ73-AI73-AH73-AG73</f>
        <v>0.14720901119999988</v>
      </c>
      <c r="AN73" s="17">
        <f>AN65*AN$16/$E$4-AM73-AL73-AK73-AJ73-AI73-AH73-AG73</f>
        <v>0.18883362815999996</v>
      </c>
      <c r="AO73" s="17">
        <f>AO65*AO$16/$E$4-AN73-AM73-AL73-AK73-AJ73-AI73-AH73-AG73</f>
        <v>0.24121973145599998</v>
      </c>
      <c r="AP73" s="17">
        <f>AP65*AP$16/$E$4-AO73-AN73-AM73-AL73-AK73-AJ73-AI73-AH73-AG73</f>
        <v>0.30700693094400006</v>
      </c>
      <c r="AQ73" s="5"/>
      <c r="AR73" s="163"/>
      <c r="AS73" s="171" t="s">
        <v>44</v>
      </c>
      <c r="AT73" s="16" t="s">
        <v>55</v>
      </c>
      <c r="AU73" s="17">
        <f>AU65*AU$16/$E$4</f>
        <v>2.8899999999999999E-2</v>
      </c>
      <c r="AV73" s="17">
        <f>AV65*AV$16/$E$4-AU73</f>
        <v>3.8760000000000003E-2</v>
      </c>
      <c r="AW73" s="17">
        <f>AW65*AW$16/$E$4-AV73-AU73</f>
        <v>5.1407999999999995E-2</v>
      </c>
      <c r="AX73" s="17">
        <f>AX65*AX$16/$E$4-AW73-AV73-AU73</f>
        <v>6.756479999999998E-2</v>
      </c>
      <c r="AY73" s="17">
        <f>AY65*AY$16/$E$4-AX73-AW73-AV73-AU73</f>
        <v>8.8127999999999984E-2</v>
      </c>
      <c r="AZ73" s="17">
        <f>AZ65*AZ$16/$E$4-AY73-AX73-AW73-AV73-AU73</f>
        <v>0.11421388799999997</v>
      </c>
      <c r="BA73" s="17">
        <f>BA65*BA$16/$E$4-AZ73-AY73-AX73-AW73-AV73-AU73</f>
        <v>0.14720901119999988</v>
      </c>
      <c r="BB73" s="17">
        <f>BB65*BB$16/$E$4-BA73-AZ73-AY73-AX73-AW73-AV73-AU73</f>
        <v>0.18883362815999996</v>
      </c>
      <c r="BC73" s="17">
        <f>BC65*BC$16/$E$4-BB73-BA73-AZ73-AY73-AX73-AW73-AV73-AU73</f>
        <v>0.24121973145599998</v>
      </c>
      <c r="BD73" s="17">
        <f>BD65*BD$16/$E$4-BC73-BB73-BA73-AZ73-AY73-AX73-AW73-AV73-AU73</f>
        <v>0.30700693094400006</v>
      </c>
      <c r="BE73" s="5"/>
      <c r="BF73" s="163"/>
      <c r="BG73" s="171" t="s">
        <v>44</v>
      </c>
      <c r="BH73" s="16" t="s">
        <v>55</v>
      </c>
      <c r="BI73" s="17">
        <f>BI65*BI$16/$E$4</f>
        <v>2.8899999999999999E-2</v>
      </c>
      <c r="BJ73" s="17">
        <f>BJ65*BJ$16/$E$4-BI73</f>
        <v>3.8760000000000003E-2</v>
      </c>
      <c r="BK73" s="17">
        <f>BK65*BK$16/$E$4-BJ73-BI73</f>
        <v>5.1407999999999995E-2</v>
      </c>
      <c r="BL73" s="17">
        <f>BL65*BL$16/$E$4-BK73-BJ73-BI73</f>
        <v>6.756479999999998E-2</v>
      </c>
      <c r="BM73" s="17">
        <f>BM65*BM$16/$E$4-BL73-BK73-BJ73-BI73</f>
        <v>8.8127999999999984E-2</v>
      </c>
      <c r="BN73" s="17">
        <f>BN65*BN$16/$E$4-BM73-BL73-BK73-BJ73-BI73</f>
        <v>0.11421388799999997</v>
      </c>
      <c r="BO73" s="17">
        <f>BO65*BO$16/$E$4-BN73-BM73-BL73-BK73-BJ73-BI73</f>
        <v>0.14720901119999988</v>
      </c>
      <c r="BP73" s="17">
        <f>BP65*BP$16/$E$4-BO73-BN73-BM73-BL73-BK73-BJ73-BI73</f>
        <v>0.18883362815999996</v>
      </c>
      <c r="BQ73" s="17">
        <f>BQ65*BQ$16/$E$4-BP73-BO73-BN73-BM73-BL73-BK73-BJ73-BI73</f>
        <v>0.24121973145599998</v>
      </c>
      <c r="BR73" s="17">
        <f>BR65*BR$16/$E$4-BQ73-BP73-BO73-BN73-BM73-BL73-BK73-BJ73-BI73</f>
        <v>0.30700693094400006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5.4952159999999993E-2</v>
      </c>
      <c r="J74" s="18"/>
      <c r="K74" s="18"/>
      <c r="L74" s="18"/>
      <c r="M74" s="18"/>
      <c r="N74" s="18">
        <f>SUM(E73:N73)/10</f>
        <v>0.12732439897599998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5.4952159999999993E-2</v>
      </c>
      <c r="X74" s="18"/>
      <c r="Y74" s="18"/>
      <c r="Z74" s="18"/>
      <c r="AA74" s="18"/>
      <c r="AB74" s="18">
        <f>SUM(S73:AB73)/10</f>
        <v>0.12732439897599998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5.4952159999999993E-2</v>
      </c>
      <c r="AL74" s="18"/>
      <c r="AM74" s="18"/>
      <c r="AN74" s="18"/>
      <c r="AO74" s="18"/>
      <c r="AP74" s="18">
        <f>SUM(AG73:AP73)/10</f>
        <v>0.12732439897599998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5.4952159999999993E-2</v>
      </c>
      <c r="AZ74" s="18"/>
      <c r="BA74" s="18"/>
      <c r="BB74" s="18"/>
      <c r="BC74" s="18"/>
      <c r="BD74" s="18">
        <f>SUM(AU73:BD73)/10</f>
        <v>0.12732439897599998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5.4952159999999993E-2</v>
      </c>
      <c r="BN74" s="18"/>
      <c r="BO74" s="18"/>
      <c r="BP74" s="18"/>
      <c r="BQ74" s="18"/>
      <c r="BR74" s="18">
        <f>SUM(BI73:BR73)/10</f>
        <v>0.12732439897599998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28900</v>
      </c>
      <c r="F75" s="24">
        <f>F77-E77</f>
        <v>38760</v>
      </c>
      <c r="G75" s="24">
        <f>G77-F77</f>
        <v>51407.999999999985</v>
      </c>
      <c r="H75" s="24">
        <f t="shared" ref="H75:N75" si="185">H77-G77</f>
        <v>67564.800000000003</v>
      </c>
      <c r="I75" s="24">
        <f t="shared" si="185"/>
        <v>88128</v>
      </c>
      <c r="J75" s="24">
        <f t="shared" si="185"/>
        <v>114213.88799999998</v>
      </c>
      <c r="K75" s="24">
        <f t="shared" si="185"/>
        <v>147209.01119999995</v>
      </c>
      <c r="L75" s="24">
        <f t="shared" si="185"/>
        <v>188833.62815999996</v>
      </c>
      <c r="M75" s="24">
        <f t="shared" si="185"/>
        <v>241219.73145599989</v>
      </c>
      <c r="N75" s="24">
        <f t="shared" si="185"/>
        <v>307006.93094400002</v>
      </c>
      <c r="P75" s="163"/>
      <c r="Q75" s="163"/>
      <c r="R75" s="20" t="s">
        <v>57</v>
      </c>
      <c r="S75" s="24">
        <f>S77</f>
        <v>28900</v>
      </c>
      <c r="T75" s="24">
        <f>T77-S77</f>
        <v>38760</v>
      </c>
      <c r="U75" s="24">
        <f>U77-T77</f>
        <v>51407.999999999985</v>
      </c>
      <c r="V75" s="24">
        <f t="shared" ref="V75:AB75" si="186">V77-U77</f>
        <v>67564.800000000003</v>
      </c>
      <c r="W75" s="24">
        <f t="shared" si="186"/>
        <v>88128</v>
      </c>
      <c r="X75" s="24">
        <f t="shared" si="186"/>
        <v>114213.88799999998</v>
      </c>
      <c r="Y75" s="24">
        <f t="shared" si="186"/>
        <v>147209.01119999995</v>
      </c>
      <c r="Z75" s="24">
        <f t="shared" si="186"/>
        <v>188833.62815999996</v>
      </c>
      <c r="AA75" s="24">
        <f t="shared" si="186"/>
        <v>241219.73145599989</v>
      </c>
      <c r="AB75" s="24">
        <f t="shared" si="186"/>
        <v>307006.93094400002</v>
      </c>
      <c r="AC75" s="5"/>
      <c r="AD75" s="163"/>
      <c r="AE75" s="163"/>
      <c r="AF75" s="20" t="s">
        <v>57</v>
      </c>
      <c r="AG75" s="24">
        <f>AG77</f>
        <v>28900</v>
      </c>
      <c r="AH75" s="24">
        <f>AH77-AG77</f>
        <v>38760</v>
      </c>
      <c r="AI75" s="24">
        <f>AI77-AH77</f>
        <v>51407.999999999985</v>
      </c>
      <c r="AJ75" s="24">
        <f t="shared" ref="AJ75:AP75" si="187">AJ77-AI77</f>
        <v>67564.800000000003</v>
      </c>
      <c r="AK75" s="24">
        <f t="shared" si="187"/>
        <v>88128</v>
      </c>
      <c r="AL75" s="24">
        <f t="shared" si="187"/>
        <v>114213.88799999998</v>
      </c>
      <c r="AM75" s="24">
        <f t="shared" si="187"/>
        <v>147209.01119999995</v>
      </c>
      <c r="AN75" s="24">
        <f t="shared" si="187"/>
        <v>188833.62815999996</v>
      </c>
      <c r="AO75" s="24">
        <f t="shared" si="187"/>
        <v>241219.73145599989</v>
      </c>
      <c r="AP75" s="24">
        <f t="shared" si="187"/>
        <v>307006.93094400002</v>
      </c>
      <c r="AQ75" s="5"/>
      <c r="AR75" s="163"/>
      <c r="AS75" s="163"/>
      <c r="AT75" s="20" t="s">
        <v>57</v>
      </c>
      <c r="AU75" s="24">
        <f>AU77</f>
        <v>28900</v>
      </c>
      <c r="AV75" s="24">
        <f>AV77-AU77</f>
        <v>38760</v>
      </c>
      <c r="AW75" s="24">
        <f>AW77-AV77</f>
        <v>51407.999999999985</v>
      </c>
      <c r="AX75" s="24">
        <f t="shared" ref="AX75:BD75" si="188">AX77-AW77</f>
        <v>67564.800000000003</v>
      </c>
      <c r="AY75" s="24">
        <f t="shared" si="188"/>
        <v>88128</v>
      </c>
      <c r="AZ75" s="24">
        <f t="shared" si="188"/>
        <v>114213.88799999998</v>
      </c>
      <c r="BA75" s="24">
        <f t="shared" si="188"/>
        <v>147209.01119999995</v>
      </c>
      <c r="BB75" s="24">
        <f t="shared" si="188"/>
        <v>188833.62815999996</v>
      </c>
      <c r="BC75" s="24">
        <f t="shared" si="188"/>
        <v>241219.73145599989</v>
      </c>
      <c r="BD75" s="24">
        <f t="shared" si="188"/>
        <v>307006.93094400002</v>
      </c>
      <c r="BE75" s="5"/>
      <c r="BF75" s="163"/>
      <c r="BG75" s="163"/>
      <c r="BH75" s="20" t="s">
        <v>57</v>
      </c>
      <c r="BI75" s="24">
        <f>BI77</f>
        <v>28900</v>
      </c>
      <c r="BJ75" s="24">
        <f>BJ77-BI77</f>
        <v>38760</v>
      </c>
      <c r="BK75" s="24">
        <f>BK77-BJ77</f>
        <v>51407.999999999985</v>
      </c>
      <c r="BL75" s="24">
        <f t="shared" ref="BL75:BR75" si="189">BL77-BK77</f>
        <v>67564.800000000003</v>
      </c>
      <c r="BM75" s="24">
        <f t="shared" si="189"/>
        <v>88128</v>
      </c>
      <c r="BN75" s="24">
        <f t="shared" si="189"/>
        <v>114213.88799999998</v>
      </c>
      <c r="BO75" s="24">
        <f t="shared" si="189"/>
        <v>147209.01119999995</v>
      </c>
      <c r="BP75" s="24">
        <f t="shared" si="189"/>
        <v>188833.62815999996</v>
      </c>
      <c r="BQ75" s="24">
        <f t="shared" si="189"/>
        <v>241219.73145599989</v>
      </c>
      <c r="BR75" s="24">
        <f t="shared" si="189"/>
        <v>307006.93094400002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54952.159999999996</v>
      </c>
      <c r="J76" s="24"/>
      <c r="K76" s="24"/>
      <c r="L76" s="24"/>
      <c r="M76" s="24"/>
      <c r="N76" s="24">
        <f>SUM(E75:N75)/10</f>
        <v>127324.39897599998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54952.159999999996</v>
      </c>
      <c r="X76" s="24"/>
      <c r="Y76" s="24"/>
      <c r="Z76" s="24"/>
      <c r="AA76" s="24"/>
      <c r="AB76" s="24">
        <f>SUM(S75:AB75)/10</f>
        <v>127324.39897599998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54952.159999999996</v>
      </c>
      <c r="AL76" s="24"/>
      <c r="AM76" s="24"/>
      <c r="AN76" s="24"/>
      <c r="AO76" s="24"/>
      <c r="AP76" s="24">
        <f>SUM(AG75:AP75)/10</f>
        <v>127324.39897599998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54952.159999999996</v>
      </c>
      <c r="AZ76" s="24"/>
      <c r="BA76" s="24"/>
      <c r="BB76" s="24"/>
      <c r="BC76" s="24"/>
      <c r="BD76" s="24">
        <f>SUM(AU75:BD75)/10</f>
        <v>127324.39897599998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54952.159999999996</v>
      </c>
      <c r="BN76" s="24"/>
      <c r="BO76" s="24"/>
      <c r="BP76" s="24"/>
      <c r="BQ76" s="24"/>
      <c r="BR76" s="24">
        <f>SUM(BI75:BR75)/10</f>
        <v>127324.39897599998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190">E67*E$16</f>
        <v>28900</v>
      </c>
      <c r="F77" s="25">
        <f t="shared" si="190"/>
        <v>67660</v>
      </c>
      <c r="G77" s="25">
        <f t="shared" si="190"/>
        <v>119067.99999999999</v>
      </c>
      <c r="H77" s="25">
        <f t="shared" si="190"/>
        <v>186632.8</v>
      </c>
      <c r="I77" s="25">
        <f t="shared" si="190"/>
        <v>274760.8</v>
      </c>
      <c r="J77" s="25">
        <f t="shared" si="190"/>
        <v>388974.68799999997</v>
      </c>
      <c r="K77" s="25">
        <f t="shared" si="190"/>
        <v>536183.69919999992</v>
      </c>
      <c r="L77" s="25">
        <f t="shared" si="190"/>
        <v>725017.32735999988</v>
      </c>
      <c r="M77" s="25">
        <f t="shared" si="190"/>
        <v>966237.05881599977</v>
      </c>
      <c r="N77" s="25">
        <f t="shared" si="190"/>
        <v>1273243.9897599998</v>
      </c>
      <c r="P77" s="163"/>
      <c r="Q77" s="163"/>
      <c r="R77" s="20" t="s">
        <v>58</v>
      </c>
      <c r="S77" s="25">
        <f t="shared" ref="S77:AB77" si="191">S67*S$16</f>
        <v>28900</v>
      </c>
      <c r="T77" s="25">
        <f t="shared" si="191"/>
        <v>67660</v>
      </c>
      <c r="U77" s="25">
        <f t="shared" si="191"/>
        <v>119067.99999999999</v>
      </c>
      <c r="V77" s="25">
        <f t="shared" si="191"/>
        <v>186632.8</v>
      </c>
      <c r="W77" s="25">
        <f t="shared" si="191"/>
        <v>274760.8</v>
      </c>
      <c r="X77" s="25">
        <f t="shared" si="191"/>
        <v>388974.68799999997</v>
      </c>
      <c r="Y77" s="25">
        <f t="shared" si="191"/>
        <v>536183.69919999992</v>
      </c>
      <c r="Z77" s="25">
        <f t="shared" si="191"/>
        <v>725017.32735999988</v>
      </c>
      <c r="AA77" s="25">
        <f t="shared" si="191"/>
        <v>966237.05881599977</v>
      </c>
      <c r="AB77" s="25">
        <f t="shared" si="191"/>
        <v>1273243.9897599998</v>
      </c>
      <c r="AC77" s="5"/>
      <c r="AD77" s="163"/>
      <c r="AE77" s="163"/>
      <c r="AF77" s="20" t="s">
        <v>58</v>
      </c>
      <c r="AG77" s="25">
        <f t="shared" ref="AG77:AP77" si="192">AG67*AG$16</f>
        <v>28900</v>
      </c>
      <c r="AH77" s="25">
        <f t="shared" si="192"/>
        <v>67660</v>
      </c>
      <c r="AI77" s="25">
        <f t="shared" si="192"/>
        <v>119067.99999999999</v>
      </c>
      <c r="AJ77" s="25">
        <f t="shared" si="192"/>
        <v>186632.8</v>
      </c>
      <c r="AK77" s="25">
        <f t="shared" si="192"/>
        <v>274760.8</v>
      </c>
      <c r="AL77" s="25">
        <f t="shared" si="192"/>
        <v>388974.68799999997</v>
      </c>
      <c r="AM77" s="25">
        <f t="shared" si="192"/>
        <v>536183.69919999992</v>
      </c>
      <c r="AN77" s="25">
        <f t="shared" si="192"/>
        <v>725017.32735999988</v>
      </c>
      <c r="AO77" s="25">
        <f t="shared" si="192"/>
        <v>966237.05881599977</v>
      </c>
      <c r="AP77" s="25">
        <f t="shared" si="192"/>
        <v>1273243.9897599998</v>
      </c>
      <c r="AQ77" s="5"/>
      <c r="AR77" s="163"/>
      <c r="AS77" s="163"/>
      <c r="AT77" s="20" t="s">
        <v>58</v>
      </c>
      <c r="AU77" s="25">
        <f t="shared" ref="AU77:BD77" si="193">AU67*AU$16</f>
        <v>28900</v>
      </c>
      <c r="AV77" s="25">
        <f t="shared" si="193"/>
        <v>67660</v>
      </c>
      <c r="AW77" s="25">
        <f t="shared" si="193"/>
        <v>119067.99999999999</v>
      </c>
      <c r="AX77" s="25">
        <f t="shared" si="193"/>
        <v>186632.8</v>
      </c>
      <c r="AY77" s="25">
        <f t="shared" si="193"/>
        <v>274760.8</v>
      </c>
      <c r="AZ77" s="25">
        <f t="shared" si="193"/>
        <v>388974.68799999997</v>
      </c>
      <c r="BA77" s="25">
        <f t="shared" si="193"/>
        <v>536183.69919999992</v>
      </c>
      <c r="BB77" s="25">
        <f t="shared" si="193"/>
        <v>725017.32735999988</v>
      </c>
      <c r="BC77" s="25">
        <f t="shared" si="193"/>
        <v>966237.05881599977</v>
      </c>
      <c r="BD77" s="25">
        <f t="shared" si="193"/>
        <v>1273243.9897599998</v>
      </c>
      <c r="BE77" s="5"/>
      <c r="BF77" s="163"/>
      <c r="BG77" s="163"/>
      <c r="BH77" s="20" t="s">
        <v>58</v>
      </c>
      <c r="BI77" s="25">
        <f t="shared" ref="BI77:BR77" si="194">BI67*BI$16</f>
        <v>28900</v>
      </c>
      <c r="BJ77" s="25">
        <f t="shared" si="194"/>
        <v>67660</v>
      </c>
      <c r="BK77" s="25">
        <f t="shared" si="194"/>
        <v>119067.99999999999</v>
      </c>
      <c r="BL77" s="25">
        <f t="shared" si="194"/>
        <v>186632.8</v>
      </c>
      <c r="BM77" s="25">
        <f t="shared" si="194"/>
        <v>274760.8</v>
      </c>
      <c r="BN77" s="25">
        <f t="shared" si="194"/>
        <v>388974.68799999997</v>
      </c>
      <c r="BO77" s="25">
        <f t="shared" si="194"/>
        <v>536183.69919999992</v>
      </c>
      <c r="BP77" s="25">
        <f t="shared" si="194"/>
        <v>725017.32735999988</v>
      </c>
      <c r="BQ77" s="25">
        <f t="shared" si="194"/>
        <v>966237.05881599977</v>
      </c>
      <c r="BR77" s="25">
        <f t="shared" si="194"/>
        <v>1273243.9897599998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195">E50+E63-E124</f>
        <v>9.9083333333333329E-2</v>
      </c>
      <c r="F78" s="17">
        <f t="shared" si="195"/>
        <v>8.5402777777777827E-2</v>
      </c>
      <c r="G78" s="17">
        <f t="shared" si="195"/>
        <v>7.4002314814814743E-2</v>
      </c>
      <c r="H78" s="17">
        <f t="shared" si="195"/>
        <v>6.4501929012345749E-2</v>
      </c>
      <c r="I78" s="17">
        <f t="shared" si="195"/>
        <v>5.6584940843621347E-2</v>
      </c>
      <c r="J78" s="17">
        <f t="shared" si="195"/>
        <v>4.9987450703017966E-2</v>
      </c>
      <c r="K78" s="17">
        <f t="shared" si="195"/>
        <v>4.4489542252514808E-2</v>
      </c>
      <c r="L78" s="17">
        <f t="shared" si="195"/>
        <v>3.9907951877095671E-2</v>
      </c>
      <c r="M78" s="17">
        <f t="shared" si="195"/>
        <v>3.6089959897579627E-2</v>
      </c>
      <c r="N78" s="17">
        <f t="shared" si="195"/>
        <v>3.2908299914649872E-2</v>
      </c>
      <c r="P78" s="163" t="s">
        <v>18</v>
      </c>
      <c r="Q78" s="165" t="s">
        <v>41</v>
      </c>
      <c r="R78" s="16" t="s">
        <v>55</v>
      </c>
      <c r="S78" s="17">
        <f t="shared" ref="S78:AB78" si="196">S50+S63-S124</f>
        <v>0.11991666666666667</v>
      </c>
      <c r="T78" s="17">
        <f t="shared" si="196"/>
        <v>0.1027638888888889</v>
      </c>
      <c r="U78" s="17">
        <f t="shared" si="196"/>
        <v>8.8469907407407358E-2</v>
      </c>
      <c r="V78" s="17">
        <f t="shared" si="196"/>
        <v>7.6558256172839567E-2</v>
      </c>
      <c r="W78" s="17">
        <f t="shared" si="196"/>
        <v>6.6631880144032873E-2</v>
      </c>
      <c r="X78" s="17">
        <f t="shared" si="196"/>
        <v>5.8359900120027564E-2</v>
      </c>
      <c r="Y78" s="17">
        <f t="shared" si="196"/>
        <v>5.1466583433356139E-2</v>
      </c>
      <c r="Z78" s="17">
        <f t="shared" si="196"/>
        <v>4.5722152861130114E-2</v>
      </c>
      <c r="AA78" s="17">
        <f t="shared" si="196"/>
        <v>4.0935127384275002E-2</v>
      </c>
      <c r="AB78" s="17">
        <f t="shared" si="196"/>
        <v>3.6945939486896021E-2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197">AG50+AG63-AG124</f>
        <v>0.14074999999999999</v>
      </c>
      <c r="AH78" s="17">
        <f t="shared" si="197"/>
        <v>0.12012500000000004</v>
      </c>
      <c r="AI78" s="17">
        <f t="shared" si="197"/>
        <v>0.10293749999999992</v>
      </c>
      <c r="AJ78" s="17">
        <f t="shared" si="197"/>
        <v>8.8614583333333399E-2</v>
      </c>
      <c r="AK78" s="17">
        <f t="shared" si="197"/>
        <v>7.6678819444444379E-2</v>
      </c>
      <c r="AL78" s="17">
        <f t="shared" si="197"/>
        <v>6.6732349537037161E-2</v>
      </c>
      <c r="AM78" s="17">
        <f t="shared" si="197"/>
        <v>5.844362461419747E-2</v>
      </c>
      <c r="AN78" s="17">
        <f t="shared" si="197"/>
        <v>5.1536353845164556E-2</v>
      </c>
      <c r="AO78" s="17">
        <f t="shared" si="197"/>
        <v>4.5780294870970378E-2</v>
      </c>
      <c r="AP78" s="17">
        <f t="shared" si="197"/>
        <v>4.0983579059142169E-2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198">AU50+AU63-AU124</f>
        <v>0.16158333333333336</v>
      </c>
      <c r="AV78" s="17">
        <f t="shared" si="198"/>
        <v>0.13748611111111114</v>
      </c>
      <c r="AW78" s="17">
        <f t="shared" si="198"/>
        <v>0.11740509259259253</v>
      </c>
      <c r="AX78" s="17">
        <f t="shared" si="198"/>
        <v>0.10067091049382723</v>
      </c>
      <c r="AY78" s="17">
        <f t="shared" si="198"/>
        <v>8.6725758744855913E-2</v>
      </c>
      <c r="AZ78" s="17">
        <f t="shared" si="198"/>
        <v>7.5104798954046773E-2</v>
      </c>
      <c r="BA78" s="17">
        <f t="shared" si="198"/>
        <v>6.5420665795038815E-2</v>
      </c>
      <c r="BB78" s="17">
        <f t="shared" si="198"/>
        <v>5.7350554829199013E-2</v>
      </c>
      <c r="BC78" s="17">
        <f t="shared" si="198"/>
        <v>5.062546235766574E-2</v>
      </c>
      <c r="BD78" s="17">
        <f t="shared" si="198"/>
        <v>4.5021218631388304E-2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199">BI50+BI63-BI124</f>
        <v>0.18241666666666667</v>
      </c>
      <c r="BJ78" s="17">
        <f t="shared" si="199"/>
        <v>0.15484722222222225</v>
      </c>
      <c r="BK78" s="17">
        <f t="shared" si="199"/>
        <v>0.13187268518518508</v>
      </c>
      <c r="BL78" s="17">
        <f t="shared" si="199"/>
        <v>0.11272723765432105</v>
      </c>
      <c r="BM78" s="17">
        <f t="shared" si="199"/>
        <v>9.6772698045267419E-2</v>
      </c>
      <c r="BN78" s="17">
        <f t="shared" si="199"/>
        <v>8.347724837105637E-2</v>
      </c>
      <c r="BO78" s="17">
        <f t="shared" si="199"/>
        <v>7.2397706975880147E-2</v>
      </c>
      <c r="BP78" s="17">
        <f t="shared" si="199"/>
        <v>6.3164755813233442E-2</v>
      </c>
      <c r="BQ78" s="17">
        <f t="shared" si="199"/>
        <v>5.5470629844361116E-2</v>
      </c>
      <c r="BR78" s="17">
        <f t="shared" si="199"/>
        <v>4.9058858203634453E-2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7.5915059156378611E-2</v>
      </c>
      <c r="J79" s="17"/>
      <c r="K79" s="17"/>
      <c r="L79" s="17"/>
      <c r="M79" s="17"/>
      <c r="N79" s="18">
        <f>SUM(E78:N78)/10</f>
        <v>5.8295850042675089E-2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9.0868119855967072E-2</v>
      </c>
      <c r="X79" s="17"/>
      <c r="Y79" s="17"/>
      <c r="Z79" s="17"/>
      <c r="AA79" s="17"/>
      <c r="AB79" s="18">
        <f>SUM(S78:AB78)/10</f>
        <v>6.8777030256552019E-2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0.10582118055555553</v>
      </c>
      <c r="AL79" s="17"/>
      <c r="AM79" s="17"/>
      <c r="AN79" s="17"/>
      <c r="AO79" s="17"/>
      <c r="AP79" s="18">
        <f>SUM(AG78:AP78)/10</f>
        <v>7.9258210470428941E-2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0.12077424125514402</v>
      </c>
      <c r="AZ79" s="17"/>
      <c r="BA79" s="17"/>
      <c r="BB79" s="17"/>
      <c r="BC79" s="17"/>
      <c r="BD79" s="18">
        <f>SUM(AU78:BD78)/10</f>
        <v>8.9739390684305878E-2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0.13572730195473251</v>
      </c>
      <c r="BN79" s="17"/>
      <c r="BO79" s="17"/>
      <c r="BP79" s="17"/>
      <c r="BQ79" s="17"/>
      <c r="BR79" s="18">
        <f>SUM(BI78:BR78)/10</f>
        <v>0.10022057089818281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200">E52+E65-E126</f>
        <v>9.9083333333333329E-2</v>
      </c>
      <c r="F80" s="17">
        <f t="shared" si="200"/>
        <v>0.18448611111111118</v>
      </c>
      <c r="G80" s="17">
        <f t="shared" si="200"/>
        <v>0.25848842592592569</v>
      </c>
      <c r="H80" s="17">
        <f t="shared" si="200"/>
        <v>0.32299035493827194</v>
      </c>
      <c r="I80" s="17">
        <f t="shared" si="200"/>
        <v>0.37957529578189264</v>
      </c>
      <c r="J80" s="17">
        <f t="shared" si="200"/>
        <v>0.42956274648491183</v>
      </c>
      <c r="K80" s="17">
        <f t="shared" si="200"/>
        <v>0.47405228873742522</v>
      </c>
      <c r="L80" s="17">
        <f t="shared" si="200"/>
        <v>0.51396024061452095</v>
      </c>
      <c r="M80" s="17">
        <f t="shared" si="200"/>
        <v>0.55005020051209896</v>
      </c>
      <c r="N80" s="17">
        <f t="shared" si="200"/>
        <v>0.58295850042675246</v>
      </c>
      <c r="P80" s="163"/>
      <c r="Q80" s="165"/>
      <c r="R80" s="16" t="s">
        <v>53</v>
      </c>
      <c r="S80" s="17">
        <f t="shared" ref="S80:AB80" si="201">S52+S65-S126</f>
        <v>0.11991666666666667</v>
      </c>
      <c r="T80" s="17">
        <f t="shared" si="201"/>
        <v>0.2226805555555556</v>
      </c>
      <c r="U80" s="17">
        <f t="shared" si="201"/>
        <v>0.31115046296296278</v>
      </c>
      <c r="V80" s="17">
        <f t="shared" si="201"/>
        <v>0.38770871913580268</v>
      </c>
      <c r="W80" s="17">
        <f t="shared" si="201"/>
        <v>0.45434059927983517</v>
      </c>
      <c r="X80" s="17">
        <f t="shared" si="201"/>
        <v>0.51270049939986384</v>
      </c>
      <c r="Y80" s="17">
        <f t="shared" si="201"/>
        <v>0.56416708283321859</v>
      </c>
      <c r="Z80" s="17">
        <f t="shared" si="201"/>
        <v>0.60988923569434861</v>
      </c>
      <c r="AA80" s="17">
        <f t="shared" si="201"/>
        <v>0.65082436307862235</v>
      </c>
      <c r="AB80" s="17">
        <f t="shared" si="201"/>
        <v>0.68777030256552163</v>
      </c>
      <c r="AC80" s="5"/>
      <c r="AD80" s="163"/>
      <c r="AE80" s="165"/>
      <c r="AF80" s="16" t="s">
        <v>53</v>
      </c>
      <c r="AG80" s="17">
        <f t="shared" ref="AG80:AP80" si="202">AG52+AG65-AG126</f>
        <v>0.14074999999999999</v>
      </c>
      <c r="AH80" s="17">
        <f t="shared" si="202"/>
        <v>0.26087500000000008</v>
      </c>
      <c r="AI80" s="17">
        <f t="shared" si="202"/>
        <v>0.36381249999999987</v>
      </c>
      <c r="AJ80" s="17">
        <f t="shared" si="202"/>
        <v>0.45242708333333354</v>
      </c>
      <c r="AK80" s="17">
        <f t="shared" si="202"/>
        <v>0.52910590277777747</v>
      </c>
      <c r="AL80" s="17">
        <f t="shared" si="202"/>
        <v>0.59583825231481558</v>
      </c>
      <c r="AM80" s="17">
        <f t="shared" si="202"/>
        <v>0.65428187692901207</v>
      </c>
      <c r="AN80" s="17">
        <f t="shared" si="202"/>
        <v>0.70581823077417649</v>
      </c>
      <c r="AO80" s="17">
        <f t="shared" si="202"/>
        <v>0.75159852564514562</v>
      </c>
      <c r="AP80" s="17">
        <f t="shared" si="202"/>
        <v>0.79258210470429058</v>
      </c>
      <c r="AQ80" s="5"/>
      <c r="AR80" s="163"/>
      <c r="AS80" s="165"/>
      <c r="AT80" s="16" t="s">
        <v>53</v>
      </c>
      <c r="AU80" s="17">
        <f t="shared" ref="AU80:BD80" si="203">AU52+AU65-AU126</f>
        <v>0.16158333333333336</v>
      </c>
      <c r="AV80" s="17">
        <f t="shared" si="203"/>
        <v>0.2990694444444445</v>
      </c>
      <c r="AW80" s="17">
        <f t="shared" si="203"/>
        <v>0.41647453703703685</v>
      </c>
      <c r="AX80" s="17">
        <f t="shared" si="203"/>
        <v>0.51714544753086433</v>
      </c>
      <c r="AY80" s="17">
        <f t="shared" si="203"/>
        <v>0.60387120627571977</v>
      </c>
      <c r="AZ80" s="17">
        <f t="shared" si="203"/>
        <v>0.67897600522976753</v>
      </c>
      <c r="BA80" s="17">
        <f t="shared" si="203"/>
        <v>0.74439667102480533</v>
      </c>
      <c r="BB80" s="17">
        <f t="shared" si="203"/>
        <v>0.80174722585400438</v>
      </c>
      <c r="BC80" s="17">
        <f t="shared" si="203"/>
        <v>0.85237268821166889</v>
      </c>
      <c r="BD80" s="17">
        <f t="shared" si="203"/>
        <v>0.89739390684305975</v>
      </c>
      <c r="BE80" s="5"/>
      <c r="BF80" s="163"/>
      <c r="BG80" s="165"/>
      <c r="BH80" s="16" t="s">
        <v>53</v>
      </c>
      <c r="BI80" s="17">
        <f t="shared" ref="BI80:BR80" si="204">BI52+BI65-BI126</f>
        <v>0.18241666666666667</v>
      </c>
      <c r="BJ80" s="17">
        <f t="shared" si="204"/>
        <v>0.33726388888888892</v>
      </c>
      <c r="BK80" s="17">
        <f t="shared" si="204"/>
        <v>0.46913657407407383</v>
      </c>
      <c r="BL80" s="17">
        <f t="shared" si="204"/>
        <v>0.58186381172839519</v>
      </c>
      <c r="BM80" s="17">
        <f t="shared" si="204"/>
        <v>0.67863650977366208</v>
      </c>
      <c r="BN80" s="17">
        <f t="shared" si="204"/>
        <v>0.76211375814471949</v>
      </c>
      <c r="BO80" s="17">
        <f t="shared" si="204"/>
        <v>0.83451146512059871</v>
      </c>
      <c r="BP80" s="17">
        <f t="shared" si="204"/>
        <v>0.89767622093383204</v>
      </c>
      <c r="BQ80" s="17">
        <f t="shared" si="204"/>
        <v>0.95314685077819261</v>
      </c>
      <c r="BR80" s="17">
        <f t="shared" si="204"/>
        <v>1.0022057089818288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0.99083333333333323</v>
      </c>
      <c r="F81" s="21">
        <f t="shared" ref="F81:N81" si="205">10*F78</f>
        <v>0.85402777777777827</v>
      </c>
      <c r="G81" s="21">
        <f t="shared" si="205"/>
        <v>0.7400231481481474</v>
      </c>
      <c r="H81" s="21">
        <f t="shared" si="205"/>
        <v>0.64501929012345749</v>
      </c>
      <c r="I81" s="21">
        <f t="shared" si="205"/>
        <v>0.56584940843621345</v>
      </c>
      <c r="J81" s="21">
        <f t="shared" si="205"/>
        <v>0.49987450703017966</v>
      </c>
      <c r="K81" s="21">
        <f t="shared" si="205"/>
        <v>0.44489542252514808</v>
      </c>
      <c r="L81" s="21">
        <f t="shared" si="205"/>
        <v>0.39907951877095671</v>
      </c>
      <c r="M81" s="21">
        <f t="shared" si="205"/>
        <v>0.36089959897579627</v>
      </c>
      <c r="N81" s="21">
        <f t="shared" si="205"/>
        <v>0.32908299914649874</v>
      </c>
      <c r="P81" s="163"/>
      <c r="Q81" s="163"/>
      <c r="R81" s="20" t="s">
        <v>57</v>
      </c>
      <c r="S81" s="21">
        <f>10*S78</f>
        <v>1.1991666666666667</v>
      </c>
      <c r="T81" s="21">
        <f t="shared" ref="T81:AB81" si="206">10*T78</f>
        <v>1.027638888888889</v>
      </c>
      <c r="U81" s="21">
        <f t="shared" si="206"/>
        <v>0.88469907407407355</v>
      </c>
      <c r="V81" s="21">
        <f t="shared" si="206"/>
        <v>0.76558256172839567</v>
      </c>
      <c r="W81" s="21">
        <f t="shared" si="206"/>
        <v>0.66631880144032873</v>
      </c>
      <c r="X81" s="21">
        <f t="shared" si="206"/>
        <v>0.58359900120027564</v>
      </c>
      <c r="Y81" s="21">
        <f t="shared" si="206"/>
        <v>0.51466583433356139</v>
      </c>
      <c r="Z81" s="21">
        <f t="shared" si="206"/>
        <v>0.45722152861130116</v>
      </c>
      <c r="AA81" s="21">
        <f t="shared" si="206"/>
        <v>0.40935127384275005</v>
      </c>
      <c r="AB81" s="21">
        <f t="shared" si="206"/>
        <v>0.36945939486896018</v>
      </c>
      <c r="AC81" s="5"/>
      <c r="AD81" s="163"/>
      <c r="AE81" s="163"/>
      <c r="AF81" s="20" t="s">
        <v>57</v>
      </c>
      <c r="AG81" s="21">
        <f>10*AG78</f>
        <v>1.4074999999999998</v>
      </c>
      <c r="AH81" s="21">
        <f t="shared" ref="AH81:AP81" si="207">10*AH78</f>
        <v>1.2012500000000004</v>
      </c>
      <c r="AI81" s="21">
        <f t="shared" si="207"/>
        <v>1.0293749999999993</v>
      </c>
      <c r="AJ81" s="21">
        <f t="shared" si="207"/>
        <v>0.88614583333333397</v>
      </c>
      <c r="AK81" s="21">
        <f t="shared" si="207"/>
        <v>0.76678819444444379</v>
      </c>
      <c r="AL81" s="21">
        <f t="shared" si="207"/>
        <v>0.66732349537037161</v>
      </c>
      <c r="AM81" s="21">
        <f t="shared" si="207"/>
        <v>0.58443624614197476</v>
      </c>
      <c r="AN81" s="21">
        <f t="shared" si="207"/>
        <v>0.51536353845164551</v>
      </c>
      <c r="AO81" s="21">
        <f t="shared" si="207"/>
        <v>0.45780294870970378</v>
      </c>
      <c r="AP81" s="21">
        <f t="shared" si="207"/>
        <v>0.40983579059142172</v>
      </c>
      <c r="AQ81" s="5"/>
      <c r="AR81" s="163"/>
      <c r="AS81" s="163"/>
      <c r="AT81" s="20" t="s">
        <v>57</v>
      </c>
      <c r="AU81" s="21">
        <f>10*AU78</f>
        <v>1.6158333333333337</v>
      </c>
      <c r="AV81" s="21">
        <f t="shared" ref="AV81:BD81" si="208">10*AV78</f>
        <v>1.3748611111111115</v>
      </c>
      <c r="AW81" s="21">
        <f t="shared" si="208"/>
        <v>1.1740509259259253</v>
      </c>
      <c r="AX81" s="21">
        <f t="shared" si="208"/>
        <v>1.0067091049382724</v>
      </c>
      <c r="AY81" s="21">
        <f t="shared" si="208"/>
        <v>0.86725758744855908</v>
      </c>
      <c r="AZ81" s="21">
        <f t="shared" si="208"/>
        <v>0.7510479895404677</v>
      </c>
      <c r="BA81" s="21">
        <f t="shared" si="208"/>
        <v>0.65420665795038813</v>
      </c>
      <c r="BB81" s="21">
        <f t="shared" si="208"/>
        <v>0.57350554829199019</v>
      </c>
      <c r="BC81" s="21">
        <f t="shared" si="208"/>
        <v>0.5062546235766574</v>
      </c>
      <c r="BD81" s="21">
        <f t="shared" si="208"/>
        <v>0.45021218631388304</v>
      </c>
      <c r="BE81" s="5"/>
      <c r="BF81" s="163"/>
      <c r="BG81" s="163"/>
      <c r="BH81" s="20" t="s">
        <v>57</v>
      </c>
      <c r="BI81" s="21">
        <f>10*BI78</f>
        <v>1.8241666666666667</v>
      </c>
      <c r="BJ81" s="21">
        <f t="shared" ref="BJ81:BR81" si="209">10*BJ78</f>
        <v>1.5484722222222225</v>
      </c>
      <c r="BK81" s="21">
        <f t="shared" si="209"/>
        <v>1.3187268518518507</v>
      </c>
      <c r="BL81" s="21">
        <f t="shared" si="209"/>
        <v>1.1272723765432104</v>
      </c>
      <c r="BM81" s="21">
        <f t="shared" si="209"/>
        <v>0.96772698045267425</v>
      </c>
      <c r="BN81" s="21">
        <f t="shared" si="209"/>
        <v>0.83477248371056367</v>
      </c>
      <c r="BO81" s="21">
        <f t="shared" si="209"/>
        <v>0.72397706975880149</v>
      </c>
      <c r="BP81" s="21">
        <f t="shared" si="209"/>
        <v>0.63164755813233442</v>
      </c>
      <c r="BQ81" s="21">
        <f t="shared" si="209"/>
        <v>0.55470629844361119</v>
      </c>
      <c r="BR81" s="21">
        <f t="shared" si="209"/>
        <v>0.49058858203634453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0.99083333333333323</v>
      </c>
      <c r="F82" s="21">
        <f>10*F80</f>
        <v>1.8448611111111117</v>
      </c>
      <c r="G82" s="21">
        <f>10*G80</f>
        <v>2.5848842592592569</v>
      </c>
      <c r="H82" s="21">
        <f t="shared" ref="H82:N82" si="210">10*H80</f>
        <v>3.2299035493827195</v>
      </c>
      <c r="I82" s="21">
        <f t="shared" si="210"/>
        <v>3.7957529578189266</v>
      </c>
      <c r="J82" s="21">
        <f t="shared" si="210"/>
        <v>4.2956274648491179</v>
      </c>
      <c r="K82" s="21">
        <f t="shared" si="210"/>
        <v>4.7405228873742526</v>
      </c>
      <c r="L82" s="21">
        <f t="shared" si="210"/>
        <v>5.1396024061452099</v>
      </c>
      <c r="M82" s="21">
        <f t="shared" si="210"/>
        <v>5.5005020051209899</v>
      </c>
      <c r="N82" s="21">
        <f t="shared" si="210"/>
        <v>5.8295850042675248</v>
      </c>
      <c r="P82" s="163"/>
      <c r="Q82" s="163"/>
      <c r="R82" s="20" t="s">
        <v>58</v>
      </c>
      <c r="S82" s="21">
        <f>10*S80</f>
        <v>1.1991666666666667</v>
      </c>
      <c r="T82" s="21">
        <f>10*T80</f>
        <v>2.2268055555555559</v>
      </c>
      <c r="U82" s="21">
        <f>10*U80</f>
        <v>3.1115046296296276</v>
      </c>
      <c r="V82" s="21">
        <f t="shared" ref="V82:AB82" si="211">10*V80</f>
        <v>3.8770871913580267</v>
      </c>
      <c r="W82" s="21">
        <f t="shared" si="211"/>
        <v>4.5434059927983519</v>
      </c>
      <c r="X82" s="21">
        <f t="shared" si="211"/>
        <v>5.1270049939986384</v>
      </c>
      <c r="Y82" s="21">
        <f t="shared" si="211"/>
        <v>5.6416708283321864</v>
      </c>
      <c r="Z82" s="21">
        <f t="shared" si="211"/>
        <v>6.0988923569434856</v>
      </c>
      <c r="AA82" s="21">
        <f t="shared" si="211"/>
        <v>6.5082436307862235</v>
      </c>
      <c r="AB82" s="21">
        <f t="shared" si="211"/>
        <v>6.8777030256552161</v>
      </c>
      <c r="AC82" s="5"/>
      <c r="AD82" s="163"/>
      <c r="AE82" s="163"/>
      <c r="AF82" s="20" t="s">
        <v>58</v>
      </c>
      <c r="AG82" s="21">
        <f>10*AG80</f>
        <v>1.4074999999999998</v>
      </c>
      <c r="AH82" s="21">
        <f>10*AH80</f>
        <v>2.6087500000000006</v>
      </c>
      <c r="AI82" s="21">
        <f>10*AI80</f>
        <v>3.6381249999999987</v>
      </c>
      <c r="AJ82" s="21">
        <f t="shared" ref="AJ82:AP82" si="212">10*AJ80</f>
        <v>4.5242708333333352</v>
      </c>
      <c r="AK82" s="21">
        <f t="shared" si="212"/>
        <v>5.2910590277777745</v>
      </c>
      <c r="AL82" s="21">
        <f t="shared" si="212"/>
        <v>5.9583825231481562</v>
      </c>
      <c r="AM82" s="21">
        <f t="shared" si="212"/>
        <v>6.542818769290121</v>
      </c>
      <c r="AN82" s="21">
        <f t="shared" si="212"/>
        <v>7.0581823077417649</v>
      </c>
      <c r="AO82" s="21">
        <f t="shared" si="212"/>
        <v>7.5159852564514562</v>
      </c>
      <c r="AP82" s="21">
        <f t="shared" si="212"/>
        <v>7.9258210470429056</v>
      </c>
      <c r="AQ82" s="5"/>
      <c r="AR82" s="163"/>
      <c r="AS82" s="163"/>
      <c r="AT82" s="20" t="s">
        <v>58</v>
      </c>
      <c r="AU82" s="21">
        <f>10*AU80</f>
        <v>1.6158333333333337</v>
      </c>
      <c r="AV82" s="21">
        <f>10*AV80</f>
        <v>2.9906944444444452</v>
      </c>
      <c r="AW82" s="21">
        <f>10*AW80</f>
        <v>4.164745370370369</v>
      </c>
      <c r="AX82" s="21">
        <f t="shared" ref="AX82:BD82" si="213">10*AX80</f>
        <v>5.1714544753086429</v>
      </c>
      <c r="AY82" s="21">
        <f t="shared" si="213"/>
        <v>6.038712062757198</v>
      </c>
      <c r="AZ82" s="21">
        <f t="shared" si="213"/>
        <v>6.7897600522976749</v>
      </c>
      <c r="BA82" s="21">
        <f t="shared" si="213"/>
        <v>7.4439667102480538</v>
      </c>
      <c r="BB82" s="21">
        <f t="shared" si="213"/>
        <v>8.0174722585400442</v>
      </c>
      <c r="BC82" s="21">
        <f t="shared" si="213"/>
        <v>8.5237268821166889</v>
      </c>
      <c r="BD82" s="21">
        <f t="shared" si="213"/>
        <v>8.9739390684305977</v>
      </c>
      <c r="BE82" s="5"/>
      <c r="BF82" s="163"/>
      <c r="BG82" s="163"/>
      <c r="BH82" s="20" t="s">
        <v>58</v>
      </c>
      <c r="BI82" s="21">
        <f>10*BI80</f>
        <v>1.8241666666666667</v>
      </c>
      <c r="BJ82" s="21">
        <f>10*BJ80</f>
        <v>3.372638888888889</v>
      </c>
      <c r="BK82" s="21">
        <f>10*BK80</f>
        <v>4.6913657407407383</v>
      </c>
      <c r="BL82" s="21">
        <f t="shared" ref="BL82:BR82" si="214">10*BL80</f>
        <v>5.8186381172839514</v>
      </c>
      <c r="BM82" s="21">
        <f t="shared" si="214"/>
        <v>6.7863650977366206</v>
      </c>
      <c r="BN82" s="21">
        <f t="shared" si="214"/>
        <v>7.6211375814471953</v>
      </c>
      <c r="BO82" s="21">
        <f t="shared" si="214"/>
        <v>8.3451146512059875</v>
      </c>
      <c r="BP82" s="21">
        <f t="shared" si="214"/>
        <v>8.9767622093383199</v>
      </c>
      <c r="BQ82" s="21">
        <f t="shared" si="214"/>
        <v>9.531468507781927</v>
      </c>
      <c r="BR82" s="21">
        <f t="shared" si="214"/>
        <v>10.022057089818288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215">E55+E68-E129</f>
        <v>0.11889999999999996</v>
      </c>
      <c r="F83" s="17">
        <f t="shared" si="215"/>
        <v>0.12298000000000008</v>
      </c>
      <c r="G83" s="17">
        <f t="shared" si="215"/>
        <v>0.12787599999999982</v>
      </c>
      <c r="H83" s="17">
        <f t="shared" si="215"/>
        <v>0.13375120000000013</v>
      </c>
      <c r="I83" s="17">
        <f t="shared" si="215"/>
        <v>0.14080143999999989</v>
      </c>
      <c r="J83" s="17">
        <f t="shared" si="215"/>
        <v>0.14926172800000037</v>
      </c>
      <c r="K83" s="17">
        <f t="shared" si="215"/>
        <v>0.15941407359999982</v>
      </c>
      <c r="L83" s="17">
        <f t="shared" si="215"/>
        <v>0.17159688831999981</v>
      </c>
      <c r="M83" s="17">
        <f t="shared" si="215"/>
        <v>0.18621626598399932</v>
      </c>
      <c r="N83" s="17">
        <f t="shared" si="215"/>
        <v>0.20375951918080049</v>
      </c>
      <c r="P83" s="163"/>
      <c r="Q83" s="171" t="s">
        <v>45</v>
      </c>
      <c r="R83" s="16" t="s">
        <v>55</v>
      </c>
      <c r="S83" s="17">
        <f t="shared" ref="S83:AB83" si="216">S55+S68-S129</f>
        <v>0.14390000000000003</v>
      </c>
      <c r="T83" s="17">
        <f t="shared" si="216"/>
        <v>0.14798000000000006</v>
      </c>
      <c r="U83" s="17">
        <f t="shared" si="216"/>
        <v>0.1528759999999999</v>
      </c>
      <c r="V83" s="17">
        <f t="shared" si="216"/>
        <v>0.15875120000000009</v>
      </c>
      <c r="W83" s="17">
        <f t="shared" si="216"/>
        <v>0.16580143999999986</v>
      </c>
      <c r="X83" s="17">
        <f t="shared" si="216"/>
        <v>0.17426172800000039</v>
      </c>
      <c r="Y83" s="17">
        <f t="shared" si="216"/>
        <v>0.18441407359999978</v>
      </c>
      <c r="Z83" s="17">
        <f t="shared" si="216"/>
        <v>0.19659688831999983</v>
      </c>
      <c r="AA83" s="17">
        <f t="shared" si="216"/>
        <v>0.21121626598399929</v>
      </c>
      <c r="AB83" s="17">
        <f t="shared" si="216"/>
        <v>0.22875951918080045</v>
      </c>
      <c r="AC83" s="5"/>
      <c r="AD83" s="163"/>
      <c r="AE83" s="171" t="s">
        <v>45</v>
      </c>
      <c r="AF83" s="16" t="s">
        <v>55</v>
      </c>
      <c r="AG83" s="17">
        <f t="shared" ref="AG83:AP83" si="217">AG55+AG68-AG129</f>
        <v>0.16889999999999999</v>
      </c>
      <c r="AH83" s="17">
        <f t="shared" si="217"/>
        <v>0.17298000000000008</v>
      </c>
      <c r="AI83" s="17">
        <f t="shared" si="217"/>
        <v>0.17787599999999987</v>
      </c>
      <c r="AJ83" s="17">
        <f t="shared" si="217"/>
        <v>0.18375120000000011</v>
      </c>
      <c r="AK83" s="17">
        <f t="shared" si="217"/>
        <v>0.19080143999999982</v>
      </c>
      <c r="AL83" s="17">
        <f t="shared" si="217"/>
        <v>0.19926172800000036</v>
      </c>
      <c r="AM83" s="17">
        <f t="shared" si="217"/>
        <v>0.20941407359999981</v>
      </c>
      <c r="AN83" s="17">
        <f t="shared" si="217"/>
        <v>0.22159688831999985</v>
      </c>
      <c r="AO83" s="17">
        <f t="shared" si="217"/>
        <v>0.23621626598399931</v>
      </c>
      <c r="AP83" s="17">
        <f t="shared" si="217"/>
        <v>0.25375951918080047</v>
      </c>
      <c r="AQ83" s="5"/>
      <c r="AR83" s="163"/>
      <c r="AS83" s="171" t="s">
        <v>45</v>
      </c>
      <c r="AT83" s="16" t="s">
        <v>55</v>
      </c>
      <c r="AU83" s="17">
        <f t="shared" ref="AU83:BD83" si="218">AU55+AU68-AU129</f>
        <v>0.19389999999999996</v>
      </c>
      <c r="AV83" s="17">
        <f t="shared" si="218"/>
        <v>0.19798000000000004</v>
      </c>
      <c r="AW83" s="17">
        <f t="shared" si="218"/>
        <v>0.20287599999999983</v>
      </c>
      <c r="AX83" s="17">
        <f t="shared" si="218"/>
        <v>0.20875120000000014</v>
      </c>
      <c r="AY83" s="17">
        <f t="shared" si="218"/>
        <v>0.21580143999999984</v>
      </c>
      <c r="AZ83" s="17">
        <f t="shared" si="218"/>
        <v>0.22426172800000038</v>
      </c>
      <c r="BA83" s="17">
        <f t="shared" si="218"/>
        <v>0.23441407359999983</v>
      </c>
      <c r="BB83" s="17">
        <f t="shared" si="218"/>
        <v>0.24659688831999982</v>
      </c>
      <c r="BC83" s="17">
        <f t="shared" si="218"/>
        <v>0.26121626598399927</v>
      </c>
      <c r="BD83" s="17">
        <f t="shared" si="218"/>
        <v>0.27875951918080044</v>
      </c>
      <c r="BE83" s="5"/>
      <c r="BF83" s="163"/>
      <c r="BG83" s="171" t="s">
        <v>45</v>
      </c>
      <c r="BH83" s="16" t="s">
        <v>55</v>
      </c>
      <c r="BI83" s="17">
        <f t="shared" ref="BI83:BR83" si="219">BI55+BI68-BI129</f>
        <v>0.21889999999999998</v>
      </c>
      <c r="BJ83" s="17">
        <f t="shared" si="219"/>
        <v>0.22298000000000007</v>
      </c>
      <c r="BK83" s="17">
        <f t="shared" si="219"/>
        <v>0.22787599999999986</v>
      </c>
      <c r="BL83" s="17">
        <f t="shared" si="219"/>
        <v>0.2337512000000001</v>
      </c>
      <c r="BM83" s="17">
        <f t="shared" si="219"/>
        <v>0.24080143999999981</v>
      </c>
      <c r="BN83" s="17">
        <f t="shared" si="219"/>
        <v>0.2492617280000004</v>
      </c>
      <c r="BO83" s="17">
        <f t="shared" si="219"/>
        <v>0.25941407359999979</v>
      </c>
      <c r="BP83" s="17">
        <f t="shared" si="219"/>
        <v>0.27159688831999979</v>
      </c>
      <c r="BQ83" s="17">
        <f t="shared" si="219"/>
        <v>0.2862162659839993</v>
      </c>
      <c r="BR83" s="17">
        <f t="shared" si="219"/>
        <v>0.30375951918080046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0.12886172800000001</v>
      </c>
      <c r="J84" s="18"/>
      <c r="K84" s="18"/>
      <c r="L84" s="18"/>
      <c r="M84" s="18"/>
      <c r="N84" s="18">
        <f>SUM(E83:N83)/10</f>
        <v>0.15145571150847997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0.153861728</v>
      </c>
      <c r="X84" s="18"/>
      <c r="Y84" s="18"/>
      <c r="Z84" s="18"/>
      <c r="AA84" s="18"/>
      <c r="AB84" s="18">
        <f>SUM(S83:AB83)/10</f>
        <v>0.17645571150848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0.17886172799999994</v>
      </c>
      <c r="AL84" s="18"/>
      <c r="AM84" s="18"/>
      <c r="AN84" s="18"/>
      <c r="AO84" s="18"/>
      <c r="AP84" s="18">
        <f>SUM(AG83:AP83)/10</f>
        <v>0.20145571150847999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0.20386172799999996</v>
      </c>
      <c r="AZ84" s="18"/>
      <c r="BA84" s="18"/>
      <c r="BB84" s="18"/>
      <c r="BC84" s="18"/>
      <c r="BD84" s="18">
        <f>SUM(AU83:BD83)/10</f>
        <v>0.22645571150847993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0.22886172799999996</v>
      </c>
      <c r="BN84" s="18"/>
      <c r="BO84" s="18"/>
      <c r="BP84" s="18"/>
      <c r="BQ84" s="18"/>
      <c r="BR84" s="18">
        <f>SUM(BI83:BR83)/10</f>
        <v>0.25145571150848001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220">E81*E$16</f>
        <v>118899.99999999999</v>
      </c>
      <c r="F85" s="23">
        <f t="shared" si="220"/>
        <v>122980.00000000007</v>
      </c>
      <c r="G85" s="23">
        <f t="shared" si="220"/>
        <v>127875.99999999987</v>
      </c>
      <c r="H85" s="23">
        <f t="shared" si="220"/>
        <v>133751.20000000016</v>
      </c>
      <c r="I85" s="23">
        <f t="shared" si="220"/>
        <v>140801.43999999986</v>
      </c>
      <c r="J85" s="23">
        <f t="shared" si="220"/>
        <v>149261.72800000041</v>
      </c>
      <c r="K85" s="23">
        <f t="shared" si="220"/>
        <v>159414.07359999983</v>
      </c>
      <c r="L85" s="23">
        <f t="shared" si="220"/>
        <v>171596.88831999979</v>
      </c>
      <c r="M85" s="23">
        <f t="shared" si="220"/>
        <v>186216.26598399927</v>
      </c>
      <c r="N85" s="23">
        <f t="shared" si="220"/>
        <v>203759.51918080042</v>
      </c>
      <c r="P85" s="163"/>
      <c r="Q85" s="163"/>
      <c r="R85" s="20" t="s">
        <v>57</v>
      </c>
      <c r="S85" s="23">
        <f t="shared" ref="S85:AB85" si="221">S81*S$16</f>
        <v>143900</v>
      </c>
      <c r="T85" s="23">
        <f t="shared" si="221"/>
        <v>147980.00000000003</v>
      </c>
      <c r="U85" s="23">
        <f t="shared" si="221"/>
        <v>152875.99999999991</v>
      </c>
      <c r="V85" s="23">
        <f t="shared" si="221"/>
        <v>158751.20000000013</v>
      </c>
      <c r="W85" s="23">
        <f t="shared" si="221"/>
        <v>165801.43999999989</v>
      </c>
      <c r="X85" s="23">
        <f t="shared" si="221"/>
        <v>174261.72800000041</v>
      </c>
      <c r="Y85" s="23">
        <f t="shared" si="221"/>
        <v>184414.0735999998</v>
      </c>
      <c r="Z85" s="23">
        <f t="shared" si="221"/>
        <v>196596.88831999979</v>
      </c>
      <c r="AA85" s="23">
        <f t="shared" si="221"/>
        <v>211216.26598399933</v>
      </c>
      <c r="AB85" s="23">
        <f t="shared" si="221"/>
        <v>228759.51918080042</v>
      </c>
      <c r="AC85" s="5"/>
      <c r="AD85" s="163"/>
      <c r="AE85" s="163"/>
      <c r="AF85" s="20" t="s">
        <v>57</v>
      </c>
      <c r="AG85" s="23">
        <f t="shared" ref="AG85:AP85" si="222">AG81*AG$16</f>
        <v>168899.99999999997</v>
      </c>
      <c r="AH85" s="23">
        <f t="shared" si="222"/>
        <v>172980.00000000006</v>
      </c>
      <c r="AI85" s="23">
        <f t="shared" si="222"/>
        <v>177875.99999999988</v>
      </c>
      <c r="AJ85" s="23">
        <f t="shared" si="222"/>
        <v>183751.20000000013</v>
      </c>
      <c r="AK85" s="23">
        <f t="shared" si="222"/>
        <v>190801.43999999983</v>
      </c>
      <c r="AL85" s="23">
        <f t="shared" si="222"/>
        <v>199261.72800000038</v>
      </c>
      <c r="AM85" s="23">
        <f t="shared" si="222"/>
        <v>209414.0735999998</v>
      </c>
      <c r="AN85" s="23">
        <f t="shared" si="222"/>
        <v>221596.88831999974</v>
      </c>
      <c r="AO85" s="23">
        <f t="shared" si="222"/>
        <v>236216.26598399933</v>
      </c>
      <c r="AP85" s="23">
        <f t="shared" si="222"/>
        <v>253759.5191808005</v>
      </c>
      <c r="AQ85" s="5"/>
      <c r="AR85" s="163"/>
      <c r="AS85" s="163"/>
      <c r="AT85" s="20" t="s">
        <v>57</v>
      </c>
      <c r="AU85" s="23">
        <f t="shared" ref="AU85:BD85" si="223">AU81*AU$16</f>
        <v>193900.00000000003</v>
      </c>
      <c r="AV85" s="23">
        <f t="shared" si="223"/>
        <v>197980.00000000006</v>
      </c>
      <c r="AW85" s="23">
        <f t="shared" si="223"/>
        <v>202875.99999999988</v>
      </c>
      <c r="AX85" s="23">
        <f t="shared" si="223"/>
        <v>208751.20000000016</v>
      </c>
      <c r="AY85" s="23">
        <f t="shared" si="223"/>
        <v>215801.43999999986</v>
      </c>
      <c r="AZ85" s="23">
        <f t="shared" si="223"/>
        <v>224261.72800000041</v>
      </c>
      <c r="BA85" s="23">
        <f t="shared" si="223"/>
        <v>234414.07359999983</v>
      </c>
      <c r="BB85" s="23">
        <f t="shared" si="223"/>
        <v>246596.88831999985</v>
      </c>
      <c r="BC85" s="23">
        <f t="shared" si="223"/>
        <v>261216.26598399927</v>
      </c>
      <c r="BD85" s="23">
        <f t="shared" si="223"/>
        <v>278759.51918080042</v>
      </c>
      <c r="BE85" s="5"/>
      <c r="BF85" s="163"/>
      <c r="BG85" s="163"/>
      <c r="BH85" s="20" t="s">
        <v>57</v>
      </c>
      <c r="BI85" s="23">
        <f t="shared" ref="BI85:BR85" si="224">BI81*BI$16</f>
        <v>218900</v>
      </c>
      <c r="BJ85" s="23">
        <f t="shared" si="224"/>
        <v>222980.00000000003</v>
      </c>
      <c r="BK85" s="23">
        <f t="shared" si="224"/>
        <v>227875.9999999998</v>
      </c>
      <c r="BL85" s="23">
        <f t="shared" si="224"/>
        <v>233751.20000000013</v>
      </c>
      <c r="BM85" s="23">
        <f t="shared" si="224"/>
        <v>240801.43999999983</v>
      </c>
      <c r="BN85" s="23">
        <f t="shared" si="224"/>
        <v>249261.72800000038</v>
      </c>
      <c r="BO85" s="23">
        <f t="shared" si="224"/>
        <v>259414.07359999983</v>
      </c>
      <c r="BP85" s="23">
        <f t="shared" si="224"/>
        <v>271596.88831999974</v>
      </c>
      <c r="BQ85" s="23">
        <f t="shared" si="224"/>
        <v>286216.2659839993</v>
      </c>
      <c r="BR85" s="23">
        <f t="shared" si="224"/>
        <v>303759.51918080047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128861.72799999997</v>
      </c>
      <c r="J86" s="23"/>
      <c r="K86" s="23"/>
      <c r="L86" s="23"/>
      <c r="M86" s="23"/>
      <c r="N86" s="23">
        <f>SUM(E85:N85)/10</f>
        <v>151455.71150847996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153861.72799999997</v>
      </c>
      <c r="X86" s="23"/>
      <c r="Y86" s="23"/>
      <c r="Z86" s="23"/>
      <c r="AA86" s="23"/>
      <c r="AB86" s="23">
        <f>SUM(S85:AB85)/10</f>
        <v>176455.71150847996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178861.72799999994</v>
      </c>
      <c r="AL86" s="23"/>
      <c r="AM86" s="23"/>
      <c r="AN86" s="23"/>
      <c r="AO86" s="23"/>
      <c r="AP86" s="23">
        <f>SUM(AG85:AP85)/10</f>
        <v>201455.71150847996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203861.728</v>
      </c>
      <c r="AZ86" s="23"/>
      <c r="BA86" s="23"/>
      <c r="BB86" s="23"/>
      <c r="BC86" s="23"/>
      <c r="BD86" s="23">
        <f>SUM(AU85:BD85)/10</f>
        <v>226455.71150847999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228861.72799999994</v>
      </c>
      <c r="BN86" s="23"/>
      <c r="BO86" s="23"/>
      <c r="BP86" s="23"/>
      <c r="BQ86" s="23"/>
      <c r="BR86" s="23">
        <f>SUM(BI85:BR85)/10</f>
        <v>251455.7115084799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118899.99999999999</v>
      </c>
      <c r="F87" s="22">
        <f t="shared" ref="F87:N87" si="225">E87+F85</f>
        <v>241880.00000000006</v>
      </c>
      <c r="G87" s="22">
        <f t="shared" si="225"/>
        <v>369755.99999999994</v>
      </c>
      <c r="H87" s="22">
        <f t="shared" si="225"/>
        <v>503507.20000000007</v>
      </c>
      <c r="I87" s="22">
        <f t="shared" si="225"/>
        <v>644308.6399999999</v>
      </c>
      <c r="J87" s="22">
        <f t="shared" si="225"/>
        <v>793570.36800000025</v>
      </c>
      <c r="K87" s="22">
        <f t="shared" si="225"/>
        <v>952984.44160000002</v>
      </c>
      <c r="L87" s="22">
        <f t="shared" si="225"/>
        <v>1124581.3299199999</v>
      </c>
      <c r="M87" s="22">
        <f t="shared" si="225"/>
        <v>1310797.5959039992</v>
      </c>
      <c r="N87" s="22">
        <f t="shared" si="225"/>
        <v>1514557.1150847995</v>
      </c>
      <c r="P87" s="163"/>
      <c r="Q87" s="163"/>
      <c r="R87" s="20" t="s">
        <v>58</v>
      </c>
      <c r="S87" s="22">
        <f>S85</f>
        <v>143900</v>
      </c>
      <c r="T87" s="22">
        <f t="shared" ref="T87:AB87" si="226">S87+T85</f>
        <v>291880</v>
      </c>
      <c r="U87" s="22">
        <f t="shared" si="226"/>
        <v>444755.99999999988</v>
      </c>
      <c r="V87" s="22">
        <f t="shared" si="226"/>
        <v>603507.19999999995</v>
      </c>
      <c r="W87" s="22">
        <f t="shared" si="226"/>
        <v>769308.6399999999</v>
      </c>
      <c r="X87" s="22">
        <f t="shared" si="226"/>
        <v>943570.36800000025</v>
      </c>
      <c r="Y87" s="22">
        <f t="shared" si="226"/>
        <v>1127984.4416</v>
      </c>
      <c r="Z87" s="22">
        <f t="shared" si="226"/>
        <v>1324581.3299199999</v>
      </c>
      <c r="AA87" s="22">
        <f t="shared" si="226"/>
        <v>1535797.5959039992</v>
      </c>
      <c r="AB87" s="22">
        <f t="shared" si="226"/>
        <v>1764557.1150847995</v>
      </c>
      <c r="AC87" s="5"/>
      <c r="AD87" s="163"/>
      <c r="AE87" s="163"/>
      <c r="AF87" s="20" t="s">
        <v>58</v>
      </c>
      <c r="AG87" s="22">
        <f>AG85</f>
        <v>168899.99999999997</v>
      </c>
      <c r="AH87" s="22">
        <f t="shared" ref="AH87:AP87" si="227">AG87+AH85</f>
        <v>341880</v>
      </c>
      <c r="AI87" s="22">
        <f t="shared" si="227"/>
        <v>519755.99999999988</v>
      </c>
      <c r="AJ87" s="22">
        <f t="shared" si="227"/>
        <v>703507.2</v>
      </c>
      <c r="AK87" s="22">
        <f t="shared" si="227"/>
        <v>894308.63999999978</v>
      </c>
      <c r="AL87" s="22">
        <f t="shared" si="227"/>
        <v>1093570.3680000002</v>
      </c>
      <c r="AM87" s="22">
        <f t="shared" si="227"/>
        <v>1302984.4416</v>
      </c>
      <c r="AN87" s="22">
        <f t="shared" si="227"/>
        <v>1524581.3299199997</v>
      </c>
      <c r="AO87" s="22">
        <f t="shared" si="227"/>
        <v>1760797.5959039989</v>
      </c>
      <c r="AP87" s="22">
        <f t="shared" si="227"/>
        <v>2014557.1150847995</v>
      </c>
      <c r="AQ87" s="5"/>
      <c r="AR87" s="163"/>
      <c r="AS87" s="163"/>
      <c r="AT87" s="20" t="s">
        <v>58</v>
      </c>
      <c r="AU87" s="22">
        <f>AU85</f>
        <v>193900.00000000003</v>
      </c>
      <c r="AV87" s="22">
        <f t="shared" ref="AV87:BD87" si="228">AU87+AV85</f>
        <v>391880.00000000012</v>
      </c>
      <c r="AW87" s="22">
        <f t="shared" si="228"/>
        <v>594756</v>
      </c>
      <c r="AX87" s="22">
        <f t="shared" si="228"/>
        <v>803507.20000000019</v>
      </c>
      <c r="AY87" s="22">
        <f t="shared" si="228"/>
        <v>1019308.64</v>
      </c>
      <c r="AZ87" s="22">
        <f t="shared" si="228"/>
        <v>1243570.3680000005</v>
      </c>
      <c r="BA87" s="22">
        <f t="shared" si="228"/>
        <v>1477984.4416000003</v>
      </c>
      <c r="BB87" s="22">
        <f t="shared" si="228"/>
        <v>1724581.3299200002</v>
      </c>
      <c r="BC87" s="22">
        <f t="shared" si="228"/>
        <v>1985797.5959039994</v>
      </c>
      <c r="BD87" s="22">
        <f t="shared" si="228"/>
        <v>2264557.1150847999</v>
      </c>
      <c r="BE87" s="5"/>
      <c r="BF87" s="163"/>
      <c r="BG87" s="163"/>
      <c r="BH87" s="20" t="s">
        <v>58</v>
      </c>
      <c r="BI87" s="22">
        <f>BI85</f>
        <v>218900</v>
      </c>
      <c r="BJ87" s="22">
        <f t="shared" ref="BJ87:BR87" si="229">BI87+BJ85</f>
        <v>441880</v>
      </c>
      <c r="BK87" s="22">
        <f t="shared" si="229"/>
        <v>669755.99999999977</v>
      </c>
      <c r="BL87" s="22">
        <f t="shared" si="229"/>
        <v>903507.2</v>
      </c>
      <c r="BM87" s="22">
        <f t="shared" si="229"/>
        <v>1144308.6399999997</v>
      </c>
      <c r="BN87" s="22">
        <f t="shared" si="229"/>
        <v>1393570.368</v>
      </c>
      <c r="BO87" s="22">
        <f t="shared" si="229"/>
        <v>1652984.4415999998</v>
      </c>
      <c r="BP87" s="22">
        <f t="shared" si="229"/>
        <v>1924581.3299199995</v>
      </c>
      <c r="BQ87" s="22">
        <f t="shared" si="229"/>
        <v>2210797.5959039987</v>
      </c>
      <c r="BR87" s="22">
        <f t="shared" si="229"/>
        <v>2514557.115084799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230">E58+E73-E132</f>
        <v>0.11889999999999996</v>
      </c>
      <c r="F88" s="17">
        <f t="shared" si="230"/>
        <v>0.14676000000000011</v>
      </c>
      <c r="G88" s="17">
        <f t="shared" si="230"/>
        <v>0.1810079999999995</v>
      </c>
      <c r="H88" s="17">
        <f t="shared" si="230"/>
        <v>0.22308480000000119</v>
      </c>
      <c r="I88" s="17">
        <f t="shared" si="230"/>
        <v>0.27475199999999839</v>
      </c>
      <c r="J88" s="17">
        <f t="shared" si="230"/>
        <v>0.33816268800000365</v>
      </c>
      <c r="K88" s="17">
        <f t="shared" si="230"/>
        <v>0.41594757119999487</v>
      </c>
      <c r="L88" s="17">
        <f t="shared" si="230"/>
        <v>0.51131990015999973</v>
      </c>
      <c r="M88" s="17">
        <f t="shared" si="230"/>
        <v>0.62820325785599063</v>
      </c>
      <c r="N88" s="17">
        <f t="shared" si="230"/>
        <v>0.77138716262402029</v>
      </c>
      <c r="P88" s="163"/>
      <c r="Q88" s="171" t="s">
        <v>44</v>
      </c>
      <c r="R88" s="16" t="s">
        <v>55</v>
      </c>
      <c r="S88" s="17">
        <f t="shared" ref="S88:AB88" si="231">S58+S73-S132</f>
        <v>0.14390000000000003</v>
      </c>
      <c r="T88" s="17">
        <f t="shared" si="231"/>
        <v>0.17675999999999997</v>
      </c>
      <c r="U88" s="17">
        <f t="shared" si="231"/>
        <v>0.21700799999999965</v>
      </c>
      <c r="V88" s="17">
        <f t="shared" si="231"/>
        <v>0.26628480000000104</v>
      </c>
      <c r="W88" s="17">
        <f t="shared" si="231"/>
        <v>0.32659199999999877</v>
      </c>
      <c r="X88" s="17">
        <f t="shared" si="231"/>
        <v>0.40037068800000325</v>
      </c>
      <c r="Y88" s="17">
        <f t="shared" si="231"/>
        <v>0.49059717119999574</v>
      </c>
      <c r="Z88" s="17">
        <f t="shared" si="231"/>
        <v>0.60089942015999886</v>
      </c>
      <c r="AA88" s="17">
        <f t="shared" si="231"/>
        <v>0.7356986818559923</v>
      </c>
      <c r="AB88" s="17">
        <f t="shared" si="231"/>
        <v>0.90038167142401848</v>
      </c>
      <c r="AC88" s="5"/>
      <c r="AD88" s="163"/>
      <c r="AE88" s="171" t="s">
        <v>44</v>
      </c>
      <c r="AF88" s="16" t="s">
        <v>55</v>
      </c>
      <c r="AG88" s="17">
        <f t="shared" ref="AG88:AP88" si="232">AG58+AG73-AG132</f>
        <v>0.16889999999999999</v>
      </c>
      <c r="AH88" s="17">
        <f t="shared" si="232"/>
        <v>0.20676000000000011</v>
      </c>
      <c r="AI88" s="17">
        <f t="shared" si="232"/>
        <v>0.25300799999999962</v>
      </c>
      <c r="AJ88" s="17">
        <f t="shared" si="232"/>
        <v>0.30948480000000078</v>
      </c>
      <c r="AK88" s="17">
        <f t="shared" si="232"/>
        <v>0.37843199999999871</v>
      </c>
      <c r="AL88" s="17">
        <f t="shared" si="232"/>
        <v>0.4625786880000034</v>
      </c>
      <c r="AM88" s="17">
        <f t="shared" si="232"/>
        <v>0.56524677119999645</v>
      </c>
      <c r="AN88" s="17">
        <f t="shared" si="232"/>
        <v>0.69047894015999889</v>
      </c>
      <c r="AO88" s="17">
        <f t="shared" si="232"/>
        <v>0.84319410585599219</v>
      </c>
      <c r="AP88" s="17">
        <f t="shared" si="232"/>
        <v>1.0293761802240153</v>
      </c>
      <c r="AQ88" s="5"/>
      <c r="AR88" s="163"/>
      <c r="AS88" s="171" t="s">
        <v>44</v>
      </c>
      <c r="AT88" s="16" t="s">
        <v>55</v>
      </c>
      <c r="AU88" s="17">
        <f t="shared" ref="AU88:BD88" si="233">AU58+AU73-AU132</f>
        <v>0.19389999999999996</v>
      </c>
      <c r="AV88" s="17">
        <f t="shared" si="233"/>
        <v>0.23676000000000003</v>
      </c>
      <c r="AW88" s="17">
        <f t="shared" si="233"/>
        <v>0.28900799999999965</v>
      </c>
      <c r="AX88" s="17">
        <f t="shared" si="233"/>
        <v>0.35268480000000091</v>
      </c>
      <c r="AY88" s="17">
        <f t="shared" si="233"/>
        <v>0.4302719999999986</v>
      </c>
      <c r="AZ88" s="17">
        <f t="shared" si="233"/>
        <v>0.52478668800000317</v>
      </c>
      <c r="BA88" s="17">
        <f t="shared" si="233"/>
        <v>0.63989637119999565</v>
      </c>
      <c r="BB88" s="17">
        <f t="shared" si="233"/>
        <v>0.7800584601599998</v>
      </c>
      <c r="BC88" s="17">
        <f t="shared" si="233"/>
        <v>0.95068952985599275</v>
      </c>
      <c r="BD88" s="17">
        <f t="shared" si="233"/>
        <v>1.1583706890240144</v>
      </c>
      <c r="BE88" s="5"/>
      <c r="BF88" s="163"/>
      <c r="BG88" s="171" t="s">
        <v>44</v>
      </c>
      <c r="BH88" s="16" t="s">
        <v>55</v>
      </c>
      <c r="BI88" s="17">
        <f t="shared" ref="BI88:BR88" si="234">BI58+BI73-BI132</f>
        <v>0.21889999999999998</v>
      </c>
      <c r="BJ88" s="17">
        <f t="shared" si="234"/>
        <v>0.26675999999999994</v>
      </c>
      <c r="BK88" s="17">
        <f t="shared" si="234"/>
        <v>0.32500799999999969</v>
      </c>
      <c r="BL88" s="17">
        <f t="shared" si="234"/>
        <v>0.39588480000000081</v>
      </c>
      <c r="BM88" s="17">
        <f t="shared" si="234"/>
        <v>0.48211199999999849</v>
      </c>
      <c r="BN88" s="17">
        <f t="shared" si="234"/>
        <v>0.58699468800000276</v>
      </c>
      <c r="BO88" s="17">
        <f t="shared" si="234"/>
        <v>0.71454597119999685</v>
      </c>
      <c r="BP88" s="17">
        <f t="shared" si="234"/>
        <v>0.86963798016000005</v>
      </c>
      <c r="BQ88" s="17">
        <f t="shared" si="234"/>
        <v>1.0581849538559953</v>
      </c>
      <c r="BR88" s="17">
        <f t="shared" si="234"/>
        <v>1.2873651978240108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0.18890095999999984</v>
      </c>
      <c r="J89" s="18"/>
      <c r="K89" s="18"/>
      <c r="L89" s="18"/>
      <c r="M89" s="18"/>
      <c r="N89" s="18">
        <f>SUM(E88:N88)/10</f>
        <v>0.36095253798400084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0.22610895999999991</v>
      </c>
      <c r="X89" s="18"/>
      <c r="Y89" s="18"/>
      <c r="Z89" s="18"/>
      <c r="AA89" s="18"/>
      <c r="AB89" s="18">
        <f>SUM(S88:AB88)/10</f>
        <v>0.42584924326400075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0.26331695999999988</v>
      </c>
      <c r="AL89" s="18"/>
      <c r="AM89" s="18"/>
      <c r="AN89" s="18"/>
      <c r="AO89" s="18"/>
      <c r="AP89" s="18">
        <f>SUM(AG88:AP88)/10</f>
        <v>0.49074594854400055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0.30052495999999984</v>
      </c>
      <c r="AZ89" s="18"/>
      <c r="BA89" s="18"/>
      <c r="BB89" s="18"/>
      <c r="BC89" s="18"/>
      <c r="BD89" s="18">
        <f>SUM(AU88:BD88)/10</f>
        <v>0.55564265382400047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0.33773295999999975</v>
      </c>
      <c r="BN89" s="18"/>
      <c r="BO89" s="18"/>
      <c r="BP89" s="18"/>
      <c r="BQ89" s="18"/>
      <c r="BR89" s="18">
        <f>SUM(BI88:BR88)/10</f>
        <v>0.62053935910400049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118899.99999999999</v>
      </c>
      <c r="F90" s="23">
        <f>F92-E92</f>
        <v>146760.00000000012</v>
      </c>
      <c r="G90" s="23">
        <f>G92-F92</f>
        <v>181007.99999999948</v>
      </c>
      <c r="H90" s="23">
        <f t="shared" ref="H90:N90" si="235">H92-G92</f>
        <v>223084.80000000115</v>
      </c>
      <c r="I90" s="23">
        <f t="shared" si="235"/>
        <v>274751.99999999837</v>
      </c>
      <c r="J90" s="23">
        <f t="shared" si="235"/>
        <v>338162.68800000381</v>
      </c>
      <c r="K90" s="23">
        <f t="shared" si="235"/>
        <v>415947.5711999957</v>
      </c>
      <c r="L90" s="23">
        <f t="shared" si="235"/>
        <v>511319.90015999973</v>
      </c>
      <c r="M90" s="23">
        <f t="shared" si="235"/>
        <v>628203.25785599044</v>
      </c>
      <c r="N90" s="23">
        <f t="shared" si="235"/>
        <v>771387.16262402013</v>
      </c>
      <c r="P90" s="163"/>
      <c r="Q90" s="163"/>
      <c r="R90" s="20" t="s">
        <v>57</v>
      </c>
      <c r="S90" s="23">
        <f>S92</f>
        <v>143900</v>
      </c>
      <c r="T90" s="23">
        <f>T92-S92</f>
        <v>176760.00000000006</v>
      </c>
      <c r="U90" s="23">
        <f>U92-T92</f>
        <v>217007.99999999959</v>
      </c>
      <c r="V90" s="23">
        <f t="shared" ref="V90:AB90" si="236">V92-U92</f>
        <v>266284.80000000075</v>
      </c>
      <c r="W90" s="23">
        <f t="shared" si="236"/>
        <v>326591.99999999919</v>
      </c>
      <c r="X90" s="23">
        <f t="shared" si="236"/>
        <v>400370.68800000357</v>
      </c>
      <c r="Y90" s="23">
        <f t="shared" si="236"/>
        <v>490597.17119999556</v>
      </c>
      <c r="Z90" s="23">
        <f t="shared" si="236"/>
        <v>600899.42015999882</v>
      </c>
      <c r="AA90" s="23">
        <f t="shared" si="236"/>
        <v>735698.68185599241</v>
      </c>
      <c r="AB90" s="23">
        <f t="shared" si="236"/>
        <v>900381.67142401775</v>
      </c>
      <c r="AC90" s="5"/>
      <c r="AD90" s="163"/>
      <c r="AE90" s="163"/>
      <c r="AF90" s="20" t="s">
        <v>57</v>
      </c>
      <c r="AG90" s="23">
        <f>AG92</f>
        <v>168899.99999999997</v>
      </c>
      <c r="AH90" s="23">
        <f>AH92-AG92</f>
        <v>206760.00000000009</v>
      </c>
      <c r="AI90" s="23">
        <f>AI92-AH92</f>
        <v>253007.99999999971</v>
      </c>
      <c r="AJ90" s="23">
        <f t="shared" ref="AJ90:AP90" si="237">AJ92-AI92</f>
        <v>309484.80000000063</v>
      </c>
      <c r="AK90" s="23">
        <f t="shared" si="237"/>
        <v>378431.99999999872</v>
      </c>
      <c r="AL90" s="23">
        <f t="shared" si="237"/>
        <v>462578.68800000334</v>
      </c>
      <c r="AM90" s="23">
        <f t="shared" si="237"/>
        <v>565246.77119999682</v>
      </c>
      <c r="AN90" s="23">
        <f t="shared" si="237"/>
        <v>690478.94015999883</v>
      </c>
      <c r="AO90" s="23">
        <f t="shared" si="237"/>
        <v>843194.10585599206</v>
      </c>
      <c r="AP90" s="23">
        <f t="shared" si="237"/>
        <v>1029376.1802240154</v>
      </c>
      <c r="AQ90" s="5"/>
      <c r="AR90" s="163"/>
      <c r="AS90" s="163"/>
      <c r="AT90" s="20" t="s">
        <v>57</v>
      </c>
      <c r="AU90" s="23">
        <f>AU92</f>
        <v>193900.00000000003</v>
      </c>
      <c r="AV90" s="23">
        <f>AV92-AU92</f>
        <v>236760.00000000009</v>
      </c>
      <c r="AW90" s="23">
        <f>AW92-AV92</f>
        <v>289007.99999999965</v>
      </c>
      <c r="AX90" s="23">
        <f t="shared" ref="AX90:BD90" si="238">AX92-AW92</f>
        <v>352684.80000000051</v>
      </c>
      <c r="AY90" s="23">
        <f t="shared" si="238"/>
        <v>430271.99999999884</v>
      </c>
      <c r="AZ90" s="23">
        <f t="shared" si="238"/>
        <v>524786.68800000311</v>
      </c>
      <c r="BA90" s="23">
        <f t="shared" si="238"/>
        <v>639896.37119999668</v>
      </c>
      <c r="BB90" s="23">
        <f t="shared" si="238"/>
        <v>780058.46015999978</v>
      </c>
      <c r="BC90" s="23">
        <f t="shared" si="238"/>
        <v>950689.52985599218</v>
      </c>
      <c r="BD90" s="23">
        <f t="shared" si="238"/>
        <v>1158370.6890240144</v>
      </c>
      <c r="BE90" s="5"/>
      <c r="BF90" s="163"/>
      <c r="BG90" s="163"/>
      <c r="BH90" s="20" t="s">
        <v>57</v>
      </c>
      <c r="BI90" s="23">
        <f>BI92</f>
        <v>218900</v>
      </c>
      <c r="BJ90" s="23">
        <f>BJ92-BI92</f>
        <v>266760</v>
      </c>
      <c r="BK90" s="23">
        <f>BK92-BJ92</f>
        <v>325007.99999999953</v>
      </c>
      <c r="BL90" s="23">
        <f t="shared" ref="BL90:BR90" si="239">BL92-BK92</f>
        <v>395884.80000000075</v>
      </c>
      <c r="BM90" s="23">
        <f t="shared" si="239"/>
        <v>482111.9999999986</v>
      </c>
      <c r="BN90" s="23">
        <f t="shared" si="239"/>
        <v>586994.68800000334</v>
      </c>
      <c r="BO90" s="23">
        <f t="shared" si="239"/>
        <v>714545.97119999724</v>
      </c>
      <c r="BP90" s="23">
        <f t="shared" si="239"/>
        <v>869637.98015999841</v>
      </c>
      <c r="BQ90" s="23">
        <f t="shared" si="239"/>
        <v>1058184.9538559965</v>
      </c>
      <c r="BR90" s="23">
        <f t="shared" si="239"/>
        <v>1287365.1978240097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188900.95999999982</v>
      </c>
      <c r="J91" s="23"/>
      <c r="K91" s="23"/>
      <c r="L91" s="23"/>
      <c r="M91" s="23"/>
      <c r="N91" s="23">
        <f>SUM(E90:N90)/10</f>
        <v>360952.53798400087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226108.9599999999</v>
      </c>
      <c r="X91" s="23"/>
      <c r="Y91" s="23"/>
      <c r="Z91" s="23"/>
      <c r="AA91" s="23"/>
      <c r="AB91" s="23">
        <f>SUM(S90:AB90)/10</f>
        <v>425849.24326400075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263316.95999999985</v>
      </c>
      <c r="AL91" s="23"/>
      <c r="AM91" s="23"/>
      <c r="AN91" s="23"/>
      <c r="AO91" s="23"/>
      <c r="AP91" s="23">
        <f>SUM(AG90:AP90)/10</f>
        <v>490745.94854400057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300524.95999999985</v>
      </c>
      <c r="AZ91" s="23"/>
      <c r="BA91" s="23"/>
      <c r="BB91" s="23"/>
      <c r="BC91" s="23"/>
      <c r="BD91" s="23">
        <f>SUM(AU90:BD90)/10</f>
        <v>555642.6538240005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337732.95999999979</v>
      </c>
      <c r="BN91" s="23"/>
      <c r="BO91" s="23"/>
      <c r="BP91" s="23"/>
      <c r="BQ91" s="23"/>
      <c r="BR91" s="23">
        <f>SUM(BI90:BR90)/10</f>
        <v>620539.35910400038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240">E82*E$16</f>
        <v>118899.99999999999</v>
      </c>
      <c r="F92" s="22">
        <f t="shared" si="240"/>
        <v>265660.00000000012</v>
      </c>
      <c r="G92" s="22">
        <f t="shared" si="240"/>
        <v>446667.99999999959</v>
      </c>
      <c r="H92" s="22">
        <f t="shared" si="240"/>
        <v>669752.80000000075</v>
      </c>
      <c r="I92" s="22">
        <f t="shared" si="240"/>
        <v>944504.79999999912</v>
      </c>
      <c r="J92" s="22">
        <f t="shared" si="240"/>
        <v>1282667.4880000029</v>
      </c>
      <c r="K92" s="22">
        <f t="shared" si="240"/>
        <v>1698615.0591999986</v>
      </c>
      <c r="L92" s="22">
        <f t="shared" si="240"/>
        <v>2209934.9593599983</v>
      </c>
      <c r="M92" s="22">
        <f t="shared" si="240"/>
        <v>2838138.2172159888</v>
      </c>
      <c r="N92" s="22">
        <f t="shared" si="240"/>
        <v>3609525.3798400089</v>
      </c>
      <c r="P92" s="163"/>
      <c r="Q92" s="163"/>
      <c r="R92" s="20" t="s">
        <v>58</v>
      </c>
      <c r="S92" s="22">
        <f t="shared" ref="S92:AB92" si="241">S82*S$16</f>
        <v>143900</v>
      </c>
      <c r="T92" s="22">
        <f t="shared" si="241"/>
        <v>320660.00000000006</v>
      </c>
      <c r="U92" s="22">
        <f t="shared" si="241"/>
        <v>537667.99999999965</v>
      </c>
      <c r="V92" s="22">
        <f t="shared" si="241"/>
        <v>803952.8000000004</v>
      </c>
      <c r="W92" s="22">
        <f t="shared" si="241"/>
        <v>1130544.7999999996</v>
      </c>
      <c r="X92" s="22">
        <f t="shared" si="241"/>
        <v>1530915.4880000032</v>
      </c>
      <c r="Y92" s="22">
        <f t="shared" si="241"/>
        <v>2021512.6591999987</v>
      </c>
      <c r="Z92" s="22">
        <f t="shared" si="241"/>
        <v>2622412.0793599975</v>
      </c>
      <c r="AA92" s="22">
        <f t="shared" si="241"/>
        <v>3358110.7612159899</v>
      </c>
      <c r="AB92" s="22">
        <f t="shared" si="241"/>
        <v>4258492.4326400077</v>
      </c>
      <c r="AC92" s="5"/>
      <c r="AD92" s="163"/>
      <c r="AE92" s="163"/>
      <c r="AF92" s="20" t="s">
        <v>58</v>
      </c>
      <c r="AG92" s="22">
        <f t="shared" ref="AG92:AP92" si="242">AG82*AG$16</f>
        <v>168899.99999999997</v>
      </c>
      <c r="AH92" s="22">
        <f t="shared" si="242"/>
        <v>375660.00000000006</v>
      </c>
      <c r="AI92" s="22">
        <f t="shared" si="242"/>
        <v>628667.99999999977</v>
      </c>
      <c r="AJ92" s="22">
        <f t="shared" si="242"/>
        <v>938152.8000000004</v>
      </c>
      <c r="AK92" s="22">
        <f t="shared" si="242"/>
        <v>1316584.7999999991</v>
      </c>
      <c r="AL92" s="22">
        <f t="shared" si="242"/>
        <v>1779163.4880000025</v>
      </c>
      <c r="AM92" s="22">
        <f t="shared" si="242"/>
        <v>2344410.2591999993</v>
      </c>
      <c r="AN92" s="22">
        <f t="shared" si="242"/>
        <v>3034889.1993599981</v>
      </c>
      <c r="AO92" s="22">
        <f t="shared" si="242"/>
        <v>3878083.3052159902</v>
      </c>
      <c r="AP92" s="22">
        <f t="shared" si="242"/>
        <v>4907459.4854400055</v>
      </c>
      <c r="AQ92" s="5"/>
      <c r="AR92" s="163"/>
      <c r="AS92" s="163"/>
      <c r="AT92" s="20" t="s">
        <v>58</v>
      </c>
      <c r="AU92" s="22">
        <f t="shared" ref="AU92:BD92" si="243">AU82*AU$16</f>
        <v>193900.00000000003</v>
      </c>
      <c r="AV92" s="22">
        <f t="shared" si="243"/>
        <v>430660.00000000012</v>
      </c>
      <c r="AW92" s="22">
        <f t="shared" si="243"/>
        <v>719667.99999999977</v>
      </c>
      <c r="AX92" s="22">
        <f t="shared" si="243"/>
        <v>1072352.8000000003</v>
      </c>
      <c r="AY92" s="22">
        <f t="shared" si="243"/>
        <v>1502624.7999999991</v>
      </c>
      <c r="AZ92" s="22">
        <f t="shared" si="243"/>
        <v>2027411.4880000022</v>
      </c>
      <c r="BA92" s="22">
        <f t="shared" si="243"/>
        <v>2667307.8591999989</v>
      </c>
      <c r="BB92" s="22">
        <f t="shared" si="243"/>
        <v>3447366.3193599987</v>
      </c>
      <c r="BC92" s="22">
        <f t="shared" si="243"/>
        <v>4398055.8492159909</v>
      </c>
      <c r="BD92" s="22">
        <f t="shared" si="243"/>
        <v>5556426.5382400053</v>
      </c>
      <c r="BE92" s="5"/>
      <c r="BF92" s="163"/>
      <c r="BG92" s="163"/>
      <c r="BH92" s="20" t="s">
        <v>58</v>
      </c>
      <c r="BI92" s="22">
        <f t="shared" ref="BI92:BR92" si="244">BI82*BI$16</f>
        <v>218900</v>
      </c>
      <c r="BJ92" s="22">
        <f t="shared" si="244"/>
        <v>485660</v>
      </c>
      <c r="BK92" s="22">
        <f t="shared" si="244"/>
        <v>810667.99999999953</v>
      </c>
      <c r="BL92" s="22">
        <f t="shared" si="244"/>
        <v>1206552.8000000003</v>
      </c>
      <c r="BM92" s="22">
        <f t="shared" si="244"/>
        <v>1688664.7999999989</v>
      </c>
      <c r="BN92" s="22">
        <f t="shared" si="244"/>
        <v>2275659.4880000022</v>
      </c>
      <c r="BO92" s="22">
        <f t="shared" si="244"/>
        <v>2990205.4591999995</v>
      </c>
      <c r="BP92" s="22">
        <f t="shared" si="244"/>
        <v>3859843.4393599979</v>
      </c>
      <c r="BQ92" s="22">
        <f t="shared" si="244"/>
        <v>4918028.3932159944</v>
      </c>
      <c r="BR92" s="22">
        <f t="shared" si="244"/>
        <v>6205393.591040004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4.9999999999999996E-2</v>
      </c>
      <c r="F96" s="17">
        <f t="shared" ref="F96:N96" si="245">F$24*$D94</f>
        <v>4.1666666666666678E-2</v>
      </c>
      <c r="G96" s="17">
        <f t="shared" si="245"/>
        <v>3.472222222222221E-2</v>
      </c>
      <c r="H96" s="17">
        <f t="shared" si="245"/>
        <v>2.8935185185185196E-2</v>
      </c>
      <c r="I96" s="17">
        <f t="shared" si="245"/>
        <v>2.4112654320987647E-2</v>
      </c>
      <c r="J96" s="17">
        <f t="shared" si="245"/>
        <v>2.0093878600823067E-2</v>
      </c>
      <c r="K96" s="17">
        <f t="shared" si="245"/>
        <v>1.6744898834019195E-2</v>
      </c>
      <c r="L96" s="17">
        <f t="shared" si="245"/>
        <v>1.3954082361682663E-2</v>
      </c>
      <c r="M96" s="17">
        <f t="shared" si="245"/>
        <v>1.1628401968068868E-2</v>
      </c>
      <c r="N96" s="17">
        <f t="shared" si="245"/>
        <v>9.690334973390757E-3</v>
      </c>
      <c r="P96" s="172" t="s">
        <v>16</v>
      </c>
      <c r="Q96" s="180" t="s">
        <v>41</v>
      </c>
      <c r="R96" s="16" t="s">
        <v>83</v>
      </c>
      <c r="S96" s="17">
        <f>S$24*$D94</f>
        <v>4.9999999999999996E-2</v>
      </c>
      <c r="T96" s="17">
        <f t="shared" ref="T96:AB96" si="246">T$24*$D94</f>
        <v>4.1666666666666678E-2</v>
      </c>
      <c r="U96" s="17">
        <f t="shared" si="246"/>
        <v>3.472222222222221E-2</v>
      </c>
      <c r="V96" s="17">
        <f t="shared" si="246"/>
        <v>2.8935185185185196E-2</v>
      </c>
      <c r="W96" s="17">
        <f t="shared" si="246"/>
        <v>2.4112654320987647E-2</v>
      </c>
      <c r="X96" s="17">
        <f t="shared" si="246"/>
        <v>2.0093878600823067E-2</v>
      </c>
      <c r="Y96" s="17">
        <f t="shared" si="246"/>
        <v>1.6744898834019195E-2</v>
      </c>
      <c r="Z96" s="17">
        <f t="shared" si="246"/>
        <v>1.3954082361682663E-2</v>
      </c>
      <c r="AA96" s="17">
        <f t="shared" si="246"/>
        <v>1.1628401968068868E-2</v>
      </c>
      <c r="AB96" s="17">
        <f t="shared" si="246"/>
        <v>9.690334973390757E-3</v>
      </c>
      <c r="AD96" s="172" t="s">
        <v>16</v>
      </c>
      <c r="AE96" s="180" t="s">
        <v>41</v>
      </c>
      <c r="AF96" s="16" t="s">
        <v>83</v>
      </c>
      <c r="AG96" s="17">
        <f>AG$24*$D94</f>
        <v>4.9999999999999996E-2</v>
      </c>
      <c r="AH96" s="17">
        <f t="shared" ref="AH96:AP96" si="247">AH$24*$D94</f>
        <v>4.1666666666666678E-2</v>
      </c>
      <c r="AI96" s="17">
        <f t="shared" si="247"/>
        <v>3.472222222222221E-2</v>
      </c>
      <c r="AJ96" s="17">
        <f t="shared" si="247"/>
        <v>2.8935185185185196E-2</v>
      </c>
      <c r="AK96" s="17">
        <f t="shared" si="247"/>
        <v>2.4112654320987647E-2</v>
      </c>
      <c r="AL96" s="17">
        <f t="shared" si="247"/>
        <v>2.0093878600823067E-2</v>
      </c>
      <c r="AM96" s="17">
        <f t="shared" si="247"/>
        <v>1.6744898834019195E-2</v>
      </c>
      <c r="AN96" s="17">
        <f t="shared" si="247"/>
        <v>1.3954082361682663E-2</v>
      </c>
      <c r="AO96" s="17">
        <f t="shared" si="247"/>
        <v>1.1628401968068868E-2</v>
      </c>
      <c r="AP96" s="17">
        <f t="shared" si="247"/>
        <v>9.690334973390757E-3</v>
      </c>
      <c r="AR96" s="172" t="s">
        <v>16</v>
      </c>
      <c r="AS96" s="180" t="s">
        <v>41</v>
      </c>
      <c r="AT96" s="16" t="s">
        <v>83</v>
      </c>
      <c r="AU96" s="17">
        <f>AU$24*$D94</f>
        <v>4.9999999999999996E-2</v>
      </c>
      <c r="AV96" s="17">
        <f t="shared" ref="AV96:BD96" si="248">AV$24*$D94</f>
        <v>4.1666666666666678E-2</v>
      </c>
      <c r="AW96" s="17">
        <f t="shared" si="248"/>
        <v>3.472222222222221E-2</v>
      </c>
      <c r="AX96" s="17">
        <f t="shared" si="248"/>
        <v>2.8935185185185196E-2</v>
      </c>
      <c r="AY96" s="17">
        <f t="shared" si="248"/>
        <v>2.4112654320987647E-2</v>
      </c>
      <c r="AZ96" s="17">
        <f t="shared" si="248"/>
        <v>2.0093878600823067E-2</v>
      </c>
      <c r="BA96" s="17">
        <f t="shared" si="248"/>
        <v>1.6744898834019195E-2</v>
      </c>
      <c r="BB96" s="17">
        <f t="shared" si="248"/>
        <v>1.3954082361682663E-2</v>
      </c>
      <c r="BC96" s="17">
        <f t="shared" si="248"/>
        <v>1.1628401968068868E-2</v>
      </c>
      <c r="BD96" s="17">
        <f t="shared" si="248"/>
        <v>9.690334973390757E-3</v>
      </c>
      <c r="BF96" s="172" t="s">
        <v>16</v>
      </c>
      <c r="BG96" s="180" t="s">
        <v>41</v>
      </c>
      <c r="BH96" s="16" t="s">
        <v>83</v>
      </c>
      <c r="BI96" s="17">
        <f>BI$24*$D94</f>
        <v>4.9999999999999996E-2</v>
      </c>
      <c r="BJ96" s="17">
        <f t="shared" ref="BJ96:BR96" si="249">BJ$24*$D94</f>
        <v>4.1666666666666678E-2</v>
      </c>
      <c r="BK96" s="17">
        <f t="shared" si="249"/>
        <v>3.472222222222221E-2</v>
      </c>
      <c r="BL96" s="17">
        <f t="shared" si="249"/>
        <v>2.8935185185185196E-2</v>
      </c>
      <c r="BM96" s="17">
        <f t="shared" si="249"/>
        <v>2.4112654320987647E-2</v>
      </c>
      <c r="BN96" s="17">
        <f t="shared" si="249"/>
        <v>2.0093878600823067E-2</v>
      </c>
      <c r="BO96" s="17">
        <f t="shared" si="249"/>
        <v>1.6744898834019195E-2</v>
      </c>
      <c r="BP96" s="17">
        <f t="shared" si="249"/>
        <v>1.3954082361682663E-2</v>
      </c>
      <c r="BQ96" s="17">
        <f t="shared" si="249"/>
        <v>1.1628401968068868E-2</v>
      </c>
      <c r="BR96" s="17">
        <f t="shared" si="249"/>
        <v>9.690334973390757E-3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3.5887345679012347E-2</v>
      </c>
      <c r="J97" s="17"/>
      <c r="K97" s="17"/>
      <c r="L97" s="17"/>
      <c r="M97" s="17"/>
      <c r="N97" s="18">
        <f>SUM(E96:N96)/10</f>
        <v>2.5154832513304626E-2</v>
      </c>
      <c r="P97" s="173"/>
      <c r="Q97" s="181"/>
      <c r="R97" s="16" t="s">
        <v>84</v>
      </c>
      <c r="S97" s="17"/>
      <c r="T97" s="17"/>
      <c r="U97" s="17"/>
      <c r="V97" s="17"/>
      <c r="W97" s="100">
        <f>SUM(S96:W96)/5</f>
        <v>3.5887345679012347E-2</v>
      </c>
      <c r="X97" s="17"/>
      <c r="Y97" s="17"/>
      <c r="Z97" s="17"/>
      <c r="AA97" s="17"/>
      <c r="AB97" s="18">
        <f>SUM(S96:AB96)/10</f>
        <v>2.5154832513304626E-2</v>
      </c>
      <c r="AD97" s="173"/>
      <c r="AE97" s="181"/>
      <c r="AF97" s="16" t="s">
        <v>84</v>
      </c>
      <c r="AG97" s="17"/>
      <c r="AH97" s="17"/>
      <c r="AI97" s="17"/>
      <c r="AJ97" s="17"/>
      <c r="AK97" s="100">
        <f>SUM(AG96:AK96)/5</f>
        <v>3.5887345679012347E-2</v>
      </c>
      <c r="AL97" s="17"/>
      <c r="AM97" s="17"/>
      <c r="AN97" s="17"/>
      <c r="AO97" s="17"/>
      <c r="AP97" s="18">
        <f>SUM(AG96:AP96)/10</f>
        <v>2.5154832513304626E-2</v>
      </c>
      <c r="AR97" s="173"/>
      <c r="AS97" s="181"/>
      <c r="AT97" s="16" t="s">
        <v>84</v>
      </c>
      <c r="AU97" s="17"/>
      <c r="AV97" s="17"/>
      <c r="AW97" s="17"/>
      <c r="AX97" s="17"/>
      <c r="AY97" s="100">
        <f>SUM(AU96:AY96)/5</f>
        <v>3.5887345679012347E-2</v>
      </c>
      <c r="AZ97" s="17"/>
      <c r="BA97" s="17"/>
      <c r="BB97" s="17"/>
      <c r="BC97" s="17"/>
      <c r="BD97" s="18">
        <f>SUM(AU96:BD96)/10</f>
        <v>2.5154832513304626E-2</v>
      </c>
      <c r="BF97" s="173"/>
      <c r="BG97" s="181"/>
      <c r="BH97" s="16" t="s">
        <v>84</v>
      </c>
      <c r="BI97" s="17"/>
      <c r="BJ97" s="17"/>
      <c r="BK97" s="17"/>
      <c r="BL97" s="17"/>
      <c r="BM97" s="100">
        <f>SUM(BI96:BM96)/5</f>
        <v>3.5887345679012347E-2</v>
      </c>
      <c r="BN97" s="17"/>
      <c r="BO97" s="17"/>
      <c r="BP97" s="17"/>
      <c r="BQ97" s="17"/>
      <c r="BR97" s="18">
        <f>SUM(BI96:BR96)/10</f>
        <v>2.5154832513304626E-2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4.9999999999999996E-2</v>
      </c>
      <c r="F98" s="17">
        <f t="shared" ref="F98:N98" si="250">F$18*(F96/F$20)</f>
        <v>9.1666666666666674E-2</v>
      </c>
      <c r="G98" s="17">
        <f t="shared" si="250"/>
        <v>0.12638888888888888</v>
      </c>
      <c r="H98" s="17">
        <f t="shared" si="250"/>
        <v>0.15532407407407409</v>
      </c>
      <c r="I98" s="17">
        <f t="shared" si="250"/>
        <v>0.17943672839506172</v>
      </c>
      <c r="J98" s="17">
        <f t="shared" si="250"/>
        <v>0.19953060699588479</v>
      </c>
      <c r="K98" s="17">
        <f t="shared" si="250"/>
        <v>0.21627550582990399</v>
      </c>
      <c r="L98" s="17">
        <f t="shared" si="250"/>
        <v>0.23022958819158665</v>
      </c>
      <c r="M98" s="17">
        <f t="shared" si="250"/>
        <v>0.24185799015965551</v>
      </c>
      <c r="N98" s="17">
        <f t="shared" si="250"/>
        <v>0.25154832513304626</v>
      </c>
      <c r="P98" s="173"/>
      <c r="Q98" s="181"/>
      <c r="R98" s="16" t="s">
        <v>53</v>
      </c>
      <c r="S98" s="17">
        <f>S$18*(S96/S$20)</f>
        <v>4.9999999999999996E-2</v>
      </c>
      <c r="T98" s="17">
        <f t="shared" ref="T98:AB98" si="251">T$18*(T96/T$20)</f>
        <v>9.1666666666666674E-2</v>
      </c>
      <c r="U98" s="17">
        <f t="shared" si="251"/>
        <v>0.12638888888888888</v>
      </c>
      <c r="V98" s="17">
        <f t="shared" si="251"/>
        <v>0.15532407407407409</v>
      </c>
      <c r="W98" s="17">
        <f t="shared" si="251"/>
        <v>0.17943672839506172</v>
      </c>
      <c r="X98" s="17">
        <f t="shared" si="251"/>
        <v>0.19953060699588479</v>
      </c>
      <c r="Y98" s="17">
        <f t="shared" si="251"/>
        <v>0.21627550582990399</v>
      </c>
      <c r="Z98" s="17">
        <f t="shared" si="251"/>
        <v>0.23022958819158665</v>
      </c>
      <c r="AA98" s="17">
        <f t="shared" si="251"/>
        <v>0.24185799015965551</v>
      </c>
      <c r="AB98" s="17">
        <f t="shared" si="251"/>
        <v>0.25154832513304626</v>
      </c>
      <c r="AD98" s="173"/>
      <c r="AE98" s="181"/>
      <c r="AF98" s="16" t="s">
        <v>53</v>
      </c>
      <c r="AG98" s="17">
        <f>AG$18*(AG96/AG$20)</f>
        <v>4.9999999999999996E-2</v>
      </c>
      <c r="AH98" s="17">
        <f t="shared" ref="AH98:AP98" si="252">AH$18*(AH96/AH$20)</f>
        <v>9.1666666666666674E-2</v>
      </c>
      <c r="AI98" s="17">
        <f t="shared" si="252"/>
        <v>0.12638888888888888</v>
      </c>
      <c r="AJ98" s="17">
        <f t="shared" si="252"/>
        <v>0.15532407407407409</v>
      </c>
      <c r="AK98" s="17">
        <f t="shared" si="252"/>
        <v>0.17943672839506172</v>
      </c>
      <c r="AL98" s="17">
        <f t="shared" si="252"/>
        <v>0.19953060699588479</v>
      </c>
      <c r="AM98" s="17">
        <f t="shared" si="252"/>
        <v>0.21627550582990399</v>
      </c>
      <c r="AN98" s="17">
        <f t="shared" si="252"/>
        <v>0.23022958819158665</v>
      </c>
      <c r="AO98" s="17">
        <f t="shared" si="252"/>
        <v>0.24185799015965551</v>
      </c>
      <c r="AP98" s="17">
        <f t="shared" si="252"/>
        <v>0.25154832513304626</v>
      </c>
      <c r="AR98" s="173"/>
      <c r="AS98" s="181"/>
      <c r="AT98" s="16" t="s">
        <v>53</v>
      </c>
      <c r="AU98" s="17">
        <f>AU$18*(AU96/AU$20)</f>
        <v>4.9999999999999996E-2</v>
      </c>
      <c r="AV98" s="17">
        <f t="shared" ref="AV98:BD98" si="253">AV$18*(AV96/AV$20)</f>
        <v>9.1666666666666674E-2</v>
      </c>
      <c r="AW98" s="17">
        <f t="shared" si="253"/>
        <v>0.12638888888888888</v>
      </c>
      <c r="AX98" s="17">
        <f t="shared" si="253"/>
        <v>0.15532407407407409</v>
      </c>
      <c r="AY98" s="17">
        <f t="shared" si="253"/>
        <v>0.17943672839506172</v>
      </c>
      <c r="AZ98" s="17">
        <f t="shared" si="253"/>
        <v>0.19953060699588479</v>
      </c>
      <c r="BA98" s="17">
        <f t="shared" si="253"/>
        <v>0.21627550582990399</v>
      </c>
      <c r="BB98" s="17">
        <f t="shared" si="253"/>
        <v>0.23022958819158665</v>
      </c>
      <c r="BC98" s="17">
        <f t="shared" si="253"/>
        <v>0.24185799015965551</v>
      </c>
      <c r="BD98" s="17">
        <f t="shared" si="253"/>
        <v>0.25154832513304626</v>
      </c>
      <c r="BF98" s="173"/>
      <c r="BG98" s="181"/>
      <c r="BH98" s="16" t="s">
        <v>53</v>
      </c>
      <c r="BI98" s="17">
        <f>BI$18*(BI96/BI$20)</f>
        <v>4.9999999999999996E-2</v>
      </c>
      <c r="BJ98" s="17">
        <f t="shared" ref="BJ98:BR98" si="254">BJ$18*(BJ96/BJ$20)</f>
        <v>9.1666666666666674E-2</v>
      </c>
      <c r="BK98" s="17">
        <f t="shared" si="254"/>
        <v>0.12638888888888888</v>
      </c>
      <c r="BL98" s="17">
        <f t="shared" si="254"/>
        <v>0.15532407407407409</v>
      </c>
      <c r="BM98" s="17">
        <f t="shared" si="254"/>
        <v>0.17943672839506172</v>
      </c>
      <c r="BN98" s="17">
        <f t="shared" si="254"/>
        <v>0.19953060699588479</v>
      </c>
      <c r="BO98" s="17">
        <f t="shared" si="254"/>
        <v>0.21627550582990399</v>
      </c>
      <c r="BP98" s="17">
        <f t="shared" si="254"/>
        <v>0.23022958819158665</v>
      </c>
      <c r="BQ98" s="17">
        <f t="shared" si="254"/>
        <v>0.24185799015965551</v>
      </c>
      <c r="BR98" s="17">
        <f t="shared" si="254"/>
        <v>0.25154832513304626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0.49999999999999994</v>
      </c>
      <c r="F99" s="21">
        <f t="shared" ref="F99:N99" si="255">10*F96</f>
        <v>0.4166666666666668</v>
      </c>
      <c r="G99" s="21">
        <f t="shared" si="255"/>
        <v>0.3472222222222221</v>
      </c>
      <c r="H99" s="21">
        <f t="shared" si="255"/>
        <v>0.28935185185185197</v>
      </c>
      <c r="I99" s="21">
        <f t="shared" si="255"/>
        <v>0.24112654320987648</v>
      </c>
      <c r="J99" s="21">
        <f t="shared" si="255"/>
        <v>0.20093878600823067</v>
      </c>
      <c r="K99" s="21">
        <f t="shared" si="255"/>
        <v>0.16744898834019195</v>
      </c>
      <c r="L99" s="21">
        <f t="shared" si="255"/>
        <v>0.13954082361682663</v>
      </c>
      <c r="M99" s="21">
        <f t="shared" si="255"/>
        <v>0.11628401968068869</v>
      </c>
      <c r="N99" s="21">
        <f t="shared" si="255"/>
        <v>9.6903349733907573E-2</v>
      </c>
      <c r="P99" s="173"/>
      <c r="Q99" s="181"/>
      <c r="R99" s="20" t="s">
        <v>57</v>
      </c>
      <c r="S99" s="21">
        <f>10*S96</f>
        <v>0.49999999999999994</v>
      </c>
      <c r="T99" s="21">
        <f t="shared" ref="T99:AB99" si="256">10*T96</f>
        <v>0.4166666666666668</v>
      </c>
      <c r="U99" s="21">
        <f t="shared" si="256"/>
        <v>0.3472222222222221</v>
      </c>
      <c r="V99" s="21">
        <f t="shared" si="256"/>
        <v>0.28935185185185197</v>
      </c>
      <c r="W99" s="21">
        <f t="shared" si="256"/>
        <v>0.24112654320987648</v>
      </c>
      <c r="X99" s="21">
        <f t="shared" si="256"/>
        <v>0.20093878600823067</v>
      </c>
      <c r="Y99" s="21">
        <f t="shared" si="256"/>
        <v>0.16744898834019195</v>
      </c>
      <c r="Z99" s="21">
        <f t="shared" si="256"/>
        <v>0.13954082361682663</v>
      </c>
      <c r="AA99" s="21">
        <f t="shared" si="256"/>
        <v>0.11628401968068869</v>
      </c>
      <c r="AB99" s="21">
        <f t="shared" si="256"/>
        <v>9.6903349733907573E-2</v>
      </c>
      <c r="AD99" s="173"/>
      <c r="AE99" s="181"/>
      <c r="AF99" s="20" t="s">
        <v>57</v>
      </c>
      <c r="AG99" s="21">
        <f>10*AG96</f>
        <v>0.49999999999999994</v>
      </c>
      <c r="AH99" s="21">
        <f t="shared" ref="AH99:AP99" si="257">10*AH96</f>
        <v>0.4166666666666668</v>
      </c>
      <c r="AI99" s="21">
        <f t="shared" si="257"/>
        <v>0.3472222222222221</v>
      </c>
      <c r="AJ99" s="21">
        <f t="shared" si="257"/>
        <v>0.28935185185185197</v>
      </c>
      <c r="AK99" s="21">
        <f t="shared" si="257"/>
        <v>0.24112654320987648</v>
      </c>
      <c r="AL99" s="21">
        <f t="shared" si="257"/>
        <v>0.20093878600823067</v>
      </c>
      <c r="AM99" s="21">
        <f t="shared" si="257"/>
        <v>0.16744898834019195</v>
      </c>
      <c r="AN99" s="21">
        <f t="shared" si="257"/>
        <v>0.13954082361682663</v>
      </c>
      <c r="AO99" s="21">
        <f t="shared" si="257"/>
        <v>0.11628401968068869</v>
      </c>
      <c r="AP99" s="21">
        <f t="shared" si="257"/>
        <v>9.6903349733907573E-2</v>
      </c>
      <c r="AR99" s="173"/>
      <c r="AS99" s="181"/>
      <c r="AT99" s="20" t="s">
        <v>57</v>
      </c>
      <c r="AU99" s="21">
        <f>10*AU96</f>
        <v>0.49999999999999994</v>
      </c>
      <c r="AV99" s="21">
        <f t="shared" ref="AV99:BD99" si="258">10*AV96</f>
        <v>0.4166666666666668</v>
      </c>
      <c r="AW99" s="21">
        <f t="shared" si="258"/>
        <v>0.3472222222222221</v>
      </c>
      <c r="AX99" s="21">
        <f t="shared" si="258"/>
        <v>0.28935185185185197</v>
      </c>
      <c r="AY99" s="21">
        <f t="shared" si="258"/>
        <v>0.24112654320987648</v>
      </c>
      <c r="AZ99" s="21">
        <f t="shared" si="258"/>
        <v>0.20093878600823067</v>
      </c>
      <c r="BA99" s="21">
        <f t="shared" si="258"/>
        <v>0.16744898834019195</v>
      </c>
      <c r="BB99" s="21">
        <f t="shared" si="258"/>
        <v>0.13954082361682663</v>
      </c>
      <c r="BC99" s="21">
        <f t="shared" si="258"/>
        <v>0.11628401968068869</v>
      </c>
      <c r="BD99" s="21">
        <f t="shared" si="258"/>
        <v>9.6903349733907573E-2</v>
      </c>
      <c r="BF99" s="173"/>
      <c r="BG99" s="181"/>
      <c r="BH99" s="20" t="s">
        <v>57</v>
      </c>
      <c r="BI99" s="21">
        <f>10*BI96</f>
        <v>0.49999999999999994</v>
      </c>
      <c r="BJ99" s="21">
        <f t="shared" ref="BJ99:BR99" si="259">10*BJ96</f>
        <v>0.4166666666666668</v>
      </c>
      <c r="BK99" s="21">
        <f t="shared" si="259"/>
        <v>0.3472222222222221</v>
      </c>
      <c r="BL99" s="21">
        <f t="shared" si="259"/>
        <v>0.28935185185185197</v>
      </c>
      <c r="BM99" s="21">
        <f t="shared" si="259"/>
        <v>0.24112654320987648</v>
      </c>
      <c r="BN99" s="21">
        <f t="shared" si="259"/>
        <v>0.20093878600823067</v>
      </c>
      <c r="BO99" s="21">
        <f t="shared" si="259"/>
        <v>0.16744898834019195</v>
      </c>
      <c r="BP99" s="21">
        <f t="shared" si="259"/>
        <v>0.13954082361682663</v>
      </c>
      <c r="BQ99" s="21">
        <f t="shared" si="259"/>
        <v>0.11628401968068869</v>
      </c>
      <c r="BR99" s="21">
        <f t="shared" si="259"/>
        <v>9.6903349733907573E-2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0.49999999999999994</v>
      </c>
      <c r="F100" s="21">
        <f>10*F98</f>
        <v>0.91666666666666674</v>
      </c>
      <c r="G100" s="21">
        <f>10*G98</f>
        <v>1.2638888888888888</v>
      </c>
      <c r="H100" s="21">
        <f t="shared" ref="H100:N100" si="260">10*H98</f>
        <v>1.5532407407407409</v>
      </c>
      <c r="I100" s="21">
        <f t="shared" si="260"/>
        <v>1.7943672839506173</v>
      </c>
      <c r="J100" s="21">
        <f t="shared" si="260"/>
        <v>1.9953060699588478</v>
      </c>
      <c r="K100" s="21">
        <f t="shared" si="260"/>
        <v>2.16275505829904</v>
      </c>
      <c r="L100" s="21">
        <f t="shared" si="260"/>
        <v>2.3022958819158665</v>
      </c>
      <c r="M100" s="21">
        <f t="shared" si="260"/>
        <v>2.418579901596555</v>
      </c>
      <c r="N100" s="21">
        <f t="shared" si="260"/>
        <v>2.5154832513304628</v>
      </c>
      <c r="P100" s="173"/>
      <c r="Q100" s="182"/>
      <c r="R100" s="20" t="s">
        <v>58</v>
      </c>
      <c r="S100" s="21">
        <f>10*S98</f>
        <v>0.49999999999999994</v>
      </c>
      <c r="T100" s="21">
        <f>10*T98</f>
        <v>0.91666666666666674</v>
      </c>
      <c r="U100" s="21">
        <f>10*U98</f>
        <v>1.2638888888888888</v>
      </c>
      <c r="V100" s="21">
        <f t="shared" ref="V100:AB100" si="261">10*V98</f>
        <v>1.5532407407407409</v>
      </c>
      <c r="W100" s="21">
        <f t="shared" si="261"/>
        <v>1.7943672839506173</v>
      </c>
      <c r="X100" s="21">
        <f t="shared" si="261"/>
        <v>1.9953060699588478</v>
      </c>
      <c r="Y100" s="21">
        <f t="shared" si="261"/>
        <v>2.16275505829904</v>
      </c>
      <c r="Z100" s="21">
        <f t="shared" si="261"/>
        <v>2.3022958819158665</v>
      </c>
      <c r="AA100" s="21">
        <f t="shared" si="261"/>
        <v>2.418579901596555</v>
      </c>
      <c r="AB100" s="21">
        <f t="shared" si="261"/>
        <v>2.5154832513304628</v>
      </c>
      <c r="AD100" s="173"/>
      <c r="AE100" s="182"/>
      <c r="AF100" s="20" t="s">
        <v>58</v>
      </c>
      <c r="AG100" s="21">
        <f>10*AG98</f>
        <v>0.49999999999999994</v>
      </c>
      <c r="AH100" s="21">
        <f>10*AH98</f>
        <v>0.91666666666666674</v>
      </c>
      <c r="AI100" s="21">
        <f>10*AI98</f>
        <v>1.2638888888888888</v>
      </c>
      <c r="AJ100" s="21">
        <f t="shared" ref="AJ100:AP100" si="262">10*AJ98</f>
        <v>1.5532407407407409</v>
      </c>
      <c r="AK100" s="21">
        <f t="shared" si="262"/>
        <v>1.7943672839506173</v>
      </c>
      <c r="AL100" s="21">
        <f t="shared" si="262"/>
        <v>1.9953060699588478</v>
      </c>
      <c r="AM100" s="21">
        <f t="shared" si="262"/>
        <v>2.16275505829904</v>
      </c>
      <c r="AN100" s="21">
        <f t="shared" si="262"/>
        <v>2.3022958819158665</v>
      </c>
      <c r="AO100" s="21">
        <f t="shared" si="262"/>
        <v>2.418579901596555</v>
      </c>
      <c r="AP100" s="21">
        <f t="shared" si="262"/>
        <v>2.5154832513304628</v>
      </c>
      <c r="AR100" s="173"/>
      <c r="AS100" s="182"/>
      <c r="AT100" s="20" t="s">
        <v>58</v>
      </c>
      <c r="AU100" s="21">
        <f>10*AU98</f>
        <v>0.49999999999999994</v>
      </c>
      <c r="AV100" s="21">
        <f>10*AV98</f>
        <v>0.91666666666666674</v>
      </c>
      <c r="AW100" s="21">
        <f>10*AW98</f>
        <v>1.2638888888888888</v>
      </c>
      <c r="AX100" s="21">
        <f t="shared" ref="AX100:BD100" si="263">10*AX98</f>
        <v>1.5532407407407409</v>
      </c>
      <c r="AY100" s="21">
        <f t="shared" si="263"/>
        <v>1.7943672839506173</v>
      </c>
      <c r="AZ100" s="21">
        <f t="shared" si="263"/>
        <v>1.9953060699588478</v>
      </c>
      <c r="BA100" s="21">
        <f t="shared" si="263"/>
        <v>2.16275505829904</v>
      </c>
      <c r="BB100" s="21">
        <f t="shared" si="263"/>
        <v>2.3022958819158665</v>
      </c>
      <c r="BC100" s="21">
        <f t="shared" si="263"/>
        <v>2.418579901596555</v>
      </c>
      <c r="BD100" s="21">
        <f t="shared" si="263"/>
        <v>2.5154832513304628</v>
      </c>
      <c r="BF100" s="173"/>
      <c r="BG100" s="182"/>
      <c r="BH100" s="20" t="s">
        <v>58</v>
      </c>
      <c r="BI100" s="21">
        <f>10*BI98</f>
        <v>0.49999999999999994</v>
      </c>
      <c r="BJ100" s="21">
        <f>10*BJ98</f>
        <v>0.91666666666666674</v>
      </c>
      <c r="BK100" s="21">
        <f>10*BK98</f>
        <v>1.2638888888888888</v>
      </c>
      <c r="BL100" s="21">
        <f t="shared" ref="BL100:BR100" si="264">10*BL98</f>
        <v>1.5532407407407409</v>
      </c>
      <c r="BM100" s="21">
        <f t="shared" si="264"/>
        <v>1.7943672839506173</v>
      </c>
      <c r="BN100" s="21">
        <f t="shared" si="264"/>
        <v>1.9953060699588478</v>
      </c>
      <c r="BO100" s="21">
        <f t="shared" si="264"/>
        <v>2.16275505829904</v>
      </c>
      <c r="BP100" s="21">
        <f t="shared" si="264"/>
        <v>2.3022958819158665</v>
      </c>
      <c r="BQ100" s="21">
        <f t="shared" si="264"/>
        <v>2.418579901596555</v>
      </c>
      <c r="BR100" s="21">
        <f t="shared" si="264"/>
        <v>2.5154832513304628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5.9999999999999991E-2</v>
      </c>
      <c r="F101" s="17">
        <f t="shared" ref="F101:N101" si="265">F96*F$16/$E$4</f>
        <v>6.0000000000000019E-2</v>
      </c>
      <c r="G101" s="17">
        <f t="shared" si="265"/>
        <v>5.9999999999999984E-2</v>
      </c>
      <c r="H101" s="17">
        <f t="shared" si="265"/>
        <v>6.0000000000000019E-2</v>
      </c>
      <c r="I101" s="17">
        <f t="shared" si="265"/>
        <v>5.9999999999999984E-2</v>
      </c>
      <c r="J101" s="17">
        <f t="shared" si="265"/>
        <v>6.0000000000000074E-2</v>
      </c>
      <c r="K101" s="17">
        <f t="shared" si="265"/>
        <v>5.999999999999997E-2</v>
      </c>
      <c r="L101" s="17">
        <f t="shared" si="265"/>
        <v>5.9999999999999963E-2</v>
      </c>
      <c r="M101" s="17">
        <f t="shared" si="265"/>
        <v>5.9999999999999873E-2</v>
      </c>
      <c r="N101" s="17">
        <f t="shared" si="265"/>
        <v>6.0000000000000081E-2</v>
      </c>
      <c r="P101" s="173"/>
      <c r="Q101" s="214" t="s">
        <v>45</v>
      </c>
      <c r="R101" s="16" t="s">
        <v>55</v>
      </c>
      <c r="S101" s="17">
        <f>S96*S$16/$E$4</f>
        <v>5.9999999999999991E-2</v>
      </c>
      <c r="T101" s="17">
        <f t="shared" ref="T101:AB101" si="266">T96*T$16/$E$4</f>
        <v>6.0000000000000019E-2</v>
      </c>
      <c r="U101" s="17">
        <f t="shared" si="266"/>
        <v>5.9999999999999984E-2</v>
      </c>
      <c r="V101" s="17">
        <f t="shared" si="266"/>
        <v>6.0000000000000019E-2</v>
      </c>
      <c r="W101" s="17">
        <f t="shared" si="266"/>
        <v>5.9999999999999984E-2</v>
      </c>
      <c r="X101" s="17">
        <f t="shared" si="266"/>
        <v>6.0000000000000074E-2</v>
      </c>
      <c r="Y101" s="17">
        <f t="shared" si="266"/>
        <v>5.999999999999997E-2</v>
      </c>
      <c r="Z101" s="17">
        <f t="shared" si="266"/>
        <v>5.9999999999999963E-2</v>
      </c>
      <c r="AA101" s="17">
        <f t="shared" si="266"/>
        <v>5.9999999999999873E-2</v>
      </c>
      <c r="AB101" s="17">
        <f t="shared" si="266"/>
        <v>6.0000000000000081E-2</v>
      </c>
      <c r="AD101" s="173"/>
      <c r="AE101" s="214" t="s">
        <v>45</v>
      </c>
      <c r="AF101" s="16" t="s">
        <v>55</v>
      </c>
      <c r="AG101" s="17">
        <f>AG96*AG$16/$E$4</f>
        <v>5.9999999999999991E-2</v>
      </c>
      <c r="AH101" s="17">
        <f t="shared" ref="AH101:AP101" si="267">AH96*AH$16/$E$4</f>
        <v>6.0000000000000019E-2</v>
      </c>
      <c r="AI101" s="17">
        <f t="shared" si="267"/>
        <v>5.9999999999999984E-2</v>
      </c>
      <c r="AJ101" s="17">
        <f t="shared" si="267"/>
        <v>6.0000000000000019E-2</v>
      </c>
      <c r="AK101" s="17">
        <f t="shared" si="267"/>
        <v>5.9999999999999984E-2</v>
      </c>
      <c r="AL101" s="17">
        <f t="shared" si="267"/>
        <v>6.0000000000000074E-2</v>
      </c>
      <c r="AM101" s="17">
        <f t="shared" si="267"/>
        <v>5.999999999999997E-2</v>
      </c>
      <c r="AN101" s="17">
        <f t="shared" si="267"/>
        <v>5.9999999999999963E-2</v>
      </c>
      <c r="AO101" s="17">
        <f t="shared" si="267"/>
        <v>5.9999999999999873E-2</v>
      </c>
      <c r="AP101" s="17">
        <f t="shared" si="267"/>
        <v>6.0000000000000081E-2</v>
      </c>
      <c r="AR101" s="173"/>
      <c r="AS101" s="214" t="s">
        <v>45</v>
      </c>
      <c r="AT101" s="16" t="s">
        <v>55</v>
      </c>
      <c r="AU101" s="17">
        <f>AU96*AU$16/$E$4</f>
        <v>5.9999999999999991E-2</v>
      </c>
      <c r="AV101" s="17">
        <f t="shared" ref="AV101:BD101" si="268">AV96*AV$16/$E$4</f>
        <v>6.0000000000000019E-2</v>
      </c>
      <c r="AW101" s="17">
        <f t="shared" si="268"/>
        <v>5.9999999999999984E-2</v>
      </c>
      <c r="AX101" s="17">
        <f t="shared" si="268"/>
        <v>6.0000000000000019E-2</v>
      </c>
      <c r="AY101" s="17">
        <f t="shared" si="268"/>
        <v>5.9999999999999984E-2</v>
      </c>
      <c r="AZ101" s="17">
        <f t="shared" si="268"/>
        <v>6.0000000000000074E-2</v>
      </c>
      <c r="BA101" s="17">
        <f t="shared" si="268"/>
        <v>5.999999999999997E-2</v>
      </c>
      <c r="BB101" s="17">
        <f t="shared" si="268"/>
        <v>5.9999999999999963E-2</v>
      </c>
      <c r="BC101" s="17">
        <f t="shared" si="268"/>
        <v>5.9999999999999873E-2</v>
      </c>
      <c r="BD101" s="17">
        <f t="shared" si="268"/>
        <v>6.0000000000000081E-2</v>
      </c>
      <c r="BF101" s="173"/>
      <c r="BG101" s="214" t="s">
        <v>45</v>
      </c>
      <c r="BH101" s="16" t="s">
        <v>55</v>
      </c>
      <c r="BI101" s="17">
        <f>BI96*BI$16/$E$4</f>
        <v>5.9999999999999991E-2</v>
      </c>
      <c r="BJ101" s="17">
        <f t="shared" ref="BJ101:BR101" si="269">BJ96*BJ$16/$E$4</f>
        <v>6.0000000000000019E-2</v>
      </c>
      <c r="BK101" s="17">
        <f t="shared" si="269"/>
        <v>5.9999999999999984E-2</v>
      </c>
      <c r="BL101" s="17">
        <f t="shared" si="269"/>
        <v>6.0000000000000019E-2</v>
      </c>
      <c r="BM101" s="17">
        <f t="shared" si="269"/>
        <v>5.9999999999999984E-2</v>
      </c>
      <c r="BN101" s="17">
        <f t="shared" si="269"/>
        <v>6.0000000000000074E-2</v>
      </c>
      <c r="BO101" s="17">
        <f t="shared" si="269"/>
        <v>5.999999999999997E-2</v>
      </c>
      <c r="BP101" s="17">
        <f t="shared" si="269"/>
        <v>5.9999999999999963E-2</v>
      </c>
      <c r="BQ101" s="17">
        <f t="shared" si="269"/>
        <v>5.9999999999999873E-2</v>
      </c>
      <c r="BR101" s="17">
        <f t="shared" si="269"/>
        <v>6.0000000000000081E-2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270">E99*E$16</f>
        <v>59999.999999999993</v>
      </c>
      <c r="F102" s="22">
        <f t="shared" si="270"/>
        <v>60000.000000000022</v>
      </c>
      <c r="G102" s="22">
        <f t="shared" si="270"/>
        <v>59999.999999999978</v>
      </c>
      <c r="H102" s="22">
        <f t="shared" si="270"/>
        <v>60000.000000000022</v>
      </c>
      <c r="I102" s="22">
        <f t="shared" si="270"/>
        <v>59999.999999999985</v>
      </c>
      <c r="J102" s="22">
        <f t="shared" si="270"/>
        <v>60000.000000000073</v>
      </c>
      <c r="K102" s="22">
        <f t="shared" si="270"/>
        <v>59999.999999999971</v>
      </c>
      <c r="L102" s="22">
        <f t="shared" si="270"/>
        <v>59999.999999999964</v>
      </c>
      <c r="M102" s="22">
        <f t="shared" si="270"/>
        <v>59999.999999999876</v>
      </c>
      <c r="N102" s="22">
        <f t="shared" si="270"/>
        <v>60000.00000000008</v>
      </c>
      <c r="P102" s="173"/>
      <c r="Q102" s="215"/>
      <c r="R102" s="20" t="s">
        <v>57</v>
      </c>
      <c r="S102" s="22">
        <f t="shared" ref="S102:AB102" si="271">S99*S$16</f>
        <v>59999.999999999993</v>
      </c>
      <c r="T102" s="22">
        <f t="shared" si="271"/>
        <v>60000.000000000022</v>
      </c>
      <c r="U102" s="22">
        <f t="shared" si="271"/>
        <v>59999.999999999978</v>
      </c>
      <c r="V102" s="22">
        <f t="shared" si="271"/>
        <v>60000.000000000022</v>
      </c>
      <c r="W102" s="22">
        <f t="shared" si="271"/>
        <v>59999.999999999985</v>
      </c>
      <c r="X102" s="22">
        <f t="shared" si="271"/>
        <v>60000.000000000073</v>
      </c>
      <c r="Y102" s="22">
        <f t="shared" si="271"/>
        <v>59999.999999999971</v>
      </c>
      <c r="Z102" s="22">
        <f t="shared" si="271"/>
        <v>59999.999999999964</v>
      </c>
      <c r="AA102" s="22">
        <f t="shared" si="271"/>
        <v>59999.999999999876</v>
      </c>
      <c r="AB102" s="22">
        <f t="shared" si="271"/>
        <v>60000.00000000008</v>
      </c>
      <c r="AD102" s="173"/>
      <c r="AE102" s="215"/>
      <c r="AF102" s="20" t="s">
        <v>57</v>
      </c>
      <c r="AG102" s="22">
        <f t="shared" ref="AG102:AP102" si="272">AG99*AG$16</f>
        <v>59999.999999999993</v>
      </c>
      <c r="AH102" s="22">
        <f t="shared" si="272"/>
        <v>60000.000000000022</v>
      </c>
      <c r="AI102" s="22">
        <f t="shared" si="272"/>
        <v>59999.999999999978</v>
      </c>
      <c r="AJ102" s="22">
        <f t="shared" si="272"/>
        <v>60000.000000000022</v>
      </c>
      <c r="AK102" s="22">
        <f t="shared" si="272"/>
        <v>59999.999999999985</v>
      </c>
      <c r="AL102" s="22">
        <f t="shared" si="272"/>
        <v>60000.000000000073</v>
      </c>
      <c r="AM102" s="22">
        <f t="shared" si="272"/>
        <v>59999.999999999971</v>
      </c>
      <c r="AN102" s="22">
        <f t="shared" si="272"/>
        <v>59999.999999999964</v>
      </c>
      <c r="AO102" s="22">
        <f t="shared" si="272"/>
        <v>59999.999999999876</v>
      </c>
      <c r="AP102" s="22">
        <f t="shared" si="272"/>
        <v>60000.00000000008</v>
      </c>
      <c r="AR102" s="173"/>
      <c r="AS102" s="215"/>
      <c r="AT102" s="20" t="s">
        <v>57</v>
      </c>
      <c r="AU102" s="22">
        <f t="shared" ref="AU102:BD102" si="273">AU99*AU$16</f>
        <v>59999.999999999993</v>
      </c>
      <c r="AV102" s="22">
        <f t="shared" si="273"/>
        <v>60000.000000000022</v>
      </c>
      <c r="AW102" s="22">
        <f t="shared" si="273"/>
        <v>59999.999999999978</v>
      </c>
      <c r="AX102" s="22">
        <f t="shared" si="273"/>
        <v>60000.000000000022</v>
      </c>
      <c r="AY102" s="22">
        <f t="shared" si="273"/>
        <v>59999.999999999985</v>
      </c>
      <c r="AZ102" s="22">
        <f t="shared" si="273"/>
        <v>60000.000000000073</v>
      </c>
      <c r="BA102" s="22">
        <f t="shared" si="273"/>
        <v>59999.999999999971</v>
      </c>
      <c r="BB102" s="22">
        <f t="shared" si="273"/>
        <v>59999.999999999964</v>
      </c>
      <c r="BC102" s="22">
        <f t="shared" si="273"/>
        <v>59999.999999999876</v>
      </c>
      <c r="BD102" s="22">
        <f t="shared" si="273"/>
        <v>60000.00000000008</v>
      </c>
      <c r="BF102" s="173"/>
      <c r="BG102" s="215"/>
      <c r="BH102" s="20" t="s">
        <v>57</v>
      </c>
      <c r="BI102" s="22">
        <f t="shared" ref="BI102:BR102" si="274">BI99*BI$16</f>
        <v>59999.999999999993</v>
      </c>
      <c r="BJ102" s="22">
        <f t="shared" si="274"/>
        <v>60000.000000000022</v>
      </c>
      <c r="BK102" s="22">
        <f t="shared" si="274"/>
        <v>59999.999999999978</v>
      </c>
      <c r="BL102" s="22">
        <f t="shared" si="274"/>
        <v>60000.000000000022</v>
      </c>
      <c r="BM102" s="22">
        <f t="shared" si="274"/>
        <v>59999.999999999985</v>
      </c>
      <c r="BN102" s="22">
        <f t="shared" si="274"/>
        <v>60000.000000000073</v>
      </c>
      <c r="BO102" s="22">
        <f t="shared" si="274"/>
        <v>59999.999999999971</v>
      </c>
      <c r="BP102" s="22">
        <f t="shared" si="274"/>
        <v>59999.999999999964</v>
      </c>
      <c r="BQ102" s="22">
        <f t="shared" si="274"/>
        <v>59999.999999999876</v>
      </c>
      <c r="BR102" s="22">
        <f t="shared" si="274"/>
        <v>60000.00000000008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59999.999999999993</v>
      </c>
      <c r="F103" s="22">
        <f>E103+F102</f>
        <v>120000.00000000001</v>
      </c>
      <c r="G103" s="22">
        <f t="shared" ref="G103:N103" si="275">F103+G102</f>
        <v>180000</v>
      </c>
      <c r="H103" s="22">
        <f t="shared" si="275"/>
        <v>240000.00000000003</v>
      </c>
      <c r="I103" s="22">
        <f t="shared" si="275"/>
        <v>300000</v>
      </c>
      <c r="J103" s="22">
        <f t="shared" si="275"/>
        <v>360000.00000000006</v>
      </c>
      <c r="K103" s="22">
        <f t="shared" si="275"/>
        <v>420000</v>
      </c>
      <c r="L103" s="22">
        <f t="shared" si="275"/>
        <v>479999.99999999994</v>
      </c>
      <c r="M103" s="22">
        <f t="shared" si="275"/>
        <v>539999.99999999977</v>
      </c>
      <c r="N103" s="22">
        <f t="shared" si="275"/>
        <v>599999.99999999988</v>
      </c>
      <c r="P103" s="173"/>
      <c r="Q103" s="216"/>
      <c r="R103" s="20" t="s">
        <v>58</v>
      </c>
      <c r="S103" s="22">
        <f>S102</f>
        <v>59999.999999999993</v>
      </c>
      <c r="T103" s="22">
        <f>S103+T102</f>
        <v>120000.00000000001</v>
      </c>
      <c r="U103" s="22">
        <f t="shared" ref="U103:AB103" si="276">T103+U102</f>
        <v>180000</v>
      </c>
      <c r="V103" s="22">
        <f t="shared" si="276"/>
        <v>240000.00000000003</v>
      </c>
      <c r="W103" s="22">
        <f t="shared" si="276"/>
        <v>300000</v>
      </c>
      <c r="X103" s="22">
        <f t="shared" si="276"/>
        <v>360000.00000000006</v>
      </c>
      <c r="Y103" s="22">
        <f t="shared" si="276"/>
        <v>420000</v>
      </c>
      <c r="Z103" s="22">
        <f t="shared" si="276"/>
        <v>479999.99999999994</v>
      </c>
      <c r="AA103" s="22">
        <f t="shared" si="276"/>
        <v>539999.99999999977</v>
      </c>
      <c r="AB103" s="22">
        <f t="shared" si="276"/>
        <v>599999.99999999988</v>
      </c>
      <c r="AD103" s="173"/>
      <c r="AE103" s="216"/>
      <c r="AF103" s="20" t="s">
        <v>58</v>
      </c>
      <c r="AG103" s="22">
        <f>AG102</f>
        <v>59999.999999999993</v>
      </c>
      <c r="AH103" s="22">
        <f>AG103+AH102</f>
        <v>120000.00000000001</v>
      </c>
      <c r="AI103" s="22">
        <f t="shared" ref="AI103:AP103" si="277">AH103+AI102</f>
        <v>180000</v>
      </c>
      <c r="AJ103" s="22">
        <f t="shared" si="277"/>
        <v>240000.00000000003</v>
      </c>
      <c r="AK103" s="22">
        <f t="shared" si="277"/>
        <v>300000</v>
      </c>
      <c r="AL103" s="22">
        <f t="shared" si="277"/>
        <v>360000.00000000006</v>
      </c>
      <c r="AM103" s="22">
        <f t="shared" si="277"/>
        <v>420000</v>
      </c>
      <c r="AN103" s="22">
        <f t="shared" si="277"/>
        <v>479999.99999999994</v>
      </c>
      <c r="AO103" s="22">
        <f t="shared" si="277"/>
        <v>539999.99999999977</v>
      </c>
      <c r="AP103" s="22">
        <f t="shared" si="277"/>
        <v>599999.99999999988</v>
      </c>
      <c r="AR103" s="173"/>
      <c r="AS103" s="216"/>
      <c r="AT103" s="20" t="s">
        <v>58</v>
      </c>
      <c r="AU103" s="22">
        <f>AU102</f>
        <v>59999.999999999993</v>
      </c>
      <c r="AV103" s="22">
        <f>AU103+AV102</f>
        <v>120000.00000000001</v>
      </c>
      <c r="AW103" s="22">
        <f t="shared" ref="AW103:BD103" si="278">AV103+AW102</f>
        <v>180000</v>
      </c>
      <c r="AX103" s="22">
        <f t="shared" si="278"/>
        <v>240000.00000000003</v>
      </c>
      <c r="AY103" s="22">
        <f t="shared" si="278"/>
        <v>300000</v>
      </c>
      <c r="AZ103" s="22">
        <f t="shared" si="278"/>
        <v>360000.00000000006</v>
      </c>
      <c r="BA103" s="22">
        <f t="shared" si="278"/>
        <v>420000</v>
      </c>
      <c r="BB103" s="22">
        <f t="shared" si="278"/>
        <v>479999.99999999994</v>
      </c>
      <c r="BC103" s="22">
        <f t="shared" si="278"/>
        <v>539999.99999999977</v>
      </c>
      <c r="BD103" s="22">
        <f t="shared" si="278"/>
        <v>599999.99999999988</v>
      </c>
      <c r="BF103" s="173"/>
      <c r="BG103" s="216"/>
      <c r="BH103" s="20" t="s">
        <v>58</v>
      </c>
      <c r="BI103" s="22">
        <f>BI102</f>
        <v>59999.999999999993</v>
      </c>
      <c r="BJ103" s="22">
        <f>BI103+BJ102</f>
        <v>120000.00000000001</v>
      </c>
      <c r="BK103" s="22">
        <f t="shared" ref="BK103:BR103" si="279">BJ103+BK102</f>
        <v>180000</v>
      </c>
      <c r="BL103" s="22">
        <f t="shared" si="279"/>
        <v>240000.00000000003</v>
      </c>
      <c r="BM103" s="22">
        <f t="shared" si="279"/>
        <v>300000</v>
      </c>
      <c r="BN103" s="22">
        <f t="shared" si="279"/>
        <v>360000.00000000006</v>
      </c>
      <c r="BO103" s="22">
        <f t="shared" si="279"/>
        <v>420000</v>
      </c>
      <c r="BP103" s="22">
        <f t="shared" si="279"/>
        <v>479999.99999999994</v>
      </c>
      <c r="BQ103" s="22">
        <f t="shared" si="279"/>
        <v>539999.99999999977</v>
      </c>
      <c r="BR103" s="22">
        <f t="shared" si="279"/>
        <v>599999.99999999988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5.9999999999999991E-2</v>
      </c>
      <c r="F104" s="17">
        <f>F98*F$16/$E$4-E104</f>
        <v>7.2000000000000008E-2</v>
      </c>
      <c r="G104" s="17">
        <f>G98*G$16/$E$4-F104-E104</f>
        <v>8.6400000000000005E-2</v>
      </c>
      <c r="H104" s="17">
        <f>H98*H$16/$E$4-G104-F104-E104</f>
        <v>0.10368000000000002</v>
      </c>
      <c r="I104" s="17">
        <f>I98*I$16/$E$4-H104-G104-F104-E104</f>
        <v>0.12441599999999997</v>
      </c>
      <c r="J104" s="17">
        <f>J98*J$16/$E$4-I104-H104-G104-F104-E104</f>
        <v>0.14929920000000008</v>
      </c>
      <c r="K104" s="17">
        <f>K98*K$16/$E$4-J104-I104-H104-G104-F104-E104</f>
        <v>0.17915903999999994</v>
      </c>
      <c r="L104" s="17">
        <f>L98*L$16/$E$4-K104-J104-I104-H104-G104-F104-E104</f>
        <v>0.2149908479999999</v>
      </c>
      <c r="M104" s="17">
        <f>M98*M$16/$E$4-L104-K104-J104-I104-H104-G104-F104-E104</f>
        <v>0.25798901759999993</v>
      </c>
      <c r="N104" s="17">
        <f>N98*N$16/$E$4-M104-L104-K104-J104-I104-H104-G104-F104-E104</f>
        <v>0.30958682111999991</v>
      </c>
      <c r="P104" s="173"/>
      <c r="Q104" s="214" t="s">
        <v>44</v>
      </c>
      <c r="R104" s="16" t="s">
        <v>55</v>
      </c>
      <c r="S104" s="17">
        <f>S98*S$16/$E$4</f>
        <v>5.9999999999999991E-2</v>
      </c>
      <c r="T104" s="17">
        <f>T98*T$16/$E$4-S104</f>
        <v>7.2000000000000008E-2</v>
      </c>
      <c r="U104" s="17">
        <f>U98*U$16/$E$4-T104-S104</f>
        <v>8.6400000000000005E-2</v>
      </c>
      <c r="V104" s="17">
        <f>V98*V$16/$E$4-U104-T104-S104</f>
        <v>0.10368000000000002</v>
      </c>
      <c r="W104" s="17">
        <f>W98*W$16/$E$4-V104-U104-T104-S104</f>
        <v>0.12441599999999997</v>
      </c>
      <c r="X104" s="17">
        <f>X98*X$16/$E$4-W104-V104-U104-T104-S104</f>
        <v>0.14929920000000008</v>
      </c>
      <c r="Y104" s="17">
        <f>Y98*Y$16/$E$4-X104-W104-V104-U104-T104-S104</f>
        <v>0.17915903999999994</v>
      </c>
      <c r="Z104" s="17">
        <f>Z98*Z$16/$E$4-Y104-X104-W104-V104-U104-T104-S104</f>
        <v>0.2149908479999999</v>
      </c>
      <c r="AA104" s="17">
        <f>AA98*AA$16/$E$4-Z104-Y104-X104-W104-V104-U104-T104-S104</f>
        <v>0.25798901759999993</v>
      </c>
      <c r="AB104" s="17">
        <f>AB98*AB$16/$E$4-AA104-Z104-Y104-X104-W104-V104-U104-T104-S104</f>
        <v>0.30958682111999991</v>
      </c>
      <c r="AD104" s="173"/>
      <c r="AE104" s="214" t="s">
        <v>44</v>
      </c>
      <c r="AF104" s="16" t="s">
        <v>55</v>
      </c>
      <c r="AG104" s="17">
        <f>AG98*AG$16/$E$4</f>
        <v>5.9999999999999991E-2</v>
      </c>
      <c r="AH104" s="17">
        <f>AH98*AH$16/$E$4-AG104</f>
        <v>7.2000000000000008E-2</v>
      </c>
      <c r="AI104" s="17">
        <f>AI98*AI$16/$E$4-AH104-AG104</f>
        <v>8.6400000000000005E-2</v>
      </c>
      <c r="AJ104" s="17">
        <f>AJ98*AJ$16/$E$4-AI104-AH104-AG104</f>
        <v>0.10368000000000002</v>
      </c>
      <c r="AK104" s="17">
        <f>AK98*AK$16/$E$4-AJ104-AI104-AH104-AG104</f>
        <v>0.12441599999999997</v>
      </c>
      <c r="AL104" s="17">
        <f>AL98*AL$16/$E$4-AK104-AJ104-AI104-AH104-AG104</f>
        <v>0.14929920000000008</v>
      </c>
      <c r="AM104" s="17">
        <f>AM98*AM$16/$E$4-AL104-AK104-AJ104-AI104-AH104-AG104</f>
        <v>0.17915903999999994</v>
      </c>
      <c r="AN104" s="17">
        <f>AN98*AN$16/$E$4-AM104-AL104-AK104-AJ104-AI104-AH104-AG104</f>
        <v>0.2149908479999999</v>
      </c>
      <c r="AO104" s="17">
        <f>AO98*AO$16/$E$4-AN104-AM104-AL104-AK104-AJ104-AI104-AH104-AG104</f>
        <v>0.25798901759999993</v>
      </c>
      <c r="AP104" s="17">
        <f>AP98*AP$16/$E$4-AO104-AN104-AM104-AL104-AK104-AJ104-AI104-AH104-AG104</f>
        <v>0.30958682111999991</v>
      </c>
      <c r="AR104" s="173"/>
      <c r="AS104" s="214" t="s">
        <v>44</v>
      </c>
      <c r="AT104" s="16" t="s">
        <v>55</v>
      </c>
      <c r="AU104" s="17">
        <f>AU98*AU$16/$E$4</f>
        <v>5.9999999999999991E-2</v>
      </c>
      <c r="AV104" s="17">
        <f>AV98*AV$16/$E$4-AU104</f>
        <v>7.2000000000000008E-2</v>
      </c>
      <c r="AW104" s="17">
        <f>AW98*AW$16/$E$4-AV104-AU104</f>
        <v>8.6400000000000005E-2</v>
      </c>
      <c r="AX104" s="17">
        <f>AX98*AX$16/$E$4-AW104-AV104-AU104</f>
        <v>0.10368000000000002</v>
      </c>
      <c r="AY104" s="17">
        <f>AY98*AY$16/$E$4-AX104-AW104-AV104-AU104</f>
        <v>0.12441599999999997</v>
      </c>
      <c r="AZ104" s="17">
        <f>AZ98*AZ$16/$E$4-AY104-AX104-AW104-AV104-AU104</f>
        <v>0.14929920000000008</v>
      </c>
      <c r="BA104" s="17">
        <f>BA98*BA$16/$E$4-AZ104-AY104-AX104-AW104-AV104-AU104</f>
        <v>0.17915903999999994</v>
      </c>
      <c r="BB104" s="17">
        <f>BB98*BB$16/$E$4-BA104-AZ104-AY104-AX104-AW104-AV104-AU104</f>
        <v>0.2149908479999999</v>
      </c>
      <c r="BC104" s="17">
        <f>BC98*BC$16/$E$4-BB104-BA104-AZ104-AY104-AX104-AW104-AV104-AU104</f>
        <v>0.25798901759999993</v>
      </c>
      <c r="BD104" s="17">
        <f>BD98*BD$16/$E$4-BC104-BB104-BA104-AZ104-AY104-AX104-AW104-AV104-AU104</f>
        <v>0.30958682111999991</v>
      </c>
      <c r="BF104" s="173"/>
      <c r="BG104" s="214" t="s">
        <v>44</v>
      </c>
      <c r="BH104" s="16" t="s">
        <v>55</v>
      </c>
      <c r="BI104" s="17">
        <f>BI98*BI$16/$E$4</f>
        <v>5.9999999999999991E-2</v>
      </c>
      <c r="BJ104" s="17">
        <f>BJ98*BJ$16/$E$4-BI104</f>
        <v>7.2000000000000008E-2</v>
      </c>
      <c r="BK104" s="17">
        <f>BK98*BK$16/$E$4-BJ104-BI104</f>
        <v>8.6400000000000005E-2</v>
      </c>
      <c r="BL104" s="17">
        <f>BL98*BL$16/$E$4-BK104-BJ104-BI104</f>
        <v>0.10368000000000002</v>
      </c>
      <c r="BM104" s="17">
        <f>BM98*BM$16/$E$4-BL104-BK104-BJ104-BI104</f>
        <v>0.12441599999999997</v>
      </c>
      <c r="BN104" s="17">
        <f>BN98*BN$16/$E$4-BM104-BL104-BK104-BJ104-BI104</f>
        <v>0.14929920000000008</v>
      </c>
      <c r="BO104" s="17">
        <f>BO98*BO$16/$E$4-BN104-BM104-BL104-BK104-BJ104-BI104</f>
        <v>0.17915903999999994</v>
      </c>
      <c r="BP104" s="17">
        <f>BP98*BP$16/$E$4-BO104-BN104-BM104-BL104-BK104-BJ104-BI104</f>
        <v>0.2149908479999999</v>
      </c>
      <c r="BQ104" s="17">
        <f>BQ98*BQ$16/$E$4-BP104-BO104-BN104-BM104-BL104-BK104-BJ104-BI104</f>
        <v>0.25798901759999993</v>
      </c>
      <c r="BR104" s="17">
        <f>BR98*BR$16/$E$4-BQ104-BP104-BO104-BN104-BM104-BL104-BK104-BJ104-BI104</f>
        <v>0.30958682111999991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8.9299199999999995E-2</v>
      </c>
      <c r="J105" s="18"/>
      <c r="K105" s="18"/>
      <c r="L105" s="18"/>
      <c r="M105" s="18"/>
      <c r="N105" s="18">
        <f>SUM(E104:N104)/10</f>
        <v>0.15575209267199996</v>
      </c>
      <c r="P105" s="173"/>
      <c r="Q105" s="215"/>
      <c r="R105" s="16" t="s">
        <v>56</v>
      </c>
      <c r="S105" s="18"/>
      <c r="T105" s="18"/>
      <c r="U105" s="18"/>
      <c r="V105" s="18"/>
      <c r="W105" s="18">
        <f>SUM(S104:W104)/5</f>
        <v>8.9299199999999995E-2</v>
      </c>
      <c r="X105" s="18"/>
      <c r="Y105" s="18"/>
      <c r="Z105" s="18"/>
      <c r="AA105" s="18"/>
      <c r="AB105" s="18">
        <f>SUM(S104:AB104)/10</f>
        <v>0.15575209267199996</v>
      </c>
      <c r="AD105" s="173"/>
      <c r="AE105" s="215"/>
      <c r="AF105" s="16" t="s">
        <v>56</v>
      </c>
      <c r="AG105" s="18"/>
      <c r="AH105" s="18"/>
      <c r="AI105" s="18"/>
      <c r="AJ105" s="18"/>
      <c r="AK105" s="18">
        <f>SUM(AG104:AK104)/5</f>
        <v>8.9299199999999995E-2</v>
      </c>
      <c r="AL105" s="18"/>
      <c r="AM105" s="18"/>
      <c r="AN105" s="18"/>
      <c r="AO105" s="18"/>
      <c r="AP105" s="18">
        <f>SUM(AG104:AP104)/10</f>
        <v>0.15575209267199996</v>
      </c>
      <c r="AR105" s="173"/>
      <c r="AS105" s="215"/>
      <c r="AT105" s="16" t="s">
        <v>56</v>
      </c>
      <c r="AU105" s="18"/>
      <c r="AV105" s="18"/>
      <c r="AW105" s="18"/>
      <c r="AX105" s="18"/>
      <c r="AY105" s="18">
        <f>SUM(AU104:AY104)/5</f>
        <v>8.9299199999999995E-2</v>
      </c>
      <c r="AZ105" s="18"/>
      <c r="BA105" s="18"/>
      <c r="BB105" s="18"/>
      <c r="BC105" s="18"/>
      <c r="BD105" s="18">
        <f>SUM(AU104:BD104)/10</f>
        <v>0.15575209267199996</v>
      </c>
      <c r="BF105" s="173"/>
      <c r="BG105" s="215"/>
      <c r="BH105" s="16" t="s">
        <v>56</v>
      </c>
      <c r="BI105" s="18"/>
      <c r="BJ105" s="18"/>
      <c r="BK105" s="18"/>
      <c r="BL105" s="18"/>
      <c r="BM105" s="18">
        <f>SUM(BI104:BM104)/5</f>
        <v>8.9299199999999995E-2</v>
      </c>
      <c r="BN105" s="18"/>
      <c r="BO105" s="18"/>
      <c r="BP105" s="18"/>
      <c r="BQ105" s="18"/>
      <c r="BR105" s="18">
        <f>SUM(BI104:BR104)/10</f>
        <v>0.15575209267199996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59999.999999999993</v>
      </c>
      <c r="F106" s="23">
        <f>F108-E108</f>
        <v>72000</v>
      </c>
      <c r="G106" s="23">
        <f t="shared" ref="G106:N106" si="280">G108-F108</f>
        <v>86400</v>
      </c>
      <c r="H106" s="23">
        <f t="shared" si="280"/>
        <v>103680.00000000006</v>
      </c>
      <c r="I106" s="23">
        <f t="shared" si="280"/>
        <v>124415.99999999994</v>
      </c>
      <c r="J106" s="23">
        <f t="shared" si="280"/>
        <v>149299.20000000007</v>
      </c>
      <c r="K106" s="23">
        <f t="shared" si="280"/>
        <v>179159.04000000004</v>
      </c>
      <c r="L106" s="23">
        <f t="shared" si="280"/>
        <v>214990.84799999988</v>
      </c>
      <c r="M106" s="23">
        <f t="shared" si="280"/>
        <v>257989.01759999967</v>
      </c>
      <c r="N106" s="23">
        <f t="shared" si="280"/>
        <v>309586.82112000021</v>
      </c>
      <c r="P106" s="173"/>
      <c r="Q106" s="215"/>
      <c r="R106" s="20" t="s">
        <v>57</v>
      </c>
      <c r="S106" s="23">
        <f>S108</f>
        <v>59999.999999999993</v>
      </c>
      <c r="T106" s="23">
        <f>T108-S108</f>
        <v>72000</v>
      </c>
      <c r="U106" s="23">
        <f t="shared" ref="U106:AB106" si="281">U108-T108</f>
        <v>86400</v>
      </c>
      <c r="V106" s="23">
        <f t="shared" si="281"/>
        <v>103680.00000000006</v>
      </c>
      <c r="W106" s="23">
        <f t="shared" si="281"/>
        <v>124415.99999999994</v>
      </c>
      <c r="X106" s="23">
        <f t="shared" si="281"/>
        <v>149299.20000000007</v>
      </c>
      <c r="Y106" s="23">
        <f t="shared" si="281"/>
        <v>179159.04000000004</v>
      </c>
      <c r="Z106" s="23">
        <f t="shared" si="281"/>
        <v>214990.84799999988</v>
      </c>
      <c r="AA106" s="23">
        <f t="shared" si="281"/>
        <v>257989.01759999967</v>
      </c>
      <c r="AB106" s="23">
        <f t="shared" si="281"/>
        <v>309586.82112000021</v>
      </c>
      <c r="AD106" s="173"/>
      <c r="AE106" s="215"/>
      <c r="AF106" s="20" t="s">
        <v>57</v>
      </c>
      <c r="AG106" s="23">
        <f>AG108</f>
        <v>59999.999999999993</v>
      </c>
      <c r="AH106" s="23">
        <f>AH108-AG108</f>
        <v>72000</v>
      </c>
      <c r="AI106" s="23">
        <f t="shared" ref="AI106:AP106" si="282">AI108-AH108</f>
        <v>86400</v>
      </c>
      <c r="AJ106" s="23">
        <f t="shared" si="282"/>
        <v>103680.00000000006</v>
      </c>
      <c r="AK106" s="23">
        <f t="shared" si="282"/>
        <v>124415.99999999994</v>
      </c>
      <c r="AL106" s="23">
        <f t="shared" si="282"/>
        <v>149299.20000000007</v>
      </c>
      <c r="AM106" s="23">
        <f t="shared" si="282"/>
        <v>179159.04000000004</v>
      </c>
      <c r="AN106" s="23">
        <f t="shared" si="282"/>
        <v>214990.84799999988</v>
      </c>
      <c r="AO106" s="23">
        <f t="shared" si="282"/>
        <v>257989.01759999967</v>
      </c>
      <c r="AP106" s="23">
        <f t="shared" si="282"/>
        <v>309586.82112000021</v>
      </c>
      <c r="AR106" s="173"/>
      <c r="AS106" s="215"/>
      <c r="AT106" s="20" t="s">
        <v>57</v>
      </c>
      <c r="AU106" s="23">
        <f>AU108</f>
        <v>59999.999999999993</v>
      </c>
      <c r="AV106" s="23">
        <f>AV108-AU108</f>
        <v>72000</v>
      </c>
      <c r="AW106" s="23">
        <f t="shared" ref="AW106:BD106" si="283">AW108-AV108</f>
        <v>86400</v>
      </c>
      <c r="AX106" s="23">
        <f t="shared" si="283"/>
        <v>103680.00000000006</v>
      </c>
      <c r="AY106" s="23">
        <f t="shared" si="283"/>
        <v>124415.99999999994</v>
      </c>
      <c r="AZ106" s="23">
        <f t="shared" si="283"/>
        <v>149299.20000000007</v>
      </c>
      <c r="BA106" s="23">
        <f t="shared" si="283"/>
        <v>179159.04000000004</v>
      </c>
      <c r="BB106" s="23">
        <f t="shared" si="283"/>
        <v>214990.84799999988</v>
      </c>
      <c r="BC106" s="23">
        <f t="shared" si="283"/>
        <v>257989.01759999967</v>
      </c>
      <c r="BD106" s="23">
        <f t="shared" si="283"/>
        <v>309586.82112000021</v>
      </c>
      <c r="BF106" s="173"/>
      <c r="BG106" s="215"/>
      <c r="BH106" s="20" t="s">
        <v>57</v>
      </c>
      <c r="BI106" s="23">
        <f>BI108</f>
        <v>59999.999999999993</v>
      </c>
      <c r="BJ106" s="23">
        <f>BJ108-BI108</f>
        <v>72000</v>
      </c>
      <c r="BK106" s="23">
        <f t="shared" ref="BK106:BR106" si="284">BK108-BJ108</f>
        <v>86400</v>
      </c>
      <c r="BL106" s="23">
        <f t="shared" si="284"/>
        <v>103680.00000000006</v>
      </c>
      <c r="BM106" s="23">
        <f t="shared" si="284"/>
        <v>124415.99999999994</v>
      </c>
      <c r="BN106" s="23">
        <f t="shared" si="284"/>
        <v>149299.20000000007</v>
      </c>
      <c r="BO106" s="23">
        <f t="shared" si="284"/>
        <v>179159.04000000004</v>
      </c>
      <c r="BP106" s="23">
        <f t="shared" si="284"/>
        <v>214990.84799999988</v>
      </c>
      <c r="BQ106" s="23">
        <f t="shared" si="284"/>
        <v>257989.01759999967</v>
      </c>
      <c r="BR106" s="23">
        <f t="shared" si="284"/>
        <v>309586.82112000021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89299.199999999997</v>
      </c>
      <c r="J107" s="23"/>
      <c r="K107" s="23"/>
      <c r="L107" s="23"/>
      <c r="M107" s="23"/>
      <c r="N107" s="23">
        <f>SUM(E106:N106)/10</f>
        <v>155752.092672</v>
      </c>
      <c r="P107" s="173"/>
      <c r="Q107" s="215"/>
      <c r="R107" s="20" t="s">
        <v>59</v>
      </c>
      <c r="S107" s="23"/>
      <c r="T107" s="23"/>
      <c r="U107" s="23"/>
      <c r="V107" s="23"/>
      <c r="W107" s="23">
        <f>SUM(S106:W106)/5</f>
        <v>89299.199999999997</v>
      </c>
      <c r="X107" s="23"/>
      <c r="Y107" s="23"/>
      <c r="Z107" s="23"/>
      <c r="AA107" s="23"/>
      <c r="AB107" s="23">
        <f>SUM(S106:AB106)/10</f>
        <v>155752.092672</v>
      </c>
      <c r="AD107" s="173"/>
      <c r="AE107" s="215"/>
      <c r="AF107" s="20" t="s">
        <v>59</v>
      </c>
      <c r="AG107" s="23"/>
      <c r="AH107" s="23"/>
      <c r="AI107" s="23"/>
      <c r="AJ107" s="23"/>
      <c r="AK107" s="23">
        <f>SUM(AG106:AK106)/5</f>
        <v>89299.199999999997</v>
      </c>
      <c r="AL107" s="23"/>
      <c r="AM107" s="23"/>
      <c r="AN107" s="23"/>
      <c r="AO107" s="23"/>
      <c r="AP107" s="23">
        <f>SUM(AG106:AP106)/10</f>
        <v>155752.092672</v>
      </c>
      <c r="AR107" s="173"/>
      <c r="AS107" s="215"/>
      <c r="AT107" s="20" t="s">
        <v>59</v>
      </c>
      <c r="AU107" s="23"/>
      <c r="AV107" s="23"/>
      <c r="AW107" s="23"/>
      <c r="AX107" s="23"/>
      <c r="AY107" s="23">
        <f>SUM(AU106:AY106)/5</f>
        <v>89299.199999999997</v>
      </c>
      <c r="AZ107" s="23"/>
      <c r="BA107" s="23"/>
      <c r="BB107" s="23"/>
      <c r="BC107" s="23"/>
      <c r="BD107" s="23">
        <f>SUM(AU106:BD106)/10</f>
        <v>155752.092672</v>
      </c>
      <c r="BF107" s="173"/>
      <c r="BG107" s="215"/>
      <c r="BH107" s="20" t="s">
        <v>59</v>
      </c>
      <c r="BI107" s="23"/>
      <c r="BJ107" s="23"/>
      <c r="BK107" s="23"/>
      <c r="BL107" s="23"/>
      <c r="BM107" s="23">
        <f>SUM(BI106:BM106)/5</f>
        <v>89299.199999999997</v>
      </c>
      <c r="BN107" s="23"/>
      <c r="BO107" s="23"/>
      <c r="BP107" s="23"/>
      <c r="BQ107" s="23"/>
      <c r="BR107" s="23">
        <f>SUM(BI106:BR106)/10</f>
        <v>155752.092672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59999.999999999993</v>
      </c>
      <c r="F108" s="22">
        <f t="shared" ref="F108:N108" si="285">F100*F$16</f>
        <v>132000</v>
      </c>
      <c r="G108" s="22">
        <f t="shared" si="285"/>
        <v>218400</v>
      </c>
      <c r="H108" s="22">
        <f t="shared" si="285"/>
        <v>322080.00000000006</v>
      </c>
      <c r="I108" s="22">
        <f t="shared" si="285"/>
        <v>446496</v>
      </c>
      <c r="J108" s="22">
        <f t="shared" si="285"/>
        <v>595795.20000000007</v>
      </c>
      <c r="K108" s="22">
        <f t="shared" si="285"/>
        <v>774954.24000000011</v>
      </c>
      <c r="L108" s="22">
        <f t="shared" si="285"/>
        <v>989945.08799999999</v>
      </c>
      <c r="M108" s="22">
        <f t="shared" si="285"/>
        <v>1247934.1055999997</v>
      </c>
      <c r="N108" s="22">
        <f t="shared" si="285"/>
        <v>1557520.9267199999</v>
      </c>
      <c r="P108" s="164"/>
      <c r="Q108" s="216"/>
      <c r="R108" s="20" t="s">
        <v>58</v>
      </c>
      <c r="S108" s="22">
        <f>S100*S$16</f>
        <v>59999.999999999993</v>
      </c>
      <c r="T108" s="22">
        <f t="shared" ref="T108:AB108" si="286">T100*T$16</f>
        <v>132000</v>
      </c>
      <c r="U108" s="22">
        <f t="shared" si="286"/>
        <v>218400</v>
      </c>
      <c r="V108" s="22">
        <f t="shared" si="286"/>
        <v>322080.00000000006</v>
      </c>
      <c r="W108" s="22">
        <f t="shared" si="286"/>
        <v>446496</v>
      </c>
      <c r="X108" s="22">
        <f t="shared" si="286"/>
        <v>595795.20000000007</v>
      </c>
      <c r="Y108" s="22">
        <f t="shared" si="286"/>
        <v>774954.24000000011</v>
      </c>
      <c r="Z108" s="22">
        <f t="shared" si="286"/>
        <v>989945.08799999999</v>
      </c>
      <c r="AA108" s="22">
        <f t="shared" si="286"/>
        <v>1247934.1055999997</v>
      </c>
      <c r="AB108" s="22">
        <f t="shared" si="286"/>
        <v>1557520.9267199999</v>
      </c>
      <c r="AD108" s="164"/>
      <c r="AE108" s="216"/>
      <c r="AF108" s="20" t="s">
        <v>58</v>
      </c>
      <c r="AG108" s="22">
        <f>AG100*AG$16</f>
        <v>59999.999999999993</v>
      </c>
      <c r="AH108" s="22">
        <f t="shared" ref="AH108:AP108" si="287">AH100*AH$16</f>
        <v>132000</v>
      </c>
      <c r="AI108" s="22">
        <f t="shared" si="287"/>
        <v>218400</v>
      </c>
      <c r="AJ108" s="22">
        <f t="shared" si="287"/>
        <v>322080.00000000006</v>
      </c>
      <c r="AK108" s="22">
        <f t="shared" si="287"/>
        <v>446496</v>
      </c>
      <c r="AL108" s="22">
        <f t="shared" si="287"/>
        <v>595795.20000000007</v>
      </c>
      <c r="AM108" s="22">
        <f t="shared" si="287"/>
        <v>774954.24000000011</v>
      </c>
      <c r="AN108" s="22">
        <f t="shared" si="287"/>
        <v>989945.08799999999</v>
      </c>
      <c r="AO108" s="22">
        <f t="shared" si="287"/>
        <v>1247934.1055999997</v>
      </c>
      <c r="AP108" s="22">
        <f t="shared" si="287"/>
        <v>1557520.9267199999</v>
      </c>
      <c r="AR108" s="164"/>
      <c r="AS108" s="216"/>
      <c r="AT108" s="20" t="s">
        <v>58</v>
      </c>
      <c r="AU108" s="22">
        <f>AU100*AU$16</f>
        <v>59999.999999999993</v>
      </c>
      <c r="AV108" s="22">
        <f t="shared" ref="AV108:BD108" si="288">AV100*AV$16</f>
        <v>132000</v>
      </c>
      <c r="AW108" s="22">
        <f t="shared" si="288"/>
        <v>218400</v>
      </c>
      <c r="AX108" s="22">
        <f t="shared" si="288"/>
        <v>322080.00000000006</v>
      </c>
      <c r="AY108" s="22">
        <f t="shared" si="288"/>
        <v>446496</v>
      </c>
      <c r="AZ108" s="22">
        <f t="shared" si="288"/>
        <v>595795.20000000007</v>
      </c>
      <c r="BA108" s="22">
        <f t="shared" si="288"/>
        <v>774954.24000000011</v>
      </c>
      <c r="BB108" s="22">
        <f t="shared" si="288"/>
        <v>989945.08799999999</v>
      </c>
      <c r="BC108" s="22">
        <f t="shared" si="288"/>
        <v>1247934.1055999997</v>
      </c>
      <c r="BD108" s="22">
        <f t="shared" si="288"/>
        <v>1557520.9267199999</v>
      </c>
      <c r="BF108" s="164"/>
      <c r="BG108" s="216"/>
      <c r="BH108" s="20" t="s">
        <v>58</v>
      </c>
      <c r="BI108" s="22">
        <f>BI100*BI$16</f>
        <v>59999.999999999993</v>
      </c>
      <c r="BJ108" s="22">
        <f t="shared" ref="BJ108:BR108" si="289">BJ100*BJ$16</f>
        <v>132000</v>
      </c>
      <c r="BK108" s="22">
        <f t="shared" si="289"/>
        <v>218400</v>
      </c>
      <c r="BL108" s="22">
        <f t="shared" si="289"/>
        <v>322080.00000000006</v>
      </c>
      <c r="BM108" s="22">
        <f t="shared" si="289"/>
        <v>446496</v>
      </c>
      <c r="BN108" s="22">
        <f t="shared" si="289"/>
        <v>595795.20000000007</v>
      </c>
      <c r="BO108" s="22">
        <f t="shared" si="289"/>
        <v>774954.24000000011</v>
      </c>
      <c r="BP108" s="22">
        <f t="shared" si="289"/>
        <v>989945.08799999999</v>
      </c>
      <c r="BQ108" s="22">
        <f t="shared" si="289"/>
        <v>1247934.1055999997</v>
      </c>
      <c r="BR108" s="22">
        <f t="shared" si="289"/>
        <v>1557520.9267199999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4.2500000000000003E-3</v>
      </c>
      <c r="F109" s="17">
        <f t="shared" ref="F109:N109" si="290">F$26*$D94</f>
        <v>4.0416666666666665E-3</v>
      </c>
      <c r="G109" s="17">
        <f t="shared" si="290"/>
        <v>3.8680555555555556E-3</v>
      </c>
      <c r="H109" s="17">
        <f t="shared" si="290"/>
        <v>3.7233796296296294E-3</v>
      </c>
      <c r="I109" s="17">
        <f t="shared" si="290"/>
        <v>3.6028163580246911E-3</v>
      </c>
      <c r="J109" s="17">
        <f t="shared" si="290"/>
        <v>3.502346965020576E-3</v>
      </c>
      <c r="K109" s="17">
        <f t="shared" si="290"/>
        <v>3.4186224708504798E-3</v>
      </c>
      <c r="L109" s="17">
        <f t="shared" si="290"/>
        <v>3.3488520590420666E-3</v>
      </c>
      <c r="M109" s="17">
        <f t="shared" si="290"/>
        <v>3.2907100492017226E-3</v>
      </c>
      <c r="N109" s="17">
        <f t="shared" si="290"/>
        <v>3.2422583743347685E-3</v>
      </c>
      <c r="P109" s="172" t="s">
        <v>17</v>
      </c>
      <c r="Q109" s="180" t="s">
        <v>41</v>
      </c>
      <c r="R109" s="16" t="s">
        <v>55</v>
      </c>
      <c r="S109" s="17">
        <f>S$26*$D94</f>
        <v>4.2500000000000003E-3</v>
      </c>
      <c r="T109" s="17">
        <f t="shared" ref="T109:AB109" si="291">T$26*$D94</f>
        <v>4.0416666666666665E-3</v>
      </c>
      <c r="U109" s="17">
        <f t="shared" si="291"/>
        <v>3.8680555555555556E-3</v>
      </c>
      <c r="V109" s="17">
        <f t="shared" si="291"/>
        <v>3.7233796296296294E-3</v>
      </c>
      <c r="W109" s="17">
        <f t="shared" si="291"/>
        <v>3.6028163580246911E-3</v>
      </c>
      <c r="X109" s="17">
        <f t="shared" si="291"/>
        <v>3.502346965020576E-3</v>
      </c>
      <c r="Y109" s="17">
        <f t="shared" si="291"/>
        <v>3.4186224708504798E-3</v>
      </c>
      <c r="Z109" s="17">
        <f t="shared" si="291"/>
        <v>3.3488520590420666E-3</v>
      </c>
      <c r="AA109" s="17">
        <f t="shared" si="291"/>
        <v>3.2907100492017226E-3</v>
      </c>
      <c r="AB109" s="17">
        <f t="shared" si="291"/>
        <v>3.2422583743347685E-3</v>
      </c>
      <c r="AD109" s="172" t="s">
        <v>17</v>
      </c>
      <c r="AE109" s="180" t="s">
        <v>41</v>
      </c>
      <c r="AF109" s="16" t="s">
        <v>55</v>
      </c>
      <c r="AG109" s="17">
        <f>AG$26*$D94</f>
        <v>4.2500000000000003E-3</v>
      </c>
      <c r="AH109" s="17">
        <f t="shared" ref="AH109:AP109" si="292">AH$26*$D94</f>
        <v>4.0416666666666665E-3</v>
      </c>
      <c r="AI109" s="17">
        <f t="shared" si="292"/>
        <v>3.8680555555555556E-3</v>
      </c>
      <c r="AJ109" s="17">
        <f t="shared" si="292"/>
        <v>3.7233796296296294E-3</v>
      </c>
      <c r="AK109" s="17">
        <f t="shared" si="292"/>
        <v>3.6028163580246911E-3</v>
      </c>
      <c r="AL109" s="17">
        <f t="shared" si="292"/>
        <v>3.502346965020576E-3</v>
      </c>
      <c r="AM109" s="17">
        <f t="shared" si="292"/>
        <v>3.4186224708504798E-3</v>
      </c>
      <c r="AN109" s="17">
        <f t="shared" si="292"/>
        <v>3.3488520590420666E-3</v>
      </c>
      <c r="AO109" s="17">
        <f t="shared" si="292"/>
        <v>3.2907100492017226E-3</v>
      </c>
      <c r="AP109" s="17">
        <f t="shared" si="292"/>
        <v>3.2422583743347685E-3</v>
      </c>
      <c r="AR109" s="172" t="s">
        <v>17</v>
      </c>
      <c r="AS109" s="180" t="s">
        <v>41</v>
      </c>
      <c r="AT109" s="16" t="s">
        <v>55</v>
      </c>
      <c r="AU109" s="17">
        <f>AU$26*$D94</f>
        <v>4.2500000000000003E-3</v>
      </c>
      <c r="AV109" s="17">
        <f t="shared" ref="AV109:BD109" si="293">AV$26*$D94</f>
        <v>4.0416666666666665E-3</v>
      </c>
      <c r="AW109" s="17">
        <f t="shared" si="293"/>
        <v>3.8680555555555556E-3</v>
      </c>
      <c r="AX109" s="17">
        <f t="shared" si="293"/>
        <v>3.7233796296296294E-3</v>
      </c>
      <c r="AY109" s="17">
        <f t="shared" si="293"/>
        <v>3.6028163580246911E-3</v>
      </c>
      <c r="AZ109" s="17">
        <f t="shared" si="293"/>
        <v>3.502346965020576E-3</v>
      </c>
      <c r="BA109" s="17">
        <f t="shared" si="293"/>
        <v>3.4186224708504798E-3</v>
      </c>
      <c r="BB109" s="17">
        <f t="shared" si="293"/>
        <v>3.3488520590420666E-3</v>
      </c>
      <c r="BC109" s="17">
        <f t="shared" si="293"/>
        <v>3.2907100492017226E-3</v>
      </c>
      <c r="BD109" s="17">
        <f t="shared" si="293"/>
        <v>3.2422583743347685E-3</v>
      </c>
      <c r="BF109" s="172" t="s">
        <v>17</v>
      </c>
      <c r="BG109" s="180" t="s">
        <v>41</v>
      </c>
      <c r="BH109" s="16" t="s">
        <v>55</v>
      </c>
      <c r="BI109" s="17">
        <f>BI$26*$D94</f>
        <v>4.2500000000000003E-3</v>
      </c>
      <c r="BJ109" s="17">
        <f t="shared" ref="BJ109:BR109" si="294">BJ$26*$D94</f>
        <v>4.0416666666666665E-3</v>
      </c>
      <c r="BK109" s="17">
        <f t="shared" si="294"/>
        <v>3.8680555555555556E-3</v>
      </c>
      <c r="BL109" s="17">
        <f t="shared" si="294"/>
        <v>3.7233796296296294E-3</v>
      </c>
      <c r="BM109" s="17">
        <f t="shared" si="294"/>
        <v>3.6028163580246911E-3</v>
      </c>
      <c r="BN109" s="17">
        <f t="shared" si="294"/>
        <v>3.502346965020576E-3</v>
      </c>
      <c r="BO109" s="17">
        <f t="shared" si="294"/>
        <v>3.4186224708504798E-3</v>
      </c>
      <c r="BP109" s="17">
        <f t="shared" si="294"/>
        <v>3.3488520590420666E-3</v>
      </c>
      <c r="BQ109" s="17">
        <f t="shared" si="294"/>
        <v>3.2907100492017226E-3</v>
      </c>
      <c r="BR109" s="17">
        <f t="shared" si="294"/>
        <v>3.2422583743347685E-3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3.8971836419753082E-3</v>
      </c>
      <c r="J110" s="18"/>
      <c r="K110" s="18"/>
      <c r="L110" s="18"/>
      <c r="M110" s="18"/>
      <c r="N110" s="18">
        <f>SUM(E109:N109)/10</f>
        <v>3.6288708128326156E-3</v>
      </c>
      <c r="P110" s="173"/>
      <c r="Q110" s="181"/>
      <c r="R110" s="16" t="s">
        <v>56</v>
      </c>
      <c r="S110" s="17"/>
      <c r="T110" s="17"/>
      <c r="U110" s="17"/>
      <c r="V110" s="17"/>
      <c r="W110" s="100">
        <f>SUM(S109:W109)/5</f>
        <v>3.8971836419753082E-3</v>
      </c>
      <c r="X110" s="18"/>
      <c r="Y110" s="18"/>
      <c r="Z110" s="18"/>
      <c r="AA110" s="18"/>
      <c r="AB110" s="18">
        <f>SUM(S109:AB109)/10</f>
        <v>3.6288708128326156E-3</v>
      </c>
      <c r="AD110" s="173"/>
      <c r="AE110" s="181"/>
      <c r="AF110" s="16" t="s">
        <v>56</v>
      </c>
      <c r="AG110" s="17"/>
      <c r="AH110" s="17"/>
      <c r="AI110" s="17"/>
      <c r="AJ110" s="17"/>
      <c r="AK110" s="100">
        <f>SUM(AG109:AK109)/5</f>
        <v>3.8971836419753082E-3</v>
      </c>
      <c r="AL110" s="18"/>
      <c r="AM110" s="18"/>
      <c r="AN110" s="18"/>
      <c r="AO110" s="18"/>
      <c r="AP110" s="18">
        <f>SUM(AG109:AP109)/10</f>
        <v>3.6288708128326156E-3</v>
      </c>
      <c r="AR110" s="173"/>
      <c r="AS110" s="181"/>
      <c r="AT110" s="16" t="s">
        <v>56</v>
      </c>
      <c r="AU110" s="17"/>
      <c r="AV110" s="17"/>
      <c r="AW110" s="17"/>
      <c r="AX110" s="17"/>
      <c r="AY110" s="100">
        <f>SUM(AU109:AY109)/5</f>
        <v>3.8971836419753082E-3</v>
      </c>
      <c r="AZ110" s="18"/>
      <c r="BA110" s="18"/>
      <c r="BB110" s="18"/>
      <c r="BC110" s="18"/>
      <c r="BD110" s="18">
        <f>SUM(AU109:BD109)/10</f>
        <v>3.6288708128326156E-3</v>
      </c>
      <c r="BF110" s="173"/>
      <c r="BG110" s="181"/>
      <c r="BH110" s="16" t="s">
        <v>56</v>
      </c>
      <c r="BI110" s="17"/>
      <c r="BJ110" s="17"/>
      <c r="BK110" s="17"/>
      <c r="BL110" s="17"/>
      <c r="BM110" s="100">
        <f>SUM(BI109:BM109)/5</f>
        <v>3.8971836419753082E-3</v>
      </c>
      <c r="BN110" s="18"/>
      <c r="BO110" s="18"/>
      <c r="BP110" s="18"/>
      <c r="BQ110" s="18"/>
      <c r="BR110" s="18">
        <f>SUM(BI109:BR109)/10</f>
        <v>3.6288708128326156E-3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295">E$28*$D94</f>
        <v>4.2500000000000003E-3</v>
      </c>
      <c r="F111" s="17">
        <f t="shared" si="295"/>
        <v>8.2916666666666659E-3</v>
      </c>
      <c r="G111" s="17">
        <f t="shared" si="295"/>
        <v>1.2159722222222221E-2</v>
      </c>
      <c r="H111" s="17">
        <f t="shared" si="295"/>
        <v>1.588310185185185E-2</v>
      </c>
      <c r="I111" s="17">
        <f t="shared" si="295"/>
        <v>1.9485918209876541E-2</v>
      </c>
      <c r="J111" s="17">
        <f t="shared" si="295"/>
        <v>2.2988265174897118E-2</v>
      </c>
      <c r="K111" s="17">
        <f t="shared" si="295"/>
        <v>2.6406887645747595E-2</v>
      </c>
      <c r="L111" s="17">
        <f t="shared" si="295"/>
        <v>2.975573970478966E-2</v>
      </c>
      <c r="M111" s="17">
        <f t="shared" si="295"/>
        <v>3.3046449753991382E-2</v>
      </c>
      <c r="N111" s="17">
        <f t="shared" si="295"/>
        <v>3.6288708128326151E-2</v>
      </c>
      <c r="P111" s="173"/>
      <c r="Q111" s="181"/>
      <c r="R111" s="16" t="s">
        <v>53</v>
      </c>
      <c r="S111" s="17">
        <f t="shared" ref="S111:AB111" si="296">S$28*$D94</f>
        <v>4.2500000000000003E-3</v>
      </c>
      <c r="T111" s="17">
        <f t="shared" si="296"/>
        <v>8.2916666666666659E-3</v>
      </c>
      <c r="U111" s="17">
        <f t="shared" si="296"/>
        <v>1.2159722222222221E-2</v>
      </c>
      <c r="V111" s="17">
        <f t="shared" si="296"/>
        <v>1.588310185185185E-2</v>
      </c>
      <c r="W111" s="17">
        <f t="shared" si="296"/>
        <v>1.9485918209876541E-2</v>
      </c>
      <c r="X111" s="17">
        <f t="shared" si="296"/>
        <v>2.2988265174897118E-2</v>
      </c>
      <c r="Y111" s="17">
        <f t="shared" si="296"/>
        <v>2.6406887645747595E-2</v>
      </c>
      <c r="Z111" s="17">
        <f t="shared" si="296"/>
        <v>2.975573970478966E-2</v>
      </c>
      <c r="AA111" s="17">
        <f t="shared" si="296"/>
        <v>3.3046449753991382E-2</v>
      </c>
      <c r="AB111" s="17">
        <f t="shared" si="296"/>
        <v>3.6288708128326151E-2</v>
      </c>
      <c r="AD111" s="173"/>
      <c r="AE111" s="181"/>
      <c r="AF111" s="16" t="s">
        <v>53</v>
      </c>
      <c r="AG111" s="17">
        <f t="shared" ref="AG111:AP111" si="297">AG$28*$D94</f>
        <v>4.2500000000000003E-3</v>
      </c>
      <c r="AH111" s="17">
        <f t="shared" si="297"/>
        <v>8.2916666666666659E-3</v>
      </c>
      <c r="AI111" s="17">
        <f t="shared" si="297"/>
        <v>1.2159722222222221E-2</v>
      </c>
      <c r="AJ111" s="17">
        <f t="shared" si="297"/>
        <v>1.588310185185185E-2</v>
      </c>
      <c r="AK111" s="17">
        <f t="shared" si="297"/>
        <v>1.9485918209876541E-2</v>
      </c>
      <c r="AL111" s="17">
        <f t="shared" si="297"/>
        <v>2.2988265174897118E-2</v>
      </c>
      <c r="AM111" s="17">
        <f t="shared" si="297"/>
        <v>2.6406887645747595E-2</v>
      </c>
      <c r="AN111" s="17">
        <f t="shared" si="297"/>
        <v>2.975573970478966E-2</v>
      </c>
      <c r="AO111" s="17">
        <f t="shared" si="297"/>
        <v>3.3046449753991382E-2</v>
      </c>
      <c r="AP111" s="17">
        <f t="shared" si="297"/>
        <v>3.6288708128326151E-2</v>
      </c>
      <c r="AR111" s="173"/>
      <c r="AS111" s="181"/>
      <c r="AT111" s="16" t="s">
        <v>53</v>
      </c>
      <c r="AU111" s="17">
        <f t="shared" ref="AU111:BD111" si="298">AU$28*$D94</f>
        <v>4.2500000000000003E-3</v>
      </c>
      <c r="AV111" s="17">
        <f t="shared" si="298"/>
        <v>8.2916666666666659E-3</v>
      </c>
      <c r="AW111" s="17">
        <f t="shared" si="298"/>
        <v>1.2159722222222221E-2</v>
      </c>
      <c r="AX111" s="17">
        <f t="shared" si="298"/>
        <v>1.588310185185185E-2</v>
      </c>
      <c r="AY111" s="17">
        <f t="shared" si="298"/>
        <v>1.9485918209876541E-2</v>
      </c>
      <c r="AZ111" s="17">
        <f t="shared" si="298"/>
        <v>2.2988265174897118E-2</v>
      </c>
      <c r="BA111" s="17">
        <f t="shared" si="298"/>
        <v>2.6406887645747595E-2</v>
      </c>
      <c r="BB111" s="17">
        <f t="shared" si="298"/>
        <v>2.975573970478966E-2</v>
      </c>
      <c r="BC111" s="17">
        <f t="shared" si="298"/>
        <v>3.3046449753991382E-2</v>
      </c>
      <c r="BD111" s="17">
        <f t="shared" si="298"/>
        <v>3.6288708128326151E-2</v>
      </c>
      <c r="BF111" s="173"/>
      <c r="BG111" s="181"/>
      <c r="BH111" s="16" t="s">
        <v>53</v>
      </c>
      <c r="BI111" s="17">
        <f t="shared" ref="BI111:BR111" si="299">BI$28*$D94</f>
        <v>4.2500000000000003E-3</v>
      </c>
      <c r="BJ111" s="17">
        <f t="shared" si="299"/>
        <v>8.2916666666666659E-3</v>
      </c>
      <c r="BK111" s="17">
        <f t="shared" si="299"/>
        <v>1.2159722222222221E-2</v>
      </c>
      <c r="BL111" s="17">
        <f t="shared" si="299"/>
        <v>1.588310185185185E-2</v>
      </c>
      <c r="BM111" s="17">
        <f t="shared" si="299"/>
        <v>1.9485918209876541E-2</v>
      </c>
      <c r="BN111" s="17">
        <f t="shared" si="299"/>
        <v>2.2988265174897118E-2</v>
      </c>
      <c r="BO111" s="17">
        <f t="shared" si="299"/>
        <v>2.6406887645747595E-2</v>
      </c>
      <c r="BP111" s="17">
        <f t="shared" si="299"/>
        <v>2.975573970478966E-2</v>
      </c>
      <c r="BQ111" s="17">
        <f t="shared" si="299"/>
        <v>3.3046449753991382E-2</v>
      </c>
      <c r="BR111" s="17">
        <f t="shared" si="299"/>
        <v>3.6288708128326151E-2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300">10*E109</f>
        <v>4.2500000000000003E-2</v>
      </c>
      <c r="F112" s="21">
        <f t="shared" si="300"/>
        <v>4.0416666666666663E-2</v>
      </c>
      <c r="G112" s="21">
        <f t="shared" si="300"/>
        <v>3.8680555555555558E-2</v>
      </c>
      <c r="H112" s="21">
        <f t="shared" si="300"/>
        <v>3.7233796296296293E-2</v>
      </c>
      <c r="I112" s="21">
        <f t="shared" si="300"/>
        <v>3.6028163580246908E-2</v>
      </c>
      <c r="J112" s="21">
        <f t="shared" si="300"/>
        <v>3.5023469650205759E-2</v>
      </c>
      <c r="K112" s="21">
        <f t="shared" si="300"/>
        <v>3.4186224708504798E-2</v>
      </c>
      <c r="L112" s="21">
        <f t="shared" si="300"/>
        <v>3.3488520590420665E-2</v>
      </c>
      <c r="M112" s="21">
        <f t="shared" si="300"/>
        <v>3.2907100492017227E-2</v>
      </c>
      <c r="N112" s="21">
        <f t="shared" si="300"/>
        <v>3.2422583743347687E-2</v>
      </c>
      <c r="P112" s="173"/>
      <c r="Q112" s="181"/>
      <c r="R112" s="20" t="s">
        <v>57</v>
      </c>
      <c r="S112" s="21">
        <f t="shared" ref="S112:AB112" si="301">10*S109</f>
        <v>4.2500000000000003E-2</v>
      </c>
      <c r="T112" s="21">
        <f t="shared" si="301"/>
        <v>4.0416666666666663E-2</v>
      </c>
      <c r="U112" s="21">
        <f t="shared" si="301"/>
        <v>3.8680555555555558E-2</v>
      </c>
      <c r="V112" s="21">
        <f t="shared" si="301"/>
        <v>3.7233796296296293E-2</v>
      </c>
      <c r="W112" s="21">
        <f t="shared" si="301"/>
        <v>3.6028163580246908E-2</v>
      </c>
      <c r="X112" s="21">
        <f t="shared" si="301"/>
        <v>3.5023469650205759E-2</v>
      </c>
      <c r="Y112" s="21">
        <f t="shared" si="301"/>
        <v>3.4186224708504798E-2</v>
      </c>
      <c r="Z112" s="21">
        <f t="shared" si="301"/>
        <v>3.3488520590420665E-2</v>
      </c>
      <c r="AA112" s="21">
        <f t="shared" si="301"/>
        <v>3.2907100492017227E-2</v>
      </c>
      <c r="AB112" s="21">
        <f t="shared" si="301"/>
        <v>3.2422583743347687E-2</v>
      </c>
      <c r="AD112" s="173"/>
      <c r="AE112" s="181"/>
      <c r="AF112" s="20" t="s">
        <v>57</v>
      </c>
      <c r="AG112" s="21">
        <f t="shared" ref="AG112:AP112" si="302">10*AG109</f>
        <v>4.2500000000000003E-2</v>
      </c>
      <c r="AH112" s="21">
        <f t="shared" si="302"/>
        <v>4.0416666666666663E-2</v>
      </c>
      <c r="AI112" s="21">
        <f t="shared" si="302"/>
        <v>3.8680555555555558E-2</v>
      </c>
      <c r="AJ112" s="21">
        <f t="shared" si="302"/>
        <v>3.7233796296296293E-2</v>
      </c>
      <c r="AK112" s="21">
        <f t="shared" si="302"/>
        <v>3.6028163580246908E-2</v>
      </c>
      <c r="AL112" s="21">
        <f t="shared" si="302"/>
        <v>3.5023469650205759E-2</v>
      </c>
      <c r="AM112" s="21">
        <f t="shared" si="302"/>
        <v>3.4186224708504798E-2</v>
      </c>
      <c r="AN112" s="21">
        <f t="shared" si="302"/>
        <v>3.3488520590420665E-2</v>
      </c>
      <c r="AO112" s="21">
        <f t="shared" si="302"/>
        <v>3.2907100492017227E-2</v>
      </c>
      <c r="AP112" s="21">
        <f t="shared" si="302"/>
        <v>3.2422583743347687E-2</v>
      </c>
      <c r="AR112" s="173"/>
      <c r="AS112" s="181"/>
      <c r="AT112" s="20" t="s">
        <v>57</v>
      </c>
      <c r="AU112" s="21">
        <f t="shared" ref="AU112:BD112" si="303">10*AU109</f>
        <v>4.2500000000000003E-2</v>
      </c>
      <c r="AV112" s="21">
        <f t="shared" si="303"/>
        <v>4.0416666666666663E-2</v>
      </c>
      <c r="AW112" s="21">
        <f t="shared" si="303"/>
        <v>3.8680555555555558E-2</v>
      </c>
      <c r="AX112" s="21">
        <f t="shared" si="303"/>
        <v>3.7233796296296293E-2</v>
      </c>
      <c r="AY112" s="21">
        <f t="shared" si="303"/>
        <v>3.6028163580246908E-2</v>
      </c>
      <c r="AZ112" s="21">
        <f t="shared" si="303"/>
        <v>3.5023469650205759E-2</v>
      </c>
      <c r="BA112" s="21">
        <f t="shared" si="303"/>
        <v>3.4186224708504798E-2</v>
      </c>
      <c r="BB112" s="21">
        <f t="shared" si="303"/>
        <v>3.3488520590420665E-2</v>
      </c>
      <c r="BC112" s="21">
        <f t="shared" si="303"/>
        <v>3.2907100492017227E-2</v>
      </c>
      <c r="BD112" s="21">
        <f t="shared" si="303"/>
        <v>3.2422583743347687E-2</v>
      </c>
      <c r="BF112" s="173"/>
      <c r="BG112" s="181"/>
      <c r="BH112" s="20" t="s">
        <v>57</v>
      </c>
      <c r="BI112" s="21">
        <f t="shared" ref="BI112:BR112" si="304">10*BI109</f>
        <v>4.2500000000000003E-2</v>
      </c>
      <c r="BJ112" s="21">
        <f t="shared" si="304"/>
        <v>4.0416666666666663E-2</v>
      </c>
      <c r="BK112" s="21">
        <f t="shared" si="304"/>
        <v>3.8680555555555558E-2</v>
      </c>
      <c r="BL112" s="21">
        <f t="shared" si="304"/>
        <v>3.7233796296296293E-2</v>
      </c>
      <c r="BM112" s="21">
        <f t="shared" si="304"/>
        <v>3.6028163580246908E-2</v>
      </c>
      <c r="BN112" s="21">
        <f t="shared" si="304"/>
        <v>3.5023469650205759E-2</v>
      </c>
      <c r="BO112" s="21">
        <f t="shared" si="304"/>
        <v>3.4186224708504798E-2</v>
      </c>
      <c r="BP112" s="21">
        <f t="shared" si="304"/>
        <v>3.3488520590420665E-2</v>
      </c>
      <c r="BQ112" s="21">
        <f t="shared" si="304"/>
        <v>3.2907100492017227E-2</v>
      </c>
      <c r="BR112" s="21">
        <f t="shared" si="304"/>
        <v>3.2422583743347687E-2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4.2500000000000003E-2</v>
      </c>
      <c r="F113" s="21">
        <f t="shared" ref="F113:N113" si="305">10*F111</f>
        <v>8.2916666666666666E-2</v>
      </c>
      <c r="G113" s="21">
        <f t="shared" si="305"/>
        <v>0.12159722222222222</v>
      </c>
      <c r="H113" s="21">
        <f t="shared" si="305"/>
        <v>0.1588310185185185</v>
      </c>
      <c r="I113" s="21">
        <f t="shared" si="305"/>
        <v>0.1948591820987654</v>
      </c>
      <c r="J113" s="21">
        <f t="shared" si="305"/>
        <v>0.22988265174897118</v>
      </c>
      <c r="K113" s="21">
        <f t="shared" si="305"/>
        <v>0.26406887645747595</v>
      </c>
      <c r="L113" s="21">
        <f t="shared" si="305"/>
        <v>0.29755739704789663</v>
      </c>
      <c r="M113" s="21">
        <f t="shared" si="305"/>
        <v>0.3304644975399138</v>
      </c>
      <c r="N113" s="21">
        <f t="shared" si="305"/>
        <v>0.36288708128326153</v>
      </c>
      <c r="P113" s="173"/>
      <c r="Q113" s="182"/>
      <c r="R113" s="20" t="s">
        <v>58</v>
      </c>
      <c r="S113" s="21">
        <f>10*S111</f>
        <v>4.2500000000000003E-2</v>
      </c>
      <c r="T113" s="21">
        <f t="shared" ref="T113:AB113" si="306">10*T111</f>
        <v>8.2916666666666666E-2</v>
      </c>
      <c r="U113" s="21">
        <f t="shared" si="306"/>
        <v>0.12159722222222222</v>
      </c>
      <c r="V113" s="21">
        <f t="shared" si="306"/>
        <v>0.1588310185185185</v>
      </c>
      <c r="W113" s="21">
        <f t="shared" si="306"/>
        <v>0.1948591820987654</v>
      </c>
      <c r="X113" s="21">
        <f t="shared" si="306"/>
        <v>0.22988265174897118</v>
      </c>
      <c r="Y113" s="21">
        <f t="shared" si="306"/>
        <v>0.26406887645747595</v>
      </c>
      <c r="Z113" s="21">
        <f t="shared" si="306"/>
        <v>0.29755739704789663</v>
      </c>
      <c r="AA113" s="21">
        <f t="shared" si="306"/>
        <v>0.3304644975399138</v>
      </c>
      <c r="AB113" s="21">
        <f t="shared" si="306"/>
        <v>0.36288708128326153</v>
      </c>
      <c r="AD113" s="173"/>
      <c r="AE113" s="182"/>
      <c r="AF113" s="20" t="s">
        <v>58</v>
      </c>
      <c r="AG113" s="21">
        <f>10*AG111</f>
        <v>4.2500000000000003E-2</v>
      </c>
      <c r="AH113" s="21">
        <f t="shared" ref="AH113:AP113" si="307">10*AH111</f>
        <v>8.2916666666666666E-2</v>
      </c>
      <c r="AI113" s="21">
        <f t="shared" si="307"/>
        <v>0.12159722222222222</v>
      </c>
      <c r="AJ113" s="21">
        <f t="shared" si="307"/>
        <v>0.1588310185185185</v>
      </c>
      <c r="AK113" s="21">
        <f t="shared" si="307"/>
        <v>0.1948591820987654</v>
      </c>
      <c r="AL113" s="21">
        <f t="shared" si="307"/>
        <v>0.22988265174897118</v>
      </c>
      <c r="AM113" s="21">
        <f t="shared" si="307"/>
        <v>0.26406887645747595</v>
      </c>
      <c r="AN113" s="21">
        <f t="shared" si="307"/>
        <v>0.29755739704789663</v>
      </c>
      <c r="AO113" s="21">
        <f t="shared" si="307"/>
        <v>0.3304644975399138</v>
      </c>
      <c r="AP113" s="21">
        <f t="shared" si="307"/>
        <v>0.36288708128326153</v>
      </c>
      <c r="AR113" s="173"/>
      <c r="AS113" s="182"/>
      <c r="AT113" s="20" t="s">
        <v>58</v>
      </c>
      <c r="AU113" s="21">
        <f>10*AU111</f>
        <v>4.2500000000000003E-2</v>
      </c>
      <c r="AV113" s="21">
        <f t="shared" ref="AV113:BD113" si="308">10*AV111</f>
        <v>8.2916666666666666E-2</v>
      </c>
      <c r="AW113" s="21">
        <f t="shared" si="308"/>
        <v>0.12159722222222222</v>
      </c>
      <c r="AX113" s="21">
        <f t="shared" si="308"/>
        <v>0.1588310185185185</v>
      </c>
      <c r="AY113" s="21">
        <f t="shared" si="308"/>
        <v>0.1948591820987654</v>
      </c>
      <c r="AZ113" s="21">
        <f t="shared" si="308"/>
        <v>0.22988265174897118</v>
      </c>
      <c r="BA113" s="21">
        <f t="shared" si="308"/>
        <v>0.26406887645747595</v>
      </c>
      <c r="BB113" s="21">
        <f t="shared" si="308"/>
        <v>0.29755739704789663</v>
      </c>
      <c r="BC113" s="21">
        <f t="shared" si="308"/>
        <v>0.3304644975399138</v>
      </c>
      <c r="BD113" s="21">
        <f t="shared" si="308"/>
        <v>0.36288708128326153</v>
      </c>
      <c r="BF113" s="173"/>
      <c r="BG113" s="182"/>
      <c r="BH113" s="20" t="s">
        <v>58</v>
      </c>
      <c r="BI113" s="21">
        <f>10*BI111</f>
        <v>4.2500000000000003E-2</v>
      </c>
      <c r="BJ113" s="21">
        <f t="shared" ref="BJ113:BR113" si="309">10*BJ111</f>
        <v>8.2916666666666666E-2</v>
      </c>
      <c r="BK113" s="21">
        <f t="shared" si="309"/>
        <v>0.12159722222222222</v>
      </c>
      <c r="BL113" s="21">
        <f t="shared" si="309"/>
        <v>0.1588310185185185</v>
      </c>
      <c r="BM113" s="21">
        <f t="shared" si="309"/>
        <v>0.1948591820987654</v>
      </c>
      <c r="BN113" s="21">
        <f t="shared" si="309"/>
        <v>0.22988265174897118</v>
      </c>
      <c r="BO113" s="21">
        <f t="shared" si="309"/>
        <v>0.26406887645747595</v>
      </c>
      <c r="BP113" s="21">
        <f t="shared" si="309"/>
        <v>0.29755739704789663</v>
      </c>
      <c r="BQ113" s="21">
        <f t="shared" si="309"/>
        <v>0.3304644975399138</v>
      </c>
      <c r="BR113" s="21">
        <f t="shared" si="309"/>
        <v>0.36288708128326153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310">E109*E$16/$E$4</f>
        <v>5.1000000000000004E-3</v>
      </c>
      <c r="F114" s="17">
        <f t="shared" si="310"/>
        <v>5.8199999999999997E-3</v>
      </c>
      <c r="G114" s="17">
        <f t="shared" si="310"/>
        <v>6.6839999999999998E-3</v>
      </c>
      <c r="H114" s="17">
        <f t="shared" si="310"/>
        <v>7.720799999999999E-3</v>
      </c>
      <c r="I114" s="17">
        <f t="shared" si="310"/>
        <v>8.9649599999999992E-3</v>
      </c>
      <c r="J114" s="17">
        <f t="shared" si="310"/>
        <v>1.0457952E-2</v>
      </c>
      <c r="K114" s="17">
        <f t="shared" si="310"/>
        <v>1.2249542400000001E-2</v>
      </c>
      <c r="L114" s="17">
        <f t="shared" si="310"/>
        <v>1.4399450879999999E-2</v>
      </c>
      <c r="M114" s="17">
        <f t="shared" si="310"/>
        <v>1.6979341056000002E-2</v>
      </c>
      <c r="N114" s="17">
        <f t="shared" si="310"/>
        <v>2.0075209267199998E-2</v>
      </c>
      <c r="P114" s="173"/>
      <c r="Q114" s="214" t="s">
        <v>45</v>
      </c>
      <c r="R114" s="16" t="s">
        <v>55</v>
      </c>
      <c r="S114" s="17">
        <f t="shared" ref="S114:AB114" si="311">S109*S$16/$E$4</f>
        <v>5.1000000000000004E-3</v>
      </c>
      <c r="T114" s="17">
        <f t="shared" si="311"/>
        <v>5.8199999999999997E-3</v>
      </c>
      <c r="U114" s="17">
        <f t="shared" si="311"/>
        <v>6.6839999999999998E-3</v>
      </c>
      <c r="V114" s="17">
        <f t="shared" si="311"/>
        <v>7.720799999999999E-3</v>
      </c>
      <c r="W114" s="17">
        <f t="shared" si="311"/>
        <v>8.9649599999999992E-3</v>
      </c>
      <c r="X114" s="17">
        <f t="shared" si="311"/>
        <v>1.0457952E-2</v>
      </c>
      <c r="Y114" s="17">
        <f t="shared" si="311"/>
        <v>1.2249542400000001E-2</v>
      </c>
      <c r="Z114" s="17">
        <f t="shared" si="311"/>
        <v>1.4399450879999999E-2</v>
      </c>
      <c r="AA114" s="17">
        <f t="shared" si="311"/>
        <v>1.6979341056000002E-2</v>
      </c>
      <c r="AB114" s="17">
        <f t="shared" si="311"/>
        <v>2.0075209267199998E-2</v>
      </c>
      <c r="AD114" s="173"/>
      <c r="AE114" s="214" t="s">
        <v>45</v>
      </c>
      <c r="AF114" s="16" t="s">
        <v>55</v>
      </c>
      <c r="AG114" s="17">
        <f t="shared" ref="AG114:AP114" si="312">AG109*AG$16/$E$4</f>
        <v>5.1000000000000004E-3</v>
      </c>
      <c r="AH114" s="17">
        <f t="shared" si="312"/>
        <v>5.8199999999999997E-3</v>
      </c>
      <c r="AI114" s="17">
        <f t="shared" si="312"/>
        <v>6.6839999999999998E-3</v>
      </c>
      <c r="AJ114" s="17">
        <f t="shared" si="312"/>
        <v>7.720799999999999E-3</v>
      </c>
      <c r="AK114" s="17">
        <f t="shared" si="312"/>
        <v>8.9649599999999992E-3</v>
      </c>
      <c r="AL114" s="17">
        <f t="shared" si="312"/>
        <v>1.0457952E-2</v>
      </c>
      <c r="AM114" s="17">
        <f t="shared" si="312"/>
        <v>1.2249542400000001E-2</v>
      </c>
      <c r="AN114" s="17">
        <f t="shared" si="312"/>
        <v>1.4399450879999999E-2</v>
      </c>
      <c r="AO114" s="17">
        <f t="shared" si="312"/>
        <v>1.6979341056000002E-2</v>
      </c>
      <c r="AP114" s="17">
        <f t="shared" si="312"/>
        <v>2.0075209267199998E-2</v>
      </c>
      <c r="AR114" s="173"/>
      <c r="AS114" s="214" t="s">
        <v>45</v>
      </c>
      <c r="AT114" s="16" t="s">
        <v>55</v>
      </c>
      <c r="AU114" s="17">
        <f t="shared" ref="AU114:BD114" si="313">AU109*AU$16/$E$4</f>
        <v>5.1000000000000004E-3</v>
      </c>
      <c r="AV114" s="17">
        <f t="shared" si="313"/>
        <v>5.8199999999999997E-3</v>
      </c>
      <c r="AW114" s="17">
        <f t="shared" si="313"/>
        <v>6.6839999999999998E-3</v>
      </c>
      <c r="AX114" s="17">
        <f t="shared" si="313"/>
        <v>7.720799999999999E-3</v>
      </c>
      <c r="AY114" s="17">
        <f t="shared" si="313"/>
        <v>8.9649599999999992E-3</v>
      </c>
      <c r="AZ114" s="17">
        <f t="shared" si="313"/>
        <v>1.0457952E-2</v>
      </c>
      <c r="BA114" s="17">
        <f t="shared" si="313"/>
        <v>1.2249542400000001E-2</v>
      </c>
      <c r="BB114" s="17">
        <f t="shared" si="313"/>
        <v>1.4399450879999999E-2</v>
      </c>
      <c r="BC114" s="17">
        <f t="shared" si="313"/>
        <v>1.6979341056000002E-2</v>
      </c>
      <c r="BD114" s="17">
        <f t="shared" si="313"/>
        <v>2.0075209267199998E-2</v>
      </c>
      <c r="BF114" s="173"/>
      <c r="BG114" s="214" t="s">
        <v>45</v>
      </c>
      <c r="BH114" s="16" t="s">
        <v>55</v>
      </c>
      <c r="BI114" s="17">
        <f t="shared" ref="BI114:BR114" si="314">BI109*BI$16/$E$4</f>
        <v>5.1000000000000004E-3</v>
      </c>
      <c r="BJ114" s="17">
        <f t="shared" si="314"/>
        <v>5.8199999999999997E-3</v>
      </c>
      <c r="BK114" s="17">
        <f t="shared" si="314"/>
        <v>6.6839999999999998E-3</v>
      </c>
      <c r="BL114" s="17">
        <f t="shared" si="314"/>
        <v>7.720799999999999E-3</v>
      </c>
      <c r="BM114" s="17">
        <f t="shared" si="314"/>
        <v>8.9649599999999992E-3</v>
      </c>
      <c r="BN114" s="17">
        <f t="shared" si="314"/>
        <v>1.0457952E-2</v>
      </c>
      <c r="BO114" s="17">
        <f t="shared" si="314"/>
        <v>1.2249542400000001E-2</v>
      </c>
      <c r="BP114" s="17">
        <f t="shared" si="314"/>
        <v>1.4399450879999999E-2</v>
      </c>
      <c r="BQ114" s="17">
        <f t="shared" si="314"/>
        <v>1.6979341056000002E-2</v>
      </c>
      <c r="BR114" s="17">
        <f t="shared" si="314"/>
        <v>2.0075209267199998E-2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6.8579519999999988E-3</v>
      </c>
      <c r="J115" s="18"/>
      <c r="K115" s="18"/>
      <c r="L115" s="18"/>
      <c r="M115" s="18"/>
      <c r="N115" s="18">
        <f>SUM(E114:N114)/10</f>
        <v>1.0845125560319999E-2</v>
      </c>
      <c r="P115" s="173"/>
      <c r="Q115" s="215"/>
      <c r="R115" s="16" t="s">
        <v>56</v>
      </c>
      <c r="S115" s="17"/>
      <c r="T115" s="17"/>
      <c r="U115" s="17"/>
      <c r="V115" s="17"/>
      <c r="W115" s="18">
        <f>SUM(S114:W114)/5</f>
        <v>6.8579519999999988E-3</v>
      </c>
      <c r="X115" s="18"/>
      <c r="Y115" s="18"/>
      <c r="Z115" s="18"/>
      <c r="AA115" s="18"/>
      <c r="AB115" s="18">
        <f>SUM(S114:AB114)/10</f>
        <v>1.0845125560319999E-2</v>
      </c>
      <c r="AD115" s="173"/>
      <c r="AE115" s="215"/>
      <c r="AF115" s="16" t="s">
        <v>56</v>
      </c>
      <c r="AG115" s="17"/>
      <c r="AH115" s="17"/>
      <c r="AI115" s="17"/>
      <c r="AJ115" s="17"/>
      <c r="AK115" s="18">
        <f>SUM(AG114:AK114)/5</f>
        <v>6.8579519999999988E-3</v>
      </c>
      <c r="AL115" s="18"/>
      <c r="AM115" s="18"/>
      <c r="AN115" s="18"/>
      <c r="AO115" s="18"/>
      <c r="AP115" s="18">
        <f>SUM(AG114:AP114)/10</f>
        <v>1.0845125560319999E-2</v>
      </c>
      <c r="AR115" s="173"/>
      <c r="AS115" s="215"/>
      <c r="AT115" s="16" t="s">
        <v>56</v>
      </c>
      <c r="AU115" s="17"/>
      <c r="AV115" s="17"/>
      <c r="AW115" s="17"/>
      <c r="AX115" s="17"/>
      <c r="AY115" s="18">
        <f>SUM(AU114:AY114)/5</f>
        <v>6.8579519999999988E-3</v>
      </c>
      <c r="AZ115" s="18"/>
      <c r="BA115" s="18"/>
      <c r="BB115" s="18"/>
      <c r="BC115" s="18"/>
      <c r="BD115" s="18">
        <f>SUM(AU114:BD114)/10</f>
        <v>1.0845125560319999E-2</v>
      </c>
      <c r="BF115" s="173"/>
      <c r="BG115" s="215"/>
      <c r="BH115" s="16" t="s">
        <v>56</v>
      </c>
      <c r="BI115" s="17"/>
      <c r="BJ115" s="17"/>
      <c r="BK115" s="17"/>
      <c r="BL115" s="17"/>
      <c r="BM115" s="18">
        <f>SUM(BI114:BM114)/5</f>
        <v>6.8579519999999988E-3</v>
      </c>
      <c r="BN115" s="18"/>
      <c r="BO115" s="18"/>
      <c r="BP115" s="18"/>
      <c r="BQ115" s="18"/>
      <c r="BR115" s="18">
        <f>SUM(BI114:BR114)/10</f>
        <v>1.0845125560319999E-2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315">E112*E$16</f>
        <v>5100</v>
      </c>
      <c r="F116" s="24">
        <f t="shared" si="315"/>
        <v>5819.9999999999991</v>
      </c>
      <c r="G116" s="24">
        <f t="shared" si="315"/>
        <v>6684.0000000000009</v>
      </c>
      <c r="H116" s="24">
        <f t="shared" si="315"/>
        <v>7720.7999999999993</v>
      </c>
      <c r="I116" s="24">
        <f t="shared" si="315"/>
        <v>8964.9599999999991</v>
      </c>
      <c r="J116" s="24">
        <f t="shared" si="315"/>
        <v>10457.951999999999</v>
      </c>
      <c r="K116" s="24">
        <f t="shared" si="315"/>
        <v>12249.542399999998</v>
      </c>
      <c r="L116" s="24">
        <f t="shared" si="315"/>
        <v>14399.450879999999</v>
      </c>
      <c r="M116" s="24">
        <f t="shared" si="315"/>
        <v>16979.341056000001</v>
      </c>
      <c r="N116" s="24">
        <f t="shared" si="315"/>
        <v>20075.2092672</v>
      </c>
      <c r="P116" s="173"/>
      <c r="Q116" s="215"/>
      <c r="R116" s="20" t="s">
        <v>57</v>
      </c>
      <c r="S116" s="24">
        <f t="shared" ref="S116:AB116" si="316">S112*S$16</f>
        <v>5100</v>
      </c>
      <c r="T116" s="24">
        <f t="shared" si="316"/>
        <v>5819.9999999999991</v>
      </c>
      <c r="U116" s="24">
        <f t="shared" si="316"/>
        <v>6684.0000000000009</v>
      </c>
      <c r="V116" s="24">
        <f t="shared" si="316"/>
        <v>7720.7999999999993</v>
      </c>
      <c r="W116" s="24">
        <f t="shared" si="316"/>
        <v>8964.9599999999991</v>
      </c>
      <c r="X116" s="24">
        <f t="shared" si="316"/>
        <v>10457.951999999999</v>
      </c>
      <c r="Y116" s="24">
        <f t="shared" si="316"/>
        <v>12249.542399999998</v>
      </c>
      <c r="Z116" s="24">
        <f t="shared" si="316"/>
        <v>14399.450879999999</v>
      </c>
      <c r="AA116" s="24">
        <f t="shared" si="316"/>
        <v>16979.341056000001</v>
      </c>
      <c r="AB116" s="24">
        <f t="shared" si="316"/>
        <v>20075.2092672</v>
      </c>
      <c r="AD116" s="173"/>
      <c r="AE116" s="215"/>
      <c r="AF116" s="20" t="s">
        <v>57</v>
      </c>
      <c r="AG116" s="24">
        <f t="shared" ref="AG116:AP116" si="317">AG112*AG$16</f>
        <v>5100</v>
      </c>
      <c r="AH116" s="24">
        <f t="shared" si="317"/>
        <v>5819.9999999999991</v>
      </c>
      <c r="AI116" s="24">
        <f t="shared" si="317"/>
        <v>6684.0000000000009</v>
      </c>
      <c r="AJ116" s="24">
        <f t="shared" si="317"/>
        <v>7720.7999999999993</v>
      </c>
      <c r="AK116" s="24">
        <f t="shared" si="317"/>
        <v>8964.9599999999991</v>
      </c>
      <c r="AL116" s="24">
        <f t="shared" si="317"/>
        <v>10457.951999999999</v>
      </c>
      <c r="AM116" s="24">
        <f t="shared" si="317"/>
        <v>12249.542399999998</v>
      </c>
      <c r="AN116" s="24">
        <f t="shared" si="317"/>
        <v>14399.450879999999</v>
      </c>
      <c r="AO116" s="24">
        <f t="shared" si="317"/>
        <v>16979.341056000001</v>
      </c>
      <c r="AP116" s="24">
        <f t="shared" si="317"/>
        <v>20075.2092672</v>
      </c>
      <c r="AR116" s="173"/>
      <c r="AS116" s="215"/>
      <c r="AT116" s="20" t="s">
        <v>57</v>
      </c>
      <c r="AU116" s="24">
        <f t="shared" ref="AU116:BD116" si="318">AU112*AU$16</f>
        <v>5100</v>
      </c>
      <c r="AV116" s="24">
        <f t="shared" si="318"/>
        <v>5819.9999999999991</v>
      </c>
      <c r="AW116" s="24">
        <f t="shared" si="318"/>
        <v>6684.0000000000009</v>
      </c>
      <c r="AX116" s="24">
        <f t="shared" si="318"/>
        <v>7720.7999999999993</v>
      </c>
      <c r="AY116" s="24">
        <f t="shared" si="318"/>
        <v>8964.9599999999991</v>
      </c>
      <c r="AZ116" s="24">
        <f t="shared" si="318"/>
        <v>10457.951999999999</v>
      </c>
      <c r="BA116" s="24">
        <f t="shared" si="318"/>
        <v>12249.542399999998</v>
      </c>
      <c r="BB116" s="24">
        <f t="shared" si="318"/>
        <v>14399.450879999999</v>
      </c>
      <c r="BC116" s="24">
        <f t="shared" si="318"/>
        <v>16979.341056000001</v>
      </c>
      <c r="BD116" s="24">
        <f t="shared" si="318"/>
        <v>20075.2092672</v>
      </c>
      <c r="BF116" s="173"/>
      <c r="BG116" s="215"/>
      <c r="BH116" s="20" t="s">
        <v>57</v>
      </c>
      <c r="BI116" s="24">
        <f t="shared" ref="BI116:BR116" si="319">BI112*BI$16</f>
        <v>5100</v>
      </c>
      <c r="BJ116" s="24">
        <f t="shared" si="319"/>
        <v>5819.9999999999991</v>
      </c>
      <c r="BK116" s="24">
        <f t="shared" si="319"/>
        <v>6684.0000000000009</v>
      </c>
      <c r="BL116" s="24">
        <f t="shared" si="319"/>
        <v>7720.7999999999993</v>
      </c>
      <c r="BM116" s="24">
        <f t="shared" si="319"/>
        <v>8964.9599999999991</v>
      </c>
      <c r="BN116" s="24">
        <f t="shared" si="319"/>
        <v>10457.951999999999</v>
      </c>
      <c r="BO116" s="24">
        <f t="shared" si="319"/>
        <v>12249.542399999998</v>
      </c>
      <c r="BP116" s="24">
        <f t="shared" si="319"/>
        <v>14399.450879999999</v>
      </c>
      <c r="BQ116" s="24">
        <f t="shared" si="319"/>
        <v>16979.341056000001</v>
      </c>
      <c r="BR116" s="24">
        <f t="shared" si="319"/>
        <v>20075.2092672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6857.9519999999993</v>
      </c>
      <c r="J117" s="24"/>
      <c r="K117" s="24"/>
      <c r="L117" s="24"/>
      <c r="M117" s="24"/>
      <c r="N117" s="24">
        <f>SUM(E116:N116)/10</f>
        <v>10845.125560320001</v>
      </c>
      <c r="P117" s="173"/>
      <c r="Q117" s="215"/>
      <c r="R117" s="20" t="s">
        <v>59</v>
      </c>
      <c r="S117" s="25"/>
      <c r="T117" s="25"/>
      <c r="U117" s="25"/>
      <c r="V117" s="25"/>
      <c r="W117" s="24">
        <f>SUM(S116:W116)/5</f>
        <v>6857.9519999999993</v>
      </c>
      <c r="X117" s="24"/>
      <c r="Y117" s="24"/>
      <c r="Z117" s="24"/>
      <c r="AA117" s="24"/>
      <c r="AB117" s="24">
        <f>SUM(S116:AB116)/10</f>
        <v>10845.125560320001</v>
      </c>
      <c r="AD117" s="173"/>
      <c r="AE117" s="215"/>
      <c r="AF117" s="20" t="s">
        <v>59</v>
      </c>
      <c r="AG117" s="25"/>
      <c r="AH117" s="25"/>
      <c r="AI117" s="25"/>
      <c r="AJ117" s="25"/>
      <c r="AK117" s="24">
        <f>SUM(AG116:AK116)/5</f>
        <v>6857.9519999999993</v>
      </c>
      <c r="AL117" s="24"/>
      <c r="AM117" s="24"/>
      <c r="AN117" s="24"/>
      <c r="AO117" s="24"/>
      <c r="AP117" s="24">
        <f>SUM(AG116:AP116)/10</f>
        <v>10845.125560320001</v>
      </c>
      <c r="AR117" s="173"/>
      <c r="AS117" s="215"/>
      <c r="AT117" s="20" t="s">
        <v>59</v>
      </c>
      <c r="AU117" s="25"/>
      <c r="AV117" s="25"/>
      <c r="AW117" s="25"/>
      <c r="AX117" s="25"/>
      <c r="AY117" s="24">
        <f>SUM(AU116:AY116)/5</f>
        <v>6857.9519999999993</v>
      </c>
      <c r="AZ117" s="24"/>
      <c r="BA117" s="24"/>
      <c r="BB117" s="24"/>
      <c r="BC117" s="24"/>
      <c r="BD117" s="24">
        <f>SUM(AU116:BD116)/10</f>
        <v>10845.125560320001</v>
      </c>
      <c r="BF117" s="173"/>
      <c r="BG117" s="215"/>
      <c r="BH117" s="20" t="s">
        <v>59</v>
      </c>
      <c r="BI117" s="25"/>
      <c r="BJ117" s="25"/>
      <c r="BK117" s="25"/>
      <c r="BL117" s="25"/>
      <c r="BM117" s="24">
        <f>SUM(BI116:BM116)/5</f>
        <v>6857.9519999999993</v>
      </c>
      <c r="BN117" s="24"/>
      <c r="BO117" s="24"/>
      <c r="BP117" s="24"/>
      <c r="BQ117" s="24"/>
      <c r="BR117" s="24">
        <f>SUM(BI116:BR116)/10</f>
        <v>10845.125560320001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5100</v>
      </c>
      <c r="F118" s="25">
        <f t="shared" ref="F118:N118" si="320">E118+F116</f>
        <v>10920</v>
      </c>
      <c r="G118" s="25">
        <f t="shared" si="320"/>
        <v>17604</v>
      </c>
      <c r="H118" s="25">
        <f t="shared" si="320"/>
        <v>25324.799999999999</v>
      </c>
      <c r="I118" s="25">
        <f t="shared" si="320"/>
        <v>34289.759999999995</v>
      </c>
      <c r="J118" s="25">
        <f t="shared" si="320"/>
        <v>44747.711999999992</v>
      </c>
      <c r="K118" s="25">
        <f t="shared" si="320"/>
        <v>56997.254399999991</v>
      </c>
      <c r="L118" s="25">
        <f t="shared" si="320"/>
        <v>71396.705279999995</v>
      </c>
      <c r="M118" s="25">
        <f t="shared" si="320"/>
        <v>88376.046335999999</v>
      </c>
      <c r="N118" s="25">
        <f t="shared" si="320"/>
        <v>108451.2556032</v>
      </c>
      <c r="P118" s="173"/>
      <c r="Q118" s="216"/>
      <c r="R118" s="20" t="s">
        <v>58</v>
      </c>
      <c r="S118" s="25">
        <f>S116</f>
        <v>5100</v>
      </c>
      <c r="T118" s="25">
        <f t="shared" ref="T118:AB118" si="321">S118+T116</f>
        <v>10920</v>
      </c>
      <c r="U118" s="25">
        <f t="shared" si="321"/>
        <v>17604</v>
      </c>
      <c r="V118" s="25">
        <f t="shared" si="321"/>
        <v>25324.799999999999</v>
      </c>
      <c r="W118" s="25">
        <f t="shared" si="321"/>
        <v>34289.759999999995</v>
      </c>
      <c r="X118" s="25">
        <f t="shared" si="321"/>
        <v>44747.711999999992</v>
      </c>
      <c r="Y118" s="25">
        <f t="shared" si="321"/>
        <v>56997.254399999991</v>
      </c>
      <c r="Z118" s="25">
        <f t="shared" si="321"/>
        <v>71396.705279999995</v>
      </c>
      <c r="AA118" s="25">
        <f t="shared" si="321"/>
        <v>88376.046335999999</v>
      </c>
      <c r="AB118" s="25">
        <f t="shared" si="321"/>
        <v>108451.2556032</v>
      </c>
      <c r="AD118" s="173"/>
      <c r="AE118" s="216"/>
      <c r="AF118" s="20" t="s">
        <v>58</v>
      </c>
      <c r="AG118" s="25">
        <f>AG116</f>
        <v>5100</v>
      </c>
      <c r="AH118" s="25">
        <f t="shared" ref="AH118:AP118" si="322">AG118+AH116</f>
        <v>10920</v>
      </c>
      <c r="AI118" s="25">
        <f t="shared" si="322"/>
        <v>17604</v>
      </c>
      <c r="AJ118" s="25">
        <f t="shared" si="322"/>
        <v>25324.799999999999</v>
      </c>
      <c r="AK118" s="25">
        <f t="shared" si="322"/>
        <v>34289.759999999995</v>
      </c>
      <c r="AL118" s="25">
        <f t="shared" si="322"/>
        <v>44747.711999999992</v>
      </c>
      <c r="AM118" s="25">
        <f t="shared" si="322"/>
        <v>56997.254399999991</v>
      </c>
      <c r="AN118" s="25">
        <f t="shared" si="322"/>
        <v>71396.705279999995</v>
      </c>
      <c r="AO118" s="25">
        <f t="shared" si="322"/>
        <v>88376.046335999999</v>
      </c>
      <c r="AP118" s="25">
        <f t="shared" si="322"/>
        <v>108451.2556032</v>
      </c>
      <c r="AR118" s="173"/>
      <c r="AS118" s="216"/>
      <c r="AT118" s="20" t="s">
        <v>58</v>
      </c>
      <c r="AU118" s="25">
        <f>AU116</f>
        <v>5100</v>
      </c>
      <c r="AV118" s="25">
        <f t="shared" ref="AV118:BD118" si="323">AU118+AV116</f>
        <v>10920</v>
      </c>
      <c r="AW118" s="25">
        <f t="shared" si="323"/>
        <v>17604</v>
      </c>
      <c r="AX118" s="25">
        <f t="shared" si="323"/>
        <v>25324.799999999999</v>
      </c>
      <c r="AY118" s="25">
        <f t="shared" si="323"/>
        <v>34289.759999999995</v>
      </c>
      <c r="AZ118" s="25">
        <f t="shared" si="323"/>
        <v>44747.711999999992</v>
      </c>
      <c r="BA118" s="25">
        <f t="shared" si="323"/>
        <v>56997.254399999991</v>
      </c>
      <c r="BB118" s="25">
        <f t="shared" si="323"/>
        <v>71396.705279999995</v>
      </c>
      <c r="BC118" s="25">
        <f t="shared" si="323"/>
        <v>88376.046335999999</v>
      </c>
      <c r="BD118" s="25">
        <f t="shared" si="323"/>
        <v>108451.2556032</v>
      </c>
      <c r="BF118" s="173"/>
      <c r="BG118" s="216"/>
      <c r="BH118" s="20" t="s">
        <v>58</v>
      </c>
      <c r="BI118" s="25">
        <f>BI116</f>
        <v>5100</v>
      </c>
      <c r="BJ118" s="25">
        <f t="shared" ref="BJ118:BR118" si="324">BI118+BJ116</f>
        <v>10920</v>
      </c>
      <c r="BK118" s="25">
        <f t="shared" si="324"/>
        <v>17604</v>
      </c>
      <c r="BL118" s="25">
        <f t="shared" si="324"/>
        <v>25324.799999999999</v>
      </c>
      <c r="BM118" s="25">
        <f t="shared" si="324"/>
        <v>34289.759999999995</v>
      </c>
      <c r="BN118" s="25">
        <f t="shared" si="324"/>
        <v>44747.711999999992</v>
      </c>
      <c r="BO118" s="25">
        <f t="shared" si="324"/>
        <v>56997.254399999991</v>
      </c>
      <c r="BP118" s="25">
        <f t="shared" si="324"/>
        <v>71396.705279999995</v>
      </c>
      <c r="BQ118" s="25">
        <f t="shared" si="324"/>
        <v>88376.046335999999</v>
      </c>
      <c r="BR118" s="25">
        <f t="shared" si="324"/>
        <v>108451.2556032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5.1000000000000004E-3</v>
      </c>
      <c r="F119" s="17">
        <f>F111*F$16/$E$4-E119</f>
        <v>6.8399999999999989E-3</v>
      </c>
      <c r="G119" s="17">
        <f>G111*G$16/$E$4-F119-E119</f>
        <v>9.0720000000000002E-3</v>
      </c>
      <c r="H119" s="17">
        <f>H111*H$16/$E$4-G119-F119-E119</f>
        <v>1.1923199999999998E-2</v>
      </c>
      <c r="I119" s="17">
        <f>I111*I$16/$E$4-H119-G119-F119-E119</f>
        <v>1.5552E-2</v>
      </c>
      <c r="J119" s="17">
        <f>J111*J$16/$E$4-I119-H119-G119-F119-E119</f>
        <v>2.0155392000000015E-2</v>
      </c>
      <c r="K119" s="17">
        <f>K111*K$16/$E$4-J119-I119-H119-G119-F119-E119</f>
        <v>2.5978060799999973E-2</v>
      </c>
      <c r="L119" s="17">
        <f>L111*L$16/$E$4-K119-J119-I119-H119-G119-F119-E119</f>
        <v>3.3323581439999993E-2</v>
      </c>
      <c r="M119" s="17">
        <f>M111*M$16/$E$4-L119-K119-J119-I119-H119-G119-F119-E119</f>
        <v>4.2568187903999986E-2</v>
      </c>
      <c r="N119" s="17">
        <f>N111*N$16/$E$4-M119-L119-K119-J119-I119-H119-G119-F119-E119</f>
        <v>5.4177693695999972E-2</v>
      </c>
      <c r="P119" s="173"/>
      <c r="Q119" s="214" t="s">
        <v>44</v>
      </c>
      <c r="R119" s="16" t="s">
        <v>55</v>
      </c>
      <c r="S119" s="17">
        <f>S111*S$16/$E$4</f>
        <v>5.1000000000000004E-3</v>
      </c>
      <c r="T119" s="17">
        <f>T111*T$16/$E$4-S119</f>
        <v>6.8399999999999989E-3</v>
      </c>
      <c r="U119" s="17">
        <f>U111*U$16/$E$4-T119-S119</f>
        <v>9.0720000000000002E-3</v>
      </c>
      <c r="V119" s="17">
        <f>V111*V$16/$E$4-U119-T119-S119</f>
        <v>1.1923199999999998E-2</v>
      </c>
      <c r="W119" s="17">
        <f>W111*W$16/$E$4-V119-U119-T119-S119</f>
        <v>1.5552E-2</v>
      </c>
      <c r="X119" s="17">
        <f>X111*X$16/$E$4-W119-V119-U119-T119-S119</f>
        <v>2.0155392000000015E-2</v>
      </c>
      <c r="Y119" s="17">
        <f>Y111*Y$16/$E$4-X119-W119-V119-U119-T119-S119</f>
        <v>2.5978060799999973E-2</v>
      </c>
      <c r="Z119" s="17">
        <f>Z111*Z$16/$E$4-Y119-X119-W119-V119-U119-T119-S119</f>
        <v>3.3323581439999993E-2</v>
      </c>
      <c r="AA119" s="17">
        <f>AA111*AA$16/$E$4-Z119-Y119-X119-W119-V119-U119-T119-S119</f>
        <v>4.2568187903999986E-2</v>
      </c>
      <c r="AB119" s="17">
        <f>AB111*AB$16/$E$4-AA119-Z119-Y119-X119-W119-V119-U119-T119-S119</f>
        <v>5.4177693695999972E-2</v>
      </c>
      <c r="AD119" s="173"/>
      <c r="AE119" s="214" t="s">
        <v>44</v>
      </c>
      <c r="AF119" s="16" t="s">
        <v>55</v>
      </c>
      <c r="AG119" s="17">
        <f>AG111*AG$16/$E$4</f>
        <v>5.1000000000000004E-3</v>
      </c>
      <c r="AH119" s="17">
        <f>AH111*AH$16/$E$4-AG119</f>
        <v>6.8399999999999989E-3</v>
      </c>
      <c r="AI119" s="17">
        <f>AI111*AI$16/$E$4-AH119-AG119</f>
        <v>9.0720000000000002E-3</v>
      </c>
      <c r="AJ119" s="17">
        <f>AJ111*AJ$16/$E$4-AI119-AH119-AG119</f>
        <v>1.1923199999999998E-2</v>
      </c>
      <c r="AK119" s="17">
        <f>AK111*AK$16/$E$4-AJ119-AI119-AH119-AG119</f>
        <v>1.5552E-2</v>
      </c>
      <c r="AL119" s="17">
        <f>AL111*AL$16/$E$4-AK119-AJ119-AI119-AH119-AG119</f>
        <v>2.0155392000000015E-2</v>
      </c>
      <c r="AM119" s="17">
        <f>AM111*AM$16/$E$4-AL119-AK119-AJ119-AI119-AH119-AG119</f>
        <v>2.5978060799999973E-2</v>
      </c>
      <c r="AN119" s="17">
        <f>AN111*AN$16/$E$4-AM119-AL119-AK119-AJ119-AI119-AH119-AG119</f>
        <v>3.3323581439999993E-2</v>
      </c>
      <c r="AO119" s="17">
        <f>AO111*AO$16/$E$4-AN119-AM119-AL119-AK119-AJ119-AI119-AH119-AG119</f>
        <v>4.2568187903999986E-2</v>
      </c>
      <c r="AP119" s="17">
        <f>AP111*AP$16/$E$4-AO119-AN119-AM119-AL119-AK119-AJ119-AI119-AH119-AG119</f>
        <v>5.4177693695999972E-2</v>
      </c>
      <c r="AR119" s="173"/>
      <c r="AS119" s="214" t="s">
        <v>44</v>
      </c>
      <c r="AT119" s="16" t="s">
        <v>55</v>
      </c>
      <c r="AU119" s="17">
        <f>AU111*AU$16/$E$4</f>
        <v>5.1000000000000004E-3</v>
      </c>
      <c r="AV119" s="17">
        <f>AV111*AV$16/$E$4-AU119</f>
        <v>6.8399999999999989E-3</v>
      </c>
      <c r="AW119" s="17">
        <f>AW111*AW$16/$E$4-AV119-AU119</f>
        <v>9.0720000000000002E-3</v>
      </c>
      <c r="AX119" s="17">
        <f>AX111*AX$16/$E$4-AW119-AV119-AU119</f>
        <v>1.1923199999999998E-2</v>
      </c>
      <c r="AY119" s="17">
        <f>AY111*AY$16/$E$4-AX119-AW119-AV119-AU119</f>
        <v>1.5552E-2</v>
      </c>
      <c r="AZ119" s="17">
        <f>AZ111*AZ$16/$E$4-AY119-AX119-AW119-AV119-AU119</f>
        <v>2.0155392000000015E-2</v>
      </c>
      <c r="BA119" s="17">
        <f>BA111*BA$16/$E$4-AZ119-AY119-AX119-AW119-AV119-AU119</f>
        <v>2.5978060799999973E-2</v>
      </c>
      <c r="BB119" s="17">
        <f>BB111*BB$16/$E$4-BA119-AZ119-AY119-AX119-AW119-AV119-AU119</f>
        <v>3.3323581439999993E-2</v>
      </c>
      <c r="BC119" s="17">
        <f>BC111*BC$16/$E$4-BB119-BA119-AZ119-AY119-AX119-AW119-AV119-AU119</f>
        <v>4.2568187903999986E-2</v>
      </c>
      <c r="BD119" s="17">
        <f>BD111*BD$16/$E$4-BC119-BB119-BA119-AZ119-AY119-AX119-AW119-AV119-AU119</f>
        <v>5.4177693695999972E-2</v>
      </c>
      <c r="BF119" s="173"/>
      <c r="BG119" s="214" t="s">
        <v>44</v>
      </c>
      <c r="BH119" s="16" t="s">
        <v>55</v>
      </c>
      <c r="BI119" s="17">
        <f>BI111*BI$16/$E$4</f>
        <v>5.1000000000000004E-3</v>
      </c>
      <c r="BJ119" s="17">
        <f>BJ111*BJ$16/$E$4-BI119</f>
        <v>6.8399999999999989E-3</v>
      </c>
      <c r="BK119" s="17">
        <f>BK111*BK$16/$E$4-BJ119-BI119</f>
        <v>9.0720000000000002E-3</v>
      </c>
      <c r="BL119" s="17">
        <f>BL111*BL$16/$E$4-BK119-BJ119-BI119</f>
        <v>1.1923199999999998E-2</v>
      </c>
      <c r="BM119" s="17">
        <f>BM111*BM$16/$E$4-BL119-BK119-BJ119-BI119</f>
        <v>1.5552E-2</v>
      </c>
      <c r="BN119" s="17">
        <f>BN111*BN$16/$E$4-BM119-BL119-BK119-BJ119-BI119</f>
        <v>2.0155392000000015E-2</v>
      </c>
      <c r="BO119" s="17">
        <f>BO111*BO$16/$E$4-BN119-BM119-BL119-BK119-BJ119-BI119</f>
        <v>2.5978060799999973E-2</v>
      </c>
      <c r="BP119" s="17">
        <f>BP111*BP$16/$E$4-BO119-BN119-BM119-BL119-BK119-BJ119-BI119</f>
        <v>3.3323581439999993E-2</v>
      </c>
      <c r="BQ119" s="17">
        <f>BQ111*BQ$16/$E$4-BP119-BO119-BN119-BM119-BL119-BK119-BJ119-BI119</f>
        <v>4.2568187903999986E-2</v>
      </c>
      <c r="BR119" s="17">
        <f>BR111*BR$16/$E$4-BQ119-BP119-BO119-BN119-BM119-BL119-BK119-BJ119-BI119</f>
        <v>5.4177693695999972E-2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9.6974399999999981E-3</v>
      </c>
      <c r="J120" s="18"/>
      <c r="K120" s="18"/>
      <c r="L120" s="18"/>
      <c r="M120" s="18"/>
      <c r="N120" s="18">
        <f>SUM(E119:N119)/10</f>
        <v>2.2469011583999995E-2</v>
      </c>
      <c r="P120" s="173"/>
      <c r="Q120" s="215"/>
      <c r="R120" s="16" t="s">
        <v>56</v>
      </c>
      <c r="S120" s="18"/>
      <c r="T120" s="18"/>
      <c r="U120" s="18"/>
      <c r="V120" s="18"/>
      <c r="W120" s="18">
        <f>SUM(S119:W119)/5</f>
        <v>9.6974399999999981E-3</v>
      </c>
      <c r="X120" s="18"/>
      <c r="Y120" s="18"/>
      <c r="Z120" s="18"/>
      <c r="AA120" s="18"/>
      <c r="AB120" s="18">
        <f>SUM(S119:AB119)/10</f>
        <v>2.2469011583999995E-2</v>
      </c>
      <c r="AD120" s="173"/>
      <c r="AE120" s="215"/>
      <c r="AF120" s="16" t="s">
        <v>56</v>
      </c>
      <c r="AG120" s="18"/>
      <c r="AH120" s="18"/>
      <c r="AI120" s="18"/>
      <c r="AJ120" s="18"/>
      <c r="AK120" s="18">
        <f>SUM(AG119:AK119)/5</f>
        <v>9.6974399999999981E-3</v>
      </c>
      <c r="AL120" s="18"/>
      <c r="AM120" s="18"/>
      <c r="AN120" s="18"/>
      <c r="AO120" s="18"/>
      <c r="AP120" s="18">
        <f>SUM(AG119:AP119)/10</f>
        <v>2.2469011583999995E-2</v>
      </c>
      <c r="AR120" s="173"/>
      <c r="AS120" s="215"/>
      <c r="AT120" s="16" t="s">
        <v>56</v>
      </c>
      <c r="AU120" s="18"/>
      <c r="AV120" s="18"/>
      <c r="AW120" s="18"/>
      <c r="AX120" s="18"/>
      <c r="AY120" s="18">
        <f>SUM(AU119:AY119)/5</f>
        <v>9.6974399999999981E-3</v>
      </c>
      <c r="AZ120" s="18"/>
      <c r="BA120" s="18"/>
      <c r="BB120" s="18"/>
      <c r="BC120" s="18"/>
      <c r="BD120" s="18">
        <f>SUM(AU119:BD119)/10</f>
        <v>2.2469011583999995E-2</v>
      </c>
      <c r="BF120" s="173"/>
      <c r="BG120" s="215"/>
      <c r="BH120" s="16" t="s">
        <v>56</v>
      </c>
      <c r="BI120" s="18"/>
      <c r="BJ120" s="18"/>
      <c r="BK120" s="18"/>
      <c r="BL120" s="18"/>
      <c r="BM120" s="18">
        <f>SUM(BI119:BM119)/5</f>
        <v>9.6974399999999981E-3</v>
      </c>
      <c r="BN120" s="18"/>
      <c r="BO120" s="18"/>
      <c r="BP120" s="18"/>
      <c r="BQ120" s="18"/>
      <c r="BR120" s="18">
        <f>SUM(BI119:BR119)/10</f>
        <v>2.2469011583999995E-2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5100</v>
      </c>
      <c r="F121" s="24">
        <f>F123-E123</f>
        <v>6840</v>
      </c>
      <c r="G121" s="24">
        <f>G123-F123</f>
        <v>9072</v>
      </c>
      <c r="H121" s="24">
        <f t="shared" ref="H121:N121" si="325">H123-G123</f>
        <v>11923.199999999997</v>
      </c>
      <c r="I121" s="24">
        <f t="shared" si="325"/>
        <v>15551.999999999993</v>
      </c>
      <c r="J121" s="24">
        <f t="shared" si="325"/>
        <v>20155.392000000014</v>
      </c>
      <c r="K121" s="24">
        <f t="shared" si="325"/>
        <v>25978.060799999992</v>
      </c>
      <c r="L121" s="24">
        <f t="shared" si="325"/>
        <v>33323.581439999994</v>
      </c>
      <c r="M121" s="24">
        <f t="shared" si="325"/>
        <v>42568.187903999962</v>
      </c>
      <c r="N121" s="24">
        <f t="shared" si="325"/>
        <v>54177.693696000002</v>
      </c>
      <c r="P121" s="173"/>
      <c r="Q121" s="215"/>
      <c r="R121" s="20" t="s">
        <v>57</v>
      </c>
      <c r="S121" s="24">
        <f>S123</f>
        <v>5100</v>
      </c>
      <c r="T121" s="24">
        <f>T123-S123</f>
        <v>6840</v>
      </c>
      <c r="U121" s="24">
        <f>U123-T123</f>
        <v>9072</v>
      </c>
      <c r="V121" s="24">
        <f t="shared" ref="V121:AB121" si="326">V123-U123</f>
        <v>11923.199999999997</v>
      </c>
      <c r="W121" s="24">
        <f t="shared" si="326"/>
        <v>15551.999999999993</v>
      </c>
      <c r="X121" s="24">
        <f t="shared" si="326"/>
        <v>20155.392000000014</v>
      </c>
      <c r="Y121" s="24">
        <f t="shared" si="326"/>
        <v>25978.060799999992</v>
      </c>
      <c r="Z121" s="24">
        <f t="shared" si="326"/>
        <v>33323.581439999994</v>
      </c>
      <c r="AA121" s="24">
        <f t="shared" si="326"/>
        <v>42568.187903999962</v>
      </c>
      <c r="AB121" s="24">
        <f t="shared" si="326"/>
        <v>54177.693696000002</v>
      </c>
      <c r="AD121" s="173"/>
      <c r="AE121" s="215"/>
      <c r="AF121" s="20" t="s">
        <v>57</v>
      </c>
      <c r="AG121" s="24">
        <f>AG123</f>
        <v>5100</v>
      </c>
      <c r="AH121" s="24">
        <f>AH123-AG123</f>
        <v>6840</v>
      </c>
      <c r="AI121" s="24">
        <f>AI123-AH123</f>
        <v>9072</v>
      </c>
      <c r="AJ121" s="24">
        <f t="shared" ref="AJ121:AP121" si="327">AJ123-AI123</f>
        <v>11923.199999999997</v>
      </c>
      <c r="AK121" s="24">
        <f t="shared" si="327"/>
        <v>15551.999999999993</v>
      </c>
      <c r="AL121" s="24">
        <f t="shared" si="327"/>
        <v>20155.392000000014</v>
      </c>
      <c r="AM121" s="24">
        <f t="shared" si="327"/>
        <v>25978.060799999992</v>
      </c>
      <c r="AN121" s="24">
        <f t="shared" si="327"/>
        <v>33323.581439999994</v>
      </c>
      <c r="AO121" s="24">
        <f t="shared" si="327"/>
        <v>42568.187903999962</v>
      </c>
      <c r="AP121" s="24">
        <f t="shared" si="327"/>
        <v>54177.693696000002</v>
      </c>
      <c r="AR121" s="173"/>
      <c r="AS121" s="215"/>
      <c r="AT121" s="20" t="s">
        <v>57</v>
      </c>
      <c r="AU121" s="24">
        <f>AU123</f>
        <v>5100</v>
      </c>
      <c r="AV121" s="24">
        <f>AV123-AU123</f>
        <v>6840</v>
      </c>
      <c r="AW121" s="24">
        <f>AW123-AV123</f>
        <v>9072</v>
      </c>
      <c r="AX121" s="24">
        <f t="shared" ref="AX121:BD121" si="328">AX123-AW123</f>
        <v>11923.199999999997</v>
      </c>
      <c r="AY121" s="24">
        <f t="shared" si="328"/>
        <v>15551.999999999993</v>
      </c>
      <c r="AZ121" s="24">
        <f t="shared" si="328"/>
        <v>20155.392000000014</v>
      </c>
      <c r="BA121" s="24">
        <f t="shared" si="328"/>
        <v>25978.060799999992</v>
      </c>
      <c r="BB121" s="24">
        <f t="shared" si="328"/>
        <v>33323.581439999994</v>
      </c>
      <c r="BC121" s="24">
        <f t="shared" si="328"/>
        <v>42568.187903999962</v>
      </c>
      <c r="BD121" s="24">
        <f t="shared" si="328"/>
        <v>54177.693696000002</v>
      </c>
      <c r="BF121" s="173"/>
      <c r="BG121" s="215"/>
      <c r="BH121" s="20" t="s">
        <v>57</v>
      </c>
      <c r="BI121" s="24">
        <f>BI123</f>
        <v>5100</v>
      </c>
      <c r="BJ121" s="24">
        <f>BJ123-BI123</f>
        <v>6840</v>
      </c>
      <c r="BK121" s="24">
        <f>BK123-BJ123</f>
        <v>9072</v>
      </c>
      <c r="BL121" s="24">
        <f t="shared" ref="BL121:BR121" si="329">BL123-BK123</f>
        <v>11923.199999999997</v>
      </c>
      <c r="BM121" s="24">
        <f t="shared" si="329"/>
        <v>15551.999999999993</v>
      </c>
      <c r="BN121" s="24">
        <f t="shared" si="329"/>
        <v>20155.392000000014</v>
      </c>
      <c r="BO121" s="24">
        <f t="shared" si="329"/>
        <v>25978.060799999992</v>
      </c>
      <c r="BP121" s="24">
        <f t="shared" si="329"/>
        <v>33323.581439999994</v>
      </c>
      <c r="BQ121" s="24">
        <f t="shared" si="329"/>
        <v>42568.187903999962</v>
      </c>
      <c r="BR121" s="24">
        <f t="shared" si="329"/>
        <v>54177.693696000002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9697.4399999999987</v>
      </c>
      <c r="J122" s="24"/>
      <c r="K122" s="24"/>
      <c r="L122" s="24"/>
      <c r="M122" s="24"/>
      <c r="N122" s="24">
        <f>SUM(E121:N121)/10</f>
        <v>22469.011583999996</v>
      </c>
      <c r="P122" s="173"/>
      <c r="Q122" s="215"/>
      <c r="R122" s="20" t="s">
        <v>59</v>
      </c>
      <c r="S122" s="24"/>
      <c r="T122" s="24"/>
      <c r="U122" s="24"/>
      <c r="V122" s="24"/>
      <c r="W122" s="24">
        <f>SUM(S121:W121)/5</f>
        <v>9697.4399999999987</v>
      </c>
      <c r="X122" s="24"/>
      <c r="Y122" s="24"/>
      <c r="Z122" s="24"/>
      <c r="AA122" s="24"/>
      <c r="AB122" s="24">
        <f>SUM(S121:AB121)/10</f>
        <v>22469.011583999996</v>
      </c>
      <c r="AD122" s="173"/>
      <c r="AE122" s="215"/>
      <c r="AF122" s="20" t="s">
        <v>59</v>
      </c>
      <c r="AG122" s="24"/>
      <c r="AH122" s="24"/>
      <c r="AI122" s="24"/>
      <c r="AJ122" s="24"/>
      <c r="AK122" s="24">
        <f>SUM(AG121:AK121)/5</f>
        <v>9697.4399999999987</v>
      </c>
      <c r="AL122" s="24"/>
      <c r="AM122" s="24"/>
      <c r="AN122" s="24"/>
      <c r="AO122" s="24"/>
      <c r="AP122" s="24">
        <f>SUM(AG121:AP121)/10</f>
        <v>22469.011583999996</v>
      </c>
      <c r="AR122" s="173"/>
      <c r="AS122" s="215"/>
      <c r="AT122" s="20" t="s">
        <v>59</v>
      </c>
      <c r="AU122" s="24"/>
      <c r="AV122" s="24"/>
      <c r="AW122" s="24"/>
      <c r="AX122" s="24"/>
      <c r="AY122" s="24">
        <f>SUM(AU121:AY121)/5</f>
        <v>9697.4399999999987</v>
      </c>
      <c r="AZ122" s="24"/>
      <c r="BA122" s="24"/>
      <c r="BB122" s="24"/>
      <c r="BC122" s="24"/>
      <c r="BD122" s="24">
        <f>SUM(AU121:BD121)/10</f>
        <v>22469.011583999996</v>
      </c>
      <c r="BF122" s="173"/>
      <c r="BG122" s="215"/>
      <c r="BH122" s="20" t="s">
        <v>59</v>
      </c>
      <c r="BI122" s="24"/>
      <c r="BJ122" s="24"/>
      <c r="BK122" s="24"/>
      <c r="BL122" s="24"/>
      <c r="BM122" s="24">
        <f>SUM(BI121:BM121)/5</f>
        <v>9697.4399999999987</v>
      </c>
      <c r="BN122" s="24"/>
      <c r="BO122" s="24"/>
      <c r="BP122" s="24"/>
      <c r="BQ122" s="24"/>
      <c r="BR122" s="24">
        <f>SUM(BI121:BR121)/10</f>
        <v>22469.011583999996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330">E113*E$16</f>
        <v>5100</v>
      </c>
      <c r="F123" s="25">
        <f t="shared" si="330"/>
        <v>11940</v>
      </c>
      <c r="G123" s="25">
        <f t="shared" si="330"/>
        <v>21012</v>
      </c>
      <c r="H123" s="25">
        <f t="shared" si="330"/>
        <v>32935.199999999997</v>
      </c>
      <c r="I123" s="25">
        <f t="shared" si="330"/>
        <v>48487.19999999999</v>
      </c>
      <c r="J123" s="25">
        <f t="shared" si="330"/>
        <v>68642.592000000004</v>
      </c>
      <c r="K123" s="25">
        <f t="shared" si="330"/>
        <v>94620.652799999996</v>
      </c>
      <c r="L123" s="25">
        <f t="shared" si="330"/>
        <v>127944.23423999999</v>
      </c>
      <c r="M123" s="25">
        <f t="shared" si="330"/>
        <v>170512.42214399995</v>
      </c>
      <c r="N123" s="25">
        <f t="shared" si="330"/>
        <v>224690.11583999995</v>
      </c>
      <c r="P123" s="164"/>
      <c r="Q123" s="216"/>
      <c r="R123" s="20" t="s">
        <v>58</v>
      </c>
      <c r="S123" s="25">
        <f t="shared" ref="S123:AB123" si="331">S113*S$16</f>
        <v>5100</v>
      </c>
      <c r="T123" s="25">
        <f t="shared" si="331"/>
        <v>11940</v>
      </c>
      <c r="U123" s="25">
        <f t="shared" si="331"/>
        <v>21012</v>
      </c>
      <c r="V123" s="25">
        <f t="shared" si="331"/>
        <v>32935.199999999997</v>
      </c>
      <c r="W123" s="25">
        <f t="shared" si="331"/>
        <v>48487.19999999999</v>
      </c>
      <c r="X123" s="25">
        <f t="shared" si="331"/>
        <v>68642.592000000004</v>
      </c>
      <c r="Y123" s="25">
        <f t="shared" si="331"/>
        <v>94620.652799999996</v>
      </c>
      <c r="Z123" s="25">
        <f t="shared" si="331"/>
        <v>127944.23423999999</v>
      </c>
      <c r="AA123" s="25">
        <f t="shared" si="331"/>
        <v>170512.42214399995</v>
      </c>
      <c r="AB123" s="25">
        <f t="shared" si="331"/>
        <v>224690.11583999995</v>
      </c>
      <c r="AD123" s="164"/>
      <c r="AE123" s="216"/>
      <c r="AF123" s="20" t="s">
        <v>58</v>
      </c>
      <c r="AG123" s="25">
        <f t="shared" ref="AG123:AP123" si="332">AG113*AG$16</f>
        <v>5100</v>
      </c>
      <c r="AH123" s="25">
        <f t="shared" si="332"/>
        <v>11940</v>
      </c>
      <c r="AI123" s="25">
        <f t="shared" si="332"/>
        <v>21012</v>
      </c>
      <c r="AJ123" s="25">
        <f t="shared" si="332"/>
        <v>32935.199999999997</v>
      </c>
      <c r="AK123" s="25">
        <f t="shared" si="332"/>
        <v>48487.19999999999</v>
      </c>
      <c r="AL123" s="25">
        <f t="shared" si="332"/>
        <v>68642.592000000004</v>
      </c>
      <c r="AM123" s="25">
        <f t="shared" si="332"/>
        <v>94620.652799999996</v>
      </c>
      <c r="AN123" s="25">
        <f t="shared" si="332"/>
        <v>127944.23423999999</v>
      </c>
      <c r="AO123" s="25">
        <f t="shared" si="332"/>
        <v>170512.42214399995</v>
      </c>
      <c r="AP123" s="25">
        <f t="shared" si="332"/>
        <v>224690.11583999995</v>
      </c>
      <c r="AR123" s="164"/>
      <c r="AS123" s="216"/>
      <c r="AT123" s="20" t="s">
        <v>58</v>
      </c>
      <c r="AU123" s="25">
        <f t="shared" ref="AU123:BD123" si="333">AU113*AU$16</f>
        <v>5100</v>
      </c>
      <c r="AV123" s="25">
        <f t="shared" si="333"/>
        <v>11940</v>
      </c>
      <c r="AW123" s="25">
        <f t="shared" si="333"/>
        <v>21012</v>
      </c>
      <c r="AX123" s="25">
        <f t="shared" si="333"/>
        <v>32935.199999999997</v>
      </c>
      <c r="AY123" s="25">
        <f t="shared" si="333"/>
        <v>48487.19999999999</v>
      </c>
      <c r="AZ123" s="25">
        <f t="shared" si="333"/>
        <v>68642.592000000004</v>
      </c>
      <c r="BA123" s="25">
        <f t="shared" si="333"/>
        <v>94620.652799999996</v>
      </c>
      <c r="BB123" s="25">
        <f t="shared" si="333"/>
        <v>127944.23423999999</v>
      </c>
      <c r="BC123" s="25">
        <f t="shared" si="333"/>
        <v>170512.42214399995</v>
      </c>
      <c r="BD123" s="25">
        <f t="shared" si="333"/>
        <v>224690.11583999995</v>
      </c>
      <c r="BF123" s="164"/>
      <c r="BG123" s="216"/>
      <c r="BH123" s="20" t="s">
        <v>58</v>
      </c>
      <c r="BI123" s="25">
        <f t="shared" ref="BI123:BR123" si="334">BI113*BI$16</f>
        <v>5100</v>
      </c>
      <c r="BJ123" s="25">
        <f t="shared" si="334"/>
        <v>11940</v>
      </c>
      <c r="BK123" s="25">
        <f t="shared" si="334"/>
        <v>21012</v>
      </c>
      <c r="BL123" s="25">
        <f t="shared" si="334"/>
        <v>32935.199999999997</v>
      </c>
      <c r="BM123" s="25">
        <f t="shared" si="334"/>
        <v>48487.19999999999</v>
      </c>
      <c r="BN123" s="25">
        <f t="shared" si="334"/>
        <v>68642.592000000004</v>
      </c>
      <c r="BO123" s="25">
        <f t="shared" si="334"/>
        <v>94620.652799999996</v>
      </c>
      <c r="BP123" s="25">
        <f t="shared" si="334"/>
        <v>127944.23423999999</v>
      </c>
      <c r="BQ123" s="25">
        <f t="shared" si="334"/>
        <v>170512.42214399995</v>
      </c>
      <c r="BR123" s="25">
        <f t="shared" si="334"/>
        <v>224690.11583999995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6.25E-2</v>
      </c>
      <c r="F124" s="17">
        <f t="shared" ref="F124:N124" si="335">F129*$E$4/F$16</f>
        <v>5.2083333333333336E-2</v>
      </c>
      <c r="G124" s="17">
        <f t="shared" si="335"/>
        <v>4.3402777777777776E-2</v>
      </c>
      <c r="H124" s="17">
        <f t="shared" si="335"/>
        <v>3.6168981481481483E-2</v>
      </c>
      <c r="I124" s="17">
        <f t="shared" si="335"/>
        <v>3.0140817901234566E-2</v>
      </c>
      <c r="J124" s="17">
        <f t="shared" si="335"/>
        <v>2.5117348251028803E-2</v>
      </c>
      <c r="K124" s="17">
        <f t="shared" si="335"/>
        <v>2.0931123542524004E-2</v>
      </c>
      <c r="L124" s="17">
        <f t="shared" si="335"/>
        <v>1.7442602952103339E-2</v>
      </c>
      <c r="M124" s="17">
        <f t="shared" si="335"/>
        <v>1.4535502460086116E-2</v>
      </c>
      <c r="N124" s="17">
        <f t="shared" si="335"/>
        <v>1.2112918716738429E-2</v>
      </c>
      <c r="P124" s="172" t="s">
        <v>71</v>
      </c>
      <c r="Q124" s="180" t="s">
        <v>41</v>
      </c>
      <c r="R124" s="16" t="s">
        <v>55</v>
      </c>
      <c r="S124" s="17">
        <f>S129*$E$4/S$16</f>
        <v>6.25E-2</v>
      </c>
      <c r="T124" s="17">
        <f t="shared" ref="T124:AB124" si="336">T129*$E$4/T$16</f>
        <v>5.2083333333333336E-2</v>
      </c>
      <c r="U124" s="17">
        <f t="shared" si="336"/>
        <v>4.3402777777777776E-2</v>
      </c>
      <c r="V124" s="17">
        <f t="shared" si="336"/>
        <v>3.6168981481481483E-2</v>
      </c>
      <c r="W124" s="17">
        <f t="shared" si="336"/>
        <v>3.0140817901234566E-2</v>
      </c>
      <c r="X124" s="17">
        <f t="shared" si="336"/>
        <v>2.5117348251028803E-2</v>
      </c>
      <c r="Y124" s="17">
        <f t="shared" si="336"/>
        <v>2.0931123542524004E-2</v>
      </c>
      <c r="Z124" s="17">
        <f t="shared" si="336"/>
        <v>1.7442602952103339E-2</v>
      </c>
      <c r="AA124" s="17">
        <f t="shared" si="336"/>
        <v>1.4535502460086116E-2</v>
      </c>
      <c r="AB124" s="17">
        <f t="shared" si="336"/>
        <v>1.2112918716738429E-2</v>
      </c>
      <c r="AC124" s="5"/>
      <c r="AD124" s="172" t="s">
        <v>71</v>
      </c>
      <c r="AE124" s="180" t="s">
        <v>41</v>
      </c>
      <c r="AF124" s="16" t="s">
        <v>55</v>
      </c>
      <c r="AG124" s="17">
        <f>AG129*$E$4/AG$16</f>
        <v>6.25E-2</v>
      </c>
      <c r="AH124" s="17">
        <f t="shared" ref="AH124:AP124" si="337">AH129*$E$4/AH$16</f>
        <v>5.2083333333333336E-2</v>
      </c>
      <c r="AI124" s="17">
        <f t="shared" si="337"/>
        <v>4.3402777777777776E-2</v>
      </c>
      <c r="AJ124" s="17">
        <f t="shared" si="337"/>
        <v>3.6168981481481483E-2</v>
      </c>
      <c r="AK124" s="17">
        <f t="shared" si="337"/>
        <v>3.0140817901234566E-2</v>
      </c>
      <c r="AL124" s="17">
        <f t="shared" si="337"/>
        <v>2.5117348251028803E-2</v>
      </c>
      <c r="AM124" s="17">
        <f t="shared" si="337"/>
        <v>2.0931123542524004E-2</v>
      </c>
      <c r="AN124" s="17">
        <f t="shared" si="337"/>
        <v>1.7442602952103339E-2</v>
      </c>
      <c r="AO124" s="17">
        <f t="shared" si="337"/>
        <v>1.4535502460086116E-2</v>
      </c>
      <c r="AP124" s="17">
        <f t="shared" si="337"/>
        <v>1.2112918716738429E-2</v>
      </c>
      <c r="AQ124" s="5"/>
      <c r="AR124" s="172" t="s">
        <v>71</v>
      </c>
      <c r="AS124" s="180" t="s">
        <v>41</v>
      </c>
      <c r="AT124" s="16" t="s">
        <v>55</v>
      </c>
      <c r="AU124" s="17">
        <f>AU129*$E$4/AU$16</f>
        <v>6.25E-2</v>
      </c>
      <c r="AV124" s="17">
        <f t="shared" ref="AV124:BD124" si="338">AV129*$E$4/AV$16</f>
        <v>5.2083333333333336E-2</v>
      </c>
      <c r="AW124" s="17">
        <f t="shared" si="338"/>
        <v>4.3402777777777776E-2</v>
      </c>
      <c r="AX124" s="17">
        <f t="shared" si="338"/>
        <v>3.6168981481481483E-2</v>
      </c>
      <c r="AY124" s="17">
        <f t="shared" si="338"/>
        <v>3.0140817901234566E-2</v>
      </c>
      <c r="AZ124" s="17">
        <f t="shared" si="338"/>
        <v>2.5117348251028803E-2</v>
      </c>
      <c r="BA124" s="17">
        <f t="shared" si="338"/>
        <v>2.0931123542524004E-2</v>
      </c>
      <c r="BB124" s="17">
        <f t="shared" si="338"/>
        <v>1.7442602952103339E-2</v>
      </c>
      <c r="BC124" s="17">
        <f t="shared" si="338"/>
        <v>1.4535502460086116E-2</v>
      </c>
      <c r="BD124" s="17">
        <f t="shared" si="338"/>
        <v>1.2112918716738429E-2</v>
      </c>
      <c r="BE124" s="5"/>
      <c r="BF124" s="172" t="s">
        <v>71</v>
      </c>
      <c r="BG124" s="180" t="s">
        <v>41</v>
      </c>
      <c r="BH124" s="16" t="s">
        <v>55</v>
      </c>
      <c r="BI124" s="17">
        <f>BI129*$E$4/BI$16</f>
        <v>6.25E-2</v>
      </c>
      <c r="BJ124" s="17">
        <f t="shared" ref="BJ124:BR124" si="339">BJ129*$E$4/BJ$16</f>
        <v>5.2083333333333336E-2</v>
      </c>
      <c r="BK124" s="17">
        <f t="shared" si="339"/>
        <v>4.3402777777777776E-2</v>
      </c>
      <c r="BL124" s="17">
        <f t="shared" si="339"/>
        <v>3.6168981481481483E-2</v>
      </c>
      <c r="BM124" s="17">
        <f t="shared" si="339"/>
        <v>3.0140817901234566E-2</v>
      </c>
      <c r="BN124" s="17">
        <f t="shared" si="339"/>
        <v>2.5117348251028803E-2</v>
      </c>
      <c r="BO124" s="17">
        <f t="shared" si="339"/>
        <v>2.0931123542524004E-2</v>
      </c>
      <c r="BP124" s="17">
        <f t="shared" si="339"/>
        <v>1.7442602952103339E-2</v>
      </c>
      <c r="BQ124" s="17">
        <f t="shared" si="339"/>
        <v>1.4535502460086116E-2</v>
      </c>
      <c r="BR124" s="17">
        <f t="shared" si="339"/>
        <v>1.2112918716738429E-2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4.4859182098765431E-2</v>
      </c>
      <c r="J125" s="17"/>
      <c r="K125" s="17"/>
      <c r="L125" s="17"/>
      <c r="M125" s="17"/>
      <c r="N125" s="18">
        <f>SUM(E124:N124)/10</f>
        <v>3.1443540641630782E-2</v>
      </c>
      <c r="P125" s="173"/>
      <c r="Q125" s="181"/>
      <c r="R125" s="16" t="s">
        <v>56</v>
      </c>
      <c r="S125" s="17"/>
      <c r="T125" s="17"/>
      <c r="U125" s="17"/>
      <c r="V125" s="17"/>
      <c r="W125" s="100">
        <f>SUM(S124:W124)/5</f>
        <v>4.4859182098765431E-2</v>
      </c>
      <c r="X125" s="17"/>
      <c r="Y125" s="17"/>
      <c r="Z125" s="17"/>
      <c r="AA125" s="17"/>
      <c r="AB125" s="18">
        <f>SUM(S124:AB124)/10</f>
        <v>3.1443540641630782E-2</v>
      </c>
      <c r="AC125" s="5"/>
      <c r="AD125" s="173"/>
      <c r="AE125" s="181"/>
      <c r="AF125" s="16" t="s">
        <v>56</v>
      </c>
      <c r="AG125" s="17"/>
      <c r="AH125" s="17"/>
      <c r="AI125" s="17"/>
      <c r="AJ125" s="17"/>
      <c r="AK125" s="100">
        <f>SUM(AG124:AK124)/5</f>
        <v>4.4859182098765431E-2</v>
      </c>
      <c r="AL125" s="17"/>
      <c r="AM125" s="17"/>
      <c r="AN125" s="17"/>
      <c r="AO125" s="17"/>
      <c r="AP125" s="18">
        <f>SUM(AG124:AP124)/10</f>
        <v>3.1443540641630782E-2</v>
      </c>
      <c r="AQ125" s="5"/>
      <c r="AR125" s="173"/>
      <c r="AS125" s="181"/>
      <c r="AT125" s="16" t="s">
        <v>56</v>
      </c>
      <c r="AU125" s="17"/>
      <c r="AV125" s="17"/>
      <c r="AW125" s="17"/>
      <c r="AX125" s="17"/>
      <c r="AY125" s="100">
        <f>SUM(AU124:AY124)/5</f>
        <v>4.4859182098765431E-2</v>
      </c>
      <c r="AZ125" s="17"/>
      <c r="BA125" s="17"/>
      <c r="BB125" s="17"/>
      <c r="BC125" s="17"/>
      <c r="BD125" s="18">
        <f>SUM(AU124:BD124)/10</f>
        <v>3.1443540641630782E-2</v>
      </c>
      <c r="BE125" s="5"/>
      <c r="BF125" s="173"/>
      <c r="BG125" s="181"/>
      <c r="BH125" s="16" t="s">
        <v>56</v>
      </c>
      <c r="BI125" s="17"/>
      <c r="BJ125" s="17"/>
      <c r="BK125" s="17"/>
      <c r="BL125" s="17"/>
      <c r="BM125" s="100">
        <f>SUM(BI124:BM124)/5</f>
        <v>4.4859182098765431E-2</v>
      </c>
      <c r="BN125" s="17"/>
      <c r="BO125" s="17"/>
      <c r="BP125" s="17"/>
      <c r="BQ125" s="17"/>
      <c r="BR125" s="18">
        <f>SUM(BI124:BR124)/10</f>
        <v>3.1443540641630782E-2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340">E$18*(E124/E$20)</f>
        <v>6.25E-2</v>
      </c>
      <c r="F126" s="17">
        <f t="shared" si="340"/>
        <v>0.11458333333333333</v>
      </c>
      <c r="G126" s="17">
        <f t="shared" si="340"/>
        <v>0.15798611111111116</v>
      </c>
      <c r="H126" s="17">
        <f t="shared" si="340"/>
        <v>0.1941550925925925</v>
      </c>
      <c r="I126" s="17">
        <f t="shared" si="340"/>
        <v>0.22429591049382722</v>
      </c>
      <c r="J126" s="17">
        <f t="shared" si="340"/>
        <v>0.2494132587448557</v>
      </c>
      <c r="K126" s="17">
        <f t="shared" si="340"/>
        <v>0.27034438228738011</v>
      </c>
      <c r="L126" s="17">
        <f t="shared" si="340"/>
        <v>0.28778698523948348</v>
      </c>
      <c r="M126" s="17">
        <f t="shared" si="340"/>
        <v>0.30232248769957004</v>
      </c>
      <c r="N126" s="17">
        <f t="shared" si="340"/>
        <v>0.31443540641630741</v>
      </c>
      <c r="P126" s="173"/>
      <c r="Q126" s="181"/>
      <c r="R126" s="16" t="s">
        <v>53</v>
      </c>
      <c r="S126" s="17">
        <f t="shared" ref="S126:AB126" si="341">S$18*(S124/S$20)</f>
        <v>6.25E-2</v>
      </c>
      <c r="T126" s="17">
        <f t="shared" si="341"/>
        <v>0.11458333333333333</v>
      </c>
      <c r="U126" s="17">
        <f t="shared" si="341"/>
        <v>0.15798611111111116</v>
      </c>
      <c r="V126" s="17">
        <f t="shared" si="341"/>
        <v>0.1941550925925925</v>
      </c>
      <c r="W126" s="17">
        <f t="shared" si="341"/>
        <v>0.22429591049382722</v>
      </c>
      <c r="X126" s="17">
        <f t="shared" si="341"/>
        <v>0.2494132587448557</v>
      </c>
      <c r="Y126" s="17">
        <f t="shared" si="341"/>
        <v>0.27034438228738011</v>
      </c>
      <c r="Z126" s="17">
        <f t="shared" si="341"/>
        <v>0.28778698523948348</v>
      </c>
      <c r="AA126" s="17">
        <f t="shared" si="341"/>
        <v>0.30232248769957004</v>
      </c>
      <c r="AB126" s="17">
        <f t="shared" si="341"/>
        <v>0.31443540641630741</v>
      </c>
      <c r="AC126" s="5"/>
      <c r="AD126" s="173"/>
      <c r="AE126" s="181"/>
      <c r="AF126" s="16" t="s">
        <v>53</v>
      </c>
      <c r="AG126" s="17">
        <f t="shared" ref="AG126:AP126" si="342">AG$18*(AG124/AG$20)</f>
        <v>6.25E-2</v>
      </c>
      <c r="AH126" s="17">
        <f t="shared" si="342"/>
        <v>0.11458333333333333</v>
      </c>
      <c r="AI126" s="17">
        <f t="shared" si="342"/>
        <v>0.15798611111111116</v>
      </c>
      <c r="AJ126" s="17">
        <f t="shared" si="342"/>
        <v>0.1941550925925925</v>
      </c>
      <c r="AK126" s="17">
        <f t="shared" si="342"/>
        <v>0.22429591049382722</v>
      </c>
      <c r="AL126" s="17">
        <f t="shared" si="342"/>
        <v>0.2494132587448557</v>
      </c>
      <c r="AM126" s="17">
        <f t="shared" si="342"/>
        <v>0.27034438228738011</v>
      </c>
      <c r="AN126" s="17">
        <f t="shared" si="342"/>
        <v>0.28778698523948348</v>
      </c>
      <c r="AO126" s="17">
        <f t="shared" si="342"/>
        <v>0.30232248769957004</v>
      </c>
      <c r="AP126" s="17">
        <f t="shared" si="342"/>
        <v>0.31443540641630741</v>
      </c>
      <c r="AQ126" s="5"/>
      <c r="AR126" s="173"/>
      <c r="AS126" s="181"/>
      <c r="AT126" s="16" t="s">
        <v>53</v>
      </c>
      <c r="AU126" s="17">
        <f t="shared" ref="AU126:BD126" si="343">AU$18*(AU124/AU$20)</f>
        <v>6.25E-2</v>
      </c>
      <c r="AV126" s="17">
        <f t="shared" si="343"/>
        <v>0.11458333333333333</v>
      </c>
      <c r="AW126" s="17">
        <f t="shared" si="343"/>
        <v>0.15798611111111116</v>
      </c>
      <c r="AX126" s="17">
        <f t="shared" si="343"/>
        <v>0.1941550925925925</v>
      </c>
      <c r="AY126" s="17">
        <f t="shared" si="343"/>
        <v>0.22429591049382722</v>
      </c>
      <c r="AZ126" s="17">
        <f t="shared" si="343"/>
        <v>0.2494132587448557</v>
      </c>
      <c r="BA126" s="17">
        <f t="shared" si="343"/>
        <v>0.27034438228738011</v>
      </c>
      <c r="BB126" s="17">
        <f t="shared" si="343"/>
        <v>0.28778698523948348</v>
      </c>
      <c r="BC126" s="17">
        <f t="shared" si="343"/>
        <v>0.30232248769957004</v>
      </c>
      <c r="BD126" s="17">
        <f t="shared" si="343"/>
        <v>0.31443540641630741</v>
      </c>
      <c r="BE126" s="5"/>
      <c r="BF126" s="173"/>
      <c r="BG126" s="181"/>
      <c r="BH126" s="16" t="s">
        <v>53</v>
      </c>
      <c r="BI126" s="17">
        <f t="shared" ref="BI126:BR126" si="344">BI$18*(BI124/BI$20)</f>
        <v>6.25E-2</v>
      </c>
      <c r="BJ126" s="17">
        <f t="shared" si="344"/>
        <v>0.11458333333333333</v>
      </c>
      <c r="BK126" s="17">
        <f t="shared" si="344"/>
        <v>0.15798611111111116</v>
      </c>
      <c r="BL126" s="17">
        <f t="shared" si="344"/>
        <v>0.1941550925925925</v>
      </c>
      <c r="BM126" s="17">
        <f t="shared" si="344"/>
        <v>0.22429591049382722</v>
      </c>
      <c r="BN126" s="17">
        <f t="shared" si="344"/>
        <v>0.2494132587448557</v>
      </c>
      <c r="BO126" s="17">
        <f t="shared" si="344"/>
        <v>0.27034438228738011</v>
      </c>
      <c r="BP126" s="17">
        <f t="shared" si="344"/>
        <v>0.28778698523948348</v>
      </c>
      <c r="BQ126" s="17">
        <f t="shared" si="344"/>
        <v>0.30232248769957004</v>
      </c>
      <c r="BR126" s="17">
        <f t="shared" si="344"/>
        <v>0.31443540641630741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0.625</v>
      </c>
      <c r="F127" s="21">
        <f t="shared" ref="F127:N127" si="345">10*F124</f>
        <v>0.52083333333333337</v>
      </c>
      <c r="G127" s="21">
        <f t="shared" si="345"/>
        <v>0.43402777777777779</v>
      </c>
      <c r="H127" s="21">
        <f t="shared" si="345"/>
        <v>0.36168981481481483</v>
      </c>
      <c r="I127" s="21">
        <f t="shared" si="345"/>
        <v>0.30140817901234568</v>
      </c>
      <c r="J127" s="21">
        <f t="shared" si="345"/>
        <v>0.25117348251028804</v>
      </c>
      <c r="K127" s="21">
        <f t="shared" si="345"/>
        <v>0.20931123542524005</v>
      </c>
      <c r="L127" s="21">
        <f t="shared" si="345"/>
        <v>0.17442602952103339</v>
      </c>
      <c r="M127" s="21">
        <f t="shared" si="345"/>
        <v>0.14535502460086117</v>
      </c>
      <c r="N127" s="21">
        <f t="shared" si="345"/>
        <v>0.1211291871673843</v>
      </c>
      <c r="P127" s="173"/>
      <c r="Q127" s="181"/>
      <c r="R127" s="20" t="s">
        <v>57</v>
      </c>
      <c r="S127" s="21">
        <f>10*S124</f>
        <v>0.625</v>
      </c>
      <c r="T127" s="21">
        <f t="shared" ref="T127:AB127" si="346">10*T124</f>
        <v>0.52083333333333337</v>
      </c>
      <c r="U127" s="21">
        <f t="shared" si="346"/>
        <v>0.43402777777777779</v>
      </c>
      <c r="V127" s="21">
        <f t="shared" si="346"/>
        <v>0.36168981481481483</v>
      </c>
      <c r="W127" s="21">
        <f t="shared" si="346"/>
        <v>0.30140817901234568</v>
      </c>
      <c r="X127" s="21">
        <f t="shared" si="346"/>
        <v>0.25117348251028804</v>
      </c>
      <c r="Y127" s="21">
        <f t="shared" si="346"/>
        <v>0.20931123542524005</v>
      </c>
      <c r="Z127" s="21">
        <f t="shared" si="346"/>
        <v>0.17442602952103339</v>
      </c>
      <c r="AA127" s="21">
        <f t="shared" si="346"/>
        <v>0.14535502460086117</v>
      </c>
      <c r="AB127" s="21">
        <f t="shared" si="346"/>
        <v>0.1211291871673843</v>
      </c>
      <c r="AC127" s="5"/>
      <c r="AD127" s="173"/>
      <c r="AE127" s="181"/>
      <c r="AF127" s="20" t="s">
        <v>57</v>
      </c>
      <c r="AG127" s="21">
        <f>10*AG124</f>
        <v>0.625</v>
      </c>
      <c r="AH127" s="21">
        <f t="shared" ref="AH127:AP127" si="347">10*AH124</f>
        <v>0.52083333333333337</v>
      </c>
      <c r="AI127" s="21">
        <f t="shared" si="347"/>
        <v>0.43402777777777779</v>
      </c>
      <c r="AJ127" s="21">
        <f t="shared" si="347"/>
        <v>0.36168981481481483</v>
      </c>
      <c r="AK127" s="21">
        <f t="shared" si="347"/>
        <v>0.30140817901234568</v>
      </c>
      <c r="AL127" s="21">
        <f t="shared" si="347"/>
        <v>0.25117348251028804</v>
      </c>
      <c r="AM127" s="21">
        <f t="shared" si="347"/>
        <v>0.20931123542524005</v>
      </c>
      <c r="AN127" s="21">
        <f t="shared" si="347"/>
        <v>0.17442602952103339</v>
      </c>
      <c r="AO127" s="21">
        <f t="shared" si="347"/>
        <v>0.14535502460086117</v>
      </c>
      <c r="AP127" s="21">
        <f t="shared" si="347"/>
        <v>0.1211291871673843</v>
      </c>
      <c r="AQ127" s="5"/>
      <c r="AR127" s="173"/>
      <c r="AS127" s="181"/>
      <c r="AT127" s="20" t="s">
        <v>57</v>
      </c>
      <c r="AU127" s="21">
        <f>10*AU124</f>
        <v>0.625</v>
      </c>
      <c r="AV127" s="21">
        <f t="shared" ref="AV127:BD127" si="348">10*AV124</f>
        <v>0.52083333333333337</v>
      </c>
      <c r="AW127" s="21">
        <f t="shared" si="348"/>
        <v>0.43402777777777779</v>
      </c>
      <c r="AX127" s="21">
        <f t="shared" si="348"/>
        <v>0.36168981481481483</v>
      </c>
      <c r="AY127" s="21">
        <f t="shared" si="348"/>
        <v>0.30140817901234568</v>
      </c>
      <c r="AZ127" s="21">
        <f t="shared" si="348"/>
        <v>0.25117348251028804</v>
      </c>
      <c r="BA127" s="21">
        <f t="shared" si="348"/>
        <v>0.20931123542524005</v>
      </c>
      <c r="BB127" s="21">
        <f t="shared" si="348"/>
        <v>0.17442602952103339</v>
      </c>
      <c r="BC127" s="21">
        <f t="shared" si="348"/>
        <v>0.14535502460086117</v>
      </c>
      <c r="BD127" s="21">
        <f t="shared" si="348"/>
        <v>0.1211291871673843</v>
      </c>
      <c r="BE127" s="5"/>
      <c r="BF127" s="173"/>
      <c r="BG127" s="181"/>
      <c r="BH127" s="20" t="s">
        <v>57</v>
      </c>
      <c r="BI127" s="21">
        <f>10*BI124</f>
        <v>0.625</v>
      </c>
      <c r="BJ127" s="21">
        <f t="shared" ref="BJ127:BR127" si="349">10*BJ124</f>
        <v>0.52083333333333337</v>
      </c>
      <c r="BK127" s="21">
        <f t="shared" si="349"/>
        <v>0.43402777777777779</v>
      </c>
      <c r="BL127" s="21">
        <f t="shared" si="349"/>
        <v>0.36168981481481483</v>
      </c>
      <c r="BM127" s="21">
        <f t="shared" si="349"/>
        <v>0.30140817901234568</v>
      </c>
      <c r="BN127" s="21">
        <f t="shared" si="349"/>
        <v>0.25117348251028804</v>
      </c>
      <c r="BO127" s="21">
        <f t="shared" si="349"/>
        <v>0.20931123542524005</v>
      </c>
      <c r="BP127" s="21">
        <f t="shared" si="349"/>
        <v>0.17442602952103339</v>
      </c>
      <c r="BQ127" s="21">
        <f t="shared" si="349"/>
        <v>0.14535502460086117</v>
      </c>
      <c r="BR127" s="21">
        <f t="shared" si="349"/>
        <v>0.1211291871673843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0.625</v>
      </c>
      <c r="F128" s="21">
        <f>10*F126</f>
        <v>1.1458333333333333</v>
      </c>
      <c r="G128" s="21">
        <f>10*G126</f>
        <v>1.5798611111111116</v>
      </c>
      <c r="H128" s="21">
        <f t="shared" ref="H128:N128" si="350">10*H126</f>
        <v>1.9415509259259252</v>
      </c>
      <c r="I128" s="21">
        <f t="shared" si="350"/>
        <v>2.2429591049382722</v>
      </c>
      <c r="J128" s="21">
        <f t="shared" si="350"/>
        <v>2.4941325874485569</v>
      </c>
      <c r="K128" s="21">
        <f t="shared" si="350"/>
        <v>2.7034438228738011</v>
      </c>
      <c r="L128" s="21">
        <f t="shared" si="350"/>
        <v>2.8778698523948347</v>
      </c>
      <c r="M128" s="21">
        <f t="shared" si="350"/>
        <v>3.0232248769957004</v>
      </c>
      <c r="N128" s="21">
        <f t="shared" si="350"/>
        <v>3.1443540641630738</v>
      </c>
      <c r="P128" s="173"/>
      <c r="Q128" s="182"/>
      <c r="R128" s="20" t="s">
        <v>58</v>
      </c>
      <c r="S128" s="21">
        <f>10*S126</f>
        <v>0.625</v>
      </c>
      <c r="T128" s="21">
        <f>10*T126</f>
        <v>1.1458333333333333</v>
      </c>
      <c r="U128" s="21">
        <f>10*U126</f>
        <v>1.5798611111111116</v>
      </c>
      <c r="V128" s="21">
        <f t="shared" ref="V128:AB128" si="351">10*V126</f>
        <v>1.9415509259259252</v>
      </c>
      <c r="W128" s="21">
        <f t="shared" si="351"/>
        <v>2.2429591049382722</v>
      </c>
      <c r="X128" s="21">
        <f t="shared" si="351"/>
        <v>2.4941325874485569</v>
      </c>
      <c r="Y128" s="21">
        <f t="shared" si="351"/>
        <v>2.7034438228738011</v>
      </c>
      <c r="Z128" s="21">
        <f t="shared" si="351"/>
        <v>2.8778698523948347</v>
      </c>
      <c r="AA128" s="21">
        <f t="shared" si="351"/>
        <v>3.0232248769957004</v>
      </c>
      <c r="AB128" s="21">
        <f t="shared" si="351"/>
        <v>3.1443540641630738</v>
      </c>
      <c r="AC128" s="5"/>
      <c r="AD128" s="173"/>
      <c r="AE128" s="182"/>
      <c r="AF128" s="20" t="s">
        <v>58</v>
      </c>
      <c r="AG128" s="21">
        <f>10*AG126</f>
        <v>0.625</v>
      </c>
      <c r="AH128" s="21">
        <f>10*AH126</f>
        <v>1.1458333333333333</v>
      </c>
      <c r="AI128" s="21">
        <f>10*AI126</f>
        <v>1.5798611111111116</v>
      </c>
      <c r="AJ128" s="21">
        <f t="shared" ref="AJ128:AP128" si="352">10*AJ126</f>
        <v>1.9415509259259252</v>
      </c>
      <c r="AK128" s="21">
        <f t="shared" si="352"/>
        <v>2.2429591049382722</v>
      </c>
      <c r="AL128" s="21">
        <f t="shared" si="352"/>
        <v>2.4941325874485569</v>
      </c>
      <c r="AM128" s="21">
        <f t="shared" si="352"/>
        <v>2.7034438228738011</v>
      </c>
      <c r="AN128" s="21">
        <f t="shared" si="352"/>
        <v>2.8778698523948347</v>
      </c>
      <c r="AO128" s="21">
        <f t="shared" si="352"/>
        <v>3.0232248769957004</v>
      </c>
      <c r="AP128" s="21">
        <f t="shared" si="352"/>
        <v>3.1443540641630738</v>
      </c>
      <c r="AQ128" s="5"/>
      <c r="AR128" s="173"/>
      <c r="AS128" s="182"/>
      <c r="AT128" s="20" t="s">
        <v>58</v>
      </c>
      <c r="AU128" s="21">
        <f>10*AU126</f>
        <v>0.625</v>
      </c>
      <c r="AV128" s="21">
        <f>10*AV126</f>
        <v>1.1458333333333333</v>
      </c>
      <c r="AW128" s="21">
        <f>10*AW126</f>
        <v>1.5798611111111116</v>
      </c>
      <c r="AX128" s="21">
        <f t="shared" ref="AX128:BD128" si="353">10*AX126</f>
        <v>1.9415509259259252</v>
      </c>
      <c r="AY128" s="21">
        <f t="shared" si="353"/>
        <v>2.2429591049382722</v>
      </c>
      <c r="AZ128" s="21">
        <f t="shared" si="353"/>
        <v>2.4941325874485569</v>
      </c>
      <c r="BA128" s="21">
        <f t="shared" si="353"/>
        <v>2.7034438228738011</v>
      </c>
      <c r="BB128" s="21">
        <f t="shared" si="353"/>
        <v>2.8778698523948347</v>
      </c>
      <c r="BC128" s="21">
        <f t="shared" si="353"/>
        <v>3.0232248769957004</v>
      </c>
      <c r="BD128" s="21">
        <f t="shared" si="353"/>
        <v>3.1443540641630738</v>
      </c>
      <c r="BE128" s="5"/>
      <c r="BF128" s="173"/>
      <c r="BG128" s="182"/>
      <c r="BH128" s="20" t="s">
        <v>58</v>
      </c>
      <c r="BI128" s="21">
        <f>10*BI126</f>
        <v>0.625</v>
      </c>
      <c r="BJ128" s="21">
        <f>10*BJ126</f>
        <v>1.1458333333333333</v>
      </c>
      <c r="BK128" s="21">
        <f>10*BK126</f>
        <v>1.5798611111111116</v>
      </c>
      <c r="BL128" s="21">
        <f t="shared" ref="BL128:BR128" si="354">10*BL126</f>
        <v>1.9415509259259252</v>
      </c>
      <c r="BM128" s="21">
        <f t="shared" si="354"/>
        <v>2.2429591049382722</v>
      </c>
      <c r="BN128" s="21">
        <f t="shared" si="354"/>
        <v>2.4941325874485569</v>
      </c>
      <c r="BO128" s="21">
        <f t="shared" si="354"/>
        <v>2.7034438228738011</v>
      </c>
      <c r="BP128" s="21">
        <f t="shared" si="354"/>
        <v>2.8778698523948347</v>
      </c>
      <c r="BQ128" s="21">
        <f t="shared" si="354"/>
        <v>3.0232248769957004</v>
      </c>
      <c r="BR128" s="21">
        <f t="shared" si="354"/>
        <v>3.1443540641630738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7.4999999999999997E-2</v>
      </c>
      <c r="F129" s="17">
        <f t="shared" ref="F129:N129" si="355">$E$11*$E$12</f>
        <v>7.4999999999999997E-2</v>
      </c>
      <c r="G129" s="17">
        <f t="shared" si="355"/>
        <v>7.4999999999999997E-2</v>
      </c>
      <c r="H129" s="17">
        <f t="shared" si="355"/>
        <v>7.4999999999999997E-2</v>
      </c>
      <c r="I129" s="17">
        <f t="shared" si="355"/>
        <v>7.4999999999999997E-2</v>
      </c>
      <c r="J129" s="17">
        <f t="shared" si="355"/>
        <v>7.4999999999999997E-2</v>
      </c>
      <c r="K129" s="17">
        <f t="shared" si="355"/>
        <v>7.4999999999999997E-2</v>
      </c>
      <c r="L129" s="17">
        <f t="shared" si="355"/>
        <v>7.4999999999999997E-2</v>
      </c>
      <c r="M129" s="17">
        <f t="shared" si="355"/>
        <v>7.4999999999999997E-2</v>
      </c>
      <c r="N129" s="17">
        <f t="shared" si="355"/>
        <v>7.4999999999999997E-2</v>
      </c>
      <c r="P129" s="173"/>
      <c r="Q129" s="214" t="s">
        <v>45</v>
      </c>
      <c r="R129" s="16" t="s">
        <v>55</v>
      </c>
      <c r="S129" s="17">
        <f>$E$11*$E$12</f>
        <v>7.4999999999999997E-2</v>
      </c>
      <c r="T129" s="17">
        <f t="shared" ref="T129:AB129" si="356">$E$11*$E$12</f>
        <v>7.4999999999999997E-2</v>
      </c>
      <c r="U129" s="17">
        <f t="shared" si="356"/>
        <v>7.4999999999999997E-2</v>
      </c>
      <c r="V129" s="17">
        <f t="shared" si="356"/>
        <v>7.4999999999999997E-2</v>
      </c>
      <c r="W129" s="17">
        <f t="shared" si="356"/>
        <v>7.4999999999999997E-2</v>
      </c>
      <c r="X129" s="17">
        <f t="shared" si="356"/>
        <v>7.4999999999999997E-2</v>
      </c>
      <c r="Y129" s="17">
        <f t="shared" si="356"/>
        <v>7.4999999999999997E-2</v>
      </c>
      <c r="Z129" s="17">
        <f t="shared" si="356"/>
        <v>7.4999999999999997E-2</v>
      </c>
      <c r="AA129" s="17">
        <f t="shared" si="356"/>
        <v>7.4999999999999997E-2</v>
      </c>
      <c r="AB129" s="17">
        <f t="shared" si="356"/>
        <v>7.4999999999999997E-2</v>
      </c>
      <c r="AC129" s="5"/>
      <c r="AD129" s="173"/>
      <c r="AE129" s="214" t="s">
        <v>45</v>
      </c>
      <c r="AF129" s="16" t="s">
        <v>55</v>
      </c>
      <c r="AG129" s="17">
        <f>$E$11*$E$12</f>
        <v>7.4999999999999997E-2</v>
      </c>
      <c r="AH129" s="17">
        <f t="shared" ref="AH129:AP129" si="357">$E$11*$E$12</f>
        <v>7.4999999999999997E-2</v>
      </c>
      <c r="AI129" s="17">
        <f t="shared" si="357"/>
        <v>7.4999999999999997E-2</v>
      </c>
      <c r="AJ129" s="17">
        <f t="shared" si="357"/>
        <v>7.4999999999999997E-2</v>
      </c>
      <c r="AK129" s="17">
        <f t="shared" si="357"/>
        <v>7.4999999999999997E-2</v>
      </c>
      <c r="AL129" s="17">
        <f t="shared" si="357"/>
        <v>7.4999999999999997E-2</v>
      </c>
      <c r="AM129" s="17">
        <f t="shared" si="357"/>
        <v>7.4999999999999997E-2</v>
      </c>
      <c r="AN129" s="17">
        <f t="shared" si="357"/>
        <v>7.4999999999999997E-2</v>
      </c>
      <c r="AO129" s="17">
        <f t="shared" si="357"/>
        <v>7.4999999999999997E-2</v>
      </c>
      <c r="AP129" s="17">
        <f t="shared" si="357"/>
        <v>7.4999999999999997E-2</v>
      </c>
      <c r="AQ129" s="5"/>
      <c r="AR129" s="173"/>
      <c r="AS129" s="214" t="s">
        <v>45</v>
      </c>
      <c r="AT129" s="16" t="s">
        <v>55</v>
      </c>
      <c r="AU129" s="17">
        <f>$E$11*$E$12</f>
        <v>7.4999999999999997E-2</v>
      </c>
      <c r="AV129" s="17">
        <f t="shared" ref="AV129:BD129" si="358">$E$11*$E$12</f>
        <v>7.4999999999999997E-2</v>
      </c>
      <c r="AW129" s="17">
        <f t="shared" si="358"/>
        <v>7.4999999999999997E-2</v>
      </c>
      <c r="AX129" s="17">
        <f t="shared" si="358"/>
        <v>7.4999999999999997E-2</v>
      </c>
      <c r="AY129" s="17">
        <f t="shared" si="358"/>
        <v>7.4999999999999997E-2</v>
      </c>
      <c r="AZ129" s="17">
        <f t="shared" si="358"/>
        <v>7.4999999999999997E-2</v>
      </c>
      <c r="BA129" s="17">
        <f t="shared" si="358"/>
        <v>7.4999999999999997E-2</v>
      </c>
      <c r="BB129" s="17">
        <f t="shared" si="358"/>
        <v>7.4999999999999997E-2</v>
      </c>
      <c r="BC129" s="17">
        <f t="shared" si="358"/>
        <v>7.4999999999999997E-2</v>
      </c>
      <c r="BD129" s="17">
        <f t="shared" si="358"/>
        <v>7.4999999999999997E-2</v>
      </c>
      <c r="BE129" s="5"/>
      <c r="BF129" s="173"/>
      <c r="BG129" s="214" t="s">
        <v>45</v>
      </c>
      <c r="BH129" s="16" t="s">
        <v>55</v>
      </c>
      <c r="BI129" s="17">
        <f>$E$11*$E$12</f>
        <v>7.4999999999999997E-2</v>
      </c>
      <c r="BJ129" s="17">
        <f t="shared" ref="BJ129:BR129" si="359">$E$11*$E$12</f>
        <v>7.4999999999999997E-2</v>
      </c>
      <c r="BK129" s="17">
        <f t="shared" si="359"/>
        <v>7.4999999999999997E-2</v>
      </c>
      <c r="BL129" s="17">
        <f t="shared" si="359"/>
        <v>7.4999999999999997E-2</v>
      </c>
      <c r="BM129" s="17">
        <f t="shared" si="359"/>
        <v>7.4999999999999997E-2</v>
      </c>
      <c r="BN129" s="17">
        <f t="shared" si="359"/>
        <v>7.4999999999999997E-2</v>
      </c>
      <c r="BO129" s="17">
        <f t="shared" si="359"/>
        <v>7.4999999999999997E-2</v>
      </c>
      <c r="BP129" s="17">
        <f t="shared" si="359"/>
        <v>7.4999999999999997E-2</v>
      </c>
      <c r="BQ129" s="17">
        <f t="shared" si="359"/>
        <v>7.4999999999999997E-2</v>
      </c>
      <c r="BR129" s="17">
        <f t="shared" si="359"/>
        <v>7.4999999999999997E-2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75000</v>
      </c>
      <c r="F130" s="22">
        <f t="shared" ref="F130:N130" si="360">F127*F$16</f>
        <v>75000</v>
      </c>
      <c r="G130" s="22">
        <f t="shared" si="360"/>
        <v>75000</v>
      </c>
      <c r="H130" s="22">
        <f t="shared" si="360"/>
        <v>75000</v>
      </c>
      <c r="I130" s="22">
        <f t="shared" si="360"/>
        <v>75000</v>
      </c>
      <c r="J130" s="22">
        <f t="shared" si="360"/>
        <v>75000</v>
      </c>
      <c r="K130" s="22">
        <f t="shared" si="360"/>
        <v>75000</v>
      </c>
      <c r="L130" s="22">
        <f t="shared" si="360"/>
        <v>75000</v>
      </c>
      <c r="M130" s="22">
        <f t="shared" si="360"/>
        <v>75000</v>
      </c>
      <c r="N130" s="22">
        <f t="shared" si="360"/>
        <v>75000</v>
      </c>
      <c r="P130" s="173"/>
      <c r="Q130" s="215"/>
      <c r="R130" s="20" t="s">
        <v>57</v>
      </c>
      <c r="S130" s="22">
        <f>S127*S$16</f>
        <v>75000</v>
      </c>
      <c r="T130" s="22">
        <f t="shared" ref="T130:AB130" si="361">T127*T$16</f>
        <v>75000</v>
      </c>
      <c r="U130" s="22">
        <f t="shared" si="361"/>
        <v>75000</v>
      </c>
      <c r="V130" s="22">
        <f t="shared" si="361"/>
        <v>75000</v>
      </c>
      <c r="W130" s="22">
        <f t="shared" si="361"/>
        <v>75000</v>
      </c>
      <c r="X130" s="22">
        <f t="shared" si="361"/>
        <v>75000</v>
      </c>
      <c r="Y130" s="22">
        <f t="shared" si="361"/>
        <v>75000</v>
      </c>
      <c r="Z130" s="22">
        <f t="shared" si="361"/>
        <v>75000</v>
      </c>
      <c r="AA130" s="22">
        <f t="shared" si="361"/>
        <v>75000</v>
      </c>
      <c r="AB130" s="22">
        <f t="shared" si="361"/>
        <v>75000</v>
      </c>
      <c r="AC130" s="5"/>
      <c r="AD130" s="173"/>
      <c r="AE130" s="215"/>
      <c r="AF130" s="20" t="s">
        <v>57</v>
      </c>
      <c r="AG130" s="22">
        <f>AG127*AG$16</f>
        <v>75000</v>
      </c>
      <c r="AH130" s="22">
        <f t="shared" ref="AH130:AP130" si="362">AH127*AH$16</f>
        <v>75000</v>
      </c>
      <c r="AI130" s="22">
        <f t="shared" si="362"/>
        <v>75000</v>
      </c>
      <c r="AJ130" s="22">
        <f t="shared" si="362"/>
        <v>75000</v>
      </c>
      <c r="AK130" s="22">
        <f t="shared" si="362"/>
        <v>75000</v>
      </c>
      <c r="AL130" s="22">
        <f t="shared" si="362"/>
        <v>75000</v>
      </c>
      <c r="AM130" s="22">
        <f t="shared" si="362"/>
        <v>75000</v>
      </c>
      <c r="AN130" s="22">
        <f t="shared" si="362"/>
        <v>75000</v>
      </c>
      <c r="AO130" s="22">
        <f t="shared" si="362"/>
        <v>75000</v>
      </c>
      <c r="AP130" s="22">
        <f t="shared" si="362"/>
        <v>75000</v>
      </c>
      <c r="AQ130" s="5"/>
      <c r="AR130" s="173"/>
      <c r="AS130" s="215"/>
      <c r="AT130" s="20" t="s">
        <v>57</v>
      </c>
      <c r="AU130" s="22">
        <f>AU127*AU$16</f>
        <v>75000</v>
      </c>
      <c r="AV130" s="22">
        <f t="shared" ref="AV130:BD130" si="363">AV127*AV$16</f>
        <v>75000</v>
      </c>
      <c r="AW130" s="22">
        <f t="shared" si="363"/>
        <v>75000</v>
      </c>
      <c r="AX130" s="22">
        <f t="shared" si="363"/>
        <v>75000</v>
      </c>
      <c r="AY130" s="22">
        <f t="shared" si="363"/>
        <v>75000</v>
      </c>
      <c r="AZ130" s="22">
        <f t="shared" si="363"/>
        <v>75000</v>
      </c>
      <c r="BA130" s="22">
        <f t="shared" si="363"/>
        <v>75000</v>
      </c>
      <c r="BB130" s="22">
        <f t="shared" si="363"/>
        <v>75000</v>
      </c>
      <c r="BC130" s="22">
        <f t="shared" si="363"/>
        <v>75000</v>
      </c>
      <c r="BD130" s="22">
        <f t="shared" si="363"/>
        <v>75000</v>
      </c>
      <c r="BE130" s="5"/>
      <c r="BF130" s="173"/>
      <c r="BG130" s="215"/>
      <c r="BH130" s="20" t="s">
        <v>57</v>
      </c>
      <c r="BI130" s="22">
        <f>BI127*BI$16</f>
        <v>75000</v>
      </c>
      <c r="BJ130" s="22">
        <f t="shared" ref="BJ130:BR130" si="364">BJ127*BJ$16</f>
        <v>75000</v>
      </c>
      <c r="BK130" s="22">
        <f t="shared" si="364"/>
        <v>75000</v>
      </c>
      <c r="BL130" s="22">
        <f t="shared" si="364"/>
        <v>75000</v>
      </c>
      <c r="BM130" s="22">
        <f t="shared" si="364"/>
        <v>75000</v>
      </c>
      <c r="BN130" s="22">
        <f t="shared" si="364"/>
        <v>75000</v>
      </c>
      <c r="BO130" s="22">
        <f t="shared" si="364"/>
        <v>75000</v>
      </c>
      <c r="BP130" s="22">
        <f t="shared" si="364"/>
        <v>75000</v>
      </c>
      <c r="BQ130" s="22">
        <f t="shared" si="364"/>
        <v>75000</v>
      </c>
      <c r="BR130" s="22">
        <f t="shared" si="364"/>
        <v>75000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75000</v>
      </c>
      <c r="F131" s="22">
        <f>E131+F130</f>
        <v>150000</v>
      </c>
      <c r="G131" s="22">
        <f t="shared" ref="G131:N131" si="365">F131+G130</f>
        <v>225000</v>
      </c>
      <c r="H131" s="22">
        <f t="shared" si="365"/>
        <v>300000</v>
      </c>
      <c r="I131" s="22">
        <f t="shared" si="365"/>
        <v>375000</v>
      </c>
      <c r="J131" s="22">
        <f t="shared" si="365"/>
        <v>450000</v>
      </c>
      <c r="K131" s="22">
        <f t="shared" si="365"/>
        <v>525000</v>
      </c>
      <c r="L131" s="22">
        <f t="shared" si="365"/>
        <v>600000</v>
      </c>
      <c r="M131" s="22">
        <f t="shared" si="365"/>
        <v>675000</v>
      </c>
      <c r="N131" s="22">
        <f t="shared" si="365"/>
        <v>750000</v>
      </c>
      <c r="P131" s="173"/>
      <c r="Q131" s="216"/>
      <c r="R131" s="20" t="s">
        <v>58</v>
      </c>
      <c r="S131" s="22">
        <f>S130</f>
        <v>75000</v>
      </c>
      <c r="T131" s="22">
        <f>S131+T130</f>
        <v>150000</v>
      </c>
      <c r="U131" s="22">
        <f t="shared" ref="U131:AB131" si="366">T131+U130</f>
        <v>225000</v>
      </c>
      <c r="V131" s="22">
        <f t="shared" si="366"/>
        <v>300000</v>
      </c>
      <c r="W131" s="22">
        <f t="shared" si="366"/>
        <v>375000</v>
      </c>
      <c r="X131" s="22">
        <f t="shared" si="366"/>
        <v>450000</v>
      </c>
      <c r="Y131" s="22">
        <f t="shared" si="366"/>
        <v>525000</v>
      </c>
      <c r="Z131" s="22">
        <f t="shared" si="366"/>
        <v>600000</v>
      </c>
      <c r="AA131" s="22">
        <f t="shared" si="366"/>
        <v>675000</v>
      </c>
      <c r="AB131" s="22">
        <f t="shared" si="366"/>
        <v>750000</v>
      </c>
      <c r="AC131" s="5"/>
      <c r="AD131" s="173"/>
      <c r="AE131" s="216"/>
      <c r="AF131" s="20" t="s">
        <v>58</v>
      </c>
      <c r="AG131" s="22">
        <f>AG130</f>
        <v>75000</v>
      </c>
      <c r="AH131" s="22">
        <f>AG131+AH130</f>
        <v>150000</v>
      </c>
      <c r="AI131" s="22">
        <f t="shared" ref="AI131:AP131" si="367">AH131+AI130</f>
        <v>225000</v>
      </c>
      <c r="AJ131" s="22">
        <f t="shared" si="367"/>
        <v>300000</v>
      </c>
      <c r="AK131" s="22">
        <f t="shared" si="367"/>
        <v>375000</v>
      </c>
      <c r="AL131" s="22">
        <f t="shared" si="367"/>
        <v>450000</v>
      </c>
      <c r="AM131" s="22">
        <f t="shared" si="367"/>
        <v>525000</v>
      </c>
      <c r="AN131" s="22">
        <f t="shared" si="367"/>
        <v>600000</v>
      </c>
      <c r="AO131" s="22">
        <f t="shared" si="367"/>
        <v>675000</v>
      </c>
      <c r="AP131" s="22">
        <f t="shared" si="367"/>
        <v>750000</v>
      </c>
      <c r="AQ131" s="5"/>
      <c r="AR131" s="173"/>
      <c r="AS131" s="216"/>
      <c r="AT131" s="20" t="s">
        <v>58</v>
      </c>
      <c r="AU131" s="22">
        <f>AU130</f>
        <v>75000</v>
      </c>
      <c r="AV131" s="22">
        <f>AU131+AV130</f>
        <v>150000</v>
      </c>
      <c r="AW131" s="22">
        <f t="shared" ref="AW131:BD131" si="368">AV131+AW130</f>
        <v>225000</v>
      </c>
      <c r="AX131" s="22">
        <f t="shared" si="368"/>
        <v>300000</v>
      </c>
      <c r="AY131" s="22">
        <f t="shared" si="368"/>
        <v>375000</v>
      </c>
      <c r="AZ131" s="22">
        <f t="shared" si="368"/>
        <v>450000</v>
      </c>
      <c r="BA131" s="22">
        <f t="shared" si="368"/>
        <v>525000</v>
      </c>
      <c r="BB131" s="22">
        <f t="shared" si="368"/>
        <v>600000</v>
      </c>
      <c r="BC131" s="22">
        <f t="shared" si="368"/>
        <v>675000</v>
      </c>
      <c r="BD131" s="22">
        <f t="shared" si="368"/>
        <v>750000</v>
      </c>
      <c r="BE131" s="5"/>
      <c r="BF131" s="173"/>
      <c r="BG131" s="216"/>
      <c r="BH131" s="20" t="s">
        <v>58</v>
      </c>
      <c r="BI131" s="22">
        <f>BI130</f>
        <v>75000</v>
      </c>
      <c r="BJ131" s="22">
        <f>BI131+BJ130</f>
        <v>150000</v>
      </c>
      <c r="BK131" s="22">
        <f t="shared" ref="BK131:BR131" si="369">BJ131+BK130</f>
        <v>225000</v>
      </c>
      <c r="BL131" s="22">
        <f t="shared" si="369"/>
        <v>300000</v>
      </c>
      <c r="BM131" s="22">
        <f t="shared" si="369"/>
        <v>375000</v>
      </c>
      <c r="BN131" s="22">
        <f t="shared" si="369"/>
        <v>450000</v>
      </c>
      <c r="BO131" s="22">
        <f t="shared" si="369"/>
        <v>525000</v>
      </c>
      <c r="BP131" s="22">
        <f t="shared" si="369"/>
        <v>600000</v>
      </c>
      <c r="BQ131" s="22">
        <f t="shared" si="369"/>
        <v>675000</v>
      </c>
      <c r="BR131" s="22">
        <f t="shared" si="369"/>
        <v>750000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7.4999999999999997E-2</v>
      </c>
      <c r="F132" s="17">
        <f>F126*F$16/$E$4-E132</f>
        <v>9.0000000000000011E-2</v>
      </c>
      <c r="G132" s="17">
        <f>G126*G$16/$E$4-F132-E132</f>
        <v>0.10800000000000005</v>
      </c>
      <c r="H132" s="17">
        <f>H126*H$16/$E$4-G132-F132-E132</f>
        <v>0.12959999999999972</v>
      </c>
      <c r="I132" s="17">
        <f>I126*I$16/$E$4-H132-G132-F132-E132</f>
        <v>0.15552000000000038</v>
      </c>
      <c r="J132" s="17">
        <f>J126*J$16/$E$4-I132-H132-G132-F132-E132</f>
        <v>0.18662399999999907</v>
      </c>
      <c r="K132" s="17">
        <f>K126*K$16/$E$4-J132-I132-H132-G132-F132-E132</f>
        <v>0.22394880000000145</v>
      </c>
      <c r="L132" s="17">
        <f>L126*L$16/$E$4-K132-J132-I132-H132-G132-F132-E132</f>
        <v>0.26873856000000013</v>
      </c>
      <c r="M132" s="17">
        <f>M126*M$16/$E$4-L132-K132-J132-I132-H132-G132-F132-E132</f>
        <v>0.32248627200000241</v>
      </c>
      <c r="N132" s="17">
        <f>N126*N$16/$E$4-M132-L132-K132-J132-I132-H132-G132-F132-E132</f>
        <v>0.38698352639999412</v>
      </c>
      <c r="P132" s="173"/>
      <c r="Q132" s="214" t="s">
        <v>44</v>
      </c>
      <c r="R132" s="16" t="s">
        <v>55</v>
      </c>
      <c r="S132" s="17">
        <f>S126*S$16/$E$4</f>
        <v>7.4999999999999997E-2</v>
      </c>
      <c r="T132" s="17">
        <f>T126*T$16/$E$4-S132</f>
        <v>9.0000000000000011E-2</v>
      </c>
      <c r="U132" s="17">
        <f>U126*U$16/$E$4-T132-S132</f>
        <v>0.10800000000000005</v>
      </c>
      <c r="V132" s="17">
        <f>V126*V$16/$E$4-U132-T132-S132</f>
        <v>0.12959999999999972</v>
      </c>
      <c r="W132" s="17">
        <f>W126*W$16/$E$4-V132-U132-T132-S132</f>
        <v>0.15552000000000038</v>
      </c>
      <c r="X132" s="17">
        <f>X126*X$16/$E$4-W132-V132-U132-T132-S132</f>
        <v>0.18662399999999907</v>
      </c>
      <c r="Y132" s="17">
        <f>Y126*Y$16/$E$4-X132-W132-V132-U132-T132-S132</f>
        <v>0.22394880000000145</v>
      </c>
      <c r="Z132" s="17">
        <f>Z126*Z$16/$E$4-Y132-X132-W132-V132-U132-T132-S132</f>
        <v>0.26873856000000013</v>
      </c>
      <c r="AA132" s="17">
        <f>AA126*AA$16/$E$4-Z132-Y132-X132-W132-V132-U132-T132-S132</f>
        <v>0.32248627200000241</v>
      </c>
      <c r="AB132" s="17">
        <f>AB126*AB$16/$E$4-AA132-Z132-Y132-X132-W132-V132-U132-T132-S132</f>
        <v>0.38698352639999412</v>
      </c>
      <c r="AC132" s="5"/>
      <c r="AD132" s="173"/>
      <c r="AE132" s="214" t="s">
        <v>44</v>
      </c>
      <c r="AF132" s="16" t="s">
        <v>55</v>
      </c>
      <c r="AG132" s="17">
        <f>AG126*AG$16/$E$4</f>
        <v>7.4999999999999997E-2</v>
      </c>
      <c r="AH132" s="17">
        <f>AH126*AH$16/$E$4-AG132</f>
        <v>9.0000000000000011E-2</v>
      </c>
      <c r="AI132" s="17">
        <f>AI126*AI$16/$E$4-AH132-AG132</f>
        <v>0.10800000000000005</v>
      </c>
      <c r="AJ132" s="17">
        <f>AJ126*AJ$16/$E$4-AI132-AH132-AG132</f>
        <v>0.12959999999999972</v>
      </c>
      <c r="AK132" s="17">
        <f>AK126*AK$16/$E$4-AJ132-AI132-AH132-AG132</f>
        <v>0.15552000000000038</v>
      </c>
      <c r="AL132" s="17">
        <f>AL126*AL$16/$E$4-AK132-AJ132-AI132-AH132-AG132</f>
        <v>0.18662399999999907</v>
      </c>
      <c r="AM132" s="17">
        <f>AM126*AM$16/$E$4-AL132-AK132-AJ132-AI132-AH132-AG132</f>
        <v>0.22394880000000145</v>
      </c>
      <c r="AN132" s="17">
        <f>AN126*AN$16/$E$4-AM132-AL132-AK132-AJ132-AI132-AH132-AG132</f>
        <v>0.26873856000000013</v>
      </c>
      <c r="AO132" s="17">
        <f>AO126*AO$16/$E$4-AN132-AM132-AL132-AK132-AJ132-AI132-AH132-AG132</f>
        <v>0.32248627200000241</v>
      </c>
      <c r="AP132" s="17">
        <f>AP126*AP$16/$E$4-AO132-AN132-AM132-AL132-AK132-AJ132-AI132-AH132-AG132</f>
        <v>0.38698352639999412</v>
      </c>
      <c r="AQ132" s="5"/>
      <c r="AR132" s="173"/>
      <c r="AS132" s="214" t="s">
        <v>44</v>
      </c>
      <c r="AT132" s="16" t="s">
        <v>55</v>
      </c>
      <c r="AU132" s="17">
        <f>AU126*AU$16/$E$4</f>
        <v>7.4999999999999997E-2</v>
      </c>
      <c r="AV132" s="17">
        <f>AV126*AV$16/$E$4-AU132</f>
        <v>9.0000000000000011E-2</v>
      </c>
      <c r="AW132" s="17">
        <f>AW126*AW$16/$E$4-AV132-AU132</f>
        <v>0.10800000000000005</v>
      </c>
      <c r="AX132" s="17">
        <f>AX126*AX$16/$E$4-AW132-AV132-AU132</f>
        <v>0.12959999999999972</v>
      </c>
      <c r="AY132" s="17">
        <f>AY126*AY$16/$E$4-AX132-AW132-AV132-AU132</f>
        <v>0.15552000000000038</v>
      </c>
      <c r="AZ132" s="17">
        <f>AZ126*AZ$16/$E$4-AY132-AX132-AW132-AV132-AU132</f>
        <v>0.18662399999999907</v>
      </c>
      <c r="BA132" s="17">
        <f>BA126*BA$16/$E$4-AZ132-AY132-AX132-AW132-AV132-AU132</f>
        <v>0.22394880000000145</v>
      </c>
      <c r="BB132" s="17">
        <f>BB126*BB$16/$E$4-BA132-AZ132-AY132-AX132-AW132-AV132-AU132</f>
        <v>0.26873856000000013</v>
      </c>
      <c r="BC132" s="17">
        <f>BC126*BC$16/$E$4-BB132-BA132-AZ132-AY132-AX132-AW132-AV132-AU132</f>
        <v>0.32248627200000241</v>
      </c>
      <c r="BD132" s="17">
        <f>BD126*BD$16/$E$4-BC132-BB132-BA132-AZ132-AY132-AX132-AW132-AV132-AU132</f>
        <v>0.38698352639999412</v>
      </c>
      <c r="BE132" s="5"/>
      <c r="BF132" s="173"/>
      <c r="BG132" s="214" t="s">
        <v>44</v>
      </c>
      <c r="BH132" s="16" t="s">
        <v>55</v>
      </c>
      <c r="BI132" s="17">
        <f>BI126*BI$16/$E$4</f>
        <v>7.4999999999999997E-2</v>
      </c>
      <c r="BJ132" s="17">
        <f>BJ126*BJ$16/$E$4-BI132</f>
        <v>9.0000000000000011E-2</v>
      </c>
      <c r="BK132" s="17">
        <f>BK126*BK$16/$E$4-BJ132-BI132</f>
        <v>0.10800000000000005</v>
      </c>
      <c r="BL132" s="17">
        <f>BL126*BL$16/$E$4-BK132-BJ132-BI132</f>
        <v>0.12959999999999972</v>
      </c>
      <c r="BM132" s="17">
        <f>BM126*BM$16/$E$4-BL132-BK132-BJ132-BI132</f>
        <v>0.15552000000000038</v>
      </c>
      <c r="BN132" s="17">
        <f>BN126*BN$16/$E$4-BM132-BL132-BK132-BJ132-BI132</f>
        <v>0.18662399999999907</v>
      </c>
      <c r="BO132" s="17">
        <f>BO126*BO$16/$E$4-BN132-BM132-BL132-BK132-BJ132-BI132</f>
        <v>0.22394880000000145</v>
      </c>
      <c r="BP132" s="17">
        <f>BP126*BP$16/$E$4-BO132-BN132-BM132-BL132-BK132-BJ132-BI132</f>
        <v>0.26873856000000013</v>
      </c>
      <c r="BQ132" s="17">
        <f>BQ126*BQ$16/$E$4-BP132-BO132-BN132-BM132-BL132-BK132-BJ132-BI132</f>
        <v>0.32248627200000241</v>
      </c>
      <c r="BR132" s="17">
        <f>BR126*BR$16/$E$4-BQ132-BP132-BO132-BN132-BM132-BL132-BK132-BJ132-BI132</f>
        <v>0.38698352639999412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0.11162400000000003</v>
      </c>
      <c r="J133" s="18"/>
      <c r="K133" s="18"/>
      <c r="L133" s="18"/>
      <c r="M133" s="18"/>
      <c r="N133" s="18">
        <f>SUM(E132:N132)/10</f>
        <v>0.19469011583999971</v>
      </c>
      <c r="P133" s="173"/>
      <c r="Q133" s="215"/>
      <c r="R133" s="16" t="s">
        <v>56</v>
      </c>
      <c r="S133" s="18"/>
      <c r="T133" s="18"/>
      <c r="U133" s="18"/>
      <c r="V133" s="18"/>
      <c r="W133" s="18">
        <f>SUM(S132:W132)/5</f>
        <v>0.11162400000000003</v>
      </c>
      <c r="X133" s="18"/>
      <c r="Y133" s="18"/>
      <c r="Z133" s="18"/>
      <c r="AA133" s="18"/>
      <c r="AB133" s="18">
        <f>SUM(S132:AB132)/10</f>
        <v>0.19469011583999971</v>
      </c>
      <c r="AC133" s="5"/>
      <c r="AD133" s="173"/>
      <c r="AE133" s="215"/>
      <c r="AF133" s="16" t="s">
        <v>56</v>
      </c>
      <c r="AG133" s="18"/>
      <c r="AH133" s="18"/>
      <c r="AI133" s="18"/>
      <c r="AJ133" s="18"/>
      <c r="AK133" s="18">
        <f>SUM(AG132:AK132)/5</f>
        <v>0.11162400000000003</v>
      </c>
      <c r="AL133" s="18"/>
      <c r="AM133" s="18"/>
      <c r="AN133" s="18"/>
      <c r="AO133" s="18"/>
      <c r="AP133" s="18">
        <f>SUM(AG132:AP132)/10</f>
        <v>0.19469011583999971</v>
      </c>
      <c r="AQ133" s="5"/>
      <c r="AR133" s="173"/>
      <c r="AS133" s="215"/>
      <c r="AT133" s="16" t="s">
        <v>56</v>
      </c>
      <c r="AU133" s="18"/>
      <c r="AV133" s="18"/>
      <c r="AW133" s="18"/>
      <c r="AX133" s="18"/>
      <c r="AY133" s="18">
        <f>SUM(AU132:AY132)/5</f>
        <v>0.11162400000000003</v>
      </c>
      <c r="AZ133" s="18"/>
      <c r="BA133" s="18"/>
      <c r="BB133" s="18"/>
      <c r="BC133" s="18"/>
      <c r="BD133" s="18">
        <f>SUM(AU132:BD132)/10</f>
        <v>0.19469011583999971</v>
      </c>
      <c r="BE133" s="5"/>
      <c r="BF133" s="173"/>
      <c r="BG133" s="215"/>
      <c r="BH133" s="16" t="s">
        <v>56</v>
      </c>
      <c r="BI133" s="18"/>
      <c r="BJ133" s="18"/>
      <c r="BK133" s="18"/>
      <c r="BL133" s="18"/>
      <c r="BM133" s="18">
        <f>SUM(BI132:BM132)/5</f>
        <v>0.11162400000000003</v>
      </c>
      <c r="BN133" s="18"/>
      <c r="BO133" s="18"/>
      <c r="BP133" s="18"/>
      <c r="BQ133" s="18"/>
      <c r="BR133" s="18">
        <f>SUM(BI132:BR132)/10</f>
        <v>0.19469011583999971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75000</v>
      </c>
      <c r="F134" s="23">
        <f>F136-E136</f>
        <v>90000</v>
      </c>
      <c r="G134" s="23">
        <f t="shared" ref="G134:N134" si="370">G136-F136</f>
        <v>108000.00000000006</v>
      </c>
      <c r="H134" s="23">
        <f t="shared" si="370"/>
        <v>129599.99999999977</v>
      </c>
      <c r="I134" s="23">
        <f t="shared" si="370"/>
        <v>155520.00000000029</v>
      </c>
      <c r="J134" s="23">
        <f t="shared" si="370"/>
        <v>186623.99999999907</v>
      </c>
      <c r="K134" s="23">
        <f t="shared" si="370"/>
        <v>223948.80000000133</v>
      </c>
      <c r="L134" s="23">
        <f t="shared" si="370"/>
        <v>268738.56000000029</v>
      </c>
      <c r="M134" s="23">
        <f t="shared" si="370"/>
        <v>322486.27200000244</v>
      </c>
      <c r="N134" s="23">
        <f t="shared" si="370"/>
        <v>386983.5263999938</v>
      </c>
      <c r="P134" s="173"/>
      <c r="Q134" s="215"/>
      <c r="R134" s="20" t="s">
        <v>57</v>
      </c>
      <c r="S134" s="23">
        <f>S136</f>
        <v>75000</v>
      </c>
      <c r="T134" s="23">
        <f>T136-S136</f>
        <v>90000</v>
      </c>
      <c r="U134" s="23">
        <f t="shared" ref="U134:AB134" si="371">U136-T136</f>
        <v>108000.00000000006</v>
      </c>
      <c r="V134" s="23">
        <f t="shared" si="371"/>
        <v>129599.99999999977</v>
      </c>
      <c r="W134" s="23">
        <f t="shared" si="371"/>
        <v>155520.00000000029</v>
      </c>
      <c r="X134" s="23">
        <f t="shared" si="371"/>
        <v>186623.99999999907</v>
      </c>
      <c r="Y134" s="23">
        <f t="shared" si="371"/>
        <v>223948.80000000133</v>
      </c>
      <c r="Z134" s="23">
        <f t="shared" si="371"/>
        <v>268738.56000000029</v>
      </c>
      <c r="AA134" s="23">
        <f t="shared" si="371"/>
        <v>322486.27200000244</v>
      </c>
      <c r="AB134" s="23">
        <f t="shared" si="371"/>
        <v>386983.5263999938</v>
      </c>
      <c r="AC134" s="5"/>
      <c r="AD134" s="173"/>
      <c r="AE134" s="215"/>
      <c r="AF134" s="20" t="s">
        <v>57</v>
      </c>
      <c r="AG134" s="23">
        <f>AG136</f>
        <v>75000</v>
      </c>
      <c r="AH134" s="23">
        <f>AH136-AG136</f>
        <v>90000</v>
      </c>
      <c r="AI134" s="23">
        <f t="shared" ref="AI134:AP134" si="372">AI136-AH136</f>
        <v>108000.00000000006</v>
      </c>
      <c r="AJ134" s="23">
        <f t="shared" si="372"/>
        <v>129599.99999999977</v>
      </c>
      <c r="AK134" s="23">
        <f t="shared" si="372"/>
        <v>155520.00000000029</v>
      </c>
      <c r="AL134" s="23">
        <f t="shared" si="372"/>
        <v>186623.99999999907</v>
      </c>
      <c r="AM134" s="23">
        <f t="shared" si="372"/>
        <v>223948.80000000133</v>
      </c>
      <c r="AN134" s="23">
        <f t="shared" si="372"/>
        <v>268738.56000000029</v>
      </c>
      <c r="AO134" s="23">
        <f t="shared" si="372"/>
        <v>322486.27200000244</v>
      </c>
      <c r="AP134" s="23">
        <f t="shared" si="372"/>
        <v>386983.5263999938</v>
      </c>
      <c r="AQ134" s="5"/>
      <c r="AR134" s="173"/>
      <c r="AS134" s="215"/>
      <c r="AT134" s="20" t="s">
        <v>57</v>
      </c>
      <c r="AU134" s="23">
        <f>AU136</f>
        <v>75000</v>
      </c>
      <c r="AV134" s="23">
        <f>AV136-AU136</f>
        <v>90000</v>
      </c>
      <c r="AW134" s="23">
        <f t="shared" ref="AW134:BD134" si="373">AW136-AV136</f>
        <v>108000.00000000006</v>
      </c>
      <c r="AX134" s="23">
        <f t="shared" si="373"/>
        <v>129599.99999999977</v>
      </c>
      <c r="AY134" s="23">
        <f t="shared" si="373"/>
        <v>155520.00000000029</v>
      </c>
      <c r="AZ134" s="23">
        <f t="shared" si="373"/>
        <v>186623.99999999907</v>
      </c>
      <c r="BA134" s="23">
        <f t="shared" si="373"/>
        <v>223948.80000000133</v>
      </c>
      <c r="BB134" s="23">
        <f t="shared" si="373"/>
        <v>268738.56000000029</v>
      </c>
      <c r="BC134" s="23">
        <f t="shared" si="373"/>
        <v>322486.27200000244</v>
      </c>
      <c r="BD134" s="23">
        <f t="shared" si="373"/>
        <v>386983.5263999938</v>
      </c>
      <c r="BE134" s="5"/>
      <c r="BF134" s="173"/>
      <c r="BG134" s="215"/>
      <c r="BH134" s="20" t="s">
        <v>57</v>
      </c>
      <c r="BI134" s="23">
        <f>BI136</f>
        <v>75000</v>
      </c>
      <c r="BJ134" s="23">
        <f>BJ136-BI136</f>
        <v>90000</v>
      </c>
      <c r="BK134" s="23">
        <f t="shared" ref="BK134:BR134" si="374">BK136-BJ136</f>
        <v>108000.00000000006</v>
      </c>
      <c r="BL134" s="23">
        <f t="shared" si="374"/>
        <v>129599.99999999977</v>
      </c>
      <c r="BM134" s="23">
        <f t="shared" si="374"/>
        <v>155520.00000000029</v>
      </c>
      <c r="BN134" s="23">
        <f t="shared" si="374"/>
        <v>186623.99999999907</v>
      </c>
      <c r="BO134" s="23">
        <f t="shared" si="374"/>
        <v>223948.80000000133</v>
      </c>
      <c r="BP134" s="23">
        <f t="shared" si="374"/>
        <v>268738.56000000029</v>
      </c>
      <c r="BQ134" s="23">
        <f t="shared" si="374"/>
        <v>322486.27200000244</v>
      </c>
      <c r="BR134" s="23">
        <f t="shared" si="374"/>
        <v>386983.5263999938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111624.00000000003</v>
      </c>
      <c r="J135" s="23"/>
      <c r="K135" s="23"/>
      <c r="L135" s="23"/>
      <c r="M135" s="23"/>
      <c r="N135" s="23">
        <f>SUM(E134:N134)/10</f>
        <v>194690.11583999969</v>
      </c>
      <c r="P135" s="173"/>
      <c r="Q135" s="215"/>
      <c r="R135" s="20" t="s">
        <v>59</v>
      </c>
      <c r="S135" s="23"/>
      <c r="T135" s="23"/>
      <c r="U135" s="23"/>
      <c r="V135" s="23"/>
      <c r="W135" s="23">
        <f>SUM(S134:W134)/5</f>
        <v>111624.00000000003</v>
      </c>
      <c r="X135" s="23"/>
      <c r="Y135" s="23"/>
      <c r="Z135" s="23"/>
      <c r="AA135" s="23"/>
      <c r="AB135" s="23">
        <f>SUM(S134:AB134)/10</f>
        <v>194690.11583999969</v>
      </c>
      <c r="AC135" s="5"/>
      <c r="AD135" s="173"/>
      <c r="AE135" s="215"/>
      <c r="AF135" s="20" t="s">
        <v>59</v>
      </c>
      <c r="AG135" s="23"/>
      <c r="AH135" s="23"/>
      <c r="AI135" s="23"/>
      <c r="AJ135" s="23"/>
      <c r="AK135" s="23">
        <f>SUM(AG134:AK134)/5</f>
        <v>111624.00000000003</v>
      </c>
      <c r="AL135" s="23"/>
      <c r="AM135" s="23"/>
      <c r="AN135" s="23"/>
      <c r="AO135" s="23"/>
      <c r="AP135" s="23">
        <f>SUM(AG134:AP134)/10</f>
        <v>194690.11583999969</v>
      </c>
      <c r="AQ135" s="5"/>
      <c r="AR135" s="173"/>
      <c r="AS135" s="215"/>
      <c r="AT135" s="20" t="s">
        <v>59</v>
      </c>
      <c r="AU135" s="23"/>
      <c r="AV135" s="23"/>
      <c r="AW135" s="23"/>
      <c r="AX135" s="23"/>
      <c r="AY135" s="23">
        <f>SUM(AU134:AY134)/5</f>
        <v>111624.00000000003</v>
      </c>
      <c r="AZ135" s="23"/>
      <c r="BA135" s="23"/>
      <c r="BB135" s="23"/>
      <c r="BC135" s="23"/>
      <c r="BD135" s="23">
        <f>SUM(AU134:BD134)/10</f>
        <v>194690.11583999969</v>
      </c>
      <c r="BE135" s="5"/>
      <c r="BF135" s="173"/>
      <c r="BG135" s="215"/>
      <c r="BH135" s="20" t="s">
        <v>59</v>
      </c>
      <c r="BI135" s="23"/>
      <c r="BJ135" s="23"/>
      <c r="BK135" s="23"/>
      <c r="BL135" s="23"/>
      <c r="BM135" s="23">
        <f>SUM(BI134:BM134)/5</f>
        <v>111624.00000000003</v>
      </c>
      <c r="BN135" s="23"/>
      <c r="BO135" s="23"/>
      <c r="BP135" s="23"/>
      <c r="BQ135" s="23"/>
      <c r="BR135" s="23">
        <f>SUM(BI134:BR134)/10</f>
        <v>194690.11583999969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375">E128*E$16</f>
        <v>75000</v>
      </c>
      <c r="F136" s="22">
        <f t="shared" si="375"/>
        <v>165000</v>
      </c>
      <c r="G136" s="22">
        <f t="shared" si="375"/>
        <v>273000.00000000006</v>
      </c>
      <c r="H136" s="22">
        <f t="shared" si="375"/>
        <v>402599.99999999983</v>
      </c>
      <c r="I136" s="22">
        <f t="shared" si="375"/>
        <v>558120.00000000012</v>
      </c>
      <c r="J136" s="22">
        <f t="shared" si="375"/>
        <v>744743.99999999919</v>
      </c>
      <c r="K136" s="22">
        <f t="shared" si="375"/>
        <v>968692.80000000051</v>
      </c>
      <c r="L136" s="22">
        <f t="shared" si="375"/>
        <v>1237431.3600000008</v>
      </c>
      <c r="M136" s="22">
        <f t="shared" si="375"/>
        <v>1559917.6320000032</v>
      </c>
      <c r="N136" s="22">
        <f t="shared" si="375"/>
        <v>1946901.158399997</v>
      </c>
      <c r="P136" s="164"/>
      <c r="Q136" s="216"/>
      <c r="R136" s="20" t="s">
        <v>58</v>
      </c>
      <c r="S136" s="22">
        <f t="shared" ref="S136:AB136" si="376">S128*S$16</f>
        <v>75000</v>
      </c>
      <c r="T136" s="22">
        <f t="shared" si="376"/>
        <v>165000</v>
      </c>
      <c r="U136" s="22">
        <f t="shared" si="376"/>
        <v>273000.00000000006</v>
      </c>
      <c r="V136" s="22">
        <f t="shared" si="376"/>
        <v>402599.99999999983</v>
      </c>
      <c r="W136" s="22">
        <f t="shared" si="376"/>
        <v>558120.00000000012</v>
      </c>
      <c r="X136" s="22">
        <f t="shared" si="376"/>
        <v>744743.99999999919</v>
      </c>
      <c r="Y136" s="22">
        <f t="shared" si="376"/>
        <v>968692.80000000051</v>
      </c>
      <c r="Z136" s="22">
        <f t="shared" si="376"/>
        <v>1237431.3600000008</v>
      </c>
      <c r="AA136" s="22">
        <f t="shared" si="376"/>
        <v>1559917.6320000032</v>
      </c>
      <c r="AB136" s="22">
        <f t="shared" si="376"/>
        <v>1946901.158399997</v>
      </c>
      <c r="AC136" s="5"/>
      <c r="AD136" s="164"/>
      <c r="AE136" s="216"/>
      <c r="AF136" s="20" t="s">
        <v>58</v>
      </c>
      <c r="AG136" s="22">
        <f t="shared" ref="AG136:AP136" si="377">AG128*AG$16</f>
        <v>75000</v>
      </c>
      <c r="AH136" s="22">
        <f t="shared" si="377"/>
        <v>165000</v>
      </c>
      <c r="AI136" s="22">
        <f t="shared" si="377"/>
        <v>273000.00000000006</v>
      </c>
      <c r="AJ136" s="22">
        <f t="shared" si="377"/>
        <v>402599.99999999983</v>
      </c>
      <c r="AK136" s="22">
        <f t="shared" si="377"/>
        <v>558120.00000000012</v>
      </c>
      <c r="AL136" s="22">
        <f t="shared" si="377"/>
        <v>744743.99999999919</v>
      </c>
      <c r="AM136" s="22">
        <f t="shared" si="377"/>
        <v>968692.80000000051</v>
      </c>
      <c r="AN136" s="22">
        <f t="shared" si="377"/>
        <v>1237431.3600000008</v>
      </c>
      <c r="AO136" s="22">
        <f t="shared" si="377"/>
        <v>1559917.6320000032</v>
      </c>
      <c r="AP136" s="22">
        <f t="shared" si="377"/>
        <v>1946901.158399997</v>
      </c>
      <c r="AQ136" s="5"/>
      <c r="AR136" s="164"/>
      <c r="AS136" s="216"/>
      <c r="AT136" s="20" t="s">
        <v>58</v>
      </c>
      <c r="AU136" s="22">
        <f t="shared" ref="AU136:BD136" si="378">AU128*AU$16</f>
        <v>75000</v>
      </c>
      <c r="AV136" s="22">
        <f t="shared" si="378"/>
        <v>165000</v>
      </c>
      <c r="AW136" s="22">
        <f t="shared" si="378"/>
        <v>273000.00000000006</v>
      </c>
      <c r="AX136" s="22">
        <f t="shared" si="378"/>
        <v>402599.99999999983</v>
      </c>
      <c r="AY136" s="22">
        <f t="shared" si="378"/>
        <v>558120.00000000012</v>
      </c>
      <c r="AZ136" s="22">
        <f t="shared" si="378"/>
        <v>744743.99999999919</v>
      </c>
      <c r="BA136" s="22">
        <f t="shared" si="378"/>
        <v>968692.80000000051</v>
      </c>
      <c r="BB136" s="22">
        <f t="shared" si="378"/>
        <v>1237431.3600000008</v>
      </c>
      <c r="BC136" s="22">
        <f t="shared" si="378"/>
        <v>1559917.6320000032</v>
      </c>
      <c r="BD136" s="22">
        <f t="shared" si="378"/>
        <v>1946901.158399997</v>
      </c>
      <c r="BE136" s="5"/>
      <c r="BF136" s="164"/>
      <c r="BG136" s="216"/>
      <c r="BH136" s="20" t="s">
        <v>58</v>
      </c>
      <c r="BI136" s="22">
        <f t="shared" ref="BI136:BR136" si="379">BI128*BI$16</f>
        <v>75000</v>
      </c>
      <c r="BJ136" s="22">
        <f t="shared" si="379"/>
        <v>165000</v>
      </c>
      <c r="BK136" s="22">
        <f t="shared" si="379"/>
        <v>273000.00000000006</v>
      </c>
      <c r="BL136" s="22">
        <f t="shared" si="379"/>
        <v>402599.99999999983</v>
      </c>
      <c r="BM136" s="22">
        <f t="shared" si="379"/>
        <v>558120.00000000012</v>
      </c>
      <c r="BN136" s="22">
        <f t="shared" si="379"/>
        <v>744743.99999999919</v>
      </c>
      <c r="BO136" s="22">
        <f t="shared" si="379"/>
        <v>968692.80000000051</v>
      </c>
      <c r="BP136" s="22">
        <f t="shared" si="379"/>
        <v>1237431.3600000008</v>
      </c>
      <c r="BQ136" s="22">
        <f t="shared" si="379"/>
        <v>1559917.6320000032</v>
      </c>
      <c r="BR136" s="22">
        <f t="shared" si="379"/>
        <v>1946901.158399997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0.11674999999999999</v>
      </c>
      <c r="F137" s="17">
        <f t="shared" ref="F137:N137" si="380">F96+F109+F124</f>
        <v>9.779166666666668E-2</v>
      </c>
      <c r="G137" s="17">
        <f t="shared" si="380"/>
        <v>8.1993055555555541E-2</v>
      </c>
      <c r="H137" s="17">
        <f t="shared" si="380"/>
        <v>6.882754629629631E-2</v>
      </c>
      <c r="I137" s="17">
        <f t="shared" si="380"/>
        <v>5.7856288580246905E-2</v>
      </c>
      <c r="J137" s="17">
        <f t="shared" si="380"/>
        <v>4.8713573816872448E-2</v>
      </c>
      <c r="K137" s="17">
        <f t="shared" si="380"/>
        <v>4.1094644847393683E-2</v>
      </c>
      <c r="L137" s="17">
        <f t="shared" si="380"/>
        <v>3.4745537372828067E-2</v>
      </c>
      <c r="M137" s="17">
        <f t="shared" si="380"/>
        <v>2.9454614477356707E-2</v>
      </c>
      <c r="N137" s="17">
        <f t="shared" si="380"/>
        <v>2.5045512064463954E-2</v>
      </c>
      <c r="P137" s="172" t="s">
        <v>18</v>
      </c>
      <c r="Q137" s="180" t="s">
        <v>41</v>
      </c>
      <c r="R137" s="16" t="s">
        <v>55</v>
      </c>
      <c r="S137" s="17">
        <f>S96+S109+S124</f>
        <v>0.11674999999999999</v>
      </c>
      <c r="T137" s="17">
        <f t="shared" ref="T137:AB137" si="381">T96+T109+T124</f>
        <v>9.779166666666668E-2</v>
      </c>
      <c r="U137" s="17">
        <f t="shared" si="381"/>
        <v>8.1993055555555541E-2</v>
      </c>
      <c r="V137" s="17">
        <f t="shared" si="381"/>
        <v>6.882754629629631E-2</v>
      </c>
      <c r="W137" s="17">
        <f t="shared" si="381"/>
        <v>5.7856288580246905E-2</v>
      </c>
      <c r="X137" s="17">
        <f t="shared" si="381"/>
        <v>4.8713573816872448E-2</v>
      </c>
      <c r="Y137" s="17">
        <f t="shared" si="381"/>
        <v>4.1094644847393683E-2</v>
      </c>
      <c r="Z137" s="17">
        <f t="shared" si="381"/>
        <v>3.4745537372828067E-2</v>
      </c>
      <c r="AA137" s="17">
        <f t="shared" si="381"/>
        <v>2.9454614477356707E-2</v>
      </c>
      <c r="AB137" s="17">
        <f t="shared" si="381"/>
        <v>2.5045512064463954E-2</v>
      </c>
      <c r="AD137" s="172" t="s">
        <v>18</v>
      </c>
      <c r="AE137" s="180" t="s">
        <v>41</v>
      </c>
      <c r="AF137" s="16" t="s">
        <v>55</v>
      </c>
      <c r="AG137" s="17">
        <f>AG96+AG109+AG124</f>
        <v>0.11674999999999999</v>
      </c>
      <c r="AH137" s="17">
        <f t="shared" ref="AH137:AP137" si="382">AH96+AH109+AH124</f>
        <v>9.779166666666668E-2</v>
      </c>
      <c r="AI137" s="17">
        <f t="shared" si="382"/>
        <v>8.1993055555555541E-2</v>
      </c>
      <c r="AJ137" s="17">
        <f t="shared" si="382"/>
        <v>6.882754629629631E-2</v>
      </c>
      <c r="AK137" s="17">
        <f t="shared" si="382"/>
        <v>5.7856288580246905E-2</v>
      </c>
      <c r="AL137" s="17">
        <f t="shared" si="382"/>
        <v>4.8713573816872448E-2</v>
      </c>
      <c r="AM137" s="17">
        <f t="shared" si="382"/>
        <v>4.1094644847393683E-2</v>
      </c>
      <c r="AN137" s="17">
        <f t="shared" si="382"/>
        <v>3.4745537372828067E-2</v>
      </c>
      <c r="AO137" s="17">
        <f t="shared" si="382"/>
        <v>2.9454614477356707E-2</v>
      </c>
      <c r="AP137" s="17">
        <f t="shared" si="382"/>
        <v>2.5045512064463954E-2</v>
      </c>
      <c r="AR137" s="172" t="s">
        <v>18</v>
      </c>
      <c r="AS137" s="180" t="s">
        <v>41</v>
      </c>
      <c r="AT137" s="16" t="s">
        <v>55</v>
      </c>
      <c r="AU137" s="17">
        <f>AU96+AU109+AU124</f>
        <v>0.11674999999999999</v>
      </c>
      <c r="AV137" s="17">
        <f t="shared" ref="AV137:BD137" si="383">AV96+AV109+AV124</f>
        <v>9.779166666666668E-2</v>
      </c>
      <c r="AW137" s="17">
        <f t="shared" si="383"/>
        <v>8.1993055555555541E-2</v>
      </c>
      <c r="AX137" s="17">
        <f t="shared" si="383"/>
        <v>6.882754629629631E-2</v>
      </c>
      <c r="AY137" s="17">
        <f t="shared" si="383"/>
        <v>5.7856288580246905E-2</v>
      </c>
      <c r="AZ137" s="17">
        <f t="shared" si="383"/>
        <v>4.8713573816872448E-2</v>
      </c>
      <c r="BA137" s="17">
        <f t="shared" si="383"/>
        <v>4.1094644847393683E-2</v>
      </c>
      <c r="BB137" s="17">
        <f t="shared" si="383"/>
        <v>3.4745537372828067E-2</v>
      </c>
      <c r="BC137" s="17">
        <f t="shared" si="383"/>
        <v>2.9454614477356707E-2</v>
      </c>
      <c r="BD137" s="17">
        <f t="shared" si="383"/>
        <v>2.5045512064463954E-2</v>
      </c>
      <c r="BF137" s="172" t="s">
        <v>18</v>
      </c>
      <c r="BG137" s="180" t="s">
        <v>41</v>
      </c>
      <c r="BH137" s="16" t="s">
        <v>55</v>
      </c>
      <c r="BI137" s="17">
        <f>BI96+BI109+BI124</f>
        <v>0.11674999999999999</v>
      </c>
      <c r="BJ137" s="17">
        <f t="shared" ref="BJ137:BR137" si="384">BJ96+BJ109+BJ124</f>
        <v>9.779166666666668E-2</v>
      </c>
      <c r="BK137" s="17">
        <f t="shared" si="384"/>
        <v>8.1993055555555541E-2</v>
      </c>
      <c r="BL137" s="17">
        <f t="shared" si="384"/>
        <v>6.882754629629631E-2</v>
      </c>
      <c r="BM137" s="17">
        <f t="shared" si="384"/>
        <v>5.7856288580246905E-2</v>
      </c>
      <c r="BN137" s="17">
        <f t="shared" si="384"/>
        <v>4.8713573816872448E-2</v>
      </c>
      <c r="BO137" s="17">
        <f t="shared" si="384"/>
        <v>4.1094644847393683E-2</v>
      </c>
      <c r="BP137" s="17">
        <f t="shared" si="384"/>
        <v>3.4745537372828067E-2</v>
      </c>
      <c r="BQ137" s="17">
        <f t="shared" si="384"/>
        <v>2.9454614477356707E-2</v>
      </c>
      <c r="BR137" s="17">
        <f t="shared" si="384"/>
        <v>2.5045512064463954E-2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8.4643711419753076E-2</v>
      </c>
      <c r="J138" s="17"/>
      <c r="K138" s="17"/>
      <c r="L138" s="17"/>
      <c r="M138" s="17"/>
      <c r="N138" s="18">
        <f>SUM(E137:N137)/10</f>
        <v>6.0227243967768032E-2</v>
      </c>
      <c r="P138" s="173"/>
      <c r="Q138" s="181"/>
      <c r="R138" s="16" t="s">
        <v>56</v>
      </c>
      <c r="S138" s="17"/>
      <c r="T138" s="17"/>
      <c r="U138" s="17"/>
      <c r="V138" s="17"/>
      <c r="W138" s="43">
        <f>SUM(S137:W137)/5</f>
        <v>8.4643711419753076E-2</v>
      </c>
      <c r="X138" s="17"/>
      <c r="Y138" s="17"/>
      <c r="Z138" s="17"/>
      <c r="AA138" s="17"/>
      <c r="AB138" s="18">
        <f>SUM(S137:AB137)/10</f>
        <v>6.0227243967768032E-2</v>
      </c>
      <c r="AD138" s="173"/>
      <c r="AE138" s="181"/>
      <c r="AF138" s="16" t="s">
        <v>56</v>
      </c>
      <c r="AG138" s="17"/>
      <c r="AH138" s="17"/>
      <c r="AI138" s="17"/>
      <c r="AJ138" s="17"/>
      <c r="AK138" s="43">
        <f>SUM(AG137:AK137)/5</f>
        <v>8.4643711419753076E-2</v>
      </c>
      <c r="AL138" s="17"/>
      <c r="AM138" s="17"/>
      <c r="AN138" s="17"/>
      <c r="AO138" s="17"/>
      <c r="AP138" s="18">
        <f>SUM(AG137:AP137)/10</f>
        <v>6.0227243967768032E-2</v>
      </c>
      <c r="AR138" s="173"/>
      <c r="AS138" s="181"/>
      <c r="AT138" s="16" t="s">
        <v>56</v>
      </c>
      <c r="AU138" s="17"/>
      <c r="AV138" s="17"/>
      <c r="AW138" s="17"/>
      <c r="AX138" s="17"/>
      <c r="AY138" s="43">
        <f>SUM(AU137:AY137)/5</f>
        <v>8.4643711419753076E-2</v>
      </c>
      <c r="AZ138" s="17"/>
      <c r="BA138" s="17"/>
      <c r="BB138" s="17"/>
      <c r="BC138" s="17"/>
      <c r="BD138" s="18">
        <f>SUM(AU137:BD137)/10</f>
        <v>6.0227243967768032E-2</v>
      </c>
      <c r="BF138" s="173"/>
      <c r="BG138" s="181"/>
      <c r="BH138" s="16" t="s">
        <v>56</v>
      </c>
      <c r="BI138" s="17"/>
      <c r="BJ138" s="17"/>
      <c r="BK138" s="17"/>
      <c r="BL138" s="17"/>
      <c r="BM138" s="43">
        <f>SUM(BI137:BM137)/5</f>
        <v>8.4643711419753076E-2</v>
      </c>
      <c r="BN138" s="17"/>
      <c r="BO138" s="17"/>
      <c r="BP138" s="17"/>
      <c r="BQ138" s="17"/>
      <c r="BR138" s="18">
        <f>SUM(BI137:BR137)/10</f>
        <v>6.0227243967768032E-2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5.4249999999999993E-2</v>
      </c>
      <c r="F139" s="17">
        <f t="shared" ref="F139:N139" si="385">F98+F111</f>
        <v>9.9958333333333343E-2</v>
      </c>
      <c r="G139" s="17">
        <f t="shared" si="385"/>
        <v>0.13854861111111111</v>
      </c>
      <c r="H139" s="17">
        <f t="shared" si="385"/>
        <v>0.17120717592592594</v>
      </c>
      <c r="I139" s="17">
        <f t="shared" si="385"/>
        <v>0.19892264660493827</v>
      </c>
      <c r="J139" s="17">
        <f t="shared" si="385"/>
        <v>0.22251887217078192</v>
      </c>
      <c r="K139" s="17">
        <f t="shared" si="385"/>
        <v>0.24268239347565157</v>
      </c>
      <c r="L139" s="17">
        <f t="shared" si="385"/>
        <v>0.25998532789637629</v>
      </c>
      <c r="M139" s="17">
        <f t="shared" si="385"/>
        <v>0.27490443991364688</v>
      </c>
      <c r="N139" s="17">
        <f t="shared" si="385"/>
        <v>0.28783703326137239</v>
      </c>
      <c r="P139" s="173"/>
      <c r="Q139" s="181"/>
      <c r="R139" s="16" t="s">
        <v>53</v>
      </c>
      <c r="S139" s="17">
        <f>S98+S111</f>
        <v>5.4249999999999993E-2</v>
      </c>
      <c r="T139" s="17">
        <f t="shared" ref="T139:AB139" si="386">T98+T111</f>
        <v>9.9958333333333343E-2</v>
      </c>
      <c r="U139" s="17">
        <f t="shared" si="386"/>
        <v>0.13854861111111111</v>
      </c>
      <c r="V139" s="17">
        <f t="shared" si="386"/>
        <v>0.17120717592592594</v>
      </c>
      <c r="W139" s="17">
        <f t="shared" si="386"/>
        <v>0.19892264660493827</v>
      </c>
      <c r="X139" s="17">
        <f t="shared" si="386"/>
        <v>0.22251887217078192</v>
      </c>
      <c r="Y139" s="17">
        <f t="shared" si="386"/>
        <v>0.24268239347565157</v>
      </c>
      <c r="Z139" s="17">
        <f t="shared" si="386"/>
        <v>0.25998532789637629</v>
      </c>
      <c r="AA139" s="17">
        <f t="shared" si="386"/>
        <v>0.27490443991364688</v>
      </c>
      <c r="AB139" s="17">
        <f t="shared" si="386"/>
        <v>0.28783703326137239</v>
      </c>
      <c r="AC139" s="5"/>
      <c r="AD139" s="173"/>
      <c r="AE139" s="181"/>
      <c r="AF139" s="16" t="s">
        <v>53</v>
      </c>
      <c r="AG139" s="17">
        <f>AG98+AG111</f>
        <v>5.4249999999999993E-2</v>
      </c>
      <c r="AH139" s="17">
        <f t="shared" ref="AH139:AP139" si="387">AH98+AH111</f>
        <v>9.9958333333333343E-2</v>
      </c>
      <c r="AI139" s="17">
        <f t="shared" si="387"/>
        <v>0.13854861111111111</v>
      </c>
      <c r="AJ139" s="17">
        <f t="shared" si="387"/>
        <v>0.17120717592592594</v>
      </c>
      <c r="AK139" s="17">
        <f t="shared" si="387"/>
        <v>0.19892264660493827</v>
      </c>
      <c r="AL139" s="17">
        <f t="shared" si="387"/>
        <v>0.22251887217078192</v>
      </c>
      <c r="AM139" s="17">
        <f t="shared" si="387"/>
        <v>0.24268239347565157</v>
      </c>
      <c r="AN139" s="17">
        <f t="shared" si="387"/>
        <v>0.25998532789637629</v>
      </c>
      <c r="AO139" s="17">
        <f t="shared" si="387"/>
        <v>0.27490443991364688</v>
      </c>
      <c r="AP139" s="17">
        <f t="shared" si="387"/>
        <v>0.28783703326137239</v>
      </c>
      <c r="AQ139" s="5"/>
      <c r="AR139" s="173"/>
      <c r="AS139" s="181"/>
      <c r="AT139" s="16" t="s">
        <v>53</v>
      </c>
      <c r="AU139" s="17">
        <f>AU98+AU111</f>
        <v>5.4249999999999993E-2</v>
      </c>
      <c r="AV139" s="17">
        <f t="shared" ref="AV139:BD139" si="388">AV98+AV111</f>
        <v>9.9958333333333343E-2</v>
      </c>
      <c r="AW139" s="17">
        <f t="shared" si="388"/>
        <v>0.13854861111111111</v>
      </c>
      <c r="AX139" s="17">
        <f t="shared" si="388"/>
        <v>0.17120717592592594</v>
      </c>
      <c r="AY139" s="17">
        <f t="shared" si="388"/>
        <v>0.19892264660493827</v>
      </c>
      <c r="AZ139" s="17">
        <f t="shared" si="388"/>
        <v>0.22251887217078192</v>
      </c>
      <c r="BA139" s="17">
        <f t="shared" si="388"/>
        <v>0.24268239347565157</v>
      </c>
      <c r="BB139" s="17">
        <f t="shared" si="388"/>
        <v>0.25998532789637629</v>
      </c>
      <c r="BC139" s="17">
        <f t="shared" si="388"/>
        <v>0.27490443991364688</v>
      </c>
      <c r="BD139" s="17">
        <f t="shared" si="388"/>
        <v>0.28783703326137239</v>
      </c>
      <c r="BE139" s="5"/>
      <c r="BF139" s="173"/>
      <c r="BG139" s="181"/>
      <c r="BH139" s="16" t="s">
        <v>53</v>
      </c>
      <c r="BI139" s="17">
        <f>BI98+BI111</f>
        <v>5.4249999999999993E-2</v>
      </c>
      <c r="BJ139" s="17">
        <f t="shared" ref="BJ139:BR139" si="389">BJ98+BJ111</f>
        <v>9.9958333333333343E-2</v>
      </c>
      <c r="BK139" s="17">
        <f t="shared" si="389"/>
        <v>0.13854861111111111</v>
      </c>
      <c r="BL139" s="17">
        <f t="shared" si="389"/>
        <v>0.17120717592592594</v>
      </c>
      <c r="BM139" s="17">
        <f t="shared" si="389"/>
        <v>0.19892264660493827</v>
      </c>
      <c r="BN139" s="17">
        <f t="shared" si="389"/>
        <v>0.22251887217078192</v>
      </c>
      <c r="BO139" s="17">
        <f t="shared" si="389"/>
        <v>0.24268239347565157</v>
      </c>
      <c r="BP139" s="17">
        <f t="shared" si="389"/>
        <v>0.25998532789637629</v>
      </c>
      <c r="BQ139" s="17">
        <f t="shared" si="389"/>
        <v>0.27490443991364688</v>
      </c>
      <c r="BR139" s="17">
        <f t="shared" si="389"/>
        <v>0.28783703326137239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1.1675</v>
      </c>
      <c r="F140" s="21">
        <f t="shared" ref="F140:N140" si="390">10*F137</f>
        <v>0.97791666666666677</v>
      </c>
      <c r="G140" s="21">
        <f t="shared" si="390"/>
        <v>0.81993055555555538</v>
      </c>
      <c r="H140" s="21">
        <f t="shared" si="390"/>
        <v>0.68827546296296305</v>
      </c>
      <c r="I140" s="21">
        <f t="shared" si="390"/>
        <v>0.57856288580246906</v>
      </c>
      <c r="J140" s="21">
        <f t="shared" si="390"/>
        <v>0.48713573816872446</v>
      </c>
      <c r="K140" s="21">
        <f t="shared" si="390"/>
        <v>0.4109464484739368</v>
      </c>
      <c r="L140" s="21">
        <f t="shared" si="390"/>
        <v>0.34745537372828067</v>
      </c>
      <c r="M140" s="21">
        <f t="shared" si="390"/>
        <v>0.29454614477356705</v>
      </c>
      <c r="N140" s="21">
        <f t="shared" si="390"/>
        <v>0.25045512064463954</v>
      </c>
      <c r="P140" s="173"/>
      <c r="Q140" s="181"/>
      <c r="R140" s="20" t="s">
        <v>57</v>
      </c>
      <c r="S140" s="21">
        <f>10*S137</f>
        <v>1.1675</v>
      </c>
      <c r="T140" s="21">
        <f t="shared" ref="T140:AB140" si="391">10*T137</f>
        <v>0.97791666666666677</v>
      </c>
      <c r="U140" s="21">
        <f t="shared" si="391"/>
        <v>0.81993055555555538</v>
      </c>
      <c r="V140" s="21">
        <f t="shared" si="391"/>
        <v>0.68827546296296305</v>
      </c>
      <c r="W140" s="21">
        <f t="shared" si="391"/>
        <v>0.57856288580246906</v>
      </c>
      <c r="X140" s="21">
        <f t="shared" si="391"/>
        <v>0.48713573816872446</v>
      </c>
      <c r="Y140" s="21">
        <f t="shared" si="391"/>
        <v>0.4109464484739368</v>
      </c>
      <c r="Z140" s="21">
        <f t="shared" si="391"/>
        <v>0.34745537372828067</v>
      </c>
      <c r="AA140" s="21">
        <f t="shared" si="391"/>
        <v>0.29454614477356705</v>
      </c>
      <c r="AB140" s="21">
        <f t="shared" si="391"/>
        <v>0.25045512064463954</v>
      </c>
      <c r="AC140" s="5"/>
      <c r="AD140" s="173"/>
      <c r="AE140" s="181"/>
      <c r="AF140" s="20" t="s">
        <v>57</v>
      </c>
      <c r="AG140" s="21">
        <f>10*AG137</f>
        <v>1.1675</v>
      </c>
      <c r="AH140" s="21">
        <f t="shared" ref="AH140:AP140" si="392">10*AH137</f>
        <v>0.97791666666666677</v>
      </c>
      <c r="AI140" s="21">
        <f t="shared" si="392"/>
        <v>0.81993055555555538</v>
      </c>
      <c r="AJ140" s="21">
        <f t="shared" si="392"/>
        <v>0.68827546296296305</v>
      </c>
      <c r="AK140" s="21">
        <f t="shared" si="392"/>
        <v>0.57856288580246906</v>
      </c>
      <c r="AL140" s="21">
        <f t="shared" si="392"/>
        <v>0.48713573816872446</v>
      </c>
      <c r="AM140" s="21">
        <f t="shared" si="392"/>
        <v>0.4109464484739368</v>
      </c>
      <c r="AN140" s="21">
        <f t="shared" si="392"/>
        <v>0.34745537372828067</v>
      </c>
      <c r="AO140" s="21">
        <f t="shared" si="392"/>
        <v>0.29454614477356705</v>
      </c>
      <c r="AP140" s="21">
        <f t="shared" si="392"/>
        <v>0.25045512064463954</v>
      </c>
      <c r="AQ140" s="5"/>
      <c r="AR140" s="173"/>
      <c r="AS140" s="181"/>
      <c r="AT140" s="20" t="s">
        <v>57</v>
      </c>
      <c r="AU140" s="21">
        <f>10*AU137</f>
        <v>1.1675</v>
      </c>
      <c r="AV140" s="21">
        <f t="shared" ref="AV140:BD140" si="393">10*AV137</f>
        <v>0.97791666666666677</v>
      </c>
      <c r="AW140" s="21">
        <f t="shared" si="393"/>
        <v>0.81993055555555538</v>
      </c>
      <c r="AX140" s="21">
        <f t="shared" si="393"/>
        <v>0.68827546296296305</v>
      </c>
      <c r="AY140" s="21">
        <f t="shared" si="393"/>
        <v>0.57856288580246906</v>
      </c>
      <c r="AZ140" s="21">
        <f t="shared" si="393"/>
        <v>0.48713573816872446</v>
      </c>
      <c r="BA140" s="21">
        <f t="shared" si="393"/>
        <v>0.4109464484739368</v>
      </c>
      <c r="BB140" s="21">
        <f t="shared" si="393"/>
        <v>0.34745537372828067</v>
      </c>
      <c r="BC140" s="21">
        <f t="shared" si="393"/>
        <v>0.29454614477356705</v>
      </c>
      <c r="BD140" s="21">
        <f t="shared" si="393"/>
        <v>0.25045512064463954</v>
      </c>
      <c r="BE140" s="5"/>
      <c r="BF140" s="173"/>
      <c r="BG140" s="181"/>
      <c r="BH140" s="20" t="s">
        <v>57</v>
      </c>
      <c r="BI140" s="21">
        <f>10*BI137</f>
        <v>1.1675</v>
      </c>
      <c r="BJ140" s="21">
        <f t="shared" ref="BJ140:BR140" si="394">10*BJ137</f>
        <v>0.97791666666666677</v>
      </c>
      <c r="BK140" s="21">
        <f t="shared" si="394"/>
        <v>0.81993055555555538</v>
      </c>
      <c r="BL140" s="21">
        <f t="shared" si="394"/>
        <v>0.68827546296296305</v>
      </c>
      <c r="BM140" s="21">
        <f t="shared" si="394"/>
        <v>0.57856288580246906</v>
      </c>
      <c r="BN140" s="21">
        <f t="shared" si="394"/>
        <v>0.48713573816872446</v>
      </c>
      <c r="BO140" s="21">
        <f t="shared" si="394"/>
        <v>0.4109464484739368</v>
      </c>
      <c r="BP140" s="21">
        <f t="shared" si="394"/>
        <v>0.34745537372828067</v>
      </c>
      <c r="BQ140" s="21">
        <f t="shared" si="394"/>
        <v>0.29454614477356705</v>
      </c>
      <c r="BR140" s="21">
        <f t="shared" si="394"/>
        <v>0.25045512064463954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0.54249999999999998</v>
      </c>
      <c r="F141" s="21">
        <f>10*F139</f>
        <v>0.99958333333333349</v>
      </c>
      <c r="G141" s="21">
        <f>10*G139</f>
        <v>1.3854861111111112</v>
      </c>
      <c r="H141" s="21">
        <f t="shared" ref="H141:N141" si="395">10*H139</f>
        <v>1.7120717592592594</v>
      </c>
      <c r="I141" s="21">
        <f t="shared" si="395"/>
        <v>1.9892264660493828</v>
      </c>
      <c r="J141" s="21">
        <f t="shared" si="395"/>
        <v>2.225188721707819</v>
      </c>
      <c r="K141" s="21">
        <f t="shared" si="395"/>
        <v>2.4268239347565155</v>
      </c>
      <c r="L141" s="21">
        <f t="shared" si="395"/>
        <v>2.5998532789637627</v>
      </c>
      <c r="M141" s="21">
        <f t="shared" si="395"/>
        <v>2.7490443991364688</v>
      </c>
      <c r="N141" s="21">
        <f t="shared" si="395"/>
        <v>2.878370332613724</v>
      </c>
      <c r="P141" s="173"/>
      <c r="Q141" s="182"/>
      <c r="R141" s="20" t="s">
        <v>58</v>
      </c>
      <c r="S141" s="21">
        <f>10*S139</f>
        <v>0.54249999999999998</v>
      </c>
      <c r="T141" s="21">
        <f>10*T139</f>
        <v>0.99958333333333349</v>
      </c>
      <c r="U141" s="21">
        <f>10*U139</f>
        <v>1.3854861111111112</v>
      </c>
      <c r="V141" s="21">
        <f t="shared" ref="V141:AB141" si="396">10*V139</f>
        <v>1.7120717592592594</v>
      </c>
      <c r="W141" s="21">
        <f t="shared" si="396"/>
        <v>1.9892264660493828</v>
      </c>
      <c r="X141" s="21">
        <f t="shared" si="396"/>
        <v>2.225188721707819</v>
      </c>
      <c r="Y141" s="21">
        <f t="shared" si="396"/>
        <v>2.4268239347565155</v>
      </c>
      <c r="Z141" s="21">
        <f t="shared" si="396"/>
        <v>2.5998532789637627</v>
      </c>
      <c r="AA141" s="21">
        <f t="shared" si="396"/>
        <v>2.7490443991364688</v>
      </c>
      <c r="AB141" s="21">
        <f t="shared" si="396"/>
        <v>2.878370332613724</v>
      </c>
      <c r="AC141" s="5"/>
      <c r="AD141" s="173"/>
      <c r="AE141" s="182"/>
      <c r="AF141" s="20" t="s">
        <v>58</v>
      </c>
      <c r="AG141" s="21">
        <f>10*AG139</f>
        <v>0.54249999999999998</v>
      </c>
      <c r="AH141" s="21">
        <f>10*AH139</f>
        <v>0.99958333333333349</v>
      </c>
      <c r="AI141" s="21">
        <f>10*AI139</f>
        <v>1.3854861111111112</v>
      </c>
      <c r="AJ141" s="21">
        <f t="shared" ref="AJ141:AP141" si="397">10*AJ139</f>
        <v>1.7120717592592594</v>
      </c>
      <c r="AK141" s="21">
        <f t="shared" si="397"/>
        <v>1.9892264660493828</v>
      </c>
      <c r="AL141" s="21">
        <f t="shared" si="397"/>
        <v>2.225188721707819</v>
      </c>
      <c r="AM141" s="21">
        <f t="shared" si="397"/>
        <v>2.4268239347565155</v>
      </c>
      <c r="AN141" s="21">
        <f t="shared" si="397"/>
        <v>2.5998532789637627</v>
      </c>
      <c r="AO141" s="21">
        <f t="shared" si="397"/>
        <v>2.7490443991364688</v>
      </c>
      <c r="AP141" s="21">
        <f t="shared" si="397"/>
        <v>2.878370332613724</v>
      </c>
      <c r="AQ141" s="5"/>
      <c r="AR141" s="173"/>
      <c r="AS141" s="182"/>
      <c r="AT141" s="20" t="s">
        <v>58</v>
      </c>
      <c r="AU141" s="21">
        <f>10*AU139</f>
        <v>0.54249999999999998</v>
      </c>
      <c r="AV141" s="21">
        <f>10*AV139</f>
        <v>0.99958333333333349</v>
      </c>
      <c r="AW141" s="21">
        <f>10*AW139</f>
        <v>1.3854861111111112</v>
      </c>
      <c r="AX141" s="21">
        <f t="shared" ref="AX141:BD141" si="398">10*AX139</f>
        <v>1.7120717592592594</v>
      </c>
      <c r="AY141" s="21">
        <f t="shared" si="398"/>
        <v>1.9892264660493828</v>
      </c>
      <c r="AZ141" s="21">
        <f t="shared" si="398"/>
        <v>2.225188721707819</v>
      </c>
      <c r="BA141" s="21">
        <f t="shared" si="398"/>
        <v>2.4268239347565155</v>
      </c>
      <c r="BB141" s="21">
        <f t="shared" si="398"/>
        <v>2.5998532789637627</v>
      </c>
      <c r="BC141" s="21">
        <f t="shared" si="398"/>
        <v>2.7490443991364688</v>
      </c>
      <c r="BD141" s="21">
        <f t="shared" si="398"/>
        <v>2.878370332613724</v>
      </c>
      <c r="BE141" s="5"/>
      <c r="BF141" s="173"/>
      <c r="BG141" s="182"/>
      <c r="BH141" s="20" t="s">
        <v>58</v>
      </c>
      <c r="BI141" s="21">
        <f>10*BI139</f>
        <v>0.54249999999999998</v>
      </c>
      <c r="BJ141" s="21">
        <f>10*BJ139</f>
        <v>0.99958333333333349</v>
      </c>
      <c r="BK141" s="21">
        <f>10*BK139</f>
        <v>1.3854861111111112</v>
      </c>
      <c r="BL141" s="21">
        <f t="shared" ref="BL141:BR141" si="399">10*BL139</f>
        <v>1.7120717592592594</v>
      </c>
      <c r="BM141" s="21">
        <f t="shared" si="399"/>
        <v>1.9892264660493828</v>
      </c>
      <c r="BN141" s="21">
        <f t="shared" si="399"/>
        <v>2.225188721707819</v>
      </c>
      <c r="BO141" s="21">
        <f t="shared" si="399"/>
        <v>2.4268239347565155</v>
      </c>
      <c r="BP141" s="21">
        <f t="shared" si="399"/>
        <v>2.5998532789637627</v>
      </c>
      <c r="BQ141" s="21">
        <f t="shared" si="399"/>
        <v>2.7490443991364688</v>
      </c>
      <c r="BR141" s="21">
        <f t="shared" si="399"/>
        <v>2.878370332613724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0.1401</v>
      </c>
      <c r="F142" s="17">
        <f t="shared" ref="F142:N142" si="400">F101+F114+F129</f>
        <v>0.14082</v>
      </c>
      <c r="G142" s="17">
        <f t="shared" si="400"/>
        <v>0.14168399999999998</v>
      </c>
      <c r="H142" s="17">
        <f t="shared" si="400"/>
        <v>0.14272080000000001</v>
      </c>
      <c r="I142" s="17">
        <f t="shared" si="400"/>
        <v>0.14396495999999998</v>
      </c>
      <c r="J142" s="17">
        <f t="shared" si="400"/>
        <v>0.14545795200000006</v>
      </c>
      <c r="K142" s="17">
        <f t="shared" si="400"/>
        <v>0.14724954239999999</v>
      </c>
      <c r="L142" s="17">
        <f t="shared" si="400"/>
        <v>0.14939945087999995</v>
      </c>
      <c r="M142" s="17">
        <f t="shared" si="400"/>
        <v>0.15197934105599986</v>
      </c>
      <c r="N142" s="17">
        <f t="shared" si="400"/>
        <v>0.15507520926720009</v>
      </c>
      <c r="P142" s="173"/>
      <c r="Q142" s="214" t="s">
        <v>45</v>
      </c>
      <c r="R142" s="16" t="s">
        <v>55</v>
      </c>
      <c r="S142" s="17">
        <f>S101+S114+S129</f>
        <v>0.1401</v>
      </c>
      <c r="T142" s="17">
        <f t="shared" ref="T142:AB142" si="401">T101+T114+T129</f>
        <v>0.14082</v>
      </c>
      <c r="U142" s="17">
        <f t="shared" si="401"/>
        <v>0.14168399999999998</v>
      </c>
      <c r="V142" s="17">
        <f t="shared" si="401"/>
        <v>0.14272080000000001</v>
      </c>
      <c r="W142" s="17">
        <f t="shared" si="401"/>
        <v>0.14396495999999998</v>
      </c>
      <c r="X142" s="17">
        <f t="shared" si="401"/>
        <v>0.14545795200000006</v>
      </c>
      <c r="Y142" s="17">
        <f t="shared" si="401"/>
        <v>0.14724954239999999</v>
      </c>
      <c r="Z142" s="17">
        <f t="shared" si="401"/>
        <v>0.14939945087999995</v>
      </c>
      <c r="AA142" s="17">
        <f t="shared" si="401"/>
        <v>0.15197934105599986</v>
      </c>
      <c r="AB142" s="17">
        <f t="shared" si="401"/>
        <v>0.15507520926720009</v>
      </c>
      <c r="AC142" s="5"/>
      <c r="AD142" s="173"/>
      <c r="AE142" s="214" t="s">
        <v>45</v>
      </c>
      <c r="AF142" s="16" t="s">
        <v>55</v>
      </c>
      <c r="AG142" s="17">
        <f>AG101+AG114+AG129</f>
        <v>0.1401</v>
      </c>
      <c r="AH142" s="17">
        <f t="shared" ref="AH142:AP142" si="402">AH101+AH114+AH129</f>
        <v>0.14082</v>
      </c>
      <c r="AI142" s="17">
        <f t="shared" si="402"/>
        <v>0.14168399999999998</v>
      </c>
      <c r="AJ142" s="17">
        <f t="shared" si="402"/>
        <v>0.14272080000000001</v>
      </c>
      <c r="AK142" s="17">
        <f t="shared" si="402"/>
        <v>0.14396495999999998</v>
      </c>
      <c r="AL142" s="17">
        <f t="shared" si="402"/>
        <v>0.14545795200000006</v>
      </c>
      <c r="AM142" s="17">
        <f t="shared" si="402"/>
        <v>0.14724954239999999</v>
      </c>
      <c r="AN142" s="17">
        <f t="shared" si="402"/>
        <v>0.14939945087999995</v>
      </c>
      <c r="AO142" s="17">
        <f t="shared" si="402"/>
        <v>0.15197934105599986</v>
      </c>
      <c r="AP142" s="17">
        <f t="shared" si="402"/>
        <v>0.15507520926720009</v>
      </c>
      <c r="AQ142" s="5"/>
      <c r="AR142" s="173"/>
      <c r="AS142" s="214" t="s">
        <v>45</v>
      </c>
      <c r="AT142" s="16" t="s">
        <v>55</v>
      </c>
      <c r="AU142" s="17">
        <f>AU101+AU114+AU129</f>
        <v>0.1401</v>
      </c>
      <c r="AV142" s="17">
        <f t="shared" ref="AV142:BD142" si="403">AV101+AV114+AV129</f>
        <v>0.14082</v>
      </c>
      <c r="AW142" s="17">
        <f t="shared" si="403"/>
        <v>0.14168399999999998</v>
      </c>
      <c r="AX142" s="17">
        <f t="shared" si="403"/>
        <v>0.14272080000000001</v>
      </c>
      <c r="AY142" s="17">
        <f t="shared" si="403"/>
        <v>0.14396495999999998</v>
      </c>
      <c r="AZ142" s="17">
        <f t="shared" si="403"/>
        <v>0.14545795200000006</v>
      </c>
      <c r="BA142" s="17">
        <f t="shared" si="403"/>
        <v>0.14724954239999999</v>
      </c>
      <c r="BB142" s="17">
        <f t="shared" si="403"/>
        <v>0.14939945087999995</v>
      </c>
      <c r="BC142" s="17">
        <f t="shared" si="403"/>
        <v>0.15197934105599986</v>
      </c>
      <c r="BD142" s="17">
        <f t="shared" si="403"/>
        <v>0.15507520926720009</v>
      </c>
      <c r="BE142" s="5"/>
      <c r="BF142" s="173"/>
      <c r="BG142" s="214" t="s">
        <v>45</v>
      </c>
      <c r="BH142" s="16" t="s">
        <v>55</v>
      </c>
      <c r="BI142" s="17">
        <f>BI101+BI114+BI129</f>
        <v>0.1401</v>
      </c>
      <c r="BJ142" s="17">
        <f t="shared" ref="BJ142:BR142" si="404">BJ101+BJ114+BJ129</f>
        <v>0.14082</v>
      </c>
      <c r="BK142" s="17">
        <f t="shared" si="404"/>
        <v>0.14168399999999998</v>
      </c>
      <c r="BL142" s="17">
        <f t="shared" si="404"/>
        <v>0.14272080000000001</v>
      </c>
      <c r="BM142" s="17">
        <f t="shared" si="404"/>
        <v>0.14396495999999998</v>
      </c>
      <c r="BN142" s="17">
        <f t="shared" si="404"/>
        <v>0.14545795200000006</v>
      </c>
      <c r="BO142" s="17">
        <f t="shared" si="404"/>
        <v>0.14724954239999999</v>
      </c>
      <c r="BP142" s="17">
        <f t="shared" si="404"/>
        <v>0.14939945087999995</v>
      </c>
      <c r="BQ142" s="17">
        <f t="shared" si="404"/>
        <v>0.15197934105599986</v>
      </c>
      <c r="BR142" s="17">
        <f t="shared" si="404"/>
        <v>0.15507520926720009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0.14185795199999998</v>
      </c>
      <c r="J143" s="18"/>
      <c r="K143" s="18"/>
      <c r="L143" s="18"/>
      <c r="M143" s="18"/>
      <c r="N143" s="18">
        <f>SUM(E142:N142)/10</f>
        <v>0.14584512556031998</v>
      </c>
      <c r="P143" s="173"/>
      <c r="Q143" s="215"/>
      <c r="R143" s="16" t="s">
        <v>56</v>
      </c>
      <c r="S143" s="17"/>
      <c r="T143" s="17"/>
      <c r="U143" s="17"/>
      <c r="V143" s="17"/>
      <c r="W143" s="18">
        <f>SUM(S142:W142)/5</f>
        <v>0.14185795199999998</v>
      </c>
      <c r="X143" s="18"/>
      <c r="Y143" s="18"/>
      <c r="Z143" s="18"/>
      <c r="AA143" s="18"/>
      <c r="AB143" s="18">
        <f>SUM(S142:AB142)/10</f>
        <v>0.14584512556031998</v>
      </c>
      <c r="AC143" s="5"/>
      <c r="AD143" s="173"/>
      <c r="AE143" s="215"/>
      <c r="AF143" s="16" t="s">
        <v>56</v>
      </c>
      <c r="AG143" s="17"/>
      <c r="AH143" s="17"/>
      <c r="AI143" s="17"/>
      <c r="AJ143" s="17"/>
      <c r="AK143" s="18">
        <f>SUM(AG142:AK142)/5</f>
        <v>0.14185795199999998</v>
      </c>
      <c r="AL143" s="18"/>
      <c r="AM143" s="18"/>
      <c r="AN143" s="18"/>
      <c r="AO143" s="18"/>
      <c r="AP143" s="18">
        <f>SUM(AG142:AP142)/10</f>
        <v>0.14584512556031998</v>
      </c>
      <c r="AQ143" s="5"/>
      <c r="AR143" s="173"/>
      <c r="AS143" s="215"/>
      <c r="AT143" s="16" t="s">
        <v>56</v>
      </c>
      <c r="AU143" s="17"/>
      <c r="AV143" s="17"/>
      <c r="AW143" s="17"/>
      <c r="AX143" s="17"/>
      <c r="AY143" s="18">
        <f>SUM(AU142:AY142)/5</f>
        <v>0.14185795199999998</v>
      </c>
      <c r="AZ143" s="18"/>
      <c r="BA143" s="18"/>
      <c r="BB143" s="18"/>
      <c r="BC143" s="18"/>
      <c r="BD143" s="18">
        <f>SUM(AU142:BD142)/10</f>
        <v>0.14584512556031998</v>
      </c>
      <c r="BE143" s="5"/>
      <c r="BF143" s="173"/>
      <c r="BG143" s="215"/>
      <c r="BH143" s="16" t="s">
        <v>56</v>
      </c>
      <c r="BI143" s="17"/>
      <c r="BJ143" s="17"/>
      <c r="BK143" s="17"/>
      <c r="BL143" s="17"/>
      <c r="BM143" s="18">
        <f>SUM(BI142:BM142)/5</f>
        <v>0.14185795199999998</v>
      </c>
      <c r="BN143" s="18"/>
      <c r="BO143" s="18"/>
      <c r="BP143" s="18"/>
      <c r="BQ143" s="18"/>
      <c r="BR143" s="18">
        <f>SUM(BI142:BR142)/10</f>
        <v>0.14584512556031998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405">E140*E$16</f>
        <v>140100</v>
      </c>
      <c r="F144" s="23">
        <f t="shared" si="405"/>
        <v>140820</v>
      </c>
      <c r="G144" s="23">
        <f t="shared" si="405"/>
        <v>141683.99999999997</v>
      </c>
      <c r="H144" s="23">
        <f t="shared" si="405"/>
        <v>142720.80000000002</v>
      </c>
      <c r="I144" s="23">
        <f t="shared" si="405"/>
        <v>143964.96</v>
      </c>
      <c r="J144" s="23">
        <f t="shared" si="405"/>
        <v>145457.95200000008</v>
      </c>
      <c r="K144" s="23">
        <f t="shared" si="405"/>
        <v>147249.54239999998</v>
      </c>
      <c r="L144" s="23">
        <f t="shared" si="405"/>
        <v>149399.45087999996</v>
      </c>
      <c r="M144" s="23">
        <f t="shared" si="405"/>
        <v>151979.34105599986</v>
      </c>
      <c r="N144" s="23">
        <f t="shared" si="405"/>
        <v>155075.20926720006</v>
      </c>
      <c r="P144" s="173"/>
      <c r="Q144" s="215"/>
      <c r="R144" s="20" t="s">
        <v>57</v>
      </c>
      <c r="S144" s="23">
        <f t="shared" ref="S144:AB144" si="406">S140*S$16</f>
        <v>140100</v>
      </c>
      <c r="T144" s="23">
        <f t="shared" si="406"/>
        <v>140820</v>
      </c>
      <c r="U144" s="23">
        <f t="shared" si="406"/>
        <v>141683.99999999997</v>
      </c>
      <c r="V144" s="23">
        <f t="shared" si="406"/>
        <v>142720.80000000002</v>
      </c>
      <c r="W144" s="23">
        <f t="shared" si="406"/>
        <v>143964.96</v>
      </c>
      <c r="X144" s="23">
        <f t="shared" si="406"/>
        <v>145457.95200000008</v>
      </c>
      <c r="Y144" s="23">
        <f t="shared" si="406"/>
        <v>147249.54239999998</v>
      </c>
      <c r="Z144" s="23">
        <f t="shared" si="406"/>
        <v>149399.45087999996</v>
      </c>
      <c r="AA144" s="23">
        <f t="shared" si="406"/>
        <v>151979.34105599986</v>
      </c>
      <c r="AB144" s="23">
        <f t="shared" si="406"/>
        <v>155075.20926720006</v>
      </c>
      <c r="AC144" s="5"/>
      <c r="AD144" s="173"/>
      <c r="AE144" s="215"/>
      <c r="AF144" s="20" t="s">
        <v>57</v>
      </c>
      <c r="AG144" s="23">
        <f t="shared" ref="AG144:AP144" si="407">AG140*AG$16</f>
        <v>140100</v>
      </c>
      <c r="AH144" s="23">
        <f t="shared" si="407"/>
        <v>140820</v>
      </c>
      <c r="AI144" s="23">
        <f t="shared" si="407"/>
        <v>141683.99999999997</v>
      </c>
      <c r="AJ144" s="23">
        <f t="shared" si="407"/>
        <v>142720.80000000002</v>
      </c>
      <c r="AK144" s="23">
        <f t="shared" si="407"/>
        <v>143964.96</v>
      </c>
      <c r="AL144" s="23">
        <f t="shared" si="407"/>
        <v>145457.95200000008</v>
      </c>
      <c r="AM144" s="23">
        <f t="shared" si="407"/>
        <v>147249.54239999998</v>
      </c>
      <c r="AN144" s="23">
        <f t="shared" si="407"/>
        <v>149399.45087999996</v>
      </c>
      <c r="AO144" s="23">
        <f t="shared" si="407"/>
        <v>151979.34105599986</v>
      </c>
      <c r="AP144" s="23">
        <f t="shared" si="407"/>
        <v>155075.20926720006</v>
      </c>
      <c r="AQ144" s="5"/>
      <c r="AR144" s="173"/>
      <c r="AS144" s="215"/>
      <c r="AT144" s="20" t="s">
        <v>57</v>
      </c>
      <c r="AU144" s="23">
        <f t="shared" ref="AU144:BD144" si="408">AU140*AU$16</f>
        <v>140100</v>
      </c>
      <c r="AV144" s="23">
        <f t="shared" si="408"/>
        <v>140820</v>
      </c>
      <c r="AW144" s="23">
        <f t="shared" si="408"/>
        <v>141683.99999999997</v>
      </c>
      <c r="AX144" s="23">
        <f t="shared" si="408"/>
        <v>142720.80000000002</v>
      </c>
      <c r="AY144" s="23">
        <f t="shared" si="408"/>
        <v>143964.96</v>
      </c>
      <c r="AZ144" s="23">
        <f t="shared" si="408"/>
        <v>145457.95200000008</v>
      </c>
      <c r="BA144" s="23">
        <f t="shared" si="408"/>
        <v>147249.54239999998</v>
      </c>
      <c r="BB144" s="23">
        <f t="shared" si="408"/>
        <v>149399.45087999996</v>
      </c>
      <c r="BC144" s="23">
        <f t="shared" si="408"/>
        <v>151979.34105599986</v>
      </c>
      <c r="BD144" s="23">
        <f t="shared" si="408"/>
        <v>155075.20926720006</v>
      </c>
      <c r="BE144" s="5"/>
      <c r="BF144" s="173"/>
      <c r="BG144" s="215"/>
      <c r="BH144" s="20" t="s">
        <v>57</v>
      </c>
      <c r="BI144" s="23">
        <f t="shared" ref="BI144:BR144" si="409">BI140*BI$16</f>
        <v>140100</v>
      </c>
      <c r="BJ144" s="23">
        <f t="shared" si="409"/>
        <v>140820</v>
      </c>
      <c r="BK144" s="23">
        <f t="shared" si="409"/>
        <v>141683.99999999997</v>
      </c>
      <c r="BL144" s="23">
        <f t="shared" si="409"/>
        <v>142720.80000000002</v>
      </c>
      <c r="BM144" s="23">
        <f t="shared" si="409"/>
        <v>143964.96</v>
      </c>
      <c r="BN144" s="23">
        <f t="shared" si="409"/>
        <v>145457.95200000008</v>
      </c>
      <c r="BO144" s="23">
        <f t="shared" si="409"/>
        <v>147249.54239999998</v>
      </c>
      <c r="BP144" s="23">
        <f t="shared" si="409"/>
        <v>149399.45087999996</v>
      </c>
      <c r="BQ144" s="23">
        <f t="shared" si="409"/>
        <v>151979.34105599986</v>
      </c>
      <c r="BR144" s="23">
        <f t="shared" si="409"/>
        <v>155075.20926720006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141857.95199999999</v>
      </c>
      <c r="J145" s="23"/>
      <c r="K145" s="23"/>
      <c r="L145" s="23"/>
      <c r="M145" s="23"/>
      <c r="N145" s="23">
        <f>SUM(E144:N144)/10</f>
        <v>145845.12556031998</v>
      </c>
      <c r="P145" s="173"/>
      <c r="Q145" s="215"/>
      <c r="R145" s="20" t="s">
        <v>59</v>
      </c>
      <c r="S145" s="22"/>
      <c r="T145" s="22"/>
      <c r="U145" s="22"/>
      <c r="V145" s="22"/>
      <c r="W145" s="23">
        <f>SUM(S144:W144)/5</f>
        <v>141857.95199999999</v>
      </c>
      <c r="X145" s="23"/>
      <c r="Y145" s="23"/>
      <c r="Z145" s="23"/>
      <c r="AA145" s="23"/>
      <c r="AB145" s="23">
        <f>SUM(S144:AB144)/10</f>
        <v>145845.12556031998</v>
      </c>
      <c r="AC145" s="5"/>
      <c r="AD145" s="173"/>
      <c r="AE145" s="215"/>
      <c r="AF145" s="20" t="s">
        <v>59</v>
      </c>
      <c r="AG145" s="22"/>
      <c r="AH145" s="22"/>
      <c r="AI145" s="22"/>
      <c r="AJ145" s="22"/>
      <c r="AK145" s="23">
        <f>SUM(AG144:AK144)/5</f>
        <v>141857.95199999999</v>
      </c>
      <c r="AL145" s="23"/>
      <c r="AM145" s="23"/>
      <c r="AN145" s="23"/>
      <c r="AO145" s="23"/>
      <c r="AP145" s="23">
        <f>SUM(AG144:AP144)/10</f>
        <v>145845.12556031998</v>
      </c>
      <c r="AQ145" s="5"/>
      <c r="AR145" s="173"/>
      <c r="AS145" s="215"/>
      <c r="AT145" s="20" t="s">
        <v>59</v>
      </c>
      <c r="AU145" s="22"/>
      <c r="AV145" s="22"/>
      <c r="AW145" s="22"/>
      <c r="AX145" s="22"/>
      <c r="AY145" s="23">
        <f>SUM(AU144:AY144)/5</f>
        <v>141857.95199999999</v>
      </c>
      <c r="AZ145" s="23"/>
      <c r="BA145" s="23"/>
      <c r="BB145" s="23"/>
      <c r="BC145" s="23"/>
      <c r="BD145" s="23">
        <f>SUM(AU144:BD144)/10</f>
        <v>145845.12556031998</v>
      </c>
      <c r="BE145" s="5"/>
      <c r="BF145" s="173"/>
      <c r="BG145" s="215"/>
      <c r="BH145" s="20" t="s">
        <v>59</v>
      </c>
      <c r="BI145" s="22"/>
      <c r="BJ145" s="22"/>
      <c r="BK145" s="22"/>
      <c r="BL145" s="22"/>
      <c r="BM145" s="23">
        <f>SUM(BI144:BM144)/5</f>
        <v>141857.95199999999</v>
      </c>
      <c r="BN145" s="23"/>
      <c r="BO145" s="23"/>
      <c r="BP145" s="23"/>
      <c r="BQ145" s="23"/>
      <c r="BR145" s="23">
        <f>SUM(BI144:BR144)/10</f>
        <v>145845.12556031998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140100</v>
      </c>
      <c r="F146" s="22">
        <f t="shared" ref="F146:N146" si="410">E146+F144</f>
        <v>280920</v>
      </c>
      <c r="G146" s="22">
        <f t="shared" si="410"/>
        <v>422604</v>
      </c>
      <c r="H146" s="22">
        <f t="shared" si="410"/>
        <v>565324.80000000005</v>
      </c>
      <c r="I146" s="22">
        <f t="shared" si="410"/>
        <v>709289.76</v>
      </c>
      <c r="J146" s="22">
        <f t="shared" si="410"/>
        <v>854747.71200000006</v>
      </c>
      <c r="K146" s="22">
        <f t="shared" si="410"/>
        <v>1001997.2544</v>
      </c>
      <c r="L146" s="22">
        <f t="shared" si="410"/>
        <v>1151396.7052799999</v>
      </c>
      <c r="M146" s="22">
        <f t="shared" si="410"/>
        <v>1303376.0463359999</v>
      </c>
      <c r="N146" s="22">
        <f t="shared" si="410"/>
        <v>1458451.2556031998</v>
      </c>
      <c r="P146" s="173"/>
      <c r="Q146" s="216"/>
      <c r="R146" s="20" t="s">
        <v>58</v>
      </c>
      <c r="S146" s="22">
        <f>S144</f>
        <v>140100</v>
      </c>
      <c r="T146" s="22">
        <f t="shared" ref="T146:AB146" si="411">S146+T144</f>
        <v>280920</v>
      </c>
      <c r="U146" s="22">
        <f t="shared" si="411"/>
        <v>422604</v>
      </c>
      <c r="V146" s="22">
        <f t="shared" si="411"/>
        <v>565324.80000000005</v>
      </c>
      <c r="W146" s="22">
        <f t="shared" si="411"/>
        <v>709289.76</v>
      </c>
      <c r="X146" s="22">
        <f t="shared" si="411"/>
        <v>854747.71200000006</v>
      </c>
      <c r="Y146" s="22">
        <f t="shared" si="411"/>
        <v>1001997.2544</v>
      </c>
      <c r="Z146" s="22">
        <f t="shared" si="411"/>
        <v>1151396.7052799999</v>
      </c>
      <c r="AA146" s="22">
        <f t="shared" si="411"/>
        <v>1303376.0463359999</v>
      </c>
      <c r="AB146" s="22">
        <f t="shared" si="411"/>
        <v>1458451.2556031998</v>
      </c>
      <c r="AC146" s="5"/>
      <c r="AD146" s="173"/>
      <c r="AE146" s="216"/>
      <c r="AF146" s="20" t="s">
        <v>58</v>
      </c>
      <c r="AG146" s="22">
        <f>AG144</f>
        <v>140100</v>
      </c>
      <c r="AH146" s="22">
        <f t="shared" ref="AH146:AP146" si="412">AG146+AH144</f>
        <v>280920</v>
      </c>
      <c r="AI146" s="22">
        <f t="shared" si="412"/>
        <v>422604</v>
      </c>
      <c r="AJ146" s="22">
        <f t="shared" si="412"/>
        <v>565324.80000000005</v>
      </c>
      <c r="AK146" s="22">
        <f t="shared" si="412"/>
        <v>709289.76</v>
      </c>
      <c r="AL146" s="22">
        <f t="shared" si="412"/>
        <v>854747.71200000006</v>
      </c>
      <c r="AM146" s="22">
        <f t="shared" si="412"/>
        <v>1001997.2544</v>
      </c>
      <c r="AN146" s="22">
        <f t="shared" si="412"/>
        <v>1151396.7052799999</v>
      </c>
      <c r="AO146" s="22">
        <f t="shared" si="412"/>
        <v>1303376.0463359999</v>
      </c>
      <c r="AP146" s="22">
        <f t="shared" si="412"/>
        <v>1458451.2556031998</v>
      </c>
      <c r="AQ146" s="5"/>
      <c r="AR146" s="173"/>
      <c r="AS146" s="216"/>
      <c r="AT146" s="20" t="s">
        <v>58</v>
      </c>
      <c r="AU146" s="22">
        <f>AU144</f>
        <v>140100</v>
      </c>
      <c r="AV146" s="22">
        <f t="shared" ref="AV146:BD146" si="413">AU146+AV144</f>
        <v>280920</v>
      </c>
      <c r="AW146" s="22">
        <f t="shared" si="413"/>
        <v>422604</v>
      </c>
      <c r="AX146" s="22">
        <f t="shared" si="413"/>
        <v>565324.80000000005</v>
      </c>
      <c r="AY146" s="22">
        <f t="shared" si="413"/>
        <v>709289.76</v>
      </c>
      <c r="AZ146" s="22">
        <f t="shared" si="413"/>
        <v>854747.71200000006</v>
      </c>
      <c r="BA146" s="22">
        <f t="shared" si="413"/>
        <v>1001997.2544</v>
      </c>
      <c r="BB146" s="22">
        <f t="shared" si="413"/>
        <v>1151396.7052799999</v>
      </c>
      <c r="BC146" s="22">
        <f t="shared" si="413"/>
        <v>1303376.0463359999</v>
      </c>
      <c r="BD146" s="22">
        <f t="shared" si="413"/>
        <v>1458451.2556031998</v>
      </c>
      <c r="BE146" s="5"/>
      <c r="BF146" s="173"/>
      <c r="BG146" s="216"/>
      <c r="BH146" s="20" t="s">
        <v>58</v>
      </c>
      <c r="BI146" s="22">
        <f>BI144</f>
        <v>140100</v>
      </c>
      <c r="BJ146" s="22">
        <f t="shared" ref="BJ146:BR146" si="414">BI146+BJ144</f>
        <v>280920</v>
      </c>
      <c r="BK146" s="22">
        <f t="shared" si="414"/>
        <v>422604</v>
      </c>
      <c r="BL146" s="22">
        <f t="shared" si="414"/>
        <v>565324.80000000005</v>
      </c>
      <c r="BM146" s="22">
        <f t="shared" si="414"/>
        <v>709289.76</v>
      </c>
      <c r="BN146" s="22">
        <f t="shared" si="414"/>
        <v>854747.71200000006</v>
      </c>
      <c r="BO146" s="22">
        <f t="shared" si="414"/>
        <v>1001997.2544</v>
      </c>
      <c r="BP146" s="22">
        <f t="shared" si="414"/>
        <v>1151396.7052799999</v>
      </c>
      <c r="BQ146" s="22">
        <f t="shared" si="414"/>
        <v>1303376.0463359999</v>
      </c>
      <c r="BR146" s="22">
        <f t="shared" si="414"/>
        <v>1458451.2556031998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0.1401</v>
      </c>
      <c r="F147" s="17">
        <f t="shared" ref="F147:N147" si="415">F104+F119+F132</f>
        <v>0.16884000000000002</v>
      </c>
      <c r="G147" s="17">
        <f t="shared" si="415"/>
        <v>0.20347200000000004</v>
      </c>
      <c r="H147" s="17">
        <f t="shared" si="415"/>
        <v>0.24520319999999973</v>
      </c>
      <c r="I147" s="17">
        <f t="shared" si="415"/>
        <v>0.29548800000000036</v>
      </c>
      <c r="J147" s="17">
        <f t="shared" si="415"/>
        <v>0.35607859199999914</v>
      </c>
      <c r="K147" s="17">
        <f t="shared" si="415"/>
        <v>0.42908590080000136</v>
      </c>
      <c r="L147" s="17">
        <f t="shared" si="415"/>
        <v>0.51705298944</v>
      </c>
      <c r="M147" s="17">
        <f t="shared" si="415"/>
        <v>0.62304347750400235</v>
      </c>
      <c r="N147" s="17">
        <f t="shared" si="415"/>
        <v>0.75074804121599392</v>
      </c>
      <c r="P147" s="173"/>
      <c r="Q147" s="214" t="s">
        <v>44</v>
      </c>
      <c r="R147" s="16" t="s">
        <v>55</v>
      </c>
      <c r="S147" s="17">
        <f>S104+S119+S132</f>
        <v>0.1401</v>
      </c>
      <c r="T147" s="17">
        <f t="shared" ref="T147:AB147" si="416">T104+T119+T132</f>
        <v>0.16884000000000002</v>
      </c>
      <c r="U147" s="17">
        <f t="shared" si="416"/>
        <v>0.20347200000000004</v>
      </c>
      <c r="V147" s="17">
        <f t="shared" si="416"/>
        <v>0.24520319999999973</v>
      </c>
      <c r="W147" s="17">
        <f t="shared" si="416"/>
        <v>0.29548800000000036</v>
      </c>
      <c r="X147" s="17">
        <f t="shared" si="416"/>
        <v>0.35607859199999914</v>
      </c>
      <c r="Y147" s="17">
        <f t="shared" si="416"/>
        <v>0.42908590080000136</v>
      </c>
      <c r="Z147" s="17">
        <f t="shared" si="416"/>
        <v>0.51705298944</v>
      </c>
      <c r="AA147" s="17">
        <f t="shared" si="416"/>
        <v>0.62304347750400235</v>
      </c>
      <c r="AB147" s="17">
        <f t="shared" si="416"/>
        <v>0.75074804121599392</v>
      </c>
      <c r="AC147" s="5"/>
      <c r="AD147" s="173"/>
      <c r="AE147" s="214" t="s">
        <v>44</v>
      </c>
      <c r="AF147" s="16" t="s">
        <v>55</v>
      </c>
      <c r="AG147" s="17">
        <f>AG104+AG119+AG132</f>
        <v>0.1401</v>
      </c>
      <c r="AH147" s="17">
        <f t="shared" ref="AH147:AP147" si="417">AH104+AH119+AH132</f>
        <v>0.16884000000000002</v>
      </c>
      <c r="AI147" s="17">
        <f t="shared" si="417"/>
        <v>0.20347200000000004</v>
      </c>
      <c r="AJ147" s="17">
        <f t="shared" si="417"/>
        <v>0.24520319999999973</v>
      </c>
      <c r="AK147" s="17">
        <f t="shared" si="417"/>
        <v>0.29548800000000036</v>
      </c>
      <c r="AL147" s="17">
        <f t="shared" si="417"/>
        <v>0.35607859199999914</v>
      </c>
      <c r="AM147" s="17">
        <f t="shared" si="417"/>
        <v>0.42908590080000136</v>
      </c>
      <c r="AN147" s="17">
        <f t="shared" si="417"/>
        <v>0.51705298944</v>
      </c>
      <c r="AO147" s="17">
        <f t="shared" si="417"/>
        <v>0.62304347750400235</v>
      </c>
      <c r="AP147" s="17">
        <f t="shared" si="417"/>
        <v>0.75074804121599392</v>
      </c>
      <c r="AQ147" s="5"/>
      <c r="AR147" s="173"/>
      <c r="AS147" s="214" t="s">
        <v>44</v>
      </c>
      <c r="AT147" s="16" t="s">
        <v>55</v>
      </c>
      <c r="AU147" s="17">
        <f>AU104+AU119+AU132</f>
        <v>0.1401</v>
      </c>
      <c r="AV147" s="17">
        <f t="shared" ref="AV147:BD147" si="418">AV104+AV119+AV132</f>
        <v>0.16884000000000002</v>
      </c>
      <c r="AW147" s="17">
        <f t="shared" si="418"/>
        <v>0.20347200000000004</v>
      </c>
      <c r="AX147" s="17">
        <f t="shared" si="418"/>
        <v>0.24520319999999973</v>
      </c>
      <c r="AY147" s="17">
        <f t="shared" si="418"/>
        <v>0.29548800000000036</v>
      </c>
      <c r="AZ147" s="17">
        <f t="shared" si="418"/>
        <v>0.35607859199999914</v>
      </c>
      <c r="BA147" s="17">
        <f t="shared" si="418"/>
        <v>0.42908590080000136</v>
      </c>
      <c r="BB147" s="17">
        <f t="shared" si="418"/>
        <v>0.51705298944</v>
      </c>
      <c r="BC147" s="17">
        <f t="shared" si="418"/>
        <v>0.62304347750400235</v>
      </c>
      <c r="BD147" s="17">
        <f t="shared" si="418"/>
        <v>0.75074804121599392</v>
      </c>
      <c r="BE147" s="5"/>
      <c r="BF147" s="173"/>
      <c r="BG147" s="214" t="s">
        <v>44</v>
      </c>
      <c r="BH147" s="16" t="s">
        <v>55</v>
      </c>
      <c r="BI147" s="17">
        <f>BI104+BI119+BI132</f>
        <v>0.1401</v>
      </c>
      <c r="BJ147" s="17">
        <f t="shared" ref="BJ147:BR147" si="419">BJ104+BJ119+BJ132</f>
        <v>0.16884000000000002</v>
      </c>
      <c r="BK147" s="17">
        <f t="shared" si="419"/>
        <v>0.20347200000000004</v>
      </c>
      <c r="BL147" s="17">
        <f t="shared" si="419"/>
        <v>0.24520319999999973</v>
      </c>
      <c r="BM147" s="17">
        <f t="shared" si="419"/>
        <v>0.29548800000000036</v>
      </c>
      <c r="BN147" s="17">
        <f t="shared" si="419"/>
        <v>0.35607859199999914</v>
      </c>
      <c r="BO147" s="17">
        <f t="shared" si="419"/>
        <v>0.42908590080000136</v>
      </c>
      <c r="BP147" s="17">
        <f t="shared" si="419"/>
        <v>0.51705298944</v>
      </c>
      <c r="BQ147" s="17">
        <f t="shared" si="419"/>
        <v>0.62304347750400235</v>
      </c>
      <c r="BR147" s="17">
        <f t="shared" si="419"/>
        <v>0.75074804121599392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0.21062064000000005</v>
      </c>
      <c r="J148" s="18"/>
      <c r="K148" s="18"/>
      <c r="L148" s="18"/>
      <c r="M148" s="18"/>
      <c r="N148" s="18">
        <f>SUM(E147:N147)/10</f>
        <v>0.3729112200959997</v>
      </c>
      <c r="O148" s="9"/>
      <c r="P148" s="173"/>
      <c r="Q148" s="215"/>
      <c r="R148" s="16" t="s">
        <v>56</v>
      </c>
      <c r="S148" s="18"/>
      <c r="T148" s="18"/>
      <c r="U148" s="18"/>
      <c r="V148" s="18"/>
      <c r="W148" s="18">
        <f>SUM(S147:W147)/5</f>
        <v>0.21062064000000005</v>
      </c>
      <c r="X148" s="18"/>
      <c r="Y148" s="18"/>
      <c r="Z148" s="18"/>
      <c r="AA148" s="18"/>
      <c r="AB148" s="18">
        <f>SUM(S147:AB147)/10</f>
        <v>0.3729112200959997</v>
      </c>
      <c r="AC148" s="9"/>
      <c r="AD148" s="173"/>
      <c r="AE148" s="215"/>
      <c r="AF148" s="16" t="s">
        <v>56</v>
      </c>
      <c r="AG148" s="18"/>
      <c r="AH148" s="18"/>
      <c r="AI148" s="18"/>
      <c r="AJ148" s="18"/>
      <c r="AK148" s="18">
        <f>SUM(AG147:AK147)/5</f>
        <v>0.21062064000000005</v>
      </c>
      <c r="AL148" s="18"/>
      <c r="AM148" s="18"/>
      <c r="AN148" s="18"/>
      <c r="AO148" s="18"/>
      <c r="AP148" s="18">
        <f>SUM(AG147:AP147)/10</f>
        <v>0.3729112200959997</v>
      </c>
      <c r="AQ148" s="9"/>
      <c r="AR148" s="173"/>
      <c r="AS148" s="215"/>
      <c r="AT148" s="16" t="s">
        <v>56</v>
      </c>
      <c r="AU148" s="18"/>
      <c r="AV148" s="18"/>
      <c r="AW148" s="18"/>
      <c r="AX148" s="18"/>
      <c r="AY148" s="18">
        <f>SUM(AU147:AY147)/5</f>
        <v>0.21062064000000005</v>
      </c>
      <c r="AZ148" s="18"/>
      <c r="BA148" s="18"/>
      <c r="BB148" s="18"/>
      <c r="BC148" s="18"/>
      <c r="BD148" s="18">
        <f>SUM(AU147:BD147)/10</f>
        <v>0.3729112200959997</v>
      </c>
      <c r="BE148" s="9"/>
      <c r="BF148" s="173"/>
      <c r="BG148" s="215"/>
      <c r="BH148" s="16" t="s">
        <v>56</v>
      </c>
      <c r="BI148" s="18"/>
      <c r="BJ148" s="18"/>
      <c r="BK148" s="18"/>
      <c r="BL148" s="18"/>
      <c r="BM148" s="18">
        <f>SUM(BI147:BM147)/5</f>
        <v>0.21062064000000005</v>
      </c>
      <c r="BN148" s="18"/>
      <c r="BO148" s="18"/>
      <c r="BP148" s="18"/>
      <c r="BQ148" s="18"/>
      <c r="BR148" s="18">
        <f>SUM(BI147:BR147)/10</f>
        <v>0.3729112200959997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65100</v>
      </c>
      <c r="F149" s="23">
        <f>F151-E151</f>
        <v>78840.000000000029</v>
      </c>
      <c r="G149" s="23">
        <f>G151-F151</f>
        <v>95472</v>
      </c>
      <c r="H149" s="23">
        <f t="shared" ref="H149:N149" si="420">H151-G151</f>
        <v>115603.19999999998</v>
      </c>
      <c r="I149" s="23">
        <f t="shared" si="420"/>
        <v>139968</v>
      </c>
      <c r="J149" s="23">
        <f t="shared" si="420"/>
        <v>169454.59200000012</v>
      </c>
      <c r="K149" s="23">
        <f t="shared" si="420"/>
        <v>205137.10079999978</v>
      </c>
      <c r="L149" s="23">
        <f t="shared" si="420"/>
        <v>248314.42943999998</v>
      </c>
      <c r="M149" s="23">
        <f t="shared" si="420"/>
        <v>300557.20550399972</v>
      </c>
      <c r="N149" s="23">
        <f t="shared" si="420"/>
        <v>363764.51481599989</v>
      </c>
      <c r="P149" s="173"/>
      <c r="Q149" s="215"/>
      <c r="R149" s="20" t="s">
        <v>57</v>
      </c>
      <c r="S149" s="23">
        <f>S151</f>
        <v>65100</v>
      </c>
      <c r="T149" s="23">
        <f>T151-S151</f>
        <v>78840.000000000029</v>
      </c>
      <c r="U149" s="23">
        <f>U151-T151</f>
        <v>95472</v>
      </c>
      <c r="V149" s="23">
        <f t="shared" ref="V149:AB149" si="421">V151-U151</f>
        <v>115603.19999999998</v>
      </c>
      <c r="W149" s="23">
        <f t="shared" si="421"/>
        <v>139968</v>
      </c>
      <c r="X149" s="23">
        <f t="shared" si="421"/>
        <v>169454.59200000012</v>
      </c>
      <c r="Y149" s="23">
        <f t="shared" si="421"/>
        <v>205137.10079999978</v>
      </c>
      <c r="Z149" s="23">
        <f t="shared" si="421"/>
        <v>248314.42943999998</v>
      </c>
      <c r="AA149" s="23">
        <f t="shared" si="421"/>
        <v>300557.20550399972</v>
      </c>
      <c r="AB149" s="23">
        <f t="shared" si="421"/>
        <v>363764.51481599989</v>
      </c>
      <c r="AC149" s="5"/>
      <c r="AD149" s="173"/>
      <c r="AE149" s="215"/>
      <c r="AF149" s="20" t="s">
        <v>57</v>
      </c>
      <c r="AG149" s="23">
        <f>AG151</f>
        <v>65100</v>
      </c>
      <c r="AH149" s="23">
        <f>AH151-AG151</f>
        <v>78840.000000000029</v>
      </c>
      <c r="AI149" s="23">
        <f>AI151-AH151</f>
        <v>95472</v>
      </c>
      <c r="AJ149" s="23">
        <f t="shared" ref="AJ149:AP149" si="422">AJ151-AI151</f>
        <v>115603.19999999998</v>
      </c>
      <c r="AK149" s="23">
        <f t="shared" si="422"/>
        <v>139968</v>
      </c>
      <c r="AL149" s="23">
        <f t="shared" si="422"/>
        <v>169454.59200000012</v>
      </c>
      <c r="AM149" s="23">
        <f t="shared" si="422"/>
        <v>205137.10079999978</v>
      </c>
      <c r="AN149" s="23">
        <f t="shared" si="422"/>
        <v>248314.42943999998</v>
      </c>
      <c r="AO149" s="23">
        <f t="shared" si="422"/>
        <v>300557.20550399972</v>
      </c>
      <c r="AP149" s="23">
        <f t="shared" si="422"/>
        <v>363764.51481599989</v>
      </c>
      <c r="AQ149" s="5"/>
      <c r="AR149" s="173"/>
      <c r="AS149" s="215"/>
      <c r="AT149" s="20" t="s">
        <v>57</v>
      </c>
      <c r="AU149" s="23">
        <f>AU151</f>
        <v>65100</v>
      </c>
      <c r="AV149" s="23">
        <f>AV151-AU151</f>
        <v>78840.000000000029</v>
      </c>
      <c r="AW149" s="23">
        <f>AW151-AV151</f>
        <v>95472</v>
      </c>
      <c r="AX149" s="23">
        <f t="shared" ref="AX149:BD149" si="423">AX151-AW151</f>
        <v>115603.19999999998</v>
      </c>
      <c r="AY149" s="23">
        <f t="shared" si="423"/>
        <v>139968</v>
      </c>
      <c r="AZ149" s="23">
        <f t="shared" si="423"/>
        <v>169454.59200000012</v>
      </c>
      <c r="BA149" s="23">
        <f t="shared" si="423"/>
        <v>205137.10079999978</v>
      </c>
      <c r="BB149" s="23">
        <f t="shared" si="423"/>
        <v>248314.42943999998</v>
      </c>
      <c r="BC149" s="23">
        <f t="shared" si="423"/>
        <v>300557.20550399972</v>
      </c>
      <c r="BD149" s="23">
        <f t="shared" si="423"/>
        <v>363764.51481599989</v>
      </c>
      <c r="BE149" s="5"/>
      <c r="BF149" s="173"/>
      <c r="BG149" s="215"/>
      <c r="BH149" s="20" t="s">
        <v>57</v>
      </c>
      <c r="BI149" s="23">
        <f>BI151</f>
        <v>65100</v>
      </c>
      <c r="BJ149" s="23">
        <f>BJ151-BI151</f>
        <v>78840.000000000029</v>
      </c>
      <c r="BK149" s="23">
        <f>BK151-BJ151</f>
        <v>95472</v>
      </c>
      <c r="BL149" s="23">
        <f t="shared" ref="BL149:BR149" si="424">BL151-BK151</f>
        <v>115603.19999999998</v>
      </c>
      <c r="BM149" s="23">
        <f t="shared" si="424"/>
        <v>139968</v>
      </c>
      <c r="BN149" s="23">
        <f t="shared" si="424"/>
        <v>169454.59200000012</v>
      </c>
      <c r="BO149" s="23">
        <f t="shared" si="424"/>
        <v>205137.10079999978</v>
      </c>
      <c r="BP149" s="23">
        <f t="shared" si="424"/>
        <v>248314.42943999998</v>
      </c>
      <c r="BQ149" s="23">
        <f t="shared" si="424"/>
        <v>300557.20550399972</v>
      </c>
      <c r="BR149" s="23">
        <f t="shared" si="424"/>
        <v>363764.51481599989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98996.64</v>
      </c>
      <c r="J150" s="23"/>
      <c r="K150" s="23"/>
      <c r="L150" s="23"/>
      <c r="M150" s="23"/>
      <c r="N150" s="23">
        <f>SUM(E149:N149)/10</f>
        <v>178221.10425599996</v>
      </c>
      <c r="P150" s="173"/>
      <c r="Q150" s="215"/>
      <c r="R150" s="20" t="s">
        <v>59</v>
      </c>
      <c r="S150" s="23"/>
      <c r="T150" s="23"/>
      <c r="U150" s="23"/>
      <c r="V150" s="23"/>
      <c r="W150" s="23">
        <f>SUM(S149:W149)/5</f>
        <v>98996.64</v>
      </c>
      <c r="X150" s="23"/>
      <c r="Y150" s="23"/>
      <c r="Z150" s="23"/>
      <c r="AA150" s="23"/>
      <c r="AB150" s="23">
        <f>SUM(S149:AB149)/10</f>
        <v>178221.10425599996</v>
      </c>
      <c r="AC150" s="5"/>
      <c r="AD150" s="173"/>
      <c r="AE150" s="215"/>
      <c r="AF150" s="20" t="s">
        <v>59</v>
      </c>
      <c r="AG150" s="23"/>
      <c r="AH150" s="23"/>
      <c r="AI150" s="23"/>
      <c r="AJ150" s="23"/>
      <c r="AK150" s="23">
        <f>SUM(AG149:AK149)/5</f>
        <v>98996.64</v>
      </c>
      <c r="AL150" s="23"/>
      <c r="AM150" s="23"/>
      <c r="AN150" s="23"/>
      <c r="AO150" s="23"/>
      <c r="AP150" s="23">
        <f>SUM(AG149:AP149)/10</f>
        <v>178221.10425599996</v>
      </c>
      <c r="AQ150" s="5"/>
      <c r="AR150" s="173"/>
      <c r="AS150" s="215"/>
      <c r="AT150" s="20" t="s">
        <v>59</v>
      </c>
      <c r="AU150" s="23"/>
      <c r="AV150" s="23"/>
      <c r="AW150" s="23"/>
      <c r="AX150" s="23"/>
      <c r="AY150" s="23">
        <f>SUM(AU149:AY149)/5</f>
        <v>98996.64</v>
      </c>
      <c r="AZ150" s="23"/>
      <c r="BA150" s="23"/>
      <c r="BB150" s="23"/>
      <c r="BC150" s="23"/>
      <c r="BD150" s="23">
        <f>SUM(AU149:BD149)/10</f>
        <v>178221.10425599996</v>
      </c>
      <c r="BE150" s="5"/>
      <c r="BF150" s="173"/>
      <c r="BG150" s="215"/>
      <c r="BH150" s="20" t="s">
        <v>59</v>
      </c>
      <c r="BI150" s="23"/>
      <c r="BJ150" s="23"/>
      <c r="BK150" s="23"/>
      <c r="BL150" s="23"/>
      <c r="BM150" s="23">
        <f>SUM(BI149:BM149)/5</f>
        <v>98996.64</v>
      </c>
      <c r="BN150" s="23"/>
      <c r="BO150" s="23"/>
      <c r="BP150" s="23"/>
      <c r="BQ150" s="23"/>
      <c r="BR150" s="23">
        <f>SUM(BI149:BR149)/10</f>
        <v>178221.10425599996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425">E141*E$16</f>
        <v>65100</v>
      </c>
      <c r="F151" s="22">
        <f t="shared" si="425"/>
        <v>143940.00000000003</v>
      </c>
      <c r="G151" s="22">
        <f t="shared" si="425"/>
        <v>239412.00000000003</v>
      </c>
      <c r="H151" s="22">
        <f t="shared" si="425"/>
        <v>355015.2</v>
      </c>
      <c r="I151" s="22">
        <f t="shared" si="425"/>
        <v>494983.2</v>
      </c>
      <c r="J151" s="22">
        <f t="shared" si="425"/>
        <v>664437.79200000013</v>
      </c>
      <c r="K151" s="22">
        <f t="shared" si="425"/>
        <v>869574.89279999991</v>
      </c>
      <c r="L151" s="22">
        <f t="shared" si="425"/>
        <v>1117889.3222399999</v>
      </c>
      <c r="M151" s="22">
        <f t="shared" si="425"/>
        <v>1418446.5277439996</v>
      </c>
      <c r="N151" s="22">
        <f t="shared" si="425"/>
        <v>1782211.0425599995</v>
      </c>
      <c r="P151" s="164"/>
      <c r="Q151" s="216"/>
      <c r="R151" s="20" t="s">
        <v>58</v>
      </c>
      <c r="S151" s="22">
        <f t="shared" ref="S151:AB151" si="426">S141*S$16</f>
        <v>65100</v>
      </c>
      <c r="T151" s="22">
        <f t="shared" si="426"/>
        <v>143940.00000000003</v>
      </c>
      <c r="U151" s="22">
        <f t="shared" si="426"/>
        <v>239412.00000000003</v>
      </c>
      <c r="V151" s="22">
        <f t="shared" si="426"/>
        <v>355015.2</v>
      </c>
      <c r="W151" s="22">
        <f t="shared" si="426"/>
        <v>494983.2</v>
      </c>
      <c r="X151" s="22">
        <f t="shared" si="426"/>
        <v>664437.79200000013</v>
      </c>
      <c r="Y151" s="22">
        <f t="shared" si="426"/>
        <v>869574.89279999991</v>
      </c>
      <c r="Z151" s="22">
        <f t="shared" si="426"/>
        <v>1117889.3222399999</v>
      </c>
      <c r="AA151" s="22">
        <f t="shared" si="426"/>
        <v>1418446.5277439996</v>
      </c>
      <c r="AB151" s="22">
        <f t="shared" si="426"/>
        <v>1782211.0425599995</v>
      </c>
      <c r="AC151" s="5"/>
      <c r="AD151" s="164"/>
      <c r="AE151" s="216"/>
      <c r="AF151" s="20" t="s">
        <v>58</v>
      </c>
      <c r="AG151" s="22">
        <f t="shared" ref="AG151:AP151" si="427">AG141*AG$16</f>
        <v>65100</v>
      </c>
      <c r="AH151" s="22">
        <f t="shared" si="427"/>
        <v>143940.00000000003</v>
      </c>
      <c r="AI151" s="22">
        <f t="shared" si="427"/>
        <v>239412.00000000003</v>
      </c>
      <c r="AJ151" s="22">
        <f t="shared" si="427"/>
        <v>355015.2</v>
      </c>
      <c r="AK151" s="22">
        <f t="shared" si="427"/>
        <v>494983.2</v>
      </c>
      <c r="AL151" s="22">
        <f t="shared" si="427"/>
        <v>664437.79200000013</v>
      </c>
      <c r="AM151" s="22">
        <f t="shared" si="427"/>
        <v>869574.89279999991</v>
      </c>
      <c r="AN151" s="22">
        <f t="shared" si="427"/>
        <v>1117889.3222399999</v>
      </c>
      <c r="AO151" s="22">
        <f t="shared" si="427"/>
        <v>1418446.5277439996</v>
      </c>
      <c r="AP151" s="22">
        <f t="shared" si="427"/>
        <v>1782211.0425599995</v>
      </c>
      <c r="AQ151" s="5"/>
      <c r="AR151" s="164"/>
      <c r="AS151" s="216"/>
      <c r="AT151" s="20" t="s">
        <v>58</v>
      </c>
      <c r="AU151" s="22">
        <f t="shared" ref="AU151:BD151" si="428">AU141*AU$16</f>
        <v>65100</v>
      </c>
      <c r="AV151" s="22">
        <f t="shared" si="428"/>
        <v>143940.00000000003</v>
      </c>
      <c r="AW151" s="22">
        <f t="shared" si="428"/>
        <v>239412.00000000003</v>
      </c>
      <c r="AX151" s="22">
        <f t="shared" si="428"/>
        <v>355015.2</v>
      </c>
      <c r="AY151" s="22">
        <f t="shared" si="428"/>
        <v>494983.2</v>
      </c>
      <c r="AZ151" s="22">
        <f t="shared" si="428"/>
        <v>664437.79200000013</v>
      </c>
      <c r="BA151" s="22">
        <f t="shared" si="428"/>
        <v>869574.89279999991</v>
      </c>
      <c r="BB151" s="22">
        <f t="shared" si="428"/>
        <v>1117889.3222399999</v>
      </c>
      <c r="BC151" s="22">
        <f t="shared" si="428"/>
        <v>1418446.5277439996</v>
      </c>
      <c r="BD151" s="22">
        <f t="shared" si="428"/>
        <v>1782211.0425599995</v>
      </c>
      <c r="BE151" s="5"/>
      <c r="BF151" s="164"/>
      <c r="BG151" s="216"/>
      <c r="BH151" s="20" t="s">
        <v>58</v>
      </c>
      <c r="BI151" s="22">
        <f t="shared" ref="BI151:BR151" si="429">BI141*BI$16</f>
        <v>65100</v>
      </c>
      <c r="BJ151" s="22">
        <f t="shared" si="429"/>
        <v>143940.00000000003</v>
      </c>
      <c r="BK151" s="22">
        <f t="shared" si="429"/>
        <v>239412.00000000003</v>
      </c>
      <c r="BL151" s="22">
        <f t="shared" si="429"/>
        <v>355015.2</v>
      </c>
      <c r="BM151" s="22">
        <f t="shared" si="429"/>
        <v>494983.2</v>
      </c>
      <c r="BN151" s="22">
        <f t="shared" si="429"/>
        <v>664437.79200000013</v>
      </c>
      <c r="BO151" s="22">
        <f t="shared" si="429"/>
        <v>869574.89279999991</v>
      </c>
      <c r="BP151" s="22">
        <f t="shared" si="429"/>
        <v>1117889.3222399999</v>
      </c>
      <c r="BQ151" s="22">
        <f t="shared" si="429"/>
        <v>1418446.5277439996</v>
      </c>
      <c r="BR151" s="22">
        <f t="shared" si="429"/>
        <v>1782211.0425599995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333.33333333333331</v>
      </c>
      <c r="F155" s="28">
        <f t="shared" ref="F155:N155" si="430">F$99/10*$C155/(2+$E$12)</f>
        <v>277.77777777777789</v>
      </c>
      <c r="G155" s="28">
        <f t="shared" si="430"/>
        <v>231.48148148148141</v>
      </c>
      <c r="H155" s="28">
        <f t="shared" si="430"/>
        <v>192.9012345679013</v>
      </c>
      <c r="I155" s="28">
        <f t="shared" si="430"/>
        <v>160.75102880658432</v>
      </c>
      <c r="J155" s="28">
        <f t="shared" si="430"/>
        <v>133.95919067215377</v>
      </c>
      <c r="K155" s="28">
        <f t="shared" si="430"/>
        <v>111.63265889346131</v>
      </c>
      <c r="L155" s="28">
        <f t="shared" si="430"/>
        <v>93.027215744551086</v>
      </c>
      <c r="M155" s="28">
        <f t="shared" si="430"/>
        <v>77.522679787125796</v>
      </c>
      <c r="N155" s="28">
        <f t="shared" si="430"/>
        <v>64.602233155938379</v>
      </c>
      <c r="P155" s="180" t="s">
        <v>16</v>
      </c>
      <c r="Q155" s="220">
        <v>20000</v>
      </c>
      <c r="R155" s="58" t="s">
        <v>19</v>
      </c>
      <c r="S155" s="28">
        <f>S$99/10*$C155/(2+$E$12)</f>
        <v>333.33333333333331</v>
      </c>
      <c r="T155" s="28">
        <f t="shared" ref="T155:AB155" si="431">T$99/10*$C155/(2+$E$12)</f>
        <v>277.77777777777789</v>
      </c>
      <c r="U155" s="28">
        <f t="shared" si="431"/>
        <v>231.48148148148141</v>
      </c>
      <c r="V155" s="28">
        <f t="shared" si="431"/>
        <v>192.9012345679013</v>
      </c>
      <c r="W155" s="28">
        <f t="shared" si="431"/>
        <v>160.75102880658432</v>
      </c>
      <c r="X155" s="28">
        <f t="shared" si="431"/>
        <v>133.95919067215377</v>
      </c>
      <c r="Y155" s="28">
        <f t="shared" si="431"/>
        <v>111.63265889346131</v>
      </c>
      <c r="Z155" s="28">
        <f t="shared" si="431"/>
        <v>93.027215744551086</v>
      </c>
      <c r="AA155" s="28">
        <f t="shared" si="431"/>
        <v>77.522679787125796</v>
      </c>
      <c r="AB155" s="28">
        <f t="shared" si="431"/>
        <v>64.602233155938379</v>
      </c>
      <c r="AD155" s="180" t="s">
        <v>16</v>
      </c>
      <c r="AE155" s="220">
        <v>20000</v>
      </c>
      <c r="AF155" s="58" t="s">
        <v>19</v>
      </c>
      <c r="AG155" s="28">
        <f>AG$99/10*$C155/(2+$E$12)</f>
        <v>333.33333333333331</v>
      </c>
      <c r="AH155" s="28">
        <f t="shared" ref="AH155:AP155" si="432">AH$99/10*$C155/(2+$E$12)</f>
        <v>277.77777777777789</v>
      </c>
      <c r="AI155" s="28">
        <f t="shared" si="432"/>
        <v>231.48148148148141</v>
      </c>
      <c r="AJ155" s="28">
        <f t="shared" si="432"/>
        <v>192.9012345679013</v>
      </c>
      <c r="AK155" s="28">
        <f t="shared" si="432"/>
        <v>160.75102880658432</v>
      </c>
      <c r="AL155" s="28">
        <f t="shared" si="432"/>
        <v>133.95919067215377</v>
      </c>
      <c r="AM155" s="28">
        <f t="shared" si="432"/>
        <v>111.63265889346131</v>
      </c>
      <c r="AN155" s="28">
        <f t="shared" si="432"/>
        <v>93.027215744551086</v>
      </c>
      <c r="AO155" s="28">
        <f t="shared" si="432"/>
        <v>77.522679787125796</v>
      </c>
      <c r="AP155" s="28">
        <f t="shared" si="432"/>
        <v>64.602233155938379</v>
      </c>
      <c r="AR155" s="180" t="s">
        <v>16</v>
      </c>
      <c r="AS155" s="220">
        <v>20000</v>
      </c>
      <c r="AT155" s="58" t="s">
        <v>19</v>
      </c>
      <c r="AU155" s="28">
        <f>AU$99/10*$C155/(2+$E$12)</f>
        <v>333.33333333333331</v>
      </c>
      <c r="AV155" s="28">
        <f t="shared" ref="AV155:BD155" si="433">AV$99/10*$C155/(2+$E$12)</f>
        <v>277.77777777777789</v>
      </c>
      <c r="AW155" s="28">
        <f t="shared" si="433"/>
        <v>231.48148148148141</v>
      </c>
      <c r="AX155" s="28">
        <f t="shared" si="433"/>
        <v>192.9012345679013</v>
      </c>
      <c r="AY155" s="28">
        <f t="shared" si="433"/>
        <v>160.75102880658432</v>
      </c>
      <c r="AZ155" s="28">
        <f t="shared" si="433"/>
        <v>133.95919067215377</v>
      </c>
      <c r="BA155" s="28">
        <f t="shared" si="433"/>
        <v>111.63265889346131</v>
      </c>
      <c r="BB155" s="28">
        <f t="shared" si="433"/>
        <v>93.027215744551086</v>
      </c>
      <c r="BC155" s="28">
        <f t="shared" si="433"/>
        <v>77.522679787125796</v>
      </c>
      <c r="BD155" s="28">
        <f t="shared" si="433"/>
        <v>64.602233155938379</v>
      </c>
      <c r="BF155" s="180" t="s">
        <v>16</v>
      </c>
      <c r="BG155" s="220">
        <v>20000</v>
      </c>
      <c r="BH155" s="58" t="s">
        <v>19</v>
      </c>
      <c r="BI155" s="28">
        <f>BI$99/10*$C155/(2+$E$12)</f>
        <v>333.33333333333331</v>
      </c>
      <c r="BJ155" s="28">
        <f t="shared" ref="BJ155:BR155" si="434">BJ$99/10*$C155/(2+$E$12)</f>
        <v>277.77777777777789</v>
      </c>
      <c r="BK155" s="28">
        <f t="shared" si="434"/>
        <v>231.48148148148141</v>
      </c>
      <c r="BL155" s="28">
        <f t="shared" si="434"/>
        <v>192.9012345679013</v>
      </c>
      <c r="BM155" s="28">
        <f t="shared" si="434"/>
        <v>160.75102880658432</v>
      </c>
      <c r="BN155" s="28">
        <f t="shared" si="434"/>
        <v>133.95919067215377</v>
      </c>
      <c r="BO155" s="28">
        <f t="shared" si="434"/>
        <v>111.63265889346131</v>
      </c>
      <c r="BP155" s="28">
        <f t="shared" si="434"/>
        <v>93.027215744551086</v>
      </c>
      <c r="BQ155" s="28">
        <f t="shared" si="434"/>
        <v>77.522679787125796</v>
      </c>
      <c r="BR155" s="28">
        <f t="shared" si="434"/>
        <v>64.602233155938379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239.24897119341568</v>
      </c>
      <c r="J156" s="28"/>
      <c r="K156" s="28"/>
      <c r="L156" s="28"/>
      <c r="M156" s="28"/>
      <c r="N156" s="28">
        <f>SUM(E155:N155)/10</f>
        <v>167.69888342203086</v>
      </c>
      <c r="P156" s="181"/>
      <c r="Q156" s="221"/>
      <c r="R156" s="20" t="s">
        <v>22</v>
      </c>
      <c r="S156" s="28"/>
      <c r="T156" s="28"/>
      <c r="U156" s="28"/>
      <c r="V156" s="28"/>
      <c r="W156" s="28">
        <f>SUM(S155:W155)/5</f>
        <v>239.24897119341568</v>
      </c>
      <c r="X156" s="28"/>
      <c r="Y156" s="28"/>
      <c r="Z156" s="28"/>
      <c r="AA156" s="28"/>
      <c r="AB156" s="28">
        <f>SUM(S155:AB155)/10</f>
        <v>167.69888342203086</v>
      </c>
      <c r="AD156" s="181"/>
      <c r="AE156" s="221"/>
      <c r="AF156" s="20" t="s">
        <v>22</v>
      </c>
      <c r="AG156" s="28"/>
      <c r="AH156" s="28"/>
      <c r="AI156" s="28"/>
      <c r="AJ156" s="28"/>
      <c r="AK156" s="28">
        <f>SUM(AG155:AK155)/5</f>
        <v>239.24897119341568</v>
      </c>
      <c r="AL156" s="28"/>
      <c r="AM156" s="28"/>
      <c r="AN156" s="28"/>
      <c r="AO156" s="28"/>
      <c r="AP156" s="28">
        <f>SUM(AG155:AP155)/10</f>
        <v>167.69888342203086</v>
      </c>
      <c r="AR156" s="181"/>
      <c r="AS156" s="221"/>
      <c r="AT156" s="20" t="s">
        <v>22</v>
      </c>
      <c r="AU156" s="28"/>
      <c r="AV156" s="28"/>
      <c r="AW156" s="28"/>
      <c r="AX156" s="28"/>
      <c r="AY156" s="28">
        <f>SUM(AU155:AY155)/5</f>
        <v>239.24897119341568</v>
      </c>
      <c r="AZ156" s="28"/>
      <c r="BA156" s="28"/>
      <c r="BB156" s="28"/>
      <c r="BC156" s="28"/>
      <c r="BD156" s="28">
        <f>SUM(AU155:BD155)/10</f>
        <v>167.69888342203086</v>
      </c>
      <c r="BF156" s="181"/>
      <c r="BG156" s="221"/>
      <c r="BH156" s="20" t="s">
        <v>22</v>
      </c>
      <c r="BI156" s="28"/>
      <c r="BJ156" s="28"/>
      <c r="BK156" s="28"/>
      <c r="BL156" s="28"/>
      <c r="BM156" s="28">
        <f>SUM(BI155:BM155)/5</f>
        <v>239.24897119341568</v>
      </c>
      <c r="BN156" s="28"/>
      <c r="BO156" s="28"/>
      <c r="BP156" s="28"/>
      <c r="BQ156" s="28"/>
      <c r="BR156" s="28">
        <f>SUM(BI155:BR155)/10</f>
        <v>167.69888342203086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333.33333333333331</v>
      </c>
      <c r="F157" s="28">
        <f t="shared" ref="F157:N157" si="435">F$100/10*$C155/(2+$E$12)</f>
        <v>611.1111111111112</v>
      </c>
      <c r="G157" s="28">
        <f t="shared" si="435"/>
        <v>842.59259259259261</v>
      </c>
      <c r="H157" s="28">
        <f t="shared" si="435"/>
        <v>1035.493827160494</v>
      </c>
      <c r="I157" s="28">
        <f t="shared" si="435"/>
        <v>1196.2448559670781</v>
      </c>
      <c r="J157" s="28">
        <f t="shared" si="435"/>
        <v>1330.204046639232</v>
      </c>
      <c r="K157" s="28">
        <f t="shared" si="435"/>
        <v>1441.8367055326935</v>
      </c>
      <c r="L157" s="28">
        <f t="shared" si="435"/>
        <v>1534.8639212772443</v>
      </c>
      <c r="M157" s="28">
        <f t="shared" si="435"/>
        <v>1612.3866010643699</v>
      </c>
      <c r="N157" s="28">
        <f t="shared" si="435"/>
        <v>1676.9888342203085</v>
      </c>
      <c r="P157" s="181"/>
      <c r="Q157" s="166"/>
      <c r="R157" s="20" t="s">
        <v>52</v>
      </c>
      <c r="S157" s="28">
        <f>S$100/10*$C155/(2+$E$12)</f>
        <v>333.33333333333331</v>
      </c>
      <c r="T157" s="28">
        <f t="shared" ref="T157:AB157" si="436">T$100/10*$C155/(2+$E$12)</f>
        <v>611.1111111111112</v>
      </c>
      <c r="U157" s="28">
        <f t="shared" si="436"/>
        <v>842.59259259259261</v>
      </c>
      <c r="V157" s="28">
        <f t="shared" si="436"/>
        <v>1035.493827160494</v>
      </c>
      <c r="W157" s="28">
        <f t="shared" si="436"/>
        <v>1196.2448559670781</v>
      </c>
      <c r="X157" s="28">
        <f t="shared" si="436"/>
        <v>1330.204046639232</v>
      </c>
      <c r="Y157" s="28">
        <f t="shared" si="436"/>
        <v>1441.8367055326935</v>
      </c>
      <c r="Z157" s="28">
        <f t="shared" si="436"/>
        <v>1534.8639212772443</v>
      </c>
      <c r="AA157" s="28">
        <f t="shared" si="436"/>
        <v>1612.3866010643699</v>
      </c>
      <c r="AB157" s="28">
        <f t="shared" si="436"/>
        <v>1676.9888342203085</v>
      </c>
      <c r="AD157" s="181"/>
      <c r="AE157" s="166"/>
      <c r="AF157" s="20" t="s">
        <v>52</v>
      </c>
      <c r="AG157" s="28">
        <f>AG$100/10*$C155/(2+$E$12)</f>
        <v>333.33333333333331</v>
      </c>
      <c r="AH157" s="28">
        <f t="shared" ref="AH157:AP157" si="437">AH$100/10*$C155/(2+$E$12)</f>
        <v>611.1111111111112</v>
      </c>
      <c r="AI157" s="28">
        <f t="shared" si="437"/>
        <v>842.59259259259261</v>
      </c>
      <c r="AJ157" s="28">
        <f t="shared" si="437"/>
        <v>1035.493827160494</v>
      </c>
      <c r="AK157" s="28">
        <f t="shared" si="437"/>
        <v>1196.2448559670781</v>
      </c>
      <c r="AL157" s="28">
        <f t="shared" si="437"/>
        <v>1330.204046639232</v>
      </c>
      <c r="AM157" s="28">
        <f t="shared" si="437"/>
        <v>1441.8367055326935</v>
      </c>
      <c r="AN157" s="28">
        <f t="shared" si="437"/>
        <v>1534.8639212772443</v>
      </c>
      <c r="AO157" s="28">
        <f t="shared" si="437"/>
        <v>1612.3866010643699</v>
      </c>
      <c r="AP157" s="28">
        <f t="shared" si="437"/>
        <v>1676.9888342203085</v>
      </c>
      <c r="AR157" s="181"/>
      <c r="AS157" s="166"/>
      <c r="AT157" s="20" t="s">
        <v>52</v>
      </c>
      <c r="AU157" s="28">
        <f>AU$100/10*$C155/(2+$E$12)</f>
        <v>333.33333333333331</v>
      </c>
      <c r="AV157" s="28">
        <f t="shared" ref="AV157:BD157" si="438">AV$100/10*$C155/(2+$E$12)</f>
        <v>611.1111111111112</v>
      </c>
      <c r="AW157" s="28">
        <f t="shared" si="438"/>
        <v>842.59259259259261</v>
      </c>
      <c r="AX157" s="28">
        <f t="shared" si="438"/>
        <v>1035.493827160494</v>
      </c>
      <c r="AY157" s="28">
        <f t="shared" si="438"/>
        <v>1196.2448559670781</v>
      </c>
      <c r="AZ157" s="28">
        <f t="shared" si="438"/>
        <v>1330.204046639232</v>
      </c>
      <c r="BA157" s="28">
        <f t="shared" si="438"/>
        <v>1441.8367055326935</v>
      </c>
      <c r="BB157" s="28">
        <f t="shared" si="438"/>
        <v>1534.8639212772443</v>
      </c>
      <c r="BC157" s="28">
        <f t="shared" si="438"/>
        <v>1612.3866010643699</v>
      </c>
      <c r="BD157" s="28">
        <f t="shared" si="438"/>
        <v>1676.9888342203085</v>
      </c>
      <c r="BF157" s="181"/>
      <c r="BG157" s="166"/>
      <c r="BH157" s="20" t="s">
        <v>52</v>
      </c>
      <c r="BI157" s="28">
        <f>BI$100/10*$C155/(2+$E$12)</f>
        <v>333.33333333333331</v>
      </c>
      <c r="BJ157" s="28">
        <f t="shared" ref="BJ157:BR157" si="439">BJ$100/10*$C155/(2+$E$12)</f>
        <v>611.1111111111112</v>
      </c>
      <c r="BK157" s="28">
        <f t="shared" si="439"/>
        <v>842.59259259259261</v>
      </c>
      <c r="BL157" s="28">
        <f t="shared" si="439"/>
        <v>1035.493827160494</v>
      </c>
      <c r="BM157" s="28">
        <f t="shared" si="439"/>
        <v>1196.2448559670781</v>
      </c>
      <c r="BN157" s="28">
        <f t="shared" si="439"/>
        <v>1330.204046639232</v>
      </c>
      <c r="BO157" s="28">
        <f t="shared" si="439"/>
        <v>1441.8367055326935</v>
      </c>
      <c r="BP157" s="28">
        <f t="shared" si="439"/>
        <v>1534.8639212772443</v>
      </c>
      <c r="BQ157" s="28">
        <f t="shared" si="439"/>
        <v>1612.3866010643699</v>
      </c>
      <c r="BR157" s="28">
        <f t="shared" si="439"/>
        <v>1676.9888342203085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6666.666666666667</v>
      </c>
      <c r="F158" s="28">
        <f t="shared" ref="F158:N158" si="440">F$99/10*$C158/(2+$E$12)</f>
        <v>5555.5555555555575</v>
      </c>
      <c r="G158" s="28">
        <f t="shared" si="440"/>
        <v>4629.6296296296277</v>
      </c>
      <c r="H158" s="28">
        <f t="shared" si="440"/>
        <v>3858.0246913580263</v>
      </c>
      <c r="I158" s="28">
        <f t="shared" si="440"/>
        <v>3215.0205761316865</v>
      </c>
      <c r="J158" s="28">
        <f t="shared" si="440"/>
        <v>2679.1838134430759</v>
      </c>
      <c r="K158" s="28">
        <f t="shared" si="440"/>
        <v>2232.6531778692261</v>
      </c>
      <c r="L158" s="28">
        <f t="shared" si="440"/>
        <v>1860.5443148910217</v>
      </c>
      <c r="M158" s="28">
        <f t="shared" si="440"/>
        <v>1550.4535957425157</v>
      </c>
      <c r="N158" s="28">
        <f t="shared" si="440"/>
        <v>1292.0446631187676</v>
      </c>
      <c r="P158" s="181"/>
      <c r="Q158" s="220">
        <v>400000</v>
      </c>
      <c r="R158" s="58" t="s">
        <v>19</v>
      </c>
      <c r="S158" s="28">
        <f>S$99/10*$C158/(2+$E$12)</f>
        <v>6666.666666666667</v>
      </c>
      <c r="T158" s="28">
        <f t="shared" ref="T158:AB158" si="441">T$99/10*$C158/(2+$E$12)</f>
        <v>5555.5555555555575</v>
      </c>
      <c r="U158" s="28">
        <f t="shared" si="441"/>
        <v>4629.6296296296277</v>
      </c>
      <c r="V158" s="28">
        <f t="shared" si="441"/>
        <v>3858.0246913580263</v>
      </c>
      <c r="W158" s="28">
        <f t="shared" si="441"/>
        <v>3215.0205761316865</v>
      </c>
      <c r="X158" s="28">
        <f t="shared" si="441"/>
        <v>2679.1838134430759</v>
      </c>
      <c r="Y158" s="28">
        <f t="shared" si="441"/>
        <v>2232.6531778692261</v>
      </c>
      <c r="Z158" s="28">
        <f t="shared" si="441"/>
        <v>1860.5443148910217</v>
      </c>
      <c r="AA158" s="28">
        <f t="shared" si="441"/>
        <v>1550.4535957425157</v>
      </c>
      <c r="AB158" s="28">
        <f t="shared" si="441"/>
        <v>1292.0446631187676</v>
      </c>
      <c r="AD158" s="181"/>
      <c r="AE158" s="220">
        <v>400000</v>
      </c>
      <c r="AF158" s="58" t="s">
        <v>19</v>
      </c>
      <c r="AG158" s="28">
        <f>AG$99/10*$C158/(2+$E$12)</f>
        <v>6666.666666666667</v>
      </c>
      <c r="AH158" s="28">
        <f t="shared" ref="AH158:AP158" si="442">AH$99/10*$C158/(2+$E$12)</f>
        <v>5555.5555555555575</v>
      </c>
      <c r="AI158" s="28">
        <f t="shared" si="442"/>
        <v>4629.6296296296277</v>
      </c>
      <c r="AJ158" s="28">
        <f t="shared" si="442"/>
        <v>3858.0246913580263</v>
      </c>
      <c r="AK158" s="28">
        <f t="shared" si="442"/>
        <v>3215.0205761316865</v>
      </c>
      <c r="AL158" s="28">
        <f t="shared" si="442"/>
        <v>2679.1838134430759</v>
      </c>
      <c r="AM158" s="28">
        <f t="shared" si="442"/>
        <v>2232.6531778692261</v>
      </c>
      <c r="AN158" s="28">
        <f t="shared" si="442"/>
        <v>1860.5443148910217</v>
      </c>
      <c r="AO158" s="28">
        <f t="shared" si="442"/>
        <v>1550.4535957425157</v>
      </c>
      <c r="AP158" s="28">
        <f t="shared" si="442"/>
        <v>1292.0446631187676</v>
      </c>
      <c r="AR158" s="181"/>
      <c r="AS158" s="220">
        <v>400000</v>
      </c>
      <c r="AT158" s="58" t="s">
        <v>19</v>
      </c>
      <c r="AU158" s="28">
        <f>AU$99/10*$C158/(2+$E$12)</f>
        <v>6666.666666666667</v>
      </c>
      <c r="AV158" s="28">
        <f t="shared" ref="AV158:BD158" si="443">AV$99/10*$C158/(2+$E$12)</f>
        <v>5555.5555555555575</v>
      </c>
      <c r="AW158" s="28">
        <f t="shared" si="443"/>
        <v>4629.6296296296277</v>
      </c>
      <c r="AX158" s="28">
        <f t="shared" si="443"/>
        <v>3858.0246913580263</v>
      </c>
      <c r="AY158" s="28">
        <f t="shared" si="443"/>
        <v>3215.0205761316865</v>
      </c>
      <c r="AZ158" s="28">
        <f t="shared" si="443"/>
        <v>2679.1838134430759</v>
      </c>
      <c r="BA158" s="28">
        <f t="shared" si="443"/>
        <v>2232.6531778692261</v>
      </c>
      <c r="BB158" s="28">
        <f t="shared" si="443"/>
        <v>1860.5443148910217</v>
      </c>
      <c r="BC158" s="28">
        <f t="shared" si="443"/>
        <v>1550.4535957425157</v>
      </c>
      <c r="BD158" s="28">
        <f t="shared" si="443"/>
        <v>1292.0446631187676</v>
      </c>
      <c r="BF158" s="181"/>
      <c r="BG158" s="220">
        <v>400000</v>
      </c>
      <c r="BH158" s="58" t="s">
        <v>19</v>
      </c>
      <c r="BI158" s="28">
        <f>BI$99/10*$C158/(2+$E$12)</f>
        <v>6666.666666666667</v>
      </c>
      <c r="BJ158" s="28">
        <f t="shared" ref="BJ158:BR158" si="444">BJ$99/10*$C158/(2+$E$12)</f>
        <v>5555.5555555555575</v>
      </c>
      <c r="BK158" s="28">
        <f t="shared" si="444"/>
        <v>4629.6296296296277</v>
      </c>
      <c r="BL158" s="28">
        <f t="shared" si="444"/>
        <v>3858.0246913580263</v>
      </c>
      <c r="BM158" s="28">
        <f t="shared" si="444"/>
        <v>3215.0205761316865</v>
      </c>
      <c r="BN158" s="28">
        <f t="shared" si="444"/>
        <v>2679.1838134430759</v>
      </c>
      <c r="BO158" s="28">
        <f t="shared" si="444"/>
        <v>2232.6531778692261</v>
      </c>
      <c r="BP158" s="28">
        <f t="shared" si="444"/>
        <v>1860.5443148910217</v>
      </c>
      <c r="BQ158" s="28">
        <f t="shared" si="444"/>
        <v>1550.4535957425157</v>
      </c>
      <c r="BR158" s="28">
        <f t="shared" si="444"/>
        <v>1292.0446631187676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4784.9794238683135</v>
      </c>
      <c r="J159" s="28"/>
      <c r="K159" s="28"/>
      <c r="L159" s="28"/>
      <c r="M159" s="28"/>
      <c r="N159" s="28">
        <f>SUM(E158:N158)/10</f>
        <v>3353.9776684406179</v>
      </c>
      <c r="P159" s="181"/>
      <c r="Q159" s="221"/>
      <c r="R159" s="20" t="s">
        <v>22</v>
      </c>
      <c r="S159" s="28"/>
      <c r="T159" s="28"/>
      <c r="U159" s="28"/>
      <c r="V159" s="28"/>
      <c r="W159" s="28">
        <f>SUM(S158:W158)/5</f>
        <v>4784.9794238683135</v>
      </c>
      <c r="X159" s="28"/>
      <c r="Y159" s="28"/>
      <c r="Z159" s="28"/>
      <c r="AA159" s="28"/>
      <c r="AB159" s="28">
        <f>SUM(S158:AB158)/10</f>
        <v>3353.9776684406179</v>
      </c>
      <c r="AD159" s="181"/>
      <c r="AE159" s="221"/>
      <c r="AF159" s="20" t="s">
        <v>22</v>
      </c>
      <c r="AG159" s="28"/>
      <c r="AH159" s="28"/>
      <c r="AI159" s="28"/>
      <c r="AJ159" s="28"/>
      <c r="AK159" s="28">
        <f>SUM(AG158:AK158)/5</f>
        <v>4784.9794238683135</v>
      </c>
      <c r="AL159" s="28"/>
      <c r="AM159" s="28"/>
      <c r="AN159" s="28"/>
      <c r="AO159" s="28"/>
      <c r="AP159" s="28">
        <f>SUM(AG158:AP158)/10</f>
        <v>3353.9776684406179</v>
      </c>
      <c r="AR159" s="181"/>
      <c r="AS159" s="221"/>
      <c r="AT159" s="20" t="s">
        <v>22</v>
      </c>
      <c r="AU159" s="28"/>
      <c r="AV159" s="28"/>
      <c r="AW159" s="28"/>
      <c r="AX159" s="28"/>
      <c r="AY159" s="28">
        <f>SUM(AU158:AY158)/5</f>
        <v>4784.9794238683135</v>
      </c>
      <c r="AZ159" s="28"/>
      <c r="BA159" s="28"/>
      <c r="BB159" s="28"/>
      <c r="BC159" s="28"/>
      <c r="BD159" s="28">
        <f>SUM(AU158:BD158)/10</f>
        <v>3353.9776684406179</v>
      </c>
      <c r="BF159" s="181"/>
      <c r="BG159" s="221"/>
      <c r="BH159" s="20" t="s">
        <v>22</v>
      </c>
      <c r="BI159" s="28"/>
      <c r="BJ159" s="28"/>
      <c r="BK159" s="28"/>
      <c r="BL159" s="28"/>
      <c r="BM159" s="28">
        <f>SUM(BI158:BM158)/5</f>
        <v>4784.9794238683135</v>
      </c>
      <c r="BN159" s="28"/>
      <c r="BO159" s="28"/>
      <c r="BP159" s="28"/>
      <c r="BQ159" s="28"/>
      <c r="BR159" s="28">
        <f>SUM(BI158:BR158)/10</f>
        <v>3353.9776684406179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6666.666666666667</v>
      </c>
      <c r="F160" s="28">
        <f t="shared" ref="F160:N160" si="445">F$100/10*$C158/(2+$E$12)</f>
        <v>12222.222222222224</v>
      </c>
      <c r="G160" s="28">
        <f t="shared" si="445"/>
        <v>16851.85185185185</v>
      </c>
      <c r="H160" s="28">
        <f t="shared" si="445"/>
        <v>20709.876543209877</v>
      </c>
      <c r="I160" s="28">
        <f t="shared" si="445"/>
        <v>23924.897119341564</v>
      </c>
      <c r="J160" s="28">
        <f t="shared" si="445"/>
        <v>26604.080932784636</v>
      </c>
      <c r="K160" s="28">
        <f t="shared" si="445"/>
        <v>28836.734110653866</v>
      </c>
      <c r="L160" s="28">
        <f t="shared" si="445"/>
        <v>30697.27842554489</v>
      </c>
      <c r="M160" s="28">
        <f t="shared" si="445"/>
        <v>32247.7320212874</v>
      </c>
      <c r="N160" s="28">
        <f t="shared" si="445"/>
        <v>33539.77668440617</v>
      </c>
      <c r="P160" s="181"/>
      <c r="Q160" s="166"/>
      <c r="R160" s="20" t="s">
        <v>52</v>
      </c>
      <c r="S160" s="28">
        <f>S$100/10*$C158/(2+$E$12)</f>
        <v>6666.666666666667</v>
      </c>
      <c r="T160" s="28">
        <f t="shared" ref="T160:AB160" si="446">T$100/10*$C158/(2+$E$12)</f>
        <v>12222.222222222224</v>
      </c>
      <c r="U160" s="28">
        <f t="shared" si="446"/>
        <v>16851.85185185185</v>
      </c>
      <c r="V160" s="28">
        <f t="shared" si="446"/>
        <v>20709.876543209877</v>
      </c>
      <c r="W160" s="28">
        <f t="shared" si="446"/>
        <v>23924.897119341564</v>
      </c>
      <c r="X160" s="28">
        <f t="shared" si="446"/>
        <v>26604.080932784636</v>
      </c>
      <c r="Y160" s="28">
        <f t="shared" si="446"/>
        <v>28836.734110653866</v>
      </c>
      <c r="Z160" s="28">
        <f t="shared" si="446"/>
        <v>30697.27842554489</v>
      </c>
      <c r="AA160" s="28">
        <f t="shared" si="446"/>
        <v>32247.7320212874</v>
      </c>
      <c r="AB160" s="28">
        <f t="shared" si="446"/>
        <v>33539.77668440617</v>
      </c>
      <c r="AD160" s="181"/>
      <c r="AE160" s="166"/>
      <c r="AF160" s="20" t="s">
        <v>52</v>
      </c>
      <c r="AG160" s="28">
        <f>AG$100/10*$C158/(2+$E$12)</f>
        <v>6666.666666666667</v>
      </c>
      <c r="AH160" s="28">
        <f t="shared" ref="AH160:AP160" si="447">AH$100/10*$C158/(2+$E$12)</f>
        <v>12222.222222222224</v>
      </c>
      <c r="AI160" s="28">
        <f t="shared" si="447"/>
        <v>16851.85185185185</v>
      </c>
      <c r="AJ160" s="28">
        <f t="shared" si="447"/>
        <v>20709.876543209877</v>
      </c>
      <c r="AK160" s="28">
        <f t="shared" si="447"/>
        <v>23924.897119341564</v>
      </c>
      <c r="AL160" s="28">
        <f t="shared" si="447"/>
        <v>26604.080932784636</v>
      </c>
      <c r="AM160" s="28">
        <f t="shared" si="447"/>
        <v>28836.734110653866</v>
      </c>
      <c r="AN160" s="28">
        <f t="shared" si="447"/>
        <v>30697.27842554489</v>
      </c>
      <c r="AO160" s="28">
        <f t="shared" si="447"/>
        <v>32247.7320212874</v>
      </c>
      <c r="AP160" s="28">
        <f t="shared" si="447"/>
        <v>33539.77668440617</v>
      </c>
      <c r="AR160" s="181"/>
      <c r="AS160" s="166"/>
      <c r="AT160" s="20" t="s">
        <v>52</v>
      </c>
      <c r="AU160" s="28">
        <f>AU$100/10*$C158/(2+$E$12)</f>
        <v>6666.666666666667</v>
      </c>
      <c r="AV160" s="28">
        <f t="shared" ref="AV160:BD160" si="448">AV$100/10*$C158/(2+$E$12)</f>
        <v>12222.222222222224</v>
      </c>
      <c r="AW160" s="28">
        <f t="shared" si="448"/>
        <v>16851.85185185185</v>
      </c>
      <c r="AX160" s="28">
        <f t="shared" si="448"/>
        <v>20709.876543209877</v>
      </c>
      <c r="AY160" s="28">
        <f t="shared" si="448"/>
        <v>23924.897119341564</v>
      </c>
      <c r="AZ160" s="28">
        <f t="shared" si="448"/>
        <v>26604.080932784636</v>
      </c>
      <c r="BA160" s="28">
        <f t="shared" si="448"/>
        <v>28836.734110653866</v>
      </c>
      <c r="BB160" s="28">
        <f t="shared" si="448"/>
        <v>30697.27842554489</v>
      </c>
      <c r="BC160" s="28">
        <f t="shared" si="448"/>
        <v>32247.7320212874</v>
      </c>
      <c r="BD160" s="28">
        <f t="shared" si="448"/>
        <v>33539.77668440617</v>
      </c>
      <c r="BF160" s="181"/>
      <c r="BG160" s="166"/>
      <c r="BH160" s="20" t="s">
        <v>52</v>
      </c>
      <c r="BI160" s="28">
        <f>BI$100/10*$C158/(2+$E$12)</f>
        <v>6666.666666666667</v>
      </c>
      <c r="BJ160" s="28">
        <f t="shared" ref="BJ160:BR160" si="449">BJ$100/10*$C158/(2+$E$12)</f>
        <v>12222.222222222224</v>
      </c>
      <c r="BK160" s="28">
        <f t="shared" si="449"/>
        <v>16851.85185185185</v>
      </c>
      <c r="BL160" s="28">
        <f t="shared" si="449"/>
        <v>20709.876543209877</v>
      </c>
      <c r="BM160" s="28">
        <f t="shared" si="449"/>
        <v>23924.897119341564</v>
      </c>
      <c r="BN160" s="28">
        <f t="shared" si="449"/>
        <v>26604.080932784636</v>
      </c>
      <c r="BO160" s="28">
        <f t="shared" si="449"/>
        <v>28836.734110653866</v>
      </c>
      <c r="BP160" s="28">
        <f t="shared" si="449"/>
        <v>30697.27842554489</v>
      </c>
      <c r="BQ160" s="28">
        <f t="shared" si="449"/>
        <v>32247.7320212874</v>
      </c>
      <c r="BR160" s="28">
        <f t="shared" si="449"/>
        <v>33539.77668440617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16666.666666666664</v>
      </c>
      <c r="F161" s="30">
        <f t="shared" ref="F161:N161" si="450">F$99/10*$C$161/(2+$E$12)</f>
        <v>13888.888888888892</v>
      </c>
      <c r="G161" s="30">
        <f t="shared" si="450"/>
        <v>11574.074074074071</v>
      </c>
      <c r="H161" s="30">
        <f t="shared" si="450"/>
        <v>9645.0617283950651</v>
      </c>
      <c r="I161" s="30">
        <f t="shared" si="450"/>
        <v>8037.5514403292154</v>
      </c>
      <c r="J161" s="30">
        <f t="shared" si="450"/>
        <v>6697.9595336076891</v>
      </c>
      <c r="K161" s="30">
        <f t="shared" si="450"/>
        <v>5581.6329446730642</v>
      </c>
      <c r="L161" s="30">
        <f t="shared" si="450"/>
        <v>4651.3607872275543</v>
      </c>
      <c r="M161" s="30">
        <f t="shared" si="450"/>
        <v>3876.1339893562895</v>
      </c>
      <c r="N161" s="30">
        <f t="shared" si="450"/>
        <v>3230.1116577969187</v>
      </c>
      <c r="P161" s="181"/>
      <c r="Q161" s="222">
        <v>1000000</v>
      </c>
      <c r="R161" s="16" t="s">
        <v>19</v>
      </c>
      <c r="S161" s="30">
        <f>S$99/10*$C$161/(2+$E$12)</f>
        <v>16666.666666666664</v>
      </c>
      <c r="T161" s="30">
        <f t="shared" ref="T161:AB161" si="451">T$99/10*$C$161/(2+$E$12)</f>
        <v>13888.888888888892</v>
      </c>
      <c r="U161" s="30">
        <f t="shared" si="451"/>
        <v>11574.074074074071</v>
      </c>
      <c r="V161" s="30">
        <f t="shared" si="451"/>
        <v>9645.0617283950651</v>
      </c>
      <c r="W161" s="30">
        <f t="shared" si="451"/>
        <v>8037.5514403292154</v>
      </c>
      <c r="X161" s="30">
        <f t="shared" si="451"/>
        <v>6697.9595336076891</v>
      </c>
      <c r="Y161" s="30">
        <f t="shared" si="451"/>
        <v>5581.6329446730642</v>
      </c>
      <c r="Z161" s="30">
        <f t="shared" si="451"/>
        <v>4651.3607872275543</v>
      </c>
      <c r="AA161" s="30">
        <f t="shared" si="451"/>
        <v>3876.1339893562895</v>
      </c>
      <c r="AB161" s="30">
        <f t="shared" si="451"/>
        <v>3230.1116577969187</v>
      </c>
      <c r="AD161" s="181"/>
      <c r="AE161" s="222">
        <v>1000000</v>
      </c>
      <c r="AF161" s="16" t="s">
        <v>19</v>
      </c>
      <c r="AG161" s="30">
        <f>AG$99/10*$C$161/(2+$E$12)</f>
        <v>16666.666666666664</v>
      </c>
      <c r="AH161" s="30">
        <f t="shared" ref="AH161:AP161" si="452">AH$99/10*$C$161/(2+$E$12)</f>
        <v>13888.888888888892</v>
      </c>
      <c r="AI161" s="30">
        <f t="shared" si="452"/>
        <v>11574.074074074071</v>
      </c>
      <c r="AJ161" s="30">
        <f t="shared" si="452"/>
        <v>9645.0617283950651</v>
      </c>
      <c r="AK161" s="30">
        <f t="shared" si="452"/>
        <v>8037.5514403292154</v>
      </c>
      <c r="AL161" s="30">
        <f t="shared" si="452"/>
        <v>6697.9595336076891</v>
      </c>
      <c r="AM161" s="30">
        <f t="shared" si="452"/>
        <v>5581.6329446730642</v>
      </c>
      <c r="AN161" s="30">
        <f t="shared" si="452"/>
        <v>4651.3607872275543</v>
      </c>
      <c r="AO161" s="30">
        <f t="shared" si="452"/>
        <v>3876.1339893562895</v>
      </c>
      <c r="AP161" s="30">
        <f t="shared" si="452"/>
        <v>3230.1116577969187</v>
      </c>
      <c r="AR161" s="181"/>
      <c r="AS161" s="222">
        <v>1000000</v>
      </c>
      <c r="AT161" s="16" t="s">
        <v>19</v>
      </c>
      <c r="AU161" s="30">
        <f>AU$99/10*$C$161/(2+$E$12)</f>
        <v>16666.666666666664</v>
      </c>
      <c r="AV161" s="30">
        <f t="shared" ref="AV161:BD161" si="453">AV$99/10*$C$161/(2+$E$12)</f>
        <v>13888.888888888892</v>
      </c>
      <c r="AW161" s="30">
        <f t="shared" si="453"/>
        <v>11574.074074074071</v>
      </c>
      <c r="AX161" s="30">
        <f t="shared" si="453"/>
        <v>9645.0617283950651</v>
      </c>
      <c r="AY161" s="30">
        <f t="shared" si="453"/>
        <v>8037.5514403292154</v>
      </c>
      <c r="AZ161" s="30">
        <f t="shared" si="453"/>
        <v>6697.9595336076891</v>
      </c>
      <c r="BA161" s="30">
        <f t="shared" si="453"/>
        <v>5581.6329446730642</v>
      </c>
      <c r="BB161" s="30">
        <f t="shared" si="453"/>
        <v>4651.3607872275543</v>
      </c>
      <c r="BC161" s="30">
        <f t="shared" si="453"/>
        <v>3876.1339893562895</v>
      </c>
      <c r="BD161" s="30">
        <f t="shared" si="453"/>
        <v>3230.1116577969187</v>
      </c>
      <c r="BF161" s="181"/>
      <c r="BG161" s="222">
        <v>1000000</v>
      </c>
      <c r="BH161" s="16" t="s">
        <v>19</v>
      </c>
      <c r="BI161" s="30">
        <f>BI$99/10*$C$161/(2+$E$12)</f>
        <v>16666.666666666664</v>
      </c>
      <c r="BJ161" s="30">
        <f t="shared" ref="BJ161:BR161" si="454">BJ$99/10*$C$161/(2+$E$12)</f>
        <v>13888.888888888892</v>
      </c>
      <c r="BK161" s="30">
        <f t="shared" si="454"/>
        <v>11574.074074074071</v>
      </c>
      <c r="BL161" s="30">
        <f t="shared" si="454"/>
        <v>9645.0617283950651</v>
      </c>
      <c r="BM161" s="30">
        <f t="shared" si="454"/>
        <v>8037.5514403292154</v>
      </c>
      <c r="BN161" s="30">
        <f t="shared" si="454"/>
        <v>6697.9595336076891</v>
      </c>
      <c r="BO161" s="30">
        <f t="shared" si="454"/>
        <v>5581.6329446730642</v>
      </c>
      <c r="BP161" s="30">
        <f t="shared" si="454"/>
        <v>4651.3607872275543</v>
      </c>
      <c r="BQ161" s="30">
        <f t="shared" si="454"/>
        <v>3876.1339893562895</v>
      </c>
      <c r="BR161" s="30">
        <f t="shared" si="454"/>
        <v>3230.1116577969187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11962.448559670782</v>
      </c>
      <c r="J162" s="30"/>
      <c r="K162" s="30"/>
      <c r="L162" s="30"/>
      <c r="M162" s="30"/>
      <c r="N162" s="30">
        <f>SUM(E161:N161)/10</f>
        <v>8384.9441711015425</v>
      </c>
      <c r="P162" s="181"/>
      <c r="Q162" s="223"/>
      <c r="R162" s="16" t="s">
        <v>22</v>
      </c>
      <c r="S162" s="30"/>
      <c r="T162" s="30"/>
      <c r="U162" s="30"/>
      <c r="V162" s="30"/>
      <c r="W162" s="30">
        <f>SUM(S161:W161)/5</f>
        <v>11962.448559670782</v>
      </c>
      <c r="X162" s="30"/>
      <c r="Y162" s="30"/>
      <c r="Z162" s="30"/>
      <c r="AA162" s="30"/>
      <c r="AB162" s="30">
        <f>SUM(S161:AB161)/10</f>
        <v>8384.9441711015425</v>
      </c>
      <c r="AD162" s="181"/>
      <c r="AE162" s="223"/>
      <c r="AF162" s="16" t="s">
        <v>22</v>
      </c>
      <c r="AG162" s="30"/>
      <c r="AH162" s="30"/>
      <c r="AI162" s="30"/>
      <c r="AJ162" s="30"/>
      <c r="AK162" s="30">
        <f>SUM(AG161:AK161)/5</f>
        <v>11962.448559670782</v>
      </c>
      <c r="AL162" s="30"/>
      <c r="AM162" s="30"/>
      <c r="AN162" s="30"/>
      <c r="AO162" s="30"/>
      <c r="AP162" s="30">
        <f>SUM(AG161:AP161)/10</f>
        <v>8384.9441711015425</v>
      </c>
      <c r="AR162" s="181"/>
      <c r="AS162" s="223"/>
      <c r="AT162" s="16" t="s">
        <v>22</v>
      </c>
      <c r="AU162" s="30"/>
      <c r="AV162" s="30"/>
      <c r="AW162" s="30"/>
      <c r="AX162" s="30"/>
      <c r="AY162" s="30">
        <f>SUM(AU161:AY161)/5</f>
        <v>11962.448559670782</v>
      </c>
      <c r="AZ162" s="30"/>
      <c r="BA162" s="30"/>
      <c r="BB162" s="30"/>
      <c r="BC162" s="30"/>
      <c r="BD162" s="30">
        <f>SUM(AU161:BD161)/10</f>
        <v>8384.9441711015425</v>
      </c>
      <c r="BF162" s="181"/>
      <c r="BG162" s="223"/>
      <c r="BH162" s="16" t="s">
        <v>22</v>
      </c>
      <c r="BI162" s="30"/>
      <c r="BJ162" s="30"/>
      <c r="BK162" s="30"/>
      <c r="BL162" s="30"/>
      <c r="BM162" s="30">
        <f>SUM(BI161:BM161)/5</f>
        <v>11962.448559670782</v>
      </c>
      <c r="BN162" s="30"/>
      <c r="BO162" s="30"/>
      <c r="BP162" s="30"/>
      <c r="BQ162" s="30"/>
      <c r="BR162" s="30">
        <f>SUM(BI161:BR161)/10</f>
        <v>8384.9441711015425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16666.666666666664</v>
      </c>
      <c r="F163" s="30">
        <f t="shared" ref="F163:N163" si="455">F$100/10*$C161/(2+$E$12)</f>
        <v>30555.555555555558</v>
      </c>
      <c r="G163" s="30">
        <f t="shared" si="455"/>
        <v>42129.629629629628</v>
      </c>
      <c r="H163" s="30">
        <f t="shared" si="455"/>
        <v>51774.691358024691</v>
      </c>
      <c r="I163" s="30">
        <f t="shared" si="455"/>
        <v>59812.242798353902</v>
      </c>
      <c r="J163" s="30">
        <f t="shared" si="455"/>
        <v>66510.202331961598</v>
      </c>
      <c r="K163" s="30">
        <f t="shared" si="455"/>
        <v>72091.83527663468</v>
      </c>
      <c r="L163" s="30">
        <f t="shared" si="455"/>
        <v>76743.196063862211</v>
      </c>
      <c r="M163" s="30">
        <f t="shared" si="455"/>
        <v>80619.330053218509</v>
      </c>
      <c r="N163" s="30">
        <f t="shared" si="455"/>
        <v>83849.441711015417</v>
      </c>
      <c r="P163" s="181"/>
      <c r="Q163" s="224"/>
      <c r="R163" s="16" t="s">
        <v>52</v>
      </c>
      <c r="S163" s="30">
        <f>S$100/10*$C161/(2+$E$12)</f>
        <v>16666.666666666664</v>
      </c>
      <c r="T163" s="30">
        <f t="shared" ref="T163:AB163" si="456">T$100/10*$C161/(2+$E$12)</f>
        <v>30555.555555555558</v>
      </c>
      <c r="U163" s="30">
        <f t="shared" si="456"/>
        <v>42129.629629629628</v>
      </c>
      <c r="V163" s="30">
        <f t="shared" si="456"/>
        <v>51774.691358024691</v>
      </c>
      <c r="W163" s="30">
        <f t="shared" si="456"/>
        <v>59812.242798353902</v>
      </c>
      <c r="X163" s="30">
        <f t="shared" si="456"/>
        <v>66510.202331961598</v>
      </c>
      <c r="Y163" s="30">
        <f t="shared" si="456"/>
        <v>72091.83527663468</v>
      </c>
      <c r="Z163" s="30">
        <f t="shared" si="456"/>
        <v>76743.196063862211</v>
      </c>
      <c r="AA163" s="30">
        <f t="shared" si="456"/>
        <v>80619.330053218509</v>
      </c>
      <c r="AB163" s="30">
        <f t="shared" si="456"/>
        <v>83849.441711015417</v>
      </c>
      <c r="AD163" s="181"/>
      <c r="AE163" s="224"/>
      <c r="AF163" s="16" t="s">
        <v>52</v>
      </c>
      <c r="AG163" s="30">
        <f>AG$100/10*$C161/(2+$E$12)</f>
        <v>16666.666666666664</v>
      </c>
      <c r="AH163" s="30">
        <f t="shared" ref="AH163:AP163" si="457">AH$100/10*$C161/(2+$E$12)</f>
        <v>30555.555555555558</v>
      </c>
      <c r="AI163" s="30">
        <f t="shared" si="457"/>
        <v>42129.629629629628</v>
      </c>
      <c r="AJ163" s="30">
        <f t="shared" si="457"/>
        <v>51774.691358024691</v>
      </c>
      <c r="AK163" s="30">
        <f t="shared" si="457"/>
        <v>59812.242798353902</v>
      </c>
      <c r="AL163" s="30">
        <f t="shared" si="457"/>
        <v>66510.202331961598</v>
      </c>
      <c r="AM163" s="30">
        <f t="shared" si="457"/>
        <v>72091.83527663468</v>
      </c>
      <c r="AN163" s="30">
        <f t="shared" si="457"/>
        <v>76743.196063862211</v>
      </c>
      <c r="AO163" s="30">
        <f t="shared" si="457"/>
        <v>80619.330053218509</v>
      </c>
      <c r="AP163" s="30">
        <f t="shared" si="457"/>
        <v>83849.441711015417</v>
      </c>
      <c r="AR163" s="181"/>
      <c r="AS163" s="224"/>
      <c r="AT163" s="16" t="s">
        <v>52</v>
      </c>
      <c r="AU163" s="30">
        <f>AU$100/10*$C161/(2+$E$12)</f>
        <v>16666.666666666664</v>
      </c>
      <c r="AV163" s="30">
        <f t="shared" ref="AV163:BD163" si="458">AV$100/10*$C161/(2+$E$12)</f>
        <v>30555.555555555558</v>
      </c>
      <c r="AW163" s="30">
        <f t="shared" si="458"/>
        <v>42129.629629629628</v>
      </c>
      <c r="AX163" s="30">
        <f t="shared" si="458"/>
        <v>51774.691358024691</v>
      </c>
      <c r="AY163" s="30">
        <f t="shared" si="458"/>
        <v>59812.242798353902</v>
      </c>
      <c r="AZ163" s="30">
        <f t="shared" si="458"/>
        <v>66510.202331961598</v>
      </c>
      <c r="BA163" s="30">
        <f t="shared" si="458"/>
        <v>72091.83527663468</v>
      </c>
      <c r="BB163" s="30">
        <f t="shared" si="458"/>
        <v>76743.196063862211</v>
      </c>
      <c r="BC163" s="30">
        <f t="shared" si="458"/>
        <v>80619.330053218509</v>
      </c>
      <c r="BD163" s="30">
        <f t="shared" si="458"/>
        <v>83849.441711015417</v>
      </c>
      <c r="BF163" s="181"/>
      <c r="BG163" s="224"/>
      <c r="BH163" s="16" t="s">
        <v>52</v>
      </c>
      <c r="BI163" s="30">
        <f>BI$100/10*$C161/(2+$E$12)</f>
        <v>16666.666666666664</v>
      </c>
      <c r="BJ163" s="30">
        <f t="shared" ref="BJ163:BR163" si="459">BJ$100/10*$C161/(2+$E$12)</f>
        <v>30555.555555555558</v>
      </c>
      <c r="BK163" s="30">
        <f t="shared" si="459"/>
        <v>42129.629629629628</v>
      </c>
      <c r="BL163" s="30">
        <f t="shared" si="459"/>
        <v>51774.691358024691</v>
      </c>
      <c r="BM163" s="30">
        <f t="shared" si="459"/>
        <v>59812.242798353902</v>
      </c>
      <c r="BN163" s="30">
        <f t="shared" si="459"/>
        <v>66510.202331961598</v>
      </c>
      <c r="BO163" s="30">
        <f t="shared" si="459"/>
        <v>72091.83527663468</v>
      </c>
      <c r="BP163" s="30">
        <f t="shared" si="459"/>
        <v>76743.196063862211</v>
      </c>
      <c r="BQ163" s="30">
        <f t="shared" si="459"/>
        <v>80619.330053218509</v>
      </c>
      <c r="BR163" s="30">
        <f t="shared" si="459"/>
        <v>83849.441711015417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34999.999999999993</v>
      </c>
      <c r="F164" s="30">
        <f t="shared" ref="F164:N164" si="460">F$99/10*$C164/(2+$E$12)</f>
        <v>29166.666666666675</v>
      </c>
      <c r="G164" s="30">
        <f t="shared" si="460"/>
        <v>24305.555555555547</v>
      </c>
      <c r="H164" s="30">
        <f t="shared" si="460"/>
        <v>20254.629629629639</v>
      </c>
      <c r="I164" s="30">
        <f t="shared" si="460"/>
        <v>16878.858024691352</v>
      </c>
      <c r="J164" s="30">
        <f t="shared" si="460"/>
        <v>14065.715020576148</v>
      </c>
      <c r="K164" s="30">
        <f t="shared" si="460"/>
        <v>11721.429183813438</v>
      </c>
      <c r="L164" s="30">
        <f t="shared" si="460"/>
        <v>9767.8576531778635</v>
      </c>
      <c r="M164" s="30">
        <f t="shared" si="460"/>
        <v>8139.8813776482084</v>
      </c>
      <c r="N164" s="30">
        <f t="shared" si="460"/>
        <v>6783.2344813735299</v>
      </c>
      <c r="P164" s="181"/>
      <c r="Q164" s="222">
        <v>2100000</v>
      </c>
      <c r="R164" s="16" t="s">
        <v>19</v>
      </c>
      <c r="S164" s="30">
        <f>S$99/10*$C164/(2+$E$12)</f>
        <v>34999.999999999993</v>
      </c>
      <c r="T164" s="30">
        <f t="shared" ref="T164:AB164" si="461">T$99/10*$C164/(2+$E$12)</f>
        <v>29166.666666666675</v>
      </c>
      <c r="U164" s="30">
        <f t="shared" si="461"/>
        <v>24305.555555555547</v>
      </c>
      <c r="V164" s="30">
        <f t="shared" si="461"/>
        <v>20254.629629629639</v>
      </c>
      <c r="W164" s="30">
        <f t="shared" si="461"/>
        <v>16878.858024691352</v>
      </c>
      <c r="X164" s="30">
        <f t="shared" si="461"/>
        <v>14065.715020576148</v>
      </c>
      <c r="Y164" s="30">
        <f t="shared" si="461"/>
        <v>11721.429183813438</v>
      </c>
      <c r="Z164" s="30">
        <f t="shared" si="461"/>
        <v>9767.8576531778635</v>
      </c>
      <c r="AA164" s="30">
        <f t="shared" si="461"/>
        <v>8139.8813776482084</v>
      </c>
      <c r="AB164" s="30">
        <f t="shared" si="461"/>
        <v>6783.2344813735299</v>
      </c>
      <c r="AD164" s="181"/>
      <c r="AE164" s="222">
        <v>2100000</v>
      </c>
      <c r="AF164" s="16" t="s">
        <v>19</v>
      </c>
      <c r="AG164" s="30">
        <f>AG$99/10*$C164/(2+$E$12)</f>
        <v>34999.999999999993</v>
      </c>
      <c r="AH164" s="30">
        <f t="shared" ref="AH164:AP164" si="462">AH$99/10*$C164/(2+$E$12)</f>
        <v>29166.666666666675</v>
      </c>
      <c r="AI164" s="30">
        <f t="shared" si="462"/>
        <v>24305.555555555547</v>
      </c>
      <c r="AJ164" s="30">
        <f t="shared" si="462"/>
        <v>20254.629629629639</v>
      </c>
      <c r="AK164" s="30">
        <f t="shared" si="462"/>
        <v>16878.858024691352</v>
      </c>
      <c r="AL164" s="30">
        <f t="shared" si="462"/>
        <v>14065.715020576148</v>
      </c>
      <c r="AM164" s="30">
        <f t="shared" si="462"/>
        <v>11721.429183813438</v>
      </c>
      <c r="AN164" s="30">
        <f t="shared" si="462"/>
        <v>9767.8576531778635</v>
      </c>
      <c r="AO164" s="30">
        <f t="shared" si="462"/>
        <v>8139.8813776482084</v>
      </c>
      <c r="AP164" s="30">
        <f t="shared" si="462"/>
        <v>6783.2344813735299</v>
      </c>
      <c r="AR164" s="181"/>
      <c r="AS164" s="222">
        <v>2100000</v>
      </c>
      <c r="AT164" s="16" t="s">
        <v>19</v>
      </c>
      <c r="AU164" s="30">
        <f>AU$99/10*$C164/(2+$E$12)</f>
        <v>34999.999999999993</v>
      </c>
      <c r="AV164" s="30">
        <f t="shared" ref="AV164:BD164" si="463">AV$99/10*$C164/(2+$E$12)</f>
        <v>29166.666666666675</v>
      </c>
      <c r="AW164" s="30">
        <f t="shared" si="463"/>
        <v>24305.555555555547</v>
      </c>
      <c r="AX164" s="30">
        <f t="shared" si="463"/>
        <v>20254.629629629639</v>
      </c>
      <c r="AY164" s="30">
        <f t="shared" si="463"/>
        <v>16878.858024691352</v>
      </c>
      <c r="AZ164" s="30">
        <f t="shared" si="463"/>
        <v>14065.715020576148</v>
      </c>
      <c r="BA164" s="30">
        <f t="shared" si="463"/>
        <v>11721.429183813438</v>
      </c>
      <c r="BB164" s="30">
        <f t="shared" si="463"/>
        <v>9767.8576531778635</v>
      </c>
      <c r="BC164" s="30">
        <f t="shared" si="463"/>
        <v>8139.8813776482084</v>
      </c>
      <c r="BD164" s="30">
        <f t="shared" si="463"/>
        <v>6783.2344813735299</v>
      </c>
      <c r="BF164" s="181"/>
      <c r="BG164" s="222">
        <v>2100000</v>
      </c>
      <c r="BH164" s="16" t="s">
        <v>19</v>
      </c>
      <c r="BI164" s="30">
        <f>BI$99/10*$C164/(2+$E$12)</f>
        <v>34999.999999999993</v>
      </c>
      <c r="BJ164" s="30">
        <f t="shared" ref="BJ164:BR164" si="464">BJ$99/10*$C164/(2+$E$12)</f>
        <v>29166.666666666675</v>
      </c>
      <c r="BK164" s="30">
        <f t="shared" si="464"/>
        <v>24305.555555555547</v>
      </c>
      <c r="BL164" s="30">
        <f t="shared" si="464"/>
        <v>20254.629629629639</v>
      </c>
      <c r="BM164" s="30">
        <f t="shared" si="464"/>
        <v>16878.858024691352</v>
      </c>
      <c r="BN164" s="30">
        <f t="shared" si="464"/>
        <v>14065.715020576148</v>
      </c>
      <c r="BO164" s="30">
        <f t="shared" si="464"/>
        <v>11721.429183813438</v>
      </c>
      <c r="BP164" s="30">
        <f t="shared" si="464"/>
        <v>9767.8576531778635</v>
      </c>
      <c r="BQ164" s="30">
        <f t="shared" si="464"/>
        <v>8139.8813776482084</v>
      </c>
      <c r="BR164" s="30">
        <f t="shared" si="464"/>
        <v>6783.2344813735299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25121.141975308641</v>
      </c>
      <c r="J165" s="30"/>
      <c r="K165" s="30"/>
      <c r="L165" s="30"/>
      <c r="M165" s="30"/>
      <c r="N165" s="30">
        <f>SUM(E164:N164)/10</f>
        <v>17608.382759313241</v>
      </c>
      <c r="P165" s="181"/>
      <c r="Q165" s="223"/>
      <c r="R165" s="16" t="s">
        <v>22</v>
      </c>
      <c r="S165" s="30"/>
      <c r="T165" s="30"/>
      <c r="U165" s="30"/>
      <c r="V165" s="30"/>
      <c r="W165" s="30">
        <f>SUM(S164:W164)/5</f>
        <v>25121.141975308641</v>
      </c>
      <c r="X165" s="30"/>
      <c r="Y165" s="30"/>
      <c r="Z165" s="30"/>
      <c r="AA165" s="30"/>
      <c r="AB165" s="30">
        <f>SUM(S164:AB164)/10</f>
        <v>17608.382759313241</v>
      </c>
      <c r="AD165" s="181"/>
      <c r="AE165" s="223"/>
      <c r="AF165" s="16" t="s">
        <v>22</v>
      </c>
      <c r="AG165" s="30"/>
      <c r="AH165" s="30"/>
      <c r="AI165" s="30"/>
      <c r="AJ165" s="30"/>
      <c r="AK165" s="30">
        <f>SUM(AG164:AK164)/5</f>
        <v>25121.141975308641</v>
      </c>
      <c r="AL165" s="30"/>
      <c r="AM165" s="30"/>
      <c r="AN165" s="30"/>
      <c r="AO165" s="30"/>
      <c r="AP165" s="30">
        <f>SUM(AG164:AP164)/10</f>
        <v>17608.382759313241</v>
      </c>
      <c r="AR165" s="181"/>
      <c r="AS165" s="223"/>
      <c r="AT165" s="16" t="s">
        <v>22</v>
      </c>
      <c r="AU165" s="30"/>
      <c r="AV165" s="30"/>
      <c r="AW165" s="30"/>
      <c r="AX165" s="30"/>
      <c r="AY165" s="30">
        <f>SUM(AU164:AY164)/5</f>
        <v>25121.141975308641</v>
      </c>
      <c r="AZ165" s="30"/>
      <c r="BA165" s="30"/>
      <c r="BB165" s="30"/>
      <c r="BC165" s="30"/>
      <c r="BD165" s="30">
        <f>SUM(AU164:BD164)/10</f>
        <v>17608.382759313241</v>
      </c>
      <c r="BF165" s="181"/>
      <c r="BG165" s="223"/>
      <c r="BH165" s="16" t="s">
        <v>22</v>
      </c>
      <c r="BI165" s="30"/>
      <c r="BJ165" s="30"/>
      <c r="BK165" s="30"/>
      <c r="BL165" s="30"/>
      <c r="BM165" s="30">
        <f>SUM(BI164:BM164)/5</f>
        <v>25121.141975308641</v>
      </c>
      <c r="BN165" s="30"/>
      <c r="BO165" s="30"/>
      <c r="BP165" s="30"/>
      <c r="BQ165" s="30"/>
      <c r="BR165" s="30">
        <f>SUM(BI164:BR164)/10</f>
        <v>17608.382759313241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34999.999999999993</v>
      </c>
      <c r="F166" s="30">
        <f t="shared" ref="F166:N166" si="465">F$100/10*$C164/(2+$E$12)</f>
        <v>64166.666666666679</v>
      </c>
      <c r="G166" s="30">
        <f t="shared" si="465"/>
        <v>88472.222222222204</v>
      </c>
      <c r="H166" s="30">
        <f t="shared" si="465"/>
        <v>108726.85185185185</v>
      </c>
      <c r="I166" s="30">
        <f t="shared" si="465"/>
        <v>125605.7098765432</v>
      </c>
      <c r="J166" s="30">
        <f t="shared" si="465"/>
        <v>139671.42489711934</v>
      </c>
      <c r="K166" s="30">
        <f t="shared" si="465"/>
        <v>151392.85408093283</v>
      </c>
      <c r="L166" s="30">
        <f t="shared" si="465"/>
        <v>161160.71173411064</v>
      </c>
      <c r="M166" s="30">
        <f t="shared" si="465"/>
        <v>169300.59311175885</v>
      </c>
      <c r="N166" s="30">
        <f t="shared" si="465"/>
        <v>176083.82759313239</v>
      </c>
      <c r="P166" s="182"/>
      <c r="Q166" s="224"/>
      <c r="R166" s="16" t="s">
        <v>52</v>
      </c>
      <c r="S166" s="30">
        <f>S$100/10*$C164/(2+$E$12)</f>
        <v>34999.999999999993</v>
      </c>
      <c r="T166" s="30">
        <f t="shared" ref="T166:AB166" si="466">T$100/10*$C164/(2+$E$12)</f>
        <v>64166.666666666679</v>
      </c>
      <c r="U166" s="30">
        <f t="shared" si="466"/>
        <v>88472.222222222204</v>
      </c>
      <c r="V166" s="30">
        <f t="shared" si="466"/>
        <v>108726.85185185185</v>
      </c>
      <c r="W166" s="30">
        <f t="shared" si="466"/>
        <v>125605.7098765432</v>
      </c>
      <c r="X166" s="30">
        <f t="shared" si="466"/>
        <v>139671.42489711934</v>
      </c>
      <c r="Y166" s="30">
        <f t="shared" si="466"/>
        <v>151392.85408093283</v>
      </c>
      <c r="Z166" s="30">
        <f t="shared" si="466"/>
        <v>161160.71173411064</v>
      </c>
      <c r="AA166" s="30">
        <f t="shared" si="466"/>
        <v>169300.59311175885</v>
      </c>
      <c r="AB166" s="30">
        <f t="shared" si="466"/>
        <v>176083.82759313239</v>
      </c>
      <c r="AD166" s="182"/>
      <c r="AE166" s="224"/>
      <c r="AF166" s="16" t="s">
        <v>52</v>
      </c>
      <c r="AG166" s="30">
        <f>AG$100/10*$C164/(2+$E$12)</f>
        <v>34999.999999999993</v>
      </c>
      <c r="AH166" s="30">
        <f t="shared" ref="AH166:AP166" si="467">AH$100/10*$C164/(2+$E$12)</f>
        <v>64166.666666666679</v>
      </c>
      <c r="AI166" s="30">
        <f t="shared" si="467"/>
        <v>88472.222222222204</v>
      </c>
      <c r="AJ166" s="30">
        <f t="shared" si="467"/>
        <v>108726.85185185185</v>
      </c>
      <c r="AK166" s="30">
        <f t="shared" si="467"/>
        <v>125605.7098765432</v>
      </c>
      <c r="AL166" s="30">
        <f t="shared" si="467"/>
        <v>139671.42489711934</v>
      </c>
      <c r="AM166" s="30">
        <f t="shared" si="467"/>
        <v>151392.85408093283</v>
      </c>
      <c r="AN166" s="30">
        <f t="shared" si="467"/>
        <v>161160.71173411064</v>
      </c>
      <c r="AO166" s="30">
        <f t="shared" si="467"/>
        <v>169300.59311175885</v>
      </c>
      <c r="AP166" s="30">
        <f t="shared" si="467"/>
        <v>176083.82759313239</v>
      </c>
      <c r="AR166" s="182"/>
      <c r="AS166" s="224"/>
      <c r="AT166" s="16" t="s">
        <v>52</v>
      </c>
      <c r="AU166" s="30">
        <f>AU$100/10*$C164/(2+$E$12)</f>
        <v>34999.999999999993</v>
      </c>
      <c r="AV166" s="30">
        <f t="shared" ref="AV166:BD166" si="468">AV$100/10*$C164/(2+$E$12)</f>
        <v>64166.666666666679</v>
      </c>
      <c r="AW166" s="30">
        <f t="shared" si="468"/>
        <v>88472.222222222204</v>
      </c>
      <c r="AX166" s="30">
        <f t="shared" si="468"/>
        <v>108726.85185185185</v>
      </c>
      <c r="AY166" s="30">
        <f t="shared" si="468"/>
        <v>125605.7098765432</v>
      </c>
      <c r="AZ166" s="30">
        <f t="shared" si="468"/>
        <v>139671.42489711934</v>
      </c>
      <c r="BA166" s="30">
        <f t="shared" si="468"/>
        <v>151392.85408093283</v>
      </c>
      <c r="BB166" s="30">
        <f t="shared" si="468"/>
        <v>161160.71173411064</v>
      </c>
      <c r="BC166" s="30">
        <f t="shared" si="468"/>
        <v>169300.59311175885</v>
      </c>
      <c r="BD166" s="30">
        <f t="shared" si="468"/>
        <v>176083.82759313239</v>
      </c>
      <c r="BF166" s="182"/>
      <c r="BG166" s="224"/>
      <c r="BH166" s="16" t="s">
        <v>52</v>
      </c>
      <c r="BI166" s="30">
        <f>BI$100/10*$C164/(2+$E$12)</f>
        <v>34999.999999999993</v>
      </c>
      <c r="BJ166" s="30">
        <f t="shared" ref="BJ166:BR166" si="469">BJ$100/10*$C164/(2+$E$12)</f>
        <v>64166.666666666679</v>
      </c>
      <c r="BK166" s="30">
        <f t="shared" si="469"/>
        <v>88472.222222222204</v>
      </c>
      <c r="BL166" s="30">
        <f t="shared" si="469"/>
        <v>108726.85185185185</v>
      </c>
      <c r="BM166" s="30">
        <f t="shared" si="469"/>
        <v>125605.7098765432</v>
      </c>
      <c r="BN166" s="30">
        <f t="shared" si="469"/>
        <v>139671.42489711934</v>
      </c>
      <c r="BO166" s="30">
        <f t="shared" si="469"/>
        <v>151392.85408093283</v>
      </c>
      <c r="BP166" s="30">
        <f t="shared" si="469"/>
        <v>161160.71173411064</v>
      </c>
      <c r="BQ166" s="30">
        <f t="shared" si="469"/>
        <v>169300.59311175885</v>
      </c>
      <c r="BR166" s="30">
        <f t="shared" si="469"/>
        <v>176083.82759313239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28.333333333333332</v>
      </c>
      <c r="F167" s="28">
        <f t="shared" ref="F167:N167" si="470">F$112/10*$C167/(2+$E$12)</f>
        <v>26.944444444444443</v>
      </c>
      <c r="G167" s="28">
        <f t="shared" si="470"/>
        <v>25.787037037037038</v>
      </c>
      <c r="H167" s="28">
        <f t="shared" si="470"/>
        <v>24.822530864197532</v>
      </c>
      <c r="I167" s="28">
        <f t="shared" si="470"/>
        <v>24.018775720164601</v>
      </c>
      <c r="J167" s="28">
        <f t="shared" si="470"/>
        <v>23.34897976680384</v>
      </c>
      <c r="K167" s="28">
        <f t="shared" si="470"/>
        <v>22.79081647233653</v>
      </c>
      <c r="L167" s="28">
        <f t="shared" si="470"/>
        <v>22.325680393613776</v>
      </c>
      <c r="M167" s="28">
        <f t="shared" si="470"/>
        <v>21.938066994678152</v>
      </c>
      <c r="N167" s="28">
        <f t="shared" si="470"/>
        <v>21.615055828898459</v>
      </c>
      <c r="P167" s="172" t="s">
        <v>17</v>
      </c>
      <c r="Q167" s="220">
        <v>20000</v>
      </c>
      <c r="R167" s="58" t="s">
        <v>19</v>
      </c>
      <c r="S167" s="28">
        <f>S$112/10*$C167/(2+$E$12)</f>
        <v>28.333333333333332</v>
      </c>
      <c r="T167" s="28">
        <f t="shared" ref="T167:AB167" si="471">T$112/10*$C167/(2+$E$12)</f>
        <v>26.944444444444443</v>
      </c>
      <c r="U167" s="28">
        <f t="shared" si="471"/>
        <v>25.787037037037038</v>
      </c>
      <c r="V167" s="28">
        <f t="shared" si="471"/>
        <v>24.822530864197532</v>
      </c>
      <c r="W167" s="28">
        <f t="shared" si="471"/>
        <v>24.018775720164601</v>
      </c>
      <c r="X167" s="28">
        <f t="shared" si="471"/>
        <v>23.34897976680384</v>
      </c>
      <c r="Y167" s="28">
        <f t="shared" si="471"/>
        <v>22.79081647233653</v>
      </c>
      <c r="Z167" s="28">
        <f t="shared" si="471"/>
        <v>22.325680393613776</v>
      </c>
      <c r="AA167" s="28">
        <f t="shared" si="471"/>
        <v>21.938066994678152</v>
      </c>
      <c r="AB167" s="28">
        <f t="shared" si="471"/>
        <v>21.615055828898459</v>
      </c>
      <c r="AD167" s="172" t="s">
        <v>17</v>
      </c>
      <c r="AE167" s="220">
        <v>20000</v>
      </c>
      <c r="AF167" s="58" t="s">
        <v>19</v>
      </c>
      <c r="AG167" s="28">
        <f>AG$112/10*$C167/(2+$E$12)</f>
        <v>28.333333333333332</v>
      </c>
      <c r="AH167" s="28">
        <f t="shared" ref="AH167:AP167" si="472">AH$112/10*$C167/(2+$E$12)</f>
        <v>26.944444444444443</v>
      </c>
      <c r="AI167" s="28">
        <f t="shared" si="472"/>
        <v>25.787037037037038</v>
      </c>
      <c r="AJ167" s="28">
        <f t="shared" si="472"/>
        <v>24.822530864197532</v>
      </c>
      <c r="AK167" s="28">
        <f t="shared" si="472"/>
        <v>24.018775720164601</v>
      </c>
      <c r="AL167" s="28">
        <f t="shared" si="472"/>
        <v>23.34897976680384</v>
      </c>
      <c r="AM167" s="28">
        <f t="shared" si="472"/>
        <v>22.79081647233653</v>
      </c>
      <c r="AN167" s="28">
        <f t="shared" si="472"/>
        <v>22.325680393613776</v>
      </c>
      <c r="AO167" s="28">
        <f t="shared" si="472"/>
        <v>21.938066994678152</v>
      </c>
      <c r="AP167" s="28">
        <f t="shared" si="472"/>
        <v>21.615055828898459</v>
      </c>
      <c r="AR167" s="172" t="s">
        <v>17</v>
      </c>
      <c r="AS167" s="220">
        <v>20000</v>
      </c>
      <c r="AT167" s="58" t="s">
        <v>19</v>
      </c>
      <c r="AU167" s="28">
        <f>AU$112/10*$C167/(2+$E$12)</f>
        <v>28.333333333333332</v>
      </c>
      <c r="AV167" s="28">
        <f t="shared" ref="AV167:BD167" si="473">AV$112/10*$C167/(2+$E$12)</f>
        <v>26.944444444444443</v>
      </c>
      <c r="AW167" s="28">
        <f t="shared" si="473"/>
        <v>25.787037037037038</v>
      </c>
      <c r="AX167" s="28">
        <f t="shared" si="473"/>
        <v>24.822530864197532</v>
      </c>
      <c r="AY167" s="28">
        <f t="shared" si="473"/>
        <v>24.018775720164601</v>
      </c>
      <c r="AZ167" s="28">
        <f t="shared" si="473"/>
        <v>23.34897976680384</v>
      </c>
      <c r="BA167" s="28">
        <f t="shared" si="473"/>
        <v>22.79081647233653</v>
      </c>
      <c r="BB167" s="28">
        <f t="shared" si="473"/>
        <v>22.325680393613776</v>
      </c>
      <c r="BC167" s="28">
        <f t="shared" si="473"/>
        <v>21.938066994678152</v>
      </c>
      <c r="BD167" s="28">
        <f t="shared" si="473"/>
        <v>21.615055828898459</v>
      </c>
      <c r="BF167" s="172" t="s">
        <v>17</v>
      </c>
      <c r="BG167" s="220">
        <v>20000</v>
      </c>
      <c r="BH167" s="58" t="s">
        <v>19</v>
      </c>
      <c r="BI167" s="28">
        <f>BI$112/10*$C167/(2+$E$12)</f>
        <v>28.333333333333332</v>
      </c>
      <c r="BJ167" s="28">
        <f t="shared" ref="BJ167:BR167" si="474">BJ$112/10*$C167/(2+$E$12)</f>
        <v>26.944444444444443</v>
      </c>
      <c r="BK167" s="28">
        <f t="shared" si="474"/>
        <v>25.787037037037038</v>
      </c>
      <c r="BL167" s="28">
        <f t="shared" si="474"/>
        <v>24.822530864197532</v>
      </c>
      <c r="BM167" s="28">
        <f t="shared" si="474"/>
        <v>24.018775720164601</v>
      </c>
      <c r="BN167" s="28">
        <f t="shared" si="474"/>
        <v>23.34897976680384</v>
      </c>
      <c r="BO167" s="28">
        <f t="shared" si="474"/>
        <v>22.79081647233653</v>
      </c>
      <c r="BP167" s="28">
        <f t="shared" si="474"/>
        <v>22.325680393613776</v>
      </c>
      <c r="BQ167" s="28">
        <f t="shared" si="474"/>
        <v>21.938066994678152</v>
      </c>
      <c r="BR167" s="28">
        <f t="shared" si="474"/>
        <v>21.615055828898459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25.981224279835391</v>
      </c>
      <c r="J168" s="28"/>
      <c r="K168" s="28"/>
      <c r="L168" s="28"/>
      <c r="M168" s="28"/>
      <c r="N168" s="28">
        <f>SUM(E167:N167)/10</f>
        <v>24.192472085550769</v>
      </c>
      <c r="P168" s="173"/>
      <c r="Q168" s="221"/>
      <c r="R168" s="20" t="s">
        <v>22</v>
      </c>
      <c r="S168" s="28"/>
      <c r="T168" s="28"/>
      <c r="U168" s="28"/>
      <c r="V168" s="28"/>
      <c r="W168" s="28">
        <f>SUM(S167:W167)/5</f>
        <v>25.981224279835391</v>
      </c>
      <c r="X168" s="28"/>
      <c r="Y168" s="28"/>
      <c r="Z168" s="28"/>
      <c r="AA168" s="28"/>
      <c r="AB168" s="28">
        <f>SUM(S167:AB167)/10</f>
        <v>24.192472085550769</v>
      </c>
      <c r="AD168" s="173"/>
      <c r="AE168" s="221"/>
      <c r="AF168" s="20" t="s">
        <v>22</v>
      </c>
      <c r="AG168" s="28"/>
      <c r="AH168" s="28"/>
      <c r="AI168" s="28"/>
      <c r="AJ168" s="28"/>
      <c r="AK168" s="28">
        <f>SUM(AG167:AK167)/5</f>
        <v>25.981224279835391</v>
      </c>
      <c r="AL168" s="28"/>
      <c r="AM168" s="28"/>
      <c r="AN168" s="28"/>
      <c r="AO168" s="28"/>
      <c r="AP168" s="28">
        <f>SUM(AG167:AP167)/10</f>
        <v>24.192472085550769</v>
      </c>
      <c r="AR168" s="173"/>
      <c r="AS168" s="221"/>
      <c r="AT168" s="20" t="s">
        <v>22</v>
      </c>
      <c r="AU168" s="28"/>
      <c r="AV168" s="28"/>
      <c r="AW168" s="28"/>
      <c r="AX168" s="28"/>
      <c r="AY168" s="28">
        <f>SUM(AU167:AY167)/5</f>
        <v>25.981224279835391</v>
      </c>
      <c r="AZ168" s="28"/>
      <c r="BA168" s="28"/>
      <c r="BB168" s="28"/>
      <c r="BC168" s="28"/>
      <c r="BD168" s="28">
        <f>SUM(AU167:BD167)/10</f>
        <v>24.192472085550769</v>
      </c>
      <c r="BF168" s="173"/>
      <c r="BG168" s="221"/>
      <c r="BH168" s="20" t="s">
        <v>22</v>
      </c>
      <c r="BI168" s="28"/>
      <c r="BJ168" s="28"/>
      <c r="BK168" s="28"/>
      <c r="BL168" s="28"/>
      <c r="BM168" s="28">
        <f>SUM(BI167:BM167)/5</f>
        <v>25.981224279835391</v>
      </c>
      <c r="BN168" s="28"/>
      <c r="BO168" s="28"/>
      <c r="BP168" s="28"/>
      <c r="BQ168" s="28"/>
      <c r="BR168" s="28">
        <f>SUM(BI167:BR167)/10</f>
        <v>24.192472085550769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28.333333333333332</v>
      </c>
      <c r="F169" s="28">
        <f t="shared" ref="F169:N169" si="475">F$113/10*$C167/(2+$E$12)</f>
        <v>55.277777777777771</v>
      </c>
      <c r="G169" s="28">
        <f t="shared" si="475"/>
        <v>81.06481481481481</v>
      </c>
      <c r="H169" s="28">
        <f t="shared" si="475"/>
        <v>105.88734567901234</v>
      </c>
      <c r="I169" s="28">
        <f t="shared" si="475"/>
        <v>129.90612139917695</v>
      </c>
      <c r="J169" s="28">
        <f t="shared" si="475"/>
        <v>153.25510116598079</v>
      </c>
      <c r="K169" s="28">
        <f t="shared" si="475"/>
        <v>176.04591763831729</v>
      </c>
      <c r="L169" s="28">
        <f t="shared" si="475"/>
        <v>198.37159803193109</v>
      </c>
      <c r="M169" s="28">
        <f t="shared" si="475"/>
        <v>220.3096650266092</v>
      </c>
      <c r="N169" s="28">
        <f t="shared" si="475"/>
        <v>241.92472085550767</v>
      </c>
      <c r="P169" s="173"/>
      <c r="Q169" s="166"/>
      <c r="R169" s="20" t="s">
        <v>52</v>
      </c>
      <c r="S169" s="28">
        <f>S$113/10*$C167/(2+$E$12)</f>
        <v>28.333333333333332</v>
      </c>
      <c r="T169" s="28">
        <f t="shared" ref="T169:AB169" si="476">T$113/10*$C167/(2+$E$12)</f>
        <v>55.277777777777771</v>
      </c>
      <c r="U169" s="28">
        <f t="shared" si="476"/>
        <v>81.06481481481481</v>
      </c>
      <c r="V169" s="28">
        <f t="shared" si="476"/>
        <v>105.88734567901234</v>
      </c>
      <c r="W169" s="28">
        <f t="shared" si="476"/>
        <v>129.90612139917695</v>
      </c>
      <c r="X169" s="28">
        <f t="shared" si="476"/>
        <v>153.25510116598079</v>
      </c>
      <c r="Y169" s="28">
        <f t="shared" si="476"/>
        <v>176.04591763831729</v>
      </c>
      <c r="Z169" s="28">
        <f t="shared" si="476"/>
        <v>198.37159803193109</v>
      </c>
      <c r="AA169" s="28">
        <f t="shared" si="476"/>
        <v>220.3096650266092</v>
      </c>
      <c r="AB169" s="28">
        <f t="shared" si="476"/>
        <v>241.92472085550767</v>
      </c>
      <c r="AD169" s="173"/>
      <c r="AE169" s="166"/>
      <c r="AF169" s="20" t="s">
        <v>52</v>
      </c>
      <c r="AG169" s="28">
        <f>AG$113/10*$C167/(2+$E$12)</f>
        <v>28.333333333333332</v>
      </c>
      <c r="AH169" s="28">
        <f t="shared" ref="AH169:AP169" si="477">AH$113/10*$C167/(2+$E$12)</f>
        <v>55.277777777777771</v>
      </c>
      <c r="AI169" s="28">
        <f t="shared" si="477"/>
        <v>81.06481481481481</v>
      </c>
      <c r="AJ169" s="28">
        <f t="shared" si="477"/>
        <v>105.88734567901234</v>
      </c>
      <c r="AK169" s="28">
        <f t="shared" si="477"/>
        <v>129.90612139917695</v>
      </c>
      <c r="AL169" s="28">
        <f t="shared" si="477"/>
        <v>153.25510116598079</v>
      </c>
      <c r="AM169" s="28">
        <f t="shared" si="477"/>
        <v>176.04591763831729</v>
      </c>
      <c r="AN169" s="28">
        <f t="shared" si="477"/>
        <v>198.37159803193109</v>
      </c>
      <c r="AO169" s="28">
        <f t="shared" si="477"/>
        <v>220.3096650266092</v>
      </c>
      <c r="AP169" s="28">
        <f t="shared" si="477"/>
        <v>241.92472085550767</v>
      </c>
      <c r="AR169" s="173"/>
      <c r="AS169" s="166"/>
      <c r="AT169" s="20" t="s">
        <v>52</v>
      </c>
      <c r="AU169" s="28">
        <f>AU$113/10*$C167/(2+$E$12)</f>
        <v>28.333333333333332</v>
      </c>
      <c r="AV169" s="28">
        <f t="shared" ref="AV169:BD169" si="478">AV$113/10*$C167/(2+$E$12)</f>
        <v>55.277777777777771</v>
      </c>
      <c r="AW169" s="28">
        <f t="shared" si="478"/>
        <v>81.06481481481481</v>
      </c>
      <c r="AX169" s="28">
        <f t="shared" si="478"/>
        <v>105.88734567901234</v>
      </c>
      <c r="AY169" s="28">
        <f t="shared" si="478"/>
        <v>129.90612139917695</v>
      </c>
      <c r="AZ169" s="28">
        <f t="shared" si="478"/>
        <v>153.25510116598079</v>
      </c>
      <c r="BA169" s="28">
        <f t="shared" si="478"/>
        <v>176.04591763831729</v>
      </c>
      <c r="BB169" s="28">
        <f t="shared" si="478"/>
        <v>198.37159803193109</v>
      </c>
      <c r="BC169" s="28">
        <f t="shared" si="478"/>
        <v>220.3096650266092</v>
      </c>
      <c r="BD169" s="28">
        <f t="shared" si="478"/>
        <v>241.92472085550767</v>
      </c>
      <c r="BF169" s="173"/>
      <c r="BG169" s="166"/>
      <c r="BH169" s="20" t="s">
        <v>52</v>
      </c>
      <c r="BI169" s="28">
        <f>BI$113/10*$C167/(2+$E$12)</f>
        <v>28.333333333333332</v>
      </c>
      <c r="BJ169" s="28">
        <f t="shared" ref="BJ169:BR169" si="479">BJ$113/10*$C167/(2+$E$12)</f>
        <v>55.277777777777771</v>
      </c>
      <c r="BK169" s="28">
        <f t="shared" si="479"/>
        <v>81.06481481481481</v>
      </c>
      <c r="BL169" s="28">
        <f t="shared" si="479"/>
        <v>105.88734567901234</v>
      </c>
      <c r="BM169" s="28">
        <f t="shared" si="479"/>
        <v>129.90612139917695</v>
      </c>
      <c r="BN169" s="28">
        <f t="shared" si="479"/>
        <v>153.25510116598079</v>
      </c>
      <c r="BO169" s="28">
        <f t="shared" si="479"/>
        <v>176.04591763831729</v>
      </c>
      <c r="BP169" s="28">
        <f t="shared" si="479"/>
        <v>198.37159803193109</v>
      </c>
      <c r="BQ169" s="28">
        <f t="shared" si="479"/>
        <v>220.3096650266092</v>
      </c>
      <c r="BR169" s="28">
        <f t="shared" si="479"/>
        <v>241.92472085550767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566.66666666666674</v>
      </c>
      <c r="F170" s="28">
        <f t="shared" ref="F170:N170" si="480">F$112/10*$C170/(2+$E$12)</f>
        <v>538.8888888888888</v>
      </c>
      <c r="G170" s="28">
        <f t="shared" si="480"/>
        <v>515.74074074074076</v>
      </c>
      <c r="H170" s="28">
        <f t="shared" si="480"/>
        <v>496.45061728395058</v>
      </c>
      <c r="I170" s="28">
        <f t="shared" si="480"/>
        <v>480.37551440329207</v>
      </c>
      <c r="J170" s="28">
        <f t="shared" si="480"/>
        <v>466.97959533607678</v>
      </c>
      <c r="K170" s="28">
        <f t="shared" si="480"/>
        <v>455.81632944673061</v>
      </c>
      <c r="L170" s="28">
        <f t="shared" si="480"/>
        <v>446.51360787227554</v>
      </c>
      <c r="M170" s="28">
        <f t="shared" si="480"/>
        <v>438.76133989356299</v>
      </c>
      <c r="N170" s="28">
        <f t="shared" si="480"/>
        <v>432.30111657796914</v>
      </c>
      <c r="P170" s="173"/>
      <c r="Q170" s="220">
        <v>400000</v>
      </c>
      <c r="R170" s="58" t="s">
        <v>19</v>
      </c>
      <c r="S170" s="28">
        <f>S$112/10*$C170/(2+$E$12)</f>
        <v>566.66666666666674</v>
      </c>
      <c r="T170" s="28">
        <f t="shared" ref="T170:AB170" si="481">T$112/10*$C170/(2+$E$12)</f>
        <v>538.8888888888888</v>
      </c>
      <c r="U170" s="28">
        <f t="shared" si="481"/>
        <v>515.74074074074076</v>
      </c>
      <c r="V170" s="28">
        <f t="shared" si="481"/>
        <v>496.45061728395058</v>
      </c>
      <c r="W170" s="28">
        <f t="shared" si="481"/>
        <v>480.37551440329207</v>
      </c>
      <c r="X170" s="28">
        <f t="shared" si="481"/>
        <v>466.97959533607678</v>
      </c>
      <c r="Y170" s="28">
        <f t="shared" si="481"/>
        <v>455.81632944673061</v>
      </c>
      <c r="Z170" s="28">
        <f t="shared" si="481"/>
        <v>446.51360787227554</v>
      </c>
      <c r="AA170" s="28">
        <f t="shared" si="481"/>
        <v>438.76133989356299</v>
      </c>
      <c r="AB170" s="28">
        <f t="shared" si="481"/>
        <v>432.30111657796914</v>
      </c>
      <c r="AD170" s="173"/>
      <c r="AE170" s="220">
        <v>400000</v>
      </c>
      <c r="AF170" s="58" t="s">
        <v>19</v>
      </c>
      <c r="AG170" s="28">
        <f>AG$112/10*$C170/(2+$E$12)</f>
        <v>566.66666666666674</v>
      </c>
      <c r="AH170" s="28">
        <f t="shared" ref="AH170:AP170" si="482">AH$112/10*$C170/(2+$E$12)</f>
        <v>538.8888888888888</v>
      </c>
      <c r="AI170" s="28">
        <f t="shared" si="482"/>
        <v>515.74074074074076</v>
      </c>
      <c r="AJ170" s="28">
        <f t="shared" si="482"/>
        <v>496.45061728395058</v>
      </c>
      <c r="AK170" s="28">
        <f t="shared" si="482"/>
        <v>480.37551440329207</v>
      </c>
      <c r="AL170" s="28">
        <f t="shared" si="482"/>
        <v>466.97959533607678</v>
      </c>
      <c r="AM170" s="28">
        <f t="shared" si="482"/>
        <v>455.81632944673061</v>
      </c>
      <c r="AN170" s="28">
        <f t="shared" si="482"/>
        <v>446.51360787227554</v>
      </c>
      <c r="AO170" s="28">
        <f t="shared" si="482"/>
        <v>438.76133989356299</v>
      </c>
      <c r="AP170" s="28">
        <f t="shared" si="482"/>
        <v>432.30111657796914</v>
      </c>
      <c r="AR170" s="173"/>
      <c r="AS170" s="220">
        <v>400000</v>
      </c>
      <c r="AT170" s="58" t="s">
        <v>19</v>
      </c>
      <c r="AU170" s="28">
        <f>AU$112/10*$C170/(2+$E$12)</f>
        <v>566.66666666666674</v>
      </c>
      <c r="AV170" s="28">
        <f t="shared" ref="AV170:BD170" si="483">AV$112/10*$C170/(2+$E$12)</f>
        <v>538.8888888888888</v>
      </c>
      <c r="AW170" s="28">
        <f t="shared" si="483"/>
        <v>515.74074074074076</v>
      </c>
      <c r="AX170" s="28">
        <f t="shared" si="483"/>
        <v>496.45061728395058</v>
      </c>
      <c r="AY170" s="28">
        <f t="shared" si="483"/>
        <v>480.37551440329207</v>
      </c>
      <c r="AZ170" s="28">
        <f t="shared" si="483"/>
        <v>466.97959533607678</v>
      </c>
      <c r="BA170" s="28">
        <f t="shared" si="483"/>
        <v>455.81632944673061</v>
      </c>
      <c r="BB170" s="28">
        <f t="shared" si="483"/>
        <v>446.51360787227554</v>
      </c>
      <c r="BC170" s="28">
        <f t="shared" si="483"/>
        <v>438.76133989356299</v>
      </c>
      <c r="BD170" s="28">
        <f t="shared" si="483"/>
        <v>432.30111657796914</v>
      </c>
      <c r="BF170" s="173"/>
      <c r="BG170" s="220">
        <v>400000</v>
      </c>
      <c r="BH170" s="58" t="s">
        <v>19</v>
      </c>
      <c r="BI170" s="28">
        <f>BI$112/10*$C170/(2+$E$12)</f>
        <v>566.66666666666674</v>
      </c>
      <c r="BJ170" s="28">
        <f t="shared" ref="BJ170:BR170" si="484">BJ$112/10*$C170/(2+$E$12)</f>
        <v>538.8888888888888</v>
      </c>
      <c r="BK170" s="28">
        <f t="shared" si="484"/>
        <v>515.74074074074076</v>
      </c>
      <c r="BL170" s="28">
        <f t="shared" si="484"/>
        <v>496.45061728395058</v>
      </c>
      <c r="BM170" s="28">
        <f t="shared" si="484"/>
        <v>480.37551440329207</v>
      </c>
      <c r="BN170" s="28">
        <f t="shared" si="484"/>
        <v>466.97959533607678</v>
      </c>
      <c r="BO170" s="28">
        <f t="shared" si="484"/>
        <v>455.81632944673061</v>
      </c>
      <c r="BP170" s="28">
        <f t="shared" si="484"/>
        <v>446.51360787227554</v>
      </c>
      <c r="BQ170" s="28">
        <f t="shared" si="484"/>
        <v>438.76133989356299</v>
      </c>
      <c r="BR170" s="28">
        <f t="shared" si="484"/>
        <v>432.30111657796914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519.62448559670781</v>
      </c>
      <c r="J171" s="28"/>
      <c r="K171" s="28"/>
      <c r="L171" s="28"/>
      <c r="M171" s="28"/>
      <c r="N171" s="28">
        <f>SUM(E170:N170)/10</f>
        <v>483.84944171101534</v>
      </c>
      <c r="P171" s="173"/>
      <c r="Q171" s="221"/>
      <c r="R171" s="20" t="s">
        <v>22</v>
      </c>
      <c r="S171" s="28"/>
      <c r="T171" s="28"/>
      <c r="U171" s="28"/>
      <c r="V171" s="28"/>
      <c r="W171" s="28">
        <f>SUM(S170:W170)/5</f>
        <v>519.62448559670781</v>
      </c>
      <c r="X171" s="28"/>
      <c r="Y171" s="28"/>
      <c r="Z171" s="28"/>
      <c r="AA171" s="28"/>
      <c r="AB171" s="28">
        <f>SUM(S170:AB170)/10</f>
        <v>483.84944171101534</v>
      </c>
      <c r="AD171" s="173"/>
      <c r="AE171" s="221"/>
      <c r="AF171" s="20" t="s">
        <v>22</v>
      </c>
      <c r="AG171" s="28"/>
      <c r="AH171" s="28"/>
      <c r="AI171" s="28"/>
      <c r="AJ171" s="28"/>
      <c r="AK171" s="28">
        <f>SUM(AG170:AK170)/5</f>
        <v>519.62448559670781</v>
      </c>
      <c r="AL171" s="28"/>
      <c r="AM171" s="28"/>
      <c r="AN171" s="28"/>
      <c r="AO171" s="28"/>
      <c r="AP171" s="28">
        <f>SUM(AG170:AP170)/10</f>
        <v>483.84944171101534</v>
      </c>
      <c r="AR171" s="173"/>
      <c r="AS171" s="221"/>
      <c r="AT171" s="20" t="s">
        <v>22</v>
      </c>
      <c r="AU171" s="28"/>
      <c r="AV171" s="28"/>
      <c r="AW171" s="28"/>
      <c r="AX171" s="28"/>
      <c r="AY171" s="28">
        <f>SUM(AU170:AY170)/5</f>
        <v>519.62448559670781</v>
      </c>
      <c r="AZ171" s="28"/>
      <c r="BA171" s="28"/>
      <c r="BB171" s="28"/>
      <c r="BC171" s="28"/>
      <c r="BD171" s="28">
        <f>SUM(AU170:BD170)/10</f>
        <v>483.84944171101534</v>
      </c>
      <c r="BF171" s="173"/>
      <c r="BG171" s="221"/>
      <c r="BH171" s="20" t="s">
        <v>22</v>
      </c>
      <c r="BI171" s="28"/>
      <c r="BJ171" s="28"/>
      <c r="BK171" s="28"/>
      <c r="BL171" s="28"/>
      <c r="BM171" s="28">
        <f>SUM(BI170:BM170)/5</f>
        <v>519.62448559670781</v>
      </c>
      <c r="BN171" s="28"/>
      <c r="BO171" s="28"/>
      <c r="BP171" s="28"/>
      <c r="BQ171" s="28"/>
      <c r="BR171" s="28">
        <f>SUM(BI170:BR170)/10</f>
        <v>483.84944171101534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566.66666666666674</v>
      </c>
      <c r="F172" s="28">
        <f t="shared" ref="F172:N172" si="485">F$113/10*$C170/(2+$E$12)</f>
        <v>1105.5555555555554</v>
      </c>
      <c r="G172" s="28">
        <f t="shared" si="485"/>
        <v>1621.2962962962963</v>
      </c>
      <c r="H172" s="28">
        <f t="shared" si="485"/>
        <v>2117.7469135802467</v>
      </c>
      <c r="I172" s="28">
        <f t="shared" si="485"/>
        <v>2598.1224279835387</v>
      </c>
      <c r="J172" s="28">
        <f t="shared" si="485"/>
        <v>3065.1020233196159</v>
      </c>
      <c r="K172" s="28">
        <f t="shared" si="485"/>
        <v>3520.9183527663458</v>
      </c>
      <c r="L172" s="28">
        <f t="shared" si="485"/>
        <v>3967.4319606386216</v>
      </c>
      <c r="M172" s="28">
        <f t="shared" si="485"/>
        <v>4406.1933005321844</v>
      </c>
      <c r="N172" s="28">
        <f t="shared" si="485"/>
        <v>4838.4944171101533</v>
      </c>
      <c r="P172" s="173"/>
      <c r="Q172" s="166"/>
      <c r="R172" s="20" t="s">
        <v>52</v>
      </c>
      <c r="S172" s="28">
        <f>S$113/10*$C170/(2+$E$12)</f>
        <v>566.66666666666674</v>
      </c>
      <c r="T172" s="28">
        <f t="shared" ref="T172:AB172" si="486">T$113/10*$C170/(2+$E$12)</f>
        <v>1105.5555555555554</v>
      </c>
      <c r="U172" s="28">
        <f t="shared" si="486"/>
        <v>1621.2962962962963</v>
      </c>
      <c r="V172" s="28">
        <f t="shared" si="486"/>
        <v>2117.7469135802467</v>
      </c>
      <c r="W172" s="28">
        <f t="shared" si="486"/>
        <v>2598.1224279835387</v>
      </c>
      <c r="X172" s="28">
        <f t="shared" si="486"/>
        <v>3065.1020233196159</v>
      </c>
      <c r="Y172" s="28">
        <f t="shared" si="486"/>
        <v>3520.9183527663458</v>
      </c>
      <c r="Z172" s="28">
        <f t="shared" si="486"/>
        <v>3967.4319606386216</v>
      </c>
      <c r="AA172" s="28">
        <f t="shared" si="486"/>
        <v>4406.1933005321844</v>
      </c>
      <c r="AB172" s="28">
        <f t="shared" si="486"/>
        <v>4838.4944171101533</v>
      </c>
      <c r="AD172" s="173"/>
      <c r="AE172" s="166"/>
      <c r="AF172" s="20" t="s">
        <v>52</v>
      </c>
      <c r="AG172" s="28">
        <f>AG$113/10*$C170/(2+$E$12)</f>
        <v>566.66666666666674</v>
      </c>
      <c r="AH172" s="28">
        <f t="shared" ref="AH172:AP172" si="487">AH$113/10*$C170/(2+$E$12)</f>
        <v>1105.5555555555554</v>
      </c>
      <c r="AI172" s="28">
        <f t="shared" si="487"/>
        <v>1621.2962962962963</v>
      </c>
      <c r="AJ172" s="28">
        <f t="shared" si="487"/>
        <v>2117.7469135802467</v>
      </c>
      <c r="AK172" s="28">
        <f t="shared" si="487"/>
        <v>2598.1224279835387</v>
      </c>
      <c r="AL172" s="28">
        <f t="shared" si="487"/>
        <v>3065.1020233196159</v>
      </c>
      <c r="AM172" s="28">
        <f t="shared" si="487"/>
        <v>3520.9183527663458</v>
      </c>
      <c r="AN172" s="28">
        <f t="shared" si="487"/>
        <v>3967.4319606386216</v>
      </c>
      <c r="AO172" s="28">
        <f t="shared" si="487"/>
        <v>4406.1933005321844</v>
      </c>
      <c r="AP172" s="28">
        <f t="shared" si="487"/>
        <v>4838.4944171101533</v>
      </c>
      <c r="AR172" s="173"/>
      <c r="AS172" s="166"/>
      <c r="AT172" s="20" t="s">
        <v>52</v>
      </c>
      <c r="AU172" s="28">
        <f>AU$113/10*$C170/(2+$E$12)</f>
        <v>566.66666666666674</v>
      </c>
      <c r="AV172" s="28">
        <f t="shared" ref="AV172:BD172" si="488">AV$113/10*$C170/(2+$E$12)</f>
        <v>1105.5555555555554</v>
      </c>
      <c r="AW172" s="28">
        <f t="shared" si="488"/>
        <v>1621.2962962962963</v>
      </c>
      <c r="AX172" s="28">
        <f t="shared" si="488"/>
        <v>2117.7469135802467</v>
      </c>
      <c r="AY172" s="28">
        <f t="shared" si="488"/>
        <v>2598.1224279835387</v>
      </c>
      <c r="AZ172" s="28">
        <f t="shared" si="488"/>
        <v>3065.1020233196159</v>
      </c>
      <c r="BA172" s="28">
        <f t="shared" si="488"/>
        <v>3520.9183527663458</v>
      </c>
      <c r="BB172" s="28">
        <f t="shared" si="488"/>
        <v>3967.4319606386216</v>
      </c>
      <c r="BC172" s="28">
        <f t="shared" si="488"/>
        <v>4406.1933005321844</v>
      </c>
      <c r="BD172" s="28">
        <f t="shared" si="488"/>
        <v>4838.4944171101533</v>
      </c>
      <c r="BF172" s="173"/>
      <c r="BG172" s="166"/>
      <c r="BH172" s="20" t="s">
        <v>52</v>
      </c>
      <c r="BI172" s="28">
        <f>BI$113/10*$C170/(2+$E$12)</f>
        <v>566.66666666666674</v>
      </c>
      <c r="BJ172" s="28">
        <f t="shared" ref="BJ172:BR172" si="489">BJ$113/10*$C170/(2+$E$12)</f>
        <v>1105.5555555555554</v>
      </c>
      <c r="BK172" s="28">
        <f t="shared" si="489"/>
        <v>1621.2962962962963</v>
      </c>
      <c r="BL172" s="28">
        <f t="shared" si="489"/>
        <v>2117.7469135802467</v>
      </c>
      <c r="BM172" s="28">
        <f t="shared" si="489"/>
        <v>2598.1224279835387</v>
      </c>
      <c r="BN172" s="28">
        <f t="shared" si="489"/>
        <v>3065.1020233196159</v>
      </c>
      <c r="BO172" s="28">
        <f t="shared" si="489"/>
        <v>3520.9183527663458</v>
      </c>
      <c r="BP172" s="28">
        <f t="shared" si="489"/>
        <v>3967.4319606386216</v>
      </c>
      <c r="BQ172" s="28">
        <f t="shared" si="489"/>
        <v>4406.1933005321844</v>
      </c>
      <c r="BR172" s="28">
        <f t="shared" si="489"/>
        <v>4838.4944171101533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1416.6666666666667</v>
      </c>
      <c r="F173" s="30">
        <f t="shared" ref="F173:N173" si="490">F$112/10*$C173/(2+$E$12)</f>
        <v>1347.2222222222222</v>
      </c>
      <c r="G173" s="30">
        <f t="shared" si="490"/>
        <v>1289.351851851852</v>
      </c>
      <c r="H173" s="30">
        <f t="shared" si="490"/>
        <v>1241.1265432098764</v>
      </c>
      <c r="I173" s="30">
        <f t="shared" si="490"/>
        <v>1200.9387860082302</v>
      </c>
      <c r="J173" s="30">
        <f t="shared" si="490"/>
        <v>1167.448988340192</v>
      </c>
      <c r="K173" s="30">
        <f t="shared" si="490"/>
        <v>1139.5408236168266</v>
      </c>
      <c r="L173" s="30">
        <f t="shared" si="490"/>
        <v>1116.284019680689</v>
      </c>
      <c r="M173" s="30">
        <f t="shared" si="490"/>
        <v>1096.9033497339076</v>
      </c>
      <c r="N173" s="30">
        <f t="shared" si="490"/>
        <v>1080.7527914449229</v>
      </c>
      <c r="P173" s="173"/>
      <c r="Q173" s="217">
        <v>1000000</v>
      </c>
      <c r="R173" s="16" t="s">
        <v>19</v>
      </c>
      <c r="S173" s="30">
        <f>S$112/10*$C173/(2+$E$12)</f>
        <v>1416.6666666666667</v>
      </c>
      <c r="T173" s="30">
        <f t="shared" ref="T173:AB173" si="491">T$112/10*$C173/(2+$E$12)</f>
        <v>1347.2222222222222</v>
      </c>
      <c r="U173" s="30">
        <f t="shared" si="491"/>
        <v>1289.351851851852</v>
      </c>
      <c r="V173" s="30">
        <f t="shared" si="491"/>
        <v>1241.1265432098764</v>
      </c>
      <c r="W173" s="30">
        <f t="shared" si="491"/>
        <v>1200.9387860082302</v>
      </c>
      <c r="X173" s="30">
        <f t="shared" si="491"/>
        <v>1167.448988340192</v>
      </c>
      <c r="Y173" s="30">
        <f t="shared" si="491"/>
        <v>1139.5408236168266</v>
      </c>
      <c r="Z173" s="30">
        <f t="shared" si="491"/>
        <v>1116.284019680689</v>
      </c>
      <c r="AA173" s="30">
        <f t="shared" si="491"/>
        <v>1096.9033497339076</v>
      </c>
      <c r="AB173" s="30">
        <f t="shared" si="491"/>
        <v>1080.7527914449229</v>
      </c>
      <c r="AD173" s="173"/>
      <c r="AE173" s="217">
        <v>1000000</v>
      </c>
      <c r="AF173" s="16" t="s">
        <v>19</v>
      </c>
      <c r="AG173" s="30">
        <f>AG$112/10*$C173/(2+$E$12)</f>
        <v>1416.6666666666667</v>
      </c>
      <c r="AH173" s="30">
        <f t="shared" ref="AH173:AP173" si="492">AH$112/10*$C173/(2+$E$12)</f>
        <v>1347.2222222222222</v>
      </c>
      <c r="AI173" s="30">
        <f t="shared" si="492"/>
        <v>1289.351851851852</v>
      </c>
      <c r="AJ173" s="30">
        <f t="shared" si="492"/>
        <v>1241.1265432098764</v>
      </c>
      <c r="AK173" s="30">
        <f t="shared" si="492"/>
        <v>1200.9387860082302</v>
      </c>
      <c r="AL173" s="30">
        <f t="shared" si="492"/>
        <v>1167.448988340192</v>
      </c>
      <c r="AM173" s="30">
        <f t="shared" si="492"/>
        <v>1139.5408236168266</v>
      </c>
      <c r="AN173" s="30">
        <f t="shared" si="492"/>
        <v>1116.284019680689</v>
      </c>
      <c r="AO173" s="30">
        <f t="shared" si="492"/>
        <v>1096.9033497339076</v>
      </c>
      <c r="AP173" s="30">
        <f t="shared" si="492"/>
        <v>1080.7527914449229</v>
      </c>
      <c r="AR173" s="173"/>
      <c r="AS173" s="217">
        <v>1000000</v>
      </c>
      <c r="AT173" s="16" t="s">
        <v>19</v>
      </c>
      <c r="AU173" s="30">
        <f>AU$112/10*$C173/(2+$E$12)</f>
        <v>1416.6666666666667</v>
      </c>
      <c r="AV173" s="30">
        <f t="shared" ref="AV173:BD173" si="493">AV$112/10*$C173/(2+$E$12)</f>
        <v>1347.2222222222222</v>
      </c>
      <c r="AW173" s="30">
        <f t="shared" si="493"/>
        <v>1289.351851851852</v>
      </c>
      <c r="AX173" s="30">
        <f t="shared" si="493"/>
        <v>1241.1265432098764</v>
      </c>
      <c r="AY173" s="30">
        <f t="shared" si="493"/>
        <v>1200.9387860082302</v>
      </c>
      <c r="AZ173" s="30">
        <f t="shared" si="493"/>
        <v>1167.448988340192</v>
      </c>
      <c r="BA173" s="30">
        <f t="shared" si="493"/>
        <v>1139.5408236168266</v>
      </c>
      <c r="BB173" s="30">
        <f t="shared" si="493"/>
        <v>1116.284019680689</v>
      </c>
      <c r="BC173" s="30">
        <f t="shared" si="493"/>
        <v>1096.9033497339076</v>
      </c>
      <c r="BD173" s="30">
        <f t="shared" si="493"/>
        <v>1080.7527914449229</v>
      </c>
      <c r="BF173" s="173"/>
      <c r="BG173" s="217">
        <v>1000000</v>
      </c>
      <c r="BH173" s="16" t="s">
        <v>19</v>
      </c>
      <c r="BI173" s="30">
        <f>BI$112/10*$C173/(2+$E$12)</f>
        <v>1416.6666666666667</v>
      </c>
      <c r="BJ173" s="30">
        <f t="shared" ref="BJ173:BR173" si="494">BJ$112/10*$C173/(2+$E$12)</f>
        <v>1347.2222222222222</v>
      </c>
      <c r="BK173" s="30">
        <f t="shared" si="494"/>
        <v>1289.351851851852</v>
      </c>
      <c r="BL173" s="30">
        <f t="shared" si="494"/>
        <v>1241.1265432098764</v>
      </c>
      <c r="BM173" s="30">
        <f t="shared" si="494"/>
        <v>1200.9387860082302</v>
      </c>
      <c r="BN173" s="30">
        <f t="shared" si="494"/>
        <v>1167.448988340192</v>
      </c>
      <c r="BO173" s="30">
        <f t="shared" si="494"/>
        <v>1139.5408236168266</v>
      </c>
      <c r="BP173" s="30">
        <f t="shared" si="494"/>
        <v>1116.284019680689</v>
      </c>
      <c r="BQ173" s="30">
        <f t="shared" si="494"/>
        <v>1096.9033497339076</v>
      </c>
      <c r="BR173" s="30">
        <f t="shared" si="494"/>
        <v>1080.7527914449229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1299.0612139917696</v>
      </c>
      <c r="J174" s="30"/>
      <c r="K174" s="30"/>
      <c r="L174" s="30"/>
      <c r="M174" s="30"/>
      <c r="N174" s="30">
        <f>SUM(E173:N173)/10</f>
        <v>1209.6236042775386</v>
      </c>
      <c r="P174" s="173"/>
      <c r="Q174" s="218"/>
      <c r="R174" s="16" t="s">
        <v>22</v>
      </c>
      <c r="S174" s="30"/>
      <c r="T174" s="30"/>
      <c r="U174" s="30"/>
      <c r="V174" s="30"/>
      <c r="W174" s="30">
        <f>SUM(S173:W173)/5</f>
        <v>1299.0612139917696</v>
      </c>
      <c r="X174" s="30"/>
      <c r="Y174" s="30"/>
      <c r="Z174" s="30"/>
      <c r="AA174" s="30"/>
      <c r="AB174" s="30">
        <f>SUM(S173:AB173)/10</f>
        <v>1209.6236042775386</v>
      </c>
      <c r="AD174" s="173"/>
      <c r="AE174" s="218"/>
      <c r="AF174" s="16" t="s">
        <v>22</v>
      </c>
      <c r="AG174" s="30"/>
      <c r="AH174" s="30"/>
      <c r="AI174" s="30"/>
      <c r="AJ174" s="30"/>
      <c r="AK174" s="30">
        <f>SUM(AG173:AK173)/5</f>
        <v>1299.0612139917696</v>
      </c>
      <c r="AL174" s="30"/>
      <c r="AM174" s="30"/>
      <c r="AN174" s="30"/>
      <c r="AO174" s="30"/>
      <c r="AP174" s="30">
        <f>SUM(AG173:AP173)/10</f>
        <v>1209.6236042775386</v>
      </c>
      <c r="AR174" s="173"/>
      <c r="AS174" s="218"/>
      <c r="AT174" s="16" t="s">
        <v>22</v>
      </c>
      <c r="AU174" s="30"/>
      <c r="AV174" s="30"/>
      <c r="AW174" s="30"/>
      <c r="AX174" s="30"/>
      <c r="AY174" s="30">
        <f>SUM(AU173:AY173)/5</f>
        <v>1299.0612139917696</v>
      </c>
      <c r="AZ174" s="30"/>
      <c r="BA174" s="30"/>
      <c r="BB174" s="30"/>
      <c r="BC174" s="30"/>
      <c r="BD174" s="30">
        <f>SUM(AU173:BD173)/10</f>
        <v>1209.6236042775386</v>
      </c>
      <c r="BF174" s="173"/>
      <c r="BG174" s="218"/>
      <c r="BH174" s="16" t="s">
        <v>22</v>
      </c>
      <c r="BI174" s="30"/>
      <c r="BJ174" s="30"/>
      <c r="BK174" s="30"/>
      <c r="BL174" s="30"/>
      <c r="BM174" s="30">
        <f>SUM(BI173:BM173)/5</f>
        <v>1299.0612139917696</v>
      </c>
      <c r="BN174" s="30"/>
      <c r="BO174" s="30"/>
      <c r="BP174" s="30"/>
      <c r="BQ174" s="30"/>
      <c r="BR174" s="30">
        <f>SUM(BI173:BR173)/10</f>
        <v>1209.6236042775386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1416.6666666666667</v>
      </c>
      <c r="F175" s="30">
        <f t="shared" ref="F175:N175" si="495">F$113/10*$C173/(2+$E$12)</f>
        <v>2763.8888888888887</v>
      </c>
      <c r="G175" s="30">
        <f t="shared" si="495"/>
        <v>4053.2407407407404</v>
      </c>
      <c r="H175" s="30">
        <f t="shared" si="495"/>
        <v>5294.3672839506171</v>
      </c>
      <c r="I175" s="30">
        <f t="shared" si="495"/>
        <v>6495.3060699588468</v>
      </c>
      <c r="J175" s="30">
        <f t="shared" si="495"/>
        <v>7662.7550582990398</v>
      </c>
      <c r="K175" s="30">
        <f t="shared" si="495"/>
        <v>8802.2958819158648</v>
      </c>
      <c r="L175" s="30">
        <f t="shared" si="495"/>
        <v>9918.5799015965549</v>
      </c>
      <c r="M175" s="30">
        <f t="shared" si="495"/>
        <v>11015.483251330459</v>
      </c>
      <c r="N175" s="30">
        <f t="shared" si="495"/>
        <v>12096.236042775383</v>
      </c>
      <c r="P175" s="173"/>
      <c r="Q175" s="219"/>
      <c r="R175" s="16" t="s">
        <v>52</v>
      </c>
      <c r="S175" s="30">
        <f>S$113/10*$C173/(2+$E$12)</f>
        <v>1416.6666666666667</v>
      </c>
      <c r="T175" s="30">
        <f t="shared" ref="T175:AB175" si="496">T$113/10*$C173/(2+$E$12)</f>
        <v>2763.8888888888887</v>
      </c>
      <c r="U175" s="30">
        <f t="shared" si="496"/>
        <v>4053.2407407407404</v>
      </c>
      <c r="V175" s="30">
        <f t="shared" si="496"/>
        <v>5294.3672839506171</v>
      </c>
      <c r="W175" s="30">
        <f t="shared" si="496"/>
        <v>6495.3060699588468</v>
      </c>
      <c r="X175" s="30">
        <f t="shared" si="496"/>
        <v>7662.7550582990398</v>
      </c>
      <c r="Y175" s="30">
        <f t="shared" si="496"/>
        <v>8802.2958819158648</v>
      </c>
      <c r="Z175" s="30">
        <f t="shared" si="496"/>
        <v>9918.5799015965549</v>
      </c>
      <c r="AA175" s="30">
        <f t="shared" si="496"/>
        <v>11015.483251330459</v>
      </c>
      <c r="AB175" s="30">
        <f t="shared" si="496"/>
        <v>12096.236042775383</v>
      </c>
      <c r="AD175" s="173"/>
      <c r="AE175" s="219"/>
      <c r="AF175" s="16" t="s">
        <v>52</v>
      </c>
      <c r="AG175" s="30">
        <f>AG$113/10*$C173/(2+$E$12)</f>
        <v>1416.6666666666667</v>
      </c>
      <c r="AH175" s="30">
        <f t="shared" ref="AH175:AP175" si="497">AH$113/10*$C173/(2+$E$12)</f>
        <v>2763.8888888888887</v>
      </c>
      <c r="AI175" s="30">
        <f t="shared" si="497"/>
        <v>4053.2407407407404</v>
      </c>
      <c r="AJ175" s="30">
        <f t="shared" si="497"/>
        <v>5294.3672839506171</v>
      </c>
      <c r="AK175" s="30">
        <f t="shared" si="497"/>
        <v>6495.3060699588468</v>
      </c>
      <c r="AL175" s="30">
        <f t="shared" si="497"/>
        <v>7662.7550582990398</v>
      </c>
      <c r="AM175" s="30">
        <f t="shared" si="497"/>
        <v>8802.2958819158648</v>
      </c>
      <c r="AN175" s="30">
        <f t="shared" si="497"/>
        <v>9918.5799015965549</v>
      </c>
      <c r="AO175" s="30">
        <f t="shared" si="497"/>
        <v>11015.483251330459</v>
      </c>
      <c r="AP175" s="30">
        <f t="shared" si="497"/>
        <v>12096.236042775383</v>
      </c>
      <c r="AR175" s="173"/>
      <c r="AS175" s="219"/>
      <c r="AT175" s="16" t="s">
        <v>52</v>
      </c>
      <c r="AU175" s="30">
        <f>AU$113/10*$C173/(2+$E$12)</f>
        <v>1416.6666666666667</v>
      </c>
      <c r="AV175" s="30">
        <f t="shared" ref="AV175:BD175" si="498">AV$113/10*$C173/(2+$E$12)</f>
        <v>2763.8888888888887</v>
      </c>
      <c r="AW175" s="30">
        <f t="shared" si="498"/>
        <v>4053.2407407407404</v>
      </c>
      <c r="AX175" s="30">
        <f t="shared" si="498"/>
        <v>5294.3672839506171</v>
      </c>
      <c r="AY175" s="30">
        <f t="shared" si="498"/>
        <v>6495.3060699588468</v>
      </c>
      <c r="AZ175" s="30">
        <f t="shared" si="498"/>
        <v>7662.7550582990398</v>
      </c>
      <c r="BA175" s="30">
        <f t="shared" si="498"/>
        <v>8802.2958819158648</v>
      </c>
      <c r="BB175" s="30">
        <f t="shared" si="498"/>
        <v>9918.5799015965549</v>
      </c>
      <c r="BC175" s="30">
        <f t="shared" si="498"/>
        <v>11015.483251330459</v>
      </c>
      <c r="BD175" s="30">
        <f t="shared" si="498"/>
        <v>12096.236042775383</v>
      </c>
      <c r="BF175" s="173"/>
      <c r="BG175" s="219"/>
      <c r="BH175" s="16" t="s">
        <v>52</v>
      </c>
      <c r="BI175" s="30">
        <f>BI$113/10*$C173/(2+$E$12)</f>
        <v>1416.6666666666667</v>
      </c>
      <c r="BJ175" s="30">
        <f t="shared" ref="BJ175:BR175" si="499">BJ$113/10*$C173/(2+$E$12)</f>
        <v>2763.8888888888887</v>
      </c>
      <c r="BK175" s="30">
        <f t="shared" si="499"/>
        <v>4053.2407407407404</v>
      </c>
      <c r="BL175" s="30">
        <f t="shared" si="499"/>
        <v>5294.3672839506171</v>
      </c>
      <c r="BM175" s="30">
        <f t="shared" si="499"/>
        <v>6495.3060699588468</v>
      </c>
      <c r="BN175" s="30">
        <f t="shared" si="499"/>
        <v>7662.7550582990398</v>
      </c>
      <c r="BO175" s="30">
        <f t="shared" si="499"/>
        <v>8802.2958819158648</v>
      </c>
      <c r="BP175" s="30">
        <f t="shared" si="499"/>
        <v>9918.5799015965549</v>
      </c>
      <c r="BQ175" s="30">
        <f t="shared" si="499"/>
        <v>11015.483251330459</v>
      </c>
      <c r="BR175" s="30">
        <f t="shared" si="499"/>
        <v>12096.236042775383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2975</v>
      </c>
      <c r="F176" s="30">
        <f t="shared" ref="F176:N176" si="500">F$112/10*$C176/(2+$E$12)</f>
        <v>2829.1666666666665</v>
      </c>
      <c r="G176" s="30">
        <f t="shared" si="500"/>
        <v>2707.6388888888891</v>
      </c>
      <c r="H176" s="30">
        <f t="shared" si="500"/>
        <v>2606.3657407407404</v>
      </c>
      <c r="I176" s="30">
        <f t="shared" si="500"/>
        <v>2521.9714506172836</v>
      </c>
      <c r="J176" s="30">
        <f t="shared" si="500"/>
        <v>2451.6428755144029</v>
      </c>
      <c r="K176" s="30">
        <f t="shared" si="500"/>
        <v>2393.0357295953359</v>
      </c>
      <c r="L176" s="30">
        <f t="shared" si="500"/>
        <v>2344.1964413294468</v>
      </c>
      <c r="M176" s="30">
        <f t="shared" si="500"/>
        <v>2303.4970344412059</v>
      </c>
      <c r="N176" s="30">
        <f t="shared" si="500"/>
        <v>2269.5808620343382</v>
      </c>
      <c r="P176" s="173"/>
      <c r="Q176" s="217">
        <v>2100000</v>
      </c>
      <c r="R176" s="16" t="s">
        <v>19</v>
      </c>
      <c r="S176" s="30">
        <f>S$112/10*$C176/(2+$E$12)</f>
        <v>2975</v>
      </c>
      <c r="T176" s="30">
        <f t="shared" ref="T176:AB176" si="501">T$112/10*$C176/(2+$E$12)</f>
        <v>2829.1666666666665</v>
      </c>
      <c r="U176" s="30">
        <f t="shared" si="501"/>
        <v>2707.6388888888891</v>
      </c>
      <c r="V176" s="30">
        <f t="shared" si="501"/>
        <v>2606.3657407407404</v>
      </c>
      <c r="W176" s="30">
        <f t="shared" si="501"/>
        <v>2521.9714506172836</v>
      </c>
      <c r="X176" s="30">
        <f t="shared" si="501"/>
        <v>2451.6428755144029</v>
      </c>
      <c r="Y176" s="30">
        <f t="shared" si="501"/>
        <v>2393.0357295953359</v>
      </c>
      <c r="Z176" s="30">
        <f t="shared" si="501"/>
        <v>2344.1964413294468</v>
      </c>
      <c r="AA176" s="30">
        <f t="shared" si="501"/>
        <v>2303.4970344412059</v>
      </c>
      <c r="AB176" s="30">
        <f t="shared" si="501"/>
        <v>2269.5808620343382</v>
      </c>
      <c r="AD176" s="173"/>
      <c r="AE176" s="217">
        <v>2100000</v>
      </c>
      <c r="AF176" s="16" t="s">
        <v>19</v>
      </c>
      <c r="AG176" s="30">
        <f>AG$112/10*$C176/(2+$E$12)</f>
        <v>2975</v>
      </c>
      <c r="AH176" s="30">
        <f t="shared" ref="AH176:AP176" si="502">AH$112/10*$C176/(2+$E$12)</f>
        <v>2829.1666666666665</v>
      </c>
      <c r="AI176" s="30">
        <f t="shared" si="502"/>
        <v>2707.6388888888891</v>
      </c>
      <c r="AJ176" s="30">
        <f t="shared" si="502"/>
        <v>2606.3657407407404</v>
      </c>
      <c r="AK176" s="30">
        <f t="shared" si="502"/>
        <v>2521.9714506172836</v>
      </c>
      <c r="AL176" s="30">
        <f t="shared" si="502"/>
        <v>2451.6428755144029</v>
      </c>
      <c r="AM176" s="30">
        <f t="shared" si="502"/>
        <v>2393.0357295953359</v>
      </c>
      <c r="AN176" s="30">
        <f t="shared" si="502"/>
        <v>2344.1964413294468</v>
      </c>
      <c r="AO176" s="30">
        <f t="shared" si="502"/>
        <v>2303.4970344412059</v>
      </c>
      <c r="AP176" s="30">
        <f t="shared" si="502"/>
        <v>2269.5808620343382</v>
      </c>
      <c r="AR176" s="173"/>
      <c r="AS176" s="217">
        <v>2100000</v>
      </c>
      <c r="AT176" s="16" t="s">
        <v>19</v>
      </c>
      <c r="AU176" s="30">
        <f>AU$112/10*$C176/(2+$E$12)</f>
        <v>2975</v>
      </c>
      <c r="AV176" s="30">
        <f t="shared" ref="AV176:BD176" si="503">AV$112/10*$C176/(2+$E$12)</f>
        <v>2829.1666666666665</v>
      </c>
      <c r="AW176" s="30">
        <f t="shared" si="503"/>
        <v>2707.6388888888891</v>
      </c>
      <c r="AX176" s="30">
        <f t="shared" si="503"/>
        <v>2606.3657407407404</v>
      </c>
      <c r="AY176" s="30">
        <f t="shared" si="503"/>
        <v>2521.9714506172836</v>
      </c>
      <c r="AZ176" s="30">
        <f t="shared" si="503"/>
        <v>2451.6428755144029</v>
      </c>
      <c r="BA176" s="30">
        <f t="shared" si="503"/>
        <v>2393.0357295953359</v>
      </c>
      <c r="BB176" s="30">
        <f t="shared" si="503"/>
        <v>2344.1964413294468</v>
      </c>
      <c r="BC176" s="30">
        <f t="shared" si="503"/>
        <v>2303.4970344412059</v>
      </c>
      <c r="BD176" s="30">
        <f t="shared" si="503"/>
        <v>2269.5808620343382</v>
      </c>
      <c r="BF176" s="173"/>
      <c r="BG176" s="217">
        <v>2100000</v>
      </c>
      <c r="BH176" s="16" t="s">
        <v>19</v>
      </c>
      <c r="BI176" s="30">
        <f>BI$112/10*$C176/(2+$E$12)</f>
        <v>2975</v>
      </c>
      <c r="BJ176" s="30">
        <f t="shared" ref="BJ176:BR176" si="504">BJ$112/10*$C176/(2+$E$12)</f>
        <v>2829.1666666666665</v>
      </c>
      <c r="BK176" s="30">
        <f t="shared" si="504"/>
        <v>2707.6388888888891</v>
      </c>
      <c r="BL176" s="30">
        <f t="shared" si="504"/>
        <v>2606.3657407407404</v>
      </c>
      <c r="BM176" s="30">
        <f t="shared" si="504"/>
        <v>2521.9714506172836</v>
      </c>
      <c r="BN176" s="30">
        <f t="shared" si="504"/>
        <v>2451.6428755144029</v>
      </c>
      <c r="BO176" s="30">
        <f t="shared" si="504"/>
        <v>2393.0357295953359</v>
      </c>
      <c r="BP176" s="30">
        <f t="shared" si="504"/>
        <v>2344.1964413294468</v>
      </c>
      <c r="BQ176" s="30">
        <f t="shared" si="504"/>
        <v>2303.4970344412059</v>
      </c>
      <c r="BR176" s="30">
        <f t="shared" si="504"/>
        <v>2269.5808620343382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2728.0285493827159</v>
      </c>
      <c r="J177" s="30"/>
      <c r="K177" s="30"/>
      <c r="L177" s="30"/>
      <c r="M177" s="30"/>
      <c r="N177" s="30">
        <f>SUM(E176:N176)/10</f>
        <v>2540.2095689828311</v>
      </c>
      <c r="P177" s="173"/>
      <c r="Q177" s="218"/>
      <c r="R177" s="16" t="s">
        <v>22</v>
      </c>
      <c r="S177" s="30"/>
      <c r="T177" s="30"/>
      <c r="U177" s="30"/>
      <c r="V177" s="30"/>
      <c r="W177" s="30">
        <f>SUM(S176:W176)/5</f>
        <v>2728.0285493827159</v>
      </c>
      <c r="X177" s="30"/>
      <c r="Y177" s="30"/>
      <c r="Z177" s="30"/>
      <c r="AA177" s="30"/>
      <c r="AB177" s="30">
        <f>SUM(S176:AB176)/10</f>
        <v>2540.2095689828311</v>
      </c>
      <c r="AD177" s="173"/>
      <c r="AE177" s="218"/>
      <c r="AF177" s="16" t="s">
        <v>22</v>
      </c>
      <c r="AG177" s="30"/>
      <c r="AH177" s="30"/>
      <c r="AI177" s="30"/>
      <c r="AJ177" s="30"/>
      <c r="AK177" s="30">
        <f>SUM(AG176:AK176)/5</f>
        <v>2728.0285493827159</v>
      </c>
      <c r="AL177" s="30"/>
      <c r="AM177" s="30"/>
      <c r="AN177" s="30"/>
      <c r="AO177" s="30"/>
      <c r="AP177" s="30">
        <f>SUM(AG176:AP176)/10</f>
        <v>2540.2095689828311</v>
      </c>
      <c r="AR177" s="173"/>
      <c r="AS177" s="218"/>
      <c r="AT177" s="16" t="s">
        <v>22</v>
      </c>
      <c r="AU177" s="30"/>
      <c r="AV177" s="30"/>
      <c r="AW177" s="30"/>
      <c r="AX177" s="30"/>
      <c r="AY177" s="30">
        <f>SUM(AU176:AY176)/5</f>
        <v>2728.0285493827159</v>
      </c>
      <c r="AZ177" s="30"/>
      <c r="BA177" s="30"/>
      <c r="BB177" s="30"/>
      <c r="BC177" s="30"/>
      <c r="BD177" s="30">
        <f>SUM(AU176:BD176)/10</f>
        <v>2540.2095689828311</v>
      </c>
      <c r="BF177" s="173"/>
      <c r="BG177" s="218"/>
      <c r="BH177" s="16" t="s">
        <v>22</v>
      </c>
      <c r="BI177" s="30"/>
      <c r="BJ177" s="30"/>
      <c r="BK177" s="30"/>
      <c r="BL177" s="30"/>
      <c r="BM177" s="30">
        <f>SUM(BI176:BM176)/5</f>
        <v>2728.0285493827159</v>
      </c>
      <c r="BN177" s="30"/>
      <c r="BO177" s="30"/>
      <c r="BP177" s="30"/>
      <c r="BQ177" s="30"/>
      <c r="BR177" s="30">
        <f>SUM(BI176:BR176)/10</f>
        <v>2540.2095689828311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2975</v>
      </c>
      <c r="F178" s="30">
        <f t="shared" ref="F178:N178" si="505">F$113/10*$C176/(2+$E$12)</f>
        <v>5804.166666666667</v>
      </c>
      <c r="G178" s="30">
        <f t="shared" si="505"/>
        <v>8511.8055555555547</v>
      </c>
      <c r="H178" s="30">
        <f t="shared" si="505"/>
        <v>11118.171296296294</v>
      </c>
      <c r="I178" s="30">
        <f t="shared" si="505"/>
        <v>13640.14274691358</v>
      </c>
      <c r="J178" s="30">
        <f t="shared" si="505"/>
        <v>16091.785622427982</v>
      </c>
      <c r="K178" s="30">
        <f t="shared" si="505"/>
        <v>18484.821352023315</v>
      </c>
      <c r="L178" s="30">
        <f t="shared" si="505"/>
        <v>20829.017793352763</v>
      </c>
      <c r="M178" s="30">
        <f t="shared" si="505"/>
        <v>23132.51482779397</v>
      </c>
      <c r="N178" s="30">
        <f t="shared" si="505"/>
        <v>25402.095689828304</v>
      </c>
      <c r="P178" s="164"/>
      <c r="Q178" s="219"/>
      <c r="R178" s="16" t="s">
        <v>52</v>
      </c>
      <c r="S178" s="30">
        <f>S$113/10*$C176/(2+$E$12)</f>
        <v>2975</v>
      </c>
      <c r="T178" s="30">
        <f t="shared" ref="T178:AB178" si="506">T$113/10*$C176/(2+$E$12)</f>
        <v>5804.166666666667</v>
      </c>
      <c r="U178" s="30">
        <f t="shared" si="506"/>
        <v>8511.8055555555547</v>
      </c>
      <c r="V178" s="30">
        <f t="shared" si="506"/>
        <v>11118.171296296294</v>
      </c>
      <c r="W178" s="30">
        <f t="shared" si="506"/>
        <v>13640.14274691358</v>
      </c>
      <c r="X178" s="30">
        <f t="shared" si="506"/>
        <v>16091.785622427982</v>
      </c>
      <c r="Y178" s="30">
        <f t="shared" si="506"/>
        <v>18484.821352023315</v>
      </c>
      <c r="Z178" s="30">
        <f t="shared" si="506"/>
        <v>20829.017793352763</v>
      </c>
      <c r="AA178" s="30">
        <f t="shared" si="506"/>
        <v>23132.51482779397</v>
      </c>
      <c r="AB178" s="30">
        <f t="shared" si="506"/>
        <v>25402.095689828304</v>
      </c>
      <c r="AD178" s="164"/>
      <c r="AE178" s="219"/>
      <c r="AF178" s="16" t="s">
        <v>52</v>
      </c>
      <c r="AG178" s="30">
        <f>AG$113/10*$C176/(2+$E$12)</f>
        <v>2975</v>
      </c>
      <c r="AH178" s="30">
        <f t="shared" ref="AH178:AP178" si="507">AH$113/10*$C176/(2+$E$12)</f>
        <v>5804.166666666667</v>
      </c>
      <c r="AI178" s="30">
        <f t="shared" si="507"/>
        <v>8511.8055555555547</v>
      </c>
      <c r="AJ178" s="30">
        <f t="shared" si="507"/>
        <v>11118.171296296294</v>
      </c>
      <c r="AK178" s="30">
        <f t="shared" si="507"/>
        <v>13640.14274691358</v>
      </c>
      <c r="AL178" s="30">
        <f t="shared" si="507"/>
        <v>16091.785622427982</v>
      </c>
      <c r="AM178" s="30">
        <f t="shared" si="507"/>
        <v>18484.821352023315</v>
      </c>
      <c r="AN178" s="30">
        <f t="shared" si="507"/>
        <v>20829.017793352763</v>
      </c>
      <c r="AO178" s="30">
        <f t="shared" si="507"/>
        <v>23132.51482779397</v>
      </c>
      <c r="AP178" s="30">
        <f t="shared" si="507"/>
        <v>25402.095689828304</v>
      </c>
      <c r="AR178" s="164"/>
      <c r="AS178" s="219"/>
      <c r="AT178" s="16" t="s">
        <v>52</v>
      </c>
      <c r="AU178" s="30">
        <f>AU$113/10*$C176/(2+$E$12)</f>
        <v>2975</v>
      </c>
      <c r="AV178" s="30">
        <f t="shared" ref="AV178:BD178" si="508">AV$113/10*$C176/(2+$E$12)</f>
        <v>5804.166666666667</v>
      </c>
      <c r="AW178" s="30">
        <f t="shared" si="508"/>
        <v>8511.8055555555547</v>
      </c>
      <c r="AX178" s="30">
        <f t="shared" si="508"/>
        <v>11118.171296296294</v>
      </c>
      <c r="AY178" s="30">
        <f t="shared" si="508"/>
        <v>13640.14274691358</v>
      </c>
      <c r="AZ178" s="30">
        <f t="shared" si="508"/>
        <v>16091.785622427982</v>
      </c>
      <c r="BA178" s="30">
        <f t="shared" si="508"/>
        <v>18484.821352023315</v>
      </c>
      <c r="BB178" s="30">
        <f t="shared" si="508"/>
        <v>20829.017793352763</v>
      </c>
      <c r="BC178" s="30">
        <f t="shared" si="508"/>
        <v>23132.51482779397</v>
      </c>
      <c r="BD178" s="30">
        <f t="shared" si="508"/>
        <v>25402.095689828304</v>
      </c>
      <c r="BF178" s="164"/>
      <c r="BG178" s="219"/>
      <c r="BH178" s="16" t="s">
        <v>52</v>
      </c>
      <c r="BI178" s="30">
        <f>BI$113/10*$C176/(2+$E$12)</f>
        <v>2975</v>
      </c>
      <c r="BJ178" s="30">
        <f t="shared" ref="BJ178:BR178" si="509">BJ$113/10*$C176/(2+$E$12)</f>
        <v>5804.166666666667</v>
      </c>
      <c r="BK178" s="30">
        <f t="shared" si="509"/>
        <v>8511.8055555555547</v>
      </c>
      <c r="BL178" s="30">
        <f t="shared" si="509"/>
        <v>11118.171296296294</v>
      </c>
      <c r="BM178" s="30">
        <f t="shared" si="509"/>
        <v>13640.14274691358</v>
      </c>
      <c r="BN178" s="30">
        <f t="shared" si="509"/>
        <v>16091.785622427982</v>
      </c>
      <c r="BO178" s="30">
        <f t="shared" si="509"/>
        <v>18484.821352023315</v>
      </c>
      <c r="BP178" s="30">
        <f t="shared" si="509"/>
        <v>20829.017793352763</v>
      </c>
      <c r="BQ178" s="30">
        <f t="shared" si="509"/>
        <v>23132.51482779397</v>
      </c>
      <c r="BR178" s="30">
        <f t="shared" si="509"/>
        <v>25402.095689828304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416.66666666666669</v>
      </c>
      <c r="F179" s="28">
        <f t="shared" ref="F179:N179" si="510">F$127/10*$C179/(2+$E$12)</f>
        <v>347.22222222222223</v>
      </c>
      <c r="G179" s="28">
        <f t="shared" si="510"/>
        <v>289.35185185185185</v>
      </c>
      <c r="H179" s="28">
        <f t="shared" si="510"/>
        <v>241.12654320987656</v>
      </c>
      <c r="I179" s="28">
        <f t="shared" si="510"/>
        <v>200.93878600823044</v>
      </c>
      <c r="J179" s="28">
        <f t="shared" si="510"/>
        <v>167.44898834019202</v>
      </c>
      <c r="K179" s="28">
        <f t="shared" si="510"/>
        <v>139.54082361682671</v>
      </c>
      <c r="L179" s="28">
        <f t="shared" si="510"/>
        <v>116.28401968068893</v>
      </c>
      <c r="M179" s="28">
        <f t="shared" si="510"/>
        <v>96.903349733907461</v>
      </c>
      <c r="N179" s="28">
        <f t="shared" si="510"/>
        <v>80.752791444922863</v>
      </c>
      <c r="P179" s="172" t="s">
        <v>71</v>
      </c>
      <c r="Q179" s="220">
        <v>20000</v>
      </c>
      <c r="R179" s="58" t="s">
        <v>19</v>
      </c>
      <c r="S179" s="28">
        <f>S$127/10*$C179/(2+$E$12)</f>
        <v>416.66666666666669</v>
      </c>
      <c r="T179" s="28">
        <f t="shared" ref="T179:AB179" si="511">T$127/10*$C179/(2+$E$12)</f>
        <v>347.22222222222223</v>
      </c>
      <c r="U179" s="28">
        <f t="shared" si="511"/>
        <v>289.35185185185185</v>
      </c>
      <c r="V179" s="28">
        <f t="shared" si="511"/>
        <v>241.12654320987656</v>
      </c>
      <c r="W179" s="28">
        <f t="shared" si="511"/>
        <v>200.93878600823044</v>
      </c>
      <c r="X179" s="28">
        <f t="shared" si="511"/>
        <v>167.44898834019202</v>
      </c>
      <c r="Y179" s="28">
        <f t="shared" si="511"/>
        <v>139.54082361682671</v>
      </c>
      <c r="Z179" s="28">
        <f t="shared" si="511"/>
        <v>116.28401968068893</v>
      </c>
      <c r="AA179" s="28">
        <f t="shared" si="511"/>
        <v>96.903349733907461</v>
      </c>
      <c r="AB179" s="28">
        <f t="shared" si="511"/>
        <v>80.752791444922863</v>
      </c>
      <c r="AD179" s="172" t="s">
        <v>71</v>
      </c>
      <c r="AE179" s="220">
        <v>20000</v>
      </c>
      <c r="AF179" s="58" t="s">
        <v>19</v>
      </c>
      <c r="AG179" s="28">
        <f>AG$127/10*$C179/(2+$E$12)</f>
        <v>416.66666666666669</v>
      </c>
      <c r="AH179" s="28">
        <f t="shared" ref="AH179:AP179" si="512">AH$127/10*$C179/(2+$E$12)</f>
        <v>347.22222222222223</v>
      </c>
      <c r="AI179" s="28">
        <f t="shared" si="512"/>
        <v>289.35185185185185</v>
      </c>
      <c r="AJ179" s="28">
        <f t="shared" si="512"/>
        <v>241.12654320987656</v>
      </c>
      <c r="AK179" s="28">
        <f t="shared" si="512"/>
        <v>200.93878600823044</v>
      </c>
      <c r="AL179" s="28">
        <f t="shared" si="512"/>
        <v>167.44898834019202</v>
      </c>
      <c r="AM179" s="28">
        <f t="shared" si="512"/>
        <v>139.54082361682671</v>
      </c>
      <c r="AN179" s="28">
        <f t="shared" si="512"/>
        <v>116.28401968068893</v>
      </c>
      <c r="AO179" s="28">
        <f t="shared" si="512"/>
        <v>96.903349733907461</v>
      </c>
      <c r="AP179" s="28">
        <f t="shared" si="512"/>
        <v>80.752791444922863</v>
      </c>
      <c r="AR179" s="172" t="s">
        <v>71</v>
      </c>
      <c r="AS179" s="220">
        <v>20000</v>
      </c>
      <c r="AT179" s="58" t="s">
        <v>19</v>
      </c>
      <c r="AU179" s="28">
        <f>AU$127/10*$C179/(2+$E$12)</f>
        <v>416.66666666666669</v>
      </c>
      <c r="AV179" s="28">
        <f t="shared" ref="AV179:BD179" si="513">AV$127/10*$C179/(2+$E$12)</f>
        <v>347.22222222222223</v>
      </c>
      <c r="AW179" s="28">
        <f t="shared" si="513"/>
        <v>289.35185185185185</v>
      </c>
      <c r="AX179" s="28">
        <f t="shared" si="513"/>
        <v>241.12654320987656</v>
      </c>
      <c r="AY179" s="28">
        <f t="shared" si="513"/>
        <v>200.93878600823044</v>
      </c>
      <c r="AZ179" s="28">
        <f t="shared" si="513"/>
        <v>167.44898834019202</v>
      </c>
      <c r="BA179" s="28">
        <f t="shared" si="513"/>
        <v>139.54082361682671</v>
      </c>
      <c r="BB179" s="28">
        <f t="shared" si="513"/>
        <v>116.28401968068893</v>
      </c>
      <c r="BC179" s="28">
        <f t="shared" si="513"/>
        <v>96.903349733907461</v>
      </c>
      <c r="BD179" s="28">
        <f t="shared" si="513"/>
        <v>80.752791444922863</v>
      </c>
      <c r="BF179" s="172" t="s">
        <v>71</v>
      </c>
      <c r="BG179" s="220">
        <v>20000</v>
      </c>
      <c r="BH179" s="58" t="s">
        <v>19</v>
      </c>
      <c r="BI179" s="28">
        <f>BI$127/10*$C179/(2+$E$12)</f>
        <v>416.66666666666669</v>
      </c>
      <c r="BJ179" s="28">
        <f t="shared" ref="BJ179:BR179" si="514">BJ$127/10*$C179/(2+$E$12)</f>
        <v>347.22222222222223</v>
      </c>
      <c r="BK179" s="28">
        <f t="shared" si="514"/>
        <v>289.35185185185185</v>
      </c>
      <c r="BL179" s="28">
        <f t="shared" si="514"/>
        <v>241.12654320987656</v>
      </c>
      <c r="BM179" s="28">
        <f t="shared" si="514"/>
        <v>200.93878600823044</v>
      </c>
      <c r="BN179" s="28">
        <f t="shared" si="514"/>
        <v>167.44898834019202</v>
      </c>
      <c r="BO179" s="28">
        <f t="shared" si="514"/>
        <v>139.54082361682671</v>
      </c>
      <c r="BP179" s="28">
        <f t="shared" si="514"/>
        <v>116.28401968068893</v>
      </c>
      <c r="BQ179" s="28">
        <f t="shared" si="514"/>
        <v>96.903349733907461</v>
      </c>
      <c r="BR179" s="28">
        <f t="shared" si="514"/>
        <v>80.752791444922863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299.06121399176959</v>
      </c>
      <c r="J180" s="28"/>
      <c r="K180" s="28"/>
      <c r="L180" s="28"/>
      <c r="M180" s="28"/>
      <c r="N180" s="28">
        <f>SUM(E179:N179)/10</f>
        <v>209.62360427753856</v>
      </c>
      <c r="P180" s="173"/>
      <c r="Q180" s="221"/>
      <c r="R180" s="20" t="s">
        <v>22</v>
      </c>
      <c r="S180" s="28"/>
      <c r="T180" s="28"/>
      <c r="U180" s="28"/>
      <c r="V180" s="28"/>
      <c r="W180" s="28">
        <f>SUM(S179:W179)/5</f>
        <v>299.06121399176959</v>
      </c>
      <c r="X180" s="28"/>
      <c r="Y180" s="28"/>
      <c r="Z180" s="28"/>
      <c r="AA180" s="28"/>
      <c r="AB180" s="28">
        <f>SUM(S179:AB179)/10</f>
        <v>209.62360427753856</v>
      </c>
      <c r="AD180" s="173"/>
      <c r="AE180" s="221"/>
      <c r="AF180" s="20" t="s">
        <v>22</v>
      </c>
      <c r="AG180" s="28"/>
      <c r="AH180" s="28"/>
      <c r="AI180" s="28"/>
      <c r="AJ180" s="28"/>
      <c r="AK180" s="28">
        <f>SUM(AG179:AK179)/5</f>
        <v>299.06121399176959</v>
      </c>
      <c r="AL180" s="28"/>
      <c r="AM180" s="28"/>
      <c r="AN180" s="28"/>
      <c r="AO180" s="28"/>
      <c r="AP180" s="28">
        <f>SUM(AG179:AP179)/10</f>
        <v>209.62360427753856</v>
      </c>
      <c r="AR180" s="173"/>
      <c r="AS180" s="221"/>
      <c r="AT180" s="20" t="s">
        <v>22</v>
      </c>
      <c r="AU180" s="28"/>
      <c r="AV180" s="28"/>
      <c r="AW180" s="28"/>
      <c r="AX180" s="28"/>
      <c r="AY180" s="28">
        <f>SUM(AU179:AY179)/5</f>
        <v>299.06121399176959</v>
      </c>
      <c r="AZ180" s="28"/>
      <c r="BA180" s="28"/>
      <c r="BB180" s="28"/>
      <c r="BC180" s="28"/>
      <c r="BD180" s="28">
        <f>SUM(AU179:BD179)/10</f>
        <v>209.62360427753856</v>
      </c>
      <c r="BF180" s="173"/>
      <c r="BG180" s="221"/>
      <c r="BH180" s="20" t="s">
        <v>22</v>
      </c>
      <c r="BI180" s="28"/>
      <c r="BJ180" s="28"/>
      <c r="BK180" s="28"/>
      <c r="BL180" s="28"/>
      <c r="BM180" s="28">
        <f>SUM(BI179:BM179)/5</f>
        <v>299.06121399176959</v>
      </c>
      <c r="BN180" s="28"/>
      <c r="BO180" s="28"/>
      <c r="BP180" s="28"/>
      <c r="BQ180" s="28"/>
      <c r="BR180" s="28">
        <f>SUM(BI179:BR179)/10</f>
        <v>209.62360427753856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416.66666666666669</v>
      </c>
      <c r="F181" s="28">
        <f t="shared" ref="F181:N181" si="515">F$128/10*$C179/(2+$E$12)</f>
        <v>763.8888888888888</v>
      </c>
      <c r="G181" s="28">
        <f t="shared" si="515"/>
        <v>1053.2407407407411</v>
      </c>
      <c r="H181" s="28">
        <f t="shared" si="515"/>
        <v>1294.3672839506166</v>
      </c>
      <c r="I181" s="28">
        <f t="shared" si="515"/>
        <v>1495.306069958848</v>
      </c>
      <c r="J181" s="28">
        <f t="shared" si="515"/>
        <v>1662.755058299038</v>
      </c>
      <c r="K181" s="28">
        <f t="shared" si="515"/>
        <v>1802.2958819158675</v>
      </c>
      <c r="L181" s="28">
        <f t="shared" si="515"/>
        <v>1918.5799015965565</v>
      </c>
      <c r="M181" s="28">
        <f t="shared" si="515"/>
        <v>2015.4832513304671</v>
      </c>
      <c r="N181" s="28">
        <f t="shared" si="515"/>
        <v>2096.2360427753824</v>
      </c>
      <c r="P181" s="173"/>
      <c r="Q181" s="166"/>
      <c r="R181" s="20" t="s">
        <v>52</v>
      </c>
      <c r="S181" s="28">
        <f>S$128/10*$C179/(2+$E$12)</f>
        <v>416.66666666666669</v>
      </c>
      <c r="T181" s="28">
        <f t="shared" ref="T181:AB181" si="516">T$128/10*$C179/(2+$E$12)</f>
        <v>763.8888888888888</v>
      </c>
      <c r="U181" s="28">
        <f t="shared" si="516"/>
        <v>1053.2407407407411</v>
      </c>
      <c r="V181" s="28">
        <f t="shared" si="516"/>
        <v>1294.3672839506166</v>
      </c>
      <c r="W181" s="28">
        <f t="shared" si="516"/>
        <v>1495.306069958848</v>
      </c>
      <c r="X181" s="28">
        <f t="shared" si="516"/>
        <v>1662.755058299038</v>
      </c>
      <c r="Y181" s="28">
        <f t="shared" si="516"/>
        <v>1802.2958819158675</v>
      </c>
      <c r="Z181" s="28">
        <f t="shared" si="516"/>
        <v>1918.5799015965565</v>
      </c>
      <c r="AA181" s="28">
        <f t="shared" si="516"/>
        <v>2015.4832513304671</v>
      </c>
      <c r="AB181" s="28">
        <f t="shared" si="516"/>
        <v>2096.2360427753824</v>
      </c>
      <c r="AD181" s="173"/>
      <c r="AE181" s="166"/>
      <c r="AF181" s="20" t="s">
        <v>52</v>
      </c>
      <c r="AG181" s="28">
        <f>AG$128/10*$C179/(2+$E$12)</f>
        <v>416.66666666666669</v>
      </c>
      <c r="AH181" s="28">
        <f t="shared" ref="AH181:AP181" si="517">AH$128/10*$C179/(2+$E$12)</f>
        <v>763.8888888888888</v>
      </c>
      <c r="AI181" s="28">
        <f t="shared" si="517"/>
        <v>1053.2407407407411</v>
      </c>
      <c r="AJ181" s="28">
        <f t="shared" si="517"/>
        <v>1294.3672839506166</v>
      </c>
      <c r="AK181" s="28">
        <f t="shared" si="517"/>
        <v>1495.306069958848</v>
      </c>
      <c r="AL181" s="28">
        <f t="shared" si="517"/>
        <v>1662.755058299038</v>
      </c>
      <c r="AM181" s="28">
        <f t="shared" si="517"/>
        <v>1802.2958819158675</v>
      </c>
      <c r="AN181" s="28">
        <f t="shared" si="517"/>
        <v>1918.5799015965565</v>
      </c>
      <c r="AO181" s="28">
        <f t="shared" si="517"/>
        <v>2015.4832513304671</v>
      </c>
      <c r="AP181" s="28">
        <f t="shared" si="517"/>
        <v>2096.2360427753824</v>
      </c>
      <c r="AR181" s="173"/>
      <c r="AS181" s="166"/>
      <c r="AT181" s="20" t="s">
        <v>52</v>
      </c>
      <c r="AU181" s="28">
        <f>AU$128/10*$C179/(2+$E$12)</f>
        <v>416.66666666666669</v>
      </c>
      <c r="AV181" s="28">
        <f t="shared" ref="AV181:BD181" si="518">AV$128/10*$C179/(2+$E$12)</f>
        <v>763.8888888888888</v>
      </c>
      <c r="AW181" s="28">
        <f t="shared" si="518"/>
        <v>1053.2407407407411</v>
      </c>
      <c r="AX181" s="28">
        <f t="shared" si="518"/>
        <v>1294.3672839506166</v>
      </c>
      <c r="AY181" s="28">
        <f t="shared" si="518"/>
        <v>1495.306069958848</v>
      </c>
      <c r="AZ181" s="28">
        <f t="shared" si="518"/>
        <v>1662.755058299038</v>
      </c>
      <c r="BA181" s="28">
        <f t="shared" si="518"/>
        <v>1802.2958819158675</v>
      </c>
      <c r="BB181" s="28">
        <f t="shared" si="518"/>
        <v>1918.5799015965565</v>
      </c>
      <c r="BC181" s="28">
        <f t="shared" si="518"/>
        <v>2015.4832513304671</v>
      </c>
      <c r="BD181" s="28">
        <f t="shared" si="518"/>
        <v>2096.2360427753824</v>
      </c>
      <c r="BF181" s="173"/>
      <c r="BG181" s="166"/>
      <c r="BH181" s="20" t="s">
        <v>52</v>
      </c>
      <c r="BI181" s="28">
        <f>BI$128/10*$C179/(2+$E$12)</f>
        <v>416.66666666666669</v>
      </c>
      <c r="BJ181" s="28">
        <f t="shared" ref="BJ181:BR181" si="519">BJ$128/10*$C179/(2+$E$12)</f>
        <v>763.8888888888888</v>
      </c>
      <c r="BK181" s="28">
        <f t="shared" si="519"/>
        <v>1053.2407407407411</v>
      </c>
      <c r="BL181" s="28">
        <f t="shared" si="519"/>
        <v>1294.3672839506166</v>
      </c>
      <c r="BM181" s="28">
        <f t="shared" si="519"/>
        <v>1495.306069958848</v>
      </c>
      <c r="BN181" s="28">
        <f t="shared" si="519"/>
        <v>1662.755058299038</v>
      </c>
      <c r="BO181" s="28">
        <f t="shared" si="519"/>
        <v>1802.2958819158675</v>
      </c>
      <c r="BP181" s="28">
        <f t="shared" si="519"/>
        <v>1918.5799015965565</v>
      </c>
      <c r="BQ181" s="28">
        <f t="shared" si="519"/>
        <v>2015.4832513304671</v>
      </c>
      <c r="BR181" s="28">
        <f t="shared" si="519"/>
        <v>2096.2360427753824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8333.3333333333339</v>
      </c>
      <c r="F182" s="28">
        <f t="shared" ref="F182:N182" si="520">F$127/10*$C182/(2+$E$12)</f>
        <v>6944.4444444444453</v>
      </c>
      <c r="G182" s="28">
        <f t="shared" si="520"/>
        <v>5787.0370370370365</v>
      </c>
      <c r="H182" s="28">
        <f t="shared" si="520"/>
        <v>4822.5308641975307</v>
      </c>
      <c r="I182" s="28">
        <f t="shared" si="520"/>
        <v>4018.7757201646091</v>
      </c>
      <c r="J182" s="28">
        <f t="shared" si="520"/>
        <v>3348.9797668038404</v>
      </c>
      <c r="K182" s="28">
        <f t="shared" si="520"/>
        <v>2790.8164723365339</v>
      </c>
      <c r="L182" s="28">
        <f t="shared" si="520"/>
        <v>2325.6803936137785</v>
      </c>
      <c r="M182" s="28">
        <f t="shared" si="520"/>
        <v>1938.0669946781491</v>
      </c>
      <c r="N182" s="28">
        <f t="shared" si="520"/>
        <v>1615.0558288984573</v>
      </c>
      <c r="P182" s="173"/>
      <c r="Q182" s="220">
        <v>400000</v>
      </c>
      <c r="R182" s="58" t="s">
        <v>19</v>
      </c>
      <c r="S182" s="28">
        <f>S$127/10*$C182/(2+$E$12)</f>
        <v>8333.3333333333339</v>
      </c>
      <c r="T182" s="28">
        <f t="shared" ref="T182:AB182" si="521">T$127/10*$C182/(2+$E$12)</f>
        <v>6944.4444444444453</v>
      </c>
      <c r="U182" s="28">
        <f t="shared" si="521"/>
        <v>5787.0370370370365</v>
      </c>
      <c r="V182" s="28">
        <f t="shared" si="521"/>
        <v>4822.5308641975307</v>
      </c>
      <c r="W182" s="28">
        <f t="shared" si="521"/>
        <v>4018.7757201646091</v>
      </c>
      <c r="X182" s="28">
        <f t="shared" si="521"/>
        <v>3348.9797668038404</v>
      </c>
      <c r="Y182" s="28">
        <f t="shared" si="521"/>
        <v>2790.8164723365339</v>
      </c>
      <c r="Z182" s="28">
        <f t="shared" si="521"/>
        <v>2325.6803936137785</v>
      </c>
      <c r="AA182" s="28">
        <f t="shared" si="521"/>
        <v>1938.0669946781491</v>
      </c>
      <c r="AB182" s="28">
        <f t="shared" si="521"/>
        <v>1615.0558288984573</v>
      </c>
      <c r="AD182" s="173"/>
      <c r="AE182" s="220">
        <v>400000</v>
      </c>
      <c r="AF182" s="58" t="s">
        <v>19</v>
      </c>
      <c r="AG182" s="28">
        <f>AG$127/10*$C182/(2+$E$12)</f>
        <v>8333.3333333333339</v>
      </c>
      <c r="AH182" s="28">
        <f t="shared" ref="AH182:AP182" si="522">AH$127/10*$C182/(2+$E$12)</f>
        <v>6944.4444444444453</v>
      </c>
      <c r="AI182" s="28">
        <f t="shared" si="522"/>
        <v>5787.0370370370365</v>
      </c>
      <c r="AJ182" s="28">
        <f t="shared" si="522"/>
        <v>4822.5308641975307</v>
      </c>
      <c r="AK182" s="28">
        <f t="shared" si="522"/>
        <v>4018.7757201646091</v>
      </c>
      <c r="AL182" s="28">
        <f t="shared" si="522"/>
        <v>3348.9797668038404</v>
      </c>
      <c r="AM182" s="28">
        <f t="shared" si="522"/>
        <v>2790.8164723365339</v>
      </c>
      <c r="AN182" s="28">
        <f t="shared" si="522"/>
        <v>2325.6803936137785</v>
      </c>
      <c r="AO182" s="28">
        <f t="shared" si="522"/>
        <v>1938.0669946781491</v>
      </c>
      <c r="AP182" s="28">
        <f t="shared" si="522"/>
        <v>1615.0558288984573</v>
      </c>
      <c r="AR182" s="173"/>
      <c r="AS182" s="220">
        <v>400000</v>
      </c>
      <c r="AT182" s="58" t="s">
        <v>19</v>
      </c>
      <c r="AU182" s="28">
        <f>AU$127/10*$C182/(2+$E$12)</f>
        <v>8333.3333333333339</v>
      </c>
      <c r="AV182" s="28">
        <f t="shared" ref="AV182:BD182" si="523">AV$127/10*$C182/(2+$E$12)</f>
        <v>6944.4444444444453</v>
      </c>
      <c r="AW182" s="28">
        <f t="shared" si="523"/>
        <v>5787.0370370370365</v>
      </c>
      <c r="AX182" s="28">
        <f t="shared" si="523"/>
        <v>4822.5308641975307</v>
      </c>
      <c r="AY182" s="28">
        <f t="shared" si="523"/>
        <v>4018.7757201646091</v>
      </c>
      <c r="AZ182" s="28">
        <f t="shared" si="523"/>
        <v>3348.9797668038404</v>
      </c>
      <c r="BA182" s="28">
        <f t="shared" si="523"/>
        <v>2790.8164723365339</v>
      </c>
      <c r="BB182" s="28">
        <f t="shared" si="523"/>
        <v>2325.6803936137785</v>
      </c>
      <c r="BC182" s="28">
        <f t="shared" si="523"/>
        <v>1938.0669946781491</v>
      </c>
      <c r="BD182" s="28">
        <f t="shared" si="523"/>
        <v>1615.0558288984573</v>
      </c>
      <c r="BF182" s="173"/>
      <c r="BG182" s="220">
        <v>400000</v>
      </c>
      <c r="BH182" s="58" t="s">
        <v>19</v>
      </c>
      <c r="BI182" s="28">
        <f>BI$127/10*$C182/(2+$E$12)</f>
        <v>8333.3333333333339</v>
      </c>
      <c r="BJ182" s="28">
        <f t="shared" ref="BJ182:BR182" si="524">BJ$127/10*$C182/(2+$E$12)</f>
        <v>6944.4444444444453</v>
      </c>
      <c r="BK182" s="28">
        <f t="shared" si="524"/>
        <v>5787.0370370370365</v>
      </c>
      <c r="BL182" s="28">
        <f t="shared" si="524"/>
        <v>4822.5308641975307</v>
      </c>
      <c r="BM182" s="28">
        <f t="shared" si="524"/>
        <v>4018.7757201646091</v>
      </c>
      <c r="BN182" s="28">
        <f t="shared" si="524"/>
        <v>3348.9797668038404</v>
      </c>
      <c r="BO182" s="28">
        <f t="shared" si="524"/>
        <v>2790.8164723365339</v>
      </c>
      <c r="BP182" s="28">
        <f t="shared" si="524"/>
        <v>2325.6803936137785</v>
      </c>
      <c r="BQ182" s="28">
        <f t="shared" si="524"/>
        <v>1938.0669946781491</v>
      </c>
      <c r="BR182" s="28">
        <f t="shared" si="524"/>
        <v>1615.0558288984573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5981.2242798353918</v>
      </c>
      <c r="J183" s="28"/>
      <c r="K183" s="28"/>
      <c r="L183" s="28"/>
      <c r="M183" s="28"/>
      <c r="N183" s="28">
        <f>SUM(E182:N182)/10</f>
        <v>4192.4720855507712</v>
      </c>
      <c r="P183" s="173"/>
      <c r="Q183" s="221"/>
      <c r="R183" s="20" t="s">
        <v>22</v>
      </c>
      <c r="S183" s="28"/>
      <c r="T183" s="28"/>
      <c r="U183" s="28"/>
      <c r="V183" s="28"/>
      <c r="W183" s="28">
        <f>SUM(S182:W182)/5</f>
        <v>5981.2242798353918</v>
      </c>
      <c r="X183" s="28"/>
      <c r="Y183" s="28"/>
      <c r="Z183" s="28"/>
      <c r="AA183" s="28"/>
      <c r="AB183" s="28">
        <f>SUM(S182:AB182)/10</f>
        <v>4192.4720855507712</v>
      </c>
      <c r="AD183" s="173"/>
      <c r="AE183" s="221"/>
      <c r="AF183" s="20" t="s">
        <v>22</v>
      </c>
      <c r="AG183" s="28"/>
      <c r="AH183" s="28"/>
      <c r="AI183" s="28"/>
      <c r="AJ183" s="28"/>
      <c r="AK183" s="28">
        <f>SUM(AG182:AK182)/5</f>
        <v>5981.2242798353918</v>
      </c>
      <c r="AL183" s="28"/>
      <c r="AM183" s="28"/>
      <c r="AN183" s="28"/>
      <c r="AO183" s="28"/>
      <c r="AP183" s="28">
        <f>SUM(AG182:AP182)/10</f>
        <v>4192.4720855507712</v>
      </c>
      <c r="AR183" s="173"/>
      <c r="AS183" s="221"/>
      <c r="AT183" s="20" t="s">
        <v>22</v>
      </c>
      <c r="AU183" s="28"/>
      <c r="AV183" s="28"/>
      <c r="AW183" s="28"/>
      <c r="AX183" s="28"/>
      <c r="AY183" s="28">
        <f>SUM(AU182:AY182)/5</f>
        <v>5981.2242798353918</v>
      </c>
      <c r="AZ183" s="28"/>
      <c r="BA183" s="28"/>
      <c r="BB183" s="28"/>
      <c r="BC183" s="28"/>
      <c r="BD183" s="28">
        <f>SUM(AU182:BD182)/10</f>
        <v>4192.4720855507712</v>
      </c>
      <c r="BF183" s="173"/>
      <c r="BG183" s="221"/>
      <c r="BH183" s="20" t="s">
        <v>22</v>
      </c>
      <c r="BI183" s="28"/>
      <c r="BJ183" s="28"/>
      <c r="BK183" s="28"/>
      <c r="BL183" s="28"/>
      <c r="BM183" s="28">
        <f>SUM(BI182:BM182)/5</f>
        <v>5981.2242798353918</v>
      </c>
      <c r="BN183" s="28"/>
      <c r="BO183" s="28"/>
      <c r="BP183" s="28"/>
      <c r="BQ183" s="28"/>
      <c r="BR183" s="28">
        <f>SUM(BI182:BR182)/10</f>
        <v>4192.4720855507712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8333.3333333333339</v>
      </c>
      <c r="F184" s="28">
        <f t="shared" ref="F184:N184" si="525">F$128/10*$C182/(2+$E$12)</f>
        <v>15277.777777777776</v>
      </c>
      <c r="G184" s="28">
        <f t="shared" si="525"/>
        <v>21064.814814814821</v>
      </c>
      <c r="H184" s="28">
        <f t="shared" si="525"/>
        <v>25887.345679012335</v>
      </c>
      <c r="I184" s="28">
        <f t="shared" si="525"/>
        <v>29906.121399176962</v>
      </c>
      <c r="J184" s="28">
        <f t="shared" si="525"/>
        <v>33255.101165980763</v>
      </c>
      <c r="K184" s="28">
        <f t="shared" si="525"/>
        <v>36045.917638317347</v>
      </c>
      <c r="L184" s="28">
        <f t="shared" si="525"/>
        <v>38371.598031931127</v>
      </c>
      <c r="M184" s="28">
        <f t="shared" si="525"/>
        <v>40309.665026609342</v>
      </c>
      <c r="N184" s="28">
        <f t="shared" si="525"/>
        <v>41924.720855507658</v>
      </c>
      <c r="P184" s="173"/>
      <c r="Q184" s="166"/>
      <c r="R184" s="20" t="s">
        <v>52</v>
      </c>
      <c r="S184" s="28">
        <f>S$128/10*$C182/(2+$E$12)</f>
        <v>8333.3333333333339</v>
      </c>
      <c r="T184" s="28">
        <f t="shared" ref="T184:AB184" si="526">T$128/10*$C182/(2+$E$12)</f>
        <v>15277.777777777776</v>
      </c>
      <c r="U184" s="28">
        <f t="shared" si="526"/>
        <v>21064.814814814821</v>
      </c>
      <c r="V184" s="28">
        <f t="shared" si="526"/>
        <v>25887.345679012335</v>
      </c>
      <c r="W184" s="28">
        <f t="shared" si="526"/>
        <v>29906.121399176962</v>
      </c>
      <c r="X184" s="28">
        <f t="shared" si="526"/>
        <v>33255.101165980763</v>
      </c>
      <c r="Y184" s="28">
        <f t="shared" si="526"/>
        <v>36045.917638317347</v>
      </c>
      <c r="Z184" s="28">
        <f t="shared" si="526"/>
        <v>38371.598031931127</v>
      </c>
      <c r="AA184" s="28">
        <f t="shared" si="526"/>
        <v>40309.665026609342</v>
      </c>
      <c r="AB184" s="28">
        <f t="shared" si="526"/>
        <v>41924.720855507658</v>
      </c>
      <c r="AD184" s="173"/>
      <c r="AE184" s="166"/>
      <c r="AF184" s="20" t="s">
        <v>52</v>
      </c>
      <c r="AG184" s="28">
        <f>AG$128/10*$C182/(2+$E$12)</f>
        <v>8333.3333333333339</v>
      </c>
      <c r="AH184" s="28">
        <f t="shared" ref="AH184:AP184" si="527">AH$128/10*$C182/(2+$E$12)</f>
        <v>15277.777777777776</v>
      </c>
      <c r="AI184" s="28">
        <f t="shared" si="527"/>
        <v>21064.814814814821</v>
      </c>
      <c r="AJ184" s="28">
        <f t="shared" si="527"/>
        <v>25887.345679012335</v>
      </c>
      <c r="AK184" s="28">
        <f t="shared" si="527"/>
        <v>29906.121399176962</v>
      </c>
      <c r="AL184" s="28">
        <f t="shared" si="527"/>
        <v>33255.101165980763</v>
      </c>
      <c r="AM184" s="28">
        <f t="shared" si="527"/>
        <v>36045.917638317347</v>
      </c>
      <c r="AN184" s="28">
        <f t="shared" si="527"/>
        <v>38371.598031931127</v>
      </c>
      <c r="AO184" s="28">
        <f t="shared" si="527"/>
        <v>40309.665026609342</v>
      </c>
      <c r="AP184" s="28">
        <f t="shared" si="527"/>
        <v>41924.720855507658</v>
      </c>
      <c r="AR184" s="173"/>
      <c r="AS184" s="166"/>
      <c r="AT184" s="20" t="s">
        <v>52</v>
      </c>
      <c r="AU184" s="28">
        <f>AU$128/10*$C182/(2+$E$12)</f>
        <v>8333.3333333333339</v>
      </c>
      <c r="AV184" s="28">
        <f t="shared" ref="AV184:BD184" si="528">AV$128/10*$C182/(2+$E$12)</f>
        <v>15277.777777777776</v>
      </c>
      <c r="AW184" s="28">
        <f t="shared" si="528"/>
        <v>21064.814814814821</v>
      </c>
      <c r="AX184" s="28">
        <f t="shared" si="528"/>
        <v>25887.345679012335</v>
      </c>
      <c r="AY184" s="28">
        <f t="shared" si="528"/>
        <v>29906.121399176962</v>
      </c>
      <c r="AZ184" s="28">
        <f t="shared" si="528"/>
        <v>33255.101165980763</v>
      </c>
      <c r="BA184" s="28">
        <f t="shared" si="528"/>
        <v>36045.917638317347</v>
      </c>
      <c r="BB184" s="28">
        <f t="shared" si="528"/>
        <v>38371.598031931127</v>
      </c>
      <c r="BC184" s="28">
        <f t="shared" si="528"/>
        <v>40309.665026609342</v>
      </c>
      <c r="BD184" s="28">
        <f t="shared" si="528"/>
        <v>41924.720855507658</v>
      </c>
      <c r="BF184" s="173"/>
      <c r="BG184" s="166"/>
      <c r="BH184" s="20" t="s">
        <v>52</v>
      </c>
      <c r="BI184" s="28">
        <f>BI$128/10*$C182/(2+$E$12)</f>
        <v>8333.3333333333339</v>
      </c>
      <c r="BJ184" s="28">
        <f t="shared" ref="BJ184:BR184" si="529">BJ$128/10*$C182/(2+$E$12)</f>
        <v>15277.777777777776</v>
      </c>
      <c r="BK184" s="28">
        <f t="shared" si="529"/>
        <v>21064.814814814821</v>
      </c>
      <c r="BL184" s="28">
        <f t="shared" si="529"/>
        <v>25887.345679012335</v>
      </c>
      <c r="BM184" s="28">
        <f t="shared" si="529"/>
        <v>29906.121399176962</v>
      </c>
      <c r="BN184" s="28">
        <f t="shared" si="529"/>
        <v>33255.101165980763</v>
      </c>
      <c r="BO184" s="28">
        <f t="shared" si="529"/>
        <v>36045.917638317347</v>
      </c>
      <c r="BP184" s="28">
        <f t="shared" si="529"/>
        <v>38371.598031931127</v>
      </c>
      <c r="BQ184" s="28">
        <f t="shared" si="529"/>
        <v>40309.665026609342</v>
      </c>
      <c r="BR184" s="28">
        <f t="shared" si="529"/>
        <v>41924.720855507658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20833.333333333332</v>
      </c>
      <c r="F185" s="30">
        <f t="shared" ref="F185:N185" si="530">F$127/10*$C185/(2+$E$12)</f>
        <v>17361.111111111113</v>
      </c>
      <c r="G185" s="30">
        <f t="shared" si="530"/>
        <v>14467.592592592591</v>
      </c>
      <c r="H185" s="30">
        <f t="shared" si="530"/>
        <v>12056.327160493827</v>
      </c>
      <c r="I185" s="30">
        <f t="shared" si="530"/>
        <v>10046.939300411523</v>
      </c>
      <c r="J185" s="30">
        <f t="shared" si="530"/>
        <v>8372.4494170096004</v>
      </c>
      <c r="K185" s="30">
        <f t="shared" si="530"/>
        <v>6977.0411808413346</v>
      </c>
      <c r="L185" s="30">
        <f t="shared" si="530"/>
        <v>5814.2009840344463</v>
      </c>
      <c r="M185" s="30">
        <f t="shared" si="530"/>
        <v>4845.1674866953726</v>
      </c>
      <c r="N185" s="30">
        <f t="shared" si="530"/>
        <v>4037.6395722461434</v>
      </c>
      <c r="P185" s="173"/>
      <c r="Q185" s="217">
        <v>1000000</v>
      </c>
      <c r="R185" s="16" t="s">
        <v>19</v>
      </c>
      <c r="S185" s="30">
        <f>S$127/10*$C185/(2+$E$12)</f>
        <v>20833.333333333332</v>
      </c>
      <c r="T185" s="30">
        <f t="shared" ref="T185:AB185" si="531">T$127/10*$C185/(2+$E$12)</f>
        <v>17361.111111111113</v>
      </c>
      <c r="U185" s="30">
        <f t="shared" si="531"/>
        <v>14467.592592592591</v>
      </c>
      <c r="V185" s="30">
        <f t="shared" si="531"/>
        <v>12056.327160493827</v>
      </c>
      <c r="W185" s="30">
        <f t="shared" si="531"/>
        <v>10046.939300411523</v>
      </c>
      <c r="X185" s="30">
        <f t="shared" si="531"/>
        <v>8372.4494170096004</v>
      </c>
      <c r="Y185" s="30">
        <f t="shared" si="531"/>
        <v>6977.0411808413346</v>
      </c>
      <c r="Z185" s="30">
        <f t="shared" si="531"/>
        <v>5814.2009840344463</v>
      </c>
      <c r="AA185" s="30">
        <f t="shared" si="531"/>
        <v>4845.1674866953726</v>
      </c>
      <c r="AB185" s="30">
        <f t="shared" si="531"/>
        <v>4037.6395722461434</v>
      </c>
      <c r="AD185" s="173"/>
      <c r="AE185" s="217">
        <v>1000000</v>
      </c>
      <c r="AF185" s="16" t="s">
        <v>19</v>
      </c>
      <c r="AG185" s="30">
        <f>AG$127/10*$C185/(2+$E$12)</f>
        <v>20833.333333333332</v>
      </c>
      <c r="AH185" s="30">
        <f t="shared" ref="AH185:AP185" si="532">AH$127/10*$C185/(2+$E$12)</f>
        <v>17361.111111111113</v>
      </c>
      <c r="AI185" s="30">
        <f t="shared" si="532"/>
        <v>14467.592592592591</v>
      </c>
      <c r="AJ185" s="30">
        <f t="shared" si="532"/>
        <v>12056.327160493827</v>
      </c>
      <c r="AK185" s="30">
        <f t="shared" si="532"/>
        <v>10046.939300411523</v>
      </c>
      <c r="AL185" s="30">
        <f t="shared" si="532"/>
        <v>8372.4494170096004</v>
      </c>
      <c r="AM185" s="30">
        <f t="shared" si="532"/>
        <v>6977.0411808413346</v>
      </c>
      <c r="AN185" s="30">
        <f t="shared" si="532"/>
        <v>5814.2009840344463</v>
      </c>
      <c r="AO185" s="30">
        <f t="shared" si="532"/>
        <v>4845.1674866953726</v>
      </c>
      <c r="AP185" s="30">
        <f t="shared" si="532"/>
        <v>4037.6395722461434</v>
      </c>
      <c r="AR185" s="173"/>
      <c r="AS185" s="217">
        <v>1000000</v>
      </c>
      <c r="AT185" s="16" t="s">
        <v>19</v>
      </c>
      <c r="AU185" s="30">
        <f>AU$127/10*$C185/(2+$E$12)</f>
        <v>20833.333333333332</v>
      </c>
      <c r="AV185" s="30">
        <f t="shared" ref="AV185:BD185" si="533">AV$127/10*$C185/(2+$E$12)</f>
        <v>17361.111111111113</v>
      </c>
      <c r="AW185" s="30">
        <f t="shared" si="533"/>
        <v>14467.592592592591</v>
      </c>
      <c r="AX185" s="30">
        <f t="shared" si="533"/>
        <v>12056.327160493827</v>
      </c>
      <c r="AY185" s="30">
        <f t="shared" si="533"/>
        <v>10046.939300411523</v>
      </c>
      <c r="AZ185" s="30">
        <f t="shared" si="533"/>
        <v>8372.4494170096004</v>
      </c>
      <c r="BA185" s="30">
        <f t="shared" si="533"/>
        <v>6977.0411808413346</v>
      </c>
      <c r="BB185" s="30">
        <f t="shared" si="533"/>
        <v>5814.2009840344463</v>
      </c>
      <c r="BC185" s="30">
        <f t="shared" si="533"/>
        <v>4845.1674866953726</v>
      </c>
      <c r="BD185" s="30">
        <f t="shared" si="533"/>
        <v>4037.6395722461434</v>
      </c>
      <c r="BF185" s="173"/>
      <c r="BG185" s="217">
        <v>1000000</v>
      </c>
      <c r="BH185" s="16" t="s">
        <v>19</v>
      </c>
      <c r="BI185" s="30">
        <f>BI$127/10*$C185/(2+$E$12)</f>
        <v>20833.333333333332</v>
      </c>
      <c r="BJ185" s="30">
        <f t="shared" ref="BJ185:BR185" si="534">BJ$127/10*$C185/(2+$E$12)</f>
        <v>17361.111111111113</v>
      </c>
      <c r="BK185" s="30">
        <f t="shared" si="534"/>
        <v>14467.592592592591</v>
      </c>
      <c r="BL185" s="30">
        <f t="shared" si="534"/>
        <v>12056.327160493827</v>
      </c>
      <c r="BM185" s="30">
        <f t="shared" si="534"/>
        <v>10046.939300411523</v>
      </c>
      <c r="BN185" s="30">
        <f t="shared" si="534"/>
        <v>8372.4494170096004</v>
      </c>
      <c r="BO185" s="30">
        <f t="shared" si="534"/>
        <v>6977.0411808413346</v>
      </c>
      <c r="BP185" s="30">
        <f t="shared" si="534"/>
        <v>5814.2009840344463</v>
      </c>
      <c r="BQ185" s="30">
        <f t="shared" si="534"/>
        <v>4845.1674866953726</v>
      </c>
      <c r="BR185" s="30">
        <f t="shared" si="534"/>
        <v>4037.6395722461434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14953.060699588477</v>
      </c>
      <c r="J186" s="30"/>
      <c r="K186" s="30"/>
      <c r="L186" s="30"/>
      <c r="M186" s="30"/>
      <c r="N186" s="30">
        <f>SUM(E185:N185)/10</f>
        <v>10481.180213876927</v>
      </c>
      <c r="P186" s="173"/>
      <c r="Q186" s="218"/>
      <c r="R186" s="16" t="s">
        <v>22</v>
      </c>
      <c r="S186" s="30"/>
      <c r="T186" s="30"/>
      <c r="U186" s="30"/>
      <c r="V186" s="30"/>
      <c r="W186" s="30">
        <f>SUM(S185:W185)/5</f>
        <v>14953.060699588477</v>
      </c>
      <c r="X186" s="30"/>
      <c r="Y186" s="30"/>
      <c r="Z186" s="30"/>
      <c r="AA186" s="30"/>
      <c r="AB186" s="30">
        <f>SUM(S185:AB185)/10</f>
        <v>10481.180213876927</v>
      </c>
      <c r="AD186" s="173"/>
      <c r="AE186" s="218"/>
      <c r="AF186" s="16" t="s">
        <v>22</v>
      </c>
      <c r="AG186" s="30"/>
      <c r="AH186" s="30"/>
      <c r="AI186" s="30"/>
      <c r="AJ186" s="30"/>
      <c r="AK186" s="30">
        <f>SUM(AG185:AK185)/5</f>
        <v>14953.060699588477</v>
      </c>
      <c r="AL186" s="30"/>
      <c r="AM186" s="30"/>
      <c r="AN186" s="30"/>
      <c r="AO186" s="30"/>
      <c r="AP186" s="30">
        <f>SUM(AG185:AP185)/10</f>
        <v>10481.180213876927</v>
      </c>
      <c r="AR186" s="173"/>
      <c r="AS186" s="218"/>
      <c r="AT186" s="16" t="s">
        <v>22</v>
      </c>
      <c r="AU186" s="30"/>
      <c r="AV186" s="30"/>
      <c r="AW186" s="30"/>
      <c r="AX186" s="30"/>
      <c r="AY186" s="30">
        <f>SUM(AU185:AY185)/5</f>
        <v>14953.060699588477</v>
      </c>
      <c r="AZ186" s="30"/>
      <c r="BA186" s="30"/>
      <c r="BB186" s="30"/>
      <c r="BC186" s="30"/>
      <c r="BD186" s="30">
        <f>SUM(AU185:BD185)/10</f>
        <v>10481.180213876927</v>
      </c>
      <c r="BF186" s="173"/>
      <c r="BG186" s="218"/>
      <c r="BH186" s="16" t="s">
        <v>22</v>
      </c>
      <c r="BI186" s="30"/>
      <c r="BJ186" s="30"/>
      <c r="BK186" s="30"/>
      <c r="BL186" s="30"/>
      <c r="BM186" s="30">
        <f>SUM(BI185:BM185)/5</f>
        <v>14953.060699588477</v>
      </c>
      <c r="BN186" s="30"/>
      <c r="BO186" s="30"/>
      <c r="BP186" s="30"/>
      <c r="BQ186" s="30"/>
      <c r="BR186" s="30">
        <f>SUM(BI185:BR185)/10</f>
        <v>10481.180213876927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20833.333333333332</v>
      </c>
      <c r="F187" s="30">
        <f t="shared" ref="F187:N187" si="535">F$128/10*$C185/(2+$E$12)</f>
        <v>38194.444444444445</v>
      </c>
      <c r="G187" s="30">
        <f t="shared" si="535"/>
        <v>52662.037037037051</v>
      </c>
      <c r="H187" s="30">
        <f t="shared" si="535"/>
        <v>64718.364197530835</v>
      </c>
      <c r="I187" s="30">
        <f t="shared" si="535"/>
        <v>74765.303497942412</v>
      </c>
      <c r="J187" s="30">
        <f t="shared" si="535"/>
        <v>83137.752914951896</v>
      </c>
      <c r="K187" s="30">
        <f t="shared" si="535"/>
        <v>90114.794095793375</v>
      </c>
      <c r="L187" s="30">
        <f t="shared" si="535"/>
        <v>95928.99507982783</v>
      </c>
      <c r="M187" s="30">
        <f t="shared" si="535"/>
        <v>100774.16256652334</v>
      </c>
      <c r="N187" s="30">
        <f t="shared" si="535"/>
        <v>104811.80213876913</v>
      </c>
      <c r="P187" s="173"/>
      <c r="Q187" s="219"/>
      <c r="R187" s="16" t="s">
        <v>52</v>
      </c>
      <c r="S187" s="30">
        <f>S$128/10*$C185/(2+$E$12)</f>
        <v>20833.333333333332</v>
      </c>
      <c r="T187" s="30">
        <f t="shared" ref="T187:AB187" si="536">T$128/10*$C185/(2+$E$12)</f>
        <v>38194.444444444445</v>
      </c>
      <c r="U187" s="30">
        <f t="shared" si="536"/>
        <v>52662.037037037051</v>
      </c>
      <c r="V187" s="30">
        <f t="shared" si="536"/>
        <v>64718.364197530835</v>
      </c>
      <c r="W187" s="30">
        <f t="shared" si="536"/>
        <v>74765.303497942412</v>
      </c>
      <c r="X187" s="30">
        <f t="shared" si="536"/>
        <v>83137.752914951896</v>
      </c>
      <c r="Y187" s="30">
        <f t="shared" si="536"/>
        <v>90114.794095793375</v>
      </c>
      <c r="Z187" s="30">
        <f t="shared" si="536"/>
        <v>95928.99507982783</v>
      </c>
      <c r="AA187" s="30">
        <f t="shared" si="536"/>
        <v>100774.16256652334</v>
      </c>
      <c r="AB187" s="30">
        <f t="shared" si="536"/>
        <v>104811.80213876913</v>
      </c>
      <c r="AD187" s="173"/>
      <c r="AE187" s="219"/>
      <c r="AF187" s="16" t="s">
        <v>52</v>
      </c>
      <c r="AG187" s="30">
        <f>AG$128/10*$C185/(2+$E$12)</f>
        <v>20833.333333333332</v>
      </c>
      <c r="AH187" s="30">
        <f t="shared" ref="AH187:AP187" si="537">AH$128/10*$C185/(2+$E$12)</f>
        <v>38194.444444444445</v>
      </c>
      <c r="AI187" s="30">
        <f t="shared" si="537"/>
        <v>52662.037037037051</v>
      </c>
      <c r="AJ187" s="30">
        <f t="shared" si="537"/>
        <v>64718.364197530835</v>
      </c>
      <c r="AK187" s="30">
        <f t="shared" si="537"/>
        <v>74765.303497942412</v>
      </c>
      <c r="AL187" s="30">
        <f t="shared" si="537"/>
        <v>83137.752914951896</v>
      </c>
      <c r="AM187" s="30">
        <f t="shared" si="537"/>
        <v>90114.794095793375</v>
      </c>
      <c r="AN187" s="30">
        <f t="shared" si="537"/>
        <v>95928.99507982783</v>
      </c>
      <c r="AO187" s="30">
        <f t="shared" si="537"/>
        <v>100774.16256652334</v>
      </c>
      <c r="AP187" s="30">
        <f t="shared" si="537"/>
        <v>104811.80213876913</v>
      </c>
      <c r="AR187" s="173"/>
      <c r="AS187" s="219"/>
      <c r="AT187" s="16" t="s">
        <v>52</v>
      </c>
      <c r="AU187" s="30">
        <f>AU$128/10*$C185/(2+$E$12)</f>
        <v>20833.333333333332</v>
      </c>
      <c r="AV187" s="30">
        <f t="shared" ref="AV187:BD187" si="538">AV$128/10*$C185/(2+$E$12)</f>
        <v>38194.444444444445</v>
      </c>
      <c r="AW187" s="30">
        <f t="shared" si="538"/>
        <v>52662.037037037051</v>
      </c>
      <c r="AX187" s="30">
        <f t="shared" si="538"/>
        <v>64718.364197530835</v>
      </c>
      <c r="AY187" s="30">
        <f t="shared" si="538"/>
        <v>74765.303497942412</v>
      </c>
      <c r="AZ187" s="30">
        <f t="shared" si="538"/>
        <v>83137.752914951896</v>
      </c>
      <c r="BA187" s="30">
        <f t="shared" si="538"/>
        <v>90114.794095793375</v>
      </c>
      <c r="BB187" s="30">
        <f t="shared" si="538"/>
        <v>95928.99507982783</v>
      </c>
      <c r="BC187" s="30">
        <f t="shared" si="538"/>
        <v>100774.16256652334</v>
      </c>
      <c r="BD187" s="30">
        <f t="shared" si="538"/>
        <v>104811.80213876913</v>
      </c>
      <c r="BF187" s="173"/>
      <c r="BG187" s="219"/>
      <c r="BH187" s="16" t="s">
        <v>52</v>
      </c>
      <c r="BI187" s="30">
        <f>BI$128/10*$C185/(2+$E$12)</f>
        <v>20833.333333333332</v>
      </c>
      <c r="BJ187" s="30">
        <f t="shared" ref="BJ187:BR187" si="539">BJ$128/10*$C185/(2+$E$12)</f>
        <v>38194.444444444445</v>
      </c>
      <c r="BK187" s="30">
        <f t="shared" si="539"/>
        <v>52662.037037037051</v>
      </c>
      <c r="BL187" s="30">
        <f t="shared" si="539"/>
        <v>64718.364197530835</v>
      </c>
      <c r="BM187" s="30">
        <f t="shared" si="539"/>
        <v>74765.303497942412</v>
      </c>
      <c r="BN187" s="30">
        <f t="shared" si="539"/>
        <v>83137.752914951896</v>
      </c>
      <c r="BO187" s="30">
        <f t="shared" si="539"/>
        <v>90114.794095793375</v>
      </c>
      <c r="BP187" s="30">
        <f t="shared" si="539"/>
        <v>95928.99507982783</v>
      </c>
      <c r="BQ187" s="30">
        <f t="shared" si="539"/>
        <v>100774.16256652334</v>
      </c>
      <c r="BR187" s="30">
        <f t="shared" si="539"/>
        <v>104811.80213876913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43750</v>
      </c>
      <c r="F188" s="30">
        <f t="shared" ref="F188:N188" si="540">F$127/10*$C188/(2+$E$12)</f>
        <v>36458.333333333336</v>
      </c>
      <c r="G188" s="30">
        <f t="shared" si="540"/>
        <v>30381.944444444442</v>
      </c>
      <c r="H188" s="30">
        <f t="shared" si="540"/>
        <v>25318.287037037036</v>
      </c>
      <c r="I188" s="30">
        <f t="shared" si="540"/>
        <v>21098.572530864196</v>
      </c>
      <c r="J188" s="30">
        <f t="shared" si="540"/>
        <v>17582.14377572016</v>
      </c>
      <c r="K188" s="30">
        <f t="shared" si="540"/>
        <v>14651.786479766803</v>
      </c>
      <c r="L188" s="30">
        <f t="shared" si="540"/>
        <v>12209.822066472336</v>
      </c>
      <c r="M188" s="30">
        <f t="shared" si="540"/>
        <v>10174.851722060283</v>
      </c>
      <c r="N188" s="30">
        <f t="shared" si="540"/>
        <v>8479.0431017169012</v>
      </c>
      <c r="P188" s="173"/>
      <c r="Q188" s="217">
        <v>2100000</v>
      </c>
      <c r="R188" s="16" t="s">
        <v>19</v>
      </c>
      <c r="S188" s="30">
        <f>S$127/10*$C188/(2+$E$12)</f>
        <v>43750</v>
      </c>
      <c r="T188" s="30">
        <f t="shared" ref="T188:AB188" si="541">T$127/10*$C188/(2+$E$12)</f>
        <v>36458.333333333336</v>
      </c>
      <c r="U188" s="30">
        <f t="shared" si="541"/>
        <v>30381.944444444442</v>
      </c>
      <c r="V188" s="30">
        <f t="shared" si="541"/>
        <v>25318.287037037036</v>
      </c>
      <c r="W188" s="30">
        <f t="shared" si="541"/>
        <v>21098.572530864196</v>
      </c>
      <c r="X188" s="30">
        <f t="shared" si="541"/>
        <v>17582.14377572016</v>
      </c>
      <c r="Y188" s="30">
        <f t="shared" si="541"/>
        <v>14651.786479766803</v>
      </c>
      <c r="Z188" s="30">
        <f t="shared" si="541"/>
        <v>12209.822066472336</v>
      </c>
      <c r="AA188" s="30">
        <f t="shared" si="541"/>
        <v>10174.851722060283</v>
      </c>
      <c r="AB188" s="30">
        <f t="shared" si="541"/>
        <v>8479.0431017169012</v>
      </c>
      <c r="AD188" s="173"/>
      <c r="AE188" s="217">
        <v>2100000</v>
      </c>
      <c r="AF188" s="16" t="s">
        <v>19</v>
      </c>
      <c r="AG188" s="30">
        <f>AG$127/10*$C188/(2+$E$12)</f>
        <v>43750</v>
      </c>
      <c r="AH188" s="30">
        <f t="shared" ref="AH188:AP188" si="542">AH$127/10*$C188/(2+$E$12)</f>
        <v>36458.333333333336</v>
      </c>
      <c r="AI188" s="30">
        <f t="shared" si="542"/>
        <v>30381.944444444442</v>
      </c>
      <c r="AJ188" s="30">
        <f t="shared" si="542"/>
        <v>25318.287037037036</v>
      </c>
      <c r="AK188" s="30">
        <f t="shared" si="542"/>
        <v>21098.572530864196</v>
      </c>
      <c r="AL188" s="30">
        <f t="shared" si="542"/>
        <v>17582.14377572016</v>
      </c>
      <c r="AM188" s="30">
        <f t="shared" si="542"/>
        <v>14651.786479766803</v>
      </c>
      <c r="AN188" s="30">
        <f t="shared" si="542"/>
        <v>12209.822066472336</v>
      </c>
      <c r="AO188" s="30">
        <f t="shared" si="542"/>
        <v>10174.851722060283</v>
      </c>
      <c r="AP188" s="30">
        <f t="shared" si="542"/>
        <v>8479.0431017169012</v>
      </c>
      <c r="AR188" s="173"/>
      <c r="AS188" s="217">
        <v>2100000</v>
      </c>
      <c r="AT188" s="16" t="s">
        <v>19</v>
      </c>
      <c r="AU188" s="30">
        <f>AU$127/10*$C188/(2+$E$12)</f>
        <v>43750</v>
      </c>
      <c r="AV188" s="30">
        <f t="shared" ref="AV188:BD188" si="543">AV$127/10*$C188/(2+$E$12)</f>
        <v>36458.333333333336</v>
      </c>
      <c r="AW188" s="30">
        <f t="shared" si="543"/>
        <v>30381.944444444442</v>
      </c>
      <c r="AX188" s="30">
        <f t="shared" si="543"/>
        <v>25318.287037037036</v>
      </c>
      <c r="AY188" s="30">
        <f t="shared" si="543"/>
        <v>21098.572530864196</v>
      </c>
      <c r="AZ188" s="30">
        <f t="shared" si="543"/>
        <v>17582.14377572016</v>
      </c>
      <c r="BA188" s="30">
        <f t="shared" si="543"/>
        <v>14651.786479766803</v>
      </c>
      <c r="BB188" s="30">
        <f t="shared" si="543"/>
        <v>12209.822066472336</v>
      </c>
      <c r="BC188" s="30">
        <f t="shared" si="543"/>
        <v>10174.851722060283</v>
      </c>
      <c r="BD188" s="30">
        <f t="shared" si="543"/>
        <v>8479.0431017169012</v>
      </c>
      <c r="BF188" s="173"/>
      <c r="BG188" s="217">
        <v>2100000</v>
      </c>
      <c r="BH188" s="16" t="s">
        <v>19</v>
      </c>
      <c r="BI188" s="30">
        <f>BI$127/10*$C188/(2+$E$12)</f>
        <v>43750</v>
      </c>
      <c r="BJ188" s="30">
        <f t="shared" ref="BJ188:BR188" si="544">BJ$127/10*$C188/(2+$E$12)</f>
        <v>36458.333333333336</v>
      </c>
      <c r="BK188" s="30">
        <f t="shared" si="544"/>
        <v>30381.944444444442</v>
      </c>
      <c r="BL188" s="30">
        <f t="shared" si="544"/>
        <v>25318.287037037036</v>
      </c>
      <c r="BM188" s="30">
        <f t="shared" si="544"/>
        <v>21098.572530864196</v>
      </c>
      <c r="BN188" s="30">
        <f t="shared" si="544"/>
        <v>17582.14377572016</v>
      </c>
      <c r="BO188" s="30">
        <f t="shared" si="544"/>
        <v>14651.786479766803</v>
      </c>
      <c r="BP188" s="30">
        <f t="shared" si="544"/>
        <v>12209.822066472336</v>
      </c>
      <c r="BQ188" s="30">
        <f t="shared" si="544"/>
        <v>10174.851722060283</v>
      </c>
      <c r="BR188" s="30">
        <f t="shared" si="544"/>
        <v>8479.0431017169012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31401.427469135804</v>
      </c>
      <c r="J189" s="30"/>
      <c r="K189" s="30"/>
      <c r="L189" s="30"/>
      <c r="M189" s="30"/>
      <c r="N189" s="30">
        <f>SUM(E188:N188)/10</f>
        <v>22010.478449141552</v>
      </c>
      <c r="P189" s="173"/>
      <c r="Q189" s="218"/>
      <c r="R189" s="16" t="s">
        <v>22</v>
      </c>
      <c r="S189" s="30"/>
      <c r="T189" s="30"/>
      <c r="U189" s="30"/>
      <c r="V189" s="30"/>
      <c r="W189" s="30">
        <f>SUM(S188:W188)/5</f>
        <v>31401.427469135804</v>
      </c>
      <c r="X189" s="30"/>
      <c r="Y189" s="30"/>
      <c r="Z189" s="30"/>
      <c r="AA189" s="30"/>
      <c r="AB189" s="30">
        <f>SUM(S188:AB188)/10</f>
        <v>22010.478449141552</v>
      </c>
      <c r="AD189" s="173"/>
      <c r="AE189" s="218"/>
      <c r="AF189" s="16" t="s">
        <v>22</v>
      </c>
      <c r="AG189" s="30"/>
      <c r="AH189" s="30"/>
      <c r="AI189" s="30"/>
      <c r="AJ189" s="30"/>
      <c r="AK189" s="30">
        <f>SUM(AG188:AK188)/5</f>
        <v>31401.427469135804</v>
      </c>
      <c r="AL189" s="30"/>
      <c r="AM189" s="30"/>
      <c r="AN189" s="30"/>
      <c r="AO189" s="30"/>
      <c r="AP189" s="30">
        <f>SUM(AG188:AP188)/10</f>
        <v>22010.478449141552</v>
      </c>
      <c r="AR189" s="173"/>
      <c r="AS189" s="218"/>
      <c r="AT189" s="16" t="s">
        <v>22</v>
      </c>
      <c r="AU189" s="30"/>
      <c r="AV189" s="30"/>
      <c r="AW189" s="30"/>
      <c r="AX189" s="30"/>
      <c r="AY189" s="30">
        <f>SUM(AU188:AY188)/5</f>
        <v>31401.427469135804</v>
      </c>
      <c r="AZ189" s="30"/>
      <c r="BA189" s="30"/>
      <c r="BB189" s="30"/>
      <c r="BC189" s="30"/>
      <c r="BD189" s="30">
        <f>SUM(AU188:BD188)/10</f>
        <v>22010.478449141552</v>
      </c>
      <c r="BF189" s="173"/>
      <c r="BG189" s="218"/>
      <c r="BH189" s="16" t="s">
        <v>22</v>
      </c>
      <c r="BI189" s="30"/>
      <c r="BJ189" s="30"/>
      <c r="BK189" s="30"/>
      <c r="BL189" s="30"/>
      <c r="BM189" s="30">
        <f>SUM(BI188:BM188)/5</f>
        <v>31401.427469135804</v>
      </c>
      <c r="BN189" s="30"/>
      <c r="BO189" s="30"/>
      <c r="BP189" s="30"/>
      <c r="BQ189" s="30"/>
      <c r="BR189" s="30">
        <f>SUM(BI188:BR188)/10</f>
        <v>22010.478449141552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43750</v>
      </c>
      <c r="F190" s="30">
        <f t="shared" ref="F190:N190" si="545">F$128/10*$C188/(2+$E$12)</f>
        <v>80208.333333333328</v>
      </c>
      <c r="G190" s="30">
        <f t="shared" si="545"/>
        <v>110590.27777777781</v>
      </c>
      <c r="H190" s="30">
        <f t="shared" si="545"/>
        <v>135908.56481481474</v>
      </c>
      <c r="I190" s="30">
        <f t="shared" si="545"/>
        <v>157007.13734567905</v>
      </c>
      <c r="J190" s="30">
        <f t="shared" si="545"/>
        <v>174589.28112139899</v>
      </c>
      <c r="K190" s="30">
        <f t="shared" si="545"/>
        <v>189241.06760116608</v>
      </c>
      <c r="L190" s="30">
        <f t="shared" si="545"/>
        <v>201450.88966763843</v>
      </c>
      <c r="M190" s="30">
        <f t="shared" si="545"/>
        <v>211625.74138969905</v>
      </c>
      <c r="N190" s="30">
        <f t="shared" si="545"/>
        <v>220104.78449141516</v>
      </c>
      <c r="P190" s="164"/>
      <c r="Q190" s="219"/>
      <c r="R190" s="16" t="s">
        <v>52</v>
      </c>
      <c r="S190" s="30">
        <f>S$128/10*$C188/(2+$E$12)</f>
        <v>43750</v>
      </c>
      <c r="T190" s="30">
        <f t="shared" ref="T190:AB190" si="546">T$128/10*$C188/(2+$E$12)</f>
        <v>80208.333333333328</v>
      </c>
      <c r="U190" s="30">
        <f t="shared" si="546"/>
        <v>110590.27777777781</v>
      </c>
      <c r="V190" s="30">
        <f t="shared" si="546"/>
        <v>135908.56481481474</v>
      </c>
      <c r="W190" s="30">
        <f t="shared" si="546"/>
        <v>157007.13734567905</v>
      </c>
      <c r="X190" s="30">
        <f t="shared" si="546"/>
        <v>174589.28112139899</v>
      </c>
      <c r="Y190" s="30">
        <f t="shared" si="546"/>
        <v>189241.06760116608</v>
      </c>
      <c r="Z190" s="30">
        <f t="shared" si="546"/>
        <v>201450.88966763843</v>
      </c>
      <c r="AA190" s="30">
        <f t="shared" si="546"/>
        <v>211625.74138969905</v>
      </c>
      <c r="AB190" s="30">
        <f t="shared" si="546"/>
        <v>220104.78449141516</v>
      </c>
      <c r="AD190" s="164"/>
      <c r="AE190" s="219"/>
      <c r="AF190" s="16" t="s">
        <v>52</v>
      </c>
      <c r="AG190" s="30">
        <f>AG$128/10*$C188/(2+$E$12)</f>
        <v>43750</v>
      </c>
      <c r="AH190" s="30">
        <f t="shared" ref="AH190:AP190" si="547">AH$128/10*$C188/(2+$E$12)</f>
        <v>80208.333333333328</v>
      </c>
      <c r="AI190" s="30">
        <f t="shared" si="547"/>
        <v>110590.27777777781</v>
      </c>
      <c r="AJ190" s="30">
        <f t="shared" si="547"/>
        <v>135908.56481481474</v>
      </c>
      <c r="AK190" s="30">
        <f t="shared" si="547"/>
        <v>157007.13734567905</v>
      </c>
      <c r="AL190" s="30">
        <f t="shared" si="547"/>
        <v>174589.28112139899</v>
      </c>
      <c r="AM190" s="30">
        <f t="shared" si="547"/>
        <v>189241.06760116608</v>
      </c>
      <c r="AN190" s="30">
        <f t="shared" si="547"/>
        <v>201450.88966763843</v>
      </c>
      <c r="AO190" s="30">
        <f t="shared" si="547"/>
        <v>211625.74138969905</v>
      </c>
      <c r="AP190" s="30">
        <f t="shared" si="547"/>
        <v>220104.78449141516</v>
      </c>
      <c r="AR190" s="164"/>
      <c r="AS190" s="219"/>
      <c r="AT190" s="16" t="s">
        <v>52</v>
      </c>
      <c r="AU190" s="30">
        <f>AU$128/10*$C188/(2+$E$12)</f>
        <v>43750</v>
      </c>
      <c r="AV190" s="30">
        <f t="shared" ref="AV190:BD190" si="548">AV$128/10*$C188/(2+$E$12)</f>
        <v>80208.333333333328</v>
      </c>
      <c r="AW190" s="30">
        <f t="shared" si="548"/>
        <v>110590.27777777781</v>
      </c>
      <c r="AX190" s="30">
        <f t="shared" si="548"/>
        <v>135908.56481481474</v>
      </c>
      <c r="AY190" s="30">
        <f t="shared" si="548"/>
        <v>157007.13734567905</v>
      </c>
      <c r="AZ190" s="30">
        <f t="shared" si="548"/>
        <v>174589.28112139899</v>
      </c>
      <c r="BA190" s="30">
        <f t="shared" si="548"/>
        <v>189241.06760116608</v>
      </c>
      <c r="BB190" s="30">
        <f t="shared" si="548"/>
        <v>201450.88966763843</v>
      </c>
      <c r="BC190" s="30">
        <f t="shared" si="548"/>
        <v>211625.74138969905</v>
      </c>
      <c r="BD190" s="30">
        <f t="shared" si="548"/>
        <v>220104.78449141516</v>
      </c>
      <c r="BF190" s="164"/>
      <c r="BG190" s="219"/>
      <c r="BH190" s="16" t="s">
        <v>52</v>
      </c>
      <c r="BI190" s="30">
        <f>BI$128/10*$C188/(2+$E$12)</f>
        <v>43750</v>
      </c>
      <c r="BJ190" s="30">
        <f t="shared" ref="BJ190:BR190" si="549">BJ$128/10*$C188/(2+$E$12)</f>
        <v>80208.333333333328</v>
      </c>
      <c r="BK190" s="30">
        <f t="shared" si="549"/>
        <v>110590.27777777781</v>
      </c>
      <c r="BL190" s="30">
        <f t="shared" si="549"/>
        <v>135908.56481481474</v>
      </c>
      <c r="BM190" s="30">
        <f t="shared" si="549"/>
        <v>157007.13734567905</v>
      </c>
      <c r="BN190" s="30">
        <f t="shared" si="549"/>
        <v>174589.28112139899</v>
      </c>
      <c r="BO190" s="30">
        <f t="shared" si="549"/>
        <v>189241.06760116608</v>
      </c>
      <c r="BP190" s="30">
        <f t="shared" si="549"/>
        <v>201450.88966763843</v>
      </c>
      <c r="BQ190" s="30">
        <f t="shared" si="549"/>
        <v>211625.74138969905</v>
      </c>
      <c r="BR190" s="30">
        <f t="shared" si="549"/>
        <v>220104.78449141516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778.33333333333326</v>
      </c>
      <c r="F191" s="28">
        <f t="shared" ref="F191:N191" si="550">F155+F167+F179</f>
        <v>651.94444444444457</v>
      </c>
      <c r="G191" s="28">
        <f t="shared" si="550"/>
        <v>546.62037037037032</v>
      </c>
      <c r="H191" s="28">
        <f t="shared" si="550"/>
        <v>458.8503086419754</v>
      </c>
      <c r="I191" s="28">
        <f t="shared" si="550"/>
        <v>385.70859053497935</v>
      </c>
      <c r="J191" s="28">
        <f t="shared" si="550"/>
        <v>324.75715877914962</v>
      </c>
      <c r="K191" s="28">
        <f t="shared" si="550"/>
        <v>273.96429898262454</v>
      </c>
      <c r="L191" s="28">
        <f t="shared" si="550"/>
        <v>231.63691581885379</v>
      </c>
      <c r="M191" s="28">
        <f t="shared" si="550"/>
        <v>196.36409651571142</v>
      </c>
      <c r="N191" s="28">
        <f t="shared" si="550"/>
        <v>166.97008042975972</v>
      </c>
      <c r="P191" s="172" t="s">
        <v>18</v>
      </c>
      <c r="Q191" s="220">
        <v>20000</v>
      </c>
      <c r="R191" s="58" t="s">
        <v>19</v>
      </c>
      <c r="S191" s="28">
        <f>S155+S167+S179</f>
        <v>778.33333333333326</v>
      </c>
      <c r="T191" s="28">
        <f t="shared" ref="T191:AB191" si="551">T155+T167+T179</f>
        <v>651.94444444444457</v>
      </c>
      <c r="U191" s="28">
        <f t="shared" si="551"/>
        <v>546.62037037037032</v>
      </c>
      <c r="V191" s="28">
        <f t="shared" si="551"/>
        <v>458.8503086419754</v>
      </c>
      <c r="W191" s="28">
        <f t="shared" si="551"/>
        <v>385.70859053497935</v>
      </c>
      <c r="X191" s="28">
        <f t="shared" si="551"/>
        <v>324.75715877914962</v>
      </c>
      <c r="Y191" s="28">
        <f t="shared" si="551"/>
        <v>273.96429898262454</v>
      </c>
      <c r="Z191" s="28">
        <f t="shared" si="551"/>
        <v>231.63691581885379</v>
      </c>
      <c r="AA191" s="28">
        <f t="shared" si="551"/>
        <v>196.36409651571142</v>
      </c>
      <c r="AB191" s="28">
        <f t="shared" si="551"/>
        <v>166.97008042975972</v>
      </c>
      <c r="AD191" s="172" t="s">
        <v>18</v>
      </c>
      <c r="AE191" s="220">
        <v>20000</v>
      </c>
      <c r="AF191" s="58" t="s">
        <v>19</v>
      </c>
      <c r="AG191" s="28">
        <f>AG155+AG167+AG179</f>
        <v>778.33333333333326</v>
      </c>
      <c r="AH191" s="28">
        <f t="shared" ref="AH191:AP191" si="552">AH155+AH167+AH179</f>
        <v>651.94444444444457</v>
      </c>
      <c r="AI191" s="28">
        <f t="shared" si="552"/>
        <v>546.62037037037032</v>
      </c>
      <c r="AJ191" s="28">
        <f t="shared" si="552"/>
        <v>458.8503086419754</v>
      </c>
      <c r="AK191" s="28">
        <f t="shared" si="552"/>
        <v>385.70859053497935</v>
      </c>
      <c r="AL191" s="28">
        <f t="shared" si="552"/>
        <v>324.75715877914962</v>
      </c>
      <c r="AM191" s="28">
        <f t="shared" si="552"/>
        <v>273.96429898262454</v>
      </c>
      <c r="AN191" s="28">
        <f t="shared" si="552"/>
        <v>231.63691581885379</v>
      </c>
      <c r="AO191" s="28">
        <f t="shared" si="552"/>
        <v>196.36409651571142</v>
      </c>
      <c r="AP191" s="28">
        <f t="shared" si="552"/>
        <v>166.97008042975972</v>
      </c>
      <c r="AR191" s="172" t="s">
        <v>18</v>
      </c>
      <c r="AS191" s="220">
        <v>20000</v>
      </c>
      <c r="AT191" s="58" t="s">
        <v>19</v>
      </c>
      <c r="AU191" s="28">
        <f>AU155+AU167+AU179</f>
        <v>778.33333333333326</v>
      </c>
      <c r="AV191" s="28">
        <f t="shared" ref="AV191:BD191" si="553">AV155+AV167+AV179</f>
        <v>651.94444444444457</v>
      </c>
      <c r="AW191" s="28">
        <f t="shared" si="553"/>
        <v>546.62037037037032</v>
      </c>
      <c r="AX191" s="28">
        <f t="shared" si="553"/>
        <v>458.8503086419754</v>
      </c>
      <c r="AY191" s="28">
        <f t="shared" si="553"/>
        <v>385.70859053497935</v>
      </c>
      <c r="AZ191" s="28">
        <f t="shared" si="553"/>
        <v>324.75715877914962</v>
      </c>
      <c r="BA191" s="28">
        <f t="shared" si="553"/>
        <v>273.96429898262454</v>
      </c>
      <c r="BB191" s="28">
        <f t="shared" si="553"/>
        <v>231.63691581885379</v>
      </c>
      <c r="BC191" s="28">
        <f t="shared" si="553"/>
        <v>196.36409651571142</v>
      </c>
      <c r="BD191" s="28">
        <f t="shared" si="553"/>
        <v>166.97008042975972</v>
      </c>
      <c r="BF191" s="172" t="s">
        <v>18</v>
      </c>
      <c r="BG191" s="220">
        <v>20000</v>
      </c>
      <c r="BH191" s="58" t="s">
        <v>19</v>
      </c>
      <c r="BI191" s="28">
        <f>BI155+BI167+BI179</f>
        <v>778.33333333333326</v>
      </c>
      <c r="BJ191" s="28">
        <f t="shared" ref="BJ191:BR191" si="554">BJ155+BJ167+BJ179</f>
        <v>651.94444444444457</v>
      </c>
      <c r="BK191" s="28">
        <f t="shared" si="554"/>
        <v>546.62037037037032</v>
      </c>
      <c r="BL191" s="28">
        <f t="shared" si="554"/>
        <v>458.8503086419754</v>
      </c>
      <c r="BM191" s="28">
        <f t="shared" si="554"/>
        <v>385.70859053497935</v>
      </c>
      <c r="BN191" s="28">
        <f t="shared" si="554"/>
        <v>324.75715877914962</v>
      </c>
      <c r="BO191" s="28">
        <f t="shared" si="554"/>
        <v>273.96429898262454</v>
      </c>
      <c r="BP191" s="28">
        <f t="shared" si="554"/>
        <v>231.63691581885379</v>
      </c>
      <c r="BQ191" s="28">
        <f t="shared" si="554"/>
        <v>196.36409651571142</v>
      </c>
      <c r="BR191" s="28">
        <f t="shared" si="554"/>
        <v>166.97008042975972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564.29140946502071</v>
      </c>
      <c r="J192" s="28"/>
      <c r="K192" s="28"/>
      <c r="L192" s="28"/>
      <c r="M192" s="28"/>
      <c r="N192" s="28">
        <f>SUM(E191:N191)/10</f>
        <v>401.5149597851202</v>
      </c>
      <c r="P192" s="173"/>
      <c r="Q192" s="221"/>
      <c r="R192" s="20" t="s">
        <v>22</v>
      </c>
      <c r="S192" s="28"/>
      <c r="T192" s="28"/>
      <c r="U192" s="28"/>
      <c r="V192" s="28"/>
      <c r="W192" s="29">
        <f>SUM(S191:W191)/5</f>
        <v>564.29140946502071</v>
      </c>
      <c r="X192" s="28"/>
      <c r="Y192" s="28"/>
      <c r="Z192" s="28"/>
      <c r="AA192" s="28"/>
      <c r="AB192" s="28">
        <f>SUM(S191:AB191)/10</f>
        <v>401.5149597851202</v>
      </c>
      <c r="AD192" s="173"/>
      <c r="AE192" s="221"/>
      <c r="AF192" s="20" t="s">
        <v>22</v>
      </c>
      <c r="AG192" s="28"/>
      <c r="AH192" s="28"/>
      <c r="AI192" s="28"/>
      <c r="AJ192" s="28"/>
      <c r="AK192" s="29">
        <f>SUM(AG191:AK191)/5</f>
        <v>564.29140946502071</v>
      </c>
      <c r="AL192" s="28"/>
      <c r="AM192" s="28"/>
      <c r="AN192" s="28"/>
      <c r="AO192" s="28"/>
      <c r="AP192" s="28">
        <f>SUM(AG191:AP191)/10</f>
        <v>401.5149597851202</v>
      </c>
      <c r="AR192" s="173"/>
      <c r="AS192" s="221"/>
      <c r="AT192" s="20" t="s">
        <v>22</v>
      </c>
      <c r="AU192" s="28"/>
      <c r="AV192" s="28"/>
      <c r="AW192" s="28"/>
      <c r="AX192" s="28"/>
      <c r="AY192" s="29">
        <f>SUM(AU191:AY191)/5</f>
        <v>564.29140946502071</v>
      </c>
      <c r="AZ192" s="28"/>
      <c r="BA192" s="28"/>
      <c r="BB192" s="28"/>
      <c r="BC192" s="28"/>
      <c r="BD192" s="28">
        <f>SUM(AU191:BD191)/10</f>
        <v>401.5149597851202</v>
      </c>
      <c r="BF192" s="173"/>
      <c r="BG192" s="221"/>
      <c r="BH192" s="20" t="s">
        <v>22</v>
      </c>
      <c r="BI192" s="28"/>
      <c r="BJ192" s="28"/>
      <c r="BK192" s="28"/>
      <c r="BL192" s="28"/>
      <c r="BM192" s="29">
        <f>SUM(BI191:BM191)/5</f>
        <v>564.29140946502071</v>
      </c>
      <c r="BN192" s="28"/>
      <c r="BO192" s="28"/>
      <c r="BP192" s="28"/>
      <c r="BQ192" s="28"/>
      <c r="BR192" s="28">
        <f>SUM(BI191:BR191)/10</f>
        <v>401.5149597851202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778.33333333333326</v>
      </c>
      <c r="F193" s="28">
        <f t="shared" ref="F193:N194" si="555">F157+F169+F181</f>
        <v>1430.2777777777778</v>
      </c>
      <c r="G193" s="28">
        <f t="shared" si="555"/>
        <v>1976.8981481481485</v>
      </c>
      <c r="H193" s="28">
        <f t="shared" si="555"/>
        <v>2435.7484567901229</v>
      </c>
      <c r="I193" s="29">
        <f t="shared" si="555"/>
        <v>2821.4570473251033</v>
      </c>
      <c r="J193" s="28">
        <f t="shared" si="555"/>
        <v>3146.2142061042505</v>
      </c>
      <c r="K193" s="28">
        <f t="shared" si="555"/>
        <v>3420.1785050868784</v>
      </c>
      <c r="L193" s="28">
        <f t="shared" si="555"/>
        <v>3651.815420905732</v>
      </c>
      <c r="M193" s="28">
        <f t="shared" si="555"/>
        <v>3848.1795174214458</v>
      </c>
      <c r="N193" s="28">
        <f t="shared" si="555"/>
        <v>4015.1495978511985</v>
      </c>
      <c r="P193" s="173"/>
      <c r="Q193" s="166"/>
      <c r="R193" s="20" t="s">
        <v>52</v>
      </c>
      <c r="S193" s="28">
        <f>S157+S169+S181</f>
        <v>778.33333333333326</v>
      </c>
      <c r="T193" s="28">
        <f t="shared" ref="T193:AB194" si="556">T157+T169+T181</f>
        <v>1430.2777777777778</v>
      </c>
      <c r="U193" s="28">
        <f t="shared" si="556"/>
        <v>1976.8981481481485</v>
      </c>
      <c r="V193" s="28">
        <f t="shared" si="556"/>
        <v>2435.7484567901229</v>
      </c>
      <c r="W193" s="29">
        <f t="shared" si="556"/>
        <v>2821.4570473251033</v>
      </c>
      <c r="X193" s="28">
        <f t="shared" si="556"/>
        <v>3146.2142061042505</v>
      </c>
      <c r="Y193" s="28">
        <f t="shared" si="556"/>
        <v>3420.1785050868784</v>
      </c>
      <c r="Z193" s="28">
        <f t="shared" si="556"/>
        <v>3651.815420905732</v>
      </c>
      <c r="AA193" s="28">
        <f t="shared" si="556"/>
        <v>3848.1795174214458</v>
      </c>
      <c r="AB193" s="28">
        <f t="shared" si="556"/>
        <v>4015.1495978511985</v>
      </c>
      <c r="AD193" s="173"/>
      <c r="AE193" s="166"/>
      <c r="AF193" s="20" t="s">
        <v>52</v>
      </c>
      <c r="AG193" s="28">
        <f>AG157+AG169+AG181</f>
        <v>778.33333333333326</v>
      </c>
      <c r="AH193" s="28">
        <f t="shared" ref="AH193:AP194" si="557">AH157+AH169+AH181</f>
        <v>1430.2777777777778</v>
      </c>
      <c r="AI193" s="28">
        <f t="shared" si="557"/>
        <v>1976.8981481481485</v>
      </c>
      <c r="AJ193" s="28">
        <f t="shared" si="557"/>
        <v>2435.7484567901229</v>
      </c>
      <c r="AK193" s="29">
        <f t="shared" si="557"/>
        <v>2821.4570473251033</v>
      </c>
      <c r="AL193" s="28">
        <f t="shared" si="557"/>
        <v>3146.2142061042505</v>
      </c>
      <c r="AM193" s="28">
        <f t="shared" si="557"/>
        <v>3420.1785050868784</v>
      </c>
      <c r="AN193" s="28">
        <f t="shared" si="557"/>
        <v>3651.815420905732</v>
      </c>
      <c r="AO193" s="28">
        <f t="shared" si="557"/>
        <v>3848.1795174214458</v>
      </c>
      <c r="AP193" s="28">
        <f t="shared" si="557"/>
        <v>4015.1495978511985</v>
      </c>
      <c r="AR193" s="173"/>
      <c r="AS193" s="166"/>
      <c r="AT193" s="20" t="s">
        <v>52</v>
      </c>
      <c r="AU193" s="28">
        <f>AU157+AU169+AU181</f>
        <v>778.33333333333326</v>
      </c>
      <c r="AV193" s="28">
        <f t="shared" ref="AV193:BD194" si="558">AV157+AV169+AV181</f>
        <v>1430.2777777777778</v>
      </c>
      <c r="AW193" s="28">
        <f t="shared" si="558"/>
        <v>1976.8981481481485</v>
      </c>
      <c r="AX193" s="28">
        <f t="shared" si="558"/>
        <v>2435.7484567901229</v>
      </c>
      <c r="AY193" s="29">
        <f t="shared" si="558"/>
        <v>2821.4570473251033</v>
      </c>
      <c r="AZ193" s="28">
        <f t="shared" si="558"/>
        <v>3146.2142061042505</v>
      </c>
      <c r="BA193" s="28">
        <f t="shared" si="558"/>
        <v>3420.1785050868784</v>
      </c>
      <c r="BB193" s="28">
        <f t="shared" si="558"/>
        <v>3651.815420905732</v>
      </c>
      <c r="BC193" s="28">
        <f t="shared" si="558"/>
        <v>3848.1795174214458</v>
      </c>
      <c r="BD193" s="28">
        <f t="shared" si="558"/>
        <v>4015.1495978511985</v>
      </c>
      <c r="BF193" s="173"/>
      <c r="BG193" s="166"/>
      <c r="BH193" s="20" t="s">
        <v>52</v>
      </c>
      <c r="BI193" s="28">
        <f>BI157+BI169+BI181</f>
        <v>778.33333333333326</v>
      </c>
      <c r="BJ193" s="28">
        <f t="shared" ref="BJ193:BR194" si="559">BJ157+BJ169+BJ181</f>
        <v>1430.2777777777778</v>
      </c>
      <c r="BK193" s="28">
        <f t="shared" si="559"/>
        <v>1976.8981481481485</v>
      </c>
      <c r="BL193" s="28">
        <f t="shared" si="559"/>
        <v>2435.7484567901229</v>
      </c>
      <c r="BM193" s="29">
        <f t="shared" si="559"/>
        <v>2821.4570473251033</v>
      </c>
      <c r="BN193" s="28">
        <f t="shared" si="559"/>
        <v>3146.2142061042505</v>
      </c>
      <c r="BO193" s="28">
        <f t="shared" si="559"/>
        <v>3420.1785050868784</v>
      </c>
      <c r="BP193" s="28">
        <f t="shared" si="559"/>
        <v>3651.815420905732</v>
      </c>
      <c r="BQ193" s="28">
        <f t="shared" si="559"/>
        <v>3848.1795174214458</v>
      </c>
      <c r="BR193" s="28">
        <f t="shared" si="559"/>
        <v>4015.1495978511985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15566.666666666668</v>
      </c>
      <c r="F194" s="28">
        <f t="shared" si="555"/>
        <v>13038.888888888891</v>
      </c>
      <c r="G194" s="28">
        <f t="shared" si="555"/>
        <v>10932.407407407405</v>
      </c>
      <c r="H194" s="28">
        <f t="shared" si="555"/>
        <v>9177.0061728395085</v>
      </c>
      <c r="I194" s="28">
        <f t="shared" si="555"/>
        <v>7714.1718106995877</v>
      </c>
      <c r="J194" s="28">
        <f t="shared" si="555"/>
        <v>6495.1431755829926</v>
      </c>
      <c r="K194" s="28">
        <f t="shared" si="555"/>
        <v>5479.2859796524899</v>
      </c>
      <c r="L194" s="28">
        <f t="shared" si="555"/>
        <v>4632.7383163770755</v>
      </c>
      <c r="M194" s="28">
        <f t="shared" si="555"/>
        <v>3927.2819303142278</v>
      </c>
      <c r="N194" s="28">
        <f t="shared" si="555"/>
        <v>3339.4016085951944</v>
      </c>
      <c r="P194" s="173"/>
      <c r="Q194" s="220">
        <v>400000</v>
      </c>
      <c r="R194" s="58" t="s">
        <v>19</v>
      </c>
      <c r="S194" s="28">
        <f>S158+S170+S182</f>
        <v>15566.666666666668</v>
      </c>
      <c r="T194" s="28">
        <f t="shared" si="556"/>
        <v>13038.888888888891</v>
      </c>
      <c r="U194" s="28">
        <f t="shared" si="556"/>
        <v>10932.407407407405</v>
      </c>
      <c r="V194" s="28">
        <f t="shared" si="556"/>
        <v>9177.0061728395085</v>
      </c>
      <c r="W194" s="28">
        <f t="shared" si="556"/>
        <v>7714.1718106995877</v>
      </c>
      <c r="X194" s="28">
        <f t="shared" si="556"/>
        <v>6495.1431755829926</v>
      </c>
      <c r="Y194" s="28">
        <f t="shared" si="556"/>
        <v>5479.2859796524899</v>
      </c>
      <c r="Z194" s="28">
        <f t="shared" si="556"/>
        <v>4632.7383163770755</v>
      </c>
      <c r="AA194" s="28">
        <f t="shared" si="556"/>
        <v>3927.2819303142278</v>
      </c>
      <c r="AB194" s="28">
        <f t="shared" si="556"/>
        <v>3339.4016085951944</v>
      </c>
      <c r="AD194" s="173"/>
      <c r="AE194" s="220">
        <v>400000</v>
      </c>
      <c r="AF194" s="58" t="s">
        <v>19</v>
      </c>
      <c r="AG194" s="28">
        <f>AG158+AG170+AG182</f>
        <v>15566.666666666668</v>
      </c>
      <c r="AH194" s="28">
        <f t="shared" si="557"/>
        <v>13038.888888888891</v>
      </c>
      <c r="AI194" s="28">
        <f t="shared" si="557"/>
        <v>10932.407407407405</v>
      </c>
      <c r="AJ194" s="28">
        <f t="shared" si="557"/>
        <v>9177.0061728395085</v>
      </c>
      <c r="AK194" s="28">
        <f t="shared" si="557"/>
        <v>7714.1718106995877</v>
      </c>
      <c r="AL194" s="28">
        <f t="shared" si="557"/>
        <v>6495.1431755829926</v>
      </c>
      <c r="AM194" s="28">
        <f t="shared" si="557"/>
        <v>5479.2859796524899</v>
      </c>
      <c r="AN194" s="28">
        <f t="shared" si="557"/>
        <v>4632.7383163770755</v>
      </c>
      <c r="AO194" s="28">
        <f t="shared" si="557"/>
        <v>3927.2819303142278</v>
      </c>
      <c r="AP194" s="28">
        <f t="shared" si="557"/>
        <v>3339.4016085951944</v>
      </c>
      <c r="AR194" s="173"/>
      <c r="AS194" s="220">
        <v>400000</v>
      </c>
      <c r="AT194" s="58" t="s">
        <v>19</v>
      </c>
      <c r="AU194" s="28">
        <f>AU158+AU170+AU182</f>
        <v>15566.666666666668</v>
      </c>
      <c r="AV194" s="28">
        <f t="shared" si="558"/>
        <v>13038.888888888891</v>
      </c>
      <c r="AW194" s="28">
        <f t="shared" si="558"/>
        <v>10932.407407407405</v>
      </c>
      <c r="AX194" s="28">
        <f t="shared" si="558"/>
        <v>9177.0061728395085</v>
      </c>
      <c r="AY194" s="28">
        <f t="shared" si="558"/>
        <v>7714.1718106995877</v>
      </c>
      <c r="AZ194" s="28">
        <f t="shared" si="558"/>
        <v>6495.1431755829926</v>
      </c>
      <c r="BA194" s="28">
        <f t="shared" si="558"/>
        <v>5479.2859796524899</v>
      </c>
      <c r="BB194" s="28">
        <f t="shared" si="558"/>
        <v>4632.7383163770755</v>
      </c>
      <c r="BC194" s="28">
        <f t="shared" si="558"/>
        <v>3927.2819303142278</v>
      </c>
      <c r="BD194" s="28">
        <f t="shared" si="558"/>
        <v>3339.4016085951944</v>
      </c>
      <c r="BF194" s="173"/>
      <c r="BG194" s="220">
        <v>400000</v>
      </c>
      <c r="BH194" s="58" t="s">
        <v>19</v>
      </c>
      <c r="BI194" s="28">
        <f>BI158+BI170+BI182</f>
        <v>15566.666666666668</v>
      </c>
      <c r="BJ194" s="28">
        <f t="shared" si="559"/>
        <v>13038.888888888891</v>
      </c>
      <c r="BK194" s="28">
        <f t="shared" si="559"/>
        <v>10932.407407407405</v>
      </c>
      <c r="BL194" s="28">
        <f t="shared" si="559"/>
        <v>9177.0061728395085</v>
      </c>
      <c r="BM194" s="28">
        <f t="shared" si="559"/>
        <v>7714.1718106995877</v>
      </c>
      <c r="BN194" s="28">
        <f t="shared" si="559"/>
        <v>6495.1431755829926</v>
      </c>
      <c r="BO194" s="28">
        <f t="shared" si="559"/>
        <v>5479.2859796524899</v>
      </c>
      <c r="BP194" s="28">
        <f t="shared" si="559"/>
        <v>4632.7383163770755</v>
      </c>
      <c r="BQ194" s="28">
        <f t="shared" si="559"/>
        <v>3927.2819303142278</v>
      </c>
      <c r="BR194" s="28">
        <f t="shared" si="559"/>
        <v>3339.4016085951944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11285.828189300413</v>
      </c>
      <c r="J195" s="28"/>
      <c r="K195" s="28"/>
      <c r="L195" s="28"/>
      <c r="M195" s="28"/>
      <c r="N195" s="28">
        <f>SUM(E194:N194)/10</f>
        <v>8030.2991957024033</v>
      </c>
      <c r="P195" s="173"/>
      <c r="Q195" s="221"/>
      <c r="R195" s="20" t="s">
        <v>22</v>
      </c>
      <c r="S195" s="28"/>
      <c r="T195" s="28"/>
      <c r="U195" s="28"/>
      <c r="V195" s="28"/>
      <c r="W195" s="29">
        <f>SUM(S194:W194)/5</f>
        <v>11285.828189300413</v>
      </c>
      <c r="X195" s="28"/>
      <c r="Y195" s="28"/>
      <c r="Z195" s="28"/>
      <c r="AA195" s="28"/>
      <c r="AB195" s="28">
        <f>SUM(S194:AB194)/10</f>
        <v>8030.2991957024033</v>
      </c>
      <c r="AD195" s="173"/>
      <c r="AE195" s="221"/>
      <c r="AF195" s="20" t="s">
        <v>22</v>
      </c>
      <c r="AG195" s="28"/>
      <c r="AH195" s="28"/>
      <c r="AI195" s="28"/>
      <c r="AJ195" s="28"/>
      <c r="AK195" s="29">
        <f>SUM(AG194:AK194)/5</f>
        <v>11285.828189300413</v>
      </c>
      <c r="AL195" s="28"/>
      <c r="AM195" s="28"/>
      <c r="AN195" s="28"/>
      <c r="AO195" s="28"/>
      <c r="AP195" s="28">
        <f>SUM(AG194:AP194)/10</f>
        <v>8030.2991957024033</v>
      </c>
      <c r="AR195" s="173"/>
      <c r="AS195" s="221"/>
      <c r="AT195" s="20" t="s">
        <v>22</v>
      </c>
      <c r="AU195" s="28"/>
      <c r="AV195" s="28"/>
      <c r="AW195" s="28"/>
      <c r="AX195" s="28"/>
      <c r="AY195" s="29">
        <f>SUM(AU194:AY194)/5</f>
        <v>11285.828189300413</v>
      </c>
      <c r="AZ195" s="28"/>
      <c r="BA195" s="28"/>
      <c r="BB195" s="28"/>
      <c r="BC195" s="28"/>
      <c r="BD195" s="28">
        <f>SUM(AU194:BD194)/10</f>
        <v>8030.2991957024033</v>
      </c>
      <c r="BF195" s="173"/>
      <c r="BG195" s="221"/>
      <c r="BH195" s="20" t="s">
        <v>22</v>
      </c>
      <c r="BI195" s="28"/>
      <c r="BJ195" s="28"/>
      <c r="BK195" s="28"/>
      <c r="BL195" s="28"/>
      <c r="BM195" s="29">
        <f>SUM(BI194:BM194)/5</f>
        <v>11285.828189300413</v>
      </c>
      <c r="BN195" s="28"/>
      <c r="BO195" s="28"/>
      <c r="BP195" s="28"/>
      <c r="BQ195" s="28"/>
      <c r="BR195" s="28">
        <f>SUM(BI194:BR194)/10</f>
        <v>8030.2991957024033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15566.666666666668</v>
      </c>
      <c r="F196" s="28">
        <f t="shared" ref="F196:N197" si="560">F160+F172+F184</f>
        <v>28605.555555555555</v>
      </c>
      <c r="G196" s="28">
        <f t="shared" si="560"/>
        <v>39537.962962962964</v>
      </c>
      <c r="H196" s="28">
        <f t="shared" si="560"/>
        <v>48714.969135802457</v>
      </c>
      <c r="I196" s="29">
        <f t="shared" si="560"/>
        <v>56429.140946502062</v>
      </c>
      <c r="J196" s="28">
        <f t="shared" si="560"/>
        <v>62924.284122085017</v>
      </c>
      <c r="K196" s="28">
        <f t="shared" si="560"/>
        <v>68403.570101737554</v>
      </c>
      <c r="L196" s="28">
        <f t="shared" si="560"/>
        <v>73036.308418114641</v>
      </c>
      <c r="M196" s="28">
        <f t="shared" si="560"/>
        <v>76963.59034842893</v>
      </c>
      <c r="N196" s="28">
        <f t="shared" si="560"/>
        <v>80302.991957023973</v>
      </c>
      <c r="P196" s="173"/>
      <c r="Q196" s="166"/>
      <c r="R196" s="20" t="s">
        <v>52</v>
      </c>
      <c r="S196" s="28">
        <f>S160+S172+S184</f>
        <v>15566.666666666668</v>
      </c>
      <c r="T196" s="28">
        <f t="shared" ref="T196:AB197" si="561">T160+T172+T184</f>
        <v>28605.555555555555</v>
      </c>
      <c r="U196" s="28">
        <f t="shared" si="561"/>
        <v>39537.962962962964</v>
      </c>
      <c r="V196" s="28">
        <f t="shared" si="561"/>
        <v>48714.969135802457</v>
      </c>
      <c r="W196" s="29">
        <f t="shared" si="561"/>
        <v>56429.140946502062</v>
      </c>
      <c r="X196" s="28">
        <f t="shared" si="561"/>
        <v>62924.284122085017</v>
      </c>
      <c r="Y196" s="28">
        <f t="shared" si="561"/>
        <v>68403.570101737554</v>
      </c>
      <c r="Z196" s="28">
        <f t="shared" si="561"/>
        <v>73036.308418114641</v>
      </c>
      <c r="AA196" s="28">
        <f t="shared" si="561"/>
        <v>76963.59034842893</v>
      </c>
      <c r="AB196" s="28">
        <f t="shared" si="561"/>
        <v>80302.991957023973</v>
      </c>
      <c r="AD196" s="173"/>
      <c r="AE196" s="166"/>
      <c r="AF196" s="20" t="s">
        <v>52</v>
      </c>
      <c r="AG196" s="28">
        <f>AG160+AG172+AG184</f>
        <v>15566.666666666668</v>
      </c>
      <c r="AH196" s="28">
        <f t="shared" ref="AH196:AP197" si="562">AH160+AH172+AH184</f>
        <v>28605.555555555555</v>
      </c>
      <c r="AI196" s="28">
        <f t="shared" si="562"/>
        <v>39537.962962962964</v>
      </c>
      <c r="AJ196" s="28">
        <f t="shared" si="562"/>
        <v>48714.969135802457</v>
      </c>
      <c r="AK196" s="29">
        <f t="shared" si="562"/>
        <v>56429.140946502062</v>
      </c>
      <c r="AL196" s="28">
        <f t="shared" si="562"/>
        <v>62924.284122085017</v>
      </c>
      <c r="AM196" s="28">
        <f t="shared" si="562"/>
        <v>68403.570101737554</v>
      </c>
      <c r="AN196" s="28">
        <f t="shared" si="562"/>
        <v>73036.308418114641</v>
      </c>
      <c r="AO196" s="28">
        <f t="shared" si="562"/>
        <v>76963.59034842893</v>
      </c>
      <c r="AP196" s="28">
        <f t="shared" si="562"/>
        <v>80302.991957023973</v>
      </c>
      <c r="AR196" s="173"/>
      <c r="AS196" s="166"/>
      <c r="AT196" s="20" t="s">
        <v>52</v>
      </c>
      <c r="AU196" s="28">
        <f>AU160+AU172+AU184</f>
        <v>15566.666666666668</v>
      </c>
      <c r="AV196" s="28">
        <f t="shared" ref="AV196:BD197" si="563">AV160+AV172+AV184</f>
        <v>28605.555555555555</v>
      </c>
      <c r="AW196" s="28">
        <f t="shared" si="563"/>
        <v>39537.962962962964</v>
      </c>
      <c r="AX196" s="28">
        <f t="shared" si="563"/>
        <v>48714.969135802457</v>
      </c>
      <c r="AY196" s="29">
        <f t="shared" si="563"/>
        <v>56429.140946502062</v>
      </c>
      <c r="AZ196" s="28">
        <f t="shared" si="563"/>
        <v>62924.284122085017</v>
      </c>
      <c r="BA196" s="28">
        <f t="shared" si="563"/>
        <v>68403.570101737554</v>
      </c>
      <c r="BB196" s="28">
        <f t="shared" si="563"/>
        <v>73036.308418114641</v>
      </c>
      <c r="BC196" s="28">
        <f t="shared" si="563"/>
        <v>76963.59034842893</v>
      </c>
      <c r="BD196" s="28">
        <f t="shared" si="563"/>
        <v>80302.991957023973</v>
      </c>
      <c r="BF196" s="173"/>
      <c r="BG196" s="166"/>
      <c r="BH196" s="20" t="s">
        <v>52</v>
      </c>
      <c r="BI196" s="28">
        <f>BI160+BI172+BI184</f>
        <v>15566.666666666668</v>
      </c>
      <c r="BJ196" s="28">
        <f t="shared" ref="BJ196:BR197" si="564">BJ160+BJ172+BJ184</f>
        <v>28605.555555555555</v>
      </c>
      <c r="BK196" s="28">
        <f t="shared" si="564"/>
        <v>39537.962962962964</v>
      </c>
      <c r="BL196" s="28">
        <f t="shared" si="564"/>
        <v>48714.969135802457</v>
      </c>
      <c r="BM196" s="29">
        <f t="shared" si="564"/>
        <v>56429.140946502062</v>
      </c>
      <c r="BN196" s="28">
        <f t="shared" si="564"/>
        <v>62924.284122085017</v>
      </c>
      <c r="BO196" s="28">
        <f t="shared" si="564"/>
        <v>68403.570101737554</v>
      </c>
      <c r="BP196" s="28">
        <f t="shared" si="564"/>
        <v>73036.308418114641</v>
      </c>
      <c r="BQ196" s="28">
        <f t="shared" si="564"/>
        <v>76963.59034842893</v>
      </c>
      <c r="BR196" s="28">
        <f t="shared" si="564"/>
        <v>80302.991957023973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38916.666666666664</v>
      </c>
      <c r="F197" s="30">
        <f t="shared" si="560"/>
        <v>32597.222222222226</v>
      </c>
      <c r="G197" s="30">
        <f t="shared" si="560"/>
        <v>27331.018518518515</v>
      </c>
      <c r="H197" s="30">
        <f t="shared" si="560"/>
        <v>22942.515432098771</v>
      </c>
      <c r="I197" s="30">
        <f t="shared" si="560"/>
        <v>19285.429526748969</v>
      </c>
      <c r="J197" s="30">
        <f t="shared" si="560"/>
        <v>16237.857938957481</v>
      </c>
      <c r="K197" s="30">
        <f t="shared" si="560"/>
        <v>13698.214949131227</v>
      </c>
      <c r="L197" s="30">
        <f t="shared" si="560"/>
        <v>11581.845790942691</v>
      </c>
      <c r="M197" s="30">
        <f t="shared" si="560"/>
        <v>9818.2048257855695</v>
      </c>
      <c r="N197" s="30">
        <f t="shared" si="560"/>
        <v>8348.5040214879846</v>
      </c>
      <c r="P197" s="173"/>
      <c r="Q197" s="217">
        <v>1000000</v>
      </c>
      <c r="R197" s="16" t="s">
        <v>19</v>
      </c>
      <c r="S197" s="30">
        <f>S161+S173+S185</f>
        <v>38916.666666666664</v>
      </c>
      <c r="T197" s="30">
        <f t="shared" si="561"/>
        <v>32597.222222222226</v>
      </c>
      <c r="U197" s="30">
        <f t="shared" si="561"/>
        <v>27331.018518518515</v>
      </c>
      <c r="V197" s="30">
        <f t="shared" si="561"/>
        <v>22942.515432098771</v>
      </c>
      <c r="W197" s="30">
        <f t="shared" si="561"/>
        <v>19285.429526748969</v>
      </c>
      <c r="X197" s="30">
        <f t="shared" si="561"/>
        <v>16237.857938957481</v>
      </c>
      <c r="Y197" s="30">
        <f t="shared" si="561"/>
        <v>13698.214949131227</v>
      </c>
      <c r="Z197" s="30">
        <f t="shared" si="561"/>
        <v>11581.845790942691</v>
      </c>
      <c r="AA197" s="30">
        <f t="shared" si="561"/>
        <v>9818.2048257855695</v>
      </c>
      <c r="AB197" s="30">
        <f t="shared" si="561"/>
        <v>8348.5040214879846</v>
      </c>
      <c r="AD197" s="173"/>
      <c r="AE197" s="217">
        <v>1000000</v>
      </c>
      <c r="AF197" s="16" t="s">
        <v>19</v>
      </c>
      <c r="AG197" s="30">
        <f>AG161+AG173+AG185</f>
        <v>38916.666666666664</v>
      </c>
      <c r="AH197" s="30">
        <f t="shared" si="562"/>
        <v>32597.222222222226</v>
      </c>
      <c r="AI197" s="30">
        <f t="shared" si="562"/>
        <v>27331.018518518515</v>
      </c>
      <c r="AJ197" s="30">
        <f t="shared" si="562"/>
        <v>22942.515432098771</v>
      </c>
      <c r="AK197" s="30">
        <f t="shared" si="562"/>
        <v>19285.429526748969</v>
      </c>
      <c r="AL197" s="30">
        <f t="shared" si="562"/>
        <v>16237.857938957481</v>
      </c>
      <c r="AM197" s="30">
        <f t="shared" si="562"/>
        <v>13698.214949131227</v>
      </c>
      <c r="AN197" s="30">
        <f t="shared" si="562"/>
        <v>11581.845790942691</v>
      </c>
      <c r="AO197" s="30">
        <f t="shared" si="562"/>
        <v>9818.2048257855695</v>
      </c>
      <c r="AP197" s="30">
        <f t="shared" si="562"/>
        <v>8348.5040214879846</v>
      </c>
      <c r="AR197" s="173"/>
      <c r="AS197" s="217">
        <v>1000000</v>
      </c>
      <c r="AT197" s="16" t="s">
        <v>19</v>
      </c>
      <c r="AU197" s="30">
        <f>AU161+AU173+AU185</f>
        <v>38916.666666666664</v>
      </c>
      <c r="AV197" s="30">
        <f t="shared" si="563"/>
        <v>32597.222222222226</v>
      </c>
      <c r="AW197" s="30">
        <f t="shared" si="563"/>
        <v>27331.018518518515</v>
      </c>
      <c r="AX197" s="30">
        <f t="shared" si="563"/>
        <v>22942.515432098771</v>
      </c>
      <c r="AY197" s="30">
        <f t="shared" si="563"/>
        <v>19285.429526748969</v>
      </c>
      <c r="AZ197" s="30">
        <f t="shared" si="563"/>
        <v>16237.857938957481</v>
      </c>
      <c r="BA197" s="30">
        <f t="shared" si="563"/>
        <v>13698.214949131227</v>
      </c>
      <c r="BB197" s="30">
        <f t="shared" si="563"/>
        <v>11581.845790942691</v>
      </c>
      <c r="BC197" s="30">
        <f t="shared" si="563"/>
        <v>9818.2048257855695</v>
      </c>
      <c r="BD197" s="30">
        <f t="shared" si="563"/>
        <v>8348.5040214879846</v>
      </c>
      <c r="BF197" s="173"/>
      <c r="BG197" s="217">
        <v>1000000</v>
      </c>
      <c r="BH197" s="16" t="s">
        <v>19</v>
      </c>
      <c r="BI197" s="30">
        <f>BI161+BI173+BI185</f>
        <v>38916.666666666664</v>
      </c>
      <c r="BJ197" s="30">
        <f t="shared" si="564"/>
        <v>32597.222222222226</v>
      </c>
      <c r="BK197" s="30">
        <f t="shared" si="564"/>
        <v>27331.018518518515</v>
      </c>
      <c r="BL197" s="30">
        <f t="shared" si="564"/>
        <v>22942.515432098771</v>
      </c>
      <c r="BM197" s="30">
        <f t="shared" si="564"/>
        <v>19285.429526748969</v>
      </c>
      <c r="BN197" s="30">
        <f t="shared" si="564"/>
        <v>16237.857938957481</v>
      </c>
      <c r="BO197" s="30">
        <f t="shared" si="564"/>
        <v>13698.214949131227</v>
      </c>
      <c r="BP197" s="30">
        <f t="shared" si="564"/>
        <v>11581.845790942691</v>
      </c>
      <c r="BQ197" s="30">
        <f t="shared" si="564"/>
        <v>9818.2048257855695</v>
      </c>
      <c r="BR197" s="30">
        <f t="shared" si="564"/>
        <v>8348.5040214879846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28214.570473251031</v>
      </c>
      <c r="J198" s="30"/>
      <c r="K198" s="30"/>
      <c r="L198" s="30"/>
      <c r="M198" s="30"/>
      <c r="N198" s="30">
        <f>SUM(E197:N197)/10</f>
        <v>20075.747989256011</v>
      </c>
      <c r="P198" s="173"/>
      <c r="Q198" s="218"/>
      <c r="R198" s="16" t="s">
        <v>22</v>
      </c>
      <c r="S198" s="30"/>
      <c r="T198" s="30"/>
      <c r="U198" s="30"/>
      <c r="V198" s="30"/>
      <c r="W198" s="31">
        <f>SUM(S197:W197)/5</f>
        <v>28214.570473251031</v>
      </c>
      <c r="X198" s="30"/>
      <c r="Y198" s="30"/>
      <c r="Z198" s="30"/>
      <c r="AA198" s="30"/>
      <c r="AB198" s="30">
        <f>SUM(S197:AB197)/10</f>
        <v>20075.747989256011</v>
      </c>
      <c r="AD198" s="173"/>
      <c r="AE198" s="218"/>
      <c r="AF198" s="16" t="s">
        <v>22</v>
      </c>
      <c r="AG198" s="30"/>
      <c r="AH198" s="30"/>
      <c r="AI198" s="30"/>
      <c r="AJ198" s="30"/>
      <c r="AK198" s="31">
        <f>SUM(AG197:AK197)/5</f>
        <v>28214.570473251031</v>
      </c>
      <c r="AL198" s="30"/>
      <c r="AM198" s="30"/>
      <c r="AN198" s="30"/>
      <c r="AO198" s="30"/>
      <c r="AP198" s="30">
        <f>SUM(AG197:AP197)/10</f>
        <v>20075.747989256011</v>
      </c>
      <c r="AR198" s="173"/>
      <c r="AS198" s="218"/>
      <c r="AT198" s="16" t="s">
        <v>22</v>
      </c>
      <c r="AU198" s="30"/>
      <c r="AV198" s="30"/>
      <c r="AW198" s="30"/>
      <c r="AX198" s="30"/>
      <c r="AY198" s="31">
        <f>SUM(AU197:AY197)/5</f>
        <v>28214.570473251031</v>
      </c>
      <c r="AZ198" s="30"/>
      <c r="BA198" s="30"/>
      <c r="BB198" s="30"/>
      <c r="BC198" s="30"/>
      <c r="BD198" s="30">
        <f>SUM(AU197:BD197)/10</f>
        <v>20075.747989256011</v>
      </c>
      <c r="BF198" s="173"/>
      <c r="BG198" s="218"/>
      <c r="BH198" s="16" t="s">
        <v>22</v>
      </c>
      <c r="BI198" s="30"/>
      <c r="BJ198" s="30"/>
      <c r="BK198" s="30"/>
      <c r="BL198" s="30"/>
      <c r="BM198" s="31">
        <f>SUM(BI197:BM197)/5</f>
        <v>28214.570473251031</v>
      </c>
      <c r="BN198" s="30"/>
      <c r="BO198" s="30"/>
      <c r="BP198" s="30"/>
      <c r="BQ198" s="30"/>
      <c r="BR198" s="30">
        <f>SUM(BI197:BR197)/10</f>
        <v>20075.747989256011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38916.666666666664</v>
      </c>
      <c r="F199" s="30">
        <f t="shared" ref="F199:N200" si="565">F163+F175+F187</f>
        <v>71513.888888888891</v>
      </c>
      <c r="G199" s="30">
        <f t="shared" si="565"/>
        <v>98844.907407407416</v>
      </c>
      <c r="H199" s="30">
        <f t="shared" si="565"/>
        <v>121787.42283950615</v>
      </c>
      <c r="I199" s="31">
        <f t="shared" si="565"/>
        <v>141072.85236625516</v>
      </c>
      <c r="J199" s="30">
        <f t="shared" si="565"/>
        <v>157310.71030521253</v>
      </c>
      <c r="K199" s="30">
        <f t="shared" si="565"/>
        <v>171008.92525434392</v>
      </c>
      <c r="L199" s="30">
        <f t="shared" si="565"/>
        <v>182590.77104528662</v>
      </c>
      <c r="M199" s="30">
        <f t="shared" si="565"/>
        <v>192408.97587107233</v>
      </c>
      <c r="N199" s="30">
        <f t="shared" si="565"/>
        <v>200757.47989255993</v>
      </c>
      <c r="P199" s="173"/>
      <c r="Q199" s="219"/>
      <c r="R199" s="16" t="s">
        <v>52</v>
      </c>
      <c r="S199" s="30">
        <f>S163+S175+S187</f>
        <v>38916.666666666664</v>
      </c>
      <c r="T199" s="30">
        <f t="shared" ref="T199:AB200" si="566">T163+T175+T187</f>
        <v>71513.888888888891</v>
      </c>
      <c r="U199" s="30">
        <f t="shared" si="566"/>
        <v>98844.907407407416</v>
      </c>
      <c r="V199" s="30">
        <f t="shared" si="566"/>
        <v>121787.42283950615</v>
      </c>
      <c r="W199" s="31">
        <f t="shared" si="566"/>
        <v>141072.85236625516</v>
      </c>
      <c r="X199" s="30">
        <f t="shared" si="566"/>
        <v>157310.71030521253</v>
      </c>
      <c r="Y199" s="30">
        <f t="shared" si="566"/>
        <v>171008.92525434392</v>
      </c>
      <c r="Z199" s="30">
        <f t="shared" si="566"/>
        <v>182590.77104528662</v>
      </c>
      <c r="AA199" s="30">
        <f t="shared" si="566"/>
        <v>192408.97587107233</v>
      </c>
      <c r="AB199" s="30">
        <f t="shared" si="566"/>
        <v>200757.47989255993</v>
      </c>
      <c r="AD199" s="173"/>
      <c r="AE199" s="219"/>
      <c r="AF199" s="16" t="s">
        <v>52</v>
      </c>
      <c r="AG199" s="30">
        <f>AG163+AG175+AG187</f>
        <v>38916.666666666664</v>
      </c>
      <c r="AH199" s="30">
        <f t="shared" ref="AH199:AP200" si="567">AH163+AH175+AH187</f>
        <v>71513.888888888891</v>
      </c>
      <c r="AI199" s="30">
        <f t="shared" si="567"/>
        <v>98844.907407407416</v>
      </c>
      <c r="AJ199" s="30">
        <f t="shared" si="567"/>
        <v>121787.42283950615</v>
      </c>
      <c r="AK199" s="31">
        <f t="shared" si="567"/>
        <v>141072.85236625516</v>
      </c>
      <c r="AL199" s="30">
        <f t="shared" si="567"/>
        <v>157310.71030521253</v>
      </c>
      <c r="AM199" s="30">
        <f t="shared" si="567"/>
        <v>171008.92525434392</v>
      </c>
      <c r="AN199" s="30">
        <f t="shared" si="567"/>
        <v>182590.77104528662</v>
      </c>
      <c r="AO199" s="30">
        <f t="shared" si="567"/>
        <v>192408.97587107233</v>
      </c>
      <c r="AP199" s="30">
        <f t="shared" si="567"/>
        <v>200757.47989255993</v>
      </c>
      <c r="AR199" s="173"/>
      <c r="AS199" s="219"/>
      <c r="AT199" s="16" t="s">
        <v>52</v>
      </c>
      <c r="AU199" s="30">
        <f>AU163+AU175+AU187</f>
        <v>38916.666666666664</v>
      </c>
      <c r="AV199" s="30">
        <f t="shared" ref="AV199:BD200" si="568">AV163+AV175+AV187</f>
        <v>71513.888888888891</v>
      </c>
      <c r="AW199" s="30">
        <f t="shared" si="568"/>
        <v>98844.907407407416</v>
      </c>
      <c r="AX199" s="30">
        <f t="shared" si="568"/>
        <v>121787.42283950615</v>
      </c>
      <c r="AY199" s="31">
        <f t="shared" si="568"/>
        <v>141072.85236625516</v>
      </c>
      <c r="AZ199" s="30">
        <f t="shared" si="568"/>
        <v>157310.71030521253</v>
      </c>
      <c r="BA199" s="30">
        <f t="shared" si="568"/>
        <v>171008.92525434392</v>
      </c>
      <c r="BB199" s="30">
        <f t="shared" si="568"/>
        <v>182590.77104528662</v>
      </c>
      <c r="BC199" s="30">
        <f t="shared" si="568"/>
        <v>192408.97587107233</v>
      </c>
      <c r="BD199" s="30">
        <f t="shared" si="568"/>
        <v>200757.47989255993</v>
      </c>
      <c r="BF199" s="173"/>
      <c r="BG199" s="219"/>
      <c r="BH199" s="16" t="s">
        <v>52</v>
      </c>
      <c r="BI199" s="30">
        <f>BI163+BI175+BI187</f>
        <v>38916.666666666664</v>
      </c>
      <c r="BJ199" s="30">
        <f t="shared" ref="BJ199:BR200" si="569">BJ163+BJ175+BJ187</f>
        <v>71513.888888888891</v>
      </c>
      <c r="BK199" s="30">
        <f t="shared" si="569"/>
        <v>98844.907407407416</v>
      </c>
      <c r="BL199" s="30">
        <f t="shared" si="569"/>
        <v>121787.42283950615</v>
      </c>
      <c r="BM199" s="31">
        <f t="shared" si="569"/>
        <v>141072.85236625516</v>
      </c>
      <c r="BN199" s="30">
        <f t="shared" si="569"/>
        <v>157310.71030521253</v>
      </c>
      <c r="BO199" s="30">
        <f t="shared" si="569"/>
        <v>171008.92525434392</v>
      </c>
      <c r="BP199" s="30">
        <f t="shared" si="569"/>
        <v>182590.77104528662</v>
      </c>
      <c r="BQ199" s="30">
        <f t="shared" si="569"/>
        <v>192408.97587107233</v>
      </c>
      <c r="BR199" s="30">
        <f t="shared" si="569"/>
        <v>200757.47989255993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81725</v>
      </c>
      <c r="F200" s="30">
        <f t="shared" si="565"/>
        <v>68454.166666666686</v>
      </c>
      <c r="G200" s="30">
        <f t="shared" si="565"/>
        <v>57395.138888888876</v>
      </c>
      <c r="H200" s="30">
        <f t="shared" si="565"/>
        <v>48179.282407407416</v>
      </c>
      <c r="I200" s="30">
        <f t="shared" si="565"/>
        <v>40499.40200617283</v>
      </c>
      <c r="J200" s="30">
        <f t="shared" si="565"/>
        <v>34099.501671810707</v>
      </c>
      <c r="K200" s="30">
        <f t="shared" si="565"/>
        <v>28766.251393175575</v>
      </c>
      <c r="L200" s="30">
        <f t="shared" si="565"/>
        <v>24321.876160979646</v>
      </c>
      <c r="M200" s="30">
        <f t="shared" si="565"/>
        <v>20618.230134149697</v>
      </c>
      <c r="N200" s="30">
        <f t="shared" si="565"/>
        <v>17531.85844512477</v>
      </c>
      <c r="P200" s="173"/>
      <c r="Q200" s="217">
        <v>2100000</v>
      </c>
      <c r="R200" s="16" t="s">
        <v>19</v>
      </c>
      <c r="S200" s="30">
        <f>S164+S176+S188</f>
        <v>81725</v>
      </c>
      <c r="T200" s="30">
        <f t="shared" si="566"/>
        <v>68454.166666666686</v>
      </c>
      <c r="U200" s="30">
        <f t="shared" si="566"/>
        <v>57395.138888888876</v>
      </c>
      <c r="V200" s="30">
        <f t="shared" si="566"/>
        <v>48179.282407407416</v>
      </c>
      <c r="W200" s="30">
        <f t="shared" si="566"/>
        <v>40499.40200617283</v>
      </c>
      <c r="X200" s="30">
        <f t="shared" si="566"/>
        <v>34099.501671810707</v>
      </c>
      <c r="Y200" s="30">
        <f t="shared" si="566"/>
        <v>28766.251393175575</v>
      </c>
      <c r="Z200" s="30">
        <f t="shared" si="566"/>
        <v>24321.876160979646</v>
      </c>
      <c r="AA200" s="30">
        <f t="shared" si="566"/>
        <v>20618.230134149697</v>
      </c>
      <c r="AB200" s="30">
        <f t="shared" si="566"/>
        <v>17531.85844512477</v>
      </c>
      <c r="AD200" s="173"/>
      <c r="AE200" s="217">
        <v>2100000</v>
      </c>
      <c r="AF200" s="16" t="s">
        <v>19</v>
      </c>
      <c r="AG200" s="30">
        <f>AG164+AG176+AG188</f>
        <v>81725</v>
      </c>
      <c r="AH200" s="30">
        <f t="shared" si="567"/>
        <v>68454.166666666686</v>
      </c>
      <c r="AI200" s="30">
        <f t="shared" si="567"/>
        <v>57395.138888888876</v>
      </c>
      <c r="AJ200" s="30">
        <f t="shared" si="567"/>
        <v>48179.282407407416</v>
      </c>
      <c r="AK200" s="30">
        <f t="shared" si="567"/>
        <v>40499.40200617283</v>
      </c>
      <c r="AL200" s="30">
        <f t="shared" si="567"/>
        <v>34099.501671810707</v>
      </c>
      <c r="AM200" s="30">
        <f t="shared" si="567"/>
        <v>28766.251393175575</v>
      </c>
      <c r="AN200" s="30">
        <f t="shared" si="567"/>
        <v>24321.876160979646</v>
      </c>
      <c r="AO200" s="30">
        <f t="shared" si="567"/>
        <v>20618.230134149697</v>
      </c>
      <c r="AP200" s="30">
        <f t="shared" si="567"/>
        <v>17531.85844512477</v>
      </c>
      <c r="AR200" s="173"/>
      <c r="AS200" s="217">
        <v>2100000</v>
      </c>
      <c r="AT200" s="16" t="s">
        <v>19</v>
      </c>
      <c r="AU200" s="30">
        <f>AU164+AU176+AU188</f>
        <v>81725</v>
      </c>
      <c r="AV200" s="30">
        <f t="shared" si="568"/>
        <v>68454.166666666686</v>
      </c>
      <c r="AW200" s="30">
        <f t="shared" si="568"/>
        <v>57395.138888888876</v>
      </c>
      <c r="AX200" s="30">
        <f t="shared" si="568"/>
        <v>48179.282407407416</v>
      </c>
      <c r="AY200" s="30">
        <f t="shared" si="568"/>
        <v>40499.40200617283</v>
      </c>
      <c r="AZ200" s="30">
        <f t="shared" si="568"/>
        <v>34099.501671810707</v>
      </c>
      <c r="BA200" s="30">
        <f t="shared" si="568"/>
        <v>28766.251393175575</v>
      </c>
      <c r="BB200" s="30">
        <f t="shared" si="568"/>
        <v>24321.876160979646</v>
      </c>
      <c r="BC200" s="30">
        <f t="shared" si="568"/>
        <v>20618.230134149697</v>
      </c>
      <c r="BD200" s="30">
        <f t="shared" si="568"/>
        <v>17531.85844512477</v>
      </c>
      <c r="BF200" s="173"/>
      <c r="BG200" s="217">
        <v>2100000</v>
      </c>
      <c r="BH200" s="16" t="s">
        <v>19</v>
      </c>
      <c r="BI200" s="30">
        <f>BI164+BI176+BI188</f>
        <v>81725</v>
      </c>
      <c r="BJ200" s="30">
        <f t="shared" si="569"/>
        <v>68454.166666666686</v>
      </c>
      <c r="BK200" s="30">
        <f t="shared" si="569"/>
        <v>57395.138888888876</v>
      </c>
      <c r="BL200" s="30">
        <f t="shared" si="569"/>
        <v>48179.282407407416</v>
      </c>
      <c r="BM200" s="30">
        <f t="shared" si="569"/>
        <v>40499.40200617283</v>
      </c>
      <c r="BN200" s="30">
        <f t="shared" si="569"/>
        <v>34099.501671810707</v>
      </c>
      <c r="BO200" s="30">
        <f t="shared" si="569"/>
        <v>28766.251393175575</v>
      </c>
      <c r="BP200" s="30">
        <f t="shared" si="569"/>
        <v>24321.876160979646</v>
      </c>
      <c r="BQ200" s="30">
        <f t="shared" si="569"/>
        <v>20618.230134149697</v>
      </c>
      <c r="BR200" s="30">
        <f t="shared" si="569"/>
        <v>17531.85844512477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59250.597993827156</v>
      </c>
      <c r="J201" s="30"/>
      <c r="K201" s="30"/>
      <c r="L201" s="30"/>
      <c r="M201" s="30"/>
      <c r="N201" s="30">
        <f>SUM(E200:N200)/10</f>
        <v>42159.070777437613</v>
      </c>
      <c r="P201" s="173"/>
      <c r="Q201" s="218"/>
      <c r="R201" s="16" t="s">
        <v>22</v>
      </c>
      <c r="S201" s="30"/>
      <c r="T201" s="30"/>
      <c r="U201" s="30"/>
      <c r="V201" s="30"/>
      <c r="W201" s="31">
        <f>SUM(S200:W200)/5</f>
        <v>59250.597993827156</v>
      </c>
      <c r="X201" s="30"/>
      <c r="Y201" s="30"/>
      <c r="Z201" s="30"/>
      <c r="AA201" s="30"/>
      <c r="AB201" s="30">
        <f>SUM(S200:AB200)/10</f>
        <v>42159.070777437613</v>
      </c>
      <c r="AD201" s="173"/>
      <c r="AE201" s="218"/>
      <c r="AF201" s="16" t="s">
        <v>22</v>
      </c>
      <c r="AG201" s="30"/>
      <c r="AH201" s="30"/>
      <c r="AI201" s="30"/>
      <c r="AJ201" s="30"/>
      <c r="AK201" s="31">
        <f>SUM(AG200:AK200)/5</f>
        <v>59250.597993827156</v>
      </c>
      <c r="AL201" s="30"/>
      <c r="AM201" s="30"/>
      <c r="AN201" s="30"/>
      <c r="AO201" s="30"/>
      <c r="AP201" s="30">
        <f>SUM(AG200:AP200)/10</f>
        <v>42159.070777437613</v>
      </c>
      <c r="AR201" s="173"/>
      <c r="AS201" s="218"/>
      <c r="AT201" s="16" t="s">
        <v>22</v>
      </c>
      <c r="AU201" s="30"/>
      <c r="AV201" s="30"/>
      <c r="AW201" s="30"/>
      <c r="AX201" s="30"/>
      <c r="AY201" s="31">
        <f>SUM(AU200:AY200)/5</f>
        <v>59250.597993827156</v>
      </c>
      <c r="AZ201" s="30"/>
      <c r="BA201" s="30"/>
      <c r="BB201" s="30"/>
      <c r="BC201" s="30"/>
      <c r="BD201" s="30">
        <f>SUM(AU200:BD200)/10</f>
        <v>42159.070777437613</v>
      </c>
      <c r="BF201" s="173"/>
      <c r="BG201" s="218"/>
      <c r="BH201" s="16" t="s">
        <v>22</v>
      </c>
      <c r="BI201" s="30"/>
      <c r="BJ201" s="30"/>
      <c r="BK201" s="30"/>
      <c r="BL201" s="30"/>
      <c r="BM201" s="31">
        <f>SUM(BI200:BM200)/5</f>
        <v>59250.597993827156</v>
      </c>
      <c r="BN201" s="30"/>
      <c r="BO201" s="30"/>
      <c r="BP201" s="30"/>
      <c r="BQ201" s="30"/>
      <c r="BR201" s="30">
        <f>SUM(BI200:BR200)/10</f>
        <v>42159.070777437613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81725</v>
      </c>
      <c r="F202" s="30">
        <f t="shared" ref="F202:N202" si="570">F166+F178+F190</f>
        <v>150179.16666666669</v>
      </c>
      <c r="G202" s="30">
        <f t="shared" si="570"/>
        <v>207574.30555555556</v>
      </c>
      <c r="H202" s="30">
        <f t="shared" si="570"/>
        <v>255753.58796296289</v>
      </c>
      <c r="I202" s="31">
        <f t="shared" si="570"/>
        <v>296252.98996913584</v>
      </c>
      <c r="J202" s="30">
        <f t="shared" si="570"/>
        <v>330352.49164094636</v>
      </c>
      <c r="K202" s="30">
        <f t="shared" si="570"/>
        <v>359118.74303412222</v>
      </c>
      <c r="L202" s="30">
        <f t="shared" si="570"/>
        <v>383440.61919510184</v>
      </c>
      <c r="M202" s="30">
        <f t="shared" si="570"/>
        <v>404058.84932925185</v>
      </c>
      <c r="N202" s="30">
        <f t="shared" si="570"/>
        <v>421590.70777437586</v>
      </c>
      <c r="P202" s="164"/>
      <c r="Q202" s="219"/>
      <c r="R202" s="16" t="s">
        <v>52</v>
      </c>
      <c r="S202" s="30">
        <f>S166+S178+S190</f>
        <v>81725</v>
      </c>
      <c r="T202" s="30">
        <f t="shared" ref="T202:AB202" si="571">T166+T178+T190</f>
        <v>150179.16666666669</v>
      </c>
      <c r="U202" s="30">
        <f t="shared" si="571"/>
        <v>207574.30555555556</v>
      </c>
      <c r="V202" s="30">
        <f t="shared" si="571"/>
        <v>255753.58796296289</v>
      </c>
      <c r="W202" s="31">
        <f t="shared" si="571"/>
        <v>296252.98996913584</v>
      </c>
      <c r="X202" s="30">
        <f t="shared" si="571"/>
        <v>330352.49164094636</v>
      </c>
      <c r="Y202" s="30">
        <f t="shared" si="571"/>
        <v>359118.74303412222</v>
      </c>
      <c r="Z202" s="30">
        <f t="shared" si="571"/>
        <v>383440.61919510184</v>
      </c>
      <c r="AA202" s="30">
        <f t="shared" si="571"/>
        <v>404058.84932925185</v>
      </c>
      <c r="AB202" s="30">
        <f t="shared" si="571"/>
        <v>421590.70777437586</v>
      </c>
      <c r="AD202" s="164"/>
      <c r="AE202" s="219"/>
      <c r="AF202" s="16" t="s">
        <v>52</v>
      </c>
      <c r="AG202" s="30">
        <f>AG166+AG178+AG190</f>
        <v>81725</v>
      </c>
      <c r="AH202" s="30">
        <f t="shared" ref="AH202:AP202" si="572">AH166+AH178+AH190</f>
        <v>150179.16666666669</v>
      </c>
      <c r="AI202" s="30">
        <f t="shared" si="572"/>
        <v>207574.30555555556</v>
      </c>
      <c r="AJ202" s="30">
        <f t="shared" si="572"/>
        <v>255753.58796296289</v>
      </c>
      <c r="AK202" s="31">
        <f t="shared" si="572"/>
        <v>296252.98996913584</v>
      </c>
      <c r="AL202" s="30">
        <f t="shared" si="572"/>
        <v>330352.49164094636</v>
      </c>
      <c r="AM202" s="30">
        <f t="shared" si="572"/>
        <v>359118.74303412222</v>
      </c>
      <c r="AN202" s="30">
        <f t="shared" si="572"/>
        <v>383440.61919510184</v>
      </c>
      <c r="AO202" s="30">
        <f t="shared" si="572"/>
        <v>404058.84932925185</v>
      </c>
      <c r="AP202" s="30">
        <f t="shared" si="572"/>
        <v>421590.70777437586</v>
      </c>
      <c r="AR202" s="164"/>
      <c r="AS202" s="219"/>
      <c r="AT202" s="16" t="s">
        <v>52</v>
      </c>
      <c r="AU202" s="30">
        <f>AU166+AU178+AU190</f>
        <v>81725</v>
      </c>
      <c r="AV202" s="30">
        <f t="shared" ref="AV202:BD202" si="573">AV166+AV178+AV190</f>
        <v>150179.16666666669</v>
      </c>
      <c r="AW202" s="30">
        <f t="shared" si="573"/>
        <v>207574.30555555556</v>
      </c>
      <c r="AX202" s="30">
        <f t="shared" si="573"/>
        <v>255753.58796296289</v>
      </c>
      <c r="AY202" s="31">
        <f t="shared" si="573"/>
        <v>296252.98996913584</v>
      </c>
      <c r="AZ202" s="30">
        <f t="shared" si="573"/>
        <v>330352.49164094636</v>
      </c>
      <c r="BA202" s="30">
        <f t="shared" si="573"/>
        <v>359118.74303412222</v>
      </c>
      <c r="BB202" s="30">
        <f t="shared" si="573"/>
        <v>383440.61919510184</v>
      </c>
      <c r="BC202" s="30">
        <f t="shared" si="573"/>
        <v>404058.84932925185</v>
      </c>
      <c r="BD202" s="30">
        <f t="shared" si="573"/>
        <v>421590.70777437586</v>
      </c>
      <c r="BF202" s="164"/>
      <c r="BG202" s="219"/>
      <c r="BH202" s="16" t="s">
        <v>52</v>
      </c>
      <c r="BI202" s="30">
        <f>BI166+BI178+BI190</f>
        <v>81725</v>
      </c>
      <c r="BJ202" s="30">
        <f t="shared" ref="BJ202:BR202" si="574">BJ166+BJ178+BJ190</f>
        <v>150179.16666666669</v>
      </c>
      <c r="BK202" s="30">
        <f t="shared" si="574"/>
        <v>207574.30555555556</v>
      </c>
      <c r="BL202" s="30">
        <f t="shared" si="574"/>
        <v>255753.58796296289</v>
      </c>
      <c r="BM202" s="31">
        <f t="shared" si="574"/>
        <v>296252.98996913584</v>
      </c>
      <c r="BN202" s="30">
        <f t="shared" si="574"/>
        <v>330352.49164094636</v>
      </c>
      <c r="BO202" s="30">
        <f t="shared" si="574"/>
        <v>359118.74303412222</v>
      </c>
      <c r="BP202" s="30">
        <f t="shared" si="574"/>
        <v>383440.61919510184</v>
      </c>
      <c r="BQ202" s="30">
        <f t="shared" si="574"/>
        <v>404058.84932925185</v>
      </c>
      <c r="BR202" s="30">
        <f t="shared" si="574"/>
        <v>421590.70777437586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AD2:AE12"/>
    <mergeCell ref="AF2:AG3"/>
    <mergeCell ref="AI2:AK3"/>
    <mergeCell ref="AM2:AP2"/>
    <mergeCell ref="B2:C12"/>
    <mergeCell ref="D2:E3"/>
    <mergeCell ref="G2:I3"/>
    <mergeCell ref="K2:N2"/>
    <mergeCell ref="P2:Q12"/>
    <mergeCell ref="R2:S3"/>
    <mergeCell ref="J14:J15"/>
    <mergeCell ref="K14:K15"/>
    <mergeCell ref="L14:L15"/>
    <mergeCell ref="M14:M15"/>
    <mergeCell ref="N14:N15"/>
    <mergeCell ref="P14:P15"/>
    <mergeCell ref="BK2:BM3"/>
    <mergeCell ref="BO2:BR2"/>
    <mergeCell ref="B14:B15"/>
    <mergeCell ref="C14:C15"/>
    <mergeCell ref="D14:D15"/>
    <mergeCell ref="E14:E15"/>
    <mergeCell ref="F14:F15"/>
    <mergeCell ref="G14:G15"/>
    <mergeCell ref="H14:H15"/>
    <mergeCell ref="I14:I15"/>
    <mergeCell ref="AR2:AS12"/>
    <mergeCell ref="AT2:AU3"/>
    <mergeCell ref="AW2:AY3"/>
    <mergeCell ref="BA2:BD2"/>
    <mergeCell ref="BF2:BG12"/>
    <mergeCell ref="BH2:BI3"/>
    <mergeCell ref="U2:W3"/>
    <mergeCell ref="Y2:AB2"/>
    <mergeCell ref="W14:W15"/>
    <mergeCell ref="X14:X15"/>
    <mergeCell ref="Y14:Y15"/>
    <mergeCell ref="Z14:Z15"/>
    <mergeCell ref="AA14:AA15"/>
    <mergeCell ref="AB14:AB15"/>
    <mergeCell ref="Q14:Q15"/>
    <mergeCell ref="R14:R15"/>
    <mergeCell ref="S14:S15"/>
    <mergeCell ref="T14:T15"/>
    <mergeCell ref="U14:U15"/>
    <mergeCell ref="V14:V15"/>
    <mergeCell ref="AJ14:AJ15"/>
    <mergeCell ref="AK14:AK15"/>
    <mergeCell ref="AL14:AL15"/>
    <mergeCell ref="AM14:AM15"/>
    <mergeCell ref="AN14:AN15"/>
    <mergeCell ref="AO14:AO15"/>
    <mergeCell ref="AD14:AD15"/>
    <mergeCell ref="AE14:AE15"/>
    <mergeCell ref="AF14:AF15"/>
    <mergeCell ref="AG14:AG15"/>
    <mergeCell ref="AH14:AH15"/>
    <mergeCell ref="AI14:AI15"/>
    <mergeCell ref="AY14:AY15"/>
    <mergeCell ref="AZ14:AZ15"/>
    <mergeCell ref="BA14:BA15"/>
    <mergeCell ref="BB14:BB15"/>
    <mergeCell ref="AP14:AP15"/>
    <mergeCell ref="AR14:AR15"/>
    <mergeCell ref="AS14:AS15"/>
    <mergeCell ref="AT14:AT15"/>
    <mergeCell ref="AU14:AU15"/>
    <mergeCell ref="AV14:AV15"/>
    <mergeCell ref="BP14:BP15"/>
    <mergeCell ref="BQ14:BQ15"/>
    <mergeCell ref="BR14:BR15"/>
    <mergeCell ref="B16:B17"/>
    <mergeCell ref="C16:C17"/>
    <mergeCell ref="P16:P17"/>
    <mergeCell ref="Q16:Q17"/>
    <mergeCell ref="AD16:AD17"/>
    <mergeCell ref="AE16:AE17"/>
    <mergeCell ref="AR16:AR17"/>
    <mergeCell ref="BJ14:BJ15"/>
    <mergeCell ref="BK14:BK15"/>
    <mergeCell ref="BL14:BL15"/>
    <mergeCell ref="BM14:BM15"/>
    <mergeCell ref="BN14:BN15"/>
    <mergeCell ref="BO14:BO15"/>
    <mergeCell ref="BC14:BC15"/>
    <mergeCell ref="BD14:BD15"/>
    <mergeCell ref="BF14:BF15"/>
    <mergeCell ref="BG14:BG15"/>
    <mergeCell ref="BH14:BH15"/>
    <mergeCell ref="BI14:BI15"/>
    <mergeCell ref="AW14:AW15"/>
    <mergeCell ref="AX14:AX15"/>
    <mergeCell ref="AS16:AS17"/>
    <mergeCell ref="BF16:BF17"/>
    <mergeCell ref="BG16:BG17"/>
    <mergeCell ref="B18:B25"/>
    <mergeCell ref="C18:C25"/>
    <mergeCell ref="P18:P25"/>
    <mergeCell ref="Q18:Q25"/>
    <mergeCell ref="AD18:AD25"/>
    <mergeCell ref="AE18:AE25"/>
    <mergeCell ref="AR18:AR25"/>
    <mergeCell ref="AS18:AS25"/>
    <mergeCell ref="BF18:BF25"/>
    <mergeCell ref="BG18:BG25"/>
    <mergeCell ref="B26:B30"/>
    <mergeCell ref="C26:C30"/>
    <mergeCell ref="P26:P30"/>
    <mergeCell ref="Q26:Q30"/>
    <mergeCell ref="AD26:AD30"/>
    <mergeCell ref="AE26:AE30"/>
    <mergeCell ref="AR26:AR30"/>
    <mergeCell ref="AS26:AS30"/>
    <mergeCell ref="BF26:BF30"/>
    <mergeCell ref="BG26:BG30"/>
    <mergeCell ref="B32:B33"/>
    <mergeCell ref="E32:E33"/>
    <mergeCell ref="F32:F33"/>
    <mergeCell ref="G32:G33"/>
    <mergeCell ref="H32:H33"/>
    <mergeCell ref="I32:I33"/>
    <mergeCell ref="J32:J33"/>
    <mergeCell ref="T32:T33"/>
    <mergeCell ref="U32:U33"/>
    <mergeCell ref="V32:V33"/>
    <mergeCell ref="W32:W33"/>
    <mergeCell ref="X32:X33"/>
    <mergeCell ref="Y32:Y33"/>
    <mergeCell ref="K32:K33"/>
    <mergeCell ref="L32:L33"/>
    <mergeCell ref="M32:M33"/>
    <mergeCell ref="N32:N33"/>
    <mergeCell ref="P32:P33"/>
    <mergeCell ref="S32:S33"/>
    <mergeCell ref="AI32:AI33"/>
    <mergeCell ref="AJ32:AJ33"/>
    <mergeCell ref="AK32:AK33"/>
    <mergeCell ref="AL32:AL33"/>
    <mergeCell ref="AM32:AM33"/>
    <mergeCell ref="AN32:AN33"/>
    <mergeCell ref="Z32:Z33"/>
    <mergeCell ref="AA32:AA33"/>
    <mergeCell ref="AB32:AB33"/>
    <mergeCell ref="AD32:AD33"/>
    <mergeCell ref="AG32:AG33"/>
    <mergeCell ref="AH32:AH33"/>
    <mergeCell ref="AX32:AX33"/>
    <mergeCell ref="AY32:AY33"/>
    <mergeCell ref="AZ32:AZ33"/>
    <mergeCell ref="BA32:BA33"/>
    <mergeCell ref="BB32:BB33"/>
    <mergeCell ref="BC32:BC33"/>
    <mergeCell ref="AO32:AO33"/>
    <mergeCell ref="AP32:AP33"/>
    <mergeCell ref="AR32:AR33"/>
    <mergeCell ref="AU32:AU33"/>
    <mergeCell ref="AV32:AV33"/>
    <mergeCell ref="AW32:AW33"/>
    <mergeCell ref="BM32:BM33"/>
    <mergeCell ref="BN32:BN33"/>
    <mergeCell ref="BO32:BO33"/>
    <mergeCell ref="BP32:BP33"/>
    <mergeCell ref="BQ32:BQ33"/>
    <mergeCell ref="BR32:BR33"/>
    <mergeCell ref="BD32:BD33"/>
    <mergeCell ref="BF32:BF33"/>
    <mergeCell ref="BI32:BI33"/>
    <mergeCell ref="BJ32:BJ33"/>
    <mergeCell ref="BK32:BK33"/>
    <mergeCell ref="BL32:BL33"/>
    <mergeCell ref="BG39:BG41"/>
    <mergeCell ref="C42:C46"/>
    <mergeCell ref="B34:B46"/>
    <mergeCell ref="C34:C38"/>
    <mergeCell ref="P34:P46"/>
    <mergeCell ref="Q34:Q38"/>
    <mergeCell ref="AD34:AD46"/>
    <mergeCell ref="AE34:AE38"/>
    <mergeCell ref="Q42:Q46"/>
    <mergeCell ref="AE42:AE46"/>
    <mergeCell ref="L48:L49"/>
    <mergeCell ref="M48:M49"/>
    <mergeCell ref="N48:N49"/>
    <mergeCell ref="P48:P49"/>
    <mergeCell ref="S48:S49"/>
    <mergeCell ref="T48:T49"/>
    <mergeCell ref="AS42:AS46"/>
    <mergeCell ref="BG42:BG46"/>
    <mergeCell ref="B48:B49"/>
    <mergeCell ref="E48:E49"/>
    <mergeCell ref="F48:F49"/>
    <mergeCell ref="G48:G49"/>
    <mergeCell ref="H48:H49"/>
    <mergeCell ref="I48:I49"/>
    <mergeCell ref="J48:J49"/>
    <mergeCell ref="K48:K49"/>
    <mergeCell ref="AR34:AR46"/>
    <mergeCell ref="AS34:AS38"/>
    <mergeCell ref="BF34:BF46"/>
    <mergeCell ref="BG34:BG38"/>
    <mergeCell ref="C39:C41"/>
    <mergeCell ref="Q39:Q41"/>
    <mergeCell ref="AE39:AE41"/>
    <mergeCell ref="AS39:AS41"/>
    <mergeCell ref="AA48:AA49"/>
    <mergeCell ref="AB48:AB49"/>
    <mergeCell ref="AD48:AD49"/>
    <mergeCell ref="AG48:AG49"/>
    <mergeCell ref="AH48:AH49"/>
    <mergeCell ref="AI48:AI49"/>
    <mergeCell ref="U48:U49"/>
    <mergeCell ref="V48:V49"/>
    <mergeCell ref="W48:W49"/>
    <mergeCell ref="X48:X49"/>
    <mergeCell ref="Y48:Y49"/>
    <mergeCell ref="Z48:Z49"/>
    <mergeCell ref="AU48:AU49"/>
    <mergeCell ref="AV48:AV49"/>
    <mergeCell ref="AW48:AW49"/>
    <mergeCell ref="AX48:AX49"/>
    <mergeCell ref="AJ48:AJ49"/>
    <mergeCell ref="AK48:AK49"/>
    <mergeCell ref="AL48:AL49"/>
    <mergeCell ref="AM48:AM49"/>
    <mergeCell ref="AN48:AN49"/>
    <mergeCell ref="AO48:AO49"/>
    <mergeCell ref="BN48:BN49"/>
    <mergeCell ref="BO48:BO49"/>
    <mergeCell ref="BP48:BP49"/>
    <mergeCell ref="BQ48:BQ49"/>
    <mergeCell ref="BR48:BR49"/>
    <mergeCell ref="B50:B62"/>
    <mergeCell ref="C50:C54"/>
    <mergeCell ref="P50:P62"/>
    <mergeCell ref="Q50:Q54"/>
    <mergeCell ref="AD50:AD62"/>
    <mergeCell ref="BF48:BF49"/>
    <mergeCell ref="BI48:BI49"/>
    <mergeCell ref="BJ48:BJ49"/>
    <mergeCell ref="BK48:BK49"/>
    <mergeCell ref="BL48:BL49"/>
    <mergeCell ref="BM48:BM49"/>
    <mergeCell ref="AY48:AY49"/>
    <mergeCell ref="AZ48:AZ49"/>
    <mergeCell ref="BA48:BA49"/>
    <mergeCell ref="BB48:BB49"/>
    <mergeCell ref="BC48:BC49"/>
    <mergeCell ref="BD48:BD49"/>
    <mergeCell ref="AP48:AP49"/>
    <mergeCell ref="AR48:AR49"/>
    <mergeCell ref="AE50:AE54"/>
    <mergeCell ref="AR50:AR62"/>
    <mergeCell ref="AS50:AS54"/>
    <mergeCell ref="BF50:BF62"/>
    <mergeCell ref="BG50:BG54"/>
    <mergeCell ref="C55:C57"/>
    <mergeCell ref="Q55:Q57"/>
    <mergeCell ref="AE55:AE57"/>
    <mergeCell ref="AS55:AS57"/>
    <mergeCell ref="BG55:BG57"/>
    <mergeCell ref="C58:C62"/>
    <mergeCell ref="Q58:Q62"/>
    <mergeCell ref="AE58:AE62"/>
    <mergeCell ref="AS58:AS62"/>
    <mergeCell ref="BG58:BG62"/>
    <mergeCell ref="B63:B77"/>
    <mergeCell ref="C63:C67"/>
    <mergeCell ref="P63:P77"/>
    <mergeCell ref="Q63:Q67"/>
    <mergeCell ref="AD63:AD77"/>
    <mergeCell ref="AE63:AE67"/>
    <mergeCell ref="AR63:AR77"/>
    <mergeCell ref="AS63:AS67"/>
    <mergeCell ref="BF63:BF77"/>
    <mergeCell ref="BF78:BF92"/>
    <mergeCell ref="BG63:BG67"/>
    <mergeCell ref="C68:C72"/>
    <mergeCell ref="Q68:Q72"/>
    <mergeCell ref="AE68:AE72"/>
    <mergeCell ref="AS68:AS72"/>
    <mergeCell ref="BG68:BG72"/>
    <mergeCell ref="C73:C77"/>
    <mergeCell ref="Q73:Q77"/>
    <mergeCell ref="AE73:AE77"/>
    <mergeCell ref="AS73:AS77"/>
    <mergeCell ref="BG73:BG77"/>
    <mergeCell ref="B94:B95"/>
    <mergeCell ref="E94:E95"/>
    <mergeCell ref="F94:F95"/>
    <mergeCell ref="G94:G95"/>
    <mergeCell ref="H94:H95"/>
    <mergeCell ref="BG78:BG82"/>
    <mergeCell ref="C83:C87"/>
    <mergeCell ref="Q83:Q87"/>
    <mergeCell ref="AE83:AE87"/>
    <mergeCell ref="AS83:AS87"/>
    <mergeCell ref="BG83:BG87"/>
    <mergeCell ref="C88:C92"/>
    <mergeCell ref="Q88:Q92"/>
    <mergeCell ref="AE88:AE92"/>
    <mergeCell ref="AS88:AS92"/>
    <mergeCell ref="BG88:BG92"/>
    <mergeCell ref="B78:B92"/>
    <mergeCell ref="C78:C82"/>
    <mergeCell ref="P78:P92"/>
    <mergeCell ref="Q78:Q82"/>
    <mergeCell ref="AD78:AD92"/>
    <mergeCell ref="AE78:AE82"/>
    <mergeCell ref="AR78:AR92"/>
    <mergeCell ref="AS78:AS82"/>
    <mergeCell ref="V94:V95"/>
    <mergeCell ref="W94:W95"/>
    <mergeCell ref="I94:I95"/>
    <mergeCell ref="J94:J95"/>
    <mergeCell ref="K94:K95"/>
    <mergeCell ref="L94:L95"/>
    <mergeCell ref="M94:M95"/>
    <mergeCell ref="N94:N95"/>
    <mergeCell ref="AG94:AG95"/>
    <mergeCell ref="AH94:AH95"/>
    <mergeCell ref="AI94:AI95"/>
    <mergeCell ref="AJ94:AJ95"/>
    <mergeCell ref="AK94:AK95"/>
    <mergeCell ref="AL94:AL95"/>
    <mergeCell ref="X94:X95"/>
    <mergeCell ref="Y94:Y95"/>
    <mergeCell ref="Z94:Z95"/>
    <mergeCell ref="AA94:AA95"/>
    <mergeCell ref="AB94:AB95"/>
    <mergeCell ref="AD94:AD95"/>
    <mergeCell ref="AV94:AV95"/>
    <mergeCell ref="AW94:AW95"/>
    <mergeCell ref="AX94:AX95"/>
    <mergeCell ref="AY94:AY95"/>
    <mergeCell ref="AZ94:AZ95"/>
    <mergeCell ref="BA94:BA95"/>
    <mergeCell ref="AM94:AM95"/>
    <mergeCell ref="AN94:AN95"/>
    <mergeCell ref="AO94:AO95"/>
    <mergeCell ref="AP94:AP95"/>
    <mergeCell ref="AR94:AR95"/>
    <mergeCell ref="AU94:AU95"/>
    <mergeCell ref="BG109:BG113"/>
    <mergeCell ref="BG114:BG118"/>
    <mergeCell ref="BQ94:BQ95"/>
    <mergeCell ref="BR94:BR95"/>
    <mergeCell ref="B96:B108"/>
    <mergeCell ref="C96:C100"/>
    <mergeCell ref="P96:P108"/>
    <mergeCell ref="Q96:Q100"/>
    <mergeCell ref="AD96:AD108"/>
    <mergeCell ref="AE96:AE100"/>
    <mergeCell ref="AR96:AR108"/>
    <mergeCell ref="AS96:AS100"/>
    <mergeCell ref="BK94:BK95"/>
    <mergeCell ref="BL94:BL95"/>
    <mergeCell ref="BM94:BM95"/>
    <mergeCell ref="BN94:BN95"/>
    <mergeCell ref="BO94:BO95"/>
    <mergeCell ref="BP94:BP95"/>
    <mergeCell ref="BB94:BB95"/>
    <mergeCell ref="BC94:BC95"/>
    <mergeCell ref="BD94:BD95"/>
    <mergeCell ref="BF94:BF95"/>
    <mergeCell ref="BI94:BI95"/>
    <mergeCell ref="BJ94:BJ95"/>
    <mergeCell ref="C114:C118"/>
    <mergeCell ref="C119:C123"/>
    <mergeCell ref="AS104:AS108"/>
    <mergeCell ref="BG104:BG108"/>
    <mergeCell ref="B109:B123"/>
    <mergeCell ref="C109:C113"/>
    <mergeCell ref="P109:P123"/>
    <mergeCell ref="Q109:Q113"/>
    <mergeCell ref="AD109:AD123"/>
    <mergeCell ref="AE109:AE113"/>
    <mergeCell ref="AR109:AR123"/>
    <mergeCell ref="AS109:AS113"/>
    <mergeCell ref="BF96:BF108"/>
    <mergeCell ref="BG96:BG100"/>
    <mergeCell ref="C101:C103"/>
    <mergeCell ref="Q101:Q103"/>
    <mergeCell ref="AE101:AE103"/>
    <mergeCell ref="AS101:AS103"/>
    <mergeCell ref="BG101:BG103"/>
    <mergeCell ref="C104:C108"/>
    <mergeCell ref="Q104:Q108"/>
    <mergeCell ref="AE104:AE108"/>
    <mergeCell ref="AS119:AS123"/>
    <mergeCell ref="BG119:BG123"/>
    <mergeCell ref="BG132:BG136"/>
    <mergeCell ref="B137:B151"/>
    <mergeCell ref="C137:C141"/>
    <mergeCell ref="P137:P151"/>
    <mergeCell ref="Q137:Q141"/>
    <mergeCell ref="AD137:AD151"/>
    <mergeCell ref="AE137:AE141"/>
    <mergeCell ref="AR137:AR151"/>
    <mergeCell ref="AS137:AS141"/>
    <mergeCell ref="BF124:BF136"/>
    <mergeCell ref="BG124:BG128"/>
    <mergeCell ref="C129:C131"/>
    <mergeCell ref="Q129:Q131"/>
    <mergeCell ref="AE129:AE131"/>
    <mergeCell ref="AS129:AS131"/>
    <mergeCell ref="BG129:BG131"/>
    <mergeCell ref="C132:C136"/>
    <mergeCell ref="Q132:Q136"/>
    <mergeCell ref="AE132:AE136"/>
    <mergeCell ref="B124:B136"/>
    <mergeCell ref="C124:C128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C142:C146"/>
    <mergeCell ref="C147:C151"/>
    <mergeCell ref="Q153:Q154"/>
    <mergeCell ref="R153:R154"/>
    <mergeCell ref="S153:S154"/>
    <mergeCell ref="T153:T154"/>
    <mergeCell ref="U153:U154"/>
    <mergeCell ref="V153:V154"/>
    <mergeCell ref="J153:J154"/>
    <mergeCell ref="K153:K154"/>
    <mergeCell ref="L153:L154"/>
    <mergeCell ref="M153:M154"/>
    <mergeCell ref="N153:N154"/>
    <mergeCell ref="AD153:AD154"/>
    <mergeCell ref="AE153:AE154"/>
    <mergeCell ref="AF153:AF154"/>
    <mergeCell ref="AG153:AG154"/>
    <mergeCell ref="AH153:AH154"/>
    <mergeCell ref="AI153:AI154"/>
    <mergeCell ref="W153:W154"/>
    <mergeCell ref="X153:X154"/>
    <mergeCell ref="Y153:Y154"/>
    <mergeCell ref="Z153:Z154"/>
    <mergeCell ref="AA153:AA154"/>
    <mergeCell ref="AB153:AB154"/>
    <mergeCell ref="AT153:AT154"/>
    <mergeCell ref="AU153:AU154"/>
    <mergeCell ref="AV153:AV154"/>
    <mergeCell ref="AJ153:AJ154"/>
    <mergeCell ref="AK153:AK154"/>
    <mergeCell ref="AL153:AL154"/>
    <mergeCell ref="AM153:AM154"/>
    <mergeCell ref="AN153:AN154"/>
    <mergeCell ref="AO153:AO154"/>
    <mergeCell ref="BP153:BP154"/>
    <mergeCell ref="BQ153:BQ154"/>
    <mergeCell ref="BR153:BR154"/>
    <mergeCell ref="B155:B166"/>
    <mergeCell ref="C155:C157"/>
    <mergeCell ref="P155:P166"/>
    <mergeCell ref="Q155:Q157"/>
    <mergeCell ref="AD155:AD166"/>
    <mergeCell ref="AE155:AE157"/>
    <mergeCell ref="AR155:AR166"/>
    <mergeCell ref="BJ153:BJ154"/>
    <mergeCell ref="BK153:BK154"/>
    <mergeCell ref="BL153:BL154"/>
    <mergeCell ref="BM153:BM154"/>
    <mergeCell ref="BN153:BN154"/>
    <mergeCell ref="BO153:BO154"/>
    <mergeCell ref="BC153:BC154"/>
    <mergeCell ref="BD153:BD154"/>
    <mergeCell ref="BF153:BF154"/>
    <mergeCell ref="BG153:BG154"/>
    <mergeCell ref="BH153:BH154"/>
    <mergeCell ref="BI153:BI154"/>
    <mergeCell ref="AW153:AW154"/>
    <mergeCell ref="AX153:AX154"/>
    <mergeCell ref="B167:B178"/>
    <mergeCell ref="C167:C169"/>
    <mergeCell ref="AS161:AS163"/>
    <mergeCell ref="BG161:BG163"/>
    <mergeCell ref="C164:C166"/>
    <mergeCell ref="Q164:Q166"/>
    <mergeCell ref="AE164:AE166"/>
    <mergeCell ref="AS164:AS166"/>
    <mergeCell ref="BG164:BG166"/>
    <mergeCell ref="BF155:BF166"/>
    <mergeCell ref="BG155:BG157"/>
    <mergeCell ref="C158:C160"/>
    <mergeCell ref="Q158:Q160"/>
    <mergeCell ref="AE158:AE160"/>
    <mergeCell ref="AS158:AS160"/>
    <mergeCell ref="BG158:BG160"/>
    <mergeCell ref="C161:C163"/>
    <mergeCell ref="Q161:Q163"/>
    <mergeCell ref="AE161:AE163"/>
    <mergeCell ref="C176:C178"/>
    <mergeCell ref="Q176:Q178"/>
    <mergeCell ref="AE176:AE178"/>
    <mergeCell ref="AS176:AS178"/>
    <mergeCell ref="BG176:BG178"/>
    <mergeCell ref="AR167:AR178"/>
    <mergeCell ref="AS167:AS169"/>
    <mergeCell ref="BF167:BF178"/>
    <mergeCell ref="BG167:BG169"/>
    <mergeCell ref="C170:C172"/>
    <mergeCell ref="Q170:Q172"/>
    <mergeCell ref="AE170:AE172"/>
    <mergeCell ref="AS170:AS172"/>
    <mergeCell ref="BG170:BG172"/>
    <mergeCell ref="C173:C175"/>
    <mergeCell ref="AE173:AE175"/>
    <mergeCell ref="AE167:AE169"/>
    <mergeCell ref="AD167:AD178"/>
    <mergeCell ref="B191:B202"/>
    <mergeCell ref="C191:C193"/>
    <mergeCell ref="B179:B190"/>
    <mergeCell ref="BG185:BG187"/>
    <mergeCell ref="C188:C190"/>
    <mergeCell ref="Q188:Q190"/>
    <mergeCell ref="AE188:AE190"/>
    <mergeCell ref="AS188:AS190"/>
    <mergeCell ref="BG188:BG190"/>
    <mergeCell ref="AR179:AR190"/>
    <mergeCell ref="AS179:AS181"/>
    <mergeCell ref="BF179:BF190"/>
    <mergeCell ref="BG179:BG181"/>
    <mergeCell ref="C182:C184"/>
    <mergeCell ref="Q182:Q184"/>
    <mergeCell ref="AE182:AE184"/>
    <mergeCell ref="AS182:AS184"/>
    <mergeCell ref="BG182:BG184"/>
    <mergeCell ref="C185:C187"/>
    <mergeCell ref="C179:C181"/>
    <mergeCell ref="P179:P190"/>
    <mergeCell ref="Q179:Q181"/>
    <mergeCell ref="AD179:AD190"/>
    <mergeCell ref="AE179:AE181"/>
    <mergeCell ref="C200:C202"/>
    <mergeCell ref="Q200:Q202"/>
    <mergeCell ref="AE200:AE202"/>
    <mergeCell ref="AS200:AS202"/>
    <mergeCell ref="BG200:BG202"/>
    <mergeCell ref="AR191:AR202"/>
    <mergeCell ref="AS191:AS193"/>
    <mergeCell ref="BF191:BF202"/>
    <mergeCell ref="BG191:BG193"/>
    <mergeCell ref="C194:C196"/>
    <mergeCell ref="Q194:Q196"/>
    <mergeCell ref="AE194:AE196"/>
    <mergeCell ref="AS194:AS196"/>
    <mergeCell ref="BG194:BG196"/>
    <mergeCell ref="C197:C199"/>
    <mergeCell ref="AS197:AS199"/>
    <mergeCell ref="AE197:AE199"/>
    <mergeCell ref="AE191:AE193"/>
    <mergeCell ref="AD191:AD202"/>
    <mergeCell ref="P153:P154"/>
    <mergeCell ref="Q173:Q175"/>
    <mergeCell ref="Q167:Q169"/>
    <mergeCell ref="P167:P178"/>
    <mergeCell ref="Q197:Q199"/>
    <mergeCell ref="Q191:Q193"/>
    <mergeCell ref="P191:P202"/>
    <mergeCell ref="BG142:BG146"/>
    <mergeCell ref="BG137:BG141"/>
    <mergeCell ref="BG147:BG151"/>
    <mergeCell ref="BG197:BG199"/>
    <mergeCell ref="Q185:Q187"/>
    <mergeCell ref="AE185:AE187"/>
    <mergeCell ref="AS185:AS187"/>
    <mergeCell ref="AS173:AS175"/>
    <mergeCell ref="BG173:BG175"/>
    <mergeCell ref="AS155:AS157"/>
    <mergeCell ref="AY153:AY154"/>
    <mergeCell ref="AZ153:AZ154"/>
    <mergeCell ref="BA153:BA154"/>
    <mergeCell ref="BB153:BB154"/>
    <mergeCell ref="AP153:AP154"/>
    <mergeCell ref="AR153:AR154"/>
    <mergeCell ref="AS153:AS154"/>
    <mergeCell ref="BF109:BF123"/>
    <mergeCell ref="BF137:BF151"/>
    <mergeCell ref="AR124:AR136"/>
    <mergeCell ref="AD124:AD136"/>
    <mergeCell ref="U94:U95"/>
    <mergeCell ref="T94:T95"/>
    <mergeCell ref="S94:S95"/>
    <mergeCell ref="P94:P95"/>
    <mergeCell ref="P124:P136"/>
    <mergeCell ref="AS114:AS118"/>
    <mergeCell ref="AS124:AS128"/>
    <mergeCell ref="AS142:AS146"/>
    <mergeCell ref="AS147:AS151"/>
    <mergeCell ref="AE119:AE123"/>
    <mergeCell ref="AE114:AE118"/>
    <mergeCell ref="AE124:AE128"/>
    <mergeCell ref="AE142:AE146"/>
    <mergeCell ref="Q119:Q123"/>
    <mergeCell ref="Q114:Q118"/>
    <mergeCell ref="Q124:Q128"/>
    <mergeCell ref="Q142:Q146"/>
    <mergeCell ref="Q147:Q151"/>
    <mergeCell ref="AE147:AE151"/>
    <mergeCell ref="AS132:AS136"/>
  </mergeCells>
  <conditionalFormatting sqref="E10">
    <cfRule type="cellIs" dxfId="149" priority="13" operator="lessThan">
      <formula>1</formula>
    </cfRule>
    <cfRule type="cellIs" dxfId="148" priority="14" operator="greaterThan">
      <formula>1</formula>
    </cfRule>
    <cfRule type="cellIs" dxfId="147" priority="15" operator="equal">
      <formula>1</formula>
    </cfRule>
  </conditionalFormatting>
  <conditionalFormatting sqref="S10">
    <cfRule type="cellIs" dxfId="146" priority="10" operator="lessThan">
      <formula>1</formula>
    </cfRule>
    <cfRule type="cellIs" dxfId="145" priority="11" operator="greaterThan">
      <formula>1</formula>
    </cfRule>
    <cfRule type="cellIs" dxfId="144" priority="12" operator="equal">
      <formula>1</formula>
    </cfRule>
  </conditionalFormatting>
  <conditionalFormatting sqref="AG10">
    <cfRule type="cellIs" dxfId="143" priority="7" operator="lessThan">
      <formula>1</formula>
    </cfRule>
    <cfRule type="cellIs" dxfId="142" priority="8" operator="greaterThan">
      <formula>1</formula>
    </cfRule>
    <cfRule type="cellIs" dxfId="141" priority="9" operator="equal">
      <formula>1</formula>
    </cfRule>
  </conditionalFormatting>
  <conditionalFormatting sqref="AU10">
    <cfRule type="cellIs" dxfId="140" priority="4" operator="lessThan">
      <formula>1</formula>
    </cfRule>
    <cfRule type="cellIs" dxfId="139" priority="5" operator="greaterThan">
      <formula>1</formula>
    </cfRule>
    <cfRule type="cellIs" dxfId="138" priority="6" operator="equal">
      <formula>1</formula>
    </cfRule>
  </conditionalFormatting>
  <conditionalFormatting sqref="BI10">
    <cfRule type="cellIs" dxfId="137" priority="1" operator="lessThan">
      <formula>1</formula>
    </cfRule>
    <cfRule type="cellIs" dxfId="136" priority="2" operator="greaterThan">
      <formula>1</formula>
    </cfRule>
    <cfRule type="cellIs" dxfId="135" priority="3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86C78-6670-4A4E-97EE-048BF303B610}">
  <dimension ref="A1:BS205"/>
  <sheetViews>
    <sheetView zoomScaleNormal="100" workbookViewId="0">
      <selection activeCell="E10" sqref="E10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0.38309599999999999</v>
      </c>
      <c r="J4" s="10"/>
      <c r="K4" s="83">
        <f>C155</f>
        <v>20000</v>
      </c>
      <c r="L4" s="84" t="s">
        <v>51</v>
      </c>
      <c r="M4" s="51">
        <f>I192</f>
        <v>553.21294698637462</v>
      </c>
      <c r="N4" s="79">
        <f>M4*$I$16</f>
        <v>297531199.99999994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0.32836799999999994</v>
      </c>
      <c r="X4" s="10"/>
      <c r="Y4" s="83">
        <f>Q155</f>
        <v>20000</v>
      </c>
      <c r="Z4" s="84" t="s">
        <v>51</v>
      </c>
      <c r="AA4" s="51">
        <f>W192</f>
        <v>553.21294698637462</v>
      </c>
      <c r="AB4" s="79">
        <f t="shared" ref="AB4:AB11" si="0">AA4*$I$16</f>
        <v>297531199.99999994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0.27363999999999999</v>
      </c>
      <c r="AL4" s="10"/>
      <c r="AM4" s="83">
        <f>AE155</f>
        <v>20000</v>
      </c>
      <c r="AN4" s="84" t="s">
        <v>51</v>
      </c>
      <c r="AO4" s="51">
        <f>AK192</f>
        <v>553.21294698637462</v>
      </c>
      <c r="AP4" s="79">
        <f t="shared" ref="AP4:AP11" si="1">AO4*$I$16</f>
        <v>297531199.99999994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0.218912</v>
      </c>
      <c r="AZ4" s="10"/>
      <c r="BA4" s="83">
        <f>AS155</f>
        <v>20000</v>
      </c>
      <c r="BB4" s="84" t="s">
        <v>51</v>
      </c>
      <c r="BC4" s="51">
        <f>AY192</f>
        <v>553.21294698637462</v>
      </c>
      <c r="BD4" s="79">
        <f t="shared" ref="BD4:BD11" si="2">BC4*$I$16</f>
        <v>297531199.99999994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0.16418399999999997</v>
      </c>
      <c r="BN4" s="10"/>
      <c r="BO4" s="83">
        <f>BG155</f>
        <v>20000</v>
      </c>
      <c r="BP4" s="84" t="s">
        <v>51</v>
      </c>
      <c r="BQ4" s="51">
        <f>BM192</f>
        <v>553.21294698637462</v>
      </c>
      <c r="BR4" s="79">
        <f t="shared" ref="BR4:BR11" si="3">BQ4*$I$16</f>
        <v>297531199.99999994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0.20555155589932764</v>
      </c>
      <c r="J5" s="42"/>
      <c r="K5" s="83">
        <f>C155</f>
        <v>20000</v>
      </c>
      <c r="L5" s="81" t="s">
        <v>52</v>
      </c>
      <c r="M5" s="51">
        <f>I193</f>
        <v>2766.0647349318738</v>
      </c>
      <c r="N5" s="79">
        <f t="shared" ref="N5:N11" si="4">M5*$I$16</f>
        <v>1487656000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0.21572737549830431</v>
      </c>
      <c r="X5" s="42"/>
      <c r="Y5" s="83">
        <f>Q155</f>
        <v>20000</v>
      </c>
      <c r="Z5" s="81" t="s">
        <v>52</v>
      </c>
      <c r="AA5" s="51">
        <f>W193</f>
        <v>2766.0647349318738</v>
      </c>
      <c r="AB5" s="79">
        <f t="shared" si="0"/>
        <v>1487656000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0.22590319509728088</v>
      </c>
      <c r="AL5" s="42"/>
      <c r="AM5" s="83">
        <f>AE155</f>
        <v>20000</v>
      </c>
      <c r="AN5" s="81" t="s">
        <v>52</v>
      </c>
      <c r="AO5" s="51">
        <f>AK193</f>
        <v>2766.0647349318738</v>
      </c>
      <c r="AP5" s="79">
        <f t="shared" si="1"/>
        <v>1487656000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0.23607901469625747</v>
      </c>
      <c r="AZ5" s="42"/>
      <c r="BA5" s="83">
        <f>AS155</f>
        <v>20000</v>
      </c>
      <c r="BB5" s="81" t="s">
        <v>52</v>
      </c>
      <c r="BC5" s="51">
        <f>AY193</f>
        <v>2766.0647349318738</v>
      </c>
      <c r="BD5" s="79">
        <f t="shared" si="2"/>
        <v>1487656000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0.24625483429523415</v>
      </c>
      <c r="BN5" s="42"/>
      <c r="BO5" s="83">
        <f>BG155</f>
        <v>20000</v>
      </c>
      <c r="BP5" s="81" t="s">
        <v>52</v>
      </c>
      <c r="BQ5" s="51">
        <f>BM193</f>
        <v>2766.0647349318738</v>
      </c>
      <c r="BR5" s="79">
        <f t="shared" si="3"/>
        <v>1487656000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0.4</v>
      </c>
      <c r="F6" s="42"/>
      <c r="G6" s="59" t="s">
        <v>74</v>
      </c>
      <c r="H6" s="80" t="s">
        <v>50</v>
      </c>
      <c r="I6" s="98">
        <f>I64</f>
        <v>2.0459778663652051E-2</v>
      </c>
      <c r="J6" s="42"/>
      <c r="K6" s="83">
        <f>C158</f>
        <v>400000</v>
      </c>
      <c r="L6" s="84" t="s">
        <v>51</v>
      </c>
      <c r="M6" s="31">
        <f>I195</f>
        <v>11064.258939727497</v>
      </c>
      <c r="N6" s="79">
        <f t="shared" si="4"/>
        <v>5950624000.000001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2.0459778663652051E-2</v>
      </c>
      <c r="X6" s="42"/>
      <c r="Y6" s="83">
        <f>Q158</f>
        <v>400000</v>
      </c>
      <c r="Z6" s="84" t="s">
        <v>51</v>
      </c>
      <c r="AA6" s="31">
        <f>W195</f>
        <v>11064.258939727497</v>
      </c>
      <c r="AB6" s="79">
        <f t="shared" si="0"/>
        <v>5950624000.000001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2.0459778663652051E-2</v>
      </c>
      <c r="AL6" s="42"/>
      <c r="AM6" s="83">
        <f>AE158</f>
        <v>400000</v>
      </c>
      <c r="AN6" s="84" t="s">
        <v>51</v>
      </c>
      <c r="AO6" s="31">
        <f>AK195</f>
        <v>11064.258939727497</v>
      </c>
      <c r="AP6" s="79">
        <f t="shared" si="1"/>
        <v>5950624000.000001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2.0459778663652051E-2</v>
      </c>
      <c r="AZ6" s="42"/>
      <c r="BA6" s="83">
        <f>AS158</f>
        <v>400000</v>
      </c>
      <c r="BB6" s="84" t="s">
        <v>51</v>
      </c>
      <c r="BC6" s="31">
        <f>AY195</f>
        <v>11064.258939727497</v>
      </c>
      <c r="BD6" s="79">
        <f t="shared" si="2"/>
        <v>5950624000.000001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2.0459778663652051E-2</v>
      </c>
      <c r="BN6" s="42"/>
      <c r="BO6" s="83">
        <f>BG158</f>
        <v>400000</v>
      </c>
      <c r="BP6" s="84" t="s">
        <v>51</v>
      </c>
      <c r="BQ6" s="31">
        <f>BM195</f>
        <v>11064.258939727497</v>
      </c>
      <c r="BR6" s="79">
        <f t="shared" si="3"/>
        <v>5950624000.000001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-3.0527458796929852E-2</v>
      </c>
      <c r="J7" s="10"/>
      <c r="K7" s="83">
        <f>C158</f>
        <v>400000</v>
      </c>
      <c r="L7" s="81" t="s">
        <v>52</v>
      </c>
      <c r="M7" s="51">
        <f>I196</f>
        <v>55321.294698637481</v>
      </c>
      <c r="N7" s="79">
        <f t="shared" si="4"/>
        <v>29753120000.000004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-3.0527458796929852E-2</v>
      </c>
      <c r="X7" s="10"/>
      <c r="Y7" s="83">
        <f>Q158</f>
        <v>400000</v>
      </c>
      <c r="Z7" s="81" t="s">
        <v>52</v>
      </c>
      <c r="AA7" s="51">
        <f>W196</f>
        <v>55321.294698637481</v>
      </c>
      <c r="AB7" s="79">
        <f t="shared" si="0"/>
        <v>29753120000.000004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-3.0527458796929852E-2</v>
      </c>
      <c r="AL7" s="10"/>
      <c r="AM7" s="83">
        <f>AE158</f>
        <v>400000</v>
      </c>
      <c r="AN7" s="81" t="s">
        <v>52</v>
      </c>
      <c r="AO7" s="51">
        <f>AK196</f>
        <v>55321.294698637481</v>
      </c>
      <c r="AP7" s="79">
        <f t="shared" si="1"/>
        <v>29753120000.000004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-3.0527458796929852E-2</v>
      </c>
      <c r="AZ7" s="10"/>
      <c r="BA7" s="83">
        <f>AS158</f>
        <v>400000</v>
      </c>
      <c r="BB7" s="81" t="s">
        <v>52</v>
      </c>
      <c r="BC7" s="51">
        <f>AY196</f>
        <v>55321.294698637481</v>
      </c>
      <c r="BD7" s="79">
        <f t="shared" si="2"/>
        <v>29753120000.000004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-3.0527458796929852E-2</v>
      </c>
      <c r="BN7" s="10"/>
      <c r="BO7" s="83">
        <f>BG158</f>
        <v>400000</v>
      </c>
      <c r="BP7" s="81" t="s">
        <v>52</v>
      </c>
      <c r="BQ7" s="51">
        <f>BM196</f>
        <v>55321.294698637481</v>
      </c>
      <c r="BR7" s="79">
        <f t="shared" si="3"/>
        <v>29753120000.000004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0.19548387576604986</v>
      </c>
      <c r="J8" s="10"/>
      <c r="K8" s="94">
        <f>C197</f>
        <v>1000000</v>
      </c>
      <c r="L8" s="95" t="s">
        <v>51</v>
      </c>
      <c r="M8" s="51">
        <f>I198</f>
        <v>27660.647349318733</v>
      </c>
      <c r="N8" s="79">
        <f t="shared" si="4"/>
        <v>14876559999.999998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0.20565969536502648</v>
      </c>
      <c r="X8" s="10"/>
      <c r="Y8" s="94">
        <f>Q197</f>
        <v>1000000</v>
      </c>
      <c r="Z8" s="95" t="s">
        <v>51</v>
      </c>
      <c r="AA8" s="51">
        <f>W198</f>
        <v>27660.647349318733</v>
      </c>
      <c r="AB8" s="79">
        <f t="shared" si="0"/>
        <v>14876559999.999998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0.21583551496400308</v>
      </c>
      <c r="AL8" s="10"/>
      <c r="AM8" s="94">
        <f>AE197</f>
        <v>1000000</v>
      </c>
      <c r="AN8" s="95" t="s">
        <v>51</v>
      </c>
      <c r="AO8" s="51">
        <f>AK198</f>
        <v>27660.647349318733</v>
      </c>
      <c r="AP8" s="79">
        <f t="shared" si="1"/>
        <v>14876559999.999998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0.22601133456297967</v>
      </c>
      <c r="AZ8" s="10"/>
      <c r="BA8" s="94">
        <f>AS197</f>
        <v>1000000</v>
      </c>
      <c r="BB8" s="95" t="s">
        <v>51</v>
      </c>
      <c r="BC8" s="51">
        <f>AY198</f>
        <v>27660.647349318733</v>
      </c>
      <c r="BD8" s="79">
        <f t="shared" si="2"/>
        <v>14876559999.999998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0.23618715416195632</v>
      </c>
      <c r="BN8" s="10"/>
      <c r="BO8" s="94">
        <f>BG197</f>
        <v>1000000</v>
      </c>
      <c r="BP8" s="95" t="s">
        <v>51</v>
      </c>
      <c r="BQ8" s="51">
        <f>BM198</f>
        <v>27660.647349318733</v>
      </c>
      <c r="BR8" s="79">
        <f t="shared" si="3"/>
        <v>14876559999.999998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4.8843934075087754E-2</v>
      </c>
      <c r="J9" s="9"/>
      <c r="K9" s="94">
        <f>C161</f>
        <v>1000000</v>
      </c>
      <c r="L9" s="96" t="s">
        <v>52</v>
      </c>
      <c r="M9" s="50">
        <f>I199</f>
        <v>138303.2367465937</v>
      </c>
      <c r="N9" s="79">
        <f t="shared" si="4"/>
        <v>74382800000.000015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4.8843934075087754E-2</v>
      </c>
      <c r="X9" s="9"/>
      <c r="Y9" s="94">
        <f>Q161</f>
        <v>1000000</v>
      </c>
      <c r="Z9" s="96" t="s">
        <v>52</v>
      </c>
      <c r="AA9" s="50">
        <f>W199</f>
        <v>138303.2367465937</v>
      </c>
      <c r="AB9" s="79">
        <f t="shared" si="0"/>
        <v>74382800000.000015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4.8843934075087754E-2</v>
      </c>
      <c r="AL9" s="9"/>
      <c r="AM9" s="94">
        <f>AE161</f>
        <v>1000000</v>
      </c>
      <c r="AN9" s="96" t="s">
        <v>52</v>
      </c>
      <c r="AO9" s="50">
        <f>AK199</f>
        <v>138303.2367465937</v>
      </c>
      <c r="AP9" s="79">
        <f t="shared" si="1"/>
        <v>74382800000.000015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4.8843934075087754E-2</v>
      </c>
      <c r="AZ9" s="9"/>
      <c r="BA9" s="94">
        <f>AS161</f>
        <v>1000000</v>
      </c>
      <c r="BB9" s="96" t="s">
        <v>52</v>
      </c>
      <c r="BC9" s="50">
        <f>AY199</f>
        <v>138303.2367465937</v>
      </c>
      <c r="BD9" s="79">
        <f t="shared" si="2"/>
        <v>74382800000.000015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4.8843934075087754E-2</v>
      </c>
      <c r="BN9" s="9"/>
      <c r="BO9" s="94">
        <f>BG161</f>
        <v>1000000</v>
      </c>
      <c r="BP9" s="96" t="s">
        <v>52</v>
      </c>
      <c r="BQ9" s="50">
        <f>BM199</f>
        <v>138303.2367465937</v>
      </c>
      <c r="BR9" s="79">
        <f t="shared" si="3"/>
        <v>74382800000.000015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3.6105491759385972E-3</v>
      </c>
      <c r="J10" s="9"/>
      <c r="K10" s="94">
        <f>C164</f>
        <v>2100000</v>
      </c>
      <c r="L10" s="95" t="s">
        <v>51</v>
      </c>
      <c r="M10" s="51">
        <f>I201</f>
        <v>58087.359433569349</v>
      </c>
      <c r="N10" s="79">
        <f t="shared" si="4"/>
        <v>31240776000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3.6105491759385972E-3</v>
      </c>
      <c r="X10" s="9"/>
      <c r="Y10" s="94">
        <f>Q164</f>
        <v>2100000</v>
      </c>
      <c r="Z10" s="95" t="s">
        <v>51</v>
      </c>
      <c r="AA10" s="51">
        <f>W201</f>
        <v>58087.359433569349</v>
      </c>
      <c r="AB10" s="79">
        <f t="shared" si="0"/>
        <v>31240776000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3.6105491759385972E-3</v>
      </c>
      <c r="AL10" s="9"/>
      <c r="AM10" s="94">
        <f>AE164</f>
        <v>2100000</v>
      </c>
      <c r="AN10" s="95" t="s">
        <v>51</v>
      </c>
      <c r="AO10" s="51">
        <f>AK201</f>
        <v>58087.359433569349</v>
      </c>
      <c r="AP10" s="79">
        <f t="shared" si="1"/>
        <v>31240776000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3.6105491759385972E-3</v>
      </c>
      <c r="AZ10" s="9"/>
      <c r="BA10" s="94">
        <f>AS164</f>
        <v>2100000</v>
      </c>
      <c r="BB10" s="95" t="s">
        <v>51</v>
      </c>
      <c r="BC10" s="51">
        <f>AY201</f>
        <v>58087.359433569349</v>
      </c>
      <c r="BD10" s="79">
        <f t="shared" si="2"/>
        <v>31240776000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3.6105491759385972E-3</v>
      </c>
      <c r="BN10" s="9"/>
      <c r="BO10" s="94">
        <f>BG164</f>
        <v>2100000</v>
      </c>
      <c r="BP10" s="95" t="s">
        <v>51</v>
      </c>
      <c r="BQ10" s="51">
        <f>BM201</f>
        <v>58087.359433569349</v>
      </c>
      <c r="BR10" s="79">
        <f t="shared" si="3"/>
        <v>31240776000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7.4999999999999997E-2</v>
      </c>
      <c r="F11" s="4"/>
      <c r="G11" s="82" t="s">
        <v>72</v>
      </c>
      <c r="H11" s="80" t="s">
        <v>50</v>
      </c>
      <c r="I11" s="99">
        <f>I125</f>
        <v>3.0527458796929852E-2</v>
      </c>
      <c r="J11" s="9"/>
      <c r="K11" s="94">
        <f>C164</f>
        <v>2100000</v>
      </c>
      <c r="L11" s="96" t="s">
        <v>52</v>
      </c>
      <c r="M11" s="51">
        <f>I202</f>
        <v>290436.79716784676</v>
      </c>
      <c r="N11" s="79">
        <f t="shared" si="4"/>
        <v>156203880000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3.0527458796929852E-2</v>
      </c>
      <c r="X11" s="9"/>
      <c r="Y11" s="94">
        <f>Q164</f>
        <v>2100000</v>
      </c>
      <c r="Z11" s="96" t="s">
        <v>52</v>
      </c>
      <c r="AA11" s="51">
        <f>W202</f>
        <v>290436.79716784676</v>
      </c>
      <c r="AB11" s="79">
        <f t="shared" si="0"/>
        <v>156203880000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3.0527458796929852E-2</v>
      </c>
      <c r="AL11" s="9"/>
      <c r="AM11" s="94">
        <f>AE164</f>
        <v>2100000</v>
      </c>
      <c r="AN11" s="96" t="s">
        <v>52</v>
      </c>
      <c r="AO11" s="51">
        <f>AK202</f>
        <v>290436.79716784676</v>
      </c>
      <c r="AP11" s="79">
        <f t="shared" si="1"/>
        <v>156203880000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3.0527458796929852E-2</v>
      </c>
      <c r="AZ11" s="9"/>
      <c r="BA11" s="94">
        <f>AS164</f>
        <v>2100000</v>
      </c>
      <c r="BB11" s="96" t="s">
        <v>52</v>
      </c>
      <c r="BC11" s="51">
        <f>AY202</f>
        <v>290436.79716784676</v>
      </c>
      <c r="BD11" s="79">
        <f t="shared" si="2"/>
        <v>156203880000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3.0527458796929852E-2</v>
      </c>
      <c r="BN11" s="9"/>
      <c r="BO11" s="94">
        <f>BG164</f>
        <v>2100000</v>
      </c>
      <c r="BP11" s="96" t="s">
        <v>52</v>
      </c>
      <c r="BQ11" s="51">
        <f>BM202</f>
        <v>290436.79716784676</v>
      </c>
      <c r="BR11" s="79">
        <f t="shared" si="3"/>
        <v>156203880000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1</v>
      </c>
      <c r="F12" s="4"/>
      <c r="G12" s="91" t="s">
        <v>49</v>
      </c>
      <c r="H12" s="92" t="s">
        <v>50</v>
      </c>
      <c r="I12" s="49">
        <f>I138</f>
        <v>8.2981942047956198E-2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8.2981942047956198E-2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8.2981942047956198E-2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8.2981942047956198E-2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8.2981942047956198E-2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140000</v>
      </c>
      <c r="F16" s="22">
        <f t="shared" ref="F16:N16" si="5">(E16 * $E$6) + E16</f>
        <v>196000</v>
      </c>
      <c r="G16" s="22">
        <f t="shared" si="5"/>
        <v>274400</v>
      </c>
      <c r="H16" s="22">
        <f t="shared" si="5"/>
        <v>384160</v>
      </c>
      <c r="I16" s="22">
        <f t="shared" si="5"/>
        <v>537824</v>
      </c>
      <c r="J16" s="22">
        <f t="shared" si="5"/>
        <v>752953.6</v>
      </c>
      <c r="K16" s="22">
        <f t="shared" si="5"/>
        <v>1054135.04</v>
      </c>
      <c r="L16" s="22">
        <f t="shared" si="5"/>
        <v>1475789.0560000001</v>
      </c>
      <c r="M16" s="22">
        <f t="shared" si="5"/>
        <v>2066104.6784000001</v>
      </c>
      <c r="N16" s="22">
        <f t="shared" si="5"/>
        <v>2892546.5497600003</v>
      </c>
      <c r="P16" s="172" t="s">
        <v>20</v>
      </c>
      <c r="Q16" s="172" t="s">
        <v>42</v>
      </c>
      <c r="R16" s="20" t="s">
        <v>60</v>
      </c>
      <c r="S16" s="22">
        <f>($E$4 * $E$6) + $E$4</f>
        <v>140000</v>
      </c>
      <c r="T16" s="22">
        <f t="shared" ref="T16:AB16" si="6">(S16 * $E$6) + S16</f>
        <v>196000</v>
      </c>
      <c r="U16" s="22">
        <f t="shared" si="6"/>
        <v>274400</v>
      </c>
      <c r="V16" s="22">
        <f t="shared" si="6"/>
        <v>384160</v>
      </c>
      <c r="W16" s="22">
        <f t="shared" si="6"/>
        <v>537824</v>
      </c>
      <c r="X16" s="22">
        <f t="shared" si="6"/>
        <v>752953.6</v>
      </c>
      <c r="Y16" s="22">
        <f t="shared" si="6"/>
        <v>1054135.04</v>
      </c>
      <c r="Z16" s="22">
        <f t="shared" si="6"/>
        <v>1475789.0560000001</v>
      </c>
      <c r="AA16" s="22">
        <f t="shared" si="6"/>
        <v>2066104.6784000001</v>
      </c>
      <c r="AB16" s="22">
        <f t="shared" si="6"/>
        <v>2892546.5497600003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140000</v>
      </c>
      <c r="AH16" s="22">
        <f t="shared" ref="AH16:AP16" si="7">(AG16 * $E$6) + AG16</f>
        <v>196000</v>
      </c>
      <c r="AI16" s="22">
        <f t="shared" si="7"/>
        <v>274400</v>
      </c>
      <c r="AJ16" s="22">
        <f t="shared" si="7"/>
        <v>384160</v>
      </c>
      <c r="AK16" s="22">
        <f t="shared" si="7"/>
        <v>537824</v>
      </c>
      <c r="AL16" s="22">
        <f t="shared" si="7"/>
        <v>752953.6</v>
      </c>
      <c r="AM16" s="22">
        <f t="shared" si="7"/>
        <v>1054135.04</v>
      </c>
      <c r="AN16" s="22">
        <f t="shared" si="7"/>
        <v>1475789.0560000001</v>
      </c>
      <c r="AO16" s="22">
        <f t="shared" si="7"/>
        <v>2066104.6784000001</v>
      </c>
      <c r="AP16" s="22">
        <f t="shared" si="7"/>
        <v>2892546.5497600003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140000</v>
      </c>
      <c r="AV16" s="22">
        <f t="shared" ref="AV16:BD16" si="8">(AU16 * $E$6) + AU16</f>
        <v>196000</v>
      </c>
      <c r="AW16" s="22">
        <f t="shared" si="8"/>
        <v>274400</v>
      </c>
      <c r="AX16" s="22">
        <f t="shared" si="8"/>
        <v>384160</v>
      </c>
      <c r="AY16" s="22">
        <f t="shared" si="8"/>
        <v>537824</v>
      </c>
      <c r="AZ16" s="22">
        <f t="shared" si="8"/>
        <v>752953.6</v>
      </c>
      <c r="BA16" s="22">
        <f t="shared" si="8"/>
        <v>1054135.04</v>
      </c>
      <c r="BB16" s="22">
        <f t="shared" si="8"/>
        <v>1475789.0560000001</v>
      </c>
      <c r="BC16" s="22">
        <f t="shared" si="8"/>
        <v>2066104.6784000001</v>
      </c>
      <c r="BD16" s="22">
        <f t="shared" si="8"/>
        <v>2892546.5497600003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140000</v>
      </c>
      <c r="BJ16" s="22">
        <f t="shared" ref="BJ16:BR16" si="9">(BI16 * $E$6) + BI16</f>
        <v>196000</v>
      </c>
      <c r="BK16" s="22">
        <f t="shared" si="9"/>
        <v>274400</v>
      </c>
      <c r="BL16" s="22">
        <f t="shared" si="9"/>
        <v>384160</v>
      </c>
      <c r="BM16" s="22">
        <f t="shared" si="9"/>
        <v>537824</v>
      </c>
      <c r="BN16" s="22">
        <f t="shared" si="9"/>
        <v>752953.6</v>
      </c>
      <c r="BO16" s="22">
        <f t="shared" si="9"/>
        <v>1054135.04</v>
      </c>
      <c r="BP16" s="22">
        <f t="shared" si="9"/>
        <v>1475789.0560000001</v>
      </c>
      <c r="BQ16" s="22">
        <f t="shared" si="9"/>
        <v>2066104.6784000001</v>
      </c>
      <c r="BR16" s="22">
        <f t="shared" si="9"/>
        <v>2892546.5497600003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2940000000000</v>
      </c>
      <c r="F17" s="26">
        <f t="shared" ref="F17:N17" si="10">F16*21000000</f>
        <v>4116000000000</v>
      </c>
      <c r="G17" s="26">
        <f t="shared" si="10"/>
        <v>5762400000000</v>
      </c>
      <c r="H17" s="26">
        <f t="shared" si="10"/>
        <v>8067360000000</v>
      </c>
      <c r="I17" s="26">
        <f t="shared" si="10"/>
        <v>11294304000000</v>
      </c>
      <c r="J17" s="26">
        <f t="shared" si="10"/>
        <v>15812025600000</v>
      </c>
      <c r="K17" s="26">
        <f t="shared" si="10"/>
        <v>22136835840000</v>
      </c>
      <c r="L17" s="26">
        <f t="shared" si="10"/>
        <v>30991570176000.004</v>
      </c>
      <c r="M17" s="26">
        <f t="shared" si="10"/>
        <v>43388198246400</v>
      </c>
      <c r="N17" s="26">
        <f t="shared" si="10"/>
        <v>60743477544960.008</v>
      </c>
      <c r="P17" s="164"/>
      <c r="Q17" s="164"/>
      <c r="R17" s="20" t="s">
        <v>61</v>
      </c>
      <c r="S17" s="26">
        <f>S16*21000000</f>
        <v>2940000000000</v>
      </c>
      <c r="T17" s="26">
        <f t="shared" ref="T17:AB17" si="11">T16*21000000</f>
        <v>4116000000000</v>
      </c>
      <c r="U17" s="26">
        <f t="shared" si="11"/>
        <v>5762400000000</v>
      </c>
      <c r="V17" s="26">
        <f t="shared" si="11"/>
        <v>8067360000000</v>
      </c>
      <c r="W17" s="26">
        <f t="shared" si="11"/>
        <v>11294304000000</v>
      </c>
      <c r="X17" s="26">
        <f t="shared" si="11"/>
        <v>15812025600000</v>
      </c>
      <c r="Y17" s="26">
        <f t="shared" si="11"/>
        <v>22136835840000</v>
      </c>
      <c r="Z17" s="26">
        <f t="shared" si="11"/>
        <v>30991570176000.004</v>
      </c>
      <c r="AA17" s="26">
        <f t="shared" si="11"/>
        <v>43388198246400</v>
      </c>
      <c r="AB17" s="26">
        <f t="shared" si="11"/>
        <v>60743477544960.008</v>
      </c>
      <c r="AC17" s="5"/>
      <c r="AD17" s="164"/>
      <c r="AE17" s="164"/>
      <c r="AF17" s="20" t="s">
        <v>61</v>
      </c>
      <c r="AG17" s="26">
        <f>AG16*21000000</f>
        <v>2940000000000</v>
      </c>
      <c r="AH17" s="26">
        <f t="shared" ref="AH17:AP17" si="12">AH16*21000000</f>
        <v>4116000000000</v>
      </c>
      <c r="AI17" s="26">
        <f t="shared" si="12"/>
        <v>5762400000000</v>
      </c>
      <c r="AJ17" s="26">
        <f t="shared" si="12"/>
        <v>8067360000000</v>
      </c>
      <c r="AK17" s="26">
        <f t="shared" si="12"/>
        <v>11294304000000</v>
      </c>
      <c r="AL17" s="26">
        <f t="shared" si="12"/>
        <v>15812025600000</v>
      </c>
      <c r="AM17" s="26">
        <f t="shared" si="12"/>
        <v>22136835840000</v>
      </c>
      <c r="AN17" s="26">
        <f t="shared" si="12"/>
        <v>30991570176000.004</v>
      </c>
      <c r="AO17" s="26">
        <f t="shared" si="12"/>
        <v>43388198246400</v>
      </c>
      <c r="AP17" s="26">
        <f t="shared" si="12"/>
        <v>60743477544960.008</v>
      </c>
      <c r="AQ17" s="5"/>
      <c r="AR17" s="164"/>
      <c r="AS17" s="164"/>
      <c r="AT17" s="20" t="s">
        <v>61</v>
      </c>
      <c r="AU17" s="26">
        <f>AU16*21000000</f>
        <v>2940000000000</v>
      </c>
      <c r="AV17" s="26">
        <f t="shared" ref="AV17:BD17" si="13">AV16*21000000</f>
        <v>4116000000000</v>
      </c>
      <c r="AW17" s="26">
        <f t="shared" si="13"/>
        <v>5762400000000</v>
      </c>
      <c r="AX17" s="26">
        <f t="shared" si="13"/>
        <v>8067360000000</v>
      </c>
      <c r="AY17" s="26">
        <f t="shared" si="13"/>
        <v>11294304000000</v>
      </c>
      <c r="AZ17" s="26">
        <f t="shared" si="13"/>
        <v>15812025600000</v>
      </c>
      <c r="BA17" s="26">
        <f t="shared" si="13"/>
        <v>22136835840000</v>
      </c>
      <c r="BB17" s="26">
        <f t="shared" si="13"/>
        <v>30991570176000.004</v>
      </c>
      <c r="BC17" s="26">
        <f t="shared" si="13"/>
        <v>43388198246400</v>
      </c>
      <c r="BD17" s="26">
        <f t="shared" si="13"/>
        <v>60743477544960.008</v>
      </c>
      <c r="BE17" s="5"/>
      <c r="BF17" s="164"/>
      <c r="BG17" s="164"/>
      <c r="BH17" s="20" t="s">
        <v>61</v>
      </c>
      <c r="BI17" s="26">
        <f>BI16*21000000</f>
        <v>2940000000000</v>
      </c>
      <c r="BJ17" s="26">
        <f t="shared" ref="BJ17:BR17" si="14">BJ16*21000000</f>
        <v>4116000000000</v>
      </c>
      <c r="BK17" s="26">
        <f t="shared" si="14"/>
        <v>5762400000000</v>
      </c>
      <c r="BL17" s="26">
        <f t="shared" si="14"/>
        <v>8067360000000</v>
      </c>
      <c r="BM17" s="26">
        <f t="shared" si="14"/>
        <v>11294304000000</v>
      </c>
      <c r="BN17" s="26">
        <f t="shared" si="14"/>
        <v>15812025600000</v>
      </c>
      <c r="BO17" s="26">
        <f t="shared" si="14"/>
        <v>22136835840000</v>
      </c>
      <c r="BP17" s="26">
        <f t="shared" si="14"/>
        <v>30991570176000.004</v>
      </c>
      <c r="BQ17" s="26">
        <f t="shared" si="14"/>
        <v>43388198246400</v>
      </c>
      <c r="BR17" s="26">
        <f t="shared" si="14"/>
        <v>60743477544960.008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0.2857142857142857</v>
      </c>
      <c r="F18" s="27">
        <f t="shared" ref="F18:N18" si="15">(F16-$E4)/F16</f>
        <v>0.48979591836734693</v>
      </c>
      <c r="G18" s="27">
        <f t="shared" si="15"/>
        <v>0.63556851311953355</v>
      </c>
      <c r="H18" s="27">
        <f t="shared" si="15"/>
        <v>0.73969179508538108</v>
      </c>
      <c r="I18" s="27">
        <f t="shared" si="15"/>
        <v>0.81406556791812934</v>
      </c>
      <c r="J18" s="27">
        <f t="shared" si="15"/>
        <v>0.86718969137009239</v>
      </c>
      <c r="K18" s="27">
        <f t="shared" si="15"/>
        <v>0.90513549383578029</v>
      </c>
      <c r="L18" s="27">
        <f t="shared" si="15"/>
        <v>0.93223963845412883</v>
      </c>
      <c r="M18" s="27">
        <f t="shared" si="15"/>
        <v>0.95159974175294915</v>
      </c>
      <c r="N18" s="27">
        <f t="shared" si="15"/>
        <v>0.96542838696639222</v>
      </c>
      <c r="P18" s="172" t="s">
        <v>16</v>
      </c>
      <c r="Q18" s="180" t="s">
        <v>41</v>
      </c>
      <c r="R18" s="20" t="s">
        <v>53</v>
      </c>
      <c r="S18" s="27">
        <f>(S16-$E4)/S16</f>
        <v>0.2857142857142857</v>
      </c>
      <c r="T18" s="27">
        <f t="shared" ref="T18:AB18" si="16">(T16-$E4)/T16</f>
        <v>0.48979591836734693</v>
      </c>
      <c r="U18" s="27">
        <f t="shared" si="16"/>
        <v>0.63556851311953355</v>
      </c>
      <c r="V18" s="27">
        <f t="shared" si="16"/>
        <v>0.73969179508538108</v>
      </c>
      <c r="W18" s="27">
        <f t="shared" si="16"/>
        <v>0.81406556791812934</v>
      </c>
      <c r="X18" s="27">
        <f t="shared" si="16"/>
        <v>0.86718969137009239</v>
      </c>
      <c r="Y18" s="27">
        <f t="shared" si="16"/>
        <v>0.90513549383578029</v>
      </c>
      <c r="Z18" s="27">
        <f t="shared" si="16"/>
        <v>0.93223963845412883</v>
      </c>
      <c r="AA18" s="27">
        <f t="shared" si="16"/>
        <v>0.95159974175294915</v>
      </c>
      <c r="AB18" s="27">
        <f t="shared" si="16"/>
        <v>0.96542838696639222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0.2857142857142857</v>
      </c>
      <c r="AH18" s="27">
        <f t="shared" ref="AH18:AP18" si="17">(AH16-$E4)/AH16</f>
        <v>0.48979591836734693</v>
      </c>
      <c r="AI18" s="27">
        <f t="shared" si="17"/>
        <v>0.63556851311953355</v>
      </c>
      <c r="AJ18" s="27">
        <f t="shared" si="17"/>
        <v>0.73969179508538108</v>
      </c>
      <c r="AK18" s="27">
        <f t="shared" si="17"/>
        <v>0.81406556791812934</v>
      </c>
      <c r="AL18" s="27">
        <f t="shared" si="17"/>
        <v>0.86718969137009239</v>
      </c>
      <c r="AM18" s="27">
        <f t="shared" si="17"/>
        <v>0.90513549383578029</v>
      </c>
      <c r="AN18" s="27">
        <f t="shared" si="17"/>
        <v>0.93223963845412883</v>
      </c>
      <c r="AO18" s="27">
        <f t="shared" si="17"/>
        <v>0.95159974175294915</v>
      </c>
      <c r="AP18" s="27">
        <f t="shared" si="17"/>
        <v>0.96542838696639222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0.2857142857142857</v>
      </c>
      <c r="AV18" s="27">
        <f t="shared" ref="AV18:BD18" si="18">(AV16-$E4)/AV16</f>
        <v>0.48979591836734693</v>
      </c>
      <c r="AW18" s="27">
        <f t="shared" si="18"/>
        <v>0.63556851311953355</v>
      </c>
      <c r="AX18" s="27">
        <f t="shared" si="18"/>
        <v>0.73969179508538108</v>
      </c>
      <c r="AY18" s="27">
        <f t="shared" si="18"/>
        <v>0.81406556791812934</v>
      </c>
      <c r="AZ18" s="27">
        <f t="shared" si="18"/>
        <v>0.86718969137009239</v>
      </c>
      <c r="BA18" s="27">
        <f t="shared" si="18"/>
        <v>0.90513549383578029</v>
      </c>
      <c r="BB18" s="27">
        <f t="shared" si="18"/>
        <v>0.93223963845412883</v>
      </c>
      <c r="BC18" s="27">
        <f t="shared" si="18"/>
        <v>0.95159974175294915</v>
      </c>
      <c r="BD18" s="27">
        <f t="shared" si="18"/>
        <v>0.96542838696639222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0.2857142857142857</v>
      </c>
      <c r="BJ18" s="27">
        <f t="shared" ref="BJ18:BR18" si="19">(BJ16-$E4)/BJ16</f>
        <v>0.48979591836734693</v>
      </c>
      <c r="BK18" s="27">
        <f t="shared" si="19"/>
        <v>0.63556851311953355</v>
      </c>
      <c r="BL18" s="27">
        <f t="shared" si="19"/>
        <v>0.73969179508538108</v>
      </c>
      <c r="BM18" s="27">
        <f t="shared" si="19"/>
        <v>0.81406556791812934</v>
      </c>
      <c r="BN18" s="27">
        <f t="shared" si="19"/>
        <v>0.86718969137009239</v>
      </c>
      <c r="BO18" s="27">
        <f t="shared" si="19"/>
        <v>0.90513549383578029</v>
      </c>
      <c r="BP18" s="27">
        <f t="shared" si="19"/>
        <v>0.93223963845412883</v>
      </c>
      <c r="BQ18" s="27">
        <f t="shared" si="19"/>
        <v>0.95159974175294915</v>
      </c>
      <c r="BR18" s="27">
        <f t="shared" si="19"/>
        <v>0.96542838696639222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0.7142857142857143</v>
      </c>
      <c r="F19" s="27">
        <f t="shared" ref="F19:N19" si="20">1-F18</f>
        <v>0.51020408163265307</v>
      </c>
      <c r="G19" s="27">
        <f t="shared" si="20"/>
        <v>0.36443148688046645</v>
      </c>
      <c r="H19" s="27">
        <f t="shared" si="20"/>
        <v>0.26030820491461892</v>
      </c>
      <c r="I19" s="27">
        <f t="shared" si="20"/>
        <v>0.18593443208187066</v>
      </c>
      <c r="J19" s="27">
        <f t="shared" si="20"/>
        <v>0.13281030862990761</v>
      </c>
      <c r="K19" s="27">
        <f t="shared" si="20"/>
        <v>9.4864506164219708E-2</v>
      </c>
      <c r="L19" s="27">
        <f t="shared" si="20"/>
        <v>6.7760361545871173E-2</v>
      </c>
      <c r="M19" s="27">
        <f t="shared" si="20"/>
        <v>4.8400258247050854E-2</v>
      </c>
      <c r="N19" s="27">
        <f t="shared" si="20"/>
        <v>3.4571613033607784E-2</v>
      </c>
      <c r="P19" s="173"/>
      <c r="Q19" s="181"/>
      <c r="R19" s="20" t="s">
        <v>54</v>
      </c>
      <c r="S19" s="27">
        <f>1-S18</f>
        <v>0.7142857142857143</v>
      </c>
      <c r="T19" s="27">
        <f t="shared" ref="T19:AB19" si="21">1-T18</f>
        <v>0.51020408163265307</v>
      </c>
      <c r="U19" s="27">
        <f t="shared" si="21"/>
        <v>0.36443148688046645</v>
      </c>
      <c r="V19" s="27">
        <f t="shared" si="21"/>
        <v>0.26030820491461892</v>
      </c>
      <c r="W19" s="27">
        <f t="shared" si="21"/>
        <v>0.18593443208187066</v>
      </c>
      <c r="X19" s="27">
        <f t="shared" si="21"/>
        <v>0.13281030862990761</v>
      </c>
      <c r="Y19" s="27">
        <f t="shared" si="21"/>
        <v>9.4864506164219708E-2</v>
      </c>
      <c r="Z19" s="27">
        <f t="shared" si="21"/>
        <v>6.7760361545871173E-2</v>
      </c>
      <c r="AA19" s="27">
        <f t="shared" si="21"/>
        <v>4.8400258247050854E-2</v>
      </c>
      <c r="AB19" s="27">
        <f t="shared" si="21"/>
        <v>3.4571613033607784E-2</v>
      </c>
      <c r="AC19" s="5"/>
      <c r="AD19" s="173"/>
      <c r="AE19" s="181"/>
      <c r="AF19" s="20" t="s">
        <v>54</v>
      </c>
      <c r="AG19" s="27">
        <f>1-AG18</f>
        <v>0.7142857142857143</v>
      </c>
      <c r="AH19" s="27">
        <f t="shared" ref="AH19:AP19" si="22">1-AH18</f>
        <v>0.51020408163265307</v>
      </c>
      <c r="AI19" s="27">
        <f t="shared" si="22"/>
        <v>0.36443148688046645</v>
      </c>
      <c r="AJ19" s="27">
        <f t="shared" si="22"/>
        <v>0.26030820491461892</v>
      </c>
      <c r="AK19" s="27">
        <f t="shared" si="22"/>
        <v>0.18593443208187066</v>
      </c>
      <c r="AL19" s="27">
        <f t="shared" si="22"/>
        <v>0.13281030862990761</v>
      </c>
      <c r="AM19" s="27">
        <f t="shared" si="22"/>
        <v>9.4864506164219708E-2</v>
      </c>
      <c r="AN19" s="27">
        <f t="shared" si="22"/>
        <v>6.7760361545871173E-2</v>
      </c>
      <c r="AO19" s="27">
        <f t="shared" si="22"/>
        <v>4.8400258247050854E-2</v>
      </c>
      <c r="AP19" s="27">
        <f t="shared" si="22"/>
        <v>3.4571613033607784E-2</v>
      </c>
      <c r="AQ19" s="5"/>
      <c r="AR19" s="173"/>
      <c r="AS19" s="181"/>
      <c r="AT19" s="20" t="s">
        <v>54</v>
      </c>
      <c r="AU19" s="27">
        <f>1-AU18</f>
        <v>0.7142857142857143</v>
      </c>
      <c r="AV19" s="27">
        <f t="shared" ref="AV19:BD19" si="23">1-AV18</f>
        <v>0.51020408163265307</v>
      </c>
      <c r="AW19" s="27">
        <f t="shared" si="23"/>
        <v>0.36443148688046645</v>
      </c>
      <c r="AX19" s="27">
        <f t="shared" si="23"/>
        <v>0.26030820491461892</v>
      </c>
      <c r="AY19" s="27">
        <f t="shared" si="23"/>
        <v>0.18593443208187066</v>
      </c>
      <c r="AZ19" s="27">
        <f t="shared" si="23"/>
        <v>0.13281030862990761</v>
      </c>
      <c r="BA19" s="27">
        <f t="shared" si="23"/>
        <v>9.4864506164219708E-2</v>
      </c>
      <c r="BB19" s="27">
        <f t="shared" si="23"/>
        <v>6.7760361545871173E-2</v>
      </c>
      <c r="BC19" s="27">
        <f t="shared" si="23"/>
        <v>4.8400258247050854E-2</v>
      </c>
      <c r="BD19" s="27">
        <f t="shared" si="23"/>
        <v>3.4571613033607784E-2</v>
      </c>
      <c r="BE19" s="5"/>
      <c r="BF19" s="173"/>
      <c r="BG19" s="181"/>
      <c r="BH19" s="20" t="s">
        <v>54</v>
      </c>
      <c r="BI19" s="27">
        <f>1-BI18</f>
        <v>0.7142857142857143</v>
      </c>
      <c r="BJ19" s="27">
        <f t="shared" ref="BJ19:BR19" si="24">1-BJ18</f>
        <v>0.51020408163265307</v>
      </c>
      <c r="BK19" s="27">
        <f t="shared" si="24"/>
        <v>0.36443148688046645</v>
      </c>
      <c r="BL19" s="27">
        <f t="shared" si="24"/>
        <v>0.26030820491461892</v>
      </c>
      <c r="BM19" s="27">
        <f t="shared" si="24"/>
        <v>0.18593443208187066</v>
      </c>
      <c r="BN19" s="27">
        <f t="shared" si="24"/>
        <v>0.13281030862990761</v>
      </c>
      <c r="BO19" s="27">
        <f t="shared" si="24"/>
        <v>9.4864506164219708E-2</v>
      </c>
      <c r="BP19" s="27">
        <f t="shared" si="24"/>
        <v>6.7760361545871173E-2</v>
      </c>
      <c r="BQ19" s="27">
        <f t="shared" si="24"/>
        <v>4.8400258247050854E-2</v>
      </c>
      <c r="BR19" s="27">
        <f t="shared" si="24"/>
        <v>3.4571613033607784E-2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0.2857142857142857</v>
      </c>
      <c r="F20" s="97">
        <f t="shared" ref="F20:N20" si="25">F18-E18</f>
        <v>0.20408163265306123</v>
      </c>
      <c r="G20" s="97">
        <f t="shared" si="25"/>
        <v>0.14577259475218662</v>
      </c>
      <c r="H20" s="97">
        <f t="shared" si="25"/>
        <v>0.10412328196584753</v>
      </c>
      <c r="I20" s="97">
        <f t="shared" si="25"/>
        <v>7.4373772832748264E-2</v>
      </c>
      <c r="J20" s="97">
        <f t="shared" si="25"/>
        <v>5.3124123451963046E-2</v>
      </c>
      <c r="K20" s="97">
        <f t="shared" si="25"/>
        <v>3.7945802465687906E-2</v>
      </c>
      <c r="L20" s="97">
        <f t="shared" si="25"/>
        <v>2.7104144618348536E-2</v>
      </c>
      <c r="M20" s="97">
        <f t="shared" si="25"/>
        <v>1.9360103298820319E-2</v>
      </c>
      <c r="N20" s="97">
        <f t="shared" si="25"/>
        <v>1.3828645213443069E-2</v>
      </c>
      <c r="P20" s="173"/>
      <c r="Q20" s="181"/>
      <c r="R20" s="20" t="s">
        <v>55</v>
      </c>
      <c r="S20" s="97">
        <f>S18</f>
        <v>0.2857142857142857</v>
      </c>
      <c r="T20" s="97">
        <f t="shared" ref="T20:AB20" si="26">T18-S18</f>
        <v>0.20408163265306123</v>
      </c>
      <c r="U20" s="97">
        <f t="shared" si="26"/>
        <v>0.14577259475218662</v>
      </c>
      <c r="V20" s="97">
        <f t="shared" si="26"/>
        <v>0.10412328196584753</v>
      </c>
      <c r="W20" s="97">
        <f t="shared" si="26"/>
        <v>7.4373772832748264E-2</v>
      </c>
      <c r="X20" s="97">
        <f t="shared" si="26"/>
        <v>5.3124123451963046E-2</v>
      </c>
      <c r="Y20" s="97">
        <f t="shared" si="26"/>
        <v>3.7945802465687906E-2</v>
      </c>
      <c r="Z20" s="97">
        <f t="shared" si="26"/>
        <v>2.7104144618348536E-2</v>
      </c>
      <c r="AA20" s="97">
        <f t="shared" si="26"/>
        <v>1.9360103298820319E-2</v>
      </c>
      <c r="AB20" s="97">
        <f t="shared" si="26"/>
        <v>1.3828645213443069E-2</v>
      </c>
      <c r="AC20" s="5"/>
      <c r="AD20" s="173"/>
      <c r="AE20" s="181"/>
      <c r="AF20" s="20" t="s">
        <v>55</v>
      </c>
      <c r="AG20" s="97">
        <f>AG18</f>
        <v>0.2857142857142857</v>
      </c>
      <c r="AH20" s="97">
        <f t="shared" ref="AH20:AP20" si="27">AH18-AG18</f>
        <v>0.20408163265306123</v>
      </c>
      <c r="AI20" s="97">
        <f t="shared" si="27"/>
        <v>0.14577259475218662</v>
      </c>
      <c r="AJ20" s="97">
        <f t="shared" si="27"/>
        <v>0.10412328196584753</v>
      </c>
      <c r="AK20" s="97">
        <f t="shared" si="27"/>
        <v>7.4373772832748264E-2</v>
      </c>
      <c r="AL20" s="97">
        <f t="shared" si="27"/>
        <v>5.3124123451963046E-2</v>
      </c>
      <c r="AM20" s="97">
        <f t="shared" si="27"/>
        <v>3.7945802465687906E-2</v>
      </c>
      <c r="AN20" s="97">
        <f t="shared" si="27"/>
        <v>2.7104144618348536E-2</v>
      </c>
      <c r="AO20" s="97">
        <f t="shared" si="27"/>
        <v>1.9360103298820319E-2</v>
      </c>
      <c r="AP20" s="97">
        <f t="shared" si="27"/>
        <v>1.3828645213443069E-2</v>
      </c>
      <c r="AQ20" s="5"/>
      <c r="AR20" s="173"/>
      <c r="AS20" s="181"/>
      <c r="AT20" s="20" t="s">
        <v>55</v>
      </c>
      <c r="AU20" s="97">
        <f>AU18</f>
        <v>0.2857142857142857</v>
      </c>
      <c r="AV20" s="97">
        <f t="shared" ref="AV20:BD20" si="28">AV18-AU18</f>
        <v>0.20408163265306123</v>
      </c>
      <c r="AW20" s="97">
        <f t="shared" si="28"/>
        <v>0.14577259475218662</v>
      </c>
      <c r="AX20" s="97">
        <f t="shared" si="28"/>
        <v>0.10412328196584753</v>
      </c>
      <c r="AY20" s="97">
        <f t="shared" si="28"/>
        <v>7.4373772832748264E-2</v>
      </c>
      <c r="AZ20" s="97">
        <f t="shared" si="28"/>
        <v>5.3124123451963046E-2</v>
      </c>
      <c r="BA20" s="97">
        <f t="shared" si="28"/>
        <v>3.7945802465687906E-2</v>
      </c>
      <c r="BB20" s="97">
        <f t="shared" si="28"/>
        <v>2.7104144618348536E-2</v>
      </c>
      <c r="BC20" s="97">
        <f t="shared" si="28"/>
        <v>1.9360103298820319E-2</v>
      </c>
      <c r="BD20" s="97">
        <f t="shared" si="28"/>
        <v>1.3828645213443069E-2</v>
      </c>
      <c r="BE20" s="5"/>
      <c r="BF20" s="173"/>
      <c r="BG20" s="181"/>
      <c r="BH20" s="20" t="s">
        <v>55</v>
      </c>
      <c r="BI20" s="97">
        <f>BI18</f>
        <v>0.2857142857142857</v>
      </c>
      <c r="BJ20" s="97">
        <f t="shared" ref="BJ20:BR20" si="29">BJ18-BI18</f>
        <v>0.20408163265306123</v>
      </c>
      <c r="BK20" s="97">
        <f t="shared" si="29"/>
        <v>0.14577259475218662</v>
      </c>
      <c r="BL20" s="97">
        <f t="shared" si="29"/>
        <v>0.10412328196584753</v>
      </c>
      <c r="BM20" s="97">
        <f t="shared" si="29"/>
        <v>7.4373772832748264E-2</v>
      </c>
      <c r="BN20" s="97">
        <f t="shared" si="29"/>
        <v>5.3124123451963046E-2</v>
      </c>
      <c r="BO20" s="97">
        <f t="shared" si="29"/>
        <v>3.7945802465687906E-2</v>
      </c>
      <c r="BP20" s="97">
        <f t="shared" si="29"/>
        <v>2.7104144618348536E-2</v>
      </c>
      <c r="BQ20" s="97">
        <f t="shared" si="29"/>
        <v>1.9360103298820319E-2</v>
      </c>
      <c r="BR20" s="97">
        <f t="shared" si="29"/>
        <v>1.3828645213443069E-2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0.16281311358362588</v>
      </c>
      <c r="J21" s="27"/>
      <c r="K21" s="27"/>
      <c r="L21" s="27"/>
      <c r="M21" s="27"/>
      <c r="N21" s="97">
        <f>SUM(E20:N20)/10</f>
        <v>9.6542838696639224E-2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0.16281311358362588</v>
      </c>
      <c r="X21" s="27"/>
      <c r="Y21" s="27"/>
      <c r="Z21" s="27"/>
      <c r="AA21" s="27"/>
      <c r="AB21" s="97">
        <f>SUM(S20:AB20)/10</f>
        <v>9.6542838696639224E-2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0.16281311358362588</v>
      </c>
      <c r="AL21" s="27"/>
      <c r="AM21" s="27"/>
      <c r="AN21" s="27"/>
      <c r="AO21" s="27"/>
      <c r="AP21" s="97">
        <f>SUM(AG20:AP20)/10</f>
        <v>9.6542838696639224E-2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0.16281311358362588</v>
      </c>
      <c r="AZ21" s="27"/>
      <c r="BA21" s="27"/>
      <c r="BB21" s="27"/>
      <c r="BC21" s="27"/>
      <c r="BD21" s="97">
        <f>SUM(AU20:BD20)/10</f>
        <v>9.6542838696639224E-2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0.16281311358362588</v>
      </c>
      <c r="BN21" s="27"/>
      <c r="BO21" s="27"/>
      <c r="BP21" s="27"/>
      <c r="BQ21" s="27"/>
      <c r="BR21" s="97">
        <f>SUM(BI20:BR20)/10</f>
        <v>9.6542838696639224E-2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0.2857142857142857</v>
      </c>
      <c r="F22" s="97">
        <f t="shared" ref="F22:N22" si="30">$E$12*F20</f>
        <v>0.20408163265306123</v>
      </c>
      <c r="G22" s="97">
        <f t="shared" si="30"/>
        <v>0.14577259475218662</v>
      </c>
      <c r="H22" s="97">
        <f t="shared" si="30"/>
        <v>0.10412328196584753</v>
      </c>
      <c r="I22" s="97">
        <f t="shared" si="30"/>
        <v>7.4373772832748264E-2</v>
      </c>
      <c r="J22" s="97">
        <f t="shared" si="30"/>
        <v>5.3124123451963046E-2</v>
      </c>
      <c r="K22" s="97">
        <f t="shared" si="30"/>
        <v>3.7945802465687906E-2</v>
      </c>
      <c r="L22" s="97">
        <f t="shared" si="30"/>
        <v>2.7104144618348536E-2</v>
      </c>
      <c r="M22" s="97">
        <f t="shared" si="30"/>
        <v>1.9360103298820319E-2</v>
      </c>
      <c r="N22" s="97">
        <f t="shared" si="30"/>
        <v>1.3828645213443069E-2</v>
      </c>
      <c r="P22" s="173"/>
      <c r="Q22" s="181"/>
      <c r="R22" s="20" t="s">
        <v>81</v>
      </c>
      <c r="S22" s="97">
        <f>$E$12*S20</f>
        <v>0.2857142857142857</v>
      </c>
      <c r="T22" s="97">
        <f t="shared" ref="T22:AB22" si="31">$E$12*T20</f>
        <v>0.20408163265306123</v>
      </c>
      <c r="U22" s="97">
        <f t="shared" si="31"/>
        <v>0.14577259475218662</v>
      </c>
      <c r="V22" s="97">
        <f t="shared" si="31"/>
        <v>0.10412328196584753</v>
      </c>
      <c r="W22" s="97">
        <f t="shared" si="31"/>
        <v>7.4373772832748264E-2</v>
      </c>
      <c r="X22" s="97">
        <f t="shared" si="31"/>
        <v>5.3124123451963046E-2</v>
      </c>
      <c r="Y22" s="97">
        <f t="shared" si="31"/>
        <v>3.7945802465687906E-2</v>
      </c>
      <c r="Z22" s="97">
        <f t="shared" si="31"/>
        <v>2.7104144618348536E-2</v>
      </c>
      <c r="AA22" s="97">
        <f t="shared" si="31"/>
        <v>1.9360103298820319E-2</v>
      </c>
      <c r="AB22" s="97">
        <f t="shared" si="31"/>
        <v>1.3828645213443069E-2</v>
      </c>
      <c r="AC22" s="5"/>
      <c r="AD22" s="173"/>
      <c r="AE22" s="181"/>
      <c r="AF22" s="20" t="s">
        <v>81</v>
      </c>
      <c r="AG22" s="97">
        <f>$E$12*AG20</f>
        <v>0.2857142857142857</v>
      </c>
      <c r="AH22" s="97">
        <f t="shared" ref="AH22:AP22" si="32">$E$12*AH20</f>
        <v>0.20408163265306123</v>
      </c>
      <c r="AI22" s="97">
        <f t="shared" si="32"/>
        <v>0.14577259475218662</v>
      </c>
      <c r="AJ22" s="97">
        <f t="shared" si="32"/>
        <v>0.10412328196584753</v>
      </c>
      <c r="AK22" s="97">
        <f t="shared" si="32"/>
        <v>7.4373772832748264E-2</v>
      </c>
      <c r="AL22" s="97">
        <f t="shared" si="32"/>
        <v>5.3124123451963046E-2</v>
      </c>
      <c r="AM22" s="97">
        <f t="shared" si="32"/>
        <v>3.7945802465687906E-2</v>
      </c>
      <c r="AN22" s="97">
        <f t="shared" si="32"/>
        <v>2.7104144618348536E-2</v>
      </c>
      <c r="AO22" s="97">
        <f t="shared" si="32"/>
        <v>1.9360103298820319E-2</v>
      </c>
      <c r="AP22" s="97">
        <f t="shared" si="32"/>
        <v>1.3828645213443069E-2</v>
      </c>
      <c r="AQ22" s="5"/>
      <c r="AR22" s="173"/>
      <c r="AS22" s="181"/>
      <c r="AT22" s="20" t="s">
        <v>81</v>
      </c>
      <c r="AU22" s="97">
        <f>$E$12*AU20</f>
        <v>0.2857142857142857</v>
      </c>
      <c r="AV22" s="97">
        <f t="shared" ref="AV22:BD22" si="33">$E$12*AV20</f>
        <v>0.20408163265306123</v>
      </c>
      <c r="AW22" s="97">
        <f t="shared" si="33"/>
        <v>0.14577259475218662</v>
      </c>
      <c r="AX22" s="97">
        <f t="shared" si="33"/>
        <v>0.10412328196584753</v>
      </c>
      <c r="AY22" s="97">
        <f t="shared" si="33"/>
        <v>7.4373772832748264E-2</v>
      </c>
      <c r="AZ22" s="97">
        <f t="shared" si="33"/>
        <v>5.3124123451963046E-2</v>
      </c>
      <c r="BA22" s="97">
        <f t="shared" si="33"/>
        <v>3.7945802465687906E-2</v>
      </c>
      <c r="BB22" s="97">
        <f t="shared" si="33"/>
        <v>2.7104144618348536E-2</v>
      </c>
      <c r="BC22" s="97">
        <f t="shared" si="33"/>
        <v>1.9360103298820319E-2</v>
      </c>
      <c r="BD22" s="97">
        <f t="shared" si="33"/>
        <v>1.3828645213443069E-2</v>
      </c>
      <c r="BE22" s="5"/>
      <c r="BF22" s="173"/>
      <c r="BG22" s="181"/>
      <c r="BH22" s="20" t="s">
        <v>81</v>
      </c>
      <c r="BI22" s="97">
        <f>$E$12*BI20</f>
        <v>0.2857142857142857</v>
      </c>
      <c r="BJ22" s="97">
        <f t="shared" ref="BJ22:BR22" si="34">$E$12*BJ20</f>
        <v>0.20408163265306123</v>
      </c>
      <c r="BK22" s="97">
        <f t="shared" si="34"/>
        <v>0.14577259475218662</v>
      </c>
      <c r="BL22" s="97">
        <f t="shared" si="34"/>
        <v>0.10412328196584753</v>
      </c>
      <c r="BM22" s="97">
        <f t="shared" si="34"/>
        <v>7.4373772832748264E-2</v>
      </c>
      <c r="BN22" s="97">
        <f t="shared" si="34"/>
        <v>5.3124123451963046E-2</v>
      </c>
      <c r="BO22" s="97">
        <f t="shared" si="34"/>
        <v>3.7945802465687906E-2</v>
      </c>
      <c r="BP22" s="97">
        <f t="shared" si="34"/>
        <v>2.7104144618348536E-2</v>
      </c>
      <c r="BQ22" s="97">
        <f t="shared" si="34"/>
        <v>1.9360103298820319E-2</v>
      </c>
      <c r="BR22" s="97">
        <f t="shared" si="34"/>
        <v>1.3828645213443069E-2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0.16281311358362588</v>
      </c>
      <c r="J23" s="27"/>
      <c r="K23" s="27"/>
      <c r="L23" s="27"/>
      <c r="M23" s="27"/>
      <c r="N23" s="97">
        <f>SUM(E22:N22)/10</f>
        <v>9.6542838696639224E-2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0.16281311358362588</v>
      </c>
      <c r="X23" s="27"/>
      <c r="Y23" s="27"/>
      <c r="Z23" s="27"/>
      <c r="AA23" s="27"/>
      <c r="AB23" s="97">
        <f>SUM(S22:AB22)/10</f>
        <v>9.6542838696639224E-2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0.16281311358362588</v>
      </c>
      <c r="AL23" s="27"/>
      <c r="AM23" s="27"/>
      <c r="AN23" s="27"/>
      <c r="AO23" s="27"/>
      <c r="AP23" s="97">
        <f>SUM(AG22:AP22)/10</f>
        <v>9.6542838696639224E-2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0.16281311358362588</v>
      </c>
      <c r="AZ23" s="27"/>
      <c r="BA23" s="27"/>
      <c r="BB23" s="27"/>
      <c r="BC23" s="27"/>
      <c r="BD23" s="97">
        <f>SUM(AU22:BD22)/10</f>
        <v>9.6542838696639224E-2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0.16281311358362588</v>
      </c>
      <c r="BN23" s="27"/>
      <c r="BO23" s="27"/>
      <c r="BP23" s="27"/>
      <c r="BQ23" s="27"/>
      <c r="BR23" s="97">
        <f>SUM(BI22:BR22)/10</f>
        <v>9.6542838696639224E-2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0.5714285714285714</v>
      </c>
      <c r="F24" s="18">
        <f t="shared" ref="F24:N24" si="35">F20+F22</f>
        <v>0.40816326530612246</v>
      </c>
      <c r="G24" s="18">
        <f t="shared" si="35"/>
        <v>0.29154518950437325</v>
      </c>
      <c r="H24" s="18">
        <f t="shared" si="35"/>
        <v>0.20824656393169505</v>
      </c>
      <c r="I24" s="18">
        <f t="shared" si="35"/>
        <v>0.14874754566549653</v>
      </c>
      <c r="J24" s="18">
        <f t="shared" si="35"/>
        <v>0.10624824690392609</v>
      </c>
      <c r="K24" s="18">
        <f t="shared" si="35"/>
        <v>7.5891604931375811E-2</v>
      </c>
      <c r="L24" s="18">
        <f t="shared" si="35"/>
        <v>5.4208289236697071E-2</v>
      </c>
      <c r="M24" s="18">
        <f t="shared" si="35"/>
        <v>3.8720206597640638E-2</v>
      </c>
      <c r="N24" s="18">
        <f t="shared" si="35"/>
        <v>2.7657290426886139E-2</v>
      </c>
      <c r="P24" s="173"/>
      <c r="Q24" s="181"/>
      <c r="R24" s="16" t="s">
        <v>83</v>
      </c>
      <c r="S24" s="18">
        <f>S20+S22</f>
        <v>0.5714285714285714</v>
      </c>
      <c r="T24" s="18">
        <f t="shared" ref="T24:AB24" si="36">T20+T22</f>
        <v>0.40816326530612246</v>
      </c>
      <c r="U24" s="18">
        <f t="shared" si="36"/>
        <v>0.29154518950437325</v>
      </c>
      <c r="V24" s="18">
        <f t="shared" si="36"/>
        <v>0.20824656393169505</v>
      </c>
      <c r="W24" s="18">
        <f t="shared" si="36"/>
        <v>0.14874754566549653</v>
      </c>
      <c r="X24" s="18">
        <f t="shared" si="36"/>
        <v>0.10624824690392609</v>
      </c>
      <c r="Y24" s="18">
        <f t="shared" si="36"/>
        <v>7.5891604931375811E-2</v>
      </c>
      <c r="Z24" s="18">
        <f t="shared" si="36"/>
        <v>5.4208289236697071E-2</v>
      </c>
      <c r="AA24" s="18">
        <f t="shared" si="36"/>
        <v>3.8720206597640638E-2</v>
      </c>
      <c r="AB24" s="18">
        <f t="shared" si="36"/>
        <v>2.7657290426886139E-2</v>
      </c>
      <c r="AC24" s="5"/>
      <c r="AD24" s="173"/>
      <c r="AE24" s="181"/>
      <c r="AF24" s="16" t="s">
        <v>83</v>
      </c>
      <c r="AG24" s="18">
        <f>AG20+AG22</f>
        <v>0.5714285714285714</v>
      </c>
      <c r="AH24" s="18">
        <f t="shared" ref="AH24:AP24" si="37">AH20+AH22</f>
        <v>0.40816326530612246</v>
      </c>
      <c r="AI24" s="18">
        <f t="shared" si="37"/>
        <v>0.29154518950437325</v>
      </c>
      <c r="AJ24" s="18">
        <f t="shared" si="37"/>
        <v>0.20824656393169505</v>
      </c>
      <c r="AK24" s="18">
        <f t="shared" si="37"/>
        <v>0.14874754566549653</v>
      </c>
      <c r="AL24" s="18">
        <f t="shared" si="37"/>
        <v>0.10624824690392609</v>
      </c>
      <c r="AM24" s="18">
        <f t="shared" si="37"/>
        <v>7.5891604931375811E-2</v>
      </c>
      <c r="AN24" s="18">
        <f t="shared" si="37"/>
        <v>5.4208289236697071E-2</v>
      </c>
      <c r="AO24" s="18">
        <f t="shared" si="37"/>
        <v>3.8720206597640638E-2</v>
      </c>
      <c r="AP24" s="18">
        <f t="shared" si="37"/>
        <v>2.7657290426886139E-2</v>
      </c>
      <c r="AQ24" s="5"/>
      <c r="AR24" s="173"/>
      <c r="AS24" s="181"/>
      <c r="AT24" s="16" t="s">
        <v>83</v>
      </c>
      <c r="AU24" s="18">
        <f>AU20+AU22</f>
        <v>0.5714285714285714</v>
      </c>
      <c r="AV24" s="18">
        <f t="shared" ref="AV24:BD24" si="38">AV20+AV22</f>
        <v>0.40816326530612246</v>
      </c>
      <c r="AW24" s="18">
        <f t="shared" si="38"/>
        <v>0.29154518950437325</v>
      </c>
      <c r="AX24" s="18">
        <f t="shared" si="38"/>
        <v>0.20824656393169505</v>
      </c>
      <c r="AY24" s="18">
        <f t="shared" si="38"/>
        <v>0.14874754566549653</v>
      </c>
      <c r="AZ24" s="18">
        <f t="shared" si="38"/>
        <v>0.10624824690392609</v>
      </c>
      <c r="BA24" s="18">
        <f t="shared" si="38"/>
        <v>7.5891604931375811E-2</v>
      </c>
      <c r="BB24" s="18">
        <f t="shared" si="38"/>
        <v>5.4208289236697071E-2</v>
      </c>
      <c r="BC24" s="18">
        <f t="shared" si="38"/>
        <v>3.8720206597640638E-2</v>
      </c>
      <c r="BD24" s="18">
        <f t="shared" si="38"/>
        <v>2.7657290426886139E-2</v>
      </c>
      <c r="BE24" s="5"/>
      <c r="BF24" s="173"/>
      <c r="BG24" s="181"/>
      <c r="BH24" s="16" t="s">
        <v>83</v>
      </c>
      <c r="BI24" s="18">
        <f>BI20+BI22</f>
        <v>0.5714285714285714</v>
      </c>
      <c r="BJ24" s="18">
        <f t="shared" ref="BJ24:BR24" si="39">BJ20+BJ22</f>
        <v>0.40816326530612246</v>
      </c>
      <c r="BK24" s="18">
        <f t="shared" si="39"/>
        <v>0.29154518950437325</v>
      </c>
      <c r="BL24" s="18">
        <f t="shared" si="39"/>
        <v>0.20824656393169505</v>
      </c>
      <c r="BM24" s="18">
        <f t="shared" si="39"/>
        <v>0.14874754566549653</v>
      </c>
      <c r="BN24" s="18">
        <f t="shared" si="39"/>
        <v>0.10624824690392609</v>
      </c>
      <c r="BO24" s="18">
        <f t="shared" si="39"/>
        <v>7.5891604931375811E-2</v>
      </c>
      <c r="BP24" s="18">
        <f t="shared" si="39"/>
        <v>5.4208289236697071E-2</v>
      </c>
      <c r="BQ24" s="18">
        <f t="shared" si="39"/>
        <v>3.8720206597640638E-2</v>
      </c>
      <c r="BR24" s="18">
        <f t="shared" si="39"/>
        <v>2.7657290426886139E-2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0.32562622716725176</v>
      </c>
      <c r="J25" s="17"/>
      <c r="K25" s="17"/>
      <c r="L25" s="17"/>
      <c r="M25" s="17"/>
      <c r="N25" s="18">
        <f>SUM(E24:N24)/10</f>
        <v>0.19308567739327845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0.32562622716725176</v>
      </c>
      <c r="X25" s="17"/>
      <c r="Y25" s="17"/>
      <c r="Z25" s="17"/>
      <c r="AA25" s="17"/>
      <c r="AB25" s="18">
        <f>SUM(S24:AB24)/10</f>
        <v>0.19308567739327845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0.32562622716725176</v>
      </c>
      <c r="AL25" s="17"/>
      <c r="AM25" s="17"/>
      <c r="AN25" s="17"/>
      <c r="AO25" s="17"/>
      <c r="AP25" s="18">
        <f>SUM(AG24:AP24)/10</f>
        <v>0.19308567739327845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0.32562622716725176</v>
      </c>
      <c r="AZ25" s="17"/>
      <c r="BA25" s="17"/>
      <c r="BB25" s="17"/>
      <c r="BC25" s="17"/>
      <c r="BD25" s="18">
        <f>SUM(AU24:BD24)/10</f>
        <v>0.19308567739327845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0.32562622716725176</v>
      </c>
      <c r="BN25" s="17"/>
      <c r="BO25" s="17"/>
      <c r="BP25" s="17"/>
      <c r="BQ25" s="17"/>
      <c r="BR25" s="18">
        <f>SUM(BI24:BR24)/10</f>
        <v>0.19308567739327845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2.7142857142857142E-2</v>
      </c>
      <c r="F26" s="18">
        <f>((1+$E$12)*$E$5)+($E$5*F19)</f>
        <v>2.5102040816326533E-2</v>
      </c>
      <c r="G26" s="18">
        <f t="shared" ref="G26:N26" si="40">((1+$E$12)*$E$5)+($E$5*G19)</f>
        <v>2.3644314868804667E-2</v>
      </c>
      <c r="H26" s="18">
        <f t="shared" si="40"/>
        <v>2.2603082049146191E-2</v>
      </c>
      <c r="I26" s="18">
        <f t="shared" si="40"/>
        <v>2.1859344320818708E-2</v>
      </c>
      <c r="J26" s="18">
        <f t="shared" si="40"/>
        <v>2.1328103086299077E-2</v>
      </c>
      <c r="K26" s="18">
        <f t="shared" si="40"/>
        <v>2.0948645061642197E-2</v>
      </c>
      <c r="L26" s="18">
        <f t="shared" si="40"/>
        <v>2.0677603615458711E-2</v>
      </c>
      <c r="M26" s="18">
        <f t="shared" si="40"/>
        <v>2.048400258247051E-2</v>
      </c>
      <c r="N26" s="18">
        <f t="shared" si="40"/>
        <v>2.0345716130336079E-2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2.7142857142857142E-2</v>
      </c>
      <c r="T26" s="18">
        <f>((1+$E$12)*$E$5)+($E$5*T19)</f>
        <v>2.5102040816326533E-2</v>
      </c>
      <c r="U26" s="18">
        <f t="shared" ref="U26:AB26" si="41">((1+$E$12)*$E$5)+($E$5*U19)</f>
        <v>2.3644314868804667E-2</v>
      </c>
      <c r="V26" s="18">
        <f t="shared" si="41"/>
        <v>2.2603082049146191E-2</v>
      </c>
      <c r="W26" s="18">
        <f t="shared" si="41"/>
        <v>2.1859344320818708E-2</v>
      </c>
      <c r="X26" s="18">
        <f t="shared" si="41"/>
        <v>2.1328103086299077E-2</v>
      </c>
      <c r="Y26" s="18">
        <f t="shared" si="41"/>
        <v>2.0948645061642197E-2</v>
      </c>
      <c r="Z26" s="18">
        <f t="shared" si="41"/>
        <v>2.0677603615458711E-2</v>
      </c>
      <c r="AA26" s="18">
        <f t="shared" si="41"/>
        <v>2.048400258247051E-2</v>
      </c>
      <c r="AB26" s="18">
        <f t="shared" si="41"/>
        <v>2.0345716130336079E-2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2.7142857142857142E-2</v>
      </c>
      <c r="AH26" s="18">
        <f>((1+$E$12)*$E$5)+($E$5*AH19)</f>
        <v>2.5102040816326533E-2</v>
      </c>
      <c r="AI26" s="18">
        <f t="shared" ref="AI26:AP26" si="42">((1+$E$12)*$E$5)+($E$5*AI19)</f>
        <v>2.3644314868804667E-2</v>
      </c>
      <c r="AJ26" s="18">
        <f t="shared" si="42"/>
        <v>2.2603082049146191E-2</v>
      </c>
      <c r="AK26" s="18">
        <f t="shared" si="42"/>
        <v>2.1859344320818708E-2</v>
      </c>
      <c r="AL26" s="18">
        <f t="shared" si="42"/>
        <v>2.1328103086299077E-2</v>
      </c>
      <c r="AM26" s="18">
        <f t="shared" si="42"/>
        <v>2.0948645061642197E-2</v>
      </c>
      <c r="AN26" s="18">
        <f t="shared" si="42"/>
        <v>2.0677603615458711E-2</v>
      </c>
      <c r="AO26" s="18">
        <f t="shared" si="42"/>
        <v>2.048400258247051E-2</v>
      </c>
      <c r="AP26" s="18">
        <f t="shared" si="42"/>
        <v>2.0345716130336079E-2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2.7142857142857142E-2</v>
      </c>
      <c r="AV26" s="18">
        <f>((1+$E$12)*$E$5)+($E$5*AV19)</f>
        <v>2.5102040816326533E-2</v>
      </c>
      <c r="AW26" s="18">
        <f t="shared" ref="AW26:BD26" si="43">((1+$E$12)*$E$5)+($E$5*AW19)</f>
        <v>2.3644314868804667E-2</v>
      </c>
      <c r="AX26" s="18">
        <f t="shared" si="43"/>
        <v>2.2603082049146191E-2</v>
      </c>
      <c r="AY26" s="18">
        <f t="shared" si="43"/>
        <v>2.1859344320818708E-2</v>
      </c>
      <c r="AZ26" s="18">
        <f t="shared" si="43"/>
        <v>2.1328103086299077E-2</v>
      </c>
      <c r="BA26" s="18">
        <f t="shared" si="43"/>
        <v>2.0948645061642197E-2</v>
      </c>
      <c r="BB26" s="18">
        <f t="shared" si="43"/>
        <v>2.0677603615458711E-2</v>
      </c>
      <c r="BC26" s="18">
        <f t="shared" si="43"/>
        <v>2.048400258247051E-2</v>
      </c>
      <c r="BD26" s="18">
        <f t="shared" si="43"/>
        <v>2.0345716130336079E-2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2.7142857142857142E-2</v>
      </c>
      <c r="BJ26" s="18">
        <f>((1+$E$12)*$E$5)+($E$5*BJ19)</f>
        <v>2.5102040816326533E-2</v>
      </c>
      <c r="BK26" s="18">
        <f t="shared" ref="BK26:BR26" si="44">((1+$E$12)*$E$5)+($E$5*BK19)</f>
        <v>2.3644314868804667E-2</v>
      </c>
      <c r="BL26" s="18">
        <f t="shared" si="44"/>
        <v>2.2603082049146191E-2</v>
      </c>
      <c r="BM26" s="18">
        <f t="shared" si="44"/>
        <v>2.1859344320818708E-2</v>
      </c>
      <c r="BN26" s="18">
        <f t="shared" si="44"/>
        <v>2.1328103086299077E-2</v>
      </c>
      <c r="BO26" s="18">
        <f t="shared" si="44"/>
        <v>2.0948645061642197E-2</v>
      </c>
      <c r="BP26" s="18">
        <f t="shared" si="44"/>
        <v>2.0677603615458711E-2</v>
      </c>
      <c r="BQ26" s="18">
        <f t="shared" si="44"/>
        <v>2.048400258247051E-2</v>
      </c>
      <c r="BR26" s="18">
        <f t="shared" si="44"/>
        <v>2.0345716130336079E-2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2.4070327839590649E-2</v>
      </c>
      <c r="J27" s="17"/>
      <c r="K27" s="17"/>
      <c r="L27" s="17"/>
      <c r="M27" s="17"/>
      <c r="N27" s="18">
        <f>SUM(E26:N26)/10</f>
        <v>2.2413570967415981E-2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2.4070327839590649E-2</v>
      </c>
      <c r="X27" s="17"/>
      <c r="Y27" s="17"/>
      <c r="Z27" s="17"/>
      <c r="AA27" s="17"/>
      <c r="AB27" s="18">
        <f>SUM(S26:AB26)/10</f>
        <v>2.2413570967415981E-2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2.4070327839590649E-2</v>
      </c>
      <c r="AL27" s="17"/>
      <c r="AM27" s="17"/>
      <c r="AN27" s="17"/>
      <c r="AO27" s="17"/>
      <c r="AP27" s="18">
        <f>SUM(AG26:AP26)/10</f>
        <v>2.2413570967415981E-2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2.4070327839590649E-2</v>
      </c>
      <c r="AZ27" s="17"/>
      <c r="BA27" s="17"/>
      <c r="BB27" s="17"/>
      <c r="BC27" s="17"/>
      <c r="BD27" s="18">
        <f>SUM(AU26:BD26)/10</f>
        <v>2.2413570967415981E-2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2.4070327839590649E-2</v>
      </c>
      <c r="BN27" s="17"/>
      <c r="BO27" s="17"/>
      <c r="BP27" s="17"/>
      <c r="BQ27" s="17"/>
      <c r="BR27" s="18">
        <f>SUM(BI26:BR26)/10</f>
        <v>2.2413570967415981E-2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2.7142857142857142E-2</v>
      </c>
      <c r="F28" s="97">
        <f t="shared" ref="F28:N28" si="45">E28+F26</f>
        <v>5.2244897959183675E-2</v>
      </c>
      <c r="G28" s="97">
        <f t="shared" si="45"/>
        <v>7.5889212827988342E-2</v>
      </c>
      <c r="H28" s="97">
        <f t="shared" si="45"/>
        <v>9.849229487713454E-2</v>
      </c>
      <c r="I28" s="97">
        <f t="shared" si="45"/>
        <v>0.12035163919795325</v>
      </c>
      <c r="J28" s="97">
        <f t="shared" si="45"/>
        <v>0.14167974228425231</v>
      </c>
      <c r="K28" s="97">
        <f t="shared" si="45"/>
        <v>0.16262838734589452</v>
      </c>
      <c r="L28" s="97">
        <f t="shared" si="45"/>
        <v>0.18330599096135322</v>
      </c>
      <c r="M28" s="97">
        <f t="shared" si="45"/>
        <v>0.20378999354382374</v>
      </c>
      <c r="N28" s="97">
        <f t="shared" si="45"/>
        <v>0.22413570967415983</v>
      </c>
      <c r="P28" s="173"/>
      <c r="Q28" s="181"/>
      <c r="R28" s="20" t="s">
        <v>53</v>
      </c>
      <c r="S28" s="97">
        <f>S26</f>
        <v>2.7142857142857142E-2</v>
      </c>
      <c r="T28" s="97">
        <f t="shared" ref="T28:AB28" si="46">S28+T26</f>
        <v>5.2244897959183675E-2</v>
      </c>
      <c r="U28" s="97">
        <f t="shared" si="46"/>
        <v>7.5889212827988342E-2</v>
      </c>
      <c r="V28" s="97">
        <f t="shared" si="46"/>
        <v>9.849229487713454E-2</v>
      </c>
      <c r="W28" s="97">
        <f t="shared" si="46"/>
        <v>0.12035163919795325</v>
      </c>
      <c r="X28" s="97">
        <f t="shared" si="46"/>
        <v>0.14167974228425231</v>
      </c>
      <c r="Y28" s="97">
        <f t="shared" si="46"/>
        <v>0.16262838734589452</v>
      </c>
      <c r="Z28" s="97">
        <f t="shared" si="46"/>
        <v>0.18330599096135322</v>
      </c>
      <c r="AA28" s="97">
        <f t="shared" si="46"/>
        <v>0.20378999354382374</v>
      </c>
      <c r="AB28" s="97">
        <f t="shared" si="46"/>
        <v>0.22413570967415983</v>
      </c>
      <c r="AC28" s="5"/>
      <c r="AD28" s="173"/>
      <c r="AE28" s="181"/>
      <c r="AF28" s="20" t="s">
        <v>53</v>
      </c>
      <c r="AG28" s="97">
        <f>AG26</f>
        <v>2.7142857142857142E-2</v>
      </c>
      <c r="AH28" s="97">
        <f t="shared" ref="AH28:AP28" si="47">AG28+AH26</f>
        <v>5.2244897959183675E-2</v>
      </c>
      <c r="AI28" s="97">
        <f t="shared" si="47"/>
        <v>7.5889212827988342E-2</v>
      </c>
      <c r="AJ28" s="97">
        <f t="shared" si="47"/>
        <v>9.849229487713454E-2</v>
      </c>
      <c r="AK28" s="97">
        <f t="shared" si="47"/>
        <v>0.12035163919795325</v>
      </c>
      <c r="AL28" s="97">
        <f t="shared" si="47"/>
        <v>0.14167974228425231</v>
      </c>
      <c r="AM28" s="97">
        <f t="shared" si="47"/>
        <v>0.16262838734589452</v>
      </c>
      <c r="AN28" s="97">
        <f t="shared" si="47"/>
        <v>0.18330599096135322</v>
      </c>
      <c r="AO28" s="97">
        <f t="shared" si="47"/>
        <v>0.20378999354382374</v>
      </c>
      <c r="AP28" s="97">
        <f t="shared" si="47"/>
        <v>0.22413570967415983</v>
      </c>
      <c r="AQ28" s="5"/>
      <c r="AR28" s="173"/>
      <c r="AS28" s="181"/>
      <c r="AT28" s="20" t="s">
        <v>53</v>
      </c>
      <c r="AU28" s="97">
        <f>AU26</f>
        <v>2.7142857142857142E-2</v>
      </c>
      <c r="AV28" s="97">
        <f t="shared" ref="AV28:BD28" si="48">AU28+AV26</f>
        <v>5.2244897959183675E-2</v>
      </c>
      <c r="AW28" s="97">
        <f t="shared" si="48"/>
        <v>7.5889212827988342E-2</v>
      </c>
      <c r="AX28" s="97">
        <f t="shared" si="48"/>
        <v>9.849229487713454E-2</v>
      </c>
      <c r="AY28" s="97">
        <f t="shared" si="48"/>
        <v>0.12035163919795325</v>
      </c>
      <c r="AZ28" s="97">
        <f t="shared" si="48"/>
        <v>0.14167974228425231</v>
      </c>
      <c r="BA28" s="97">
        <f t="shared" si="48"/>
        <v>0.16262838734589452</v>
      </c>
      <c r="BB28" s="97">
        <f t="shared" si="48"/>
        <v>0.18330599096135322</v>
      </c>
      <c r="BC28" s="97">
        <f t="shared" si="48"/>
        <v>0.20378999354382374</v>
      </c>
      <c r="BD28" s="97">
        <f t="shared" si="48"/>
        <v>0.22413570967415983</v>
      </c>
      <c r="BE28" s="5"/>
      <c r="BF28" s="173"/>
      <c r="BG28" s="181"/>
      <c r="BH28" s="20" t="s">
        <v>53</v>
      </c>
      <c r="BI28" s="97">
        <f>BI26</f>
        <v>2.7142857142857142E-2</v>
      </c>
      <c r="BJ28" s="97">
        <f t="shared" ref="BJ28:BR28" si="49">BI28+BJ26</f>
        <v>5.2244897959183675E-2</v>
      </c>
      <c r="BK28" s="97">
        <f t="shared" si="49"/>
        <v>7.5889212827988342E-2</v>
      </c>
      <c r="BL28" s="97">
        <f t="shared" si="49"/>
        <v>9.849229487713454E-2</v>
      </c>
      <c r="BM28" s="97">
        <f t="shared" si="49"/>
        <v>0.12035163919795325</v>
      </c>
      <c r="BN28" s="97">
        <f t="shared" si="49"/>
        <v>0.14167974228425231</v>
      </c>
      <c r="BO28" s="97">
        <f t="shared" si="49"/>
        <v>0.16262838734589452</v>
      </c>
      <c r="BP28" s="97">
        <f t="shared" si="49"/>
        <v>0.18330599096135322</v>
      </c>
      <c r="BQ28" s="97">
        <f t="shared" si="49"/>
        <v>0.20378999354382374</v>
      </c>
      <c r="BR28" s="97">
        <f t="shared" si="49"/>
        <v>0.22413570967415983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0.03</v>
      </c>
      <c r="F29" s="97">
        <f t="shared" ref="F29:N29" si="50">((1+$E$12)*$E$5)+$E$5</f>
        <v>0.03</v>
      </c>
      <c r="G29" s="97">
        <f t="shared" si="50"/>
        <v>0.03</v>
      </c>
      <c r="H29" s="97">
        <f t="shared" si="50"/>
        <v>0.03</v>
      </c>
      <c r="I29" s="97">
        <f t="shared" si="50"/>
        <v>0.03</v>
      </c>
      <c r="J29" s="97">
        <f t="shared" si="50"/>
        <v>0.03</v>
      </c>
      <c r="K29" s="97">
        <f t="shared" si="50"/>
        <v>0.03</v>
      </c>
      <c r="L29" s="97">
        <f t="shared" si="50"/>
        <v>0.03</v>
      </c>
      <c r="M29" s="97">
        <f t="shared" si="50"/>
        <v>0.03</v>
      </c>
      <c r="N29" s="97">
        <f t="shared" si="50"/>
        <v>0.03</v>
      </c>
      <c r="O29" s="12"/>
      <c r="P29" s="173"/>
      <c r="Q29" s="181"/>
      <c r="R29" s="20" t="s">
        <v>107</v>
      </c>
      <c r="S29" s="97">
        <f>((1+$E$12)*$E$5)+$E$5</f>
        <v>0.03</v>
      </c>
      <c r="T29" s="97">
        <f t="shared" ref="T29:AB29" si="51">((1+$E$12)*$E$5)+$E$5</f>
        <v>0.03</v>
      </c>
      <c r="U29" s="97">
        <f t="shared" si="51"/>
        <v>0.03</v>
      </c>
      <c r="V29" s="97">
        <f t="shared" si="51"/>
        <v>0.03</v>
      </c>
      <c r="W29" s="97">
        <f t="shared" si="51"/>
        <v>0.03</v>
      </c>
      <c r="X29" s="97">
        <f t="shared" si="51"/>
        <v>0.03</v>
      </c>
      <c r="Y29" s="97">
        <f t="shared" si="51"/>
        <v>0.03</v>
      </c>
      <c r="Z29" s="97">
        <f t="shared" si="51"/>
        <v>0.03</v>
      </c>
      <c r="AA29" s="97">
        <f t="shared" si="51"/>
        <v>0.03</v>
      </c>
      <c r="AB29" s="97">
        <f t="shared" si="51"/>
        <v>0.03</v>
      </c>
      <c r="AC29" s="12"/>
      <c r="AD29" s="173"/>
      <c r="AE29" s="181"/>
      <c r="AF29" s="20" t="s">
        <v>107</v>
      </c>
      <c r="AG29" s="97">
        <f>((1+$E$12)*$E$5)+$E$5</f>
        <v>0.03</v>
      </c>
      <c r="AH29" s="97">
        <f t="shared" ref="AH29:AP29" si="52">((1+$E$12)*$E$5)+$E$5</f>
        <v>0.03</v>
      </c>
      <c r="AI29" s="97">
        <f t="shared" si="52"/>
        <v>0.03</v>
      </c>
      <c r="AJ29" s="97">
        <f t="shared" si="52"/>
        <v>0.03</v>
      </c>
      <c r="AK29" s="97">
        <f t="shared" si="52"/>
        <v>0.03</v>
      </c>
      <c r="AL29" s="97">
        <f t="shared" si="52"/>
        <v>0.03</v>
      </c>
      <c r="AM29" s="97">
        <f t="shared" si="52"/>
        <v>0.03</v>
      </c>
      <c r="AN29" s="97">
        <f t="shared" si="52"/>
        <v>0.03</v>
      </c>
      <c r="AO29" s="97">
        <f t="shared" si="52"/>
        <v>0.03</v>
      </c>
      <c r="AP29" s="97">
        <f t="shared" si="52"/>
        <v>0.03</v>
      </c>
      <c r="AQ29" s="12"/>
      <c r="AR29" s="173"/>
      <c r="AS29" s="181"/>
      <c r="AT29" s="20" t="s">
        <v>107</v>
      </c>
      <c r="AU29" s="97">
        <f>((1+$E$12)*$E$5)+$E$5</f>
        <v>0.03</v>
      </c>
      <c r="AV29" s="97">
        <f t="shared" ref="AV29:BD29" si="53">((1+$E$12)*$E$5)+$E$5</f>
        <v>0.03</v>
      </c>
      <c r="AW29" s="97">
        <f t="shared" si="53"/>
        <v>0.03</v>
      </c>
      <c r="AX29" s="97">
        <f t="shared" si="53"/>
        <v>0.03</v>
      </c>
      <c r="AY29" s="97">
        <f t="shared" si="53"/>
        <v>0.03</v>
      </c>
      <c r="AZ29" s="97">
        <f t="shared" si="53"/>
        <v>0.03</v>
      </c>
      <c r="BA29" s="97">
        <f t="shared" si="53"/>
        <v>0.03</v>
      </c>
      <c r="BB29" s="97">
        <f t="shared" si="53"/>
        <v>0.03</v>
      </c>
      <c r="BC29" s="97">
        <f t="shared" si="53"/>
        <v>0.03</v>
      </c>
      <c r="BD29" s="97">
        <f t="shared" si="53"/>
        <v>0.03</v>
      </c>
      <c r="BE29" s="12"/>
      <c r="BF29" s="173"/>
      <c r="BG29" s="181"/>
      <c r="BH29" s="20" t="s">
        <v>107</v>
      </c>
      <c r="BI29" s="97">
        <f>((1+$E$12)*$E$5)+$E$5</f>
        <v>0.03</v>
      </c>
      <c r="BJ29" s="97">
        <f t="shared" ref="BJ29:BR29" si="54">((1+$E$12)*$E$5)+$E$5</f>
        <v>0.03</v>
      </c>
      <c r="BK29" s="97">
        <f t="shared" si="54"/>
        <v>0.03</v>
      </c>
      <c r="BL29" s="97">
        <f t="shared" si="54"/>
        <v>0.03</v>
      </c>
      <c r="BM29" s="97">
        <f t="shared" si="54"/>
        <v>0.03</v>
      </c>
      <c r="BN29" s="97">
        <f t="shared" si="54"/>
        <v>0.03</v>
      </c>
      <c r="BO29" s="97">
        <f t="shared" si="54"/>
        <v>0.03</v>
      </c>
      <c r="BP29" s="97">
        <f t="shared" si="54"/>
        <v>0.03</v>
      </c>
      <c r="BQ29" s="97">
        <f t="shared" si="54"/>
        <v>0.03</v>
      </c>
      <c r="BR29" s="97">
        <f t="shared" si="54"/>
        <v>0.03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0.03</v>
      </c>
      <c r="F30" s="97">
        <f>E30+F29</f>
        <v>0.06</v>
      </c>
      <c r="G30" s="97">
        <f t="shared" ref="G30:N30" si="55">F30+G29</f>
        <v>0.09</v>
      </c>
      <c r="H30" s="97">
        <f t="shared" si="55"/>
        <v>0.12</v>
      </c>
      <c r="I30" s="97">
        <f t="shared" si="55"/>
        <v>0.15</v>
      </c>
      <c r="J30" s="97">
        <f t="shared" si="55"/>
        <v>0.18</v>
      </c>
      <c r="K30" s="97">
        <f t="shared" si="55"/>
        <v>0.21</v>
      </c>
      <c r="L30" s="97">
        <f t="shared" si="55"/>
        <v>0.24</v>
      </c>
      <c r="M30" s="97">
        <f t="shared" si="55"/>
        <v>0.27</v>
      </c>
      <c r="N30" s="97">
        <f t="shared" si="55"/>
        <v>0.30000000000000004</v>
      </c>
      <c r="O30" s="12"/>
      <c r="P30" s="164"/>
      <c r="Q30" s="182"/>
      <c r="R30" s="20" t="s">
        <v>108</v>
      </c>
      <c r="S30" s="97">
        <f>S29</f>
        <v>0.03</v>
      </c>
      <c r="T30" s="97">
        <f>S30+T29</f>
        <v>0.06</v>
      </c>
      <c r="U30" s="97">
        <f t="shared" ref="U30:AB30" si="56">T30+U29</f>
        <v>0.09</v>
      </c>
      <c r="V30" s="97">
        <f t="shared" si="56"/>
        <v>0.12</v>
      </c>
      <c r="W30" s="97">
        <f t="shared" si="56"/>
        <v>0.15</v>
      </c>
      <c r="X30" s="97">
        <f t="shared" si="56"/>
        <v>0.18</v>
      </c>
      <c r="Y30" s="97">
        <f t="shared" si="56"/>
        <v>0.21</v>
      </c>
      <c r="Z30" s="97">
        <f t="shared" si="56"/>
        <v>0.24</v>
      </c>
      <c r="AA30" s="97">
        <f t="shared" si="56"/>
        <v>0.27</v>
      </c>
      <c r="AB30" s="97">
        <f t="shared" si="56"/>
        <v>0.30000000000000004</v>
      </c>
      <c r="AC30" s="12"/>
      <c r="AD30" s="164"/>
      <c r="AE30" s="182"/>
      <c r="AF30" s="20" t="s">
        <v>108</v>
      </c>
      <c r="AG30" s="97">
        <f>AG29</f>
        <v>0.03</v>
      </c>
      <c r="AH30" s="97">
        <f>AG30+AH29</f>
        <v>0.06</v>
      </c>
      <c r="AI30" s="97">
        <f t="shared" ref="AI30:AP30" si="57">AH30+AI29</f>
        <v>0.09</v>
      </c>
      <c r="AJ30" s="97">
        <f t="shared" si="57"/>
        <v>0.12</v>
      </c>
      <c r="AK30" s="97">
        <f t="shared" si="57"/>
        <v>0.15</v>
      </c>
      <c r="AL30" s="97">
        <f t="shared" si="57"/>
        <v>0.18</v>
      </c>
      <c r="AM30" s="97">
        <f t="shared" si="57"/>
        <v>0.21</v>
      </c>
      <c r="AN30" s="97">
        <f t="shared" si="57"/>
        <v>0.24</v>
      </c>
      <c r="AO30" s="97">
        <f t="shared" si="57"/>
        <v>0.27</v>
      </c>
      <c r="AP30" s="97">
        <f t="shared" si="57"/>
        <v>0.30000000000000004</v>
      </c>
      <c r="AQ30" s="12"/>
      <c r="AR30" s="164"/>
      <c r="AS30" s="182"/>
      <c r="AT30" s="20" t="s">
        <v>108</v>
      </c>
      <c r="AU30" s="97">
        <f>AU29</f>
        <v>0.03</v>
      </c>
      <c r="AV30" s="97">
        <f>AU30+AV29</f>
        <v>0.06</v>
      </c>
      <c r="AW30" s="97">
        <f t="shared" ref="AW30:BD30" si="58">AV30+AW29</f>
        <v>0.09</v>
      </c>
      <c r="AX30" s="97">
        <f t="shared" si="58"/>
        <v>0.12</v>
      </c>
      <c r="AY30" s="97">
        <f t="shared" si="58"/>
        <v>0.15</v>
      </c>
      <c r="AZ30" s="97">
        <f t="shared" si="58"/>
        <v>0.18</v>
      </c>
      <c r="BA30" s="97">
        <f t="shared" si="58"/>
        <v>0.21</v>
      </c>
      <c r="BB30" s="97">
        <f t="shared" si="58"/>
        <v>0.24</v>
      </c>
      <c r="BC30" s="97">
        <f t="shared" si="58"/>
        <v>0.27</v>
      </c>
      <c r="BD30" s="97">
        <f t="shared" si="58"/>
        <v>0.30000000000000004</v>
      </c>
      <c r="BE30" s="12"/>
      <c r="BF30" s="164"/>
      <c r="BG30" s="182"/>
      <c r="BH30" s="20" t="s">
        <v>108</v>
      </c>
      <c r="BI30" s="97">
        <f>BI29</f>
        <v>0.03</v>
      </c>
      <c r="BJ30" s="97">
        <f>BI30+BJ29</f>
        <v>0.06</v>
      </c>
      <c r="BK30" s="97">
        <f t="shared" ref="BK30:BR30" si="59">BJ30+BK29</f>
        <v>0.09</v>
      </c>
      <c r="BL30" s="97">
        <f t="shared" si="59"/>
        <v>0.12</v>
      </c>
      <c r="BM30" s="97">
        <f t="shared" si="59"/>
        <v>0.15</v>
      </c>
      <c r="BN30" s="97">
        <f t="shared" si="59"/>
        <v>0.18</v>
      </c>
      <c r="BO30" s="97">
        <f t="shared" si="59"/>
        <v>0.21</v>
      </c>
      <c r="BP30" s="97">
        <f t="shared" si="59"/>
        <v>0.24</v>
      </c>
      <c r="BQ30" s="97">
        <f t="shared" si="59"/>
        <v>0.27</v>
      </c>
      <c r="BR30" s="97">
        <f t="shared" si="59"/>
        <v>0.30000000000000004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0.125</v>
      </c>
      <c r="F34" s="17">
        <f t="shared" ref="F34:N34" si="60">F39*$E$4/F$16</f>
        <v>8.9285714285714288E-2</v>
      </c>
      <c r="G34" s="17">
        <f t="shared" si="60"/>
        <v>6.3775510204081634E-2</v>
      </c>
      <c r="H34" s="17">
        <f t="shared" si="60"/>
        <v>4.5553935860058306E-2</v>
      </c>
      <c r="I34" s="17">
        <f t="shared" si="60"/>
        <v>3.2538525614327365E-2</v>
      </c>
      <c r="J34" s="17">
        <f t="shared" si="60"/>
        <v>2.3241804010233832E-2</v>
      </c>
      <c r="K34" s="17">
        <f t="shared" si="60"/>
        <v>1.6601288578738452E-2</v>
      </c>
      <c r="L34" s="17">
        <f t="shared" si="60"/>
        <v>1.1858063270527464E-2</v>
      </c>
      <c r="M34" s="17">
        <f t="shared" si="60"/>
        <v>8.4700451932339035E-3</v>
      </c>
      <c r="N34" s="17">
        <f t="shared" si="60"/>
        <v>6.0500322808813593E-3</v>
      </c>
      <c r="P34" s="172" t="s">
        <v>16</v>
      </c>
      <c r="Q34" s="165" t="s">
        <v>41</v>
      </c>
      <c r="R34" s="16" t="s">
        <v>83</v>
      </c>
      <c r="S34" s="17">
        <f>S39*$E$4/S$16</f>
        <v>0.10714285714285714</v>
      </c>
      <c r="T34" s="17">
        <f t="shared" ref="T34:AB34" si="61">T39*$E$4/T$16</f>
        <v>7.6530612244897961E-2</v>
      </c>
      <c r="U34" s="17">
        <f t="shared" si="61"/>
        <v>5.466472303206997E-2</v>
      </c>
      <c r="V34" s="17">
        <f t="shared" si="61"/>
        <v>3.9046230737192836E-2</v>
      </c>
      <c r="W34" s="17">
        <f t="shared" si="61"/>
        <v>2.7890164812280599E-2</v>
      </c>
      <c r="X34" s="17">
        <f t="shared" si="61"/>
        <v>1.9921546294486142E-2</v>
      </c>
      <c r="Y34" s="17">
        <f t="shared" si="61"/>
        <v>1.4229675924632958E-2</v>
      </c>
      <c r="Z34" s="17">
        <f t="shared" si="61"/>
        <v>1.0164054231880684E-2</v>
      </c>
      <c r="AA34" s="17">
        <f t="shared" si="61"/>
        <v>7.260038737057631E-3</v>
      </c>
      <c r="AB34" s="17">
        <f t="shared" si="61"/>
        <v>5.1857419550411649E-3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8.9285714285714288E-2</v>
      </c>
      <c r="AH34" s="17">
        <f t="shared" ref="AH34:AP34" si="62">AH39*$E$4/AH$16</f>
        <v>6.3775510204081634E-2</v>
      </c>
      <c r="AI34" s="17">
        <f t="shared" si="62"/>
        <v>4.5553935860058306E-2</v>
      </c>
      <c r="AJ34" s="17">
        <f t="shared" si="62"/>
        <v>3.2538525614327365E-2</v>
      </c>
      <c r="AK34" s="17">
        <f t="shared" si="62"/>
        <v>2.3241804010233832E-2</v>
      </c>
      <c r="AL34" s="17">
        <f t="shared" si="62"/>
        <v>1.6601288578738452E-2</v>
      </c>
      <c r="AM34" s="17">
        <f t="shared" si="62"/>
        <v>1.1858063270527465E-2</v>
      </c>
      <c r="AN34" s="17">
        <f t="shared" si="62"/>
        <v>8.4700451932339035E-3</v>
      </c>
      <c r="AO34" s="17">
        <f t="shared" si="62"/>
        <v>6.0500322808813593E-3</v>
      </c>
      <c r="AP34" s="17">
        <f t="shared" si="62"/>
        <v>4.3214516292009704E-3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7.1428571428571425E-2</v>
      </c>
      <c r="AV34" s="17">
        <f t="shared" ref="AV34:BD34" si="63">AV39*$E$4/AV$16</f>
        <v>5.1020408163265307E-2</v>
      </c>
      <c r="AW34" s="17">
        <f t="shared" si="63"/>
        <v>3.6443148688046649E-2</v>
      </c>
      <c r="AX34" s="17">
        <f t="shared" si="63"/>
        <v>2.6030820491461892E-2</v>
      </c>
      <c r="AY34" s="17">
        <f t="shared" si="63"/>
        <v>1.8593443208187066E-2</v>
      </c>
      <c r="AZ34" s="17">
        <f t="shared" si="63"/>
        <v>1.3281030862990761E-2</v>
      </c>
      <c r="BA34" s="17">
        <f t="shared" si="63"/>
        <v>9.4864506164219712E-3</v>
      </c>
      <c r="BB34" s="17">
        <f t="shared" si="63"/>
        <v>6.7760361545871227E-3</v>
      </c>
      <c r="BC34" s="17">
        <f t="shared" si="63"/>
        <v>4.8400258247050876E-3</v>
      </c>
      <c r="BD34" s="17">
        <f t="shared" si="63"/>
        <v>3.4571613033607764E-3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5.3571428571428568E-2</v>
      </c>
      <c r="BJ34" s="17">
        <f t="shared" ref="BJ34:BR34" si="64">BJ39*$E$4/BJ$16</f>
        <v>3.826530612244898E-2</v>
      </c>
      <c r="BK34" s="17">
        <f t="shared" si="64"/>
        <v>2.7332361516034985E-2</v>
      </c>
      <c r="BL34" s="17">
        <f t="shared" si="64"/>
        <v>1.9523115368596418E-2</v>
      </c>
      <c r="BM34" s="17">
        <f t="shared" si="64"/>
        <v>1.3945082406140299E-2</v>
      </c>
      <c r="BN34" s="17">
        <f t="shared" si="64"/>
        <v>9.9607731472430711E-3</v>
      </c>
      <c r="BO34" s="17">
        <f t="shared" si="64"/>
        <v>7.1148379623164788E-3</v>
      </c>
      <c r="BP34" s="17">
        <f t="shared" si="64"/>
        <v>5.0820271159403418E-3</v>
      </c>
      <c r="BQ34" s="17">
        <f t="shared" si="64"/>
        <v>3.6300193685288155E-3</v>
      </c>
      <c r="BR34" s="17">
        <f t="shared" si="64"/>
        <v>2.5928709775205824E-3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7.1230737192836319E-2</v>
      </c>
      <c r="J35" s="17"/>
      <c r="K35" s="17"/>
      <c r="L35" s="17"/>
      <c r="M35" s="17"/>
      <c r="N35" s="18">
        <f>SUM(E34:N34)/10</f>
        <v>4.2237491929779658E-2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6.1054917593859705E-2</v>
      </c>
      <c r="X35" s="17"/>
      <c r="Y35" s="17"/>
      <c r="Z35" s="17"/>
      <c r="AA35" s="17"/>
      <c r="AB35" s="18">
        <f>SUM(S34:AB34)/10</f>
        <v>3.6203564511239711E-2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5.0879097994883084E-2</v>
      </c>
      <c r="AL35" s="17"/>
      <c r="AM35" s="17"/>
      <c r="AN35" s="17"/>
      <c r="AO35" s="17"/>
      <c r="AP35" s="18">
        <f>SUM(AG34:AP34)/10</f>
        <v>3.0169637092699753E-2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4.070327839590647E-2</v>
      </c>
      <c r="AZ35" s="17"/>
      <c r="BA35" s="17"/>
      <c r="BB35" s="17"/>
      <c r="BC35" s="17"/>
      <c r="BD35" s="18">
        <f>SUM(AU34:BD34)/10</f>
        <v>2.4135709674159806E-2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3.0527458796929852E-2</v>
      </c>
      <c r="BN35" s="17"/>
      <c r="BO35" s="17"/>
      <c r="BP35" s="17"/>
      <c r="BQ35" s="17"/>
      <c r="BR35" s="18">
        <f>SUM(BI34:BR34)/10</f>
        <v>1.8101782255619855E-2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65">E$18*(E34/E$20)</f>
        <v>0.125</v>
      </c>
      <c r="F36" s="17">
        <f t="shared" si="65"/>
        <v>0.21428571428571427</v>
      </c>
      <c r="G36" s="17">
        <f t="shared" si="65"/>
        <v>0.27806122448979587</v>
      </c>
      <c r="H36" s="17">
        <f t="shared" si="65"/>
        <v>0.32361516034985432</v>
      </c>
      <c r="I36" s="17">
        <f t="shared" si="65"/>
        <v>0.35615368596418157</v>
      </c>
      <c r="J36" s="17">
        <f t="shared" si="65"/>
        <v>0.37939548997441541</v>
      </c>
      <c r="K36" s="17">
        <f t="shared" si="65"/>
        <v>0.39599677855315374</v>
      </c>
      <c r="L36" s="17">
        <f t="shared" si="65"/>
        <v>0.40785484182368065</v>
      </c>
      <c r="M36" s="17">
        <f t="shared" si="65"/>
        <v>0.41632488701691595</v>
      </c>
      <c r="N36" s="17">
        <f t="shared" si="65"/>
        <v>0.42237491929779775</v>
      </c>
      <c r="P36" s="173"/>
      <c r="Q36" s="165"/>
      <c r="R36" s="16" t="s">
        <v>53</v>
      </c>
      <c r="S36" s="17">
        <f>S$18*(S34/S$20)</f>
        <v>0.10714285714285714</v>
      </c>
      <c r="T36" s="17">
        <f t="shared" ref="T36:AB36" si="66">T$18*(T34/T$20)</f>
        <v>0.18367346938775508</v>
      </c>
      <c r="U36" s="17">
        <f t="shared" si="66"/>
        <v>0.23833819241982501</v>
      </c>
      <c r="V36" s="17">
        <f t="shared" si="66"/>
        <v>0.277384423157018</v>
      </c>
      <c r="W36" s="17">
        <f t="shared" si="66"/>
        <v>0.30527458796929852</v>
      </c>
      <c r="X36" s="17">
        <f t="shared" si="66"/>
        <v>0.32519613426378463</v>
      </c>
      <c r="Y36" s="17">
        <f t="shared" si="66"/>
        <v>0.33942581018841744</v>
      </c>
      <c r="Z36" s="17">
        <f t="shared" si="66"/>
        <v>0.34958986442029771</v>
      </c>
      <c r="AA36" s="17">
        <f t="shared" si="66"/>
        <v>0.35684990315735649</v>
      </c>
      <c r="AB36" s="17">
        <f t="shared" si="66"/>
        <v>0.36203564511239805</v>
      </c>
      <c r="AC36" s="5"/>
      <c r="AD36" s="173"/>
      <c r="AE36" s="165"/>
      <c r="AF36" s="16" t="s">
        <v>53</v>
      </c>
      <c r="AG36" s="17">
        <f>AG$18*(AG34/AG$20)</f>
        <v>8.9285714285714274E-2</v>
      </c>
      <c r="AH36" s="17">
        <f t="shared" ref="AH36:AP36" si="67">AH$18*(AH34/AH$20)</f>
        <v>0.15306122448979592</v>
      </c>
      <c r="AI36" s="17">
        <f t="shared" si="67"/>
        <v>0.19861516034985416</v>
      </c>
      <c r="AJ36" s="17">
        <f t="shared" si="67"/>
        <v>0.23115368596418168</v>
      </c>
      <c r="AK36" s="17">
        <f t="shared" si="67"/>
        <v>0.25439548997441541</v>
      </c>
      <c r="AL36" s="17">
        <f t="shared" si="67"/>
        <v>0.27099677855315385</v>
      </c>
      <c r="AM36" s="17">
        <f t="shared" si="67"/>
        <v>0.28285484182368126</v>
      </c>
      <c r="AN36" s="17">
        <f t="shared" si="67"/>
        <v>0.29132488701691478</v>
      </c>
      <c r="AO36" s="17">
        <f t="shared" si="67"/>
        <v>0.29737491929779708</v>
      </c>
      <c r="AP36" s="17">
        <f t="shared" si="67"/>
        <v>0.30169637092699836</v>
      </c>
      <c r="AQ36" s="5"/>
      <c r="AR36" s="173"/>
      <c r="AS36" s="165"/>
      <c r="AT36" s="16" t="s">
        <v>53</v>
      </c>
      <c r="AU36" s="17">
        <f>AU$18*(AU34/AU$20)</f>
        <v>7.1428571428571425E-2</v>
      </c>
      <c r="AV36" s="17">
        <f t="shared" ref="AV36:BD36" si="68">AV$18*(AV34/AV$20)</f>
        <v>0.12244897959183673</v>
      </c>
      <c r="AW36" s="17">
        <f t="shared" si="68"/>
        <v>0.15889212827988336</v>
      </c>
      <c r="AX36" s="17">
        <f t="shared" si="68"/>
        <v>0.18492294877134535</v>
      </c>
      <c r="AY36" s="17">
        <f t="shared" si="68"/>
        <v>0.20351639197953234</v>
      </c>
      <c r="AZ36" s="17">
        <f t="shared" si="68"/>
        <v>0.2167974228425231</v>
      </c>
      <c r="BA36" s="17">
        <f t="shared" si="68"/>
        <v>0.22628387345894493</v>
      </c>
      <c r="BB36" s="17">
        <f t="shared" si="68"/>
        <v>0.23305990961353182</v>
      </c>
      <c r="BC36" s="17">
        <f t="shared" si="68"/>
        <v>0.23789993543823765</v>
      </c>
      <c r="BD36" s="17">
        <f t="shared" si="68"/>
        <v>0.24135709674159869</v>
      </c>
      <c r="BE36" s="5"/>
      <c r="BF36" s="173"/>
      <c r="BG36" s="165"/>
      <c r="BH36" s="16" t="s">
        <v>53</v>
      </c>
      <c r="BI36" s="17">
        <f>BI$18*(BI34/BI$20)</f>
        <v>5.3571428571428568E-2</v>
      </c>
      <c r="BJ36" s="17">
        <f t="shared" ref="BJ36:BR36" si="69">BJ$18*(BJ34/BJ$20)</f>
        <v>9.1836734693877542E-2</v>
      </c>
      <c r="BK36" s="17">
        <f t="shared" si="69"/>
        <v>0.11916909620991251</v>
      </c>
      <c r="BL36" s="17">
        <f t="shared" si="69"/>
        <v>0.138692211578509</v>
      </c>
      <c r="BM36" s="17">
        <f t="shared" si="69"/>
        <v>0.15263729398464926</v>
      </c>
      <c r="BN36" s="17">
        <f t="shared" si="69"/>
        <v>0.16259806713189232</v>
      </c>
      <c r="BO36" s="17">
        <f t="shared" si="69"/>
        <v>0.16971290509420872</v>
      </c>
      <c r="BP36" s="17">
        <f t="shared" si="69"/>
        <v>0.17479493221014886</v>
      </c>
      <c r="BQ36" s="17">
        <f t="shared" si="69"/>
        <v>0.17842495157867824</v>
      </c>
      <c r="BR36" s="17">
        <f t="shared" si="69"/>
        <v>0.18101782255619903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70">10*E34</f>
        <v>1.25</v>
      </c>
      <c r="F37" s="21">
        <f t="shared" si="70"/>
        <v>0.8928571428571429</v>
      </c>
      <c r="G37" s="21">
        <f t="shared" si="70"/>
        <v>0.63775510204081631</v>
      </c>
      <c r="H37" s="21">
        <f t="shared" si="70"/>
        <v>0.45553935860058303</v>
      </c>
      <c r="I37" s="21">
        <f t="shared" si="70"/>
        <v>0.32538525614327363</v>
      </c>
      <c r="J37" s="21">
        <f t="shared" si="70"/>
        <v>0.23241804010233832</v>
      </c>
      <c r="K37" s="21">
        <f t="shared" si="70"/>
        <v>0.16601288578738452</v>
      </c>
      <c r="L37" s="21">
        <f t="shared" si="70"/>
        <v>0.11858063270527464</v>
      </c>
      <c r="M37" s="21">
        <f t="shared" si="70"/>
        <v>8.4700451932339035E-2</v>
      </c>
      <c r="N37" s="21">
        <f t="shared" si="70"/>
        <v>6.0500322808813595E-2</v>
      </c>
      <c r="P37" s="173"/>
      <c r="Q37" s="163"/>
      <c r="R37" s="20" t="s">
        <v>57</v>
      </c>
      <c r="S37" s="21">
        <f t="shared" ref="S37:AB37" si="71">10*S34</f>
        <v>1.0714285714285714</v>
      </c>
      <c r="T37" s="21">
        <f t="shared" si="71"/>
        <v>0.76530612244897966</v>
      </c>
      <c r="U37" s="21">
        <f t="shared" si="71"/>
        <v>0.54664723032069973</v>
      </c>
      <c r="V37" s="21">
        <f t="shared" si="71"/>
        <v>0.39046230737192833</v>
      </c>
      <c r="W37" s="21">
        <f t="shared" si="71"/>
        <v>0.27890164812280599</v>
      </c>
      <c r="X37" s="21">
        <f t="shared" si="71"/>
        <v>0.19921546294486142</v>
      </c>
      <c r="Y37" s="21">
        <f t="shared" si="71"/>
        <v>0.14229675924632956</v>
      </c>
      <c r="Z37" s="21">
        <f t="shared" si="71"/>
        <v>0.10164054231880684</v>
      </c>
      <c r="AA37" s="21">
        <f t="shared" si="71"/>
        <v>7.2600387370576308E-2</v>
      </c>
      <c r="AB37" s="21">
        <f t="shared" si="71"/>
        <v>5.1857419550411649E-2</v>
      </c>
      <c r="AC37" s="5"/>
      <c r="AD37" s="173"/>
      <c r="AE37" s="163"/>
      <c r="AF37" s="20" t="s">
        <v>57</v>
      </c>
      <c r="AG37" s="21">
        <f t="shared" ref="AG37:AP37" si="72">10*AG34</f>
        <v>0.8928571428571429</v>
      </c>
      <c r="AH37" s="21">
        <f t="shared" si="72"/>
        <v>0.63775510204081631</v>
      </c>
      <c r="AI37" s="21">
        <f t="shared" si="72"/>
        <v>0.45553935860058303</v>
      </c>
      <c r="AJ37" s="21">
        <f t="shared" si="72"/>
        <v>0.32538525614327363</v>
      </c>
      <c r="AK37" s="21">
        <f t="shared" si="72"/>
        <v>0.23241804010233832</v>
      </c>
      <c r="AL37" s="21">
        <f t="shared" si="72"/>
        <v>0.16601288578738452</v>
      </c>
      <c r="AM37" s="21">
        <f t="shared" si="72"/>
        <v>0.11858063270527465</v>
      </c>
      <c r="AN37" s="21">
        <f t="shared" si="72"/>
        <v>8.4700451932339035E-2</v>
      </c>
      <c r="AO37" s="21">
        <f t="shared" si="72"/>
        <v>6.0500322808813595E-2</v>
      </c>
      <c r="AP37" s="21">
        <f t="shared" si="72"/>
        <v>4.3214516292009703E-2</v>
      </c>
      <c r="AQ37" s="5"/>
      <c r="AR37" s="173"/>
      <c r="AS37" s="163"/>
      <c r="AT37" s="20" t="s">
        <v>57</v>
      </c>
      <c r="AU37" s="21">
        <f t="shared" ref="AU37:BD37" si="73">10*AU34</f>
        <v>0.71428571428571419</v>
      </c>
      <c r="AV37" s="21">
        <f t="shared" si="73"/>
        <v>0.51020408163265307</v>
      </c>
      <c r="AW37" s="21">
        <f t="shared" si="73"/>
        <v>0.3644314868804665</v>
      </c>
      <c r="AX37" s="21">
        <f t="shared" si="73"/>
        <v>0.26030820491461892</v>
      </c>
      <c r="AY37" s="21">
        <f t="shared" si="73"/>
        <v>0.18593443208187066</v>
      </c>
      <c r="AZ37" s="21">
        <f t="shared" si="73"/>
        <v>0.13281030862990761</v>
      </c>
      <c r="BA37" s="21">
        <f t="shared" si="73"/>
        <v>9.4864506164219708E-2</v>
      </c>
      <c r="BB37" s="21">
        <f t="shared" si="73"/>
        <v>6.7760361545871228E-2</v>
      </c>
      <c r="BC37" s="21">
        <f t="shared" si="73"/>
        <v>4.8400258247050874E-2</v>
      </c>
      <c r="BD37" s="21">
        <f t="shared" si="73"/>
        <v>3.4571613033607763E-2</v>
      </c>
      <c r="BE37" s="5"/>
      <c r="BF37" s="173"/>
      <c r="BG37" s="163"/>
      <c r="BH37" s="20" t="s">
        <v>57</v>
      </c>
      <c r="BI37" s="21">
        <f t="shared" ref="BI37:BR37" si="74">10*BI34</f>
        <v>0.5357142857142857</v>
      </c>
      <c r="BJ37" s="21">
        <f t="shared" si="74"/>
        <v>0.38265306122448983</v>
      </c>
      <c r="BK37" s="21">
        <f t="shared" si="74"/>
        <v>0.27332361516034986</v>
      </c>
      <c r="BL37" s="21">
        <f t="shared" si="74"/>
        <v>0.19523115368596416</v>
      </c>
      <c r="BM37" s="21">
        <f t="shared" si="74"/>
        <v>0.13945082406140299</v>
      </c>
      <c r="BN37" s="21">
        <f t="shared" si="74"/>
        <v>9.9607731472430711E-2</v>
      </c>
      <c r="BO37" s="21">
        <f t="shared" si="74"/>
        <v>7.1148379623164781E-2</v>
      </c>
      <c r="BP37" s="21">
        <f t="shared" si="74"/>
        <v>5.0820271159403421E-2</v>
      </c>
      <c r="BQ37" s="21">
        <f t="shared" si="74"/>
        <v>3.6300193685288154E-2</v>
      </c>
      <c r="BR37" s="21">
        <f t="shared" si="74"/>
        <v>2.5928709775205824E-2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1.25</v>
      </c>
      <c r="F38" s="21">
        <f>10*F36</f>
        <v>2.1428571428571428</v>
      </c>
      <c r="G38" s="21">
        <f>10*G36</f>
        <v>2.7806122448979584</v>
      </c>
      <c r="H38" s="21">
        <f t="shared" ref="H38:N38" si="75">10*H36</f>
        <v>3.2361516034985431</v>
      </c>
      <c r="I38" s="21">
        <f t="shared" si="75"/>
        <v>3.5615368596418158</v>
      </c>
      <c r="J38" s="21">
        <f t="shared" si="75"/>
        <v>3.7939548997441541</v>
      </c>
      <c r="K38" s="21">
        <f t="shared" si="75"/>
        <v>3.9599677855315374</v>
      </c>
      <c r="L38" s="21">
        <f t="shared" si="75"/>
        <v>4.0785484182368066</v>
      </c>
      <c r="M38" s="21">
        <f t="shared" si="75"/>
        <v>4.1632488701691592</v>
      </c>
      <c r="N38" s="21">
        <f t="shared" si="75"/>
        <v>4.2237491929779774</v>
      </c>
      <c r="P38" s="173"/>
      <c r="Q38" s="163"/>
      <c r="R38" s="20" t="s">
        <v>58</v>
      </c>
      <c r="S38" s="21">
        <f>10*S36</f>
        <v>1.0714285714285714</v>
      </c>
      <c r="T38" s="21">
        <f>10*T36</f>
        <v>1.8367346938775508</v>
      </c>
      <c r="U38" s="21">
        <f>10*U36</f>
        <v>2.3833819241982503</v>
      </c>
      <c r="V38" s="21">
        <f t="shared" ref="V38:AB38" si="76">10*V36</f>
        <v>2.7738442315701799</v>
      </c>
      <c r="W38" s="21">
        <f t="shared" si="76"/>
        <v>3.0527458796929849</v>
      </c>
      <c r="X38" s="21">
        <f t="shared" si="76"/>
        <v>3.2519613426378462</v>
      </c>
      <c r="Y38" s="21">
        <f t="shared" si="76"/>
        <v>3.3942581018841746</v>
      </c>
      <c r="Z38" s="21">
        <f t="shared" si="76"/>
        <v>3.4958986442029771</v>
      </c>
      <c r="AA38" s="21">
        <f t="shared" si="76"/>
        <v>3.5684990315735647</v>
      </c>
      <c r="AB38" s="21">
        <f t="shared" si="76"/>
        <v>3.6203564511239805</v>
      </c>
      <c r="AC38" s="5"/>
      <c r="AD38" s="173"/>
      <c r="AE38" s="163"/>
      <c r="AF38" s="20" t="s">
        <v>58</v>
      </c>
      <c r="AG38" s="21">
        <f>10*AG36</f>
        <v>0.89285714285714279</v>
      </c>
      <c r="AH38" s="21">
        <f>10*AH36</f>
        <v>1.5306122448979593</v>
      </c>
      <c r="AI38" s="21">
        <f>10*AI36</f>
        <v>1.9861516034985416</v>
      </c>
      <c r="AJ38" s="21">
        <f t="shared" ref="AJ38:AP38" si="77">10*AJ36</f>
        <v>2.3115368596418167</v>
      </c>
      <c r="AK38" s="21">
        <f t="shared" si="77"/>
        <v>2.5439548997441541</v>
      </c>
      <c r="AL38" s="21">
        <f t="shared" si="77"/>
        <v>2.7099677855315383</v>
      </c>
      <c r="AM38" s="21">
        <f t="shared" si="77"/>
        <v>2.8285484182368128</v>
      </c>
      <c r="AN38" s="21">
        <f t="shared" si="77"/>
        <v>2.9132488701691477</v>
      </c>
      <c r="AO38" s="21">
        <f t="shared" si="77"/>
        <v>2.9737491929779707</v>
      </c>
      <c r="AP38" s="21">
        <f t="shared" si="77"/>
        <v>3.0169637092699837</v>
      </c>
      <c r="AQ38" s="5"/>
      <c r="AR38" s="173"/>
      <c r="AS38" s="163"/>
      <c r="AT38" s="20" t="s">
        <v>58</v>
      </c>
      <c r="AU38" s="21">
        <f>10*AU36</f>
        <v>0.71428571428571419</v>
      </c>
      <c r="AV38" s="21">
        <f>10*AV36</f>
        <v>1.2244897959183674</v>
      </c>
      <c r="AW38" s="21">
        <f>10*AW36</f>
        <v>1.5889212827988337</v>
      </c>
      <c r="AX38" s="21">
        <f t="shared" ref="AX38:BD38" si="78">10*AX36</f>
        <v>1.8492294877134534</v>
      </c>
      <c r="AY38" s="21">
        <f t="shared" si="78"/>
        <v>2.0351639197953233</v>
      </c>
      <c r="AZ38" s="21">
        <f t="shared" si="78"/>
        <v>2.1679742284252308</v>
      </c>
      <c r="BA38" s="21">
        <f t="shared" si="78"/>
        <v>2.2628387345894492</v>
      </c>
      <c r="BB38" s="21">
        <f t="shared" si="78"/>
        <v>2.3305990961353182</v>
      </c>
      <c r="BC38" s="21">
        <f t="shared" si="78"/>
        <v>2.3789993543823766</v>
      </c>
      <c r="BD38" s="21">
        <f t="shared" si="78"/>
        <v>2.4135709674159869</v>
      </c>
      <c r="BE38" s="5"/>
      <c r="BF38" s="173"/>
      <c r="BG38" s="163"/>
      <c r="BH38" s="20" t="s">
        <v>58</v>
      </c>
      <c r="BI38" s="21">
        <f>10*BI36</f>
        <v>0.5357142857142857</v>
      </c>
      <c r="BJ38" s="21">
        <f>10*BJ36</f>
        <v>0.91836734693877542</v>
      </c>
      <c r="BK38" s="21">
        <f>10*BK36</f>
        <v>1.1916909620991252</v>
      </c>
      <c r="BL38" s="21">
        <f t="shared" ref="BL38:BR38" si="79">10*BL36</f>
        <v>1.3869221157850899</v>
      </c>
      <c r="BM38" s="21">
        <f t="shared" si="79"/>
        <v>1.5263729398464925</v>
      </c>
      <c r="BN38" s="21">
        <f t="shared" si="79"/>
        <v>1.6259806713189231</v>
      </c>
      <c r="BO38" s="21">
        <f t="shared" si="79"/>
        <v>1.6971290509420873</v>
      </c>
      <c r="BP38" s="21">
        <f t="shared" si="79"/>
        <v>1.7479493221014886</v>
      </c>
      <c r="BQ38" s="21">
        <f t="shared" si="79"/>
        <v>1.7842495157867824</v>
      </c>
      <c r="BR38" s="21">
        <f t="shared" si="79"/>
        <v>1.8101782255619903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80">$D32</f>
        <v>0.17499999999999999</v>
      </c>
      <c r="G39" s="17">
        <f t="shared" si="80"/>
        <v>0.17499999999999999</v>
      </c>
      <c r="H39" s="17">
        <f t="shared" si="80"/>
        <v>0.17499999999999999</v>
      </c>
      <c r="I39" s="17">
        <f t="shared" si="80"/>
        <v>0.17499999999999999</v>
      </c>
      <c r="J39" s="17">
        <f t="shared" si="80"/>
        <v>0.17499999999999999</v>
      </c>
      <c r="K39" s="17">
        <f t="shared" si="80"/>
        <v>0.17499999999999999</v>
      </c>
      <c r="L39" s="17">
        <f t="shared" si="80"/>
        <v>0.17499999999999999</v>
      </c>
      <c r="M39" s="17">
        <f t="shared" si="80"/>
        <v>0.17499999999999999</v>
      </c>
      <c r="N39" s="17">
        <f t="shared" si="80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81">$R32</f>
        <v>0.15</v>
      </c>
      <c r="U39" s="17">
        <f t="shared" si="81"/>
        <v>0.15</v>
      </c>
      <c r="V39" s="17">
        <f t="shared" si="81"/>
        <v>0.15</v>
      </c>
      <c r="W39" s="17">
        <f t="shared" si="81"/>
        <v>0.15</v>
      </c>
      <c r="X39" s="17">
        <f t="shared" si="81"/>
        <v>0.15</v>
      </c>
      <c r="Y39" s="17">
        <f t="shared" si="81"/>
        <v>0.15</v>
      </c>
      <c r="Z39" s="17">
        <f t="shared" si="81"/>
        <v>0.15</v>
      </c>
      <c r="AA39" s="17">
        <f t="shared" si="81"/>
        <v>0.15</v>
      </c>
      <c r="AB39" s="17">
        <f t="shared" si="81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82">$AF32</f>
        <v>0.125</v>
      </c>
      <c r="AI39" s="17">
        <f t="shared" si="82"/>
        <v>0.125</v>
      </c>
      <c r="AJ39" s="17">
        <f t="shared" si="82"/>
        <v>0.125</v>
      </c>
      <c r="AK39" s="17">
        <f t="shared" si="82"/>
        <v>0.125</v>
      </c>
      <c r="AL39" s="17">
        <f t="shared" si="82"/>
        <v>0.125</v>
      </c>
      <c r="AM39" s="17">
        <f t="shared" si="82"/>
        <v>0.125</v>
      </c>
      <c r="AN39" s="17">
        <f t="shared" si="82"/>
        <v>0.125</v>
      </c>
      <c r="AO39" s="17">
        <f t="shared" si="82"/>
        <v>0.125</v>
      </c>
      <c r="AP39" s="17">
        <f t="shared" si="82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83">$AT32</f>
        <v>0.1</v>
      </c>
      <c r="AW39" s="17">
        <f t="shared" si="83"/>
        <v>0.1</v>
      </c>
      <c r="AX39" s="17">
        <f t="shared" si="83"/>
        <v>0.1</v>
      </c>
      <c r="AY39" s="17">
        <f t="shared" si="83"/>
        <v>0.1</v>
      </c>
      <c r="AZ39" s="17">
        <f t="shared" si="83"/>
        <v>0.1</v>
      </c>
      <c r="BA39" s="17">
        <f t="shared" si="83"/>
        <v>0.1</v>
      </c>
      <c r="BB39" s="17">
        <f t="shared" si="83"/>
        <v>0.1</v>
      </c>
      <c r="BC39" s="17">
        <f t="shared" si="83"/>
        <v>0.1</v>
      </c>
      <c r="BD39" s="17">
        <f t="shared" si="83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84">$BH32</f>
        <v>7.4999999999999997E-2</v>
      </c>
      <c r="BK39" s="17">
        <f t="shared" si="84"/>
        <v>7.4999999999999997E-2</v>
      </c>
      <c r="BL39" s="17">
        <f t="shared" si="84"/>
        <v>7.4999999999999997E-2</v>
      </c>
      <c r="BM39" s="17">
        <f t="shared" si="84"/>
        <v>7.4999999999999997E-2</v>
      </c>
      <c r="BN39" s="17">
        <f t="shared" si="84"/>
        <v>7.4999999999999997E-2</v>
      </c>
      <c r="BO39" s="17">
        <f t="shared" si="84"/>
        <v>7.4999999999999997E-2</v>
      </c>
      <c r="BP39" s="17">
        <f t="shared" si="84"/>
        <v>7.4999999999999997E-2</v>
      </c>
      <c r="BQ39" s="17">
        <f t="shared" si="84"/>
        <v>7.4999999999999997E-2</v>
      </c>
      <c r="BR39" s="17">
        <f t="shared" si="84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</v>
      </c>
      <c r="F40" s="22">
        <f t="shared" ref="F40:N40" si="85">F37*F$16</f>
        <v>175000</v>
      </c>
      <c r="G40" s="22">
        <f t="shared" si="85"/>
        <v>175000</v>
      </c>
      <c r="H40" s="22">
        <f t="shared" si="85"/>
        <v>174999.99999999997</v>
      </c>
      <c r="I40" s="22">
        <f t="shared" si="85"/>
        <v>175000</v>
      </c>
      <c r="J40" s="22">
        <f t="shared" si="85"/>
        <v>175000</v>
      </c>
      <c r="K40" s="22">
        <f t="shared" si="85"/>
        <v>175000.00000000003</v>
      </c>
      <c r="L40" s="22">
        <f t="shared" si="85"/>
        <v>175000</v>
      </c>
      <c r="M40" s="22">
        <f t="shared" si="85"/>
        <v>175000</v>
      </c>
      <c r="N40" s="22">
        <f t="shared" si="85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86">T37*T$16</f>
        <v>150000</v>
      </c>
      <c r="U40" s="22">
        <f t="shared" si="86"/>
        <v>150000</v>
      </c>
      <c r="V40" s="22">
        <f t="shared" si="86"/>
        <v>150000</v>
      </c>
      <c r="W40" s="22">
        <f t="shared" si="86"/>
        <v>150000</v>
      </c>
      <c r="X40" s="22">
        <f t="shared" si="86"/>
        <v>150000</v>
      </c>
      <c r="Y40" s="22">
        <f t="shared" si="86"/>
        <v>150000</v>
      </c>
      <c r="Z40" s="22">
        <f t="shared" si="86"/>
        <v>150000</v>
      </c>
      <c r="AA40" s="22">
        <f t="shared" si="86"/>
        <v>150000</v>
      </c>
      <c r="AB40" s="22">
        <f t="shared" si="86"/>
        <v>150000</v>
      </c>
      <c r="AC40" s="5"/>
      <c r="AD40" s="173"/>
      <c r="AE40" s="163"/>
      <c r="AF40" s="20" t="s">
        <v>57</v>
      </c>
      <c r="AG40" s="22">
        <f>AG37*AG$16</f>
        <v>125000</v>
      </c>
      <c r="AH40" s="22">
        <f t="shared" ref="AH40:AP40" si="87">AH37*AH$16</f>
        <v>125000</v>
      </c>
      <c r="AI40" s="22">
        <f t="shared" si="87"/>
        <v>124999.99999999999</v>
      </c>
      <c r="AJ40" s="22">
        <f t="shared" si="87"/>
        <v>125000</v>
      </c>
      <c r="AK40" s="22">
        <f t="shared" si="87"/>
        <v>125000</v>
      </c>
      <c r="AL40" s="22">
        <f t="shared" si="87"/>
        <v>125000</v>
      </c>
      <c r="AM40" s="22">
        <f t="shared" si="87"/>
        <v>125000</v>
      </c>
      <c r="AN40" s="22">
        <f t="shared" si="87"/>
        <v>125000.00000000001</v>
      </c>
      <c r="AO40" s="22">
        <f t="shared" si="87"/>
        <v>125000</v>
      </c>
      <c r="AP40" s="22">
        <f t="shared" si="87"/>
        <v>124999.99999999999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88">AV37*AV$16</f>
        <v>100000</v>
      </c>
      <c r="AW40" s="22">
        <f t="shared" si="88"/>
        <v>100000.00000000001</v>
      </c>
      <c r="AX40" s="22">
        <f t="shared" si="88"/>
        <v>100000</v>
      </c>
      <c r="AY40" s="22">
        <f t="shared" si="88"/>
        <v>100000</v>
      </c>
      <c r="AZ40" s="22">
        <f t="shared" si="88"/>
        <v>100000</v>
      </c>
      <c r="BA40" s="22">
        <f t="shared" si="88"/>
        <v>99999.999999999985</v>
      </c>
      <c r="BB40" s="22">
        <f t="shared" si="88"/>
        <v>100000.00000000001</v>
      </c>
      <c r="BC40" s="22">
        <f t="shared" si="88"/>
        <v>100000</v>
      </c>
      <c r="BD40" s="22">
        <f t="shared" si="88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89">BJ37*BJ$16</f>
        <v>75000</v>
      </c>
      <c r="BK40" s="22">
        <f t="shared" si="89"/>
        <v>75000</v>
      </c>
      <c r="BL40" s="22">
        <f t="shared" si="89"/>
        <v>75000</v>
      </c>
      <c r="BM40" s="22">
        <f t="shared" si="89"/>
        <v>75000</v>
      </c>
      <c r="BN40" s="22">
        <f t="shared" si="89"/>
        <v>75000</v>
      </c>
      <c r="BO40" s="22">
        <f t="shared" si="89"/>
        <v>75000</v>
      </c>
      <c r="BP40" s="22">
        <f t="shared" si="89"/>
        <v>75000</v>
      </c>
      <c r="BQ40" s="22">
        <f t="shared" si="89"/>
        <v>75000</v>
      </c>
      <c r="BR40" s="22">
        <f t="shared" si="89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</v>
      </c>
      <c r="F41" s="22">
        <f>E41+F40</f>
        <v>350000</v>
      </c>
      <c r="G41" s="22">
        <f t="shared" ref="G41:N41" si="90">F41+G40</f>
        <v>525000</v>
      </c>
      <c r="H41" s="22">
        <f t="shared" si="90"/>
        <v>700000</v>
      </c>
      <c r="I41" s="22">
        <f t="shared" si="90"/>
        <v>875000</v>
      </c>
      <c r="J41" s="22">
        <f t="shared" si="90"/>
        <v>1050000</v>
      </c>
      <c r="K41" s="22">
        <f t="shared" si="90"/>
        <v>1225000</v>
      </c>
      <c r="L41" s="22">
        <f t="shared" si="90"/>
        <v>1400000</v>
      </c>
      <c r="M41" s="22">
        <f t="shared" si="90"/>
        <v>1575000</v>
      </c>
      <c r="N41" s="22">
        <f t="shared" si="90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:AB41" si="91">T41+U40</f>
        <v>450000</v>
      </c>
      <c r="V41" s="22">
        <f t="shared" si="91"/>
        <v>600000</v>
      </c>
      <c r="W41" s="22">
        <f t="shared" si="91"/>
        <v>750000</v>
      </c>
      <c r="X41" s="22">
        <f t="shared" si="91"/>
        <v>900000</v>
      </c>
      <c r="Y41" s="22">
        <f t="shared" si="91"/>
        <v>1050000</v>
      </c>
      <c r="Z41" s="22">
        <f t="shared" si="91"/>
        <v>1200000</v>
      </c>
      <c r="AA41" s="22">
        <f t="shared" si="91"/>
        <v>1350000</v>
      </c>
      <c r="AB41" s="22">
        <f t="shared" si="91"/>
        <v>1500000</v>
      </c>
      <c r="AC41" s="5"/>
      <c r="AD41" s="173"/>
      <c r="AE41" s="163"/>
      <c r="AF41" s="20" t="s">
        <v>58</v>
      </c>
      <c r="AG41" s="22">
        <f>AG40</f>
        <v>125000</v>
      </c>
      <c r="AH41" s="22">
        <f>AG41+AH40</f>
        <v>250000</v>
      </c>
      <c r="AI41" s="22">
        <f t="shared" ref="AI41:AP41" si="92">AH41+AI40</f>
        <v>375000</v>
      </c>
      <c r="AJ41" s="22">
        <f t="shared" si="92"/>
        <v>500000</v>
      </c>
      <c r="AK41" s="22">
        <f t="shared" si="92"/>
        <v>625000</v>
      </c>
      <c r="AL41" s="22">
        <f t="shared" si="92"/>
        <v>750000</v>
      </c>
      <c r="AM41" s="22">
        <f t="shared" si="92"/>
        <v>875000</v>
      </c>
      <c r="AN41" s="22">
        <f t="shared" si="92"/>
        <v>1000000</v>
      </c>
      <c r="AO41" s="22">
        <f t="shared" si="92"/>
        <v>1125000</v>
      </c>
      <c r="AP41" s="22">
        <f t="shared" si="92"/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:BD41" si="93">AV41+AW40</f>
        <v>300000</v>
      </c>
      <c r="AX41" s="22">
        <f t="shared" si="93"/>
        <v>400000</v>
      </c>
      <c r="AY41" s="22">
        <f t="shared" si="93"/>
        <v>500000</v>
      </c>
      <c r="AZ41" s="22">
        <f t="shared" si="93"/>
        <v>600000</v>
      </c>
      <c r="BA41" s="22">
        <f t="shared" si="93"/>
        <v>700000</v>
      </c>
      <c r="BB41" s="22">
        <f t="shared" si="93"/>
        <v>800000</v>
      </c>
      <c r="BC41" s="22">
        <f t="shared" si="93"/>
        <v>900000</v>
      </c>
      <c r="BD41" s="22">
        <f t="shared" si="93"/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:BR41" si="94">BJ41+BK40</f>
        <v>225000</v>
      </c>
      <c r="BL41" s="22">
        <f t="shared" si="94"/>
        <v>300000</v>
      </c>
      <c r="BM41" s="22">
        <f t="shared" si="94"/>
        <v>375000</v>
      </c>
      <c r="BN41" s="22">
        <f t="shared" si="94"/>
        <v>450000</v>
      </c>
      <c r="BO41" s="22">
        <f t="shared" si="94"/>
        <v>525000</v>
      </c>
      <c r="BP41" s="22">
        <f t="shared" si="94"/>
        <v>600000</v>
      </c>
      <c r="BQ41" s="22">
        <f t="shared" si="94"/>
        <v>675000</v>
      </c>
      <c r="BR41" s="22">
        <f t="shared" si="94"/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0.245</v>
      </c>
      <c r="G42" s="17">
        <f>G36*G$16/$E$4-F42-E42</f>
        <v>0.34299999999999992</v>
      </c>
      <c r="H42" s="17">
        <f>H36*H$16/$E$4-G42-F42-E42</f>
        <v>0.48020000000000057</v>
      </c>
      <c r="I42" s="17">
        <f>I36*I$16/$E$4-H42-G42-F42-E42</f>
        <v>0.67227999999999954</v>
      </c>
      <c r="J42" s="17">
        <f>J36*J$16/$E$4-I42-H42-G42-F42-E42</f>
        <v>0.94119200000000025</v>
      </c>
      <c r="K42" s="17">
        <f>K36*K$16/$E$4-J42-I42-H42-G42-F42-E42</f>
        <v>1.3176687999999983</v>
      </c>
      <c r="L42" s="17">
        <f>L36*L$16/$E$4-K42-J42-I42-H42-G42-F42-E42</f>
        <v>1.8447363199999913</v>
      </c>
      <c r="M42" s="17">
        <f>M36*M$16/$E$4-L42-K42-J42-I42-H42-G42-F42-E42</f>
        <v>2.5826308480000262</v>
      </c>
      <c r="N42" s="17">
        <f>N36*N$16/$E$4-M42-L42-K42-J42-I42-H42-G42-F42-E42</f>
        <v>3.6156831872000197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0.21</v>
      </c>
      <c r="U42" s="17">
        <f>U36*U$16/$E$4-T42-S42</f>
        <v>0.29399999999999982</v>
      </c>
      <c r="V42" s="17">
        <f>V36*V$16/$E$4-U42-T42-S42</f>
        <v>0.41160000000000052</v>
      </c>
      <c r="W42" s="17">
        <f>W36*W$16/$E$4-V42-U42-T42-S42</f>
        <v>0.57623999999999953</v>
      </c>
      <c r="X42" s="17">
        <f>X36*X$16/$E$4-W42-V42-U42-T42-S42</f>
        <v>0.80673600000000001</v>
      </c>
      <c r="Y42" s="17">
        <f>Y36*Y$16/$E$4-X42-W42-V42-U42-T42-S42</f>
        <v>1.1294303999999988</v>
      </c>
      <c r="Z42" s="17">
        <f>Z36*Z$16/$E$4-Y42-X42-W42-V42-U42-T42-S42</f>
        <v>1.5812025599999939</v>
      </c>
      <c r="AA42" s="17">
        <f>AA36*AA$16/$E$4-Z42-Y42-X42-W42-V42-U42-T42-S42</f>
        <v>2.2136835840000191</v>
      </c>
      <c r="AB42" s="17">
        <f>AB36*AB$16/$E$4-AA42-Z42-Y42-X42-W42-V42-U42-T42-S42</f>
        <v>3.0991570176000169</v>
      </c>
      <c r="AC42" s="5"/>
      <c r="AD42" s="173"/>
      <c r="AE42" s="171" t="s">
        <v>44</v>
      </c>
      <c r="AF42" s="16" t="s">
        <v>55</v>
      </c>
      <c r="AG42" s="17">
        <f>AG36*AG$16/$E$4</f>
        <v>0.12499999999999999</v>
      </c>
      <c r="AH42" s="17">
        <f>AH36*AH$16/$E$4-AG42</f>
        <v>0.17499999999999999</v>
      </c>
      <c r="AI42" s="17">
        <f>AI36*AI$16/$E$4-AH42-AG42</f>
        <v>0.24499999999999983</v>
      </c>
      <c r="AJ42" s="17">
        <f>AJ36*AJ$16/$E$4-AI42-AH42-AG42</f>
        <v>0.34300000000000047</v>
      </c>
      <c r="AK42" s="17">
        <f>AK36*AK$16/$E$4-AJ42-AI42-AH42-AG42</f>
        <v>0.48019999999999974</v>
      </c>
      <c r="AL42" s="17">
        <f>AL36*AL$16/$E$4-AK42-AJ42-AI42-AH42-AG42</f>
        <v>0.67227999999999954</v>
      </c>
      <c r="AM42" s="17">
        <f>AM36*AM$16/$E$4-AL42-AK42-AJ42-AI42-AH42-AG42</f>
        <v>0.94119199999999981</v>
      </c>
      <c r="AN42" s="17">
        <f>AN36*AN$16/$E$4-AM42-AL42-AK42-AJ42-AI42-AH42-AG42</f>
        <v>1.3176687999999941</v>
      </c>
      <c r="AO42" s="17">
        <f>AO36*AO$16/$E$4-AN42-AM42-AL42-AK42-AJ42-AI42-AH42-AG42</f>
        <v>1.8447363200000166</v>
      </c>
      <c r="AP42" s="17">
        <f>AP36*AP$16/$E$4-AO42-AN42-AM42-AL42-AK42-AJ42-AI42-AH42-AG42</f>
        <v>2.5826308480000115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0.13999999999999999</v>
      </c>
      <c r="AW42" s="17">
        <f>AW36*AW$16/$E$4-AV42-AU42</f>
        <v>0.19599999999999992</v>
      </c>
      <c r="AX42" s="17">
        <f>AX36*AX$16/$E$4-AW42-AV42-AU42</f>
        <v>0.27440000000000031</v>
      </c>
      <c r="AY42" s="17">
        <f>AY36*AY$16/$E$4-AX42-AW42-AV42-AU42</f>
        <v>0.38415999999999972</v>
      </c>
      <c r="AZ42" s="17">
        <f>AZ36*AZ$16/$E$4-AY42-AX42-AW42-AV42-AU42</f>
        <v>0.53782399999999975</v>
      </c>
      <c r="BA42" s="17">
        <f>BA36*BA$16/$E$4-AZ42-AY42-AX42-AW42-AV42-AU42</f>
        <v>0.75295359999999922</v>
      </c>
      <c r="BB42" s="17">
        <f>BB36*BB$16/$E$4-BA42-AZ42-AY42-AX42-AW42-AV42-AU42</f>
        <v>1.0541350399999958</v>
      </c>
      <c r="BC42" s="17">
        <f>BC36*BC$16/$E$4-BB42-BA42-AZ42-AY42-AX42-AW42-AV42-AU42</f>
        <v>1.4757890560000133</v>
      </c>
      <c r="BD42" s="17">
        <f>BD36*BD$16/$E$4-BC42-BB42-BA42-AZ42-AY42-AX42-AW42-AV42-AU42</f>
        <v>2.0661046784000119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0.105</v>
      </c>
      <c r="BK42" s="17">
        <f>BK36*BK$16/$E$4-BJ42-BI42</f>
        <v>0.14699999999999991</v>
      </c>
      <c r="BL42" s="17">
        <f>BL36*BL$16/$E$4-BK42-BJ42-BI42</f>
        <v>0.20580000000000026</v>
      </c>
      <c r="BM42" s="17">
        <f>BM36*BM$16/$E$4-BL42-BK42-BJ42-BI42</f>
        <v>0.28811999999999977</v>
      </c>
      <c r="BN42" s="17">
        <f>BN36*BN$16/$E$4-BM42-BL42-BK42-BJ42-BI42</f>
        <v>0.403368</v>
      </c>
      <c r="BO42" s="17">
        <f>BO36*BO$16/$E$4-BN42-BM42-BL42-BK42-BJ42-BI42</f>
        <v>0.56471519999999942</v>
      </c>
      <c r="BP42" s="17">
        <f>BP36*BP$16/$E$4-BO42-BN42-BM42-BL42-BK42-BJ42-BI42</f>
        <v>0.79060127999999696</v>
      </c>
      <c r="BQ42" s="17">
        <f>BQ36*BQ$16/$E$4-BP42-BO42-BN42-BM42-BL42-BK42-BJ42-BI42</f>
        <v>1.1068417920000095</v>
      </c>
      <c r="BR42" s="17">
        <f>BR36*BR$16/$E$4-BQ42-BP42-BO42-BN42-BM42-BL42-BK42-BJ42-BI42</f>
        <v>1.5495785088000085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0.38309599999999999</v>
      </c>
      <c r="J43" s="18"/>
      <c r="K43" s="18"/>
      <c r="L43" s="18"/>
      <c r="M43" s="18"/>
      <c r="N43" s="18">
        <f>SUM(E42:N42)/10</f>
        <v>1.2217391155200035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0.32836799999999994</v>
      </c>
      <c r="X43" s="18"/>
      <c r="Y43" s="18"/>
      <c r="Z43" s="18"/>
      <c r="AA43" s="18"/>
      <c r="AB43" s="18">
        <f>SUM(S42:AB42)/10</f>
        <v>1.047204956160003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0.27363999999999999</v>
      </c>
      <c r="AL43" s="18"/>
      <c r="AM43" s="18"/>
      <c r="AN43" s="18"/>
      <c r="AO43" s="18"/>
      <c r="AP43" s="18">
        <f>SUM(AG42:AP42)/10</f>
        <v>0.87267079680000226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0.218912</v>
      </c>
      <c r="AZ43" s="18"/>
      <c r="BA43" s="18"/>
      <c r="BB43" s="18"/>
      <c r="BC43" s="18"/>
      <c r="BD43" s="18">
        <f>SUM(AU42:BD42)/10</f>
        <v>0.69813663744000198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0.16418399999999997</v>
      </c>
      <c r="BN43" s="18"/>
      <c r="BO43" s="18"/>
      <c r="BP43" s="18"/>
      <c r="BQ43" s="18"/>
      <c r="BR43" s="18">
        <f>SUM(BI42:BR42)/10</f>
        <v>0.52360247808000149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</v>
      </c>
      <c r="F44" s="23">
        <f>F46-E46</f>
        <v>245000</v>
      </c>
      <c r="G44" s="23">
        <f t="shared" ref="G44:N44" si="95">G46-F46</f>
        <v>342999.99999999977</v>
      </c>
      <c r="H44" s="23">
        <f t="shared" si="95"/>
        <v>480200.00000000047</v>
      </c>
      <c r="I44" s="23">
        <f t="shared" si="95"/>
        <v>672279.99999999977</v>
      </c>
      <c r="J44" s="23">
        <f t="shared" si="95"/>
        <v>941192</v>
      </c>
      <c r="K44" s="23">
        <f t="shared" si="95"/>
        <v>1317668.7999999989</v>
      </c>
      <c r="L44" s="23">
        <f t="shared" si="95"/>
        <v>1844736.3199999919</v>
      </c>
      <c r="M44" s="23">
        <f t="shared" si="95"/>
        <v>2582630.8480000244</v>
      </c>
      <c r="N44" s="23">
        <f t="shared" si="95"/>
        <v>3615683.1872000191</v>
      </c>
      <c r="P44" s="173"/>
      <c r="Q44" s="163"/>
      <c r="R44" s="20" t="s">
        <v>57</v>
      </c>
      <c r="S44" s="23">
        <f>S46</f>
        <v>150000</v>
      </c>
      <c r="T44" s="23">
        <f>T46-S46</f>
        <v>209999.99999999994</v>
      </c>
      <c r="U44" s="23">
        <f t="shared" ref="U44:AB44" si="96">U46-T46</f>
        <v>293999.99999999994</v>
      </c>
      <c r="V44" s="23">
        <f t="shared" si="96"/>
        <v>411600.00000000035</v>
      </c>
      <c r="W44" s="23">
        <f t="shared" si="96"/>
        <v>576239.99999999977</v>
      </c>
      <c r="X44" s="23">
        <f t="shared" si="96"/>
        <v>806735.99999999953</v>
      </c>
      <c r="Y44" s="23">
        <f t="shared" si="96"/>
        <v>1129430.399999999</v>
      </c>
      <c r="Z44" s="23">
        <f t="shared" si="96"/>
        <v>1581202.5599999931</v>
      </c>
      <c r="AA44" s="23">
        <f t="shared" si="96"/>
        <v>2213683.5840000203</v>
      </c>
      <c r="AB44" s="23">
        <f t="shared" si="96"/>
        <v>3099157.0176000176</v>
      </c>
      <c r="AC44" s="5"/>
      <c r="AD44" s="173"/>
      <c r="AE44" s="163"/>
      <c r="AF44" s="20" t="s">
        <v>57</v>
      </c>
      <c r="AG44" s="23">
        <f>AG46</f>
        <v>124999.99999999999</v>
      </c>
      <c r="AH44" s="23">
        <f>AH46-AG46</f>
        <v>175000</v>
      </c>
      <c r="AI44" s="23">
        <f t="shared" ref="AI44:AP44" si="97">AI46-AH46</f>
        <v>244999.99999999977</v>
      </c>
      <c r="AJ44" s="23">
        <f t="shared" si="97"/>
        <v>343000.00000000047</v>
      </c>
      <c r="AK44" s="23">
        <f t="shared" si="97"/>
        <v>480199.99999999977</v>
      </c>
      <c r="AL44" s="23">
        <f t="shared" si="97"/>
        <v>672279.99999999953</v>
      </c>
      <c r="AM44" s="23">
        <f t="shared" si="97"/>
        <v>941192</v>
      </c>
      <c r="AN44" s="23">
        <f t="shared" si="97"/>
        <v>1317668.7999999938</v>
      </c>
      <c r="AO44" s="23">
        <f t="shared" si="97"/>
        <v>1844736.3200000171</v>
      </c>
      <c r="AP44" s="23">
        <f t="shared" si="97"/>
        <v>2582630.8480000142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140000</v>
      </c>
      <c r="AW44" s="23">
        <f t="shared" ref="AW44:BD44" si="98">AW46-AV46</f>
        <v>195999.99999999994</v>
      </c>
      <c r="AX44" s="23">
        <f t="shared" si="98"/>
        <v>274400.00000000029</v>
      </c>
      <c r="AY44" s="23">
        <f t="shared" si="98"/>
        <v>384159.99999999977</v>
      </c>
      <c r="AZ44" s="23">
        <f t="shared" si="98"/>
        <v>537823.99999999977</v>
      </c>
      <c r="BA44" s="23">
        <f t="shared" si="98"/>
        <v>752953.59999999893</v>
      </c>
      <c r="BB44" s="23">
        <f t="shared" si="98"/>
        <v>1054135.0399999963</v>
      </c>
      <c r="BC44" s="23">
        <f t="shared" si="98"/>
        <v>1475789.0560000129</v>
      </c>
      <c r="BD44" s="23">
        <f t="shared" si="98"/>
        <v>2066104.6784000108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104999.99999999997</v>
      </c>
      <c r="BK44" s="23">
        <f t="shared" ref="BK44:BR44" si="99">BK46-BJ46</f>
        <v>146999.99999999997</v>
      </c>
      <c r="BL44" s="23">
        <f t="shared" si="99"/>
        <v>205800.00000000017</v>
      </c>
      <c r="BM44" s="23">
        <f t="shared" si="99"/>
        <v>288119.99999999988</v>
      </c>
      <c r="BN44" s="23">
        <f t="shared" si="99"/>
        <v>403367.99999999977</v>
      </c>
      <c r="BO44" s="23">
        <f t="shared" si="99"/>
        <v>564715.19999999949</v>
      </c>
      <c r="BP44" s="23">
        <f t="shared" si="99"/>
        <v>790601.27999999654</v>
      </c>
      <c r="BQ44" s="23">
        <f t="shared" si="99"/>
        <v>1106841.7920000101</v>
      </c>
      <c r="BR44" s="23">
        <f t="shared" si="99"/>
        <v>1549578.5088000088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383096</v>
      </c>
      <c r="J45" s="23"/>
      <c r="K45" s="23"/>
      <c r="L45" s="23"/>
      <c r="M45" s="23"/>
      <c r="N45" s="23">
        <f>SUM(E44:N44)/10</f>
        <v>1221739.1155200035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328368</v>
      </c>
      <c r="X45" s="23"/>
      <c r="Y45" s="23"/>
      <c r="Z45" s="23"/>
      <c r="AA45" s="23"/>
      <c r="AB45" s="23">
        <f>SUM(S44:AB44)/10</f>
        <v>1047204.956160003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273640</v>
      </c>
      <c r="AL45" s="23"/>
      <c r="AM45" s="23"/>
      <c r="AN45" s="23"/>
      <c r="AO45" s="23"/>
      <c r="AP45" s="23">
        <f>SUM(AG44:AP44)/10</f>
        <v>872670.79680000246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218912</v>
      </c>
      <c r="AZ45" s="23"/>
      <c r="BA45" s="23"/>
      <c r="BB45" s="23"/>
      <c r="BC45" s="23"/>
      <c r="BD45" s="23">
        <f>SUM(AU44:BD44)/10</f>
        <v>698136.63744000182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164184</v>
      </c>
      <c r="BN45" s="23"/>
      <c r="BO45" s="23"/>
      <c r="BP45" s="23"/>
      <c r="BQ45" s="23"/>
      <c r="BR45" s="23">
        <f>SUM(BI44:BR44)/10</f>
        <v>523602.47808000149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100">E38*E$16</f>
        <v>175000</v>
      </c>
      <c r="F46" s="22">
        <f t="shared" si="100"/>
        <v>420000</v>
      </c>
      <c r="G46" s="22">
        <f t="shared" si="100"/>
        <v>762999.99999999977</v>
      </c>
      <c r="H46" s="22">
        <f t="shared" si="100"/>
        <v>1243200.0000000002</v>
      </c>
      <c r="I46" s="22">
        <f t="shared" si="100"/>
        <v>1915480</v>
      </c>
      <c r="J46" s="22">
        <f t="shared" si="100"/>
        <v>2856672</v>
      </c>
      <c r="K46" s="22">
        <f t="shared" si="100"/>
        <v>4174340.7999999989</v>
      </c>
      <c r="L46" s="22">
        <f t="shared" si="100"/>
        <v>6019077.1199999908</v>
      </c>
      <c r="M46" s="22">
        <f t="shared" si="100"/>
        <v>8601707.9680000152</v>
      </c>
      <c r="N46" s="22">
        <f t="shared" si="100"/>
        <v>12217391.155200034</v>
      </c>
      <c r="P46" s="164"/>
      <c r="Q46" s="163"/>
      <c r="R46" s="20" t="s">
        <v>58</v>
      </c>
      <c r="S46" s="22">
        <f t="shared" ref="S46:AB46" si="101">S38*S$16</f>
        <v>150000</v>
      </c>
      <c r="T46" s="22">
        <f t="shared" si="101"/>
        <v>359999.99999999994</v>
      </c>
      <c r="U46" s="22">
        <f t="shared" si="101"/>
        <v>653999.99999999988</v>
      </c>
      <c r="V46" s="22">
        <f t="shared" si="101"/>
        <v>1065600.0000000002</v>
      </c>
      <c r="W46" s="22">
        <f t="shared" si="101"/>
        <v>1641840</v>
      </c>
      <c r="X46" s="22">
        <f t="shared" si="101"/>
        <v>2448575.9999999995</v>
      </c>
      <c r="Y46" s="22">
        <f t="shared" si="101"/>
        <v>3578006.3999999985</v>
      </c>
      <c r="Z46" s="22">
        <f t="shared" si="101"/>
        <v>5159208.9599999916</v>
      </c>
      <c r="AA46" s="22">
        <f t="shared" si="101"/>
        <v>7372892.5440000119</v>
      </c>
      <c r="AB46" s="22">
        <f t="shared" si="101"/>
        <v>10472049.561600029</v>
      </c>
      <c r="AC46" s="5"/>
      <c r="AD46" s="164"/>
      <c r="AE46" s="163"/>
      <c r="AF46" s="20" t="s">
        <v>58</v>
      </c>
      <c r="AG46" s="22">
        <f t="shared" ref="AG46:AP46" si="102">AG38*AG$16</f>
        <v>124999.99999999999</v>
      </c>
      <c r="AH46" s="22">
        <f t="shared" si="102"/>
        <v>300000</v>
      </c>
      <c r="AI46" s="22">
        <f t="shared" si="102"/>
        <v>544999.99999999977</v>
      </c>
      <c r="AJ46" s="22">
        <f t="shared" si="102"/>
        <v>888000.00000000023</v>
      </c>
      <c r="AK46" s="22">
        <f t="shared" si="102"/>
        <v>1368200</v>
      </c>
      <c r="AL46" s="22">
        <f t="shared" si="102"/>
        <v>2040479.9999999995</v>
      </c>
      <c r="AM46" s="22">
        <f t="shared" si="102"/>
        <v>2981671.9999999995</v>
      </c>
      <c r="AN46" s="22">
        <f t="shared" si="102"/>
        <v>4299340.7999999933</v>
      </c>
      <c r="AO46" s="22">
        <f t="shared" si="102"/>
        <v>6144077.1200000104</v>
      </c>
      <c r="AP46" s="22">
        <f t="shared" si="102"/>
        <v>8726707.9680000246</v>
      </c>
      <c r="AQ46" s="5"/>
      <c r="AR46" s="164"/>
      <c r="AS46" s="163"/>
      <c r="AT46" s="20" t="s">
        <v>58</v>
      </c>
      <c r="AU46" s="22">
        <f t="shared" ref="AU46:BD46" si="103">AU38*AU$16</f>
        <v>99999.999999999985</v>
      </c>
      <c r="AV46" s="22">
        <f t="shared" si="103"/>
        <v>240000</v>
      </c>
      <c r="AW46" s="22">
        <f t="shared" si="103"/>
        <v>435999.99999999994</v>
      </c>
      <c r="AX46" s="22">
        <f t="shared" si="103"/>
        <v>710400.00000000023</v>
      </c>
      <c r="AY46" s="22">
        <f t="shared" si="103"/>
        <v>1094560</v>
      </c>
      <c r="AZ46" s="22">
        <f t="shared" si="103"/>
        <v>1632383.9999999998</v>
      </c>
      <c r="BA46" s="22">
        <f t="shared" si="103"/>
        <v>2385337.5999999987</v>
      </c>
      <c r="BB46" s="22">
        <f t="shared" si="103"/>
        <v>3439472.639999995</v>
      </c>
      <c r="BC46" s="22">
        <f t="shared" si="103"/>
        <v>4915261.6960000079</v>
      </c>
      <c r="BD46" s="22">
        <f t="shared" si="103"/>
        <v>6981366.3744000187</v>
      </c>
      <c r="BE46" s="5"/>
      <c r="BF46" s="164"/>
      <c r="BG46" s="163"/>
      <c r="BH46" s="20" t="s">
        <v>58</v>
      </c>
      <c r="BI46" s="22">
        <f t="shared" ref="BI46:BR46" si="104">BI38*BI$16</f>
        <v>75000</v>
      </c>
      <c r="BJ46" s="22">
        <f t="shared" si="104"/>
        <v>179999.99999999997</v>
      </c>
      <c r="BK46" s="22">
        <f t="shared" si="104"/>
        <v>326999.99999999994</v>
      </c>
      <c r="BL46" s="22">
        <f t="shared" si="104"/>
        <v>532800.00000000012</v>
      </c>
      <c r="BM46" s="22">
        <f t="shared" si="104"/>
        <v>820920</v>
      </c>
      <c r="BN46" s="22">
        <f t="shared" si="104"/>
        <v>1224287.9999999998</v>
      </c>
      <c r="BO46" s="22">
        <f t="shared" si="104"/>
        <v>1789003.1999999993</v>
      </c>
      <c r="BP46" s="22">
        <f t="shared" si="104"/>
        <v>2579604.4799999958</v>
      </c>
      <c r="BQ46" s="22">
        <f t="shared" si="104"/>
        <v>3686446.2720000059</v>
      </c>
      <c r="BR46" s="22">
        <f t="shared" si="104"/>
        <v>5236024.7808000147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0.36071428571428565</v>
      </c>
      <c r="F50" s="17">
        <f t="shared" ref="F50:N50" si="105">F$24*$D48-F34</f>
        <v>0.25765306122448978</v>
      </c>
      <c r="G50" s="17">
        <f t="shared" si="105"/>
        <v>0.18403790087463562</v>
      </c>
      <c r="H50" s="17">
        <f t="shared" si="105"/>
        <v>0.13145564348188249</v>
      </c>
      <c r="I50" s="17">
        <f t="shared" si="105"/>
        <v>9.3896888201344689E-2</v>
      </c>
      <c r="J50" s="17">
        <f t="shared" si="105"/>
        <v>6.7069205858103345E-2</v>
      </c>
      <c r="K50" s="17">
        <f t="shared" si="105"/>
        <v>4.7906575612930991E-2</v>
      </c>
      <c r="L50" s="17">
        <f t="shared" si="105"/>
        <v>3.4218982580665046E-2</v>
      </c>
      <c r="M50" s="17">
        <f t="shared" si="105"/>
        <v>2.4442130414760635E-2</v>
      </c>
      <c r="N50" s="17">
        <f t="shared" si="105"/>
        <v>1.7458664581971858E-2</v>
      </c>
      <c r="P50" s="163" t="s">
        <v>16</v>
      </c>
      <c r="Q50" s="165" t="s">
        <v>41</v>
      </c>
      <c r="R50" s="16" t="s">
        <v>83</v>
      </c>
      <c r="S50" s="17">
        <f>S$24*$D48-S34</f>
        <v>0.3785714285714285</v>
      </c>
      <c r="T50" s="17">
        <f t="shared" ref="T50:AB50" si="106">T$24*$D48-T34</f>
        <v>0.27040816326530615</v>
      </c>
      <c r="U50" s="17">
        <f t="shared" si="106"/>
        <v>0.19314868804664731</v>
      </c>
      <c r="V50" s="17">
        <f t="shared" si="106"/>
        <v>0.13796334860474796</v>
      </c>
      <c r="W50" s="17">
        <f t="shared" si="106"/>
        <v>9.8545249003391455E-2</v>
      </c>
      <c r="X50" s="17">
        <f t="shared" si="106"/>
        <v>7.0389463573851035E-2</v>
      </c>
      <c r="Y50" s="17">
        <f t="shared" si="106"/>
        <v>5.0278188267036485E-2</v>
      </c>
      <c r="Z50" s="17">
        <f t="shared" si="106"/>
        <v>3.5912991619311829E-2</v>
      </c>
      <c r="AA50" s="17">
        <f t="shared" si="106"/>
        <v>2.5652136870936908E-2</v>
      </c>
      <c r="AB50" s="17">
        <f t="shared" si="106"/>
        <v>1.8322954907812054E-2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0.39642857142857135</v>
      </c>
      <c r="AH50" s="17">
        <f t="shared" ref="AH50:AP50" si="107">AH$24*$D48-AH34</f>
        <v>0.28316326530612246</v>
      </c>
      <c r="AI50" s="17">
        <f t="shared" si="107"/>
        <v>0.20225947521865895</v>
      </c>
      <c r="AJ50" s="17">
        <f t="shared" si="107"/>
        <v>0.14447105372761343</v>
      </c>
      <c r="AK50" s="17">
        <f t="shared" si="107"/>
        <v>0.10319360980543822</v>
      </c>
      <c r="AL50" s="17">
        <f t="shared" si="107"/>
        <v>7.3709721289598726E-2</v>
      </c>
      <c r="AM50" s="17">
        <f t="shared" si="107"/>
        <v>5.2649800921141979E-2</v>
      </c>
      <c r="AN50" s="17">
        <f t="shared" si="107"/>
        <v>3.7607000657958606E-2</v>
      </c>
      <c r="AO50" s="17">
        <f t="shared" si="107"/>
        <v>2.6862143327113178E-2</v>
      </c>
      <c r="AP50" s="17">
        <f t="shared" si="107"/>
        <v>1.9187245233652249E-2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0.41428571428571426</v>
      </c>
      <c r="AV50" s="17">
        <f t="shared" ref="AV50:BD50" si="108">AV$24*$D48-AV34</f>
        <v>0.29591836734693877</v>
      </c>
      <c r="AW50" s="17">
        <f t="shared" si="108"/>
        <v>0.21137026239067061</v>
      </c>
      <c r="AX50" s="17">
        <f t="shared" si="108"/>
        <v>0.1509787588504789</v>
      </c>
      <c r="AY50" s="17">
        <f t="shared" si="108"/>
        <v>0.10784197060748499</v>
      </c>
      <c r="AZ50" s="17">
        <f t="shared" si="108"/>
        <v>7.7029979005346416E-2</v>
      </c>
      <c r="BA50" s="17">
        <f t="shared" si="108"/>
        <v>5.5021413575247473E-2</v>
      </c>
      <c r="BB50" s="17">
        <f t="shared" si="108"/>
        <v>3.9301009696605389E-2</v>
      </c>
      <c r="BC50" s="17">
        <f t="shared" si="108"/>
        <v>2.8072149783289452E-2</v>
      </c>
      <c r="BD50" s="17">
        <f t="shared" si="108"/>
        <v>2.0051535559492441E-2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0.43214285714285711</v>
      </c>
      <c r="BJ50" s="17">
        <f t="shared" ref="BJ50:BR50" si="109">BJ$24*$D48-BJ34</f>
        <v>0.30867346938775508</v>
      </c>
      <c r="BK50" s="17">
        <f t="shared" si="109"/>
        <v>0.22048104956268227</v>
      </c>
      <c r="BL50" s="17">
        <f t="shared" si="109"/>
        <v>0.15748646397334437</v>
      </c>
      <c r="BM50" s="17">
        <f t="shared" si="109"/>
        <v>0.11249033140953175</v>
      </c>
      <c r="BN50" s="17">
        <f t="shared" si="109"/>
        <v>8.0350236721094107E-2</v>
      </c>
      <c r="BO50" s="17">
        <f t="shared" si="109"/>
        <v>5.7393026229352967E-2</v>
      </c>
      <c r="BP50" s="17">
        <f t="shared" si="109"/>
        <v>4.0995018735252166E-2</v>
      </c>
      <c r="BQ50" s="17">
        <f t="shared" si="109"/>
        <v>2.9282156239465722E-2</v>
      </c>
      <c r="BR50" s="17">
        <f t="shared" si="109"/>
        <v>2.0915825885332636E-2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0.20555155589932764</v>
      </c>
      <c r="J51" s="17"/>
      <c r="K51" s="17"/>
      <c r="L51" s="17"/>
      <c r="M51" s="17"/>
      <c r="N51" s="18">
        <f>SUM(E50:N50)/10</f>
        <v>0.12188533385450702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0.21572737549830431</v>
      </c>
      <c r="X51" s="17"/>
      <c r="Y51" s="17"/>
      <c r="Z51" s="17"/>
      <c r="AA51" s="17"/>
      <c r="AB51" s="18">
        <f>SUM(S50:AB50)/10</f>
        <v>0.12791926127304698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0.22590319509728088</v>
      </c>
      <c r="AL51" s="17"/>
      <c r="AM51" s="17"/>
      <c r="AN51" s="17"/>
      <c r="AO51" s="17"/>
      <c r="AP51" s="18">
        <f>SUM(AG50:AP50)/10</f>
        <v>0.13395318869158693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0.23607901469625747</v>
      </c>
      <c r="AZ51" s="17"/>
      <c r="BA51" s="17"/>
      <c r="BB51" s="17"/>
      <c r="BC51" s="17"/>
      <c r="BD51" s="18">
        <f>SUM(AU50:BD50)/10</f>
        <v>0.13998711611012682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0.24625483429523415</v>
      </c>
      <c r="BN51" s="17"/>
      <c r="BO51" s="17"/>
      <c r="BP51" s="17"/>
      <c r="BQ51" s="17"/>
      <c r="BR51" s="18">
        <f>SUM(BI50:BR50)/10</f>
        <v>0.14602104352866682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0.36071428571428565</v>
      </c>
      <c r="F52" s="17">
        <f t="shared" ref="F52:N52" si="110">F$18*(F50/F$20)</f>
        <v>0.61836734693877549</v>
      </c>
      <c r="G52" s="17">
        <f t="shared" si="110"/>
        <v>0.80240524781341105</v>
      </c>
      <c r="H52" s="17">
        <f t="shared" si="110"/>
        <v>0.93386089129529359</v>
      </c>
      <c r="I52" s="17">
        <f t="shared" si="110"/>
        <v>1.0277577794966384</v>
      </c>
      <c r="J52" s="17">
        <f t="shared" si="110"/>
        <v>1.0948269853547417</v>
      </c>
      <c r="K52" s="17">
        <f t="shared" si="110"/>
        <v>1.1427335609676728</v>
      </c>
      <c r="L52" s="17">
        <f t="shared" si="110"/>
        <v>1.1769525435483381</v>
      </c>
      <c r="M52" s="17">
        <f t="shared" si="110"/>
        <v>1.2013946739630974</v>
      </c>
      <c r="N52" s="17">
        <f t="shared" si="110"/>
        <v>1.2188533385450691</v>
      </c>
      <c r="P52" s="163"/>
      <c r="Q52" s="165"/>
      <c r="R52" s="16" t="s">
        <v>53</v>
      </c>
      <c r="S52" s="17">
        <f>S$18*(S50/S$20)</f>
        <v>0.37857142857142845</v>
      </c>
      <c r="T52" s="17">
        <f t="shared" ref="T52:AB52" si="111">T$18*(T50/T$20)</f>
        <v>0.64897959183673481</v>
      </c>
      <c r="U52" s="17">
        <f t="shared" si="111"/>
        <v>0.84212827988338201</v>
      </c>
      <c r="V52" s="17">
        <f t="shared" si="111"/>
        <v>0.98009162848812992</v>
      </c>
      <c r="W52" s="17">
        <f t="shared" si="111"/>
        <v>1.0786368774915216</v>
      </c>
      <c r="X52" s="17">
        <f t="shared" si="111"/>
        <v>1.1490263410653723</v>
      </c>
      <c r="Y52" s="17">
        <f t="shared" si="111"/>
        <v>1.1993045293324089</v>
      </c>
      <c r="Z52" s="17">
        <f t="shared" si="111"/>
        <v>1.2352175209517213</v>
      </c>
      <c r="AA52" s="17">
        <f t="shared" si="111"/>
        <v>1.260869657822657</v>
      </c>
      <c r="AB52" s="17">
        <f t="shared" si="111"/>
        <v>1.2791926127304687</v>
      </c>
      <c r="AC52" s="5"/>
      <c r="AD52" s="163"/>
      <c r="AE52" s="165"/>
      <c r="AF52" s="16" t="s">
        <v>53</v>
      </c>
      <c r="AG52" s="17">
        <f>AG$18*(AG50/AG$20)</f>
        <v>0.39642857142857135</v>
      </c>
      <c r="AH52" s="17">
        <f t="shared" ref="AH52:AP52" si="112">AH$18*(AH50/AH$20)</f>
        <v>0.67959183673469381</v>
      </c>
      <c r="AI52" s="17">
        <f t="shared" si="112"/>
        <v>0.88185131195335276</v>
      </c>
      <c r="AJ52" s="17">
        <f t="shared" si="112"/>
        <v>1.0263223656809661</v>
      </c>
      <c r="AK52" s="17">
        <f t="shared" si="112"/>
        <v>1.1295159754864046</v>
      </c>
      <c r="AL52" s="17">
        <f t="shared" si="112"/>
        <v>1.2032256967760031</v>
      </c>
      <c r="AM52" s="17">
        <f t="shared" si="112"/>
        <v>1.2558754976971453</v>
      </c>
      <c r="AN52" s="17">
        <f t="shared" si="112"/>
        <v>1.2934824983551041</v>
      </c>
      <c r="AO52" s="17">
        <f t="shared" si="112"/>
        <v>1.3203446416822162</v>
      </c>
      <c r="AP52" s="17">
        <f t="shared" si="112"/>
        <v>1.3395318869158686</v>
      </c>
      <c r="AQ52" s="5"/>
      <c r="AR52" s="163"/>
      <c r="AS52" s="165"/>
      <c r="AT52" s="16" t="s">
        <v>53</v>
      </c>
      <c r="AU52" s="17">
        <f>AU$18*(AU50/AU$20)</f>
        <v>0.41428571428571426</v>
      </c>
      <c r="AV52" s="17">
        <f t="shared" ref="AV52:BD52" si="113">AV$18*(AV50/AV$20)</f>
        <v>0.71020408163265303</v>
      </c>
      <c r="AW52" s="17">
        <f t="shared" si="113"/>
        <v>0.92157434402332361</v>
      </c>
      <c r="AX52" s="17">
        <f t="shared" si="113"/>
        <v>1.0725531028738025</v>
      </c>
      <c r="AY52" s="17">
        <f t="shared" si="113"/>
        <v>1.1803950734812876</v>
      </c>
      <c r="AZ52" s="17">
        <f t="shared" si="113"/>
        <v>1.2574250524866339</v>
      </c>
      <c r="BA52" s="17">
        <f t="shared" si="113"/>
        <v>1.3124464660618815</v>
      </c>
      <c r="BB52" s="17">
        <f t="shared" si="113"/>
        <v>1.3517474757584871</v>
      </c>
      <c r="BC52" s="17">
        <f t="shared" si="113"/>
        <v>1.3798196255417758</v>
      </c>
      <c r="BD52" s="17">
        <f t="shared" si="113"/>
        <v>1.399871161101268</v>
      </c>
      <c r="BE52" s="5"/>
      <c r="BF52" s="163"/>
      <c r="BG52" s="165"/>
      <c r="BH52" s="16" t="s">
        <v>53</v>
      </c>
      <c r="BI52" s="17">
        <f>BI$18*(BI50/BI$20)</f>
        <v>0.43214285714285711</v>
      </c>
      <c r="BJ52" s="17">
        <f t="shared" ref="BJ52:BR52" si="114">BJ$18*(BJ50/BJ$20)</f>
        <v>0.74081632653061225</v>
      </c>
      <c r="BK52" s="17">
        <f t="shared" si="114"/>
        <v>0.96129737609329446</v>
      </c>
      <c r="BL52" s="17">
        <f t="shared" si="114"/>
        <v>1.1187838400666388</v>
      </c>
      <c r="BM52" s="17">
        <f t="shared" si="114"/>
        <v>1.2312741714761708</v>
      </c>
      <c r="BN52" s="17">
        <f t="shared" si="114"/>
        <v>1.3116244081972648</v>
      </c>
      <c r="BO52" s="17">
        <f t="shared" si="114"/>
        <v>1.3690174344266179</v>
      </c>
      <c r="BP52" s="17">
        <f t="shared" si="114"/>
        <v>1.4100124531618701</v>
      </c>
      <c r="BQ52" s="17">
        <f t="shared" si="114"/>
        <v>1.439294609401335</v>
      </c>
      <c r="BR52" s="17">
        <f t="shared" si="114"/>
        <v>1.4602104352866678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3.6071428571428568</v>
      </c>
      <c r="F53" s="21">
        <f t="shared" ref="F53:N53" si="115">10*F50</f>
        <v>2.5765306122448979</v>
      </c>
      <c r="G53" s="21">
        <f t="shared" si="115"/>
        <v>1.8403790087463561</v>
      </c>
      <c r="H53" s="21">
        <f t="shared" si="115"/>
        <v>1.314556434818825</v>
      </c>
      <c r="I53" s="21">
        <f t="shared" si="115"/>
        <v>0.93896888201344686</v>
      </c>
      <c r="J53" s="21">
        <f t="shared" si="115"/>
        <v>0.67069205858103342</v>
      </c>
      <c r="K53" s="21">
        <f t="shared" si="115"/>
        <v>0.47906575612930991</v>
      </c>
      <c r="L53" s="21">
        <f t="shared" si="115"/>
        <v>0.34218982580665047</v>
      </c>
      <c r="M53" s="21">
        <f t="shared" si="115"/>
        <v>0.24442130414760635</v>
      </c>
      <c r="N53" s="21">
        <f t="shared" si="115"/>
        <v>0.17458664581971858</v>
      </c>
      <c r="P53" s="163"/>
      <c r="Q53" s="163"/>
      <c r="R53" s="20" t="s">
        <v>57</v>
      </c>
      <c r="S53" s="21">
        <f>10*S50</f>
        <v>3.7857142857142851</v>
      </c>
      <c r="T53" s="21">
        <f t="shared" ref="T53:AB53" si="116">10*T50</f>
        <v>2.7040816326530615</v>
      </c>
      <c r="U53" s="21">
        <f t="shared" si="116"/>
        <v>1.9314868804664731</v>
      </c>
      <c r="V53" s="21">
        <f t="shared" si="116"/>
        <v>1.3796334860474797</v>
      </c>
      <c r="W53" s="21">
        <f t="shared" si="116"/>
        <v>0.98545249003391455</v>
      </c>
      <c r="X53" s="21">
        <f t="shared" si="116"/>
        <v>0.7038946357385103</v>
      </c>
      <c r="Y53" s="21">
        <f t="shared" si="116"/>
        <v>0.50278188267036483</v>
      </c>
      <c r="Z53" s="21">
        <f t="shared" si="116"/>
        <v>0.35912991619311829</v>
      </c>
      <c r="AA53" s="21">
        <f t="shared" si="116"/>
        <v>0.25652136870936909</v>
      </c>
      <c r="AB53" s="21">
        <f t="shared" si="116"/>
        <v>0.18322954907812053</v>
      </c>
      <c r="AC53" s="5"/>
      <c r="AD53" s="163"/>
      <c r="AE53" s="163"/>
      <c r="AF53" s="20" t="s">
        <v>57</v>
      </c>
      <c r="AG53" s="21">
        <f>10*AG50</f>
        <v>3.9642857142857135</v>
      </c>
      <c r="AH53" s="21">
        <f t="shared" ref="AH53:AP53" si="117">10*AH50</f>
        <v>2.8316326530612246</v>
      </c>
      <c r="AI53" s="21">
        <f t="shared" si="117"/>
        <v>2.0225947521865892</v>
      </c>
      <c r="AJ53" s="21">
        <f t="shared" si="117"/>
        <v>1.4447105372761344</v>
      </c>
      <c r="AK53" s="21">
        <f t="shared" si="117"/>
        <v>1.0319360980543821</v>
      </c>
      <c r="AL53" s="21">
        <f t="shared" si="117"/>
        <v>0.73709721289598729</v>
      </c>
      <c r="AM53" s="21">
        <f t="shared" si="117"/>
        <v>0.52649800921141976</v>
      </c>
      <c r="AN53" s="21">
        <f t="shared" si="117"/>
        <v>0.37607000657958606</v>
      </c>
      <c r="AO53" s="21">
        <f t="shared" si="117"/>
        <v>0.2686214332711318</v>
      </c>
      <c r="AP53" s="21">
        <f t="shared" si="117"/>
        <v>0.1918724523365225</v>
      </c>
      <c r="AQ53" s="5"/>
      <c r="AR53" s="163"/>
      <c r="AS53" s="163"/>
      <c r="AT53" s="20" t="s">
        <v>57</v>
      </c>
      <c r="AU53" s="21">
        <f>10*AU50</f>
        <v>4.1428571428571423</v>
      </c>
      <c r="AV53" s="21">
        <f t="shared" ref="AV53:BD53" si="118">10*AV50</f>
        <v>2.9591836734693877</v>
      </c>
      <c r="AW53" s="21">
        <f t="shared" si="118"/>
        <v>2.1137026239067063</v>
      </c>
      <c r="AX53" s="21">
        <f t="shared" si="118"/>
        <v>1.5097875885047891</v>
      </c>
      <c r="AY53" s="21">
        <f t="shared" si="118"/>
        <v>1.0784197060748499</v>
      </c>
      <c r="AZ53" s="21">
        <f t="shared" si="118"/>
        <v>0.77029979005346416</v>
      </c>
      <c r="BA53" s="21">
        <f t="shared" si="118"/>
        <v>0.55021413575247469</v>
      </c>
      <c r="BB53" s="21">
        <f t="shared" si="118"/>
        <v>0.39301009696605388</v>
      </c>
      <c r="BC53" s="21">
        <f t="shared" si="118"/>
        <v>0.28072149783289452</v>
      </c>
      <c r="BD53" s="21">
        <f t="shared" si="118"/>
        <v>0.20051535559492439</v>
      </c>
      <c r="BE53" s="5"/>
      <c r="BF53" s="163"/>
      <c r="BG53" s="163"/>
      <c r="BH53" s="20" t="s">
        <v>57</v>
      </c>
      <c r="BI53" s="21">
        <f>10*BI50</f>
        <v>4.3214285714285712</v>
      </c>
      <c r="BJ53" s="21">
        <f t="shared" ref="BJ53:BR53" si="119">10*BJ50</f>
        <v>3.0867346938775508</v>
      </c>
      <c r="BK53" s="21">
        <f t="shared" si="119"/>
        <v>2.2048104956268229</v>
      </c>
      <c r="BL53" s="21">
        <f t="shared" si="119"/>
        <v>1.5748646397334438</v>
      </c>
      <c r="BM53" s="21">
        <f t="shared" si="119"/>
        <v>1.1249033140953175</v>
      </c>
      <c r="BN53" s="21">
        <f t="shared" si="119"/>
        <v>0.80350236721094104</v>
      </c>
      <c r="BO53" s="21">
        <f t="shared" si="119"/>
        <v>0.57393026229352961</v>
      </c>
      <c r="BP53" s="21">
        <f t="shared" si="119"/>
        <v>0.40995018735252164</v>
      </c>
      <c r="BQ53" s="21">
        <f t="shared" si="119"/>
        <v>0.29282156239465723</v>
      </c>
      <c r="BR53" s="21">
        <f t="shared" si="119"/>
        <v>0.20915825885332637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3.6071428571428568</v>
      </c>
      <c r="F54" s="21">
        <f>10*F52</f>
        <v>6.1836734693877551</v>
      </c>
      <c r="G54" s="21">
        <f>10*G52</f>
        <v>8.0240524781341112</v>
      </c>
      <c r="H54" s="21">
        <f t="shared" ref="H54:N54" si="120">10*H52</f>
        <v>9.3386089129529353</v>
      </c>
      <c r="I54" s="21">
        <f t="shared" si="120"/>
        <v>10.277577794966383</v>
      </c>
      <c r="J54" s="21">
        <f t="shared" si="120"/>
        <v>10.948269853547416</v>
      </c>
      <c r="K54" s="21">
        <f t="shared" si="120"/>
        <v>11.427335609676728</v>
      </c>
      <c r="L54" s="21">
        <f t="shared" si="120"/>
        <v>11.769525435483381</v>
      </c>
      <c r="M54" s="21">
        <f t="shared" si="120"/>
        <v>12.013946739630974</v>
      </c>
      <c r="N54" s="21">
        <f t="shared" si="120"/>
        <v>12.18853338545069</v>
      </c>
      <c r="P54" s="163"/>
      <c r="Q54" s="163"/>
      <c r="R54" s="20" t="s">
        <v>58</v>
      </c>
      <c r="S54" s="21">
        <f>10*S52</f>
        <v>3.7857142857142847</v>
      </c>
      <c r="T54" s="21">
        <f>10*T52</f>
        <v>6.4897959183673484</v>
      </c>
      <c r="U54" s="21">
        <f>10*U52</f>
        <v>8.4212827988338201</v>
      </c>
      <c r="V54" s="21">
        <f t="shared" ref="V54:AB54" si="121">10*V52</f>
        <v>9.8009162848812998</v>
      </c>
      <c r="W54" s="21">
        <f t="shared" si="121"/>
        <v>10.786368774915216</v>
      </c>
      <c r="X54" s="21">
        <f t="shared" si="121"/>
        <v>11.490263410653723</v>
      </c>
      <c r="Y54" s="21">
        <f t="shared" si="121"/>
        <v>11.993045293324089</v>
      </c>
      <c r="Z54" s="21">
        <f t="shared" si="121"/>
        <v>12.352175209517213</v>
      </c>
      <c r="AA54" s="21">
        <f t="shared" si="121"/>
        <v>12.608696578226571</v>
      </c>
      <c r="AB54" s="21">
        <f t="shared" si="121"/>
        <v>12.791926127304688</v>
      </c>
      <c r="AC54" s="5"/>
      <c r="AD54" s="163"/>
      <c r="AE54" s="163"/>
      <c r="AF54" s="20" t="s">
        <v>58</v>
      </c>
      <c r="AG54" s="21">
        <f>10*AG52</f>
        <v>3.9642857142857135</v>
      </c>
      <c r="AH54" s="21">
        <f>10*AH52</f>
        <v>6.7959183673469381</v>
      </c>
      <c r="AI54" s="21">
        <f>10*AI52</f>
        <v>8.8185131195335273</v>
      </c>
      <c r="AJ54" s="21">
        <f t="shared" ref="AJ54:AP54" si="122">10*AJ52</f>
        <v>10.263223656809661</v>
      </c>
      <c r="AK54" s="21">
        <f t="shared" si="122"/>
        <v>11.295159754864045</v>
      </c>
      <c r="AL54" s="21">
        <f t="shared" si="122"/>
        <v>12.032256967760031</v>
      </c>
      <c r="AM54" s="21">
        <f t="shared" si="122"/>
        <v>12.558754976971453</v>
      </c>
      <c r="AN54" s="21">
        <f t="shared" si="122"/>
        <v>12.93482498355104</v>
      </c>
      <c r="AO54" s="21">
        <f t="shared" si="122"/>
        <v>13.203446416822162</v>
      </c>
      <c r="AP54" s="21">
        <f t="shared" si="122"/>
        <v>13.395318869158686</v>
      </c>
      <c r="AQ54" s="5"/>
      <c r="AR54" s="163"/>
      <c r="AS54" s="163"/>
      <c r="AT54" s="20" t="s">
        <v>58</v>
      </c>
      <c r="AU54" s="21">
        <f>10*AU52</f>
        <v>4.1428571428571423</v>
      </c>
      <c r="AV54" s="21">
        <f>10*AV52</f>
        <v>7.1020408163265305</v>
      </c>
      <c r="AW54" s="21">
        <f>10*AW52</f>
        <v>9.2157434402332363</v>
      </c>
      <c r="AX54" s="21">
        <f t="shared" ref="AX54:BD54" si="123">10*AX52</f>
        <v>10.725531028738025</v>
      </c>
      <c r="AY54" s="21">
        <f t="shared" si="123"/>
        <v>11.803950734812876</v>
      </c>
      <c r="AZ54" s="21">
        <f t="shared" si="123"/>
        <v>12.57425052486634</v>
      </c>
      <c r="BA54" s="21">
        <f t="shared" si="123"/>
        <v>13.124464660618816</v>
      </c>
      <c r="BB54" s="21">
        <f t="shared" si="123"/>
        <v>13.517474757584871</v>
      </c>
      <c r="BC54" s="21">
        <f t="shared" si="123"/>
        <v>13.798196255417759</v>
      </c>
      <c r="BD54" s="21">
        <f t="shared" si="123"/>
        <v>13.998711611012681</v>
      </c>
      <c r="BE54" s="5"/>
      <c r="BF54" s="163"/>
      <c r="BG54" s="163"/>
      <c r="BH54" s="20" t="s">
        <v>58</v>
      </c>
      <c r="BI54" s="21">
        <f>10*BI52</f>
        <v>4.3214285714285712</v>
      </c>
      <c r="BJ54" s="21">
        <f>10*BJ52</f>
        <v>7.408163265306122</v>
      </c>
      <c r="BK54" s="21">
        <f>10*BK52</f>
        <v>9.6129737609329453</v>
      </c>
      <c r="BL54" s="21">
        <f t="shared" ref="BL54:BR54" si="124">10*BL52</f>
        <v>11.187838400666388</v>
      </c>
      <c r="BM54" s="21">
        <f t="shared" si="124"/>
        <v>12.312741714761708</v>
      </c>
      <c r="BN54" s="21">
        <f t="shared" si="124"/>
        <v>13.116244081972647</v>
      </c>
      <c r="BO54" s="21">
        <f t="shared" si="124"/>
        <v>13.690174344266179</v>
      </c>
      <c r="BP54" s="21">
        <f t="shared" si="124"/>
        <v>14.1001245316187</v>
      </c>
      <c r="BQ54" s="21">
        <f t="shared" si="124"/>
        <v>14.39294609401335</v>
      </c>
      <c r="BR54" s="21">
        <f t="shared" si="124"/>
        <v>14.602104352866679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0.50499999999999989</v>
      </c>
      <c r="F55" s="17">
        <f t="shared" ref="F55:N55" si="125">F50*F$16/$E$4</f>
        <v>0.50499999999999989</v>
      </c>
      <c r="G55" s="17">
        <f t="shared" si="125"/>
        <v>0.50500000000000012</v>
      </c>
      <c r="H55" s="17">
        <f t="shared" si="125"/>
        <v>0.50499999999999978</v>
      </c>
      <c r="I55" s="17">
        <f t="shared" si="125"/>
        <v>0.50500000000000012</v>
      </c>
      <c r="J55" s="17">
        <f t="shared" si="125"/>
        <v>0.505</v>
      </c>
      <c r="K55" s="17">
        <f t="shared" si="125"/>
        <v>0.50500000000000034</v>
      </c>
      <c r="L55" s="17">
        <f t="shared" si="125"/>
        <v>0.50500000000000111</v>
      </c>
      <c r="M55" s="17">
        <f t="shared" si="125"/>
        <v>0.50499999999999878</v>
      </c>
      <c r="N55" s="17">
        <f t="shared" si="125"/>
        <v>0.50499999999999823</v>
      </c>
      <c r="P55" s="163"/>
      <c r="Q55" s="171" t="s">
        <v>45</v>
      </c>
      <c r="R55" s="16" t="s">
        <v>55</v>
      </c>
      <c r="S55" s="17">
        <f>S50*S$16/$E$4</f>
        <v>0.52999999999999992</v>
      </c>
      <c r="T55" s="17">
        <f t="shared" ref="T55:AB55" si="126">T50*T$16/$E$4</f>
        <v>0.53</v>
      </c>
      <c r="U55" s="17">
        <f t="shared" si="126"/>
        <v>0.53000000000000025</v>
      </c>
      <c r="V55" s="17">
        <f t="shared" si="126"/>
        <v>0.5299999999999998</v>
      </c>
      <c r="W55" s="17">
        <f t="shared" si="126"/>
        <v>0.53</v>
      </c>
      <c r="X55" s="17">
        <f t="shared" si="126"/>
        <v>0.53</v>
      </c>
      <c r="Y55" s="17">
        <f t="shared" si="126"/>
        <v>0.53000000000000036</v>
      </c>
      <c r="Z55" s="17">
        <f t="shared" si="126"/>
        <v>0.53000000000000114</v>
      </c>
      <c r="AA55" s="17">
        <f t="shared" si="126"/>
        <v>0.52999999999999881</v>
      </c>
      <c r="AB55" s="17">
        <f t="shared" si="126"/>
        <v>0.52999999999999814</v>
      </c>
      <c r="AC55" s="5"/>
      <c r="AD55" s="163"/>
      <c r="AE55" s="171" t="s">
        <v>45</v>
      </c>
      <c r="AF55" s="16" t="s">
        <v>55</v>
      </c>
      <c r="AG55" s="17">
        <f>AG50*AG$16/$E$4</f>
        <v>0.55499999999999994</v>
      </c>
      <c r="AH55" s="17">
        <f t="shared" ref="AH55:AP55" si="127">AH50*AH$16/$E$4</f>
        <v>0.55500000000000005</v>
      </c>
      <c r="AI55" s="17">
        <f t="shared" si="127"/>
        <v>0.55500000000000016</v>
      </c>
      <c r="AJ55" s="17">
        <f t="shared" si="127"/>
        <v>0.55499999999999983</v>
      </c>
      <c r="AK55" s="17">
        <f t="shared" si="127"/>
        <v>0.55500000000000005</v>
      </c>
      <c r="AL55" s="17">
        <f t="shared" si="127"/>
        <v>0.55500000000000005</v>
      </c>
      <c r="AM55" s="17">
        <f t="shared" si="127"/>
        <v>0.55500000000000038</v>
      </c>
      <c r="AN55" s="17">
        <f t="shared" si="127"/>
        <v>0.55500000000000116</v>
      </c>
      <c r="AO55" s="17">
        <f t="shared" si="127"/>
        <v>0.55499999999999883</v>
      </c>
      <c r="AP55" s="17">
        <f t="shared" si="127"/>
        <v>0.55499999999999827</v>
      </c>
      <c r="AQ55" s="5"/>
      <c r="AR55" s="163"/>
      <c r="AS55" s="171" t="s">
        <v>45</v>
      </c>
      <c r="AT55" s="16" t="s">
        <v>55</v>
      </c>
      <c r="AU55" s="17">
        <f>AU50*AU$16/$E$4</f>
        <v>0.57999999999999996</v>
      </c>
      <c r="AV55" s="17">
        <f t="shared" ref="AV55:BD55" si="128">AV50*AV$16/$E$4</f>
        <v>0.57999999999999996</v>
      </c>
      <c r="AW55" s="17">
        <f t="shared" si="128"/>
        <v>0.58000000000000018</v>
      </c>
      <c r="AX55" s="17">
        <f t="shared" si="128"/>
        <v>0.57999999999999974</v>
      </c>
      <c r="AY55" s="17">
        <f t="shared" si="128"/>
        <v>0.58000000000000007</v>
      </c>
      <c r="AZ55" s="17">
        <f t="shared" si="128"/>
        <v>0.57999999999999996</v>
      </c>
      <c r="BA55" s="17">
        <f t="shared" si="128"/>
        <v>0.5800000000000004</v>
      </c>
      <c r="BB55" s="17">
        <f t="shared" si="128"/>
        <v>0.58000000000000118</v>
      </c>
      <c r="BC55" s="17">
        <f t="shared" si="128"/>
        <v>0.57999999999999885</v>
      </c>
      <c r="BD55" s="17">
        <f t="shared" si="128"/>
        <v>0.57999999999999818</v>
      </c>
      <c r="BE55" s="5"/>
      <c r="BF55" s="163"/>
      <c r="BG55" s="171" t="s">
        <v>45</v>
      </c>
      <c r="BH55" s="16" t="s">
        <v>55</v>
      </c>
      <c r="BI55" s="17">
        <f>BI50*BI$16/$E$4</f>
        <v>0.60499999999999998</v>
      </c>
      <c r="BJ55" s="17">
        <f t="shared" ref="BJ55:BR55" si="129">BJ50*BJ$16/$E$4</f>
        <v>0.60499999999999998</v>
      </c>
      <c r="BK55" s="17">
        <f t="shared" si="129"/>
        <v>0.60500000000000009</v>
      </c>
      <c r="BL55" s="17">
        <f t="shared" si="129"/>
        <v>0.60499999999999976</v>
      </c>
      <c r="BM55" s="17">
        <f t="shared" si="129"/>
        <v>0.60500000000000009</v>
      </c>
      <c r="BN55" s="17">
        <f t="shared" si="129"/>
        <v>0.60499999999999998</v>
      </c>
      <c r="BO55" s="17">
        <f t="shared" si="129"/>
        <v>0.60500000000000043</v>
      </c>
      <c r="BP55" s="17">
        <f t="shared" si="129"/>
        <v>0.60500000000000109</v>
      </c>
      <c r="BQ55" s="17">
        <f t="shared" si="129"/>
        <v>0.60499999999999887</v>
      </c>
      <c r="BR55" s="17">
        <f t="shared" si="129"/>
        <v>0.60499999999999821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130">E53*E$16</f>
        <v>504999.99999999994</v>
      </c>
      <c r="F56" s="22">
        <f t="shared" si="130"/>
        <v>505000</v>
      </c>
      <c r="G56" s="22">
        <f t="shared" si="130"/>
        <v>505000.00000000012</v>
      </c>
      <c r="H56" s="22">
        <f t="shared" si="130"/>
        <v>504999.99999999983</v>
      </c>
      <c r="I56" s="22">
        <f t="shared" si="130"/>
        <v>505000.00000000006</v>
      </c>
      <c r="J56" s="22">
        <f t="shared" si="130"/>
        <v>505000</v>
      </c>
      <c r="K56" s="22">
        <f t="shared" si="130"/>
        <v>505000.00000000035</v>
      </c>
      <c r="L56" s="22">
        <f t="shared" si="130"/>
        <v>505000.00000000116</v>
      </c>
      <c r="M56" s="22">
        <f t="shared" si="130"/>
        <v>504999.99999999884</v>
      </c>
      <c r="N56" s="22">
        <f t="shared" si="130"/>
        <v>504999.9999999982</v>
      </c>
      <c r="P56" s="163"/>
      <c r="Q56" s="163"/>
      <c r="R56" s="20" t="s">
        <v>57</v>
      </c>
      <c r="S56" s="22">
        <f t="shared" ref="S56:AB56" si="131">S53*S$16</f>
        <v>529999.99999999988</v>
      </c>
      <c r="T56" s="22">
        <f t="shared" si="131"/>
        <v>530000</v>
      </c>
      <c r="U56" s="22">
        <f t="shared" si="131"/>
        <v>530000.00000000023</v>
      </c>
      <c r="V56" s="22">
        <f t="shared" si="131"/>
        <v>529999.99999999977</v>
      </c>
      <c r="W56" s="22">
        <f t="shared" si="131"/>
        <v>530000.00000000012</v>
      </c>
      <c r="X56" s="22">
        <f t="shared" si="131"/>
        <v>530000</v>
      </c>
      <c r="Y56" s="22">
        <f t="shared" si="131"/>
        <v>530000.00000000035</v>
      </c>
      <c r="Z56" s="22">
        <f t="shared" si="131"/>
        <v>530000.00000000116</v>
      </c>
      <c r="AA56" s="22">
        <f t="shared" si="131"/>
        <v>529999.99999999884</v>
      </c>
      <c r="AB56" s="22">
        <f t="shared" si="131"/>
        <v>529999.99999999814</v>
      </c>
      <c r="AC56" s="5"/>
      <c r="AD56" s="163"/>
      <c r="AE56" s="163"/>
      <c r="AF56" s="20" t="s">
        <v>57</v>
      </c>
      <c r="AG56" s="22">
        <f t="shared" ref="AG56:AP56" si="132">AG53*AG$16</f>
        <v>554999.99999999988</v>
      </c>
      <c r="AH56" s="22">
        <f t="shared" si="132"/>
        <v>555000</v>
      </c>
      <c r="AI56" s="22">
        <f t="shared" si="132"/>
        <v>555000.00000000012</v>
      </c>
      <c r="AJ56" s="22">
        <f t="shared" si="132"/>
        <v>554999.99999999977</v>
      </c>
      <c r="AK56" s="22">
        <f t="shared" si="132"/>
        <v>555000</v>
      </c>
      <c r="AL56" s="22">
        <f t="shared" si="132"/>
        <v>555000</v>
      </c>
      <c r="AM56" s="22">
        <f t="shared" si="132"/>
        <v>555000.00000000035</v>
      </c>
      <c r="AN56" s="22">
        <f t="shared" si="132"/>
        <v>555000.00000000116</v>
      </c>
      <c r="AO56" s="22">
        <f t="shared" si="132"/>
        <v>554999.99999999884</v>
      </c>
      <c r="AP56" s="22">
        <f t="shared" si="132"/>
        <v>554999.99999999825</v>
      </c>
      <c r="AQ56" s="5"/>
      <c r="AR56" s="163"/>
      <c r="AS56" s="163"/>
      <c r="AT56" s="20" t="s">
        <v>57</v>
      </c>
      <c r="AU56" s="22">
        <f t="shared" ref="AU56:BD56" si="133">AU53*AU$16</f>
        <v>579999.99999999988</v>
      </c>
      <c r="AV56" s="22">
        <f t="shared" si="133"/>
        <v>580000</v>
      </c>
      <c r="AW56" s="22">
        <f t="shared" si="133"/>
        <v>580000.00000000023</v>
      </c>
      <c r="AX56" s="22">
        <f t="shared" si="133"/>
        <v>579999.99999999977</v>
      </c>
      <c r="AY56" s="22">
        <f t="shared" si="133"/>
        <v>580000.00000000012</v>
      </c>
      <c r="AZ56" s="22">
        <f t="shared" si="133"/>
        <v>580000</v>
      </c>
      <c r="BA56" s="22">
        <f t="shared" si="133"/>
        <v>580000.00000000035</v>
      </c>
      <c r="BB56" s="22">
        <f t="shared" si="133"/>
        <v>580000.00000000116</v>
      </c>
      <c r="BC56" s="22">
        <f t="shared" si="133"/>
        <v>579999.99999999884</v>
      </c>
      <c r="BD56" s="22">
        <f t="shared" si="133"/>
        <v>579999.99999999814</v>
      </c>
      <c r="BE56" s="5"/>
      <c r="BF56" s="163"/>
      <c r="BG56" s="163"/>
      <c r="BH56" s="20" t="s">
        <v>57</v>
      </c>
      <c r="BI56" s="22">
        <f t="shared" ref="BI56:BR56" si="134">BI53*BI$16</f>
        <v>605000</v>
      </c>
      <c r="BJ56" s="22">
        <f t="shared" si="134"/>
        <v>605000</v>
      </c>
      <c r="BK56" s="22">
        <f t="shared" si="134"/>
        <v>605000.00000000023</v>
      </c>
      <c r="BL56" s="22">
        <f t="shared" si="134"/>
        <v>604999.99999999977</v>
      </c>
      <c r="BM56" s="22">
        <f t="shared" si="134"/>
        <v>605000</v>
      </c>
      <c r="BN56" s="22">
        <f t="shared" si="134"/>
        <v>605000</v>
      </c>
      <c r="BO56" s="22">
        <f t="shared" si="134"/>
        <v>605000.00000000035</v>
      </c>
      <c r="BP56" s="22">
        <f t="shared" si="134"/>
        <v>605000.00000000105</v>
      </c>
      <c r="BQ56" s="22">
        <f t="shared" si="134"/>
        <v>604999.99999999884</v>
      </c>
      <c r="BR56" s="22">
        <f t="shared" si="134"/>
        <v>604999.99999999825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504999.99999999994</v>
      </c>
      <c r="F57" s="22">
        <f>E57+F56</f>
        <v>1010000</v>
      </c>
      <c r="G57" s="22">
        <f t="shared" ref="G57:N57" si="135">F57+G56</f>
        <v>1515000</v>
      </c>
      <c r="H57" s="22">
        <f t="shared" si="135"/>
        <v>2019999.9999999998</v>
      </c>
      <c r="I57" s="22">
        <f t="shared" si="135"/>
        <v>2525000</v>
      </c>
      <c r="J57" s="22">
        <f t="shared" si="135"/>
        <v>3030000</v>
      </c>
      <c r="K57" s="22">
        <f t="shared" si="135"/>
        <v>3535000.0000000005</v>
      </c>
      <c r="L57" s="22">
        <f t="shared" si="135"/>
        <v>4040000.0000000019</v>
      </c>
      <c r="M57" s="22">
        <f t="shared" si="135"/>
        <v>4545000.0000000009</v>
      </c>
      <c r="N57" s="22">
        <f t="shared" si="135"/>
        <v>5049999.9999999991</v>
      </c>
      <c r="P57" s="163"/>
      <c r="Q57" s="163"/>
      <c r="R57" s="20" t="s">
        <v>58</v>
      </c>
      <c r="S57" s="22">
        <f>S56</f>
        <v>529999.99999999988</v>
      </c>
      <c r="T57" s="22">
        <f>S57+T56</f>
        <v>1060000</v>
      </c>
      <c r="U57" s="22">
        <f t="shared" ref="U57:AB57" si="136">T57+U56</f>
        <v>1590000.0000000002</v>
      </c>
      <c r="V57" s="22">
        <f t="shared" si="136"/>
        <v>2120000</v>
      </c>
      <c r="W57" s="22">
        <f t="shared" si="136"/>
        <v>2650000</v>
      </c>
      <c r="X57" s="22">
        <f t="shared" si="136"/>
        <v>3180000</v>
      </c>
      <c r="Y57" s="22">
        <f t="shared" si="136"/>
        <v>3710000.0000000005</v>
      </c>
      <c r="Z57" s="22">
        <f t="shared" si="136"/>
        <v>4240000.0000000019</v>
      </c>
      <c r="AA57" s="22">
        <f t="shared" si="136"/>
        <v>4770000.0000000009</v>
      </c>
      <c r="AB57" s="22">
        <f t="shared" si="136"/>
        <v>5299999.9999999991</v>
      </c>
      <c r="AC57" s="5"/>
      <c r="AD57" s="163"/>
      <c r="AE57" s="163"/>
      <c r="AF57" s="20" t="s">
        <v>58</v>
      </c>
      <c r="AG57" s="22">
        <f>AG56</f>
        <v>554999.99999999988</v>
      </c>
      <c r="AH57" s="22">
        <f>AG57+AH56</f>
        <v>1110000</v>
      </c>
      <c r="AI57" s="22">
        <f t="shared" ref="AI57:AP57" si="137">AH57+AI56</f>
        <v>1665000</v>
      </c>
      <c r="AJ57" s="22">
        <f t="shared" si="137"/>
        <v>2220000</v>
      </c>
      <c r="AK57" s="22">
        <f t="shared" si="137"/>
        <v>2775000</v>
      </c>
      <c r="AL57" s="22">
        <f t="shared" si="137"/>
        <v>3330000</v>
      </c>
      <c r="AM57" s="22">
        <f t="shared" si="137"/>
        <v>3885000.0000000005</v>
      </c>
      <c r="AN57" s="22">
        <f t="shared" si="137"/>
        <v>4440000.0000000019</v>
      </c>
      <c r="AO57" s="22">
        <f t="shared" si="137"/>
        <v>4995000.0000000009</v>
      </c>
      <c r="AP57" s="22">
        <f t="shared" si="137"/>
        <v>5549999.9999999991</v>
      </c>
      <c r="AQ57" s="5"/>
      <c r="AR57" s="163"/>
      <c r="AS57" s="163"/>
      <c r="AT57" s="20" t="s">
        <v>58</v>
      </c>
      <c r="AU57" s="22">
        <f>AU56</f>
        <v>579999.99999999988</v>
      </c>
      <c r="AV57" s="22">
        <f>AU57+AV56</f>
        <v>1160000</v>
      </c>
      <c r="AW57" s="22">
        <f t="shared" ref="AW57:BD57" si="138">AV57+AW56</f>
        <v>1740000.0000000002</v>
      </c>
      <c r="AX57" s="22">
        <f t="shared" si="138"/>
        <v>2320000</v>
      </c>
      <c r="AY57" s="22">
        <f t="shared" si="138"/>
        <v>2900000</v>
      </c>
      <c r="AZ57" s="22">
        <f t="shared" si="138"/>
        <v>3480000</v>
      </c>
      <c r="BA57" s="22">
        <f t="shared" si="138"/>
        <v>4060000.0000000005</v>
      </c>
      <c r="BB57" s="22">
        <f t="shared" si="138"/>
        <v>4640000.0000000019</v>
      </c>
      <c r="BC57" s="22">
        <f t="shared" si="138"/>
        <v>5220000.0000000009</v>
      </c>
      <c r="BD57" s="22">
        <f t="shared" si="138"/>
        <v>5799999.9999999991</v>
      </c>
      <c r="BE57" s="5"/>
      <c r="BF57" s="163"/>
      <c r="BG57" s="163"/>
      <c r="BH57" s="20" t="s">
        <v>58</v>
      </c>
      <c r="BI57" s="22">
        <f>BI56</f>
        <v>605000</v>
      </c>
      <c r="BJ57" s="22">
        <f>BI57+BJ56</f>
        <v>1210000</v>
      </c>
      <c r="BK57" s="22">
        <f t="shared" ref="BK57:BR57" si="139">BJ57+BK56</f>
        <v>1815000.0000000002</v>
      </c>
      <c r="BL57" s="22">
        <f t="shared" si="139"/>
        <v>2420000</v>
      </c>
      <c r="BM57" s="22">
        <f t="shared" si="139"/>
        <v>3025000</v>
      </c>
      <c r="BN57" s="22">
        <f t="shared" si="139"/>
        <v>3630000</v>
      </c>
      <c r="BO57" s="22">
        <f t="shared" si="139"/>
        <v>4235000</v>
      </c>
      <c r="BP57" s="22">
        <f t="shared" si="139"/>
        <v>4840000.0000000009</v>
      </c>
      <c r="BQ57" s="22">
        <f t="shared" si="139"/>
        <v>5445000</v>
      </c>
      <c r="BR57" s="22">
        <f t="shared" si="139"/>
        <v>6049999.9999999981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0.50499999999999989</v>
      </c>
      <c r="F58" s="17">
        <f>F52*F$16/$E$4-E58</f>
        <v>0.70700000000000007</v>
      </c>
      <c r="G58" s="17">
        <f>G52*G$16/$E$4-F58-E58</f>
        <v>0.98980000000000001</v>
      </c>
      <c r="H58" s="17">
        <f>H52*H$16/$E$4-G58-F58-E58</f>
        <v>1.3857199999999998</v>
      </c>
      <c r="I58" s="17">
        <f>I52*I$16/$E$4-H58-G58-F58-E58</f>
        <v>1.9400080000000006</v>
      </c>
      <c r="J58" s="17">
        <f>J52*J$16/$E$4-I58-H58-G58-F58-E58</f>
        <v>2.7160111999999987</v>
      </c>
      <c r="K58" s="17">
        <f>K52*K$16/$E$4-J58-I58-H58-G58-F58-E58</f>
        <v>3.8024156800000029</v>
      </c>
      <c r="L58" s="17">
        <f>L52*L$16/$E$4-K58-J58-I58-H58-G58-F58-E58</f>
        <v>5.3233819520000072</v>
      </c>
      <c r="M58" s="17">
        <f>M52*M$16/$E$4-L58-K58-J58-I58-H58-G58-F58-E58</f>
        <v>7.4527347327999767</v>
      </c>
      <c r="N58" s="17">
        <f>N52*N$16/$E$4-M58-L58-K58-J58-I58-H58-G58-F58-E58</f>
        <v>10.433828625919986</v>
      </c>
      <c r="P58" s="163"/>
      <c r="Q58" s="171" t="s">
        <v>44</v>
      </c>
      <c r="R58" s="16" t="s">
        <v>55</v>
      </c>
      <c r="S58" s="17">
        <f>S52*S$16/$E$4</f>
        <v>0.5299999999999998</v>
      </c>
      <c r="T58" s="17">
        <f>T52*T$16/$E$4-S58</f>
        <v>0.74200000000000044</v>
      </c>
      <c r="U58" s="17">
        <f>U52*U$16/$E$4-T58-S58</f>
        <v>1.0388000000000002</v>
      </c>
      <c r="V58" s="17">
        <f>V52*V$16/$E$4-U58-T58-S58</f>
        <v>1.4543199999999996</v>
      </c>
      <c r="W58" s="17">
        <f>W52*W$16/$E$4-V58-U58-T58-S58</f>
        <v>2.036048000000001</v>
      </c>
      <c r="X58" s="17">
        <f>X52*X$16/$E$4-W58-V58-U58-T58-S58</f>
        <v>2.8504671999999989</v>
      </c>
      <c r="Y58" s="17">
        <f>Y52*Y$16/$E$4-X58-W58-V58-U58-T58-S58</f>
        <v>3.9906540800000001</v>
      </c>
      <c r="Z58" s="17">
        <f>Z52*Z$16/$E$4-Y58-X58-W58-V58-U58-T58-S58</f>
        <v>5.5869157120000104</v>
      </c>
      <c r="AA58" s="17">
        <f>AA52*AA$16/$E$4-Z58-Y58-X58-W58-V58-U58-T58-S58</f>
        <v>7.8216819967999829</v>
      </c>
      <c r="AB58" s="17">
        <f>AB52*AB$16/$E$4-AA58-Z58-Y58-X58-W58-V58-U58-T58-S58</f>
        <v>10.950354795519981</v>
      </c>
      <c r="AC58" s="5"/>
      <c r="AD58" s="163"/>
      <c r="AE58" s="171" t="s">
        <v>44</v>
      </c>
      <c r="AF58" s="16" t="s">
        <v>55</v>
      </c>
      <c r="AG58" s="17">
        <f>AG52*AG$16/$E$4</f>
        <v>0.55499999999999994</v>
      </c>
      <c r="AH58" s="17">
        <f>AH52*AH$16/$E$4-AG58</f>
        <v>0.77700000000000014</v>
      </c>
      <c r="AI58" s="17">
        <f>AI52*AI$16/$E$4-AH58-AG58</f>
        <v>1.0877999999999999</v>
      </c>
      <c r="AJ58" s="17">
        <f>AJ52*AJ$16/$E$4-AI58-AH58-AG58</f>
        <v>1.5229199999999998</v>
      </c>
      <c r="AK58" s="17">
        <f>AK52*AK$16/$E$4-AJ58-AI58-AH58-AG58</f>
        <v>2.1320880000000013</v>
      </c>
      <c r="AL58" s="17">
        <f>AL52*AL$16/$E$4-AK58-AJ58-AI58-AH58-AG58</f>
        <v>2.9849231999999972</v>
      </c>
      <c r="AM58" s="17">
        <f>AM52*AM$16/$E$4-AL58-AK58-AJ58-AI58-AH58-AG58</f>
        <v>4.1788924800000036</v>
      </c>
      <c r="AN58" s="17">
        <f>AN52*AN$16/$E$4-AM58-AL58-AK58-AJ58-AI58-AH58-AG58</f>
        <v>5.8504494720000073</v>
      </c>
      <c r="AO58" s="17">
        <f>AO52*AO$16/$E$4-AN58-AM58-AL58-AK58-AJ58-AI58-AH58-AG58</f>
        <v>8.1906292607999767</v>
      </c>
      <c r="AP58" s="17">
        <f>AP52*AP$16/$E$4-AO58-AN58-AM58-AL58-AK58-AJ58-AI58-AH58-AG58</f>
        <v>11.466880965119994</v>
      </c>
      <c r="AQ58" s="5"/>
      <c r="AR58" s="163"/>
      <c r="AS58" s="171" t="s">
        <v>44</v>
      </c>
      <c r="AT58" s="16" t="s">
        <v>55</v>
      </c>
      <c r="AU58" s="17">
        <f>AU52*AU$16/$E$4</f>
        <v>0.57999999999999996</v>
      </c>
      <c r="AV58" s="17">
        <f>AV52*AV$16/$E$4-AU58</f>
        <v>0.81199999999999994</v>
      </c>
      <c r="AW58" s="17">
        <f>AW52*AW$16/$E$4-AV58-AU58</f>
        <v>1.1368</v>
      </c>
      <c r="AX58" s="17">
        <f>AX52*AX$16/$E$4-AW58-AV58-AU58</f>
        <v>1.5915199999999996</v>
      </c>
      <c r="AY58" s="17">
        <f>AY52*AY$16/$E$4-AX58-AW58-AV58-AU58</f>
        <v>2.2281280000000003</v>
      </c>
      <c r="AZ58" s="17">
        <f>AZ52*AZ$16/$E$4-AY58-AX58-AW58-AV58-AU58</f>
        <v>3.1193792000000014</v>
      </c>
      <c r="BA58" s="17">
        <f>BA52*BA$16/$E$4-AZ58-AY58-AX58-AW58-AV58-AU58</f>
        <v>4.3671308800000013</v>
      </c>
      <c r="BB58" s="17">
        <f>BB52*BB$16/$E$4-BA58-AZ58-AY58-AX58-AW58-AV58-AU58</f>
        <v>6.1139832320000043</v>
      </c>
      <c r="BC58" s="17">
        <f>BC52*BC$16/$E$4-BB58-BA58-AZ58-AY58-AX58-AW58-AV58-AU58</f>
        <v>8.5595765247999935</v>
      </c>
      <c r="BD58" s="17">
        <f>BD52*BD$16/$E$4-BC58-BB58-BA58-AZ58-AY58-AX58-AW58-AV58-AU58</f>
        <v>11.983407134719986</v>
      </c>
      <c r="BE58" s="5"/>
      <c r="BF58" s="163"/>
      <c r="BG58" s="171" t="s">
        <v>44</v>
      </c>
      <c r="BH58" s="16" t="s">
        <v>55</v>
      </c>
      <c r="BI58" s="17">
        <f>BI52*BI$16/$E$4</f>
        <v>0.60499999999999998</v>
      </c>
      <c r="BJ58" s="17">
        <f>BJ52*BJ$16/$E$4-BI58</f>
        <v>0.84699999999999998</v>
      </c>
      <c r="BK58" s="17">
        <f>BK52*BK$16/$E$4-BJ58-BI58</f>
        <v>1.1858</v>
      </c>
      <c r="BL58" s="17">
        <f>BL52*BL$16/$E$4-BK58-BJ58-BI58</f>
        <v>1.6601199999999996</v>
      </c>
      <c r="BM58" s="17">
        <f>BM52*BM$16/$E$4-BL58-BK58-BJ58-BI58</f>
        <v>2.3241680000000007</v>
      </c>
      <c r="BN58" s="17">
        <f>BN52*BN$16/$E$4-BM58-BL58-BK58-BJ58-BI58</f>
        <v>3.2538351999999993</v>
      </c>
      <c r="BO58" s="17">
        <f>BO52*BO$16/$E$4-BN58-BM58-BL58-BK58-BJ58-BI58</f>
        <v>4.5553692800000043</v>
      </c>
      <c r="BP58" s="17">
        <f>BP52*BP$16/$E$4-BO58-BN58-BM58-BL58-BK58-BJ58-BI58</f>
        <v>6.3775169920000003</v>
      </c>
      <c r="BQ58" s="17">
        <f>BQ52*BQ$16/$E$4-BP58-BO58-BN58-BM58-BL58-BK58-BJ58-BI58</f>
        <v>8.9285237887999891</v>
      </c>
      <c r="BR58" s="17">
        <f>BR52*BR$16/$E$4-BQ58-BP58-BO58-BN58-BM58-BL58-BK58-BJ58-BI58</f>
        <v>12.499933304320001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1.1055056000000001</v>
      </c>
      <c r="J59" s="18"/>
      <c r="K59" s="18"/>
      <c r="L59" s="18"/>
      <c r="M59" s="18"/>
      <c r="N59" s="18">
        <f>SUM(E58:N58)/10</f>
        <v>3.5255900190719971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1.1602336000000002</v>
      </c>
      <c r="X59" s="18"/>
      <c r="Y59" s="18"/>
      <c r="Z59" s="18"/>
      <c r="AA59" s="18"/>
      <c r="AB59" s="18">
        <f>SUM(S58:AB58)/10</f>
        <v>3.7001241784319974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1.2149616000000001</v>
      </c>
      <c r="AL59" s="18"/>
      <c r="AM59" s="18"/>
      <c r="AN59" s="18"/>
      <c r="AO59" s="18"/>
      <c r="AP59" s="18">
        <f>SUM(AG58:AP58)/10</f>
        <v>3.8746583377919976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1.2696896</v>
      </c>
      <c r="AZ59" s="18"/>
      <c r="BA59" s="18"/>
      <c r="BB59" s="18"/>
      <c r="BC59" s="18"/>
      <c r="BD59" s="18">
        <f>SUM(AU58:BD58)/10</f>
        <v>4.0491924971519984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1.3244175999999999</v>
      </c>
      <c r="BN59" s="18"/>
      <c r="BO59" s="18"/>
      <c r="BP59" s="18"/>
      <c r="BQ59" s="18"/>
      <c r="BR59" s="18">
        <f>SUM(BI58:BR58)/10</f>
        <v>4.2237266565119995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504999.99999999994</v>
      </c>
      <c r="F60" s="23">
        <f>F62-E62</f>
        <v>707000</v>
      </c>
      <c r="G60" s="23">
        <f t="shared" ref="G60:N60" si="140">G62-F62</f>
        <v>989800</v>
      </c>
      <c r="H60" s="23">
        <f t="shared" si="140"/>
        <v>1385719.9999999995</v>
      </c>
      <c r="I60" s="23">
        <f t="shared" si="140"/>
        <v>1940008.0000000005</v>
      </c>
      <c r="J60" s="23">
        <f t="shared" si="140"/>
        <v>2716011.1999999993</v>
      </c>
      <c r="K60" s="23">
        <f t="shared" si="140"/>
        <v>3802415.6800000034</v>
      </c>
      <c r="L60" s="23">
        <f t="shared" si="140"/>
        <v>5323381.952000007</v>
      </c>
      <c r="M60" s="23">
        <f t="shared" si="140"/>
        <v>7452734.7327999733</v>
      </c>
      <c r="N60" s="23">
        <f t="shared" si="140"/>
        <v>10433828.625919987</v>
      </c>
      <c r="P60" s="163"/>
      <c r="Q60" s="163"/>
      <c r="R60" s="20" t="s">
        <v>57</v>
      </c>
      <c r="S60" s="23">
        <f>S62</f>
        <v>529999.99999999988</v>
      </c>
      <c r="T60" s="23">
        <f>T62-S62</f>
        <v>742000.00000000035</v>
      </c>
      <c r="U60" s="23">
        <f t="shared" ref="U60:AB60" si="141">U62-T62</f>
        <v>1038800.0000000002</v>
      </c>
      <c r="V60" s="23">
        <f t="shared" si="141"/>
        <v>1454319.9999999995</v>
      </c>
      <c r="W60" s="23">
        <f t="shared" si="141"/>
        <v>2036048.0000000009</v>
      </c>
      <c r="X60" s="23">
        <f t="shared" si="141"/>
        <v>2850467.1999999983</v>
      </c>
      <c r="Y60" s="23">
        <f t="shared" si="141"/>
        <v>3990654.0800000019</v>
      </c>
      <c r="Z60" s="23">
        <f t="shared" si="141"/>
        <v>5586915.7120000087</v>
      </c>
      <c r="AA60" s="23">
        <f t="shared" si="141"/>
        <v>7821681.9967999794</v>
      </c>
      <c r="AB60" s="23">
        <f t="shared" si="141"/>
        <v>10950354.795519985</v>
      </c>
      <c r="AC60" s="5"/>
      <c r="AD60" s="163"/>
      <c r="AE60" s="163"/>
      <c r="AF60" s="20" t="s">
        <v>57</v>
      </c>
      <c r="AG60" s="23">
        <f>AG62</f>
        <v>554999.99999999988</v>
      </c>
      <c r="AH60" s="23">
        <f>AH62-AG62</f>
        <v>776999.99999999988</v>
      </c>
      <c r="AI60" s="23">
        <f t="shared" ref="AI60:AP60" si="142">AI62-AH62</f>
        <v>1087800.0000000002</v>
      </c>
      <c r="AJ60" s="23">
        <f t="shared" si="142"/>
        <v>1522919.9999999995</v>
      </c>
      <c r="AK60" s="23">
        <f t="shared" si="142"/>
        <v>2132088.0000000005</v>
      </c>
      <c r="AL60" s="23">
        <f t="shared" si="142"/>
        <v>2984923.1999999993</v>
      </c>
      <c r="AM60" s="23">
        <f t="shared" si="142"/>
        <v>4178892.4800000042</v>
      </c>
      <c r="AN60" s="23">
        <f t="shared" si="142"/>
        <v>5850449.4720000029</v>
      </c>
      <c r="AO60" s="23">
        <f t="shared" si="142"/>
        <v>8190629.2607999817</v>
      </c>
      <c r="AP60" s="23">
        <f t="shared" si="142"/>
        <v>11466880.965119999</v>
      </c>
      <c r="AQ60" s="5"/>
      <c r="AR60" s="163"/>
      <c r="AS60" s="163"/>
      <c r="AT60" s="20" t="s">
        <v>57</v>
      </c>
      <c r="AU60" s="23">
        <f>AU62</f>
        <v>579999.99999999988</v>
      </c>
      <c r="AV60" s="23">
        <f>AV62-AU62</f>
        <v>812000.00000000012</v>
      </c>
      <c r="AW60" s="23">
        <f t="shared" ref="AW60:BD60" si="143">AW62-AV62</f>
        <v>1136800</v>
      </c>
      <c r="AX60" s="23">
        <f t="shared" si="143"/>
        <v>1591520</v>
      </c>
      <c r="AY60" s="23">
        <f t="shared" si="143"/>
        <v>2228128</v>
      </c>
      <c r="AZ60" s="23">
        <f t="shared" si="143"/>
        <v>3119379.1999999993</v>
      </c>
      <c r="BA60" s="23">
        <f t="shared" si="143"/>
        <v>4367130.8800000027</v>
      </c>
      <c r="BB60" s="23">
        <f t="shared" si="143"/>
        <v>6113983.2320000045</v>
      </c>
      <c r="BC60" s="23">
        <f t="shared" si="143"/>
        <v>8559576.5247999877</v>
      </c>
      <c r="BD60" s="23">
        <f t="shared" si="143"/>
        <v>11983407.13471999</v>
      </c>
      <c r="BE60" s="5"/>
      <c r="BF60" s="163"/>
      <c r="BG60" s="163"/>
      <c r="BH60" s="20" t="s">
        <v>57</v>
      </c>
      <c r="BI60" s="23">
        <f>BI62</f>
        <v>605000</v>
      </c>
      <c r="BJ60" s="23">
        <f>BJ62-BI62</f>
        <v>847000</v>
      </c>
      <c r="BK60" s="23">
        <f t="shared" ref="BK60:BR60" si="144">BK62-BJ62</f>
        <v>1185800</v>
      </c>
      <c r="BL60" s="23">
        <f t="shared" si="144"/>
        <v>1660120</v>
      </c>
      <c r="BM60" s="23">
        <f t="shared" si="144"/>
        <v>2324168.0000000009</v>
      </c>
      <c r="BN60" s="23">
        <f t="shared" si="144"/>
        <v>3253835.1999999983</v>
      </c>
      <c r="BO60" s="23">
        <f t="shared" si="144"/>
        <v>4555369.2800000031</v>
      </c>
      <c r="BP60" s="23">
        <f t="shared" si="144"/>
        <v>6377516.9920000043</v>
      </c>
      <c r="BQ60" s="23">
        <f t="shared" si="144"/>
        <v>8928523.7887999825</v>
      </c>
      <c r="BR60" s="23">
        <f t="shared" si="144"/>
        <v>12499933.304320008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1105505.6000000001</v>
      </c>
      <c r="J61" s="23"/>
      <c r="K61" s="23"/>
      <c r="L61" s="23"/>
      <c r="M61" s="23"/>
      <c r="N61" s="23">
        <f>SUM(E60:N60)/10</f>
        <v>3525590.0190719971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1160233.6000000001</v>
      </c>
      <c r="X61" s="23"/>
      <c r="Y61" s="23"/>
      <c r="Z61" s="23"/>
      <c r="AA61" s="23"/>
      <c r="AB61" s="23">
        <f>SUM(S60:AB60)/10</f>
        <v>3700124.1784319975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1214961.6000000001</v>
      </c>
      <c r="AL61" s="23"/>
      <c r="AM61" s="23"/>
      <c r="AN61" s="23"/>
      <c r="AO61" s="23"/>
      <c r="AP61" s="23">
        <f>SUM(AG60:AP60)/10</f>
        <v>3874658.3377919989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1269689.6000000001</v>
      </c>
      <c r="AZ61" s="23"/>
      <c r="BA61" s="23"/>
      <c r="BB61" s="23"/>
      <c r="BC61" s="23"/>
      <c r="BD61" s="23">
        <f>SUM(AU60:BD60)/10</f>
        <v>4049192.4971519983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1324417.6000000001</v>
      </c>
      <c r="BN61" s="23"/>
      <c r="BO61" s="23"/>
      <c r="BP61" s="23"/>
      <c r="BQ61" s="23"/>
      <c r="BR61" s="23">
        <f>SUM(BI60:BR60)/10</f>
        <v>4223726.6565119997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145">E54*E$16</f>
        <v>504999.99999999994</v>
      </c>
      <c r="F62" s="22">
        <f t="shared" si="145"/>
        <v>1212000</v>
      </c>
      <c r="G62" s="22">
        <f t="shared" si="145"/>
        <v>2201800</v>
      </c>
      <c r="H62" s="22">
        <f t="shared" si="145"/>
        <v>3587519.9999999995</v>
      </c>
      <c r="I62" s="22">
        <f t="shared" si="145"/>
        <v>5527528</v>
      </c>
      <c r="J62" s="22">
        <f t="shared" si="145"/>
        <v>8243539.1999999993</v>
      </c>
      <c r="K62" s="22">
        <f t="shared" si="145"/>
        <v>12045954.880000003</v>
      </c>
      <c r="L62" s="22">
        <f t="shared" si="145"/>
        <v>17369336.83200001</v>
      </c>
      <c r="M62" s="22">
        <f t="shared" si="145"/>
        <v>24822071.564799983</v>
      </c>
      <c r="N62" s="22">
        <f t="shared" si="145"/>
        <v>35255900.19071997</v>
      </c>
      <c r="P62" s="163"/>
      <c r="Q62" s="163"/>
      <c r="R62" s="20" t="s">
        <v>58</v>
      </c>
      <c r="S62" s="22">
        <f t="shared" ref="S62:AB62" si="146">S54*S$16</f>
        <v>529999.99999999988</v>
      </c>
      <c r="T62" s="22">
        <f t="shared" si="146"/>
        <v>1272000.0000000002</v>
      </c>
      <c r="U62" s="22">
        <f t="shared" si="146"/>
        <v>2310800.0000000005</v>
      </c>
      <c r="V62" s="22">
        <f t="shared" si="146"/>
        <v>3765120</v>
      </c>
      <c r="W62" s="22">
        <f t="shared" si="146"/>
        <v>5801168.0000000009</v>
      </c>
      <c r="X62" s="22">
        <f t="shared" si="146"/>
        <v>8651635.1999999993</v>
      </c>
      <c r="Y62" s="22">
        <f t="shared" si="146"/>
        <v>12642289.280000001</v>
      </c>
      <c r="Z62" s="22">
        <f t="shared" si="146"/>
        <v>18229204.99200001</v>
      </c>
      <c r="AA62" s="22">
        <f t="shared" si="146"/>
        <v>26050886.988799989</v>
      </c>
      <c r="AB62" s="22">
        <f t="shared" si="146"/>
        <v>37001241.784319974</v>
      </c>
      <c r="AC62" s="5"/>
      <c r="AD62" s="163"/>
      <c r="AE62" s="163"/>
      <c r="AF62" s="20" t="s">
        <v>58</v>
      </c>
      <c r="AG62" s="22">
        <f t="shared" ref="AG62:AP62" si="147">AG54*AG$16</f>
        <v>554999.99999999988</v>
      </c>
      <c r="AH62" s="22">
        <f t="shared" si="147"/>
        <v>1331999.9999999998</v>
      </c>
      <c r="AI62" s="22">
        <f t="shared" si="147"/>
        <v>2419800</v>
      </c>
      <c r="AJ62" s="22">
        <f t="shared" si="147"/>
        <v>3942719.9999999995</v>
      </c>
      <c r="AK62" s="22">
        <f t="shared" si="147"/>
        <v>6074808</v>
      </c>
      <c r="AL62" s="22">
        <f t="shared" si="147"/>
        <v>9059731.1999999993</v>
      </c>
      <c r="AM62" s="22">
        <f t="shared" si="147"/>
        <v>13238623.680000003</v>
      </c>
      <c r="AN62" s="22">
        <f t="shared" si="147"/>
        <v>19089073.152000006</v>
      </c>
      <c r="AO62" s="22">
        <f t="shared" si="147"/>
        <v>27279702.412799988</v>
      </c>
      <c r="AP62" s="22">
        <f t="shared" si="147"/>
        <v>38746583.377919987</v>
      </c>
      <c r="AQ62" s="5"/>
      <c r="AR62" s="163"/>
      <c r="AS62" s="163"/>
      <c r="AT62" s="20" t="s">
        <v>58</v>
      </c>
      <c r="AU62" s="22">
        <f t="shared" ref="AU62:BD62" si="148">AU54*AU$16</f>
        <v>579999.99999999988</v>
      </c>
      <c r="AV62" s="22">
        <f t="shared" si="148"/>
        <v>1392000</v>
      </c>
      <c r="AW62" s="22">
        <f t="shared" si="148"/>
        <v>2528800</v>
      </c>
      <c r="AX62" s="22">
        <f t="shared" si="148"/>
        <v>4120320</v>
      </c>
      <c r="AY62" s="22">
        <f t="shared" si="148"/>
        <v>6348448</v>
      </c>
      <c r="AZ62" s="22">
        <f t="shared" si="148"/>
        <v>9467827.1999999993</v>
      </c>
      <c r="BA62" s="22">
        <f t="shared" si="148"/>
        <v>13834958.080000002</v>
      </c>
      <c r="BB62" s="22">
        <f t="shared" si="148"/>
        <v>19948941.312000006</v>
      </c>
      <c r="BC62" s="22">
        <f t="shared" si="148"/>
        <v>28508517.836799994</v>
      </c>
      <c r="BD62" s="22">
        <f t="shared" si="148"/>
        <v>40491924.971519984</v>
      </c>
      <c r="BE62" s="5"/>
      <c r="BF62" s="163"/>
      <c r="BG62" s="163"/>
      <c r="BH62" s="20" t="s">
        <v>58</v>
      </c>
      <c r="BI62" s="22">
        <f t="shared" ref="BI62:BR62" si="149">BI54*BI$16</f>
        <v>605000</v>
      </c>
      <c r="BJ62" s="22">
        <f t="shared" si="149"/>
        <v>1452000</v>
      </c>
      <c r="BK62" s="22">
        <f t="shared" si="149"/>
        <v>2637800</v>
      </c>
      <c r="BL62" s="22">
        <f t="shared" si="149"/>
        <v>4297920</v>
      </c>
      <c r="BM62" s="22">
        <f t="shared" si="149"/>
        <v>6622088.0000000009</v>
      </c>
      <c r="BN62" s="22">
        <f t="shared" si="149"/>
        <v>9875923.1999999993</v>
      </c>
      <c r="BO62" s="22">
        <f t="shared" si="149"/>
        <v>14431292.480000002</v>
      </c>
      <c r="BP62" s="22">
        <f t="shared" si="149"/>
        <v>20808809.472000007</v>
      </c>
      <c r="BQ62" s="22">
        <f t="shared" si="149"/>
        <v>29737333.260799989</v>
      </c>
      <c r="BR62" s="22">
        <f t="shared" si="149"/>
        <v>42237266.565119997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2.3071428571428569E-2</v>
      </c>
      <c r="F63" s="17">
        <f t="shared" ref="F63:N63" si="150">F$26*$D48</f>
        <v>2.1336734693877552E-2</v>
      </c>
      <c r="G63" s="17">
        <f t="shared" si="150"/>
        <v>2.0097667638483967E-2</v>
      </c>
      <c r="H63" s="17">
        <f t="shared" si="150"/>
        <v>1.921261974177426E-2</v>
      </c>
      <c r="I63" s="17">
        <f t="shared" si="150"/>
        <v>1.8580442672695902E-2</v>
      </c>
      <c r="J63" s="17">
        <f t="shared" si="150"/>
        <v>1.8128887623354215E-2</v>
      </c>
      <c r="K63" s="17">
        <f t="shared" si="150"/>
        <v>1.7806348302395868E-2</v>
      </c>
      <c r="L63" s="17">
        <f t="shared" si="150"/>
        <v>1.7575963073139904E-2</v>
      </c>
      <c r="M63" s="17">
        <f t="shared" si="150"/>
        <v>1.7411402195099932E-2</v>
      </c>
      <c r="N63" s="17">
        <f t="shared" si="150"/>
        <v>1.7293858710785665E-2</v>
      </c>
      <c r="P63" s="163" t="s">
        <v>17</v>
      </c>
      <c r="Q63" s="165" t="s">
        <v>41</v>
      </c>
      <c r="R63" s="16" t="s">
        <v>55</v>
      </c>
      <c r="S63" s="17">
        <f>S$26*$D48</f>
        <v>2.3071428571428569E-2</v>
      </c>
      <c r="T63" s="17">
        <f t="shared" ref="T63:AB63" si="151">T$26*$D48</f>
        <v>2.1336734693877552E-2</v>
      </c>
      <c r="U63" s="17">
        <f t="shared" si="151"/>
        <v>2.0097667638483967E-2</v>
      </c>
      <c r="V63" s="17">
        <f t="shared" si="151"/>
        <v>1.921261974177426E-2</v>
      </c>
      <c r="W63" s="17">
        <f t="shared" si="151"/>
        <v>1.8580442672695902E-2</v>
      </c>
      <c r="X63" s="17">
        <f t="shared" si="151"/>
        <v>1.8128887623354215E-2</v>
      </c>
      <c r="Y63" s="17">
        <f t="shared" si="151"/>
        <v>1.7806348302395868E-2</v>
      </c>
      <c r="Z63" s="17">
        <f t="shared" si="151"/>
        <v>1.7575963073139904E-2</v>
      </c>
      <c r="AA63" s="17">
        <f t="shared" si="151"/>
        <v>1.7411402195099932E-2</v>
      </c>
      <c r="AB63" s="17">
        <f t="shared" si="151"/>
        <v>1.7293858710785665E-2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2.3071428571428569E-2</v>
      </c>
      <c r="AH63" s="17">
        <f t="shared" ref="AH63:AP63" si="152">AH$26*$D48</f>
        <v>2.1336734693877552E-2</v>
      </c>
      <c r="AI63" s="17">
        <f t="shared" si="152"/>
        <v>2.0097667638483967E-2</v>
      </c>
      <c r="AJ63" s="17">
        <f t="shared" si="152"/>
        <v>1.921261974177426E-2</v>
      </c>
      <c r="AK63" s="17">
        <f t="shared" si="152"/>
        <v>1.8580442672695902E-2</v>
      </c>
      <c r="AL63" s="17">
        <f t="shared" si="152"/>
        <v>1.8128887623354215E-2</v>
      </c>
      <c r="AM63" s="17">
        <f t="shared" si="152"/>
        <v>1.7806348302395868E-2</v>
      </c>
      <c r="AN63" s="17">
        <f t="shared" si="152"/>
        <v>1.7575963073139904E-2</v>
      </c>
      <c r="AO63" s="17">
        <f t="shared" si="152"/>
        <v>1.7411402195099932E-2</v>
      </c>
      <c r="AP63" s="17">
        <f t="shared" si="152"/>
        <v>1.7293858710785665E-2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2.3071428571428569E-2</v>
      </c>
      <c r="AV63" s="17">
        <f t="shared" ref="AV63:BD63" si="153">AV$26*$D48</f>
        <v>2.1336734693877552E-2</v>
      </c>
      <c r="AW63" s="17">
        <f t="shared" si="153"/>
        <v>2.0097667638483967E-2</v>
      </c>
      <c r="AX63" s="17">
        <f t="shared" si="153"/>
        <v>1.921261974177426E-2</v>
      </c>
      <c r="AY63" s="17">
        <f t="shared" si="153"/>
        <v>1.8580442672695902E-2</v>
      </c>
      <c r="AZ63" s="17">
        <f t="shared" si="153"/>
        <v>1.8128887623354215E-2</v>
      </c>
      <c r="BA63" s="17">
        <f t="shared" si="153"/>
        <v>1.7806348302395868E-2</v>
      </c>
      <c r="BB63" s="17">
        <f t="shared" si="153"/>
        <v>1.7575963073139904E-2</v>
      </c>
      <c r="BC63" s="17">
        <f t="shared" si="153"/>
        <v>1.7411402195099932E-2</v>
      </c>
      <c r="BD63" s="17">
        <f t="shared" si="153"/>
        <v>1.7293858710785665E-2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2.3071428571428569E-2</v>
      </c>
      <c r="BJ63" s="17">
        <f t="shared" ref="BJ63:BR63" si="154">BJ$26*$D48</f>
        <v>2.1336734693877552E-2</v>
      </c>
      <c r="BK63" s="17">
        <f t="shared" si="154"/>
        <v>2.0097667638483967E-2</v>
      </c>
      <c r="BL63" s="17">
        <f t="shared" si="154"/>
        <v>1.921261974177426E-2</v>
      </c>
      <c r="BM63" s="17">
        <f t="shared" si="154"/>
        <v>1.8580442672695902E-2</v>
      </c>
      <c r="BN63" s="17">
        <f t="shared" si="154"/>
        <v>1.8128887623354215E-2</v>
      </c>
      <c r="BO63" s="17">
        <f t="shared" si="154"/>
        <v>1.7806348302395868E-2</v>
      </c>
      <c r="BP63" s="17">
        <f t="shared" si="154"/>
        <v>1.7575963073139904E-2</v>
      </c>
      <c r="BQ63" s="17">
        <f t="shared" si="154"/>
        <v>1.7411402195099932E-2</v>
      </c>
      <c r="BR63" s="17">
        <f t="shared" si="154"/>
        <v>1.7293858710785665E-2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2.0459778663652051E-2</v>
      </c>
      <c r="J64" s="18"/>
      <c r="K64" s="18"/>
      <c r="L64" s="18"/>
      <c r="M64" s="18"/>
      <c r="N64" s="18">
        <f>SUM(E63:N63)/10</f>
        <v>1.9051535322303585E-2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2.0459778663652051E-2</v>
      </c>
      <c r="X64" s="18"/>
      <c r="Y64" s="18"/>
      <c r="Z64" s="18"/>
      <c r="AA64" s="18"/>
      <c r="AB64" s="18">
        <f>SUM(S63:AB63)/10</f>
        <v>1.9051535322303585E-2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2.0459778663652051E-2</v>
      </c>
      <c r="AL64" s="18"/>
      <c r="AM64" s="18"/>
      <c r="AN64" s="18"/>
      <c r="AO64" s="18"/>
      <c r="AP64" s="18">
        <f>SUM(AG63:AP63)/10</f>
        <v>1.9051535322303585E-2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2.0459778663652051E-2</v>
      </c>
      <c r="AZ64" s="18"/>
      <c r="BA64" s="18"/>
      <c r="BB64" s="18"/>
      <c r="BC64" s="18"/>
      <c r="BD64" s="18">
        <f>SUM(AU63:BD63)/10</f>
        <v>1.9051535322303585E-2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2.0459778663652051E-2</v>
      </c>
      <c r="BN64" s="18"/>
      <c r="BO64" s="18"/>
      <c r="BP64" s="18"/>
      <c r="BQ64" s="18"/>
      <c r="BR64" s="18">
        <f>SUM(BI63:BR63)/10</f>
        <v>1.9051535322303585E-2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155">E$28*$D48</f>
        <v>2.3071428571428569E-2</v>
      </c>
      <c r="F65" s="17">
        <f t="shared" si="155"/>
        <v>4.4408163265306125E-2</v>
      </c>
      <c r="G65" s="17">
        <f t="shared" si="155"/>
        <v>6.4505830903790085E-2</v>
      </c>
      <c r="H65" s="17">
        <f t="shared" si="155"/>
        <v>8.3718450645564352E-2</v>
      </c>
      <c r="I65" s="17">
        <f t="shared" si="155"/>
        <v>0.10229889331826025</v>
      </c>
      <c r="J65" s="17">
        <f t="shared" si="155"/>
        <v>0.12042778094161447</v>
      </c>
      <c r="K65" s="17">
        <f t="shared" si="155"/>
        <v>0.13823412924401035</v>
      </c>
      <c r="L65" s="17">
        <f t="shared" si="155"/>
        <v>0.15581009231715023</v>
      </c>
      <c r="M65" s="17">
        <f t="shared" si="155"/>
        <v>0.17322149451225016</v>
      </c>
      <c r="N65" s="17">
        <f t="shared" si="155"/>
        <v>0.19051535322303584</v>
      </c>
      <c r="P65" s="163"/>
      <c r="Q65" s="165"/>
      <c r="R65" s="16" t="s">
        <v>53</v>
      </c>
      <c r="S65" s="17">
        <f t="shared" ref="S65:AB65" si="156">S$28*$D48</f>
        <v>2.3071428571428569E-2</v>
      </c>
      <c r="T65" s="17">
        <f t="shared" si="156"/>
        <v>4.4408163265306125E-2</v>
      </c>
      <c r="U65" s="17">
        <f t="shared" si="156"/>
        <v>6.4505830903790085E-2</v>
      </c>
      <c r="V65" s="17">
        <f t="shared" si="156"/>
        <v>8.3718450645564352E-2</v>
      </c>
      <c r="W65" s="17">
        <f t="shared" si="156"/>
        <v>0.10229889331826025</v>
      </c>
      <c r="X65" s="17">
        <f t="shared" si="156"/>
        <v>0.12042778094161447</v>
      </c>
      <c r="Y65" s="17">
        <f t="shared" si="156"/>
        <v>0.13823412924401035</v>
      </c>
      <c r="Z65" s="17">
        <f t="shared" si="156"/>
        <v>0.15581009231715023</v>
      </c>
      <c r="AA65" s="17">
        <f t="shared" si="156"/>
        <v>0.17322149451225016</v>
      </c>
      <c r="AB65" s="17">
        <f t="shared" si="156"/>
        <v>0.19051535322303584</v>
      </c>
      <c r="AC65" s="5"/>
      <c r="AD65" s="163"/>
      <c r="AE65" s="165"/>
      <c r="AF65" s="16" t="s">
        <v>53</v>
      </c>
      <c r="AG65" s="17">
        <f t="shared" ref="AG65:AP65" si="157">AG$28*$D48</f>
        <v>2.3071428571428569E-2</v>
      </c>
      <c r="AH65" s="17">
        <f t="shared" si="157"/>
        <v>4.4408163265306125E-2</v>
      </c>
      <c r="AI65" s="17">
        <f t="shared" si="157"/>
        <v>6.4505830903790085E-2</v>
      </c>
      <c r="AJ65" s="17">
        <f t="shared" si="157"/>
        <v>8.3718450645564352E-2</v>
      </c>
      <c r="AK65" s="17">
        <f t="shared" si="157"/>
        <v>0.10229889331826025</v>
      </c>
      <c r="AL65" s="17">
        <f t="shared" si="157"/>
        <v>0.12042778094161447</v>
      </c>
      <c r="AM65" s="17">
        <f t="shared" si="157"/>
        <v>0.13823412924401035</v>
      </c>
      <c r="AN65" s="17">
        <f t="shared" si="157"/>
        <v>0.15581009231715023</v>
      </c>
      <c r="AO65" s="17">
        <f t="shared" si="157"/>
        <v>0.17322149451225016</v>
      </c>
      <c r="AP65" s="17">
        <f t="shared" si="157"/>
        <v>0.19051535322303584</v>
      </c>
      <c r="AQ65" s="5"/>
      <c r="AR65" s="163"/>
      <c r="AS65" s="165"/>
      <c r="AT65" s="16" t="s">
        <v>53</v>
      </c>
      <c r="AU65" s="17">
        <f t="shared" ref="AU65:BD65" si="158">AU$28*$D48</f>
        <v>2.3071428571428569E-2</v>
      </c>
      <c r="AV65" s="17">
        <f t="shared" si="158"/>
        <v>4.4408163265306125E-2</v>
      </c>
      <c r="AW65" s="17">
        <f t="shared" si="158"/>
        <v>6.4505830903790085E-2</v>
      </c>
      <c r="AX65" s="17">
        <f t="shared" si="158"/>
        <v>8.3718450645564352E-2</v>
      </c>
      <c r="AY65" s="17">
        <f t="shared" si="158"/>
        <v>0.10229889331826025</v>
      </c>
      <c r="AZ65" s="17">
        <f t="shared" si="158"/>
        <v>0.12042778094161447</v>
      </c>
      <c r="BA65" s="17">
        <f t="shared" si="158"/>
        <v>0.13823412924401035</v>
      </c>
      <c r="BB65" s="17">
        <f t="shared" si="158"/>
        <v>0.15581009231715023</v>
      </c>
      <c r="BC65" s="17">
        <f t="shared" si="158"/>
        <v>0.17322149451225016</v>
      </c>
      <c r="BD65" s="17">
        <f t="shared" si="158"/>
        <v>0.19051535322303584</v>
      </c>
      <c r="BE65" s="5"/>
      <c r="BF65" s="163"/>
      <c r="BG65" s="165"/>
      <c r="BH65" s="16" t="s">
        <v>53</v>
      </c>
      <c r="BI65" s="17">
        <f t="shared" ref="BI65:BR65" si="159">BI$28*$D48</f>
        <v>2.3071428571428569E-2</v>
      </c>
      <c r="BJ65" s="17">
        <f t="shared" si="159"/>
        <v>4.4408163265306125E-2</v>
      </c>
      <c r="BK65" s="17">
        <f t="shared" si="159"/>
        <v>6.4505830903790085E-2</v>
      </c>
      <c r="BL65" s="17">
        <f t="shared" si="159"/>
        <v>8.3718450645564352E-2</v>
      </c>
      <c r="BM65" s="17">
        <f t="shared" si="159"/>
        <v>0.10229889331826025</v>
      </c>
      <c r="BN65" s="17">
        <f t="shared" si="159"/>
        <v>0.12042778094161447</v>
      </c>
      <c r="BO65" s="17">
        <f t="shared" si="159"/>
        <v>0.13823412924401035</v>
      </c>
      <c r="BP65" s="17">
        <f t="shared" si="159"/>
        <v>0.15581009231715023</v>
      </c>
      <c r="BQ65" s="17">
        <f t="shared" si="159"/>
        <v>0.17322149451225016</v>
      </c>
      <c r="BR65" s="17">
        <f t="shared" si="159"/>
        <v>0.19051535322303584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160">10*E63</f>
        <v>0.23071428571428571</v>
      </c>
      <c r="F66" s="21">
        <f t="shared" si="160"/>
        <v>0.21336734693877552</v>
      </c>
      <c r="G66" s="21">
        <f t="shared" si="160"/>
        <v>0.20097667638483968</v>
      </c>
      <c r="H66" s="21">
        <f t="shared" si="160"/>
        <v>0.19212619741774262</v>
      </c>
      <c r="I66" s="21">
        <f t="shared" si="160"/>
        <v>0.18580442672695902</v>
      </c>
      <c r="J66" s="21">
        <f t="shared" si="160"/>
        <v>0.18128887623354215</v>
      </c>
      <c r="K66" s="21">
        <f t="shared" si="160"/>
        <v>0.17806348302395869</v>
      </c>
      <c r="L66" s="21">
        <f t="shared" si="160"/>
        <v>0.17575963073139905</v>
      </c>
      <c r="M66" s="21">
        <f t="shared" si="160"/>
        <v>0.17411402195099931</v>
      </c>
      <c r="N66" s="21">
        <f t="shared" si="160"/>
        <v>0.17293858710785665</v>
      </c>
      <c r="P66" s="163"/>
      <c r="Q66" s="163"/>
      <c r="R66" s="20" t="s">
        <v>57</v>
      </c>
      <c r="S66" s="21">
        <f t="shared" ref="S66:AB66" si="161">10*S63</f>
        <v>0.23071428571428571</v>
      </c>
      <c r="T66" s="21">
        <f t="shared" si="161"/>
        <v>0.21336734693877552</v>
      </c>
      <c r="U66" s="21">
        <f t="shared" si="161"/>
        <v>0.20097667638483968</v>
      </c>
      <c r="V66" s="21">
        <f t="shared" si="161"/>
        <v>0.19212619741774262</v>
      </c>
      <c r="W66" s="21">
        <f t="shared" si="161"/>
        <v>0.18580442672695902</v>
      </c>
      <c r="X66" s="21">
        <f t="shared" si="161"/>
        <v>0.18128887623354215</v>
      </c>
      <c r="Y66" s="21">
        <f t="shared" si="161"/>
        <v>0.17806348302395869</v>
      </c>
      <c r="Z66" s="21">
        <f t="shared" si="161"/>
        <v>0.17575963073139905</v>
      </c>
      <c r="AA66" s="21">
        <f t="shared" si="161"/>
        <v>0.17411402195099931</v>
      </c>
      <c r="AB66" s="21">
        <f t="shared" si="161"/>
        <v>0.17293858710785665</v>
      </c>
      <c r="AC66" s="5"/>
      <c r="AD66" s="163"/>
      <c r="AE66" s="163"/>
      <c r="AF66" s="20" t="s">
        <v>57</v>
      </c>
      <c r="AG66" s="21">
        <f t="shared" ref="AG66:AP66" si="162">10*AG63</f>
        <v>0.23071428571428571</v>
      </c>
      <c r="AH66" s="21">
        <f t="shared" si="162"/>
        <v>0.21336734693877552</v>
      </c>
      <c r="AI66" s="21">
        <f t="shared" si="162"/>
        <v>0.20097667638483968</v>
      </c>
      <c r="AJ66" s="21">
        <f t="shared" si="162"/>
        <v>0.19212619741774262</v>
      </c>
      <c r="AK66" s="21">
        <f t="shared" si="162"/>
        <v>0.18580442672695902</v>
      </c>
      <c r="AL66" s="21">
        <f t="shared" si="162"/>
        <v>0.18128887623354215</v>
      </c>
      <c r="AM66" s="21">
        <f t="shared" si="162"/>
        <v>0.17806348302395869</v>
      </c>
      <c r="AN66" s="21">
        <f t="shared" si="162"/>
        <v>0.17575963073139905</v>
      </c>
      <c r="AO66" s="21">
        <f t="shared" si="162"/>
        <v>0.17411402195099931</v>
      </c>
      <c r="AP66" s="21">
        <f t="shared" si="162"/>
        <v>0.17293858710785665</v>
      </c>
      <c r="AQ66" s="5"/>
      <c r="AR66" s="163"/>
      <c r="AS66" s="163"/>
      <c r="AT66" s="20" t="s">
        <v>57</v>
      </c>
      <c r="AU66" s="21">
        <f t="shared" ref="AU66:BD66" si="163">10*AU63</f>
        <v>0.23071428571428571</v>
      </c>
      <c r="AV66" s="21">
        <f t="shared" si="163"/>
        <v>0.21336734693877552</v>
      </c>
      <c r="AW66" s="21">
        <f t="shared" si="163"/>
        <v>0.20097667638483968</v>
      </c>
      <c r="AX66" s="21">
        <f t="shared" si="163"/>
        <v>0.19212619741774262</v>
      </c>
      <c r="AY66" s="21">
        <f t="shared" si="163"/>
        <v>0.18580442672695902</v>
      </c>
      <c r="AZ66" s="21">
        <f t="shared" si="163"/>
        <v>0.18128887623354215</v>
      </c>
      <c r="BA66" s="21">
        <f t="shared" si="163"/>
        <v>0.17806348302395869</v>
      </c>
      <c r="BB66" s="21">
        <f t="shared" si="163"/>
        <v>0.17575963073139905</v>
      </c>
      <c r="BC66" s="21">
        <f t="shared" si="163"/>
        <v>0.17411402195099931</v>
      </c>
      <c r="BD66" s="21">
        <f t="shared" si="163"/>
        <v>0.17293858710785665</v>
      </c>
      <c r="BE66" s="5"/>
      <c r="BF66" s="163"/>
      <c r="BG66" s="163"/>
      <c r="BH66" s="20" t="s">
        <v>57</v>
      </c>
      <c r="BI66" s="21">
        <f t="shared" ref="BI66:BR66" si="164">10*BI63</f>
        <v>0.23071428571428571</v>
      </c>
      <c r="BJ66" s="21">
        <f t="shared" si="164"/>
        <v>0.21336734693877552</v>
      </c>
      <c r="BK66" s="21">
        <f t="shared" si="164"/>
        <v>0.20097667638483968</v>
      </c>
      <c r="BL66" s="21">
        <f t="shared" si="164"/>
        <v>0.19212619741774262</v>
      </c>
      <c r="BM66" s="21">
        <f t="shared" si="164"/>
        <v>0.18580442672695902</v>
      </c>
      <c r="BN66" s="21">
        <f t="shared" si="164"/>
        <v>0.18128887623354215</v>
      </c>
      <c r="BO66" s="21">
        <f t="shared" si="164"/>
        <v>0.17806348302395869</v>
      </c>
      <c r="BP66" s="21">
        <f t="shared" si="164"/>
        <v>0.17575963073139905</v>
      </c>
      <c r="BQ66" s="21">
        <f t="shared" si="164"/>
        <v>0.17411402195099931</v>
      </c>
      <c r="BR66" s="21">
        <f t="shared" si="164"/>
        <v>0.17293858710785665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0.23071428571428571</v>
      </c>
      <c r="F67" s="21">
        <f t="shared" ref="F67:N67" si="165">10*F65</f>
        <v>0.44408163265306122</v>
      </c>
      <c r="G67" s="21">
        <f t="shared" si="165"/>
        <v>0.64505830903790085</v>
      </c>
      <c r="H67" s="21">
        <f t="shared" si="165"/>
        <v>0.83718450645564357</v>
      </c>
      <c r="I67" s="21">
        <f t="shared" si="165"/>
        <v>1.0229889331826025</v>
      </c>
      <c r="J67" s="21">
        <f t="shared" si="165"/>
        <v>1.2042778094161446</v>
      </c>
      <c r="K67" s="21">
        <f t="shared" si="165"/>
        <v>1.3823412924401035</v>
      </c>
      <c r="L67" s="21">
        <f t="shared" si="165"/>
        <v>1.5581009231715024</v>
      </c>
      <c r="M67" s="21">
        <f t="shared" si="165"/>
        <v>1.7322149451225015</v>
      </c>
      <c r="N67" s="21">
        <f t="shared" si="165"/>
        <v>1.9051535322303583</v>
      </c>
      <c r="P67" s="163"/>
      <c r="Q67" s="163"/>
      <c r="R67" s="20" t="s">
        <v>58</v>
      </c>
      <c r="S67" s="21">
        <f>10*S65</f>
        <v>0.23071428571428571</v>
      </c>
      <c r="T67" s="21">
        <f t="shared" ref="T67:AB67" si="166">10*T65</f>
        <v>0.44408163265306122</v>
      </c>
      <c r="U67" s="21">
        <f t="shared" si="166"/>
        <v>0.64505830903790085</v>
      </c>
      <c r="V67" s="21">
        <f t="shared" si="166"/>
        <v>0.83718450645564357</v>
      </c>
      <c r="W67" s="21">
        <f t="shared" si="166"/>
        <v>1.0229889331826025</v>
      </c>
      <c r="X67" s="21">
        <f t="shared" si="166"/>
        <v>1.2042778094161446</v>
      </c>
      <c r="Y67" s="21">
        <f t="shared" si="166"/>
        <v>1.3823412924401035</v>
      </c>
      <c r="Z67" s="21">
        <f t="shared" si="166"/>
        <v>1.5581009231715024</v>
      </c>
      <c r="AA67" s="21">
        <f t="shared" si="166"/>
        <v>1.7322149451225015</v>
      </c>
      <c r="AB67" s="21">
        <f t="shared" si="166"/>
        <v>1.9051535322303583</v>
      </c>
      <c r="AC67" s="5"/>
      <c r="AD67" s="163"/>
      <c r="AE67" s="163"/>
      <c r="AF67" s="20" t="s">
        <v>58</v>
      </c>
      <c r="AG67" s="21">
        <f>10*AG65</f>
        <v>0.23071428571428571</v>
      </c>
      <c r="AH67" s="21">
        <f t="shared" ref="AH67:AP67" si="167">10*AH65</f>
        <v>0.44408163265306122</v>
      </c>
      <c r="AI67" s="21">
        <f t="shared" si="167"/>
        <v>0.64505830903790085</v>
      </c>
      <c r="AJ67" s="21">
        <f t="shared" si="167"/>
        <v>0.83718450645564357</v>
      </c>
      <c r="AK67" s="21">
        <f t="shared" si="167"/>
        <v>1.0229889331826025</v>
      </c>
      <c r="AL67" s="21">
        <f t="shared" si="167"/>
        <v>1.2042778094161446</v>
      </c>
      <c r="AM67" s="21">
        <f t="shared" si="167"/>
        <v>1.3823412924401035</v>
      </c>
      <c r="AN67" s="21">
        <f t="shared" si="167"/>
        <v>1.5581009231715024</v>
      </c>
      <c r="AO67" s="21">
        <f t="shared" si="167"/>
        <v>1.7322149451225015</v>
      </c>
      <c r="AP67" s="21">
        <f t="shared" si="167"/>
        <v>1.9051535322303583</v>
      </c>
      <c r="AQ67" s="5"/>
      <c r="AR67" s="163"/>
      <c r="AS67" s="163"/>
      <c r="AT67" s="20" t="s">
        <v>58</v>
      </c>
      <c r="AU67" s="21">
        <f>10*AU65</f>
        <v>0.23071428571428571</v>
      </c>
      <c r="AV67" s="21">
        <f t="shared" ref="AV67:BD67" si="168">10*AV65</f>
        <v>0.44408163265306122</v>
      </c>
      <c r="AW67" s="21">
        <f t="shared" si="168"/>
        <v>0.64505830903790085</v>
      </c>
      <c r="AX67" s="21">
        <f t="shared" si="168"/>
        <v>0.83718450645564357</v>
      </c>
      <c r="AY67" s="21">
        <f t="shared" si="168"/>
        <v>1.0229889331826025</v>
      </c>
      <c r="AZ67" s="21">
        <f t="shared" si="168"/>
        <v>1.2042778094161446</v>
      </c>
      <c r="BA67" s="21">
        <f t="shared" si="168"/>
        <v>1.3823412924401035</v>
      </c>
      <c r="BB67" s="21">
        <f t="shared" si="168"/>
        <v>1.5581009231715024</v>
      </c>
      <c r="BC67" s="21">
        <f t="shared" si="168"/>
        <v>1.7322149451225015</v>
      </c>
      <c r="BD67" s="21">
        <f t="shared" si="168"/>
        <v>1.9051535322303583</v>
      </c>
      <c r="BE67" s="5"/>
      <c r="BF67" s="163"/>
      <c r="BG67" s="163"/>
      <c r="BH67" s="20" t="s">
        <v>58</v>
      </c>
      <c r="BI67" s="21">
        <f>10*BI65</f>
        <v>0.23071428571428571</v>
      </c>
      <c r="BJ67" s="21">
        <f t="shared" ref="BJ67:BR67" si="169">10*BJ65</f>
        <v>0.44408163265306122</v>
      </c>
      <c r="BK67" s="21">
        <f t="shared" si="169"/>
        <v>0.64505830903790085</v>
      </c>
      <c r="BL67" s="21">
        <f t="shared" si="169"/>
        <v>0.83718450645564357</v>
      </c>
      <c r="BM67" s="21">
        <f t="shared" si="169"/>
        <v>1.0229889331826025</v>
      </c>
      <c r="BN67" s="21">
        <f t="shared" si="169"/>
        <v>1.2042778094161446</v>
      </c>
      <c r="BO67" s="21">
        <f t="shared" si="169"/>
        <v>1.3823412924401035</v>
      </c>
      <c r="BP67" s="21">
        <f t="shared" si="169"/>
        <v>1.5581009231715024</v>
      </c>
      <c r="BQ67" s="21">
        <f t="shared" si="169"/>
        <v>1.7322149451225015</v>
      </c>
      <c r="BR67" s="21">
        <f t="shared" si="169"/>
        <v>1.9051535322303583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3.2299999999999995E-2</v>
      </c>
      <c r="F68" s="17">
        <f t="shared" ref="F68:N68" si="170">F63*F$16/$E$4</f>
        <v>4.1820000000000003E-2</v>
      </c>
      <c r="G68" s="17">
        <f t="shared" si="170"/>
        <v>5.5148000000000003E-2</v>
      </c>
      <c r="H68" s="17">
        <f t="shared" si="170"/>
        <v>7.3807200000000003E-2</v>
      </c>
      <c r="I68" s="17">
        <f t="shared" si="170"/>
        <v>9.9930080000000004E-2</v>
      </c>
      <c r="J68" s="17">
        <f t="shared" si="170"/>
        <v>0.13650211200000001</v>
      </c>
      <c r="K68" s="17">
        <f t="shared" si="170"/>
        <v>0.18770295680000004</v>
      </c>
      <c r="L68" s="17">
        <f t="shared" si="170"/>
        <v>0.25938413952</v>
      </c>
      <c r="M68" s="17">
        <f t="shared" si="170"/>
        <v>0.35973779532799999</v>
      </c>
      <c r="N68" s="17">
        <f t="shared" si="170"/>
        <v>0.50023291345920007</v>
      </c>
      <c r="P68" s="163"/>
      <c r="Q68" s="171" t="s">
        <v>45</v>
      </c>
      <c r="R68" s="16" t="s">
        <v>55</v>
      </c>
      <c r="S68" s="17">
        <f>S63*S$16/$E$4</f>
        <v>3.2299999999999995E-2</v>
      </c>
      <c r="T68" s="17">
        <f t="shared" ref="T68:AB68" si="171">T63*T$16/$E$4</f>
        <v>4.1820000000000003E-2</v>
      </c>
      <c r="U68" s="17">
        <f t="shared" si="171"/>
        <v>5.5148000000000003E-2</v>
      </c>
      <c r="V68" s="17">
        <f t="shared" si="171"/>
        <v>7.3807200000000003E-2</v>
      </c>
      <c r="W68" s="17">
        <f t="shared" si="171"/>
        <v>9.9930080000000004E-2</v>
      </c>
      <c r="X68" s="17">
        <f t="shared" si="171"/>
        <v>0.13650211200000001</v>
      </c>
      <c r="Y68" s="17">
        <f t="shared" si="171"/>
        <v>0.18770295680000004</v>
      </c>
      <c r="Z68" s="17">
        <f t="shared" si="171"/>
        <v>0.25938413952</v>
      </c>
      <c r="AA68" s="17">
        <f t="shared" si="171"/>
        <v>0.35973779532799999</v>
      </c>
      <c r="AB68" s="17">
        <f t="shared" si="171"/>
        <v>0.50023291345920007</v>
      </c>
      <c r="AC68" s="5"/>
      <c r="AD68" s="163"/>
      <c r="AE68" s="171" t="s">
        <v>45</v>
      </c>
      <c r="AF68" s="16" t="s">
        <v>55</v>
      </c>
      <c r="AG68" s="17">
        <f>AG63*AG$16/$E$4</f>
        <v>3.2299999999999995E-2</v>
      </c>
      <c r="AH68" s="17">
        <f t="shared" ref="AH68:AP68" si="172">AH63*AH$16/$E$4</f>
        <v>4.1820000000000003E-2</v>
      </c>
      <c r="AI68" s="17">
        <f t="shared" si="172"/>
        <v>5.5148000000000003E-2</v>
      </c>
      <c r="AJ68" s="17">
        <f t="shared" si="172"/>
        <v>7.3807200000000003E-2</v>
      </c>
      <c r="AK68" s="17">
        <f t="shared" si="172"/>
        <v>9.9930080000000004E-2</v>
      </c>
      <c r="AL68" s="17">
        <f t="shared" si="172"/>
        <v>0.13650211200000001</v>
      </c>
      <c r="AM68" s="17">
        <f t="shared" si="172"/>
        <v>0.18770295680000004</v>
      </c>
      <c r="AN68" s="17">
        <f t="shared" si="172"/>
        <v>0.25938413952</v>
      </c>
      <c r="AO68" s="17">
        <f t="shared" si="172"/>
        <v>0.35973779532799999</v>
      </c>
      <c r="AP68" s="17">
        <f t="shared" si="172"/>
        <v>0.50023291345920007</v>
      </c>
      <c r="AQ68" s="5"/>
      <c r="AR68" s="163"/>
      <c r="AS68" s="171" t="s">
        <v>45</v>
      </c>
      <c r="AT68" s="16" t="s">
        <v>55</v>
      </c>
      <c r="AU68" s="17">
        <f>AU63*AU$16/$E$4</f>
        <v>3.2299999999999995E-2</v>
      </c>
      <c r="AV68" s="17">
        <f t="shared" ref="AV68:BD68" si="173">AV63*AV$16/$E$4</f>
        <v>4.1820000000000003E-2</v>
      </c>
      <c r="AW68" s="17">
        <f t="shared" si="173"/>
        <v>5.5148000000000003E-2</v>
      </c>
      <c r="AX68" s="17">
        <f t="shared" si="173"/>
        <v>7.3807200000000003E-2</v>
      </c>
      <c r="AY68" s="17">
        <f t="shared" si="173"/>
        <v>9.9930080000000004E-2</v>
      </c>
      <c r="AZ68" s="17">
        <f t="shared" si="173"/>
        <v>0.13650211200000001</v>
      </c>
      <c r="BA68" s="17">
        <f t="shared" si="173"/>
        <v>0.18770295680000004</v>
      </c>
      <c r="BB68" s="17">
        <f t="shared" si="173"/>
        <v>0.25938413952</v>
      </c>
      <c r="BC68" s="17">
        <f t="shared" si="173"/>
        <v>0.35973779532799999</v>
      </c>
      <c r="BD68" s="17">
        <f t="shared" si="173"/>
        <v>0.50023291345920007</v>
      </c>
      <c r="BE68" s="5"/>
      <c r="BF68" s="163"/>
      <c r="BG68" s="171" t="s">
        <v>45</v>
      </c>
      <c r="BH68" s="16" t="s">
        <v>55</v>
      </c>
      <c r="BI68" s="17">
        <f>BI63*BI$16/$E$4</f>
        <v>3.2299999999999995E-2</v>
      </c>
      <c r="BJ68" s="17">
        <f t="shared" ref="BJ68:BR68" si="174">BJ63*BJ$16/$E$4</f>
        <v>4.1820000000000003E-2</v>
      </c>
      <c r="BK68" s="17">
        <f t="shared" si="174"/>
        <v>5.5148000000000003E-2</v>
      </c>
      <c r="BL68" s="17">
        <f t="shared" si="174"/>
        <v>7.3807200000000003E-2</v>
      </c>
      <c r="BM68" s="17">
        <f t="shared" si="174"/>
        <v>9.9930080000000004E-2</v>
      </c>
      <c r="BN68" s="17">
        <f t="shared" si="174"/>
        <v>0.13650211200000001</v>
      </c>
      <c r="BO68" s="17">
        <f t="shared" si="174"/>
        <v>0.18770295680000004</v>
      </c>
      <c r="BP68" s="17">
        <f t="shared" si="174"/>
        <v>0.25938413952</v>
      </c>
      <c r="BQ68" s="17">
        <f t="shared" si="174"/>
        <v>0.35973779532799999</v>
      </c>
      <c r="BR68" s="17">
        <f t="shared" si="174"/>
        <v>0.50023291345920007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6.0601056000000007E-2</v>
      </c>
      <c r="J69" s="18"/>
      <c r="K69" s="18"/>
      <c r="L69" s="18"/>
      <c r="M69" s="18"/>
      <c r="N69" s="18">
        <f>SUM(E68:N68)/10</f>
        <v>0.17465651971071999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6.0601056000000007E-2</v>
      </c>
      <c r="X69" s="18"/>
      <c r="Y69" s="18"/>
      <c r="Z69" s="18"/>
      <c r="AA69" s="18"/>
      <c r="AB69" s="18">
        <f>SUM(S68:AB68)/10</f>
        <v>0.17465651971071999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6.0601056000000007E-2</v>
      </c>
      <c r="AL69" s="18"/>
      <c r="AM69" s="18"/>
      <c r="AN69" s="18"/>
      <c r="AO69" s="18"/>
      <c r="AP69" s="18">
        <f>SUM(AG68:AP68)/10</f>
        <v>0.17465651971071999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6.0601056000000007E-2</v>
      </c>
      <c r="AZ69" s="18"/>
      <c r="BA69" s="18"/>
      <c r="BB69" s="18"/>
      <c r="BC69" s="18"/>
      <c r="BD69" s="18">
        <f>SUM(AU68:BD68)/10</f>
        <v>0.17465651971071999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6.0601056000000007E-2</v>
      </c>
      <c r="BN69" s="18"/>
      <c r="BO69" s="18"/>
      <c r="BP69" s="18"/>
      <c r="BQ69" s="18"/>
      <c r="BR69" s="18">
        <f>SUM(BI68:BR68)/10</f>
        <v>0.17465651971071999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175">E66*E$16</f>
        <v>32300</v>
      </c>
      <c r="F70" s="24">
        <f t="shared" si="175"/>
        <v>41820</v>
      </c>
      <c r="G70" s="24">
        <f t="shared" si="175"/>
        <v>55148.000000000007</v>
      </c>
      <c r="H70" s="24">
        <f t="shared" si="175"/>
        <v>73807.199999999997</v>
      </c>
      <c r="I70" s="24">
        <f t="shared" si="175"/>
        <v>99930.08</v>
      </c>
      <c r="J70" s="24">
        <f t="shared" si="175"/>
        <v>136502.11199999999</v>
      </c>
      <c r="K70" s="24">
        <f t="shared" si="175"/>
        <v>187702.95680000001</v>
      </c>
      <c r="L70" s="24">
        <f t="shared" si="175"/>
        <v>259384.13952000003</v>
      </c>
      <c r="M70" s="24">
        <f t="shared" si="175"/>
        <v>359737.79532799998</v>
      </c>
      <c r="N70" s="24">
        <f t="shared" si="175"/>
        <v>500232.9134592</v>
      </c>
      <c r="P70" s="163"/>
      <c r="Q70" s="163"/>
      <c r="R70" s="20" t="s">
        <v>57</v>
      </c>
      <c r="S70" s="24">
        <f t="shared" ref="S70:AB70" si="176">S66*S$16</f>
        <v>32300</v>
      </c>
      <c r="T70" s="24">
        <f t="shared" si="176"/>
        <v>41820</v>
      </c>
      <c r="U70" s="24">
        <f t="shared" si="176"/>
        <v>55148.000000000007</v>
      </c>
      <c r="V70" s="24">
        <f t="shared" si="176"/>
        <v>73807.199999999997</v>
      </c>
      <c r="W70" s="24">
        <f t="shared" si="176"/>
        <v>99930.08</v>
      </c>
      <c r="X70" s="24">
        <f t="shared" si="176"/>
        <v>136502.11199999999</v>
      </c>
      <c r="Y70" s="24">
        <f t="shared" si="176"/>
        <v>187702.95680000001</v>
      </c>
      <c r="Z70" s="24">
        <f t="shared" si="176"/>
        <v>259384.13952000003</v>
      </c>
      <c r="AA70" s="24">
        <f t="shared" si="176"/>
        <v>359737.79532799998</v>
      </c>
      <c r="AB70" s="24">
        <f t="shared" si="176"/>
        <v>500232.9134592</v>
      </c>
      <c r="AC70" s="5"/>
      <c r="AD70" s="163"/>
      <c r="AE70" s="163"/>
      <c r="AF70" s="20" t="s">
        <v>57</v>
      </c>
      <c r="AG70" s="24">
        <f t="shared" ref="AG70:AP70" si="177">AG66*AG$16</f>
        <v>32300</v>
      </c>
      <c r="AH70" s="24">
        <f t="shared" si="177"/>
        <v>41820</v>
      </c>
      <c r="AI70" s="24">
        <f t="shared" si="177"/>
        <v>55148.000000000007</v>
      </c>
      <c r="AJ70" s="24">
        <f t="shared" si="177"/>
        <v>73807.199999999997</v>
      </c>
      <c r="AK70" s="24">
        <f t="shared" si="177"/>
        <v>99930.08</v>
      </c>
      <c r="AL70" s="24">
        <f t="shared" si="177"/>
        <v>136502.11199999999</v>
      </c>
      <c r="AM70" s="24">
        <f t="shared" si="177"/>
        <v>187702.95680000001</v>
      </c>
      <c r="AN70" s="24">
        <f t="shared" si="177"/>
        <v>259384.13952000003</v>
      </c>
      <c r="AO70" s="24">
        <f t="shared" si="177"/>
        <v>359737.79532799998</v>
      </c>
      <c r="AP70" s="24">
        <f t="shared" si="177"/>
        <v>500232.9134592</v>
      </c>
      <c r="AQ70" s="5"/>
      <c r="AR70" s="163"/>
      <c r="AS70" s="163"/>
      <c r="AT70" s="20" t="s">
        <v>57</v>
      </c>
      <c r="AU70" s="24">
        <f t="shared" ref="AU70:BD70" si="178">AU66*AU$16</f>
        <v>32300</v>
      </c>
      <c r="AV70" s="24">
        <f t="shared" si="178"/>
        <v>41820</v>
      </c>
      <c r="AW70" s="24">
        <f t="shared" si="178"/>
        <v>55148.000000000007</v>
      </c>
      <c r="AX70" s="24">
        <f t="shared" si="178"/>
        <v>73807.199999999997</v>
      </c>
      <c r="AY70" s="24">
        <f t="shared" si="178"/>
        <v>99930.08</v>
      </c>
      <c r="AZ70" s="24">
        <f t="shared" si="178"/>
        <v>136502.11199999999</v>
      </c>
      <c r="BA70" s="24">
        <f t="shared" si="178"/>
        <v>187702.95680000001</v>
      </c>
      <c r="BB70" s="24">
        <f t="shared" si="178"/>
        <v>259384.13952000003</v>
      </c>
      <c r="BC70" s="24">
        <f t="shared" si="178"/>
        <v>359737.79532799998</v>
      </c>
      <c r="BD70" s="24">
        <f t="shared" si="178"/>
        <v>500232.9134592</v>
      </c>
      <c r="BE70" s="5"/>
      <c r="BF70" s="163"/>
      <c r="BG70" s="163"/>
      <c r="BH70" s="20" t="s">
        <v>57</v>
      </c>
      <c r="BI70" s="24">
        <f t="shared" ref="BI70:BR70" si="179">BI66*BI$16</f>
        <v>32300</v>
      </c>
      <c r="BJ70" s="24">
        <f t="shared" si="179"/>
        <v>41820</v>
      </c>
      <c r="BK70" s="24">
        <f t="shared" si="179"/>
        <v>55148.000000000007</v>
      </c>
      <c r="BL70" s="24">
        <f t="shared" si="179"/>
        <v>73807.199999999997</v>
      </c>
      <c r="BM70" s="24">
        <f t="shared" si="179"/>
        <v>99930.08</v>
      </c>
      <c r="BN70" s="24">
        <f t="shared" si="179"/>
        <v>136502.11199999999</v>
      </c>
      <c r="BO70" s="24">
        <f t="shared" si="179"/>
        <v>187702.95680000001</v>
      </c>
      <c r="BP70" s="24">
        <f t="shared" si="179"/>
        <v>259384.13952000003</v>
      </c>
      <c r="BQ70" s="24">
        <f t="shared" si="179"/>
        <v>359737.79532799998</v>
      </c>
      <c r="BR70" s="24">
        <f t="shared" si="179"/>
        <v>500232.9134592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60601.056000000004</v>
      </c>
      <c r="J71" s="24"/>
      <c r="K71" s="24"/>
      <c r="L71" s="24"/>
      <c r="M71" s="24"/>
      <c r="N71" s="24">
        <f>SUM(E70:N70)/10</f>
        <v>174656.51971071999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60601.056000000004</v>
      </c>
      <c r="X71" s="24"/>
      <c r="Y71" s="24"/>
      <c r="Z71" s="24"/>
      <c r="AA71" s="24"/>
      <c r="AB71" s="24">
        <f>SUM(S70:AB70)/10</f>
        <v>174656.51971071999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60601.056000000004</v>
      </c>
      <c r="AL71" s="24"/>
      <c r="AM71" s="24"/>
      <c r="AN71" s="24"/>
      <c r="AO71" s="24"/>
      <c r="AP71" s="24">
        <f>SUM(AG70:AP70)/10</f>
        <v>174656.51971071999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60601.056000000004</v>
      </c>
      <c r="AZ71" s="24"/>
      <c r="BA71" s="24"/>
      <c r="BB71" s="24"/>
      <c r="BC71" s="24"/>
      <c r="BD71" s="24">
        <f>SUM(AU70:BD70)/10</f>
        <v>174656.51971071999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60601.056000000004</v>
      </c>
      <c r="BN71" s="24"/>
      <c r="BO71" s="24"/>
      <c r="BP71" s="24"/>
      <c r="BQ71" s="24"/>
      <c r="BR71" s="24">
        <f>SUM(BI70:BR70)/10</f>
        <v>174656.51971071999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32300</v>
      </c>
      <c r="F72" s="25">
        <f t="shared" ref="F72:N72" si="180">E72+F70</f>
        <v>74120</v>
      </c>
      <c r="G72" s="25">
        <f t="shared" si="180"/>
        <v>129268</v>
      </c>
      <c r="H72" s="25">
        <f t="shared" si="180"/>
        <v>203075.20000000001</v>
      </c>
      <c r="I72" s="25">
        <f t="shared" si="180"/>
        <v>303005.28000000003</v>
      </c>
      <c r="J72" s="25">
        <f t="shared" si="180"/>
        <v>439507.39199999999</v>
      </c>
      <c r="K72" s="25">
        <f t="shared" si="180"/>
        <v>627210.34880000004</v>
      </c>
      <c r="L72" s="25">
        <f t="shared" si="180"/>
        <v>886594.48832</v>
      </c>
      <c r="M72" s="25">
        <f t="shared" si="180"/>
        <v>1246332.2836480001</v>
      </c>
      <c r="N72" s="25">
        <f t="shared" si="180"/>
        <v>1746565.1971072</v>
      </c>
      <c r="P72" s="163"/>
      <c r="Q72" s="163"/>
      <c r="R72" s="20" t="s">
        <v>58</v>
      </c>
      <c r="S72" s="25">
        <f>S70</f>
        <v>32300</v>
      </c>
      <c r="T72" s="25">
        <f t="shared" ref="T72:AB72" si="181">S72+T70</f>
        <v>74120</v>
      </c>
      <c r="U72" s="25">
        <f t="shared" si="181"/>
        <v>129268</v>
      </c>
      <c r="V72" s="25">
        <f t="shared" si="181"/>
        <v>203075.20000000001</v>
      </c>
      <c r="W72" s="25">
        <f t="shared" si="181"/>
        <v>303005.28000000003</v>
      </c>
      <c r="X72" s="25">
        <f t="shared" si="181"/>
        <v>439507.39199999999</v>
      </c>
      <c r="Y72" s="25">
        <f t="shared" si="181"/>
        <v>627210.34880000004</v>
      </c>
      <c r="Z72" s="25">
        <f t="shared" si="181"/>
        <v>886594.48832</v>
      </c>
      <c r="AA72" s="25">
        <f t="shared" si="181"/>
        <v>1246332.2836480001</v>
      </c>
      <c r="AB72" s="25">
        <f t="shared" si="181"/>
        <v>1746565.1971072</v>
      </c>
      <c r="AC72" s="5"/>
      <c r="AD72" s="163"/>
      <c r="AE72" s="163"/>
      <c r="AF72" s="20" t="s">
        <v>58</v>
      </c>
      <c r="AG72" s="25">
        <f>AG70</f>
        <v>32300</v>
      </c>
      <c r="AH72" s="25">
        <f t="shared" ref="AH72:AP72" si="182">AG72+AH70</f>
        <v>74120</v>
      </c>
      <c r="AI72" s="25">
        <f t="shared" si="182"/>
        <v>129268</v>
      </c>
      <c r="AJ72" s="25">
        <f t="shared" si="182"/>
        <v>203075.20000000001</v>
      </c>
      <c r="AK72" s="25">
        <f t="shared" si="182"/>
        <v>303005.28000000003</v>
      </c>
      <c r="AL72" s="25">
        <f t="shared" si="182"/>
        <v>439507.39199999999</v>
      </c>
      <c r="AM72" s="25">
        <f t="shared" si="182"/>
        <v>627210.34880000004</v>
      </c>
      <c r="AN72" s="25">
        <f t="shared" si="182"/>
        <v>886594.48832</v>
      </c>
      <c r="AO72" s="25">
        <f t="shared" si="182"/>
        <v>1246332.2836480001</v>
      </c>
      <c r="AP72" s="25">
        <f t="shared" si="182"/>
        <v>1746565.1971072</v>
      </c>
      <c r="AQ72" s="5"/>
      <c r="AR72" s="163"/>
      <c r="AS72" s="163"/>
      <c r="AT72" s="20" t="s">
        <v>58</v>
      </c>
      <c r="AU72" s="25">
        <f>AU70</f>
        <v>32300</v>
      </c>
      <c r="AV72" s="25">
        <f t="shared" ref="AV72:BD72" si="183">AU72+AV70</f>
        <v>74120</v>
      </c>
      <c r="AW72" s="25">
        <f t="shared" si="183"/>
        <v>129268</v>
      </c>
      <c r="AX72" s="25">
        <f t="shared" si="183"/>
        <v>203075.20000000001</v>
      </c>
      <c r="AY72" s="25">
        <f t="shared" si="183"/>
        <v>303005.28000000003</v>
      </c>
      <c r="AZ72" s="25">
        <f t="shared" si="183"/>
        <v>439507.39199999999</v>
      </c>
      <c r="BA72" s="25">
        <f t="shared" si="183"/>
        <v>627210.34880000004</v>
      </c>
      <c r="BB72" s="25">
        <f t="shared" si="183"/>
        <v>886594.48832</v>
      </c>
      <c r="BC72" s="25">
        <f t="shared" si="183"/>
        <v>1246332.2836480001</v>
      </c>
      <c r="BD72" s="25">
        <f t="shared" si="183"/>
        <v>1746565.1971072</v>
      </c>
      <c r="BE72" s="5"/>
      <c r="BF72" s="163"/>
      <c r="BG72" s="163"/>
      <c r="BH72" s="20" t="s">
        <v>58</v>
      </c>
      <c r="BI72" s="25">
        <f>BI70</f>
        <v>32300</v>
      </c>
      <c r="BJ72" s="25">
        <f t="shared" ref="BJ72:BR72" si="184">BI72+BJ70</f>
        <v>74120</v>
      </c>
      <c r="BK72" s="25">
        <f t="shared" si="184"/>
        <v>129268</v>
      </c>
      <c r="BL72" s="25">
        <f t="shared" si="184"/>
        <v>203075.20000000001</v>
      </c>
      <c r="BM72" s="25">
        <f t="shared" si="184"/>
        <v>303005.28000000003</v>
      </c>
      <c r="BN72" s="25">
        <f t="shared" si="184"/>
        <v>439507.39199999999</v>
      </c>
      <c r="BO72" s="25">
        <f t="shared" si="184"/>
        <v>627210.34880000004</v>
      </c>
      <c r="BP72" s="25">
        <f t="shared" si="184"/>
        <v>886594.48832</v>
      </c>
      <c r="BQ72" s="25">
        <f t="shared" si="184"/>
        <v>1246332.2836480001</v>
      </c>
      <c r="BR72" s="25">
        <f t="shared" si="184"/>
        <v>1746565.1971072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3.2299999999999995E-2</v>
      </c>
      <c r="F73" s="17">
        <f>F65*F$16/$E$4-E73</f>
        <v>5.4740000000000011E-2</v>
      </c>
      <c r="G73" s="17">
        <f>G65*G$16/$E$4-F73-E73</f>
        <v>8.9963999999999961E-2</v>
      </c>
      <c r="H73" s="17">
        <f>H65*H$16/$E$4-G73-F73-E73</f>
        <v>0.14460880000000007</v>
      </c>
      <c r="I73" s="17">
        <f>I65*I$16/$E$4-H73-G73-F73-E73</f>
        <v>0.22857519999999998</v>
      </c>
      <c r="J73" s="17">
        <f>J65*J$16/$E$4-I73-H73-G73-F73-E73</f>
        <v>0.35657731199999998</v>
      </c>
      <c r="K73" s="17">
        <f>K65*K$16/$E$4-J73-I73-H73-G73-F73-E73</f>
        <v>0.55040908160000013</v>
      </c>
      <c r="L73" s="17">
        <f>L65*L$16/$E$4-K73-J73-I73-H73-G73-F73-E73</f>
        <v>0.84225389695999997</v>
      </c>
      <c r="M73" s="17">
        <f>M65*M$16/$E$4-L73-K73-J73-I73-H73-G73-F73-E73</f>
        <v>1.2795091115520001</v>
      </c>
      <c r="N73" s="17">
        <f>N65*N$16/$E$4-M73-L73-K73-J73-I73-H73-G73-F73-E73</f>
        <v>1.9318078743040004</v>
      </c>
      <c r="P73" s="163"/>
      <c r="Q73" s="171" t="s">
        <v>44</v>
      </c>
      <c r="R73" s="16" t="s">
        <v>55</v>
      </c>
      <c r="S73" s="17">
        <f>S65*S$16/$E$4</f>
        <v>3.2299999999999995E-2</v>
      </c>
      <c r="T73" s="17">
        <f>T65*T$16/$E$4-S73</f>
        <v>5.4740000000000011E-2</v>
      </c>
      <c r="U73" s="17">
        <f>U65*U$16/$E$4-T73-S73</f>
        <v>8.9963999999999961E-2</v>
      </c>
      <c r="V73" s="17">
        <f>V65*V$16/$E$4-U73-T73-S73</f>
        <v>0.14460880000000007</v>
      </c>
      <c r="W73" s="17">
        <f>W65*W$16/$E$4-V73-U73-T73-S73</f>
        <v>0.22857519999999998</v>
      </c>
      <c r="X73" s="17">
        <f>X65*X$16/$E$4-W73-V73-U73-T73-S73</f>
        <v>0.35657731199999998</v>
      </c>
      <c r="Y73" s="17">
        <f>Y65*Y$16/$E$4-X73-W73-V73-U73-T73-S73</f>
        <v>0.55040908160000013</v>
      </c>
      <c r="Z73" s="17">
        <f>Z65*Z$16/$E$4-Y73-X73-W73-V73-U73-T73-S73</f>
        <v>0.84225389695999997</v>
      </c>
      <c r="AA73" s="17">
        <f>AA65*AA$16/$E$4-Z73-Y73-X73-W73-V73-U73-T73-S73</f>
        <v>1.2795091115520001</v>
      </c>
      <c r="AB73" s="17">
        <f>AB65*AB$16/$E$4-AA73-Z73-Y73-X73-W73-V73-U73-T73-S73</f>
        <v>1.9318078743040004</v>
      </c>
      <c r="AC73" s="5"/>
      <c r="AD73" s="163"/>
      <c r="AE73" s="171" t="s">
        <v>44</v>
      </c>
      <c r="AF73" s="16" t="s">
        <v>55</v>
      </c>
      <c r="AG73" s="17">
        <f>AG65*AG$16/$E$4</f>
        <v>3.2299999999999995E-2</v>
      </c>
      <c r="AH73" s="17">
        <f>AH65*AH$16/$E$4-AG73</f>
        <v>5.4740000000000011E-2</v>
      </c>
      <c r="AI73" s="17">
        <f>AI65*AI$16/$E$4-AH73-AG73</f>
        <v>8.9963999999999961E-2</v>
      </c>
      <c r="AJ73" s="17">
        <f>AJ65*AJ$16/$E$4-AI73-AH73-AG73</f>
        <v>0.14460880000000007</v>
      </c>
      <c r="AK73" s="17">
        <f>AK65*AK$16/$E$4-AJ73-AI73-AH73-AG73</f>
        <v>0.22857519999999998</v>
      </c>
      <c r="AL73" s="17">
        <f>AL65*AL$16/$E$4-AK73-AJ73-AI73-AH73-AG73</f>
        <v>0.35657731199999998</v>
      </c>
      <c r="AM73" s="17">
        <f>AM65*AM$16/$E$4-AL73-AK73-AJ73-AI73-AH73-AG73</f>
        <v>0.55040908160000013</v>
      </c>
      <c r="AN73" s="17">
        <f>AN65*AN$16/$E$4-AM73-AL73-AK73-AJ73-AI73-AH73-AG73</f>
        <v>0.84225389695999997</v>
      </c>
      <c r="AO73" s="17">
        <f>AO65*AO$16/$E$4-AN73-AM73-AL73-AK73-AJ73-AI73-AH73-AG73</f>
        <v>1.2795091115520001</v>
      </c>
      <c r="AP73" s="17">
        <f>AP65*AP$16/$E$4-AO73-AN73-AM73-AL73-AK73-AJ73-AI73-AH73-AG73</f>
        <v>1.9318078743040004</v>
      </c>
      <c r="AQ73" s="5"/>
      <c r="AR73" s="163"/>
      <c r="AS73" s="171" t="s">
        <v>44</v>
      </c>
      <c r="AT73" s="16" t="s">
        <v>55</v>
      </c>
      <c r="AU73" s="17">
        <f>AU65*AU$16/$E$4</f>
        <v>3.2299999999999995E-2</v>
      </c>
      <c r="AV73" s="17">
        <f>AV65*AV$16/$E$4-AU73</f>
        <v>5.4740000000000011E-2</v>
      </c>
      <c r="AW73" s="17">
        <f>AW65*AW$16/$E$4-AV73-AU73</f>
        <v>8.9963999999999961E-2</v>
      </c>
      <c r="AX73" s="17">
        <f>AX65*AX$16/$E$4-AW73-AV73-AU73</f>
        <v>0.14460880000000007</v>
      </c>
      <c r="AY73" s="17">
        <f>AY65*AY$16/$E$4-AX73-AW73-AV73-AU73</f>
        <v>0.22857519999999998</v>
      </c>
      <c r="AZ73" s="17">
        <f>AZ65*AZ$16/$E$4-AY73-AX73-AW73-AV73-AU73</f>
        <v>0.35657731199999998</v>
      </c>
      <c r="BA73" s="17">
        <f>BA65*BA$16/$E$4-AZ73-AY73-AX73-AW73-AV73-AU73</f>
        <v>0.55040908160000013</v>
      </c>
      <c r="BB73" s="17">
        <f>BB65*BB$16/$E$4-BA73-AZ73-AY73-AX73-AW73-AV73-AU73</f>
        <v>0.84225389695999997</v>
      </c>
      <c r="BC73" s="17">
        <f>BC65*BC$16/$E$4-BB73-BA73-AZ73-AY73-AX73-AW73-AV73-AU73</f>
        <v>1.2795091115520001</v>
      </c>
      <c r="BD73" s="17">
        <f>BD65*BD$16/$E$4-BC73-BB73-BA73-AZ73-AY73-AX73-AW73-AV73-AU73</f>
        <v>1.9318078743040004</v>
      </c>
      <c r="BE73" s="5"/>
      <c r="BF73" s="163"/>
      <c r="BG73" s="171" t="s">
        <v>44</v>
      </c>
      <c r="BH73" s="16" t="s">
        <v>55</v>
      </c>
      <c r="BI73" s="17">
        <f>BI65*BI$16/$E$4</f>
        <v>3.2299999999999995E-2</v>
      </c>
      <c r="BJ73" s="17">
        <f>BJ65*BJ$16/$E$4-BI73</f>
        <v>5.4740000000000011E-2</v>
      </c>
      <c r="BK73" s="17">
        <f>BK65*BK$16/$E$4-BJ73-BI73</f>
        <v>8.9963999999999961E-2</v>
      </c>
      <c r="BL73" s="17">
        <f>BL65*BL$16/$E$4-BK73-BJ73-BI73</f>
        <v>0.14460880000000007</v>
      </c>
      <c r="BM73" s="17">
        <f>BM65*BM$16/$E$4-BL73-BK73-BJ73-BI73</f>
        <v>0.22857519999999998</v>
      </c>
      <c r="BN73" s="17">
        <f>BN65*BN$16/$E$4-BM73-BL73-BK73-BJ73-BI73</f>
        <v>0.35657731199999998</v>
      </c>
      <c r="BO73" s="17">
        <f>BO65*BO$16/$E$4-BN73-BM73-BL73-BK73-BJ73-BI73</f>
        <v>0.55040908160000013</v>
      </c>
      <c r="BP73" s="17">
        <f>BP65*BP$16/$E$4-BO73-BN73-BM73-BL73-BK73-BJ73-BI73</f>
        <v>0.84225389695999997</v>
      </c>
      <c r="BQ73" s="17">
        <f>BQ65*BQ$16/$E$4-BP73-BO73-BN73-BM73-BL73-BK73-BJ73-BI73</f>
        <v>1.2795091115520001</v>
      </c>
      <c r="BR73" s="17">
        <f>BR65*BR$16/$E$4-BQ73-BP73-BO73-BN73-BM73-BL73-BK73-BJ73-BI73</f>
        <v>1.9318078743040004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0.1100376</v>
      </c>
      <c r="J74" s="18"/>
      <c r="K74" s="18"/>
      <c r="L74" s="18"/>
      <c r="M74" s="18"/>
      <c r="N74" s="18">
        <f>SUM(E73:N73)/10</f>
        <v>0.55107452764160003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0.1100376</v>
      </c>
      <c r="X74" s="18"/>
      <c r="Y74" s="18"/>
      <c r="Z74" s="18"/>
      <c r="AA74" s="18"/>
      <c r="AB74" s="18">
        <f>SUM(S73:AB73)/10</f>
        <v>0.55107452764160003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0.1100376</v>
      </c>
      <c r="AL74" s="18"/>
      <c r="AM74" s="18"/>
      <c r="AN74" s="18"/>
      <c r="AO74" s="18"/>
      <c r="AP74" s="18">
        <f>SUM(AG73:AP73)/10</f>
        <v>0.55107452764160003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0.1100376</v>
      </c>
      <c r="AZ74" s="18"/>
      <c r="BA74" s="18"/>
      <c r="BB74" s="18"/>
      <c r="BC74" s="18"/>
      <c r="BD74" s="18">
        <f>SUM(AU73:BD73)/10</f>
        <v>0.55107452764160003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0.1100376</v>
      </c>
      <c r="BN74" s="18"/>
      <c r="BO74" s="18"/>
      <c r="BP74" s="18"/>
      <c r="BQ74" s="18"/>
      <c r="BR74" s="18">
        <f>SUM(BI73:BR73)/10</f>
        <v>0.55107452764160003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32300</v>
      </c>
      <c r="F75" s="24">
        <f>F77-E77</f>
        <v>54740</v>
      </c>
      <c r="G75" s="24">
        <f>G77-F77</f>
        <v>89964</v>
      </c>
      <c r="H75" s="24">
        <f t="shared" ref="H75:N75" si="185">H77-G77</f>
        <v>144608.80000000005</v>
      </c>
      <c r="I75" s="24">
        <f t="shared" si="185"/>
        <v>228575.19999999995</v>
      </c>
      <c r="J75" s="24">
        <f t="shared" si="185"/>
        <v>356577.31199999992</v>
      </c>
      <c r="K75" s="24">
        <f t="shared" si="185"/>
        <v>550409.08160000038</v>
      </c>
      <c r="L75" s="24">
        <f t="shared" si="185"/>
        <v>842253.89695999981</v>
      </c>
      <c r="M75" s="24">
        <f t="shared" si="185"/>
        <v>1279509.1115519996</v>
      </c>
      <c r="N75" s="24">
        <f t="shared" si="185"/>
        <v>1931807.8743040012</v>
      </c>
      <c r="P75" s="163"/>
      <c r="Q75" s="163"/>
      <c r="R75" s="20" t="s">
        <v>57</v>
      </c>
      <c r="S75" s="24">
        <f>S77</f>
        <v>32300</v>
      </c>
      <c r="T75" s="24">
        <f>T77-S77</f>
        <v>54740</v>
      </c>
      <c r="U75" s="24">
        <f>U77-T77</f>
        <v>89964</v>
      </c>
      <c r="V75" s="24">
        <f t="shared" ref="V75:AB75" si="186">V77-U77</f>
        <v>144608.80000000005</v>
      </c>
      <c r="W75" s="24">
        <f t="shared" si="186"/>
        <v>228575.19999999995</v>
      </c>
      <c r="X75" s="24">
        <f t="shared" si="186"/>
        <v>356577.31199999992</v>
      </c>
      <c r="Y75" s="24">
        <f t="shared" si="186"/>
        <v>550409.08160000038</v>
      </c>
      <c r="Z75" s="24">
        <f t="shared" si="186"/>
        <v>842253.89695999981</v>
      </c>
      <c r="AA75" s="24">
        <f t="shared" si="186"/>
        <v>1279509.1115519996</v>
      </c>
      <c r="AB75" s="24">
        <f t="shared" si="186"/>
        <v>1931807.8743040012</v>
      </c>
      <c r="AC75" s="5"/>
      <c r="AD75" s="163"/>
      <c r="AE75" s="163"/>
      <c r="AF75" s="20" t="s">
        <v>57</v>
      </c>
      <c r="AG75" s="24">
        <f>AG77</f>
        <v>32300</v>
      </c>
      <c r="AH75" s="24">
        <f>AH77-AG77</f>
        <v>54740</v>
      </c>
      <c r="AI75" s="24">
        <f>AI77-AH77</f>
        <v>89964</v>
      </c>
      <c r="AJ75" s="24">
        <f t="shared" ref="AJ75:AP75" si="187">AJ77-AI77</f>
        <v>144608.80000000005</v>
      </c>
      <c r="AK75" s="24">
        <f t="shared" si="187"/>
        <v>228575.19999999995</v>
      </c>
      <c r="AL75" s="24">
        <f t="shared" si="187"/>
        <v>356577.31199999992</v>
      </c>
      <c r="AM75" s="24">
        <f t="shared" si="187"/>
        <v>550409.08160000038</v>
      </c>
      <c r="AN75" s="24">
        <f t="shared" si="187"/>
        <v>842253.89695999981</v>
      </c>
      <c r="AO75" s="24">
        <f t="shared" si="187"/>
        <v>1279509.1115519996</v>
      </c>
      <c r="AP75" s="24">
        <f t="shared" si="187"/>
        <v>1931807.8743040012</v>
      </c>
      <c r="AQ75" s="5"/>
      <c r="AR75" s="163"/>
      <c r="AS75" s="163"/>
      <c r="AT75" s="20" t="s">
        <v>57</v>
      </c>
      <c r="AU75" s="24">
        <f>AU77</f>
        <v>32300</v>
      </c>
      <c r="AV75" s="24">
        <f>AV77-AU77</f>
        <v>54740</v>
      </c>
      <c r="AW75" s="24">
        <f>AW77-AV77</f>
        <v>89964</v>
      </c>
      <c r="AX75" s="24">
        <f t="shared" ref="AX75:BD75" si="188">AX77-AW77</f>
        <v>144608.80000000005</v>
      </c>
      <c r="AY75" s="24">
        <f t="shared" si="188"/>
        <v>228575.19999999995</v>
      </c>
      <c r="AZ75" s="24">
        <f t="shared" si="188"/>
        <v>356577.31199999992</v>
      </c>
      <c r="BA75" s="24">
        <f t="shared" si="188"/>
        <v>550409.08160000038</v>
      </c>
      <c r="BB75" s="24">
        <f t="shared" si="188"/>
        <v>842253.89695999981</v>
      </c>
      <c r="BC75" s="24">
        <f t="shared" si="188"/>
        <v>1279509.1115519996</v>
      </c>
      <c r="BD75" s="24">
        <f t="shared" si="188"/>
        <v>1931807.8743040012</v>
      </c>
      <c r="BE75" s="5"/>
      <c r="BF75" s="163"/>
      <c r="BG75" s="163"/>
      <c r="BH75" s="20" t="s">
        <v>57</v>
      </c>
      <c r="BI75" s="24">
        <f>BI77</f>
        <v>32300</v>
      </c>
      <c r="BJ75" s="24">
        <f>BJ77-BI77</f>
        <v>54740</v>
      </c>
      <c r="BK75" s="24">
        <f>BK77-BJ77</f>
        <v>89964</v>
      </c>
      <c r="BL75" s="24">
        <f t="shared" ref="BL75:BR75" si="189">BL77-BK77</f>
        <v>144608.80000000005</v>
      </c>
      <c r="BM75" s="24">
        <f t="shared" si="189"/>
        <v>228575.19999999995</v>
      </c>
      <c r="BN75" s="24">
        <f t="shared" si="189"/>
        <v>356577.31199999992</v>
      </c>
      <c r="BO75" s="24">
        <f t="shared" si="189"/>
        <v>550409.08160000038</v>
      </c>
      <c r="BP75" s="24">
        <f t="shared" si="189"/>
        <v>842253.89695999981</v>
      </c>
      <c r="BQ75" s="24">
        <f t="shared" si="189"/>
        <v>1279509.1115519996</v>
      </c>
      <c r="BR75" s="24">
        <f t="shared" si="189"/>
        <v>1931807.8743040012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110037.6</v>
      </c>
      <c r="J76" s="24"/>
      <c r="K76" s="24"/>
      <c r="L76" s="24"/>
      <c r="M76" s="24"/>
      <c r="N76" s="24">
        <f>SUM(E75:N75)/10</f>
        <v>551074.52764160011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110037.6</v>
      </c>
      <c r="X76" s="24"/>
      <c r="Y76" s="24"/>
      <c r="Z76" s="24"/>
      <c r="AA76" s="24"/>
      <c r="AB76" s="24">
        <f>SUM(S75:AB75)/10</f>
        <v>551074.52764160011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110037.6</v>
      </c>
      <c r="AL76" s="24"/>
      <c r="AM76" s="24"/>
      <c r="AN76" s="24"/>
      <c r="AO76" s="24"/>
      <c r="AP76" s="24">
        <f>SUM(AG75:AP75)/10</f>
        <v>551074.52764160011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110037.6</v>
      </c>
      <c r="AZ76" s="24"/>
      <c r="BA76" s="24"/>
      <c r="BB76" s="24"/>
      <c r="BC76" s="24"/>
      <c r="BD76" s="24">
        <f>SUM(AU75:BD75)/10</f>
        <v>551074.52764160011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110037.6</v>
      </c>
      <c r="BN76" s="24"/>
      <c r="BO76" s="24"/>
      <c r="BP76" s="24"/>
      <c r="BQ76" s="24"/>
      <c r="BR76" s="24">
        <f>SUM(BI75:BR75)/10</f>
        <v>551074.52764160011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190">E67*E$16</f>
        <v>32300</v>
      </c>
      <c r="F77" s="25">
        <f t="shared" si="190"/>
        <v>87040</v>
      </c>
      <c r="G77" s="25">
        <f t="shared" si="190"/>
        <v>177004</v>
      </c>
      <c r="H77" s="25">
        <f t="shared" si="190"/>
        <v>321612.80000000005</v>
      </c>
      <c r="I77" s="25">
        <f t="shared" si="190"/>
        <v>550188</v>
      </c>
      <c r="J77" s="25">
        <f t="shared" si="190"/>
        <v>906765.31199999992</v>
      </c>
      <c r="K77" s="25">
        <f t="shared" si="190"/>
        <v>1457174.3936000003</v>
      </c>
      <c r="L77" s="25">
        <f t="shared" si="190"/>
        <v>2299428.2905600001</v>
      </c>
      <c r="M77" s="25">
        <f t="shared" si="190"/>
        <v>3578937.4021119997</v>
      </c>
      <c r="N77" s="25">
        <f t="shared" si="190"/>
        <v>5510745.2764160009</v>
      </c>
      <c r="P77" s="163"/>
      <c r="Q77" s="163"/>
      <c r="R77" s="20" t="s">
        <v>58</v>
      </c>
      <c r="S77" s="25">
        <f t="shared" ref="S77:AB77" si="191">S67*S$16</f>
        <v>32300</v>
      </c>
      <c r="T77" s="25">
        <f t="shared" si="191"/>
        <v>87040</v>
      </c>
      <c r="U77" s="25">
        <f t="shared" si="191"/>
        <v>177004</v>
      </c>
      <c r="V77" s="25">
        <f t="shared" si="191"/>
        <v>321612.80000000005</v>
      </c>
      <c r="W77" s="25">
        <f t="shared" si="191"/>
        <v>550188</v>
      </c>
      <c r="X77" s="25">
        <f t="shared" si="191"/>
        <v>906765.31199999992</v>
      </c>
      <c r="Y77" s="25">
        <f t="shared" si="191"/>
        <v>1457174.3936000003</v>
      </c>
      <c r="Z77" s="25">
        <f t="shared" si="191"/>
        <v>2299428.2905600001</v>
      </c>
      <c r="AA77" s="25">
        <f t="shared" si="191"/>
        <v>3578937.4021119997</v>
      </c>
      <c r="AB77" s="25">
        <f t="shared" si="191"/>
        <v>5510745.2764160009</v>
      </c>
      <c r="AC77" s="5"/>
      <c r="AD77" s="163"/>
      <c r="AE77" s="163"/>
      <c r="AF77" s="20" t="s">
        <v>58</v>
      </c>
      <c r="AG77" s="25">
        <f t="shared" ref="AG77:AP77" si="192">AG67*AG$16</f>
        <v>32300</v>
      </c>
      <c r="AH77" s="25">
        <f t="shared" si="192"/>
        <v>87040</v>
      </c>
      <c r="AI77" s="25">
        <f t="shared" si="192"/>
        <v>177004</v>
      </c>
      <c r="AJ77" s="25">
        <f t="shared" si="192"/>
        <v>321612.80000000005</v>
      </c>
      <c r="AK77" s="25">
        <f t="shared" si="192"/>
        <v>550188</v>
      </c>
      <c r="AL77" s="25">
        <f t="shared" si="192"/>
        <v>906765.31199999992</v>
      </c>
      <c r="AM77" s="25">
        <f t="shared" si="192"/>
        <v>1457174.3936000003</v>
      </c>
      <c r="AN77" s="25">
        <f t="shared" si="192"/>
        <v>2299428.2905600001</v>
      </c>
      <c r="AO77" s="25">
        <f t="shared" si="192"/>
        <v>3578937.4021119997</v>
      </c>
      <c r="AP77" s="25">
        <f t="shared" si="192"/>
        <v>5510745.2764160009</v>
      </c>
      <c r="AQ77" s="5"/>
      <c r="AR77" s="163"/>
      <c r="AS77" s="163"/>
      <c r="AT77" s="20" t="s">
        <v>58</v>
      </c>
      <c r="AU77" s="25">
        <f t="shared" ref="AU77:BD77" si="193">AU67*AU$16</f>
        <v>32300</v>
      </c>
      <c r="AV77" s="25">
        <f t="shared" si="193"/>
        <v>87040</v>
      </c>
      <c r="AW77" s="25">
        <f t="shared" si="193"/>
        <v>177004</v>
      </c>
      <c r="AX77" s="25">
        <f t="shared" si="193"/>
        <v>321612.80000000005</v>
      </c>
      <c r="AY77" s="25">
        <f t="shared" si="193"/>
        <v>550188</v>
      </c>
      <c r="AZ77" s="25">
        <f t="shared" si="193"/>
        <v>906765.31199999992</v>
      </c>
      <c r="BA77" s="25">
        <f t="shared" si="193"/>
        <v>1457174.3936000003</v>
      </c>
      <c r="BB77" s="25">
        <f t="shared" si="193"/>
        <v>2299428.2905600001</v>
      </c>
      <c r="BC77" s="25">
        <f t="shared" si="193"/>
        <v>3578937.4021119997</v>
      </c>
      <c r="BD77" s="25">
        <f t="shared" si="193"/>
        <v>5510745.2764160009</v>
      </c>
      <c r="BE77" s="5"/>
      <c r="BF77" s="163"/>
      <c r="BG77" s="163"/>
      <c r="BH77" s="20" t="s">
        <v>58</v>
      </c>
      <c r="BI77" s="25">
        <f t="shared" ref="BI77:BR77" si="194">BI67*BI$16</f>
        <v>32300</v>
      </c>
      <c r="BJ77" s="25">
        <f t="shared" si="194"/>
        <v>87040</v>
      </c>
      <c r="BK77" s="25">
        <f t="shared" si="194"/>
        <v>177004</v>
      </c>
      <c r="BL77" s="25">
        <f t="shared" si="194"/>
        <v>321612.80000000005</v>
      </c>
      <c r="BM77" s="25">
        <f t="shared" si="194"/>
        <v>550188</v>
      </c>
      <c r="BN77" s="25">
        <f t="shared" si="194"/>
        <v>906765.31199999992</v>
      </c>
      <c r="BO77" s="25">
        <f t="shared" si="194"/>
        <v>1457174.3936000003</v>
      </c>
      <c r="BP77" s="25">
        <f t="shared" si="194"/>
        <v>2299428.2905600001</v>
      </c>
      <c r="BQ77" s="25">
        <f t="shared" si="194"/>
        <v>3578937.4021119997</v>
      </c>
      <c r="BR77" s="25">
        <f t="shared" si="194"/>
        <v>5510745.2764160009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195">E50+E63-E124</f>
        <v>0.33021428571428568</v>
      </c>
      <c r="F78" s="17">
        <f t="shared" si="195"/>
        <v>0.24072448979591832</v>
      </c>
      <c r="G78" s="17">
        <f t="shared" si="195"/>
        <v>0.1768032069970846</v>
      </c>
      <c r="H78" s="17">
        <f t="shared" si="195"/>
        <v>0.13114514785506035</v>
      </c>
      <c r="I78" s="17">
        <f t="shared" si="195"/>
        <v>9.8532248467900291E-2</v>
      </c>
      <c r="J78" s="17">
        <f t="shared" si="195"/>
        <v>7.5237320334214486E-2</v>
      </c>
      <c r="K78" s="17">
        <f t="shared" si="195"/>
        <v>5.8598085953010387E-2</v>
      </c>
      <c r="L78" s="17">
        <f t="shared" si="195"/>
        <v>4.6712918537864606E-2</v>
      </c>
      <c r="M78" s="17">
        <f t="shared" si="195"/>
        <v>3.8223513241331747E-2</v>
      </c>
      <c r="N78" s="17">
        <f t="shared" si="195"/>
        <v>3.2159652315236938E-2</v>
      </c>
      <c r="P78" s="163" t="s">
        <v>18</v>
      </c>
      <c r="Q78" s="165" t="s">
        <v>41</v>
      </c>
      <c r="R78" s="16" t="s">
        <v>55</v>
      </c>
      <c r="S78" s="17">
        <f t="shared" ref="S78:AB78" si="196">S50+S63-S124</f>
        <v>0.34807142857142853</v>
      </c>
      <c r="T78" s="17">
        <f t="shared" si="196"/>
        <v>0.25347959183673469</v>
      </c>
      <c r="U78" s="17">
        <f t="shared" si="196"/>
        <v>0.18591399416909629</v>
      </c>
      <c r="V78" s="17">
        <f t="shared" si="196"/>
        <v>0.13765285297792582</v>
      </c>
      <c r="W78" s="17">
        <f t="shared" si="196"/>
        <v>0.10318060926994706</v>
      </c>
      <c r="X78" s="17">
        <f t="shared" si="196"/>
        <v>7.8557578049962176E-2</v>
      </c>
      <c r="Y78" s="17">
        <f t="shared" si="196"/>
        <v>6.0969698607115874E-2</v>
      </c>
      <c r="Z78" s="17">
        <f t="shared" si="196"/>
        <v>4.840692757651139E-2</v>
      </c>
      <c r="AA78" s="17">
        <f t="shared" si="196"/>
        <v>3.9433519697508024E-2</v>
      </c>
      <c r="AB78" s="17">
        <f t="shared" si="196"/>
        <v>3.3023942641077136E-2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197">AG50+AG63-AG124</f>
        <v>0.36592857142857138</v>
      </c>
      <c r="AH78" s="17">
        <f t="shared" si="197"/>
        <v>0.266234693877551</v>
      </c>
      <c r="AI78" s="17">
        <f t="shared" si="197"/>
        <v>0.19502478134110793</v>
      </c>
      <c r="AJ78" s="17">
        <f t="shared" si="197"/>
        <v>0.14416055810079129</v>
      </c>
      <c r="AK78" s="17">
        <f t="shared" si="197"/>
        <v>0.10782897007199382</v>
      </c>
      <c r="AL78" s="17">
        <f t="shared" si="197"/>
        <v>8.1877835765709867E-2</v>
      </c>
      <c r="AM78" s="17">
        <f t="shared" si="197"/>
        <v>6.3341311261221375E-2</v>
      </c>
      <c r="AN78" s="17">
        <f t="shared" si="197"/>
        <v>5.0100936615158166E-2</v>
      </c>
      <c r="AO78" s="17">
        <f t="shared" si="197"/>
        <v>4.0643526153684294E-2</v>
      </c>
      <c r="AP78" s="17">
        <f t="shared" si="197"/>
        <v>3.3888232966917335E-2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198">AU50+AU63-AU124</f>
        <v>0.38378571428571429</v>
      </c>
      <c r="AV78" s="17">
        <f t="shared" si="198"/>
        <v>0.27898979591836731</v>
      </c>
      <c r="AW78" s="17">
        <f t="shared" si="198"/>
        <v>0.20413556851311959</v>
      </c>
      <c r="AX78" s="17">
        <f t="shared" si="198"/>
        <v>0.15066826322365676</v>
      </c>
      <c r="AY78" s="17">
        <f t="shared" si="198"/>
        <v>0.11247733087404059</v>
      </c>
      <c r="AZ78" s="17">
        <f t="shared" si="198"/>
        <v>8.5198093481457557E-2</v>
      </c>
      <c r="BA78" s="17">
        <f t="shared" si="198"/>
        <v>6.5712923915326862E-2</v>
      </c>
      <c r="BB78" s="17">
        <f t="shared" si="198"/>
        <v>5.179494565380495E-2</v>
      </c>
      <c r="BC78" s="17">
        <f t="shared" si="198"/>
        <v>4.1853532609860564E-2</v>
      </c>
      <c r="BD78" s="17">
        <f t="shared" si="198"/>
        <v>3.4752523292757527E-2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199">BI50+BI63-BI124</f>
        <v>0.40164285714285713</v>
      </c>
      <c r="BJ78" s="17">
        <f t="shared" si="199"/>
        <v>0.29174489795918362</v>
      </c>
      <c r="BK78" s="17">
        <f t="shared" si="199"/>
        <v>0.21324635568513126</v>
      </c>
      <c r="BL78" s="17">
        <f t="shared" si="199"/>
        <v>0.15717596834652223</v>
      </c>
      <c r="BM78" s="17">
        <f t="shared" si="199"/>
        <v>0.11712569167608737</v>
      </c>
      <c r="BN78" s="17">
        <f t="shared" si="199"/>
        <v>8.8518351197205247E-2</v>
      </c>
      <c r="BO78" s="17">
        <f t="shared" si="199"/>
        <v>6.8084536569432363E-2</v>
      </c>
      <c r="BP78" s="17">
        <f t="shared" si="199"/>
        <v>5.3488954692451726E-2</v>
      </c>
      <c r="BQ78" s="17">
        <f t="shared" si="199"/>
        <v>4.3063539066036841E-2</v>
      </c>
      <c r="BR78" s="17">
        <f t="shared" si="199"/>
        <v>3.5616813618597719E-2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0.19548387576604986</v>
      </c>
      <c r="J79" s="17"/>
      <c r="K79" s="17"/>
      <c r="L79" s="17"/>
      <c r="M79" s="17"/>
      <c r="N79" s="18">
        <f>SUM(E78:N78)/10</f>
        <v>0.12283508692119076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0.20565969536502648</v>
      </c>
      <c r="X79" s="17"/>
      <c r="Y79" s="17"/>
      <c r="Z79" s="17"/>
      <c r="AA79" s="17"/>
      <c r="AB79" s="18">
        <f>SUM(S78:AB78)/10</f>
        <v>0.12886901433973069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0.21583551496400308</v>
      </c>
      <c r="AL79" s="17"/>
      <c r="AM79" s="17"/>
      <c r="AN79" s="17"/>
      <c r="AO79" s="17"/>
      <c r="AP79" s="18">
        <f>SUM(AG78:AP78)/10</f>
        <v>0.13490294175827064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0.22601133456297967</v>
      </c>
      <c r="AZ79" s="17"/>
      <c r="BA79" s="17"/>
      <c r="BB79" s="17"/>
      <c r="BC79" s="17"/>
      <c r="BD79" s="18">
        <f>SUM(AU78:BD78)/10</f>
        <v>0.14093686917681059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0.23618715416195632</v>
      </c>
      <c r="BN79" s="17"/>
      <c r="BO79" s="17"/>
      <c r="BP79" s="17"/>
      <c r="BQ79" s="17"/>
      <c r="BR79" s="18">
        <f>SUM(BI78:BR78)/10</f>
        <v>0.14697079659535053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200">E52+E65-E126</f>
        <v>0.33021428571428568</v>
      </c>
      <c r="F80" s="17">
        <f t="shared" si="200"/>
        <v>0.57093877551020411</v>
      </c>
      <c r="G80" s="17">
        <f t="shared" si="200"/>
        <v>0.74774198250728863</v>
      </c>
      <c r="H80" s="17">
        <f t="shared" si="200"/>
        <v>0.87888713036234889</v>
      </c>
      <c r="I80" s="17">
        <f t="shared" si="200"/>
        <v>0.97741937883024943</v>
      </c>
      <c r="J80" s="17">
        <f t="shared" si="200"/>
        <v>1.0526566991644639</v>
      </c>
      <c r="K80" s="17">
        <f t="shared" si="200"/>
        <v>1.1112547851174743</v>
      </c>
      <c r="L80" s="17">
        <f t="shared" si="200"/>
        <v>1.1579677036553395</v>
      </c>
      <c r="M80" s="17">
        <f t="shared" si="200"/>
        <v>1.1961912168966693</v>
      </c>
      <c r="N80" s="17">
        <f t="shared" si="200"/>
        <v>1.2283508692119058</v>
      </c>
      <c r="P80" s="163"/>
      <c r="Q80" s="165"/>
      <c r="R80" s="16" t="s">
        <v>53</v>
      </c>
      <c r="S80" s="17">
        <f t="shared" ref="S80:AB80" si="201">S52+S65-S126</f>
        <v>0.34807142857142848</v>
      </c>
      <c r="T80" s="17">
        <f t="shared" si="201"/>
        <v>0.60155102040816344</v>
      </c>
      <c r="U80" s="17">
        <f t="shared" si="201"/>
        <v>0.78746501457725948</v>
      </c>
      <c r="V80" s="17">
        <f t="shared" si="201"/>
        <v>0.92511786755518521</v>
      </c>
      <c r="W80" s="17">
        <f t="shared" si="201"/>
        <v>1.0282984768251326</v>
      </c>
      <c r="X80" s="17">
        <f t="shared" si="201"/>
        <v>1.1068560548750945</v>
      </c>
      <c r="Y80" s="17">
        <f t="shared" si="201"/>
        <v>1.1678257534822105</v>
      </c>
      <c r="Z80" s="17">
        <f t="shared" si="201"/>
        <v>1.2162326810587225</v>
      </c>
      <c r="AA80" s="17">
        <f t="shared" si="201"/>
        <v>1.2556662007562289</v>
      </c>
      <c r="AB80" s="17">
        <f t="shared" si="201"/>
        <v>1.2886901433973055</v>
      </c>
      <c r="AC80" s="5"/>
      <c r="AD80" s="163"/>
      <c r="AE80" s="165"/>
      <c r="AF80" s="16" t="s">
        <v>53</v>
      </c>
      <c r="AG80" s="17">
        <f t="shared" ref="AG80:AP80" si="202">AG52+AG65-AG126</f>
        <v>0.36592857142857138</v>
      </c>
      <c r="AH80" s="17">
        <f t="shared" si="202"/>
        <v>0.63216326530612243</v>
      </c>
      <c r="AI80" s="17">
        <f t="shared" si="202"/>
        <v>0.82718804664723034</v>
      </c>
      <c r="AJ80" s="17">
        <f t="shared" si="202"/>
        <v>0.97134860474802154</v>
      </c>
      <c r="AK80" s="17">
        <f t="shared" si="202"/>
        <v>1.0791775748200156</v>
      </c>
      <c r="AL80" s="17">
        <f t="shared" si="202"/>
        <v>1.1610554105857254</v>
      </c>
      <c r="AM80" s="17">
        <f t="shared" si="202"/>
        <v>1.2243967218469469</v>
      </c>
      <c r="AN80" s="17">
        <f t="shared" si="202"/>
        <v>1.2744976584621055</v>
      </c>
      <c r="AO80" s="17">
        <f t="shared" si="202"/>
        <v>1.3151411846157881</v>
      </c>
      <c r="AP80" s="17">
        <f t="shared" si="202"/>
        <v>1.3490294175827056</v>
      </c>
      <c r="AQ80" s="5"/>
      <c r="AR80" s="163"/>
      <c r="AS80" s="165"/>
      <c r="AT80" s="16" t="s">
        <v>53</v>
      </c>
      <c r="AU80" s="17">
        <f t="shared" ref="AU80:BD80" si="203">AU52+AU65-AU126</f>
        <v>0.38378571428571429</v>
      </c>
      <c r="AV80" s="17">
        <f t="shared" si="203"/>
        <v>0.66277551020408165</v>
      </c>
      <c r="AW80" s="17">
        <f t="shared" si="203"/>
        <v>0.86691107871720119</v>
      </c>
      <c r="AX80" s="17">
        <f t="shared" si="203"/>
        <v>1.0175793419408579</v>
      </c>
      <c r="AY80" s="17">
        <f t="shared" si="203"/>
        <v>1.1300566728148986</v>
      </c>
      <c r="AZ80" s="17">
        <f t="shared" si="203"/>
        <v>1.2152547662963562</v>
      </c>
      <c r="BA80" s="17">
        <f t="shared" si="203"/>
        <v>1.2809676902116831</v>
      </c>
      <c r="BB80" s="17">
        <f t="shared" si="203"/>
        <v>1.3327626358654885</v>
      </c>
      <c r="BC80" s="17">
        <f t="shared" si="203"/>
        <v>1.3746161684753477</v>
      </c>
      <c r="BD80" s="17">
        <f t="shared" si="203"/>
        <v>1.4093686917681048</v>
      </c>
      <c r="BE80" s="5"/>
      <c r="BF80" s="163"/>
      <c r="BG80" s="165"/>
      <c r="BH80" s="16" t="s">
        <v>53</v>
      </c>
      <c r="BI80" s="17">
        <f t="shared" ref="BI80:BR80" si="204">BI52+BI65-BI126</f>
        <v>0.40164285714285713</v>
      </c>
      <c r="BJ80" s="17">
        <f t="shared" si="204"/>
        <v>0.69338775510204087</v>
      </c>
      <c r="BK80" s="17">
        <f t="shared" si="204"/>
        <v>0.90663411078717204</v>
      </c>
      <c r="BL80" s="17">
        <f t="shared" si="204"/>
        <v>1.0638100791336942</v>
      </c>
      <c r="BM80" s="17">
        <f t="shared" si="204"/>
        <v>1.1809357708097818</v>
      </c>
      <c r="BN80" s="17">
        <f t="shared" si="204"/>
        <v>1.269454122006987</v>
      </c>
      <c r="BO80" s="17">
        <f t="shared" si="204"/>
        <v>1.3375386585764195</v>
      </c>
      <c r="BP80" s="17">
        <f t="shared" si="204"/>
        <v>1.3910276132688715</v>
      </c>
      <c r="BQ80" s="17">
        <f t="shared" si="204"/>
        <v>1.4340911523349069</v>
      </c>
      <c r="BR80" s="17">
        <f t="shared" si="204"/>
        <v>1.4697079659535048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3.302142857142857</v>
      </c>
      <c r="F81" s="21">
        <f t="shared" ref="F81:N81" si="205">10*F78</f>
        <v>2.4072448979591829</v>
      </c>
      <c r="G81" s="21">
        <f t="shared" si="205"/>
        <v>1.7680320699708461</v>
      </c>
      <c r="H81" s="21">
        <f t="shared" si="205"/>
        <v>1.3114514785506035</v>
      </c>
      <c r="I81" s="21">
        <f t="shared" si="205"/>
        <v>0.98532248467900296</v>
      </c>
      <c r="J81" s="21">
        <f t="shared" si="205"/>
        <v>0.75237320334214486</v>
      </c>
      <c r="K81" s="21">
        <f t="shared" si="205"/>
        <v>0.58598085953010393</v>
      </c>
      <c r="L81" s="21">
        <f t="shared" si="205"/>
        <v>0.46712918537864606</v>
      </c>
      <c r="M81" s="21">
        <f t="shared" si="205"/>
        <v>0.38223513241331747</v>
      </c>
      <c r="N81" s="21">
        <f t="shared" si="205"/>
        <v>0.32159652315236936</v>
      </c>
      <c r="P81" s="163"/>
      <c r="Q81" s="163"/>
      <c r="R81" s="20" t="s">
        <v>57</v>
      </c>
      <c r="S81" s="21">
        <f>10*S78</f>
        <v>3.4807142857142854</v>
      </c>
      <c r="T81" s="21">
        <f t="shared" ref="T81:AB81" si="206">10*T78</f>
        <v>2.534795918367347</v>
      </c>
      <c r="U81" s="21">
        <f t="shared" si="206"/>
        <v>1.8591399416909629</v>
      </c>
      <c r="V81" s="21">
        <f t="shared" si="206"/>
        <v>1.3765285297792582</v>
      </c>
      <c r="W81" s="21">
        <f t="shared" si="206"/>
        <v>1.0318060926994705</v>
      </c>
      <c r="X81" s="21">
        <f t="shared" si="206"/>
        <v>0.78557578049962173</v>
      </c>
      <c r="Y81" s="21">
        <f t="shared" si="206"/>
        <v>0.60969698607115874</v>
      </c>
      <c r="Z81" s="21">
        <f t="shared" si="206"/>
        <v>0.48406927576511388</v>
      </c>
      <c r="AA81" s="21">
        <f t="shared" si="206"/>
        <v>0.39433519697508024</v>
      </c>
      <c r="AB81" s="21">
        <f t="shared" si="206"/>
        <v>0.33023942641077136</v>
      </c>
      <c r="AC81" s="5"/>
      <c r="AD81" s="163"/>
      <c r="AE81" s="163"/>
      <c r="AF81" s="20" t="s">
        <v>57</v>
      </c>
      <c r="AG81" s="21">
        <f>10*AG78</f>
        <v>3.6592857142857138</v>
      </c>
      <c r="AH81" s="21">
        <f t="shared" ref="AH81:AP81" si="207">10*AH78</f>
        <v>2.6623469387755101</v>
      </c>
      <c r="AI81" s="21">
        <f t="shared" si="207"/>
        <v>1.9502478134110792</v>
      </c>
      <c r="AJ81" s="21">
        <f t="shared" si="207"/>
        <v>1.4416055810079129</v>
      </c>
      <c r="AK81" s="21">
        <f t="shared" si="207"/>
        <v>1.0782897007199383</v>
      </c>
      <c r="AL81" s="21">
        <f t="shared" si="207"/>
        <v>0.81877835765709861</v>
      </c>
      <c r="AM81" s="21">
        <f t="shared" si="207"/>
        <v>0.63341311261221378</v>
      </c>
      <c r="AN81" s="21">
        <f t="shared" si="207"/>
        <v>0.50100936615158165</v>
      </c>
      <c r="AO81" s="21">
        <f t="shared" si="207"/>
        <v>0.40643526153684295</v>
      </c>
      <c r="AP81" s="21">
        <f t="shared" si="207"/>
        <v>0.33888232966917337</v>
      </c>
      <c r="AQ81" s="5"/>
      <c r="AR81" s="163"/>
      <c r="AS81" s="163"/>
      <c r="AT81" s="20" t="s">
        <v>57</v>
      </c>
      <c r="AU81" s="21">
        <f>10*AU78</f>
        <v>3.8378571428571426</v>
      </c>
      <c r="AV81" s="21">
        <f t="shared" ref="AV81:BD81" si="208">10*AV78</f>
        <v>2.7898979591836732</v>
      </c>
      <c r="AW81" s="21">
        <f t="shared" si="208"/>
        <v>2.041355685131196</v>
      </c>
      <c r="AX81" s="21">
        <f t="shared" si="208"/>
        <v>1.5066826322365676</v>
      </c>
      <c r="AY81" s="21">
        <f t="shared" si="208"/>
        <v>1.1247733087404059</v>
      </c>
      <c r="AZ81" s="21">
        <f t="shared" si="208"/>
        <v>0.8519809348145756</v>
      </c>
      <c r="BA81" s="21">
        <f t="shared" si="208"/>
        <v>0.6571292391532686</v>
      </c>
      <c r="BB81" s="21">
        <f t="shared" si="208"/>
        <v>0.51794945653804947</v>
      </c>
      <c r="BC81" s="21">
        <f t="shared" si="208"/>
        <v>0.41853532609860566</v>
      </c>
      <c r="BD81" s="21">
        <f t="shared" si="208"/>
        <v>0.34752523292757526</v>
      </c>
      <c r="BE81" s="5"/>
      <c r="BF81" s="163"/>
      <c r="BG81" s="163"/>
      <c r="BH81" s="20" t="s">
        <v>57</v>
      </c>
      <c r="BI81" s="21">
        <f>10*BI78</f>
        <v>4.0164285714285715</v>
      </c>
      <c r="BJ81" s="21">
        <f t="shared" ref="BJ81:BR81" si="209">10*BJ78</f>
        <v>2.9174489795918364</v>
      </c>
      <c r="BK81" s="21">
        <f t="shared" si="209"/>
        <v>2.1324635568513126</v>
      </c>
      <c r="BL81" s="21">
        <f t="shared" si="209"/>
        <v>1.5717596834652223</v>
      </c>
      <c r="BM81" s="21">
        <f t="shared" si="209"/>
        <v>1.1712569167608737</v>
      </c>
      <c r="BN81" s="21">
        <f t="shared" si="209"/>
        <v>0.88518351197205247</v>
      </c>
      <c r="BO81" s="21">
        <f t="shared" si="209"/>
        <v>0.68084536569432363</v>
      </c>
      <c r="BP81" s="21">
        <f t="shared" si="209"/>
        <v>0.53488954692451729</v>
      </c>
      <c r="BQ81" s="21">
        <f t="shared" si="209"/>
        <v>0.43063539066036838</v>
      </c>
      <c r="BR81" s="21">
        <f t="shared" si="209"/>
        <v>0.3561681361859772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3.302142857142857</v>
      </c>
      <c r="F82" s="21">
        <f>10*F80</f>
        <v>5.7093877551020409</v>
      </c>
      <c r="G82" s="21">
        <f>10*G80</f>
        <v>7.4774198250728858</v>
      </c>
      <c r="H82" s="21">
        <f t="shared" ref="H82:N82" si="210">10*H80</f>
        <v>8.7888713036234893</v>
      </c>
      <c r="I82" s="21">
        <f t="shared" si="210"/>
        <v>9.7741937883024939</v>
      </c>
      <c r="J82" s="21">
        <f t="shared" si="210"/>
        <v>10.526566991644639</v>
      </c>
      <c r="K82" s="21">
        <f t="shared" si="210"/>
        <v>11.112547851174742</v>
      </c>
      <c r="L82" s="21">
        <f t="shared" si="210"/>
        <v>11.579677036553395</v>
      </c>
      <c r="M82" s="21">
        <f t="shared" si="210"/>
        <v>11.961912168966693</v>
      </c>
      <c r="N82" s="21">
        <f t="shared" si="210"/>
        <v>12.283508692119058</v>
      </c>
      <c r="P82" s="163"/>
      <c r="Q82" s="163"/>
      <c r="R82" s="20" t="s">
        <v>58</v>
      </c>
      <c r="S82" s="21">
        <f>10*S80</f>
        <v>3.480714285714285</v>
      </c>
      <c r="T82" s="21">
        <f>10*T80</f>
        <v>6.0155102040816342</v>
      </c>
      <c r="U82" s="21">
        <f>10*U80</f>
        <v>7.8746501457725948</v>
      </c>
      <c r="V82" s="21">
        <f t="shared" ref="V82:AB82" si="211">10*V80</f>
        <v>9.2511786755518521</v>
      </c>
      <c r="W82" s="21">
        <f t="shared" si="211"/>
        <v>10.282984768251326</v>
      </c>
      <c r="X82" s="21">
        <f t="shared" si="211"/>
        <v>11.068560548750945</v>
      </c>
      <c r="Y82" s="21">
        <f t="shared" si="211"/>
        <v>11.678257534822105</v>
      </c>
      <c r="Z82" s="21">
        <f t="shared" si="211"/>
        <v>12.162326810587224</v>
      </c>
      <c r="AA82" s="21">
        <f t="shared" si="211"/>
        <v>12.55666200756229</v>
      </c>
      <c r="AB82" s="21">
        <f t="shared" si="211"/>
        <v>12.886901433973055</v>
      </c>
      <c r="AC82" s="5"/>
      <c r="AD82" s="163"/>
      <c r="AE82" s="163"/>
      <c r="AF82" s="20" t="s">
        <v>58</v>
      </c>
      <c r="AG82" s="21">
        <f>10*AG80</f>
        <v>3.6592857142857138</v>
      </c>
      <c r="AH82" s="21">
        <f>10*AH80</f>
        <v>6.3216326530612239</v>
      </c>
      <c r="AI82" s="21">
        <f>10*AI80</f>
        <v>8.2718804664723038</v>
      </c>
      <c r="AJ82" s="21">
        <f t="shared" ref="AJ82:AP82" si="212">10*AJ80</f>
        <v>9.7134860474802149</v>
      </c>
      <c r="AK82" s="21">
        <f t="shared" si="212"/>
        <v>10.791775748200156</v>
      </c>
      <c r="AL82" s="21">
        <f t="shared" si="212"/>
        <v>11.610554105857254</v>
      </c>
      <c r="AM82" s="21">
        <f t="shared" si="212"/>
        <v>12.24396721846947</v>
      </c>
      <c r="AN82" s="21">
        <f t="shared" si="212"/>
        <v>12.744976584621055</v>
      </c>
      <c r="AO82" s="21">
        <f t="shared" si="212"/>
        <v>13.151411846157881</v>
      </c>
      <c r="AP82" s="21">
        <f t="shared" si="212"/>
        <v>13.490294175827056</v>
      </c>
      <c r="AQ82" s="5"/>
      <c r="AR82" s="163"/>
      <c r="AS82" s="163"/>
      <c r="AT82" s="20" t="s">
        <v>58</v>
      </c>
      <c r="AU82" s="21">
        <f>10*AU80</f>
        <v>3.8378571428571426</v>
      </c>
      <c r="AV82" s="21">
        <f>10*AV80</f>
        <v>6.6277551020408163</v>
      </c>
      <c r="AW82" s="21">
        <f>10*AW80</f>
        <v>8.6691107871720128</v>
      </c>
      <c r="AX82" s="21">
        <f t="shared" ref="AX82:BD82" si="213">10*AX80</f>
        <v>10.175793419408578</v>
      </c>
      <c r="AY82" s="21">
        <f t="shared" si="213"/>
        <v>11.300566728148986</v>
      </c>
      <c r="AZ82" s="21">
        <f t="shared" si="213"/>
        <v>12.152547662963562</v>
      </c>
      <c r="BA82" s="21">
        <f t="shared" si="213"/>
        <v>12.809676902116831</v>
      </c>
      <c r="BB82" s="21">
        <f t="shared" si="213"/>
        <v>13.327626358654886</v>
      </c>
      <c r="BC82" s="21">
        <f t="shared" si="213"/>
        <v>13.746161684753478</v>
      </c>
      <c r="BD82" s="21">
        <f t="shared" si="213"/>
        <v>14.093686917681048</v>
      </c>
      <c r="BE82" s="5"/>
      <c r="BF82" s="163"/>
      <c r="BG82" s="163"/>
      <c r="BH82" s="20" t="s">
        <v>58</v>
      </c>
      <c r="BI82" s="21">
        <f>10*BI80</f>
        <v>4.0164285714285715</v>
      </c>
      <c r="BJ82" s="21">
        <f>10*BJ80</f>
        <v>6.9338775510204087</v>
      </c>
      <c r="BK82" s="21">
        <f>10*BK80</f>
        <v>9.06634110787172</v>
      </c>
      <c r="BL82" s="21">
        <f t="shared" ref="BL82:BR82" si="214">10*BL80</f>
        <v>10.638100791336942</v>
      </c>
      <c r="BM82" s="21">
        <f t="shared" si="214"/>
        <v>11.809357708097819</v>
      </c>
      <c r="BN82" s="21">
        <f t="shared" si="214"/>
        <v>12.694541220069871</v>
      </c>
      <c r="BO82" s="21">
        <f t="shared" si="214"/>
        <v>13.375386585764195</v>
      </c>
      <c r="BP82" s="21">
        <f t="shared" si="214"/>
        <v>13.910276132688715</v>
      </c>
      <c r="BQ82" s="21">
        <f t="shared" si="214"/>
        <v>14.340911523349069</v>
      </c>
      <c r="BR82" s="21">
        <f t="shared" si="214"/>
        <v>14.697079659535049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215">E55+E68-E129</f>
        <v>0.46229999999999988</v>
      </c>
      <c r="F83" s="17">
        <f t="shared" si="215"/>
        <v>0.47181999999999985</v>
      </c>
      <c r="G83" s="17">
        <f t="shared" si="215"/>
        <v>0.48514800000000008</v>
      </c>
      <c r="H83" s="17">
        <f t="shared" si="215"/>
        <v>0.50380719999999979</v>
      </c>
      <c r="I83" s="17">
        <f t="shared" si="215"/>
        <v>0.52993008000000019</v>
      </c>
      <c r="J83" s="17">
        <f t="shared" si="215"/>
        <v>0.566502112</v>
      </c>
      <c r="K83" s="17">
        <f t="shared" si="215"/>
        <v>0.61770295680000042</v>
      </c>
      <c r="L83" s="17">
        <f t="shared" si="215"/>
        <v>0.6893841395200011</v>
      </c>
      <c r="M83" s="17">
        <f t="shared" si="215"/>
        <v>0.78973779532799881</v>
      </c>
      <c r="N83" s="17">
        <f t="shared" si="215"/>
        <v>0.93023291345919845</v>
      </c>
      <c r="P83" s="163"/>
      <c r="Q83" s="171" t="s">
        <v>45</v>
      </c>
      <c r="R83" s="16" t="s">
        <v>55</v>
      </c>
      <c r="S83" s="17">
        <f t="shared" ref="S83:AB83" si="216">S55+S68-S129</f>
        <v>0.4872999999999999</v>
      </c>
      <c r="T83" s="17">
        <f t="shared" si="216"/>
        <v>0.49681999999999998</v>
      </c>
      <c r="U83" s="17">
        <f t="shared" si="216"/>
        <v>0.51014800000000027</v>
      </c>
      <c r="V83" s="17">
        <f t="shared" si="216"/>
        <v>0.52880719999999981</v>
      </c>
      <c r="W83" s="17">
        <f t="shared" si="216"/>
        <v>0.5549300800000001</v>
      </c>
      <c r="X83" s="17">
        <f t="shared" si="216"/>
        <v>0.59150211200000014</v>
      </c>
      <c r="Y83" s="17">
        <f t="shared" si="216"/>
        <v>0.64270295680000045</v>
      </c>
      <c r="Z83" s="17">
        <f t="shared" si="216"/>
        <v>0.71438413952000124</v>
      </c>
      <c r="AA83" s="17">
        <f t="shared" si="216"/>
        <v>0.81473779532799884</v>
      </c>
      <c r="AB83" s="17">
        <f t="shared" si="216"/>
        <v>0.95523291345919836</v>
      </c>
      <c r="AC83" s="5"/>
      <c r="AD83" s="163"/>
      <c r="AE83" s="171" t="s">
        <v>45</v>
      </c>
      <c r="AF83" s="16" t="s">
        <v>55</v>
      </c>
      <c r="AG83" s="17">
        <f t="shared" ref="AG83:AP83" si="217">AG55+AG68-AG129</f>
        <v>0.51229999999999998</v>
      </c>
      <c r="AH83" s="17">
        <f t="shared" si="217"/>
        <v>0.52182000000000006</v>
      </c>
      <c r="AI83" s="17">
        <f t="shared" si="217"/>
        <v>0.53514800000000018</v>
      </c>
      <c r="AJ83" s="17">
        <f t="shared" si="217"/>
        <v>0.55380719999999983</v>
      </c>
      <c r="AK83" s="17">
        <f t="shared" si="217"/>
        <v>0.57993008000000013</v>
      </c>
      <c r="AL83" s="17">
        <f t="shared" si="217"/>
        <v>0.61650211200000005</v>
      </c>
      <c r="AM83" s="17">
        <f t="shared" si="217"/>
        <v>0.66770295680000047</v>
      </c>
      <c r="AN83" s="17">
        <f t="shared" si="217"/>
        <v>0.73938413952000115</v>
      </c>
      <c r="AO83" s="17">
        <f t="shared" si="217"/>
        <v>0.83973779532799886</v>
      </c>
      <c r="AP83" s="17">
        <f t="shared" si="217"/>
        <v>0.98023291345919827</v>
      </c>
      <c r="AQ83" s="5"/>
      <c r="AR83" s="163"/>
      <c r="AS83" s="171" t="s">
        <v>45</v>
      </c>
      <c r="AT83" s="16" t="s">
        <v>55</v>
      </c>
      <c r="AU83" s="17">
        <f t="shared" ref="AU83:BD83" si="218">AU55+AU68-AU129</f>
        <v>0.5373</v>
      </c>
      <c r="AV83" s="17">
        <f t="shared" si="218"/>
        <v>0.54681999999999997</v>
      </c>
      <c r="AW83" s="17">
        <f t="shared" si="218"/>
        <v>0.5601480000000002</v>
      </c>
      <c r="AX83" s="17">
        <f t="shared" si="218"/>
        <v>0.57880719999999974</v>
      </c>
      <c r="AY83" s="17">
        <f t="shared" si="218"/>
        <v>0.60493008000000015</v>
      </c>
      <c r="AZ83" s="17">
        <f t="shared" si="218"/>
        <v>0.64150211199999996</v>
      </c>
      <c r="BA83" s="17">
        <f t="shared" si="218"/>
        <v>0.69270295680000049</v>
      </c>
      <c r="BB83" s="17">
        <f t="shared" si="218"/>
        <v>0.76438413952000128</v>
      </c>
      <c r="BC83" s="17">
        <f t="shared" si="218"/>
        <v>0.86473779532799888</v>
      </c>
      <c r="BD83" s="17">
        <f t="shared" si="218"/>
        <v>1.0052329134591982</v>
      </c>
      <c r="BE83" s="5"/>
      <c r="BF83" s="163"/>
      <c r="BG83" s="171" t="s">
        <v>45</v>
      </c>
      <c r="BH83" s="16" t="s">
        <v>55</v>
      </c>
      <c r="BI83" s="17">
        <f t="shared" ref="BI83:BR83" si="219">BI55+BI68-BI129</f>
        <v>0.56230000000000002</v>
      </c>
      <c r="BJ83" s="17">
        <f t="shared" si="219"/>
        <v>0.57181999999999999</v>
      </c>
      <c r="BK83" s="17">
        <f t="shared" si="219"/>
        <v>0.58514800000000011</v>
      </c>
      <c r="BL83" s="17">
        <f t="shared" si="219"/>
        <v>0.60380719999999977</v>
      </c>
      <c r="BM83" s="17">
        <f t="shared" si="219"/>
        <v>0.62993008000000017</v>
      </c>
      <c r="BN83" s="17">
        <f t="shared" si="219"/>
        <v>0.66650211200000009</v>
      </c>
      <c r="BO83" s="17">
        <f t="shared" si="219"/>
        <v>0.71770295680000051</v>
      </c>
      <c r="BP83" s="17">
        <f t="shared" si="219"/>
        <v>0.78938413952000119</v>
      </c>
      <c r="BQ83" s="17">
        <f t="shared" si="219"/>
        <v>0.8897377953279989</v>
      </c>
      <c r="BR83" s="17">
        <f t="shared" si="219"/>
        <v>1.0302329134591983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0.49060105599999992</v>
      </c>
      <c r="J84" s="18"/>
      <c r="K84" s="18"/>
      <c r="L84" s="18"/>
      <c r="M84" s="18"/>
      <c r="N84" s="18">
        <f>SUM(E83:N83)/10</f>
        <v>0.60465651971071988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0.51560105600000006</v>
      </c>
      <c r="X84" s="18"/>
      <c r="Y84" s="18"/>
      <c r="Z84" s="18"/>
      <c r="AA84" s="18"/>
      <c r="AB84" s="18">
        <f>SUM(S83:AB83)/10</f>
        <v>0.62965651971072001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0.54060105600000008</v>
      </c>
      <c r="AL84" s="18"/>
      <c r="AM84" s="18"/>
      <c r="AN84" s="18"/>
      <c r="AO84" s="18"/>
      <c r="AP84" s="18">
        <f>SUM(AG83:AP83)/10</f>
        <v>0.65465651971071981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0.56560105599999999</v>
      </c>
      <c r="AZ84" s="18"/>
      <c r="BA84" s="18"/>
      <c r="BB84" s="18"/>
      <c r="BC84" s="18"/>
      <c r="BD84" s="18">
        <f>SUM(AU83:BD83)/10</f>
        <v>0.67965651971071994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0.59060105600000001</v>
      </c>
      <c r="BN84" s="18"/>
      <c r="BO84" s="18"/>
      <c r="BP84" s="18"/>
      <c r="BQ84" s="18"/>
      <c r="BR84" s="18">
        <f>SUM(BI83:BR83)/10</f>
        <v>0.70465651971071996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220">E81*E$16</f>
        <v>462300</v>
      </c>
      <c r="F85" s="23">
        <f t="shared" si="220"/>
        <v>471819.99999999988</v>
      </c>
      <c r="G85" s="23">
        <f t="shared" si="220"/>
        <v>485148.00000000017</v>
      </c>
      <c r="H85" s="23">
        <f t="shared" si="220"/>
        <v>503807.19999999984</v>
      </c>
      <c r="I85" s="23">
        <f t="shared" si="220"/>
        <v>529930.08000000007</v>
      </c>
      <c r="J85" s="23">
        <f t="shared" si="220"/>
        <v>566502.11199999996</v>
      </c>
      <c r="K85" s="23">
        <f t="shared" si="220"/>
        <v>617702.95680000051</v>
      </c>
      <c r="L85" s="23">
        <f t="shared" si="220"/>
        <v>689384.13952000113</v>
      </c>
      <c r="M85" s="23">
        <f t="shared" si="220"/>
        <v>789737.7953279987</v>
      </c>
      <c r="N85" s="23">
        <f t="shared" si="220"/>
        <v>930232.91345919808</v>
      </c>
      <c r="P85" s="163"/>
      <c r="Q85" s="163"/>
      <c r="R85" s="20" t="s">
        <v>57</v>
      </c>
      <c r="S85" s="23">
        <f t="shared" ref="S85:AB85" si="221">S81*S$16</f>
        <v>487299.99999999994</v>
      </c>
      <c r="T85" s="23">
        <f t="shared" si="221"/>
        <v>496820</v>
      </c>
      <c r="U85" s="23">
        <f t="shared" si="221"/>
        <v>510148.00000000023</v>
      </c>
      <c r="V85" s="23">
        <f t="shared" si="221"/>
        <v>528807.19999999984</v>
      </c>
      <c r="W85" s="23">
        <f t="shared" si="221"/>
        <v>554930.08000000007</v>
      </c>
      <c r="X85" s="23">
        <f t="shared" si="221"/>
        <v>591502.11199999996</v>
      </c>
      <c r="Y85" s="23">
        <f t="shared" si="221"/>
        <v>642702.95680000039</v>
      </c>
      <c r="Z85" s="23">
        <f t="shared" si="221"/>
        <v>714384.13952000113</v>
      </c>
      <c r="AA85" s="23">
        <f t="shared" si="221"/>
        <v>814737.79532799881</v>
      </c>
      <c r="AB85" s="23">
        <f t="shared" si="221"/>
        <v>955232.9134591982</v>
      </c>
      <c r="AC85" s="5"/>
      <c r="AD85" s="163"/>
      <c r="AE85" s="163"/>
      <c r="AF85" s="20" t="s">
        <v>57</v>
      </c>
      <c r="AG85" s="23">
        <f t="shared" ref="AG85:AP85" si="222">AG81*AG$16</f>
        <v>512299.99999999994</v>
      </c>
      <c r="AH85" s="23">
        <f t="shared" si="222"/>
        <v>521820</v>
      </c>
      <c r="AI85" s="23">
        <f t="shared" si="222"/>
        <v>535148.00000000012</v>
      </c>
      <c r="AJ85" s="23">
        <f t="shared" si="222"/>
        <v>553807.19999999984</v>
      </c>
      <c r="AK85" s="23">
        <f t="shared" si="222"/>
        <v>579930.08000000007</v>
      </c>
      <c r="AL85" s="23">
        <f t="shared" si="222"/>
        <v>616502.11199999996</v>
      </c>
      <c r="AM85" s="23">
        <f t="shared" si="222"/>
        <v>667702.95680000051</v>
      </c>
      <c r="AN85" s="23">
        <f t="shared" si="222"/>
        <v>739384.13952000113</v>
      </c>
      <c r="AO85" s="23">
        <f t="shared" si="222"/>
        <v>839737.79532799881</v>
      </c>
      <c r="AP85" s="23">
        <f t="shared" si="222"/>
        <v>980232.91345919843</v>
      </c>
      <c r="AQ85" s="5"/>
      <c r="AR85" s="163"/>
      <c r="AS85" s="163"/>
      <c r="AT85" s="20" t="s">
        <v>57</v>
      </c>
      <c r="AU85" s="23">
        <f t="shared" ref="AU85:BD85" si="223">AU81*AU$16</f>
        <v>537300</v>
      </c>
      <c r="AV85" s="23">
        <f t="shared" si="223"/>
        <v>546820</v>
      </c>
      <c r="AW85" s="23">
        <f t="shared" si="223"/>
        <v>560148.00000000023</v>
      </c>
      <c r="AX85" s="23">
        <f t="shared" si="223"/>
        <v>578807.19999999984</v>
      </c>
      <c r="AY85" s="23">
        <f t="shared" si="223"/>
        <v>604930.08000000007</v>
      </c>
      <c r="AZ85" s="23">
        <f t="shared" si="223"/>
        <v>641502.11199999996</v>
      </c>
      <c r="BA85" s="23">
        <f t="shared" si="223"/>
        <v>692702.95680000039</v>
      </c>
      <c r="BB85" s="23">
        <f t="shared" si="223"/>
        <v>764384.13952000113</v>
      </c>
      <c r="BC85" s="23">
        <f t="shared" si="223"/>
        <v>864737.79532799881</v>
      </c>
      <c r="BD85" s="23">
        <f t="shared" si="223"/>
        <v>1005232.9134591983</v>
      </c>
      <c r="BE85" s="5"/>
      <c r="BF85" s="163"/>
      <c r="BG85" s="163"/>
      <c r="BH85" s="20" t="s">
        <v>57</v>
      </c>
      <c r="BI85" s="23">
        <f t="shared" ref="BI85:BR85" si="224">BI81*BI$16</f>
        <v>562300</v>
      </c>
      <c r="BJ85" s="23">
        <f t="shared" si="224"/>
        <v>571819.99999999988</v>
      </c>
      <c r="BK85" s="23">
        <f t="shared" si="224"/>
        <v>585148.00000000023</v>
      </c>
      <c r="BL85" s="23">
        <f t="shared" si="224"/>
        <v>603807.19999999984</v>
      </c>
      <c r="BM85" s="23">
        <f t="shared" si="224"/>
        <v>629930.08000000019</v>
      </c>
      <c r="BN85" s="23">
        <f t="shared" si="224"/>
        <v>666502.11199999996</v>
      </c>
      <c r="BO85" s="23">
        <f t="shared" si="224"/>
        <v>717702.95680000051</v>
      </c>
      <c r="BP85" s="23">
        <f t="shared" si="224"/>
        <v>789384.13952000113</v>
      </c>
      <c r="BQ85" s="23">
        <f t="shared" si="224"/>
        <v>889737.79532799881</v>
      </c>
      <c r="BR85" s="23">
        <f t="shared" si="224"/>
        <v>1030232.9134591983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490601.05599999998</v>
      </c>
      <c r="J86" s="23"/>
      <c r="K86" s="23"/>
      <c r="L86" s="23"/>
      <c r="M86" s="23"/>
      <c r="N86" s="23">
        <f>SUM(E85:N85)/10</f>
        <v>604656.51971071993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515601.05600000004</v>
      </c>
      <c r="X86" s="23"/>
      <c r="Y86" s="23"/>
      <c r="Z86" s="23"/>
      <c r="AA86" s="23"/>
      <c r="AB86" s="23">
        <f>SUM(S85:AB85)/10</f>
        <v>629656.51971071982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540601.05599999998</v>
      </c>
      <c r="AL86" s="23"/>
      <c r="AM86" s="23"/>
      <c r="AN86" s="23"/>
      <c r="AO86" s="23"/>
      <c r="AP86" s="23">
        <f>SUM(AG85:AP85)/10</f>
        <v>654656.51971071993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565601.0560000001</v>
      </c>
      <c r="AZ86" s="23"/>
      <c r="BA86" s="23"/>
      <c r="BB86" s="23"/>
      <c r="BC86" s="23"/>
      <c r="BD86" s="23">
        <f>SUM(AU85:BD85)/10</f>
        <v>679656.51971071982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590601.0560000001</v>
      </c>
      <c r="BN86" s="23"/>
      <c r="BO86" s="23"/>
      <c r="BP86" s="23"/>
      <c r="BQ86" s="23"/>
      <c r="BR86" s="23">
        <f>SUM(BI85:BR85)/10</f>
        <v>704656.51971071993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462300</v>
      </c>
      <c r="F87" s="22">
        <f t="shared" ref="F87:N87" si="225">E87+F85</f>
        <v>934119.99999999988</v>
      </c>
      <c r="G87" s="22">
        <f t="shared" si="225"/>
        <v>1419268</v>
      </c>
      <c r="H87" s="22">
        <f t="shared" si="225"/>
        <v>1923075.1999999997</v>
      </c>
      <c r="I87" s="22">
        <f t="shared" si="225"/>
        <v>2453005.2799999998</v>
      </c>
      <c r="J87" s="22">
        <f t="shared" si="225"/>
        <v>3019507.392</v>
      </c>
      <c r="K87" s="22">
        <f t="shared" si="225"/>
        <v>3637210.3488000007</v>
      </c>
      <c r="L87" s="22">
        <f t="shared" si="225"/>
        <v>4326594.4883200023</v>
      </c>
      <c r="M87" s="22">
        <f t="shared" si="225"/>
        <v>5116332.283648001</v>
      </c>
      <c r="N87" s="22">
        <f t="shared" si="225"/>
        <v>6046565.1971071996</v>
      </c>
      <c r="P87" s="163"/>
      <c r="Q87" s="163"/>
      <c r="R87" s="20" t="s">
        <v>58</v>
      </c>
      <c r="S87" s="22">
        <f>S85</f>
        <v>487299.99999999994</v>
      </c>
      <c r="T87" s="22">
        <f t="shared" ref="T87:AB87" si="226">S87+T85</f>
        <v>984120</v>
      </c>
      <c r="U87" s="22">
        <f t="shared" si="226"/>
        <v>1494268.0000000002</v>
      </c>
      <c r="V87" s="22">
        <f t="shared" si="226"/>
        <v>2023075.2000000002</v>
      </c>
      <c r="W87" s="22">
        <f t="shared" si="226"/>
        <v>2578005.2800000003</v>
      </c>
      <c r="X87" s="22">
        <f t="shared" si="226"/>
        <v>3169507.392</v>
      </c>
      <c r="Y87" s="22">
        <f t="shared" si="226"/>
        <v>3812210.3488000003</v>
      </c>
      <c r="Z87" s="22">
        <f t="shared" si="226"/>
        <v>4526594.4883200014</v>
      </c>
      <c r="AA87" s="22">
        <f t="shared" si="226"/>
        <v>5341332.2836480001</v>
      </c>
      <c r="AB87" s="22">
        <f t="shared" si="226"/>
        <v>6296565.1971071986</v>
      </c>
      <c r="AC87" s="5"/>
      <c r="AD87" s="163"/>
      <c r="AE87" s="163"/>
      <c r="AF87" s="20" t="s">
        <v>58</v>
      </c>
      <c r="AG87" s="22">
        <f>AG85</f>
        <v>512299.99999999994</v>
      </c>
      <c r="AH87" s="22">
        <f t="shared" ref="AH87:AP87" si="227">AG87+AH85</f>
        <v>1034120</v>
      </c>
      <c r="AI87" s="22">
        <f t="shared" si="227"/>
        <v>1569268</v>
      </c>
      <c r="AJ87" s="22">
        <f t="shared" si="227"/>
        <v>2123075.1999999997</v>
      </c>
      <c r="AK87" s="22">
        <f t="shared" si="227"/>
        <v>2703005.28</v>
      </c>
      <c r="AL87" s="22">
        <f t="shared" si="227"/>
        <v>3319507.392</v>
      </c>
      <c r="AM87" s="22">
        <f t="shared" si="227"/>
        <v>3987210.3488000007</v>
      </c>
      <c r="AN87" s="22">
        <f t="shared" si="227"/>
        <v>4726594.4883200023</v>
      </c>
      <c r="AO87" s="22">
        <f t="shared" si="227"/>
        <v>5566332.283648001</v>
      </c>
      <c r="AP87" s="22">
        <f t="shared" si="227"/>
        <v>6546565.1971071996</v>
      </c>
      <c r="AQ87" s="5"/>
      <c r="AR87" s="163"/>
      <c r="AS87" s="163"/>
      <c r="AT87" s="20" t="s">
        <v>58</v>
      </c>
      <c r="AU87" s="22">
        <f>AU85</f>
        <v>537300</v>
      </c>
      <c r="AV87" s="22">
        <f t="shared" ref="AV87:BD87" si="228">AU87+AV85</f>
        <v>1084120</v>
      </c>
      <c r="AW87" s="22">
        <f t="shared" si="228"/>
        <v>1644268.0000000002</v>
      </c>
      <c r="AX87" s="22">
        <f t="shared" si="228"/>
        <v>2223075.2000000002</v>
      </c>
      <c r="AY87" s="22">
        <f t="shared" si="228"/>
        <v>2828005.2800000003</v>
      </c>
      <c r="AZ87" s="22">
        <f t="shared" si="228"/>
        <v>3469507.392</v>
      </c>
      <c r="BA87" s="22">
        <f t="shared" si="228"/>
        <v>4162210.3488000003</v>
      </c>
      <c r="BB87" s="22">
        <f t="shared" si="228"/>
        <v>4926594.4883200014</v>
      </c>
      <c r="BC87" s="22">
        <f t="shared" si="228"/>
        <v>5791332.2836480001</v>
      </c>
      <c r="BD87" s="22">
        <f t="shared" si="228"/>
        <v>6796565.1971071986</v>
      </c>
      <c r="BE87" s="5"/>
      <c r="BF87" s="163"/>
      <c r="BG87" s="163"/>
      <c r="BH87" s="20" t="s">
        <v>58</v>
      </c>
      <c r="BI87" s="22">
        <f>BI85</f>
        <v>562300</v>
      </c>
      <c r="BJ87" s="22">
        <f t="shared" ref="BJ87:BR87" si="229">BI87+BJ85</f>
        <v>1134120</v>
      </c>
      <c r="BK87" s="22">
        <f t="shared" si="229"/>
        <v>1719268.0000000002</v>
      </c>
      <c r="BL87" s="22">
        <f t="shared" si="229"/>
        <v>2323075.2000000002</v>
      </c>
      <c r="BM87" s="22">
        <f t="shared" si="229"/>
        <v>2953005.2800000003</v>
      </c>
      <c r="BN87" s="22">
        <f t="shared" si="229"/>
        <v>3619507.392</v>
      </c>
      <c r="BO87" s="22">
        <f t="shared" si="229"/>
        <v>4337210.3488000007</v>
      </c>
      <c r="BP87" s="22">
        <f t="shared" si="229"/>
        <v>5126594.4883200023</v>
      </c>
      <c r="BQ87" s="22">
        <f t="shared" si="229"/>
        <v>6016332.283648001</v>
      </c>
      <c r="BR87" s="22">
        <f t="shared" si="229"/>
        <v>7046565.1971071996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230">E58+E73-E132</f>
        <v>0.46229999999999988</v>
      </c>
      <c r="F88" s="17">
        <f t="shared" si="230"/>
        <v>0.6567400000000001</v>
      </c>
      <c r="G88" s="17">
        <f t="shared" si="230"/>
        <v>0.93276400000000004</v>
      </c>
      <c r="H88" s="17">
        <f t="shared" si="230"/>
        <v>1.3245287999999997</v>
      </c>
      <c r="I88" s="17">
        <f t="shared" si="230"/>
        <v>1.8804632000000008</v>
      </c>
      <c r="J88" s="17">
        <f t="shared" si="230"/>
        <v>2.6692205119999985</v>
      </c>
      <c r="K88" s="17">
        <f t="shared" si="230"/>
        <v>3.7881095616000033</v>
      </c>
      <c r="L88" s="17">
        <f t="shared" si="230"/>
        <v>5.3750345689600101</v>
      </c>
      <c r="M88" s="17">
        <f t="shared" si="230"/>
        <v>7.6254020523519674</v>
      </c>
      <c r="N88" s="17">
        <f t="shared" si="230"/>
        <v>10.816057991423978</v>
      </c>
      <c r="P88" s="163"/>
      <c r="Q88" s="171" t="s">
        <v>44</v>
      </c>
      <c r="R88" s="16" t="s">
        <v>55</v>
      </c>
      <c r="S88" s="17">
        <f t="shared" ref="S88:AB88" si="231">S58+S73-S132</f>
        <v>0.48729999999999979</v>
      </c>
      <c r="T88" s="17">
        <f t="shared" si="231"/>
        <v>0.69174000000000047</v>
      </c>
      <c r="U88" s="17">
        <f t="shared" si="231"/>
        <v>0.98176400000000019</v>
      </c>
      <c r="V88" s="17">
        <f t="shared" si="231"/>
        <v>1.3931287999999995</v>
      </c>
      <c r="W88" s="17">
        <f t="shared" si="231"/>
        <v>1.9765032000000011</v>
      </c>
      <c r="X88" s="17">
        <f t="shared" si="231"/>
        <v>2.8036765119999987</v>
      </c>
      <c r="Y88" s="17">
        <f t="shared" si="231"/>
        <v>3.976347961600001</v>
      </c>
      <c r="Z88" s="17">
        <f t="shared" si="231"/>
        <v>5.6385683289600133</v>
      </c>
      <c r="AA88" s="17">
        <f t="shared" si="231"/>
        <v>7.9943493163519737</v>
      </c>
      <c r="AB88" s="17">
        <f t="shared" si="231"/>
        <v>11.332584161023973</v>
      </c>
      <c r="AC88" s="5"/>
      <c r="AD88" s="163"/>
      <c r="AE88" s="171" t="s">
        <v>44</v>
      </c>
      <c r="AF88" s="16" t="s">
        <v>55</v>
      </c>
      <c r="AG88" s="17">
        <f t="shared" ref="AG88:AP88" si="232">AG58+AG73-AG132</f>
        <v>0.51229999999999998</v>
      </c>
      <c r="AH88" s="17">
        <f t="shared" si="232"/>
        <v>0.72674000000000016</v>
      </c>
      <c r="AI88" s="17">
        <f t="shared" si="232"/>
        <v>1.030764</v>
      </c>
      <c r="AJ88" s="17">
        <f t="shared" si="232"/>
        <v>1.4617287999999997</v>
      </c>
      <c r="AK88" s="17">
        <f t="shared" si="232"/>
        <v>2.0725432000000015</v>
      </c>
      <c r="AL88" s="17">
        <f t="shared" si="232"/>
        <v>2.938132511999997</v>
      </c>
      <c r="AM88" s="17">
        <f t="shared" si="232"/>
        <v>4.1645863616000041</v>
      </c>
      <c r="AN88" s="17">
        <f t="shared" si="232"/>
        <v>5.9021020889600102</v>
      </c>
      <c r="AO88" s="17">
        <f t="shared" si="232"/>
        <v>8.3632965803519674</v>
      </c>
      <c r="AP88" s="17">
        <f t="shared" si="232"/>
        <v>11.849110330623986</v>
      </c>
      <c r="AQ88" s="5"/>
      <c r="AR88" s="163"/>
      <c r="AS88" s="171" t="s">
        <v>44</v>
      </c>
      <c r="AT88" s="16" t="s">
        <v>55</v>
      </c>
      <c r="AU88" s="17">
        <f t="shared" ref="AU88:BD88" si="233">AU58+AU73-AU132</f>
        <v>0.5373</v>
      </c>
      <c r="AV88" s="17">
        <f t="shared" si="233"/>
        <v>0.76173999999999997</v>
      </c>
      <c r="AW88" s="17">
        <f t="shared" si="233"/>
        <v>1.0797639999999999</v>
      </c>
      <c r="AX88" s="17">
        <f t="shared" si="233"/>
        <v>1.5303287999999995</v>
      </c>
      <c r="AY88" s="17">
        <f t="shared" si="233"/>
        <v>2.1685832000000005</v>
      </c>
      <c r="AZ88" s="17">
        <f t="shared" si="233"/>
        <v>3.0725885120000016</v>
      </c>
      <c r="BA88" s="17">
        <f t="shared" si="233"/>
        <v>4.3528247616000018</v>
      </c>
      <c r="BB88" s="17">
        <f t="shared" si="233"/>
        <v>6.1656358489600072</v>
      </c>
      <c r="BC88" s="17">
        <f t="shared" si="233"/>
        <v>8.7322438443519843</v>
      </c>
      <c r="BD88" s="17">
        <f t="shared" si="233"/>
        <v>12.365636500223978</v>
      </c>
      <c r="BE88" s="5"/>
      <c r="BF88" s="163"/>
      <c r="BG88" s="171" t="s">
        <v>44</v>
      </c>
      <c r="BH88" s="16" t="s">
        <v>55</v>
      </c>
      <c r="BI88" s="17">
        <f t="shared" ref="BI88:BR88" si="234">BI58+BI73-BI132</f>
        <v>0.56230000000000002</v>
      </c>
      <c r="BJ88" s="17">
        <f t="shared" si="234"/>
        <v>0.79674</v>
      </c>
      <c r="BK88" s="17">
        <f t="shared" si="234"/>
        <v>1.1287639999999999</v>
      </c>
      <c r="BL88" s="17">
        <f t="shared" si="234"/>
        <v>1.5989287999999995</v>
      </c>
      <c r="BM88" s="17">
        <f t="shared" si="234"/>
        <v>2.2646232000000008</v>
      </c>
      <c r="BN88" s="17">
        <f t="shared" si="234"/>
        <v>3.2070445119999991</v>
      </c>
      <c r="BO88" s="17">
        <f t="shared" si="234"/>
        <v>4.5410631616000048</v>
      </c>
      <c r="BP88" s="17">
        <f t="shared" si="234"/>
        <v>6.4291696089600032</v>
      </c>
      <c r="BQ88" s="17">
        <f t="shared" si="234"/>
        <v>9.1011911083519799</v>
      </c>
      <c r="BR88" s="17">
        <f t="shared" si="234"/>
        <v>12.882162669823993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1.0513592000000003</v>
      </c>
      <c r="J89" s="18"/>
      <c r="K89" s="18"/>
      <c r="L89" s="18"/>
      <c r="M89" s="18"/>
      <c r="N89" s="18">
        <f>SUM(E88:N88)/10</f>
        <v>3.5530620686335963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1.1060872000000004</v>
      </c>
      <c r="X89" s="18"/>
      <c r="Y89" s="18"/>
      <c r="Z89" s="18"/>
      <c r="AA89" s="18"/>
      <c r="AB89" s="18">
        <f>SUM(S88:AB88)/10</f>
        <v>3.7275962279935961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1.1608152000000005</v>
      </c>
      <c r="AL89" s="18"/>
      <c r="AM89" s="18"/>
      <c r="AN89" s="18"/>
      <c r="AO89" s="18"/>
      <c r="AP89" s="18">
        <f>SUM(AG88:AP88)/10</f>
        <v>3.9021303873535969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1.2155431999999999</v>
      </c>
      <c r="AZ89" s="18"/>
      <c r="BA89" s="18"/>
      <c r="BB89" s="18"/>
      <c r="BC89" s="18"/>
      <c r="BD89" s="18">
        <f>SUM(AU88:BD88)/10</f>
        <v>4.0766645467135971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1.2702712</v>
      </c>
      <c r="BN89" s="18"/>
      <c r="BO89" s="18"/>
      <c r="BP89" s="18"/>
      <c r="BQ89" s="18"/>
      <c r="BR89" s="18">
        <f>SUM(BI88:BR88)/10</f>
        <v>4.2511987060735974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462300</v>
      </c>
      <c r="F90" s="23">
        <f>F92-E92</f>
        <v>656740</v>
      </c>
      <c r="G90" s="23">
        <f>G92-F92</f>
        <v>932763.99999999977</v>
      </c>
      <c r="H90" s="23">
        <f t="shared" ref="H90:N90" si="235">H92-G92</f>
        <v>1324528.8</v>
      </c>
      <c r="I90" s="23">
        <f t="shared" si="235"/>
        <v>1880463.2000000002</v>
      </c>
      <c r="J90" s="23">
        <f t="shared" si="235"/>
        <v>2669220.512000001</v>
      </c>
      <c r="K90" s="23">
        <f t="shared" si="235"/>
        <v>3788109.5616000006</v>
      </c>
      <c r="L90" s="23">
        <f t="shared" si="235"/>
        <v>5375034.568960011</v>
      </c>
      <c r="M90" s="23">
        <f t="shared" si="235"/>
        <v>7625402.0523519628</v>
      </c>
      <c r="N90" s="23">
        <f t="shared" si="235"/>
        <v>10816057.991423983</v>
      </c>
      <c r="P90" s="163"/>
      <c r="Q90" s="163"/>
      <c r="R90" s="20" t="s">
        <v>57</v>
      </c>
      <c r="S90" s="23">
        <f>S92</f>
        <v>487299.99999999988</v>
      </c>
      <c r="T90" s="23">
        <f>T92-S92</f>
        <v>691740.00000000035</v>
      </c>
      <c r="U90" s="23">
        <f>U92-T92</f>
        <v>981763.99999999977</v>
      </c>
      <c r="V90" s="23">
        <f t="shared" ref="V90:AB90" si="236">V92-U92</f>
        <v>1393128.7999999993</v>
      </c>
      <c r="W90" s="23">
        <f t="shared" si="236"/>
        <v>1976503.2000000025</v>
      </c>
      <c r="X90" s="23">
        <f t="shared" si="236"/>
        <v>2803676.5119999973</v>
      </c>
      <c r="Y90" s="23">
        <f t="shared" si="236"/>
        <v>3976347.9616000028</v>
      </c>
      <c r="Z90" s="23">
        <f t="shared" si="236"/>
        <v>5638568.3289600108</v>
      </c>
      <c r="AA90" s="23">
        <f t="shared" si="236"/>
        <v>7994349.3163519725</v>
      </c>
      <c r="AB90" s="23">
        <f t="shared" si="236"/>
        <v>11332584.161023978</v>
      </c>
      <c r="AC90" s="5"/>
      <c r="AD90" s="163"/>
      <c r="AE90" s="163"/>
      <c r="AF90" s="20" t="s">
        <v>57</v>
      </c>
      <c r="AG90" s="23">
        <f>AG92</f>
        <v>512299.99999999994</v>
      </c>
      <c r="AH90" s="23">
        <f>AH92-AG92</f>
        <v>726740</v>
      </c>
      <c r="AI90" s="23">
        <f>AI92-AH92</f>
        <v>1030764</v>
      </c>
      <c r="AJ90" s="23">
        <f t="shared" ref="AJ90:AP90" si="237">AJ92-AI92</f>
        <v>1461728.7999999993</v>
      </c>
      <c r="AK90" s="23">
        <f t="shared" si="237"/>
        <v>2072543.2000000007</v>
      </c>
      <c r="AL90" s="23">
        <f t="shared" si="237"/>
        <v>2938132.5120000001</v>
      </c>
      <c r="AM90" s="23">
        <f t="shared" si="237"/>
        <v>4164586.3616000041</v>
      </c>
      <c r="AN90" s="23">
        <f t="shared" si="237"/>
        <v>5902102.0889600087</v>
      </c>
      <c r="AO90" s="23">
        <f t="shared" si="237"/>
        <v>8363296.5803519674</v>
      </c>
      <c r="AP90" s="23">
        <f t="shared" si="237"/>
        <v>11849110.330623996</v>
      </c>
      <c r="AQ90" s="5"/>
      <c r="AR90" s="163"/>
      <c r="AS90" s="163"/>
      <c r="AT90" s="20" t="s">
        <v>57</v>
      </c>
      <c r="AU90" s="23">
        <f>AU92</f>
        <v>537300</v>
      </c>
      <c r="AV90" s="23">
        <f>AV92-AU92</f>
        <v>761740</v>
      </c>
      <c r="AW90" s="23">
        <f>AW92-AV92</f>
        <v>1079764.0000000005</v>
      </c>
      <c r="AX90" s="23">
        <f t="shared" ref="AX90:BD90" si="238">AX92-AW92</f>
        <v>1530328.7999999989</v>
      </c>
      <c r="AY90" s="23">
        <f t="shared" si="238"/>
        <v>2168583.2000000007</v>
      </c>
      <c r="AZ90" s="23">
        <f t="shared" si="238"/>
        <v>3072588.5120000001</v>
      </c>
      <c r="BA90" s="23">
        <f t="shared" si="238"/>
        <v>4352824.7616000026</v>
      </c>
      <c r="BB90" s="23">
        <f t="shared" si="238"/>
        <v>6165635.8489600103</v>
      </c>
      <c r="BC90" s="23">
        <f t="shared" si="238"/>
        <v>8732243.8443519734</v>
      </c>
      <c r="BD90" s="23">
        <f t="shared" si="238"/>
        <v>12365636.500223979</v>
      </c>
      <c r="BE90" s="5"/>
      <c r="BF90" s="163"/>
      <c r="BG90" s="163"/>
      <c r="BH90" s="20" t="s">
        <v>57</v>
      </c>
      <c r="BI90" s="23">
        <f>BI92</f>
        <v>562300</v>
      </c>
      <c r="BJ90" s="23">
        <f>BJ92-BI92</f>
        <v>796740</v>
      </c>
      <c r="BK90" s="23">
        <f>BK92-BJ92</f>
        <v>1128764</v>
      </c>
      <c r="BL90" s="23">
        <f t="shared" ref="BL90:BR90" si="239">BL92-BK92</f>
        <v>1598928.7999999998</v>
      </c>
      <c r="BM90" s="23">
        <f t="shared" si="239"/>
        <v>2264623.2000000011</v>
      </c>
      <c r="BN90" s="23">
        <f t="shared" si="239"/>
        <v>3207044.512000001</v>
      </c>
      <c r="BO90" s="23">
        <f t="shared" si="239"/>
        <v>4541063.1616000012</v>
      </c>
      <c r="BP90" s="23">
        <f t="shared" si="239"/>
        <v>6429169.6089600064</v>
      </c>
      <c r="BQ90" s="23">
        <f t="shared" si="239"/>
        <v>9101191.1083519757</v>
      </c>
      <c r="BR90" s="23">
        <f t="shared" si="239"/>
        <v>12882162.669824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1051359.2</v>
      </c>
      <c r="J91" s="23"/>
      <c r="K91" s="23"/>
      <c r="L91" s="23"/>
      <c r="M91" s="23"/>
      <c r="N91" s="23">
        <f>SUM(E90:N90)/10</f>
        <v>3553062.0686335959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1106087.2000000004</v>
      </c>
      <c r="X91" s="23"/>
      <c r="Y91" s="23"/>
      <c r="Z91" s="23"/>
      <c r="AA91" s="23"/>
      <c r="AB91" s="23">
        <f>SUM(S90:AB90)/10</f>
        <v>3727596.2279935963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1160815.2</v>
      </c>
      <c r="AL91" s="23"/>
      <c r="AM91" s="23"/>
      <c r="AN91" s="23"/>
      <c r="AO91" s="23"/>
      <c r="AP91" s="23">
        <f>SUM(AG90:AP90)/10</f>
        <v>3902130.3873535977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1215543.2</v>
      </c>
      <c r="AZ91" s="23"/>
      <c r="BA91" s="23"/>
      <c r="BB91" s="23"/>
      <c r="BC91" s="23"/>
      <c r="BD91" s="23">
        <f>SUM(AU90:BD90)/10</f>
        <v>4076664.5467135967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1270271.2000000002</v>
      </c>
      <c r="BN91" s="23"/>
      <c r="BO91" s="23"/>
      <c r="BP91" s="23"/>
      <c r="BQ91" s="23"/>
      <c r="BR91" s="23">
        <f>SUM(BI90:BR90)/10</f>
        <v>4251198.7060735989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240">E82*E$16</f>
        <v>462300</v>
      </c>
      <c r="F92" s="22">
        <f t="shared" si="240"/>
        <v>1119040</v>
      </c>
      <c r="G92" s="22">
        <f t="shared" si="240"/>
        <v>2051803.9999999998</v>
      </c>
      <c r="H92" s="22">
        <f t="shared" si="240"/>
        <v>3376332.7999999998</v>
      </c>
      <c r="I92" s="22">
        <f t="shared" si="240"/>
        <v>5256796</v>
      </c>
      <c r="J92" s="22">
        <f t="shared" si="240"/>
        <v>7926016.512000001</v>
      </c>
      <c r="K92" s="22">
        <f t="shared" si="240"/>
        <v>11714126.073600002</v>
      </c>
      <c r="L92" s="22">
        <f t="shared" si="240"/>
        <v>17089160.642560013</v>
      </c>
      <c r="M92" s="22">
        <f t="shared" si="240"/>
        <v>24714562.694911975</v>
      </c>
      <c r="N92" s="22">
        <f t="shared" si="240"/>
        <v>35530620.686335959</v>
      </c>
      <c r="P92" s="163"/>
      <c r="Q92" s="163"/>
      <c r="R92" s="20" t="s">
        <v>58</v>
      </c>
      <c r="S92" s="22">
        <f t="shared" ref="S92:AB92" si="241">S82*S$16</f>
        <v>487299.99999999988</v>
      </c>
      <c r="T92" s="22">
        <f t="shared" si="241"/>
        <v>1179040.0000000002</v>
      </c>
      <c r="U92" s="22">
        <f t="shared" si="241"/>
        <v>2160804</v>
      </c>
      <c r="V92" s="22">
        <f t="shared" si="241"/>
        <v>3553932.7999999993</v>
      </c>
      <c r="W92" s="22">
        <f t="shared" si="241"/>
        <v>5530436.0000000019</v>
      </c>
      <c r="X92" s="22">
        <f t="shared" si="241"/>
        <v>8334112.5119999992</v>
      </c>
      <c r="Y92" s="22">
        <f t="shared" si="241"/>
        <v>12310460.473600002</v>
      </c>
      <c r="Z92" s="22">
        <f t="shared" si="241"/>
        <v>17949028.802560013</v>
      </c>
      <c r="AA92" s="22">
        <f t="shared" si="241"/>
        <v>25943378.118911985</v>
      </c>
      <c r="AB92" s="22">
        <f t="shared" si="241"/>
        <v>37275962.279935963</v>
      </c>
      <c r="AC92" s="5"/>
      <c r="AD92" s="163"/>
      <c r="AE92" s="163"/>
      <c r="AF92" s="20" t="s">
        <v>58</v>
      </c>
      <c r="AG92" s="22">
        <f t="shared" ref="AG92:AP92" si="242">AG82*AG$16</f>
        <v>512299.99999999994</v>
      </c>
      <c r="AH92" s="22">
        <f t="shared" si="242"/>
        <v>1239040</v>
      </c>
      <c r="AI92" s="22">
        <f t="shared" si="242"/>
        <v>2269804</v>
      </c>
      <c r="AJ92" s="22">
        <f t="shared" si="242"/>
        <v>3731532.7999999993</v>
      </c>
      <c r="AK92" s="22">
        <f t="shared" si="242"/>
        <v>5804076</v>
      </c>
      <c r="AL92" s="22">
        <f t="shared" si="242"/>
        <v>8742208.5120000001</v>
      </c>
      <c r="AM92" s="22">
        <f t="shared" si="242"/>
        <v>12906794.873600004</v>
      </c>
      <c r="AN92" s="22">
        <f t="shared" si="242"/>
        <v>18808896.962560013</v>
      </c>
      <c r="AO92" s="22">
        <f t="shared" si="242"/>
        <v>27172193.54291198</v>
      </c>
      <c r="AP92" s="22">
        <f t="shared" si="242"/>
        <v>39021303.873535976</v>
      </c>
      <c r="AQ92" s="5"/>
      <c r="AR92" s="163"/>
      <c r="AS92" s="163"/>
      <c r="AT92" s="20" t="s">
        <v>58</v>
      </c>
      <c r="AU92" s="22">
        <f t="shared" ref="AU92:BD92" si="243">AU82*AU$16</f>
        <v>537300</v>
      </c>
      <c r="AV92" s="22">
        <f t="shared" si="243"/>
        <v>1299040</v>
      </c>
      <c r="AW92" s="22">
        <f t="shared" si="243"/>
        <v>2378804.0000000005</v>
      </c>
      <c r="AX92" s="22">
        <f t="shared" si="243"/>
        <v>3909132.7999999993</v>
      </c>
      <c r="AY92" s="22">
        <f t="shared" si="243"/>
        <v>6077716</v>
      </c>
      <c r="AZ92" s="22">
        <f t="shared" si="243"/>
        <v>9150304.5120000001</v>
      </c>
      <c r="BA92" s="22">
        <f t="shared" si="243"/>
        <v>13503129.273600003</v>
      </c>
      <c r="BB92" s="22">
        <f t="shared" si="243"/>
        <v>19668765.122560013</v>
      </c>
      <c r="BC92" s="22">
        <f t="shared" si="243"/>
        <v>28401008.966911986</v>
      </c>
      <c r="BD92" s="22">
        <f t="shared" si="243"/>
        <v>40766645.467135966</v>
      </c>
      <c r="BE92" s="5"/>
      <c r="BF92" s="163"/>
      <c r="BG92" s="163"/>
      <c r="BH92" s="20" t="s">
        <v>58</v>
      </c>
      <c r="BI92" s="22">
        <f t="shared" ref="BI92:BR92" si="244">BI82*BI$16</f>
        <v>562300</v>
      </c>
      <c r="BJ92" s="22">
        <f t="shared" si="244"/>
        <v>1359040</v>
      </c>
      <c r="BK92" s="22">
        <f t="shared" si="244"/>
        <v>2487804</v>
      </c>
      <c r="BL92" s="22">
        <f t="shared" si="244"/>
        <v>4086732.7999999998</v>
      </c>
      <c r="BM92" s="22">
        <f t="shared" si="244"/>
        <v>6351356.0000000009</v>
      </c>
      <c r="BN92" s="22">
        <f t="shared" si="244"/>
        <v>9558400.512000002</v>
      </c>
      <c r="BO92" s="22">
        <f t="shared" si="244"/>
        <v>14099463.673600003</v>
      </c>
      <c r="BP92" s="22">
        <f t="shared" si="244"/>
        <v>20528633.28256001</v>
      </c>
      <c r="BQ92" s="22">
        <f t="shared" si="244"/>
        <v>29629824.390911985</v>
      </c>
      <c r="BR92" s="22">
        <f t="shared" si="244"/>
        <v>42511987.060735986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8.5714285714285701E-2</v>
      </c>
      <c r="F96" s="17">
        <f t="shared" ref="F96:N96" si="245">F$24*$D94</f>
        <v>6.1224489795918366E-2</v>
      </c>
      <c r="G96" s="17">
        <f t="shared" si="245"/>
        <v>4.3731778425655989E-2</v>
      </c>
      <c r="H96" s="17">
        <f t="shared" si="245"/>
        <v>3.1236984589754255E-2</v>
      </c>
      <c r="I96" s="17">
        <f t="shared" si="245"/>
        <v>2.2312131849824477E-2</v>
      </c>
      <c r="J96" s="17">
        <f t="shared" si="245"/>
        <v>1.5937237035588914E-2</v>
      </c>
      <c r="K96" s="17">
        <f t="shared" si="245"/>
        <v>1.1383740739706371E-2</v>
      </c>
      <c r="L96" s="17">
        <f t="shared" si="245"/>
        <v>8.1312433855045604E-3</v>
      </c>
      <c r="M96" s="17">
        <f t="shared" si="245"/>
        <v>5.8080309896460956E-3</v>
      </c>
      <c r="N96" s="17">
        <f t="shared" si="245"/>
        <v>4.148593564032921E-3</v>
      </c>
      <c r="P96" s="163" t="s">
        <v>16</v>
      </c>
      <c r="Q96" s="165" t="s">
        <v>41</v>
      </c>
      <c r="R96" s="16" t="s">
        <v>83</v>
      </c>
      <c r="S96" s="17">
        <f>S$24*$D94</f>
        <v>8.5714285714285701E-2</v>
      </c>
      <c r="T96" s="17">
        <f t="shared" ref="T96:AB96" si="246">T$24*$D94</f>
        <v>6.1224489795918366E-2</v>
      </c>
      <c r="U96" s="17">
        <f t="shared" si="246"/>
        <v>4.3731778425655989E-2</v>
      </c>
      <c r="V96" s="17">
        <f t="shared" si="246"/>
        <v>3.1236984589754255E-2</v>
      </c>
      <c r="W96" s="17">
        <f t="shared" si="246"/>
        <v>2.2312131849824477E-2</v>
      </c>
      <c r="X96" s="17">
        <f t="shared" si="246"/>
        <v>1.5937237035588914E-2</v>
      </c>
      <c r="Y96" s="17">
        <f t="shared" si="246"/>
        <v>1.1383740739706371E-2</v>
      </c>
      <c r="Z96" s="17">
        <f t="shared" si="246"/>
        <v>8.1312433855045604E-3</v>
      </c>
      <c r="AA96" s="17">
        <f t="shared" si="246"/>
        <v>5.8080309896460956E-3</v>
      </c>
      <c r="AB96" s="17">
        <f t="shared" si="246"/>
        <v>4.148593564032921E-3</v>
      </c>
      <c r="AD96" s="163" t="s">
        <v>16</v>
      </c>
      <c r="AE96" s="165" t="s">
        <v>41</v>
      </c>
      <c r="AF96" s="16" t="s">
        <v>83</v>
      </c>
      <c r="AG96" s="17">
        <f>AG$24*$D94</f>
        <v>8.5714285714285701E-2</v>
      </c>
      <c r="AH96" s="17">
        <f t="shared" ref="AH96:AP96" si="247">AH$24*$D94</f>
        <v>6.1224489795918366E-2</v>
      </c>
      <c r="AI96" s="17">
        <f t="shared" si="247"/>
        <v>4.3731778425655989E-2</v>
      </c>
      <c r="AJ96" s="17">
        <f t="shared" si="247"/>
        <v>3.1236984589754255E-2</v>
      </c>
      <c r="AK96" s="17">
        <f t="shared" si="247"/>
        <v>2.2312131849824477E-2</v>
      </c>
      <c r="AL96" s="17">
        <f t="shared" si="247"/>
        <v>1.5937237035588914E-2</v>
      </c>
      <c r="AM96" s="17">
        <f t="shared" si="247"/>
        <v>1.1383740739706371E-2</v>
      </c>
      <c r="AN96" s="17">
        <f t="shared" si="247"/>
        <v>8.1312433855045604E-3</v>
      </c>
      <c r="AO96" s="17">
        <f t="shared" si="247"/>
        <v>5.8080309896460956E-3</v>
      </c>
      <c r="AP96" s="17">
        <f t="shared" si="247"/>
        <v>4.148593564032921E-3</v>
      </c>
      <c r="AR96" s="163" t="s">
        <v>16</v>
      </c>
      <c r="AS96" s="165" t="s">
        <v>41</v>
      </c>
      <c r="AT96" s="16" t="s">
        <v>83</v>
      </c>
      <c r="AU96" s="17">
        <f>AU$24*$D94</f>
        <v>8.5714285714285701E-2</v>
      </c>
      <c r="AV96" s="17">
        <f t="shared" ref="AV96:BD96" si="248">AV$24*$D94</f>
        <v>6.1224489795918366E-2</v>
      </c>
      <c r="AW96" s="17">
        <f t="shared" si="248"/>
        <v>4.3731778425655989E-2</v>
      </c>
      <c r="AX96" s="17">
        <f t="shared" si="248"/>
        <v>3.1236984589754255E-2</v>
      </c>
      <c r="AY96" s="17">
        <f t="shared" si="248"/>
        <v>2.2312131849824477E-2</v>
      </c>
      <c r="AZ96" s="17">
        <f t="shared" si="248"/>
        <v>1.5937237035588914E-2</v>
      </c>
      <c r="BA96" s="17">
        <f t="shared" si="248"/>
        <v>1.1383740739706371E-2</v>
      </c>
      <c r="BB96" s="17">
        <f t="shared" si="248"/>
        <v>8.1312433855045604E-3</v>
      </c>
      <c r="BC96" s="17">
        <f t="shared" si="248"/>
        <v>5.8080309896460956E-3</v>
      </c>
      <c r="BD96" s="17">
        <f t="shared" si="248"/>
        <v>4.148593564032921E-3</v>
      </c>
      <c r="BF96" s="163" t="s">
        <v>16</v>
      </c>
      <c r="BG96" s="165" t="s">
        <v>41</v>
      </c>
      <c r="BH96" s="16" t="s">
        <v>83</v>
      </c>
      <c r="BI96" s="17">
        <f>BI$24*$D94</f>
        <v>8.5714285714285701E-2</v>
      </c>
      <c r="BJ96" s="17">
        <f t="shared" ref="BJ96:BR96" si="249">BJ$24*$D94</f>
        <v>6.1224489795918366E-2</v>
      </c>
      <c r="BK96" s="17">
        <f t="shared" si="249"/>
        <v>4.3731778425655989E-2</v>
      </c>
      <c r="BL96" s="17">
        <f t="shared" si="249"/>
        <v>3.1236984589754255E-2</v>
      </c>
      <c r="BM96" s="17">
        <f t="shared" si="249"/>
        <v>2.2312131849824477E-2</v>
      </c>
      <c r="BN96" s="17">
        <f t="shared" si="249"/>
        <v>1.5937237035588914E-2</v>
      </c>
      <c r="BO96" s="17">
        <f t="shared" si="249"/>
        <v>1.1383740739706371E-2</v>
      </c>
      <c r="BP96" s="17">
        <f t="shared" si="249"/>
        <v>8.1312433855045604E-3</v>
      </c>
      <c r="BQ96" s="17">
        <f t="shared" si="249"/>
        <v>5.8080309896460956E-3</v>
      </c>
      <c r="BR96" s="17">
        <f t="shared" si="249"/>
        <v>4.148593564032921E-3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4.8843934075087754E-2</v>
      </c>
      <c r="J97" s="17"/>
      <c r="K97" s="17"/>
      <c r="L97" s="17"/>
      <c r="M97" s="17"/>
      <c r="N97" s="18">
        <f>SUM(E96:N96)/10</f>
        <v>2.8962851608991768E-2</v>
      </c>
      <c r="P97" s="163"/>
      <c r="Q97" s="165"/>
      <c r="R97" s="16" t="s">
        <v>84</v>
      </c>
      <c r="S97" s="17"/>
      <c r="T97" s="17"/>
      <c r="U97" s="17"/>
      <c r="V97" s="17"/>
      <c r="W97" s="100">
        <f>SUM(S96:W96)/5</f>
        <v>4.8843934075087754E-2</v>
      </c>
      <c r="X97" s="17"/>
      <c r="Y97" s="17"/>
      <c r="Z97" s="17"/>
      <c r="AA97" s="17"/>
      <c r="AB97" s="18">
        <f>SUM(S96:AB96)/10</f>
        <v>2.8962851608991768E-2</v>
      </c>
      <c r="AD97" s="163"/>
      <c r="AE97" s="165"/>
      <c r="AF97" s="16" t="s">
        <v>84</v>
      </c>
      <c r="AG97" s="17"/>
      <c r="AH97" s="17"/>
      <c r="AI97" s="17"/>
      <c r="AJ97" s="17"/>
      <c r="AK97" s="100">
        <f>SUM(AG96:AK96)/5</f>
        <v>4.8843934075087754E-2</v>
      </c>
      <c r="AL97" s="17"/>
      <c r="AM97" s="17"/>
      <c r="AN97" s="17"/>
      <c r="AO97" s="17"/>
      <c r="AP97" s="18">
        <f>SUM(AG96:AP96)/10</f>
        <v>2.8962851608991768E-2</v>
      </c>
      <c r="AR97" s="163"/>
      <c r="AS97" s="165"/>
      <c r="AT97" s="16" t="s">
        <v>84</v>
      </c>
      <c r="AU97" s="17"/>
      <c r="AV97" s="17"/>
      <c r="AW97" s="17"/>
      <c r="AX97" s="17"/>
      <c r="AY97" s="100">
        <f>SUM(AU96:AY96)/5</f>
        <v>4.8843934075087754E-2</v>
      </c>
      <c r="AZ97" s="17"/>
      <c r="BA97" s="17"/>
      <c r="BB97" s="17"/>
      <c r="BC97" s="17"/>
      <c r="BD97" s="18">
        <f>SUM(AU96:BD96)/10</f>
        <v>2.8962851608991768E-2</v>
      </c>
      <c r="BF97" s="163"/>
      <c r="BG97" s="165"/>
      <c r="BH97" s="16" t="s">
        <v>84</v>
      </c>
      <c r="BI97" s="17"/>
      <c r="BJ97" s="17"/>
      <c r="BK97" s="17"/>
      <c r="BL97" s="17"/>
      <c r="BM97" s="100">
        <f>SUM(BI96:BM96)/5</f>
        <v>4.8843934075087754E-2</v>
      </c>
      <c r="BN97" s="17"/>
      <c r="BO97" s="17"/>
      <c r="BP97" s="17"/>
      <c r="BQ97" s="17"/>
      <c r="BR97" s="18">
        <f>SUM(BI96:BR96)/10</f>
        <v>2.8962851608991768E-2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8.5714285714285701E-2</v>
      </c>
      <c r="F98" s="17">
        <f t="shared" ref="F98:N98" si="250">F$18*(F96/F$20)</f>
        <v>0.14693877551020407</v>
      </c>
      <c r="G98" s="17">
        <f t="shared" si="250"/>
        <v>0.19067055393586005</v>
      </c>
      <c r="H98" s="17">
        <f t="shared" si="250"/>
        <v>0.22190753852561432</v>
      </c>
      <c r="I98" s="17">
        <f t="shared" si="250"/>
        <v>0.24421967037543879</v>
      </c>
      <c r="J98" s="17">
        <f t="shared" si="250"/>
        <v>0.2601569074110277</v>
      </c>
      <c r="K98" s="17">
        <f t="shared" si="250"/>
        <v>0.27154064815073409</v>
      </c>
      <c r="L98" s="17">
        <f t="shared" si="250"/>
        <v>0.27967189153623861</v>
      </c>
      <c r="M98" s="17">
        <f t="shared" si="250"/>
        <v>0.28547992252588472</v>
      </c>
      <c r="N98" s="17">
        <f t="shared" si="250"/>
        <v>0.28962851608991763</v>
      </c>
      <c r="P98" s="163"/>
      <c r="Q98" s="165"/>
      <c r="R98" s="16" t="s">
        <v>53</v>
      </c>
      <c r="S98" s="17">
        <f>S$18*(S96/S$20)</f>
        <v>8.5714285714285701E-2</v>
      </c>
      <c r="T98" s="17">
        <f t="shared" ref="T98:AB98" si="251">T$18*(T96/T$20)</f>
        <v>0.14693877551020407</v>
      </c>
      <c r="U98" s="17">
        <f t="shared" si="251"/>
        <v>0.19067055393586005</v>
      </c>
      <c r="V98" s="17">
        <f t="shared" si="251"/>
        <v>0.22190753852561432</v>
      </c>
      <c r="W98" s="17">
        <f t="shared" si="251"/>
        <v>0.24421967037543879</v>
      </c>
      <c r="X98" s="17">
        <f t="shared" si="251"/>
        <v>0.2601569074110277</v>
      </c>
      <c r="Y98" s="17">
        <f t="shared" si="251"/>
        <v>0.27154064815073409</v>
      </c>
      <c r="Z98" s="17">
        <f t="shared" si="251"/>
        <v>0.27967189153623861</v>
      </c>
      <c r="AA98" s="17">
        <f t="shared" si="251"/>
        <v>0.28547992252588472</v>
      </c>
      <c r="AB98" s="17">
        <f t="shared" si="251"/>
        <v>0.28962851608991763</v>
      </c>
      <c r="AD98" s="163"/>
      <c r="AE98" s="165"/>
      <c r="AF98" s="16" t="s">
        <v>53</v>
      </c>
      <c r="AG98" s="17">
        <f>AG$18*(AG96/AG$20)</f>
        <v>8.5714285714285701E-2</v>
      </c>
      <c r="AH98" s="17">
        <f t="shared" ref="AH98:AP98" si="252">AH$18*(AH96/AH$20)</f>
        <v>0.14693877551020407</v>
      </c>
      <c r="AI98" s="17">
        <f t="shared" si="252"/>
        <v>0.19067055393586005</v>
      </c>
      <c r="AJ98" s="17">
        <f t="shared" si="252"/>
        <v>0.22190753852561432</v>
      </c>
      <c r="AK98" s="17">
        <f t="shared" si="252"/>
        <v>0.24421967037543879</v>
      </c>
      <c r="AL98" s="17">
        <f t="shared" si="252"/>
        <v>0.2601569074110277</v>
      </c>
      <c r="AM98" s="17">
        <f t="shared" si="252"/>
        <v>0.27154064815073409</v>
      </c>
      <c r="AN98" s="17">
        <f t="shared" si="252"/>
        <v>0.27967189153623861</v>
      </c>
      <c r="AO98" s="17">
        <f t="shared" si="252"/>
        <v>0.28547992252588472</v>
      </c>
      <c r="AP98" s="17">
        <f t="shared" si="252"/>
        <v>0.28962851608991763</v>
      </c>
      <c r="AR98" s="163"/>
      <c r="AS98" s="165"/>
      <c r="AT98" s="16" t="s">
        <v>53</v>
      </c>
      <c r="AU98" s="17">
        <f>AU$18*(AU96/AU$20)</f>
        <v>8.5714285714285701E-2</v>
      </c>
      <c r="AV98" s="17">
        <f t="shared" ref="AV98:BD98" si="253">AV$18*(AV96/AV$20)</f>
        <v>0.14693877551020407</v>
      </c>
      <c r="AW98" s="17">
        <f t="shared" si="253"/>
        <v>0.19067055393586005</v>
      </c>
      <c r="AX98" s="17">
        <f t="shared" si="253"/>
        <v>0.22190753852561432</v>
      </c>
      <c r="AY98" s="17">
        <f t="shared" si="253"/>
        <v>0.24421967037543879</v>
      </c>
      <c r="AZ98" s="17">
        <f t="shared" si="253"/>
        <v>0.2601569074110277</v>
      </c>
      <c r="BA98" s="17">
        <f t="shared" si="253"/>
        <v>0.27154064815073409</v>
      </c>
      <c r="BB98" s="17">
        <f t="shared" si="253"/>
        <v>0.27967189153623861</v>
      </c>
      <c r="BC98" s="17">
        <f t="shared" si="253"/>
        <v>0.28547992252588472</v>
      </c>
      <c r="BD98" s="17">
        <f t="shared" si="253"/>
        <v>0.28962851608991763</v>
      </c>
      <c r="BF98" s="163"/>
      <c r="BG98" s="165"/>
      <c r="BH98" s="16" t="s">
        <v>53</v>
      </c>
      <c r="BI98" s="17">
        <f>BI$18*(BI96/BI$20)</f>
        <v>8.5714285714285701E-2</v>
      </c>
      <c r="BJ98" s="17">
        <f t="shared" ref="BJ98:BR98" si="254">BJ$18*(BJ96/BJ$20)</f>
        <v>0.14693877551020407</v>
      </c>
      <c r="BK98" s="17">
        <f t="shared" si="254"/>
        <v>0.19067055393586005</v>
      </c>
      <c r="BL98" s="17">
        <f t="shared" si="254"/>
        <v>0.22190753852561432</v>
      </c>
      <c r="BM98" s="17">
        <f t="shared" si="254"/>
        <v>0.24421967037543879</v>
      </c>
      <c r="BN98" s="17">
        <f t="shared" si="254"/>
        <v>0.2601569074110277</v>
      </c>
      <c r="BO98" s="17">
        <f t="shared" si="254"/>
        <v>0.27154064815073409</v>
      </c>
      <c r="BP98" s="17">
        <f t="shared" si="254"/>
        <v>0.27967189153623861</v>
      </c>
      <c r="BQ98" s="17">
        <f t="shared" si="254"/>
        <v>0.28547992252588472</v>
      </c>
      <c r="BR98" s="17">
        <f t="shared" si="254"/>
        <v>0.28962851608991763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0.85714285714285698</v>
      </c>
      <c r="F99" s="21">
        <f t="shared" ref="F99:N99" si="255">10*F96</f>
        <v>0.61224489795918369</v>
      </c>
      <c r="G99" s="21">
        <f t="shared" si="255"/>
        <v>0.43731778425655987</v>
      </c>
      <c r="H99" s="21">
        <f t="shared" si="255"/>
        <v>0.31236984589754258</v>
      </c>
      <c r="I99" s="21">
        <f t="shared" si="255"/>
        <v>0.22312131849824476</v>
      </c>
      <c r="J99" s="21">
        <f t="shared" si="255"/>
        <v>0.15937237035588914</v>
      </c>
      <c r="K99" s="21">
        <f t="shared" si="255"/>
        <v>0.1138374073970637</v>
      </c>
      <c r="L99" s="21">
        <f t="shared" si="255"/>
        <v>8.1312433855045607E-2</v>
      </c>
      <c r="M99" s="21">
        <f t="shared" si="255"/>
        <v>5.8080309896460958E-2</v>
      </c>
      <c r="N99" s="21">
        <f t="shared" si="255"/>
        <v>4.1485935640329208E-2</v>
      </c>
      <c r="P99" s="163"/>
      <c r="Q99" s="163"/>
      <c r="R99" s="20" t="s">
        <v>57</v>
      </c>
      <c r="S99" s="21">
        <f>10*S96</f>
        <v>0.85714285714285698</v>
      </c>
      <c r="T99" s="21">
        <f t="shared" ref="T99:AB99" si="256">10*T96</f>
        <v>0.61224489795918369</v>
      </c>
      <c r="U99" s="21">
        <f t="shared" si="256"/>
        <v>0.43731778425655987</v>
      </c>
      <c r="V99" s="21">
        <f t="shared" si="256"/>
        <v>0.31236984589754258</v>
      </c>
      <c r="W99" s="21">
        <f t="shared" si="256"/>
        <v>0.22312131849824476</v>
      </c>
      <c r="X99" s="21">
        <f t="shared" si="256"/>
        <v>0.15937237035588914</v>
      </c>
      <c r="Y99" s="21">
        <f t="shared" si="256"/>
        <v>0.1138374073970637</v>
      </c>
      <c r="Z99" s="21">
        <f t="shared" si="256"/>
        <v>8.1312433855045607E-2</v>
      </c>
      <c r="AA99" s="21">
        <f t="shared" si="256"/>
        <v>5.8080309896460958E-2</v>
      </c>
      <c r="AB99" s="21">
        <f t="shared" si="256"/>
        <v>4.1485935640329208E-2</v>
      </c>
      <c r="AD99" s="163"/>
      <c r="AE99" s="163"/>
      <c r="AF99" s="20" t="s">
        <v>57</v>
      </c>
      <c r="AG99" s="21">
        <f>10*AG96</f>
        <v>0.85714285714285698</v>
      </c>
      <c r="AH99" s="21">
        <f t="shared" ref="AH99:AP99" si="257">10*AH96</f>
        <v>0.61224489795918369</v>
      </c>
      <c r="AI99" s="21">
        <f t="shared" si="257"/>
        <v>0.43731778425655987</v>
      </c>
      <c r="AJ99" s="21">
        <f t="shared" si="257"/>
        <v>0.31236984589754258</v>
      </c>
      <c r="AK99" s="21">
        <f t="shared" si="257"/>
        <v>0.22312131849824476</v>
      </c>
      <c r="AL99" s="21">
        <f t="shared" si="257"/>
        <v>0.15937237035588914</v>
      </c>
      <c r="AM99" s="21">
        <f t="shared" si="257"/>
        <v>0.1138374073970637</v>
      </c>
      <c r="AN99" s="21">
        <f t="shared" si="257"/>
        <v>8.1312433855045607E-2</v>
      </c>
      <c r="AO99" s="21">
        <f t="shared" si="257"/>
        <v>5.8080309896460958E-2</v>
      </c>
      <c r="AP99" s="21">
        <f t="shared" si="257"/>
        <v>4.1485935640329208E-2</v>
      </c>
      <c r="AR99" s="163"/>
      <c r="AS99" s="163"/>
      <c r="AT99" s="20" t="s">
        <v>57</v>
      </c>
      <c r="AU99" s="21">
        <f>10*AU96</f>
        <v>0.85714285714285698</v>
      </c>
      <c r="AV99" s="21">
        <f t="shared" ref="AV99:BD99" si="258">10*AV96</f>
        <v>0.61224489795918369</v>
      </c>
      <c r="AW99" s="21">
        <f t="shared" si="258"/>
        <v>0.43731778425655987</v>
      </c>
      <c r="AX99" s="21">
        <f t="shared" si="258"/>
        <v>0.31236984589754258</v>
      </c>
      <c r="AY99" s="21">
        <f t="shared" si="258"/>
        <v>0.22312131849824476</v>
      </c>
      <c r="AZ99" s="21">
        <f t="shared" si="258"/>
        <v>0.15937237035588914</v>
      </c>
      <c r="BA99" s="21">
        <f t="shared" si="258"/>
        <v>0.1138374073970637</v>
      </c>
      <c r="BB99" s="21">
        <f t="shared" si="258"/>
        <v>8.1312433855045607E-2</v>
      </c>
      <c r="BC99" s="21">
        <f t="shared" si="258"/>
        <v>5.8080309896460958E-2</v>
      </c>
      <c r="BD99" s="21">
        <f t="shared" si="258"/>
        <v>4.1485935640329208E-2</v>
      </c>
      <c r="BF99" s="163"/>
      <c r="BG99" s="163"/>
      <c r="BH99" s="20" t="s">
        <v>57</v>
      </c>
      <c r="BI99" s="21">
        <f>10*BI96</f>
        <v>0.85714285714285698</v>
      </c>
      <c r="BJ99" s="21">
        <f t="shared" ref="BJ99:BR99" si="259">10*BJ96</f>
        <v>0.61224489795918369</v>
      </c>
      <c r="BK99" s="21">
        <f t="shared" si="259"/>
        <v>0.43731778425655987</v>
      </c>
      <c r="BL99" s="21">
        <f t="shared" si="259"/>
        <v>0.31236984589754258</v>
      </c>
      <c r="BM99" s="21">
        <f t="shared" si="259"/>
        <v>0.22312131849824476</v>
      </c>
      <c r="BN99" s="21">
        <f t="shared" si="259"/>
        <v>0.15937237035588914</v>
      </c>
      <c r="BO99" s="21">
        <f t="shared" si="259"/>
        <v>0.1138374073970637</v>
      </c>
      <c r="BP99" s="21">
        <f t="shared" si="259"/>
        <v>8.1312433855045607E-2</v>
      </c>
      <c r="BQ99" s="21">
        <f t="shared" si="259"/>
        <v>5.8080309896460958E-2</v>
      </c>
      <c r="BR99" s="21">
        <f t="shared" si="259"/>
        <v>4.1485935640329208E-2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0.85714285714285698</v>
      </c>
      <c r="F100" s="21">
        <f>10*F98</f>
        <v>1.4693877551020407</v>
      </c>
      <c r="G100" s="21">
        <f>10*G98</f>
        <v>1.9067055393586005</v>
      </c>
      <c r="H100" s="21">
        <f t="shared" ref="H100:N100" si="260">10*H98</f>
        <v>2.2190753852561431</v>
      </c>
      <c r="I100" s="21">
        <f t="shared" si="260"/>
        <v>2.4421967037543881</v>
      </c>
      <c r="J100" s="21">
        <f t="shared" si="260"/>
        <v>2.601569074110277</v>
      </c>
      <c r="K100" s="21">
        <f t="shared" si="260"/>
        <v>2.7154064815073409</v>
      </c>
      <c r="L100" s="21">
        <f t="shared" si="260"/>
        <v>2.7967189153623861</v>
      </c>
      <c r="M100" s="21">
        <f t="shared" si="260"/>
        <v>2.854799225258847</v>
      </c>
      <c r="N100" s="21">
        <f t="shared" si="260"/>
        <v>2.8962851608991764</v>
      </c>
      <c r="P100" s="163"/>
      <c r="Q100" s="163"/>
      <c r="R100" s="20" t="s">
        <v>58</v>
      </c>
      <c r="S100" s="21">
        <f>10*S98</f>
        <v>0.85714285714285698</v>
      </c>
      <c r="T100" s="21">
        <f>10*T98</f>
        <v>1.4693877551020407</v>
      </c>
      <c r="U100" s="21">
        <f>10*U98</f>
        <v>1.9067055393586005</v>
      </c>
      <c r="V100" s="21">
        <f t="shared" ref="V100:AB100" si="261">10*V98</f>
        <v>2.2190753852561431</v>
      </c>
      <c r="W100" s="21">
        <f t="shared" si="261"/>
        <v>2.4421967037543881</v>
      </c>
      <c r="X100" s="21">
        <f t="shared" si="261"/>
        <v>2.601569074110277</v>
      </c>
      <c r="Y100" s="21">
        <f t="shared" si="261"/>
        <v>2.7154064815073409</v>
      </c>
      <c r="Z100" s="21">
        <f t="shared" si="261"/>
        <v>2.7967189153623861</v>
      </c>
      <c r="AA100" s="21">
        <f t="shared" si="261"/>
        <v>2.854799225258847</v>
      </c>
      <c r="AB100" s="21">
        <f t="shared" si="261"/>
        <v>2.8962851608991764</v>
      </c>
      <c r="AD100" s="163"/>
      <c r="AE100" s="163"/>
      <c r="AF100" s="20" t="s">
        <v>58</v>
      </c>
      <c r="AG100" s="21">
        <f>10*AG98</f>
        <v>0.85714285714285698</v>
      </c>
      <c r="AH100" s="21">
        <f>10*AH98</f>
        <v>1.4693877551020407</v>
      </c>
      <c r="AI100" s="21">
        <f>10*AI98</f>
        <v>1.9067055393586005</v>
      </c>
      <c r="AJ100" s="21">
        <f t="shared" ref="AJ100:AP100" si="262">10*AJ98</f>
        <v>2.2190753852561431</v>
      </c>
      <c r="AK100" s="21">
        <f t="shared" si="262"/>
        <v>2.4421967037543881</v>
      </c>
      <c r="AL100" s="21">
        <f t="shared" si="262"/>
        <v>2.601569074110277</v>
      </c>
      <c r="AM100" s="21">
        <f t="shared" si="262"/>
        <v>2.7154064815073409</v>
      </c>
      <c r="AN100" s="21">
        <f t="shared" si="262"/>
        <v>2.7967189153623861</v>
      </c>
      <c r="AO100" s="21">
        <f t="shared" si="262"/>
        <v>2.854799225258847</v>
      </c>
      <c r="AP100" s="21">
        <f t="shared" si="262"/>
        <v>2.8962851608991764</v>
      </c>
      <c r="AR100" s="163"/>
      <c r="AS100" s="163"/>
      <c r="AT100" s="20" t="s">
        <v>58</v>
      </c>
      <c r="AU100" s="21">
        <f>10*AU98</f>
        <v>0.85714285714285698</v>
      </c>
      <c r="AV100" s="21">
        <f>10*AV98</f>
        <v>1.4693877551020407</v>
      </c>
      <c r="AW100" s="21">
        <f>10*AW98</f>
        <v>1.9067055393586005</v>
      </c>
      <c r="AX100" s="21">
        <f t="shared" ref="AX100:BD100" si="263">10*AX98</f>
        <v>2.2190753852561431</v>
      </c>
      <c r="AY100" s="21">
        <f t="shared" si="263"/>
        <v>2.4421967037543881</v>
      </c>
      <c r="AZ100" s="21">
        <f t="shared" si="263"/>
        <v>2.601569074110277</v>
      </c>
      <c r="BA100" s="21">
        <f t="shared" si="263"/>
        <v>2.7154064815073409</v>
      </c>
      <c r="BB100" s="21">
        <f t="shared" si="263"/>
        <v>2.7967189153623861</v>
      </c>
      <c r="BC100" s="21">
        <f t="shared" si="263"/>
        <v>2.854799225258847</v>
      </c>
      <c r="BD100" s="21">
        <f t="shared" si="263"/>
        <v>2.8962851608991764</v>
      </c>
      <c r="BF100" s="163"/>
      <c r="BG100" s="163"/>
      <c r="BH100" s="20" t="s">
        <v>58</v>
      </c>
      <c r="BI100" s="21">
        <f>10*BI98</f>
        <v>0.85714285714285698</v>
      </c>
      <c r="BJ100" s="21">
        <f>10*BJ98</f>
        <v>1.4693877551020407</v>
      </c>
      <c r="BK100" s="21">
        <f>10*BK98</f>
        <v>1.9067055393586005</v>
      </c>
      <c r="BL100" s="21">
        <f t="shared" ref="BL100:BR100" si="264">10*BL98</f>
        <v>2.2190753852561431</v>
      </c>
      <c r="BM100" s="21">
        <f t="shared" si="264"/>
        <v>2.4421967037543881</v>
      </c>
      <c r="BN100" s="21">
        <f t="shared" si="264"/>
        <v>2.601569074110277</v>
      </c>
      <c r="BO100" s="21">
        <f t="shared" si="264"/>
        <v>2.7154064815073409</v>
      </c>
      <c r="BP100" s="21">
        <f t="shared" si="264"/>
        <v>2.7967189153623861</v>
      </c>
      <c r="BQ100" s="21">
        <f t="shared" si="264"/>
        <v>2.854799225258847</v>
      </c>
      <c r="BR100" s="21">
        <f t="shared" si="264"/>
        <v>2.8962851608991764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0.11999999999999998</v>
      </c>
      <c r="F101" s="17">
        <f t="shared" ref="F101:N101" si="265">F96*F$16/$E$4</f>
        <v>0.12</v>
      </c>
      <c r="G101" s="17">
        <f t="shared" si="265"/>
        <v>0.12000000000000004</v>
      </c>
      <c r="H101" s="17">
        <f t="shared" si="265"/>
        <v>0.11999999999999994</v>
      </c>
      <c r="I101" s="17">
        <f t="shared" si="265"/>
        <v>0.12</v>
      </c>
      <c r="J101" s="17">
        <f t="shared" si="265"/>
        <v>0.12</v>
      </c>
      <c r="K101" s="17">
        <f t="shared" si="265"/>
        <v>0.12000000000000005</v>
      </c>
      <c r="L101" s="17">
        <f t="shared" si="265"/>
        <v>0.1200000000000002</v>
      </c>
      <c r="M101" s="17">
        <f t="shared" si="265"/>
        <v>0.1199999999999998</v>
      </c>
      <c r="N101" s="17">
        <f t="shared" si="265"/>
        <v>0.11999999999999969</v>
      </c>
      <c r="P101" s="163"/>
      <c r="Q101" s="171" t="s">
        <v>45</v>
      </c>
      <c r="R101" s="16" t="s">
        <v>55</v>
      </c>
      <c r="S101" s="17">
        <f>S96*S$16/$E$4</f>
        <v>0.11999999999999998</v>
      </c>
      <c r="T101" s="17">
        <f t="shared" ref="T101:AB101" si="266">T96*T$16/$E$4</f>
        <v>0.12</v>
      </c>
      <c r="U101" s="17">
        <f t="shared" si="266"/>
        <v>0.12000000000000004</v>
      </c>
      <c r="V101" s="17">
        <f t="shared" si="266"/>
        <v>0.11999999999999994</v>
      </c>
      <c r="W101" s="17">
        <f t="shared" si="266"/>
        <v>0.12</v>
      </c>
      <c r="X101" s="17">
        <f t="shared" si="266"/>
        <v>0.12</v>
      </c>
      <c r="Y101" s="17">
        <f t="shared" si="266"/>
        <v>0.12000000000000005</v>
      </c>
      <c r="Z101" s="17">
        <f t="shared" si="266"/>
        <v>0.1200000000000002</v>
      </c>
      <c r="AA101" s="17">
        <f t="shared" si="266"/>
        <v>0.1199999999999998</v>
      </c>
      <c r="AB101" s="17">
        <f t="shared" si="266"/>
        <v>0.11999999999999969</v>
      </c>
      <c r="AD101" s="163"/>
      <c r="AE101" s="171" t="s">
        <v>45</v>
      </c>
      <c r="AF101" s="16" t="s">
        <v>55</v>
      </c>
      <c r="AG101" s="17">
        <f>AG96*AG$16/$E$4</f>
        <v>0.11999999999999998</v>
      </c>
      <c r="AH101" s="17">
        <f t="shared" ref="AH101:AP101" si="267">AH96*AH$16/$E$4</f>
        <v>0.12</v>
      </c>
      <c r="AI101" s="17">
        <f t="shared" si="267"/>
        <v>0.12000000000000004</v>
      </c>
      <c r="AJ101" s="17">
        <f t="shared" si="267"/>
        <v>0.11999999999999994</v>
      </c>
      <c r="AK101" s="17">
        <f t="shared" si="267"/>
        <v>0.12</v>
      </c>
      <c r="AL101" s="17">
        <f t="shared" si="267"/>
        <v>0.12</v>
      </c>
      <c r="AM101" s="17">
        <f t="shared" si="267"/>
        <v>0.12000000000000005</v>
      </c>
      <c r="AN101" s="17">
        <f t="shared" si="267"/>
        <v>0.1200000000000002</v>
      </c>
      <c r="AO101" s="17">
        <f t="shared" si="267"/>
        <v>0.1199999999999998</v>
      </c>
      <c r="AP101" s="17">
        <f t="shared" si="267"/>
        <v>0.11999999999999969</v>
      </c>
      <c r="AR101" s="163"/>
      <c r="AS101" s="171" t="s">
        <v>45</v>
      </c>
      <c r="AT101" s="16" t="s">
        <v>55</v>
      </c>
      <c r="AU101" s="17">
        <f>AU96*AU$16/$E$4</f>
        <v>0.11999999999999998</v>
      </c>
      <c r="AV101" s="17">
        <f t="shared" ref="AV101:BD101" si="268">AV96*AV$16/$E$4</f>
        <v>0.12</v>
      </c>
      <c r="AW101" s="17">
        <f t="shared" si="268"/>
        <v>0.12000000000000004</v>
      </c>
      <c r="AX101" s="17">
        <f t="shared" si="268"/>
        <v>0.11999999999999994</v>
      </c>
      <c r="AY101" s="17">
        <f t="shared" si="268"/>
        <v>0.12</v>
      </c>
      <c r="AZ101" s="17">
        <f t="shared" si="268"/>
        <v>0.12</v>
      </c>
      <c r="BA101" s="17">
        <f t="shared" si="268"/>
        <v>0.12000000000000005</v>
      </c>
      <c r="BB101" s="17">
        <f t="shared" si="268"/>
        <v>0.1200000000000002</v>
      </c>
      <c r="BC101" s="17">
        <f t="shared" si="268"/>
        <v>0.1199999999999998</v>
      </c>
      <c r="BD101" s="17">
        <f t="shared" si="268"/>
        <v>0.11999999999999969</v>
      </c>
      <c r="BF101" s="163"/>
      <c r="BG101" s="171" t="s">
        <v>45</v>
      </c>
      <c r="BH101" s="16" t="s">
        <v>55</v>
      </c>
      <c r="BI101" s="17">
        <f>BI96*BI$16/$E$4</f>
        <v>0.11999999999999998</v>
      </c>
      <c r="BJ101" s="17">
        <f t="shared" ref="BJ101:BR101" si="269">BJ96*BJ$16/$E$4</f>
        <v>0.12</v>
      </c>
      <c r="BK101" s="17">
        <f t="shared" si="269"/>
        <v>0.12000000000000004</v>
      </c>
      <c r="BL101" s="17">
        <f t="shared" si="269"/>
        <v>0.11999999999999994</v>
      </c>
      <c r="BM101" s="17">
        <f t="shared" si="269"/>
        <v>0.12</v>
      </c>
      <c r="BN101" s="17">
        <f t="shared" si="269"/>
        <v>0.12</v>
      </c>
      <c r="BO101" s="17">
        <f t="shared" si="269"/>
        <v>0.12000000000000005</v>
      </c>
      <c r="BP101" s="17">
        <f t="shared" si="269"/>
        <v>0.1200000000000002</v>
      </c>
      <c r="BQ101" s="17">
        <f t="shared" si="269"/>
        <v>0.1199999999999998</v>
      </c>
      <c r="BR101" s="17">
        <f t="shared" si="269"/>
        <v>0.11999999999999969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270">E99*E$16</f>
        <v>119999.99999999997</v>
      </c>
      <c r="F102" s="22">
        <f t="shared" si="270"/>
        <v>120000</v>
      </c>
      <c r="G102" s="22">
        <f t="shared" si="270"/>
        <v>120000.00000000003</v>
      </c>
      <c r="H102" s="22">
        <f t="shared" si="270"/>
        <v>119999.99999999996</v>
      </c>
      <c r="I102" s="22">
        <f t="shared" si="270"/>
        <v>119999.99999999999</v>
      </c>
      <c r="J102" s="22">
        <f t="shared" si="270"/>
        <v>120000</v>
      </c>
      <c r="K102" s="22">
        <f t="shared" si="270"/>
        <v>120000.00000000004</v>
      </c>
      <c r="L102" s="22">
        <f t="shared" si="270"/>
        <v>120000.0000000002</v>
      </c>
      <c r="M102" s="22">
        <f t="shared" si="270"/>
        <v>119999.99999999981</v>
      </c>
      <c r="N102" s="22">
        <f t="shared" si="270"/>
        <v>119999.99999999968</v>
      </c>
      <c r="P102" s="163"/>
      <c r="Q102" s="163"/>
      <c r="R102" s="20" t="s">
        <v>57</v>
      </c>
      <c r="S102" s="22">
        <f t="shared" ref="S102:AB102" si="271">S99*S$16</f>
        <v>119999.99999999997</v>
      </c>
      <c r="T102" s="22">
        <f t="shared" si="271"/>
        <v>120000</v>
      </c>
      <c r="U102" s="22">
        <f t="shared" si="271"/>
        <v>120000.00000000003</v>
      </c>
      <c r="V102" s="22">
        <f t="shared" si="271"/>
        <v>119999.99999999996</v>
      </c>
      <c r="W102" s="22">
        <f t="shared" si="271"/>
        <v>119999.99999999999</v>
      </c>
      <c r="X102" s="22">
        <f t="shared" si="271"/>
        <v>120000</v>
      </c>
      <c r="Y102" s="22">
        <f t="shared" si="271"/>
        <v>120000.00000000004</v>
      </c>
      <c r="Z102" s="22">
        <f t="shared" si="271"/>
        <v>120000.0000000002</v>
      </c>
      <c r="AA102" s="22">
        <f t="shared" si="271"/>
        <v>119999.99999999981</v>
      </c>
      <c r="AB102" s="22">
        <f t="shared" si="271"/>
        <v>119999.99999999968</v>
      </c>
      <c r="AD102" s="163"/>
      <c r="AE102" s="163"/>
      <c r="AF102" s="20" t="s">
        <v>57</v>
      </c>
      <c r="AG102" s="22">
        <f t="shared" ref="AG102:AP102" si="272">AG99*AG$16</f>
        <v>119999.99999999997</v>
      </c>
      <c r="AH102" s="22">
        <f t="shared" si="272"/>
        <v>120000</v>
      </c>
      <c r="AI102" s="22">
        <f t="shared" si="272"/>
        <v>120000.00000000003</v>
      </c>
      <c r="AJ102" s="22">
        <f t="shared" si="272"/>
        <v>119999.99999999996</v>
      </c>
      <c r="AK102" s="22">
        <f t="shared" si="272"/>
        <v>119999.99999999999</v>
      </c>
      <c r="AL102" s="22">
        <f t="shared" si="272"/>
        <v>120000</v>
      </c>
      <c r="AM102" s="22">
        <f t="shared" si="272"/>
        <v>120000.00000000004</v>
      </c>
      <c r="AN102" s="22">
        <f t="shared" si="272"/>
        <v>120000.0000000002</v>
      </c>
      <c r="AO102" s="22">
        <f t="shared" si="272"/>
        <v>119999.99999999981</v>
      </c>
      <c r="AP102" s="22">
        <f t="shared" si="272"/>
        <v>119999.99999999968</v>
      </c>
      <c r="AR102" s="163"/>
      <c r="AS102" s="163"/>
      <c r="AT102" s="20" t="s">
        <v>57</v>
      </c>
      <c r="AU102" s="22">
        <f t="shared" ref="AU102:BD102" si="273">AU99*AU$16</f>
        <v>119999.99999999997</v>
      </c>
      <c r="AV102" s="22">
        <f t="shared" si="273"/>
        <v>120000</v>
      </c>
      <c r="AW102" s="22">
        <f t="shared" si="273"/>
        <v>120000.00000000003</v>
      </c>
      <c r="AX102" s="22">
        <f t="shared" si="273"/>
        <v>119999.99999999996</v>
      </c>
      <c r="AY102" s="22">
        <f t="shared" si="273"/>
        <v>119999.99999999999</v>
      </c>
      <c r="AZ102" s="22">
        <f t="shared" si="273"/>
        <v>120000</v>
      </c>
      <c r="BA102" s="22">
        <f t="shared" si="273"/>
        <v>120000.00000000004</v>
      </c>
      <c r="BB102" s="22">
        <f t="shared" si="273"/>
        <v>120000.0000000002</v>
      </c>
      <c r="BC102" s="22">
        <f t="shared" si="273"/>
        <v>119999.99999999981</v>
      </c>
      <c r="BD102" s="22">
        <f t="shared" si="273"/>
        <v>119999.99999999968</v>
      </c>
      <c r="BF102" s="163"/>
      <c r="BG102" s="163"/>
      <c r="BH102" s="20" t="s">
        <v>57</v>
      </c>
      <c r="BI102" s="22">
        <f t="shared" ref="BI102:BR102" si="274">BI99*BI$16</f>
        <v>119999.99999999997</v>
      </c>
      <c r="BJ102" s="22">
        <f t="shared" si="274"/>
        <v>120000</v>
      </c>
      <c r="BK102" s="22">
        <f t="shared" si="274"/>
        <v>120000.00000000003</v>
      </c>
      <c r="BL102" s="22">
        <f t="shared" si="274"/>
        <v>119999.99999999996</v>
      </c>
      <c r="BM102" s="22">
        <f t="shared" si="274"/>
        <v>119999.99999999999</v>
      </c>
      <c r="BN102" s="22">
        <f t="shared" si="274"/>
        <v>120000</v>
      </c>
      <c r="BO102" s="22">
        <f t="shared" si="274"/>
        <v>120000.00000000004</v>
      </c>
      <c r="BP102" s="22">
        <f t="shared" si="274"/>
        <v>120000.0000000002</v>
      </c>
      <c r="BQ102" s="22">
        <f t="shared" si="274"/>
        <v>119999.99999999981</v>
      </c>
      <c r="BR102" s="22">
        <f t="shared" si="274"/>
        <v>119999.99999999968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119999.99999999997</v>
      </c>
      <c r="F103" s="22">
        <f>E103+F102</f>
        <v>239999.99999999997</v>
      </c>
      <c r="G103" s="22">
        <f t="shared" ref="G103:N103" si="275">F103+G102</f>
        <v>360000</v>
      </c>
      <c r="H103" s="22">
        <f t="shared" si="275"/>
        <v>479999.99999999994</v>
      </c>
      <c r="I103" s="22">
        <f t="shared" si="275"/>
        <v>599999.99999999988</v>
      </c>
      <c r="J103" s="22">
        <f t="shared" si="275"/>
        <v>719999.99999999988</v>
      </c>
      <c r="K103" s="22">
        <f t="shared" si="275"/>
        <v>839999.99999999988</v>
      </c>
      <c r="L103" s="22">
        <f t="shared" si="275"/>
        <v>960000.00000000012</v>
      </c>
      <c r="M103" s="22">
        <f t="shared" si="275"/>
        <v>1080000</v>
      </c>
      <c r="N103" s="22">
        <f t="shared" si="275"/>
        <v>1199999.9999999998</v>
      </c>
      <c r="P103" s="163"/>
      <c r="Q103" s="163"/>
      <c r="R103" s="20" t="s">
        <v>58</v>
      </c>
      <c r="S103" s="22">
        <f>S102</f>
        <v>119999.99999999997</v>
      </c>
      <c r="T103" s="22">
        <f>S103+T102</f>
        <v>239999.99999999997</v>
      </c>
      <c r="U103" s="22">
        <f t="shared" ref="U103:AB103" si="276">T103+U102</f>
        <v>360000</v>
      </c>
      <c r="V103" s="22">
        <f t="shared" si="276"/>
        <v>479999.99999999994</v>
      </c>
      <c r="W103" s="22">
        <f t="shared" si="276"/>
        <v>599999.99999999988</v>
      </c>
      <c r="X103" s="22">
        <f t="shared" si="276"/>
        <v>719999.99999999988</v>
      </c>
      <c r="Y103" s="22">
        <f t="shared" si="276"/>
        <v>839999.99999999988</v>
      </c>
      <c r="Z103" s="22">
        <f t="shared" si="276"/>
        <v>960000.00000000012</v>
      </c>
      <c r="AA103" s="22">
        <f t="shared" si="276"/>
        <v>1080000</v>
      </c>
      <c r="AB103" s="22">
        <f t="shared" si="276"/>
        <v>1199999.9999999998</v>
      </c>
      <c r="AD103" s="163"/>
      <c r="AE103" s="163"/>
      <c r="AF103" s="20" t="s">
        <v>58</v>
      </c>
      <c r="AG103" s="22">
        <f>AG102</f>
        <v>119999.99999999997</v>
      </c>
      <c r="AH103" s="22">
        <f>AG103+AH102</f>
        <v>239999.99999999997</v>
      </c>
      <c r="AI103" s="22">
        <f t="shared" ref="AI103:AP103" si="277">AH103+AI102</f>
        <v>360000</v>
      </c>
      <c r="AJ103" s="22">
        <f t="shared" si="277"/>
        <v>479999.99999999994</v>
      </c>
      <c r="AK103" s="22">
        <f t="shared" si="277"/>
        <v>599999.99999999988</v>
      </c>
      <c r="AL103" s="22">
        <f t="shared" si="277"/>
        <v>719999.99999999988</v>
      </c>
      <c r="AM103" s="22">
        <f t="shared" si="277"/>
        <v>839999.99999999988</v>
      </c>
      <c r="AN103" s="22">
        <f t="shared" si="277"/>
        <v>960000.00000000012</v>
      </c>
      <c r="AO103" s="22">
        <f t="shared" si="277"/>
        <v>1080000</v>
      </c>
      <c r="AP103" s="22">
        <f t="shared" si="277"/>
        <v>1199999.9999999998</v>
      </c>
      <c r="AR103" s="163"/>
      <c r="AS103" s="163"/>
      <c r="AT103" s="20" t="s">
        <v>58</v>
      </c>
      <c r="AU103" s="22">
        <f>AU102</f>
        <v>119999.99999999997</v>
      </c>
      <c r="AV103" s="22">
        <f>AU103+AV102</f>
        <v>239999.99999999997</v>
      </c>
      <c r="AW103" s="22">
        <f t="shared" ref="AW103:BD103" si="278">AV103+AW102</f>
        <v>360000</v>
      </c>
      <c r="AX103" s="22">
        <f t="shared" si="278"/>
        <v>479999.99999999994</v>
      </c>
      <c r="AY103" s="22">
        <f t="shared" si="278"/>
        <v>599999.99999999988</v>
      </c>
      <c r="AZ103" s="22">
        <f t="shared" si="278"/>
        <v>719999.99999999988</v>
      </c>
      <c r="BA103" s="22">
        <f t="shared" si="278"/>
        <v>839999.99999999988</v>
      </c>
      <c r="BB103" s="22">
        <f t="shared" si="278"/>
        <v>960000.00000000012</v>
      </c>
      <c r="BC103" s="22">
        <f t="shared" si="278"/>
        <v>1080000</v>
      </c>
      <c r="BD103" s="22">
        <f t="shared" si="278"/>
        <v>1199999.9999999998</v>
      </c>
      <c r="BF103" s="163"/>
      <c r="BG103" s="163"/>
      <c r="BH103" s="20" t="s">
        <v>58</v>
      </c>
      <c r="BI103" s="22">
        <f>BI102</f>
        <v>119999.99999999997</v>
      </c>
      <c r="BJ103" s="22">
        <f>BI103+BJ102</f>
        <v>239999.99999999997</v>
      </c>
      <c r="BK103" s="22">
        <f t="shared" ref="BK103:BR103" si="279">BJ103+BK102</f>
        <v>360000</v>
      </c>
      <c r="BL103" s="22">
        <f t="shared" si="279"/>
        <v>479999.99999999994</v>
      </c>
      <c r="BM103" s="22">
        <f t="shared" si="279"/>
        <v>599999.99999999988</v>
      </c>
      <c r="BN103" s="22">
        <f t="shared" si="279"/>
        <v>719999.99999999988</v>
      </c>
      <c r="BO103" s="22">
        <f t="shared" si="279"/>
        <v>839999.99999999988</v>
      </c>
      <c r="BP103" s="22">
        <f t="shared" si="279"/>
        <v>960000.00000000012</v>
      </c>
      <c r="BQ103" s="22">
        <f t="shared" si="279"/>
        <v>1080000</v>
      </c>
      <c r="BR103" s="22">
        <f t="shared" si="279"/>
        <v>1199999.9999999998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0.11999999999999998</v>
      </c>
      <c r="F104" s="17">
        <f>F98*F$16/$E$4-E104</f>
        <v>0.16799999999999998</v>
      </c>
      <c r="G104" s="17">
        <f>G98*G$16/$E$4-F104-E104</f>
        <v>0.23520000000000002</v>
      </c>
      <c r="H104" s="17">
        <f>H98*H$16/$E$4-G104-F104-E104</f>
        <v>0.32928000000000007</v>
      </c>
      <c r="I104" s="17">
        <f>I98*I$16/$E$4-H104-G104-F104-E104</f>
        <v>0.46099199999999974</v>
      </c>
      <c r="J104" s="17">
        <f>J98*J$16/$E$4-I104-H104-G104-F104-E104</f>
        <v>0.64538879999999998</v>
      </c>
      <c r="K104" s="17">
        <f>K98*K$16/$E$4-J104-I104-H104-G104-F104-E104</f>
        <v>0.90354432000000029</v>
      </c>
      <c r="L104" s="17">
        <f>L98*L$16/$E$4-K104-J104-I104-H104-G104-F104-E104</f>
        <v>1.2649620480000001</v>
      </c>
      <c r="M104" s="17">
        <f>M98*M$16/$E$4-L104-K104-J104-I104-H104-G104-F104-E104</f>
        <v>1.7709468672000002</v>
      </c>
      <c r="N104" s="17">
        <f>N98*N$16/$E$4-M104-L104-K104-J104-I104-H104-G104-F104-E104</f>
        <v>2.4793256140800004</v>
      </c>
      <c r="P104" s="163"/>
      <c r="Q104" s="171" t="s">
        <v>44</v>
      </c>
      <c r="R104" s="16" t="s">
        <v>55</v>
      </c>
      <c r="S104" s="17">
        <f>S98*S$16/$E$4</f>
        <v>0.11999999999999998</v>
      </c>
      <c r="T104" s="17">
        <f>T98*T$16/$E$4-S104</f>
        <v>0.16799999999999998</v>
      </c>
      <c r="U104" s="17">
        <f>U98*U$16/$E$4-T104-S104</f>
        <v>0.23520000000000002</v>
      </c>
      <c r="V104" s="17">
        <f>V98*V$16/$E$4-U104-T104-S104</f>
        <v>0.32928000000000007</v>
      </c>
      <c r="W104" s="17">
        <f>W98*W$16/$E$4-V104-U104-T104-S104</f>
        <v>0.46099199999999974</v>
      </c>
      <c r="X104" s="17">
        <f>X98*X$16/$E$4-W104-V104-U104-T104-S104</f>
        <v>0.64538879999999998</v>
      </c>
      <c r="Y104" s="17">
        <f>Y98*Y$16/$E$4-X104-W104-V104-U104-T104-S104</f>
        <v>0.90354432000000029</v>
      </c>
      <c r="Z104" s="17">
        <f>Z98*Z$16/$E$4-Y104-X104-W104-V104-U104-T104-S104</f>
        <v>1.2649620480000001</v>
      </c>
      <c r="AA104" s="17">
        <f>AA98*AA$16/$E$4-Z104-Y104-X104-W104-V104-U104-T104-S104</f>
        <v>1.7709468672000002</v>
      </c>
      <c r="AB104" s="17">
        <f>AB98*AB$16/$E$4-AA104-Z104-Y104-X104-W104-V104-U104-T104-S104</f>
        <v>2.4793256140800004</v>
      </c>
      <c r="AD104" s="163"/>
      <c r="AE104" s="171" t="s">
        <v>44</v>
      </c>
      <c r="AF104" s="16" t="s">
        <v>55</v>
      </c>
      <c r="AG104" s="17">
        <f>AG98*AG$16/$E$4</f>
        <v>0.11999999999999998</v>
      </c>
      <c r="AH104" s="17">
        <f>AH98*AH$16/$E$4-AG104</f>
        <v>0.16799999999999998</v>
      </c>
      <c r="AI104" s="17">
        <f>AI98*AI$16/$E$4-AH104-AG104</f>
        <v>0.23520000000000002</v>
      </c>
      <c r="AJ104" s="17">
        <f>AJ98*AJ$16/$E$4-AI104-AH104-AG104</f>
        <v>0.32928000000000007</v>
      </c>
      <c r="AK104" s="17">
        <f>AK98*AK$16/$E$4-AJ104-AI104-AH104-AG104</f>
        <v>0.46099199999999974</v>
      </c>
      <c r="AL104" s="17">
        <f>AL98*AL$16/$E$4-AK104-AJ104-AI104-AH104-AG104</f>
        <v>0.64538879999999998</v>
      </c>
      <c r="AM104" s="17">
        <f>AM98*AM$16/$E$4-AL104-AK104-AJ104-AI104-AH104-AG104</f>
        <v>0.90354432000000029</v>
      </c>
      <c r="AN104" s="17">
        <f>AN98*AN$16/$E$4-AM104-AL104-AK104-AJ104-AI104-AH104-AG104</f>
        <v>1.2649620480000001</v>
      </c>
      <c r="AO104" s="17">
        <f>AO98*AO$16/$E$4-AN104-AM104-AL104-AK104-AJ104-AI104-AH104-AG104</f>
        <v>1.7709468672000002</v>
      </c>
      <c r="AP104" s="17">
        <f>AP98*AP$16/$E$4-AO104-AN104-AM104-AL104-AK104-AJ104-AI104-AH104-AG104</f>
        <v>2.4793256140800004</v>
      </c>
      <c r="AR104" s="163"/>
      <c r="AS104" s="171" t="s">
        <v>44</v>
      </c>
      <c r="AT104" s="16" t="s">
        <v>55</v>
      </c>
      <c r="AU104" s="17">
        <f>AU98*AU$16/$E$4</f>
        <v>0.11999999999999998</v>
      </c>
      <c r="AV104" s="17">
        <f>AV98*AV$16/$E$4-AU104</f>
        <v>0.16799999999999998</v>
      </c>
      <c r="AW104" s="17">
        <f>AW98*AW$16/$E$4-AV104-AU104</f>
        <v>0.23520000000000002</v>
      </c>
      <c r="AX104" s="17">
        <f>AX98*AX$16/$E$4-AW104-AV104-AU104</f>
        <v>0.32928000000000007</v>
      </c>
      <c r="AY104" s="17">
        <f>AY98*AY$16/$E$4-AX104-AW104-AV104-AU104</f>
        <v>0.46099199999999974</v>
      </c>
      <c r="AZ104" s="17">
        <f>AZ98*AZ$16/$E$4-AY104-AX104-AW104-AV104-AU104</f>
        <v>0.64538879999999998</v>
      </c>
      <c r="BA104" s="17">
        <f>BA98*BA$16/$E$4-AZ104-AY104-AX104-AW104-AV104-AU104</f>
        <v>0.90354432000000029</v>
      </c>
      <c r="BB104" s="17">
        <f>BB98*BB$16/$E$4-BA104-AZ104-AY104-AX104-AW104-AV104-AU104</f>
        <v>1.2649620480000001</v>
      </c>
      <c r="BC104" s="17">
        <f>BC98*BC$16/$E$4-BB104-BA104-AZ104-AY104-AX104-AW104-AV104-AU104</f>
        <v>1.7709468672000002</v>
      </c>
      <c r="BD104" s="17">
        <f>BD98*BD$16/$E$4-BC104-BB104-BA104-AZ104-AY104-AX104-AW104-AV104-AU104</f>
        <v>2.4793256140800004</v>
      </c>
      <c r="BF104" s="163"/>
      <c r="BG104" s="171" t="s">
        <v>44</v>
      </c>
      <c r="BH104" s="16" t="s">
        <v>55</v>
      </c>
      <c r="BI104" s="17">
        <f>BI98*BI$16/$E$4</f>
        <v>0.11999999999999998</v>
      </c>
      <c r="BJ104" s="17">
        <f>BJ98*BJ$16/$E$4-BI104</f>
        <v>0.16799999999999998</v>
      </c>
      <c r="BK104" s="17">
        <f>BK98*BK$16/$E$4-BJ104-BI104</f>
        <v>0.23520000000000002</v>
      </c>
      <c r="BL104" s="17">
        <f>BL98*BL$16/$E$4-BK104-BJ104-BI104</f>
        <v>0.32928000000000007</v>
      </c>
      <c r="BM104" s="17">
        <f>BM98*BM$16/$E$4-BL104-BK104-BJ104-BI104</f>
        <v>0.46099199999999974</v>
      </c>
      <c r="BN104" s="17">
        <f>BN98*BN$16/$E$4-BM104-BL104-BK104-BJ104-BI104</f>
        <v>0.64538879999999998</v>
      </c>
      <c r="BO104" s="17">
        <f>BO98*BO$16/$E$4-BN104-BM104-BL104-BK104-BJ104-BI104</f>
        <v>0.90354432000000029</v>
      </c>
      <c r="BP104" s="17">
        <f>BP98*BP$16/$E$4-BO104-BN104-BM104-BL104-BK104-BJ104-BI104</f>
        <v>1.2649620480000001</v>
      </c>
      <c r="BQ104" s="17">
        <f>BQ98*BQ$16/$E$4-BP104-BO104-BN104-BM104-BL104-BK104-BJ104-BI104</f>
        <v>1.7709468672000002</v>
      </c>
      <c r="BR104" s="17">
        <f>BR98*BR$16/$E$4-BQ104-BP104-BO104-BN104-BM104-BL104-BK104-BJ104-BI104</f>
        <v>2.4793256140800004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0.26269439999999999</v>
      </c>
      <c r="J105" s="18"/>
      <c r="K105" s="18"/>
      <c r="L105" s="18"/>
      <c r="M105" s="18"/>
      <c r="N105" s="18">
        <f>SUM(E104:N104)/10</f>
        <v>0.8377639649280002</v>
      </c>
      <c r="P105" s="163"/>
      <c r="Q105" s="165"/>
      <c r="R105" s="16" t="s">
        <v>56</v>
      </c>
      <c r="S105" s="18"/>
      <c r="T105" s="18"/>
      <c r="U105" s="18"/>
      <c r="V105" s="18"/>
      <c r="W105" s="18">
        <f>SUM(S104:W104)/5</f>
        <v>0.26269439999999999</v>
      </c>
      <c r="X105" s="18"/>
      <c r="Y105" s="18"/>
      <c r="Z105" s="18"/>
      <c r="AA105" s="18"/>
      <c r="AB105" s="18">
        <f>SUM(S104:AB104)/10</f>
        <v>0.8377639649280002</v>
      </c>
      <c r="AD105" s="163"/>
      <c r="AE105" s="165"/>
      <c r="AF105" s="16" t="s">
        <v>56</v>
      </c>
      <c r="AG105" s="18"/>
      <c r="AH105" s="18"/>
      <c r="AI105" s="18"/>
      <c r="AJ105" s="18"/>
      <c r="AK105" s="18">
        <f>SUM(AG104:AK104)/5</f>
        <v>0.26269439999999999</v>
      </c>
      <c r="AL105" s="18"/>
      <c r="AM105" s="18"/>
      <c r="AN105" s="18"/>
      <c r="AO105" s="18"/>
      <c r="AP105" s="18">
        <f>SUM(AG104:AP104)/10</f>
        <v>0.8377639649280002</v>
      </c>
      <c r="AR105" s="163"/>
      <c r="AS105" s="165"/>
      <c r="AT105" s="16" t="s">
        <v>56</v>
      </c>
      <c r="AU105" s="18"/>
      <c r="AV105" s="18"/>
      <c r="AW105" s="18"/>
      <c r="AX105" s="18"/>
      <c r="AY105" s="18">
        <f>SUM(AU104:AY104)/5</f>
        <v>0.26269439999999999</v>
      </c>
      <c r="AZ105" s="18"/>
      <c r="BA105" s="18"/>
      <c r="BB105" s="18"/>
      <c r="BC105" s="18"/>
      <c r="BD105" s="18">
        <f>SUM(AU104:BD104)/10</f>
        <v>0.8377639649280002</v>
      </c>
      <c r="BF105" s="163"/>
      <c r="BG105" s="165"/>
      <c r="BH105" s="16" t="s">
        <v>56</v>
      </c>
      <c r="BI105" s="18"/>
      <c r="BJ105" s="18"/>
      <c r="BK105" s="18"/>
      <c r="BL105" s="18"/>
      <c r="BM105" s="18">
        <f>SUM(BI104:BM104)/5</f>
        <v>0.26269439999999999</v>
      </c>
      <c r="BN105" s="18"/>
      <c r="BO105" s="18"/>
      <c r="BP105" s="18"/>
      <c r="BQ105" s="18"/>
      <c r="BR105" s="18">
        <f>SUM(BI104:BR104)/10</f>
        <v>0.8377639649280002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119999.99999999997</v>
      </c>
      <c r="F106" s="23">
        <f>F108-E108</f>
        <v>168000.00000000003</v>
      </c>
      <c r="G106" s="23">
        <f t="shared" ref="G106:N106" si="280">G108-F108</f>
        <v>235200</v>
      </c>
      <c r="H106" s="23">
        <f t="shared" si="280"/>
        <v>329279.99999999988</v>
      </c>
      <c r="I106" s="23">
        <f t="shared" si="280"/>
        <v>460992.00000000012</v>
      </c>
      <c r="J106" s="23">
        <f t="shared" si="280"/>
        <v>645388.79999999981</v>
      </c>
      <c r="K106" s="23">
        <f t="shared" si="280"/>
        <v>903544.3200000003</v>
      </c>
      <c r="L106" s="23">
        <f t="shared" si="280"/>
        <v>1264962.048</v>
      </c>
      <c r="M106" s="23">
        <f t="shared" si="280"/>
        <v>1770946.8671999997</v>
      </c>
      <c r="N106" s="23">
        <f t="shared" si="280"/>
        <v>2479325.6140800007</v>
      </c>
      <c r="P106" s="163"/>
      <c r="Q106" s="163"/>
      <c r="R106" s="20" t="s">
        <v>57</v>
      </c>
      <c r="S106" s="23">
        <f>S108</f>
        <v>119999.99999999997</v>
      </c>
      <c r="T106" s="23">
        <f>T108-S108</f>
        <v>168000.00000000003</v>
      </c>
      <c r="U106" s="23">
        <f t="shared" ref="U106:AB106" si="281">U108-T108</f>
        <v>235200</v>
      </c>
      <c r="V106" s="23">
        <f t="shared" si="281"/>
        <v>329279.99999999988</v>
      </c>
      <c r="W106" s="23">
        <f t="shared" si="281"/>
        <v>460992.00000000012</v>
      </c>
      <c r="X106" s="23">
        <f t="shared" si="281"/>
        <v>645388.79999999981</v>
      </c>
      <c r="Y106" s="23">
        <f t="shared" si="281"/>
        <v>903544.3200000003</v>
      </c>
      <c r="Z106" s="23">
        <f t="shared" si="281"/>
        <v>1264962.048</v>
      </c>
      <c r="AA106" s="23">
        <f t="shared" si="281"/>
        <v>1770946.8671999997</v>
      </c>
      <c r="AB106" s="23">
        <f t="shared" si="281"/>
        <v>2479325.6140800007</v>
      </c>
      <c r="AD106" s="163"/>
      <c r="AE106" s="163"/>
      <c r="AF106" s="20" t="s">
        <v>57</v>
      </c>
      <c r="AG106" s="23">
        <f>AG108</f>
        <v>119999.99999999997</v>
      </c>
      <c r="AH106" s="23">
        <f>AH108-AG108</f>
        <v>168000.00000000003</v>
      </c>
      <c r="AI106" s="23">
        <f t="shared" ref="AI106:AP106" si="282">AI108-AH108</f>
        <v>235200</v>
      </c>
      <c r="AJ106" s="23">
        <f t="shared" si="282"/>
        <v>329279.99999999988</v>
      </c>
      <c r="AK106" s="23">
        <f t="shared" si="282"/>
        <v>460992.00000000012</v>
      </c>
      <c r="AL106" s="23">
        <f t="shared" si="282"/>
        <v>645388.79999999981</v>
      </c>
      <c r="AM106" s="23">
        <f t="shared" si="282"/>
        <v>903544.3200000003</v>
      </c>
      <c r="AN106" s="23">
        <f t="shared" si="282"/>
        <v>1264962.048</v>
      </c>
      <c r="AO106" s="23">
        <f t="shared" si="282"/>
        <v>1770946.8671999997</v>
      </c>
      <c r="AP106" s="23">
        <f t="shared" si="282"/>
        <v>2479325.6140800007</v>
      </c>
      <c r="AR106" s="163"/>
      <c r="AS106" s="163"/>
      <c r="AT106" s="20" t="s">
        <v>57</v>
      </c>
      <c r="AU106" s="23">
        <f>AU108</f>
        <v>119999.99999999997</v>
      </c>
      <c r="AV106" s="23">
        <f>AV108-AU108</f>
        <v>168000.00000000003</v>
      </c>
      <c r="AW106" s="23">
        <f t="shared" ref="AW106:BD106" si="283">AW108-AV108</f>
        <v>235200</v>
      </c>
      <c r="AX106" s="23">
        <f t="shared" si="283"/>
        <v>329279.99999999988</v>
      </c>
      <c r="AY106" s="23">
        <f t="shared" si="283"/>
        <v>460992.00000000012</v>
      </c>
      <c r="AZ106" s="23">
        <f t="shared" si="283"/>
        <v>645388.79999999981</v>
      </c>
      <c r="BA106" s="23">
        <f t="shared" si="283"/>
        <v>903544.3200000003</v>
      </c>
      <c r="BB106" s="23">
        <f t="shared" si="283"/>
        <v>1264962.048</v>
      </c>
      <c r="BC106" s="23">
        <f t="shared" si="283"/>
        <v>1770946.8671999997</v>
      </c>
      <c r="BD106" s="23">
        <f t="shared" si="283"/>
        <v>2479325.6140800007</v>
      </c>
      <c r="BF106" s="163"/>
      <c r="BG106" s="163"/>
      <c r="BH106" s="20" t="s">
        <v>57</v>
      </c>
      <c r="BI106" s="23">
        <f>BI108</f>
        <v>119999.99999999997</v>
      </c>
      <c r="BJ106" s="23">
        <f>BJ108-BI108</f>
        <v>168000.00000000003</v>
      </c>
      <c r="BK106" s="23">
        <f t="shared" ref="BK106:BR106" si="284">BK108-BJ108</f>
        <v>235200</v>
      </c>
      <c r="BL106" s="23">
        <f t="shared" si="284"/>
        <v>329279.99999999988</v>
      </c>
      <c r="BM106" s="23">
        <f t="shared" si="284"/>
        <v>460992.00000000012</v>
      </c>
      <c r="BN106" s="23">
        <f t="shared" si="284"/>
        <v>645388.79999999981</v>
      </c>
      <c r="BO106" s="23">
        <f t="shared" si="284"/>
        <v>903544.3200000003</v>
      </c>
      <c r="BP106" s="23">
        <f t="shared" si="284"/>
        <v>1264962.048</v>
      </c>
      <c r="BQ106" s="23">
        <f t="shared" si="284"/>
        <v>1770946.8671999997</v>
      </c>
      <c r="BR106" s="23">
        <f t="shared" si="284"/>
        <v>2479325.6140800007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262694.40000000002</v>
      </c>
      <c r="J107" s="23"/>
      <c r="K107" s="23"/>
      <c r="L107" s="23"/>
      <c r="M107" s="23"/>
      <c r="N107" s="23">
        <f>SUM(E106:N106)/10</f>
        <v>837763.964928</v>
      </c>
      <c r="P107" s="163"/>
      <c r="Q107" s="163"/>
      <c r="R107" s="20" t="s">
        <v>59</v>
      </c>
      <c r="S107" s="23"/>
      <c r="T107" s="23"/>
      <c r="U107" s="23"/>
      <c r="V107" s="23"/>
      <c r="W107" s="23">
        <f>SUM(S106:W106)/5</f>
        <v>262694.40000000002</v>
      </c>
      <c r="X107" s="23"/>
      <c r="Y107" s="23"/>
      <c r="Z107" s="23"/>
      <c r="AA107" s="23"/>
      <c r="AB107" s="23">
        <f>SUM(S106:AB106)/10</f>
        <v>837763.964928</v>
      </c>
      <c r="AD107" s="163"/>
      <c r="AE107" s="163"/>
      <c r="AF107" s="20" t="s">
        <v>59</v>
      </c>
      <c r="AG107" s="23"/>
      <c r="AH107" s="23"/>
      <c r="AI107" s="23"/>
      <c r="AJ107" s="23"/>
      <c r="AK107" s="23">
        <f>SUM(AG106:AK106)/5</f>
        <v>262694.40000000002</v>
      </c>
      <c r="AL107" s="23"/>
      <c r="AM107" s="23"/>
      <c r="AN107" s="23"/>
      <c r="AO107" s="23"/>
      <c r="AP107" s="23">
        <f>SUM(AG106:AP106)/10</f>
        <v>837763.964928</v>
      </c>
      <c r="AR107" s="163"/>
      <c r="AS107" s="163"/>
      <c r="AT107" s="20" t="s">
        <v>59</v>
      </c>
      <c r="AU107" s="23"/>
      <c r="AV107" s="23"/>
      <c r="AW107" s="23"/>
      <c r="AX107" s="23"/>
      <c r="AY107" s="23">
        <f>SUM(AU106:AY106)/5</f>
        <v>262694.40000000002</v>
      </c>
      <c r="AZ107" s="23"/>
      <c r="BA107" s="23"/>
      <c r="BB107" s="23"/>
      <c r="BC107" s="23"/>
      <c r="BD107" s="23">
        <f>SUM(AU106:BD106)/10</f>
        <v>837763.964928</v>
      </c>
      <c r="BF107" s="163"/>
      <c r="BG107" s="163"/>
      <c r="BH107" s="20" t="s">
        <v>59</v>
      </c>
      <c r="BI107" s="23"/>
      <c r="BJ107" s="23"/>
      <c r="BK107" s="23"/>
      <c r="BL107" s="23"/>
      <c r="BM107" s="23">
        <f>SUM(BI106:BM106)/5</f>
        <v>262694.40000000002</v>
      </c>
      <c r="BN107" s="23"/>
      <c r="BO107" s="23"/>
      <c r="BP107" s="23"/>
      <c r="BQ107" s="23"/>
      <c r="BR107" s="23">
        <f>SUM(BI106:BR106)/10</f>
        <v>837763.964928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119999.99999999997</v>
      </c>
      <c r="F108" s="22">
        <f t="shared" ref="F108:N108" si="285">F100*F$16</f>
        <v>288000</v>
      </c>
      <c r="G108" s="22">
        <f t="shared" si="285"/>
        <v>523200</v>
      </c>
      <c r="H108" s="22">
        <f t="shared" si="285"/>
        <v>852479.99999999988</v>
      </c>
      <c r="I108" s="22">
        <f t="shared" si="285"/>
        <v>1313472</v>
      </c>
      <c r="J108" s="22">
        <f t="shared" si="285"/>
        <v>1958860.7999999998</v>
      </c>
      <c r="K108" s="22">
        <f t="shared" si="285"/>
        <v>2862405.12</v>
      </c>
      <c r="L108" s="22">
        <f t="shared" si="285"/>
        <v>4127367.1680000001</v>
      </c>
      <c r="M108" s="22">
        <f t="shared" si="285"/>
        <v>5898314.0351999998</v>
      </c>
      <c r="N108" s="22">
        <f t="shared" si="285"/>
        <v>8377639.6492800005</v>
      </c>
      <c r="P108" s="163"/>
      <c r="Q108" s="163"/>
      <c r="R108" s="20" t="s">
        <v>58</v>
      </c>
      <c r="S108" s="22">
        <f>S100*S$16</f>
        <v>119999.99999999997</v>
      </c>
      <c r="T108" s="22">
        <f t="shared" ref="T108:AB108" si="286">T100*T$16</f>
        <v>288000</v>
      </c>
      <c r="U108" s="22">
        <f t="shared" si="286"/>
        <v>523200</v>
      </c>
      <c r="V108" s="22">
        <f t="shared" si="286"/>
        <v>852479.99999999988</v>
      </c>
      <c r="W108" s="22">
        <f t="shared" si="286"/>
        <v>1313472</v>
      </c>
      <c r="X108" s="22">
        <f t="shared" si="286"/>
        <v>1958860.7999999998</v>
      </c>
      <c r="Y108" s="22">
        <f t="shared" si="286"/>
        <v>2862405.12</v>
      </c>
      <c r="Z108" s="22">
        <f t="shared" si="286"/>
        <v>4127367.1680000001</v>
      </c>
      <c r="AA108" s="22">
        <f t="shared" si="286"/>
        <v>5898314.0351999998</v>
      </c>
      <c r="AB108" s="22">
        <f t="shared" si="286"/>
        <v>8377639.6492800005</v>
      </c>
      <c r="AD108" s="163"/>
      <c r="AE108" s="163"/>
      <c r="AF108" s="20" t="s">
        <v>58</v>
      </c>
      <c r="AG108" s="22">
        <f>AG100*AG$16</f>
        <v>119999.99999999997</v>
      </c>
      <c r="AH108" s="22">
        <f t="shared" ref="AH108:AP108" si="287">AH100*AH$16</f>
        <v>288000</v>
      </c>
      <c r="AI108" s="22">
        <f t="shared" si="287"/>
        <v>523200</v>
      </c>
      <c r="AJ108" s="22">
        <f t="shared" si="287"/>
        <v>852479.99999999988</v>
      </c>
      <c r="AK108" s="22">
        <f t="shared" si="287"/>
        <v>1313472</v>
      </c>
      <c r="AL108" s="22">
        <f t="shared" si="287"/>
        <v>1958860.7999999998</v>
      </c>
      <c r="AM108" s="22">
        <f t="shared" si="287"/>
        <v>2862405.12</v>
      </c>
      <c r="AN108" s="22">
        <f t="shared" si="287"/>
        <v>4127367.1680000001</v>
      </c>
      <c r="AO108" s="22">
        <f t="shared" si="287"/>
        <v>5898314.0351999998</v>
      </c>
      <c r="AP108" s="22">
        <f t="shared" si="287"/>
        <v>8377639.6492800005</v>
      </c>
      <c r="AR108" s="163"/>
      <c r="AS108" s="163"/>
      <c r="AT108" s="20" t="s">
        <v>58</v>
      </c>
      <c r="AU108" s="22">
        <f>AU100*AU$16</f>
        <v>119999.99999999997</v>
      </c>
      <c r="AV108" s="22">
        <f t="shared" ref="AV108:BD108" si="288">AV100*AV$16</f>
        <v>288000</v>
      </c>
      <c r="AW108" s="22">
        <f t="shared" si="288"/>
        <v>523200</v>
      </c>
      <c r="AX108" s="22">
        <f t="shared" si="288"/>
        <v>852479.99999999988</v>
      </c>
      <c r="AY108" s="22">
        <f t="shared" si="288"/>
        <v>1313472</v>
      </c>
      <c r="AZ108" s="22">
        <f t="shared" si="288"/>
        <v>1958860.7999999998</v>
      </c>
      <c r="BA108" s="22">
        <f t="shared" si="288"/>
        <v>2862405.12</v>
      </c>
      <c r="BB108" s="22">
        <f t="shared" si="288"/>
        <v>4127367.1680000001</v>
      </c>
      <c r="BC108" s="22">
        <f t="shared" si="288"/>
        <v>5898314.0351999998</v>
      </c>
      <c r="BD108" s="22">
        <f t="shared" si="288"/>
        <v>8377639.6492800005</v>
      </c>
      <c r="BF108" s="163"/>
      <c r="BG108" s="163"/>
      <c r="BH108" s="20" t="s">
        <v>58</v>
      </c>
      <c r="BI108" s="22">
        <f>BI100*BI$16</f>
        <v>119999.99999999997</v>
      </c>
      <c r="BJ108" s="22">
        <f t="shared" ref="BJ108:BR108" si="289">BJ100*BJ$16</f>
        <v>288000</v>
      </c>
      <c r="BK108" s="22">
        <f t="shared" si="289"/>
        <v>523200</v>
      </c>
      <c r="BL108" s="22">
        <f t="shared" si="289"/>
        <v>852479.99999999988</v>
      </c>
      <c r="BM108" s="22">
        <f t="shared" si="289"/>
        <v>1313472</v>
      </c>
      <c r="BN108" s="22">
        <f t="shared" si="289"/>
        <v>1958860.7999999998</v>
      </c>
      <c r="BO108" s="22">
        <f t="shared" si="289"/>
        <v>2862405.12</v>
      </c>
      <c r="BP108" s="22">
        <f t="shared" si="289"/>
        <v>4127367.1680000001</v>
      </c>
      <c r="BQ108" s="22">
        <f t="shared" si="289"/>
        <v>5898314.0351999998</v>
      </c>
      <c r="BR108" s="22">
        <f t="shared" si="289"/>
        <v>8377639.6492800005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4.0714285714285713E-3</v>
      </c>
      <c r="F109" s="17">
        <f t="shared" ref="F109:N109" si="290">F$26*$D94</f>
        <v>3.7653061224489797E-3</v>
      </c>
      <c r="G109" s="17">
        <f t="shared" si="290"/>
        <v>3.5466472303207E-3</v>
      </c>
      <c r="H109" s="17">
        <f t="shared" si="290"/>
        <v>3.3904623073719286E-3</v>
      </c>
      <c r="I109" s="17">
        <f t="shared" si="290"/>
        <v>3.2789016481228062E-3</v>
      </c>
      <c r="J109" s="17">
        <f t="shared" si="290"/>
        <v>3.1992154629448613E-3</v>
      </c>
      <c r="K109" s="17">
        <f t="shared" si="290"/>
        <v>3.1422967592463296E-3</v>
      </c>
      <c r="L109" s="17">
        <f t="shared" si="290"/>
        <v>3.1016405423188067E-3</v>
      </c>
      <c r="M109" s="17">
        <f t="shared" si="290"/>
        <v>3.0726003873705766E-3</v>
      </c>
      <c r="N109" s="17">
        <f t="shared" si="290"/>
        <v>3.0518574195504116E-3</v>
      </c>
      <c r="P109" s="163" t="s">
        <v>17</v>
      </c>
      <c r="Q109" s="165" t="s">
        <v>41</v>
      </c>
      <c r="R109" s="16" t="s">
        <v>55</v>
      </c>
      <c r="S109" s="17">
        <f>S$26*$D94</f>
        <v>4.0714285714285713E-3</v>
      </c>
      <c r="T109" s="17">
        <f t="shared" ref="T109:AB109" si="291">T$26*$D94</f>
        <v>3.7653061224489797E-3</v>
      </c>
      <c r="U109" s="17">
        <f t="shared" si="291"/>
        <v>3.5466472303207E-3</v>
      </c>
      <c r="V109" s="17">
        <f t="shared" si="291"/>
        <v>3.3904623073719286E-3</v>
      </c>
      <c r="W109" s="17">
        <f t="shared" si="291"/>
        <v>3.2789016481228062E-3</v>
      </c>
      <c r="X109" s="17">
        <f t="shared" si="291"/>
        <v>3.1992154629448613E-3</v>
      </c>
      <c r="Y109" s="17">
        <f t="shared" si="291"/>
        <v>3.1422967592463296E-3</v>
      </c>
      <c r="Z109" s="17">
        <f t="shared" si="291"/>
        <v>3.1016405423188067E-3</v>
      </c>
      <c r="AA109" s="17">
        <f t="shared" si="291"/>
        <v>3.0726003873705766E-3</v>
      </c>
      <c r="AB109" s="17">
        <f t="shared" si="291"/>
        <v>3.0518574195504116E-3</v>
      </c>
      <c r="AD109" s="163" t="s">
        <v>17</v>
      </c>
      <c r="AE109" s="165" t="s">
        <v>41</v>
      </c>
      <c r="AF109" s="16" t="s">
        <v>55</v>
      </c>
      <c r="AG109" s="17">
        <f>AG$26*$D94</f>
        <v>4.0714285714285713E-3</v>
      </c>
      <c r="AH109" s="17">
        <f t="shared" ref="AH109:AP109" si="292">AH$26*$D94</f>
        <v>3.7653061224489797E-3</v>
      </c>
      <c r="AI109" s="17">
        <f t="shared" si="292"/>
        <v>3.5466472303207E-3</v>
      </c>
      <c r="AJ109" s="17">
        <f t="shared" si="292"/>
        <v>3.3904623073719286E-3</v>
      </c>
      <c r="AK109" s="17">
        <f t="shared" si="292"/>
        <v>3.2789016481228062E-3</v>
      </c>
      <c r="AL109" s="17">
        <f t="shared" si="292"/>
        <v>3.1992154629448613E-3</v>
      </c>
      <c r="AM109" s="17">
        <f t="shared" si="292"/>
        <v>3.1422967592463296E-3</v>
      </c>
      <c r="AN109" s="17">
        <f t="shared" si="292"/>
        <v>3.1016405423188067E-3</v>
      </c>
      <c r="AO109" s="17">
        <f t="shared" si="292"/>
        <v>3.0726003873705766E-3</v>
      </c>
      <c r="AP109" s="17">
        <f t="shared" si="292"/>
        <v>3.0518574195504116E-3</v>
      </c>
      <c r="AR109" s="163" t="s">
        <v>17</v>
      </c>
      <c r="AS109" s="165" t="s">
        <v>41</v>
      </c>
      <c r="AT109" s="16" t="s">
        <v>55</v>
      </c>
      <c r="AU109" s="17">
        <f>AU$26*$D94</f>
        <v>4.0714285714285713E-3</v>
      </c>
      <c r="AV109" s="17">
        <f t="shared" ref="AV109:BD109" si="293">AV$26*$D94</f>
        <v>3.7653061224489797E-3</v>
      </c>
      <c r="AW109" s="17">
        <f t="shared" si="293"/>
        <v>3.5466472303207E-3</v>
      </c>
      <c r="AX109" s="17">
        <f t="shared" si="293"/>
        <v>3.3904623073719286E-3</v>
      </c>
      <c r="AY109" s="17">
        <f t="shared" si="293"/>
        <v>3.2789016481228062E-3</v>
      </c>
      <c r="AZ109" s="17">
        <f t="shared" si="293"/>
        <v>3.1992154629448613E-3</v>
      </c>
      <c r="BA109" s="17">
        <f t="shared" si="293"/>
        <v>3.1422967592463296E-3</v>
      </c>
      <c r="BB109" s="17">
        <f t="shared" si="293"/>
        <v>3.1016405423188067E-3</v>
      </c>
      <c r="BC109" s="17">
        <f t="shared" si="293"/>
        <v>3.0726003873705766E-3</v>
      </c>
      <c r="BD109" s="17">
        <f t="shared" si="293"/>
        <v>3.0518574195504116E-3</v>
      </c>
      <c r="BF109" s="163" t="s">
        <v>17</v>
      </c>
      <c r="BG109" s="165" t="s">
        <v>41</v>
      </c>
      <c r="BH109" s="16" t="s">
        <v>55</v>
      </c>
      <c r="BI109" s="17">
        <f>BI$26*$D94</f>
        <v>4.0714285714285713E-3</v>
      </c>
      <c r="BJ109" s="17">
        <f t="shared" ref="BJ109:BR109" si="294">BJ$26*$D94</f>
        <v>3.7653061224489797E-3</v>
      </c>
      <c r="BK109" s="17">
        <f t="shared" si="294"/>
        <v>3.5466472303207E-3</v>
      </c>
      <c r="BL109" s="17">
        <f t="shared" si="294"/>
        <v>3.3904623073719286E-3</v>
      </c>
      <c r="BM109" s="17">
        <f t="shared" si="294"/>
        <v>3.2789016481228062E-3</v>
      </c>
      <c r="BN109" s="17">
        <f t="shared" si="294"/>
        <v>3.1992154629448613E-3</v>
      </c>
      <c r="BO109" s="17">
        <f t="shared" si="294"/>
        <v>3.1422967592463296E-3</v>
      </c>
      <c r="BP109" s="17">
        <f t="shared" si="294"/>
        <v>3.1016405423188067E-3</v>
      </c>
      <c r="BQ109" s="17">
        <f t="shared" si="294"/>
        <v>3.0726003873705766E-3</v>
      </c>
      <c r="BR109" s="17">
        <f t="shared" si="294"/>
        <v>3.0518574195504116E-3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3.6105491759385972E-3</v>
      </c>
      <c r="J110" s="18"/>
      <c r="K110" s="18"/>
      <c r="L110" s="18"/>
      <c r="M110" s="18"/>
      <c r="N110" s="18">
        <f>SUM(E109:N109)/10</f>
        <v>3.3620356451123977E-3</v>
      </c>
      <c r="P110" s="163"/>
      <c r="Q110" s="165"/>
      <c r="R110" s="16" t="s">
        <v>56</v>
      </c>
      <c r="S110" s="17"/>
      <c r="T110" s="17"/>
      <c r="U110" s="17"/>
      <c r="V110" s="17"/>
      <c r="W110" s="100">
        <f>SUM(S109:W109)/5</f>
        <v>3.6105491759385972E-3</v>
      </c>
      <c r="X110" s="18"/>
      <c r="Y110" s="18"/>
      <c r="Z110" s="18"/>
      <c r="AA110" s="18"/>
      <c r="AB110" s="18">
        <f>SUM(S109:AB109)/10</f>
        <v>3.3620356451123977E-3</v>
      </c>
      <c r="AD110" s="163"/>
      <c r="AE110" s="165"/>
      <c r="AF110" s="16" t="s">
        <v>56</v>
      </c>
      <c r="AG110" s="17"/>
      <c r="AH110" s="17"/>
      <c r="AI110" s="17"/>
      <c r="AJ110" s="17"/>
      <c r="AK110" s="100">
        <f>SUM(AG109:AK109)/5</f>
        <v>3.6105491759385972E-3</v>
      </c>
      <c r="AL110" s="18"/>
      <c r="AM110" s="18"/>
      <c r="AN110" s="18"/>
      <c r="AO110" s="18"/>
      <c r="AP110" s="18">
        <f>SUM(AG109:AP109)/10</f>
        <v>3.3620356451123977E-3</v>
      </c>
      <c r="AR110" s="163"/>
      <c r="AS110" s="165"/>
      <c r="AT110" s="16" t="s">
        <v>56</v>
      </c>
      <c r="AU110" s="17"/>
      <c r="AV110" s="17"/>
      <c r="AW110" s="17"/>
      <c r="AX110" s="17"/>
      <c r="AY110" s="100">
        <f>SUM(AU109:AY109)/5</f>
        <v>3.6105491759385972E-3</v>
      </c>
      <c r="AZ110" s="18"/>
      <c r="BA110" s="18"/>
      <c r="BB110" s="18"/>
      <c r="BC110" s="18"/>
      <c r="BD110" s="18">
        <f>SUM(AU109:BD109)/10</f>
        <v>3.3620356451123977E-3</v>
      </c>
      <c r="BF110" s="163"/>
      <c r="BG110" s="165"/>
      <c r="BH110" s="16" t="s">
        <v>56</v>
      </c>
      <c r="BI110" s="17"/>
      <c r="BJ110" s="17"/>
      <c r="BK110" s="17"/>
      <c r="BL110" s="17"/>
      <c r="BM110" s="100">
        <f>SUM(BI109:BM109)/5</f>
        <v>3.6105491759385972E-3</v>
      </c>
      <c r="BN110" s="18"/>
      <c r="BO110" s="18"/>
      <c r="BP110" s="18"/>
      <c r="BQ110" s="18"/>
      <c r="BR110" s="18">
        <f>SUM(BI109:BR109)/10</f>
        <v>3.3620356451123977E-3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295">E$28*$D94</f>
        <v>4.0714285714285713E-3</v>
      </c>
      <c r="F111" s="17">
        <f t="shared" si="295"/>
        <v>7.8367346938775506E-3</v>
      </c>
      <c r="G111" s="17">
        <f t="shared" si="295"/>
        <v>1.1383381924198251E-2</v>
      </c>
      <c r="H111" s="17">
        <f t="shared" si="295"/>
        <v>1.4773844231570181E-2</v>
      </c>
      <c r="I111" s="17">
        <f t="shared" si="295"/>
        <v>1.8052745879692987E-2</v>
      </c>
      <c r="J111" s="17">
        <f t="shared" si="295"/>
        <v>2.1251961342637845E-2</v>
      </c>
      <c r="K111" s="17">
        <f t="shared" si="295"/>
        <v>2.4394258101884177E-2</v>
      </c>
      <c r="L111" s="17">
        <f t="shared" si="295"/>
        <v>2.7495898644202984E-2</v>
      </c>
      <c r="M111" s="17">
        <f t="shared" si="295"/>
        <v>3.0568499031573559E-2</v>
      </c>
      <c r="N111" s="17">
        <f t="shared" si="295"/>
        <v>3.3620356451123976E-2</v>
      </c>
      <c r="P111" s="163"/>
      <c r="Q111" s="165"/>
      <c r="R111" s="16" t="s">
        <v>53</v>
      </c>
      <c r="S111" s="17">
        <f t="shared" ref="S111:AB111" si="296">S$28*$D94</f>
        <v>4.0714285714285713E-3</v>
      </c>
      <c r="T111" s="17">
        <f t="shared" si="296"/>
        <v>7.8367346938775506E-3</v>
      </c>
      <c r="U111" s="17">
        <f t="shared" si="296"/>
        <v>1.1383381924198251E-2</v>
      </c>
      <c r="V111" s="17">
        <f t="shared" si="296"/>
        <v>1.4773844231570181E-2</v>
      </c>
      <c r="W111" s="17">
        <f t="shared" si="296"/>
        <v>1.8052745879692987E-2</v>
      </c>
      <c r="X111" s="17">
        <f t="shared" si="296"/>
        <v>2.1251961342637845E-2</v>
      </c>
      <c r="Y111" s="17">
        <f t="shared" si="296"/>
        <v>2.4394258101884177E-2</v>
      </c>
      <c r="Z111" s="17">
        <f t="shared" si="296"/>
        <v>2.7495898644202984E-2</v>
      </c>
      <c r="AA111" s="17">
        <f t="shared" si="296"/>
        <v>3.0568499031573559E-2</v>
      </c>
      <c r="AB111" s="17">
        <f t="shared" si="296"/>
        <v>3.3620356451123976E-2</v>
      </c>
      <c r="AD111" s="163"/>
      <c r="AE111" s="165"/>
      <c r="AF111" s="16" t="s">
        <v>53</v>
      </c>
      <c r="AG111" s="17">
        <f t="shared" ref="AG111:AP111" si="297">AG$28*$D94</f>
        <v>4.0714285714285713E-3</v>
      </c>
      <c r="AH111" s="17">
        <f t="shared" si="297"/>
        <v>7.8367346938775506E-3</v>
      </c>
      <c r="AI111" s="17">
        <f t="shared" si="297"/>
        <v>1.1383381924198251E-2</v>
      </c>
      <c r="AJ111" s="17">
        <f t="shared" si="297"/>
        <v>1.4773844231570181E-2</v>
      </c>
      <c r="AK111" s="17">
        <f t="shared" si="297"/>
        <v>1.8052745879692987E-2</v>
      </c>
      <c r="AL111" s="17">
        <f t="shared" si="297"/>
        <v>2.1251961342637845E-2</v>
      </c>
      <c r="AM111" s="17">
        <f t="shared" si="297"/>
        <v>2.4394258101884177E-2</v>
      </c>
      <c r="AN111" s="17">
        <f t="shared" si="297"/>
        <v>2.7495898644202984E-2</v>
      </c>
      <c r="AO111" s="17">
        <f t="shared" si="297"/>
        <v>3.0568499031573559E-2</v>
      </c>
      <c r="AP111" s="17">
        <f t="shared" si="297"/>
        <v>3.3620356451123976E-2</v>
      </c>
      <c r="AR111" s="163"/>
      <c r="AS111" s="165"/>
      <c r="AT111" s="16" t="s">
        <v>53</v>
      </c>
      <c r="AU111" s="17">
        <f t="shared" ref="AU111:BD111" si="298">AU$28*$D94</f>
        <v>4.0714285714285713E-3</v>
      </c>
      <c r="AV111" s="17">
        <f t="shared" si="298"/>
        <v>7.8367346938775506E-3</v>
      </c>
      <c r="AW111" s="17">
        <f t="shared" si="298"/>
        <v>1.1383381924198251E-2</v>
      </c>
      <c r="AX111" s="17">
        <f t="shared" si="298"/>
        <v>1.4773844231570181E-2</v>
      </c>
      <c r="AY111" s="17">
        <f t="shared" si="298"/>
        <v>1.8052745879692987E-2</v>
      </c>
      <c r="AZ111" s="17">
        <f t="shared" si="298"/>
        <v>2.1251961342637845E-2</v>
      </c>
      <c r="BA111" s="17">
        <f t="shared" si="298"/>
        <v>2.4394258101884177E-2</v>
      </c>
      <c r="BB111" s="17">
        <f t="shared" si="298"/>
        <v>2.7495898644202984E-2</v>
      </c>
      <c r="BC111" s="17">
        <f t="shared" si="298"/>
        <v>3.0568499031573559E-2</v>
      </c>
      <c r="BD111" s="17">
        <f t="shared" si="298"/>
        <v>3.3620356451123976E-2</v>
      </c>
      <c r="BF111" s="163"/>
      <c r="BG111" s="165"/>
      <c r="BH111" s="16" t="s">
        <v>53</v>
      </c>
      <c r="BI111" s="17">
        <f t="shared" ref="BI111:BR111" si="299">BI$28*$D94</f>
        <v>4.0714285714285713E-3</v>
      </c>
      <c r="BJ111" s="17">
        <f t="shared" si="299"/>
        <v>7.8367346938775506E-3</v>
      </c>
      <c r="BK111" s="17">
        <f t="shared" si="299"/>
        <v>1.1383381924198251E-2</v>
      </c>
      <c r="BL111" s="17">
        <f t="shared" si="299"/>
        <v>1.4773844231570181E-2</v>
      </c>
      <c r="BM111" s="17">
        <f t="shared" si="299"/>
        <v>1.8052745879692987E-2</v>
      </c>
      <c r="BN111" s="17">
        <f t="shared" si="299"/>
        <v>2.1251961342637845E-2</v>
      </c>
      <c r="BO111" s="17">
        <f t="shared" si="299"/>
        <v>2.4394258101884177E-2</v>
      </c>
      <c r="BP111" s="17">
        <f t="shared" si="299"/>
        <v>2.7495898644202984E-2</v>
      </c>
      <c r="BQ111" s="17">
        <f t="shared" si="299"/>
        <v>3.0568499031573559E-2</v>
      </c>
      <c r="BR111" s="17">
        <f t="shared" si="299"/>
        <v>3.3620356451123976E-2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300">10*E109</f>
        <v>4.0714285714285717E-2</v>
      </c>
      <c r="F112" s="21">
        <f t="shared" si="300"/>
        <v>3.7653061224489796E-2</v>
      </c>
      <c r="G112" s="21">
        <f t="shared" si="300"/>
        <v>3.5466472303207E-2</v>
      </c>
      <c r="H112" s="21">
        <f t="shared" si="300"/>
        <v>3.3904623073719289E-2</v>
      </c>
      <c r="I112" s="21">
        <f t="shared" si="300"/>
        <v>3.2789016481228062E-2</v>
      </c>
      <c r="J112" s="21">
        <f t="shared" si="300"/>
        <v>3.1992154629448613E-2</v>
      </c>
      <c r="K112" s="21">
        <f t="shared" si="300"/>
        <v>3.1422967592463297E-2</v>
      </c>
      <c r="L112" s="21">
        <f t="shared" si="300"/>
        <v>3.1016405423188068E-2</v>
      </c>
      <c r="M112" s="21">
        <f t="shared" si="300"/>
        <v>3.0726003873705766E-2</v>
      </c>
      <c r="N112" s="21">
        <f t="shared" si="300"/>
        <v>3.0518574195504116E-2</v>
      </c>
      <c r="P112" s="163"/>
      <c r="Q112" s="163"/>
      <c r="R112" s="20" t="s">
        <v>57</v>
      </c>
      <c r="S112" s="21">
        <f t="shared" ref="S112:AB112" si="301">10*S109</f>
        <v>4.0714285714285717E-2</v>
      </c>
      <c r="T112" s="21">
        <f t="shared" si="301"/>
        <v>3.7653061224489796E-2</v>
      </c>
      <c r="U112" s="21">
        <f t="shared" si="301"/>
        <v>3.5466472303207E-2</v>
      </c>
      <c r="V112" s="21">
        <f t="shared" si="301"/>
        <v>3.3904623073719289E-2</v>
      </c>
      <c r="W112" s="21">
        <f t="shared" si="301"/>
        <v>3.2789016481228062E-2</v>
      </c>
      <c r="X112" s="21">
        <f t="shared" si="301"/>
        <v>3.1992154629448613E-2</v>
      </c>
      <c r="Y112" s="21">
        <f t="shared" si="301"/>
        <v>3.1422967592463297E-2</v>
      </c>
      <c r="Z112" s="21">
        <f t="shared" si="301"/>
        <v>3.1016405423188068E-2</v>
      </c>
      <c r="AA112" s="21">
        <f t="shared" si="301"/>
        <v>3.0726003873705766E-2</v>
      </c>
      <c r="AB112" s="21">
        <f t="shared" si="301"/>
        <v>3.0518574195504116E-2</v>
      </c>
      <c r="AD112" s="163"/>
      <c r="AE112" s="163"/>
      <c r="AF112" s="20" t="s">
        <v>57</v>
      </c>
      <c r="AG112" s="21">
        <f t="shared" ref="AG112:AP112" si="302">10*AG109</f>
        <v>4.0714285714285717E-2</v>
      </c>
      <c r="AH112" s="21">
        <f t="shared" si="302"/>
        <v>3.7653061224489796E-2</v>
      </c>
      <c r="AI112" s="21">
        <f t="shared" si="302"/>
        <v>3.5466472303207E-2</v>
      </c>
      <c r="AJ112" s="21">
        <f t="shared" si="302"/>
        <v>3.3904623073719289E-2</v>
      </c>
      <c r="AK112" s="21">
        <f t="shared" si="302"/>
        <v>3.2789016481228062E-2</v>
      </c>
      <c r="AL112" s="21">
        <f t="shared" si="302"/>
        <v>3.1992154629448613E-2</v>
      </c>
      <c r="AM112" s="21">
        <f t="shared" si="302"/>
        <v>3.1422967592463297E-2</v>
      </c>
      <c r="AN112" s="21">
        <f t="shared" si="302"/>
        <v>3.1016405423188068E-2</v>
      </c>
      <c r="AO112" s="21">
        <f t="shared" si="302"/>
        <v>3.0726003873705766E-2</v>
      </c>
      <c r="AP112" s="21">
        <f t="shared" si="302"/>
        <v>3.0518574195504116E-2</v>
      </c>
      <c r="AR112" s="163"/>
      <c r="AS112" s="163"/>
      <c r="AT112" s="20" t="s">
        <v>57</v>
      </c>
      <c r="AU112" s="21">
        <f t="shared" ref="AU112:BD112" si="303">10*AU109</f>
        <v>4.0714285714285717E-2</v>
      </c>
      <c r="AV112" s="21">
        <f t="shared" si="303"/>
        <v>3.7653061224489796E-2</v>
      </c>
      <c r="AW112" s="21">
        <f t="shared" si="303"/>
        <v>3.5466472303207E-2</v>
      </c>
      <c r="AX112" s="21">
        <f t="shared" si="303"/>
        <v>3.3904623073719289E-2</v>
      </c>
      <c r="AY112" s="21">
        <f t="shared" si="303"/>
        <v>3.2789016481228062E-2</v>
      </c>
      <c r="AZ112" s="21">
        <f t="shared" si="303"/>
        <v>3.1992154629448613E-2</v>
      </c>
      <c r="BA112" s="21">
        <f t="shared" si="303"/>
        <v>3.1422967592463297E-2</v>
      </c>
      <c r="BB112" s="21">
        <f t="shared" si="303"/>
        <v>3.1016405423188068E-2</v>
      </c>
      <c r="BC112" s="21">
        <f t="shared" si="303"/>
        <v>3.0726003873705766E-2</v>
      </c>
      <c r="BD112" s="21">
        <f t="shared" si="303"/>
        <v>3.0518574195504116E-2</v>
      </c>
      <c r="BF112" s="163"/>
      <c r="BG112" s="163"/>
      <c r="BH112" s="20" t="s">
        <v>57</v>
      </c>
      <c r="BI112" s="21">
        <f t="shared" ref="BI112:BR112" si="304">10*BI109</f>
        <v>4.0714285714285717E-2</v>
      </c>
      <c r="BJ112" s="21">
        <f t="shared" si="304"/>
        <v>3.7653061224489796E-2</v>
      </c>
      <c r="BK112" s="21">
        <f t="shared" si="304"/>
        <v>3.5466472303207E-2</v>
      </c>
      <c r="BL112" s="21">
        <f t="shared" si="304"/>
        <v>3.3904623073719289E-2</v>
      </c>
      <c r="BM112" s="21">
        <f t="shared" si="304"/>
        <v>3.2789016481228062E-2</v>
      </c>
      <c r="BN112" s="21">
        <f t="shared" si="304"/>
        <v>3.1992154629448613E-2</v>
      </c>
      <c r="BO112" s="21">
        <f t="shared" si="304"/>
        <v>3.1422967592463297E-2</v>
      </c>
      <c r="BP112" s="21">
        <f t="shared" si="304"/>
        <v>3.1016405423188068E-2</v>
      </c>
      <c r="BQ112" s="21">
        <f t="shared" si="304"/>
        <v>3.0726003873705766E-2</v>
      </c>
      <c r="BR112" s="21">
        <f t="shared" si="304"/>
        <v>3.0518574195504116E-2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4.0714285714285717E-2</v>
      </c>
      <c r="F113" s="21">
        <f t="shared" ref="F113:N113" si="305">10*F111</f>
        <v>7.8367346938775506E-2</v>
      </c>
      <c r="G113" s="21">
        <f t="shared" si="305"/>
        <v>0.11383381924198251</v>
      </c>
      <c r="H113" s="21">
        <f t="shared" si="305"/>
        <v>0.14773844231570182</v>
      </c>
      <c r="I113" s="21">
        <f t="shared" si="305"/>
        <v>0.18052745879692988</v>
      </c>
      <c r="J113" s="21">
        <f t="shared" si="305"/>
        <v>0.21251961342637846</v>
      </c>
      <c r="K113" s="21">
        <f t="shared" si="305"/>
        <v>0.24394258101884175</v>
      </c>
      <c r="L113" s="21">
        <f t="shared" si="305"/>
        <v>0.27495898644202982</v>
      </c>
      <c r="M113" s="21">
        <f t="shared" si="305"/>
        <v>0.30568499031573559</v>
      </c>
      <c r="N113" s="21">
        <f t="shared" si="305"/>
        <v>0.33620356451123978</v>
      </c>
      <c r="P113" s="163"/>
      <c r="Q113" s="163"/>
      <c r="R113" s="20" t="s">
        <v>58</v>
      </c>
      <c r="S113" s="21">
        <f>10*S111</f>
        <v>4.0714285714285717E-2</v>
      </c>
      <c r="T113" s="21">
        <f t="shared" ref="T113:AB113" si="306">10*T111</f>
        <v>7.8367346938775506E-2</v>
      </c>
      <c r="U113" s="21">
        <f t="shared" si="306"/>
        <v>0.11383381924198251</v>
      </c>
      <c r="V113" s="21">
        <f t="shared" si="306"/>
        <v>0.14773844231570182</v>
      </c>
      <c r="W113" s="21">
        <f t="shared" si="306"/>
        <v>0.18052745879692988</v>
      </c>
      <c r="X113" s="21">
        <f t="shared" si="306"/>
        <v>0.21251961342637846</v>
      </c>
      <c r="Y113" s="21">
        <f t="shared" si="306"/>
        <v>0.24394258101884175</v>
      </c>
      <c r="Z113" s="21">
        <f t="shared" si="306"/>
        <v>0.27495898644202982</v>
      </c>
      <c r="AA113" s="21">
        <f t="shared" si="306"/>
        <v>0.30568499031573559</v>
      </c>
      <c r="AB113" s="21">
        <f t="shared" si="306"/>
        <v>0.33620356451123978</v>
      </c>
      <c r="AD113" s="163"/>
      <c r="AE113" s="163"/>
      <c r="AF113" s="20" t="s">
        <v>58</v>
      </c>
      <c r="AG113" s="21">
        <f>10*AG111</f>
        <v>4.0714285714285717E-2</v>
      </c>
      <c r="AH113" s="21">
        <f t="shared" ref="AH113:AP113" si="307">10*AH111</f>
        <v>7.8367346938775506E-2</v>
      </c>
      <c r="AI113" s="21">
        <f t="shared" si="307"/>
        <v>0.11383381924198251</v>
      </c>
      <c r="AJ113" s="21">
        <f t="shared" si="307"/>
        <v>0.14773844231570182</v>
      </c>
      <c r="AK113" s="21">
        <f t="shared" si="307"/>
        <v>0.18052745879692988</v>
      </c>
      <c r="AL113" s="21">
        <f t="shared" si="307"/>
        <v>0.21251961342637846</v>
      </c>
      <c r="AM113" s="21">
        <f t="shared" si="307"/>
        <v>0.24394258101884175</v>
      </c>
      <c r="AN113" s="21">
        <f t="shared" si="307"/>
        <v>0.27495898644202982</v>
      </c>
      <c r="AO113" s="21">
        <f t="shared" si="307"/>
        <v>0.30568499031573559</v>
      </c>
      <c r="AP113" s="21">
        <f t="shared" si="307"/>
        <v>0.33620356451123978</v>
      </c>
      <c r="AR113" s="163"/>
      <c r="AS113" s="163"/>
      <c r="AT113" s="20" t="s">
        <v>58</v>
      </c>
      <c r="AU113" s="21">
        <f>10*AU111</f>
        <v>4.0714285714285717E-2</v>
      </c>
      <c r="AV113" s="21">
        <f t="shared" ref="AV113:BD113" si="308">10*AV111</f>
        <v>7.8367346938775506E-2</v>
      </c>
      <c r="AW113" s="21">
        <f t="shared" si="308"/>
        <v>0.11383381924198251</v>
      </c>
      <c r="AX113" s="21">
        <f t="shared" si="308"/>
        <v>0.14773844231570182</v>
      </c>
      <c r="AY113" s="21">
        <f t="shared" si="308"/>
        <v>0.18052745879692988</v>
      </c>
      <c r="AZ113" s="21">
        <f t="shared" si="308"/>
        <v>0.21251961342637846</v>
      </c>
      <c r="BA113" s="21">
        <f t="shared" si="308"/>
        <v>0.24394258101884175</v>
      </c>
      <c r="BB113" s="21">
        <f t="shared" si="308"/>
        <v>0.27495898644202982</v>
      </c>
      <c r="BC113" s="21">
        <f t="shared" si="308"/>
        <v>0.30568499031573559</v>
      </c>
      <c r="BD113" s="21">
        <f t="shared" si="308"/>
        <v>0.33620356451123978</v>
      </c>
      <c r="BF113" s="163"/>
      <c r="BG113" s="163"/>
      <c r="BH113" s="20" t="s">
        <v>58</v>
      </c>
      <c r="BI113" s="21">
        <f>10*BI111</f>
        <v>4.0714285714285717E-2</v>
      </c>
      <c r="BJ113" s="21">
        <f t="shared" ref="BJ113:BR113" si="309">10*BJ111</f>
        <v>7.8367346938775506E-2</v>
      </c>
      <c r="BK113" s="21">
        <f t="shared" si="309"/>
        <v>0.11383381924198251</v>
      </c>
      <c r="BL113" s="21">
        <f t="shared" si="309"/>
        <v>0.14773844231570182</v>
      </c>
      <c r="BM113" s="21">
        <f t="shared" si="309"/>
        <v>0.18052745879692988</v>
      </c>
      <c r="BN113" s="21">
        <f t="shared" si="309"/>
        <v>0.21251961342637846</v>
      </c>
      <c r="BO113" s="21">
        <f t="shared" si="309"/>
        <v>0.24394258101884175</v>
      </c>
      <c r="BP113" s="21">
        <f t="shared" si="309"/>
        <v>0.27495898644202982</v>
      </c>
      <c r="BQ113" s="21">
        <f t="shared" si="309"/>
        <v>0.30568499031573559</v>
      </c>
      <c r="BR113" s="21">
        <f t="shared" si="309"/>
        <v>0.33620356451123978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310">E109*E$16/$E$4</f>
        <v>5.7000000000000002E-3</v>
      </c>
      <c r="F114" s="17">
        <f t="shared" si="310"/>
        <v>7.3800000000000003E-3</v>
      </c>
      <c r="G114" s="17">
        <f t="shared" si="310"/>
        <v>9.7320000000000011E-3</v>
      </c>
      <c r="H114" s="17">
        <f t="shared" si="310"/>
        <v>1.30248E-2</v>
      </c>
      <c r="I114" s="17">
        <f t="shared" si="310"/>
        <v>1.7634720000000003E-2</v>
      </c>
      <c r="J114" s="17">
        <f t="shared" si="310"/>
        <v>2.4088608000000001E-2</v>
      </c>
      <c r="K114" s="17">
        <f t="shared" si="310"/>
        <v>3.3124051200000004E-2</v>
      </c>
      <c r="L114" s="17">
        <f t="shared" si="310"/>
        <v>4.5773671679999996E-2</v>
      </c>
      <c r="M114" s="17">
        <f t="shared" si="310"/>
        <v>6.3483140352000006E-2</v>
      </c>
      <c r="N114" s="17">
        <f t="shared" si="310"/>
        <v>8.8276396492800016E-2</v>
      </c>
      <c r="P114" s="163"/>
      <c r="Q114" s="171" t="s">
        <v>45</v>
      </c>
      <c r="R114" s="16" t="s">
        <v>55</v>
      </c>
      <c r="S114" s="17">
        <f t="shared" ref="S114:AB114" si="311">S109*S$16/$E$4</f>
        <v>5.7000000000000002E-3</v>
      </c>
      <c r="T114" s="17">
        <f t="shared" si="311"/>
        <v>7.3800000000000003E-3</v>
      </c>
      <c r="U114" s="17">
        <f t="shared" si="311"/>
        <v>9.7320000000000011E-3</v>
      </c>
      <c r="V114" s="17">
        <f t="shared" si="311"/>
        <v>1.30248E-2</v>
      </c>
      <c r="W114" s="17">
        <f t="shared" si="311"/>
        <v>1.7634720000000003E-2</v>
      </c>
      <c r="X114" s="17">
        <f t="shared" si="311"/>
        <v>2.4088608000000001E-2</v>
      </c>
      <c r="Y114" s="17">
        <f t="shared" si="311"/>
        <v>3.3124051200000004E-2</v>
      </c>
      <c r="Z114" s="17">
        <f t="shared" si="311"/>
        <v>4.5773671679999996E-2</v>
      </c>
      <c r="AA114" s="17">
        <f t="shared" si="311"/>
        <v>6.3483140352000006E-2</v>
      </c>
      <c r="AB114" s="17">
        <f t="shared" si="311"/>
        <v>8.8276396492800016E-2</v>
      </c>
      <c r="AD114" s="163"/>
      <c r="AE114" s="171" t="s">
        <v>45</v>
      </c>
      <c r="AF114" s="16" t="s">
        <v>55</v>
      </c>
      <c r="AG114" s="17">
        <f t="shared" ref="AG114:AP114" si="312">AG109*AG$16/$E$4</f>
        <v>5.7000000000000002E-3</v>
      </c>
      <c r="AH114" s="17">
        <f t="shared" si="312"/>
        <v>7.3800000000000003E-3</v>
      </c>
      <c r="AI114" s="17">
        <f t="shared" si="312"/>
        <v>9.7320000000000011E-3</v>
      </c>
      <c r="AJ114" s="17">
        <f t="shared" si="312"/>
        <v>1.30248E-2</v>
      </c>
      <c r="AK114" s="17">
        <f t="shared" si="312"/>
        <v>1.7634720000000003E-2</v>
      </c>
      <c r="AL114" s="17">
        <f t="shared" si="312"/>
        <v>2.4088608000000001E-2</v>
      </c>
      <c r="AM114" s="17">
        <f t="shared" si="312"/>
        <v>3.3124051200000004E-2</v>
      </c>
      <c r="AN114" s="17">
        <f t="shared" si="312"/>
        <v>4.5773671679999996E-2</v>
      </c>
      <c r="AO114" s="17">
        <f t="shared" si="312"/>
        <v>6.3483140352000006E-2</v>
      </c>
      <c r="AP114" s="17">
        <f t="shared" si="312"/>
        <v>8.8276396492800016E-2</v>
      </c>
      <c r="AR114" s="163"/>
      <c r="AS114" s="171" t="s">
        <v>45</v>
      </c>
      <c r="AT114" s="16" t="s">
        <v>55</v>
      </c>
      <c r="AU114" s="17">
        <f t="shared" ref="AU114:BD114" si="313">AU109*AU$16/$E$4</f>
        <v>5.7000000000000002E-3</v>
      </c>
      <c r="AV114" s="17">
        <f t="shared" si="313"/>
        <v>7.3800000000000003E-3</v>
      </c>
      <c r="AW114" s="17">
        <f t="shared" si="313"/>
        <v>9.7320000000000011E-3</v>
      </c>
      <c r="AX114" s="17">
        <f t="shared" si="313"/>
        <v>1.30248E-2</v>
      </c>
      <c r="AY114" s="17">
        <f t="shared" si="313"/>
        <v>1.7634720000000003E-2</v>
      </c>
      <c r="AZ114" s="17">
        <f t="shared" si="313"/>
        <v>2.4088608000000001E-2</v>
      </c>
      <c r="BA114" s="17">
        <f t="shared" si="313"/>
        <v>3.3124051200000004E-2</v>
      </c>
      <c r="BB114" s="17">
        <f t="shared" si="313"/>
        <v>4.5773671679999996E-2</v>
      </c>
      <c r="BC114" s="17">
        <f t="shared" si="313"/>
        <v>6.3483140352000006E-2</v>
      </c>
      <c r="BD114" s="17">
        <f t="shared" si="313"/>
        <v>8.8276396492800016E-2</v>
      </c>
      <c r="BF114" s="163"/>
      <c r="BG114" s="171" t="s">
        <v>45</v>
      </c>
      <c r="BH114" s="16" t="s">
        <v>55</v>
      </c>
      <c r="BI114" s="17">
        <f t="shared" ref="BI114:BR114" si="314">BI109*BI$16/$E$4</f>
        <v>5.7000000000000002E-3</v>
      </c>
      <c r="BJ114" s="17">
        <f t="shared" si="314"/>
        <v>7.3800000000000003E-3</v>
      </c>
      <c r="BK114" s="17">
        <f t="shared" si="314"/>
        <v>9.7320000000000011E-3</v>
      </c>
      <c r="BL114" s="17">
        <f t="shared" si="314"/>
        <v>1.30248E-2</v>
      </c>
      <c r="BM114" s="17">
        <f t="shared" si="314"/>
        <v>1.7634720000000003E-2</v>
      </c>
      <c r="BN114" s="17">
        <f t="shared" si="314"/>
        <v>2.4088608000000001E-2</v>
      </c>
      <c r="BO114" s="17">
        <f t="shared" si="314"/>
        <v>3.3124051200000004E-2</v>
      </c>
      <c r="BP114" s="17">
        <f t="shared" si="314"/>
        <v>4.5773671679999996E-2</v>
      </c>
      <c r="BQ114" s="17">
        <f t="shared" si="314"/>
        <v>6.3483140352000006E-2</v>
      </c>
      <c r="BR114" s="17">
        <f t="shared" si="314"/>
        <v>8.8276396492800016E-2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1.0694304000000002E-2</v>
      </c>
      <c r="J115" s="18"/>
      <c r="K115" s="18"/>
      <c r="L115" s="18"/>
      <c r="M115" s="18"/>
      <c r="N115" s="18">
        <f>SUM(E114:N114)/10</f>
        <v>3.0821738772480001E-2</v>
      </c>
      <c r="P115" s="163"/>
      <c r="Q115" s="165"/>
      <c r="R115" s="16" t="s">
        <v>56</v>
      </c>
      <c r="S115" s="17"/>
      <c r="T115" s="17"/>
      <c r="U115" s="17"/>
      <c r="V115" s="17"/>
      <c r="W115" s="18">
        <f>SUM(S114:W114)/5</f>
        <v>1.0694304000000002E-2</v>
      </c>
      <c r="X115" s="18"/>
      <c r="Y115" s="18"/>
      <c r="Z115" s="18"/>
      <c r="AA115" s="18"/>
      <c r="AB115" s="18">
        <f>SUM(S114:AB114)/10</f>
        <v>3.0821738772480001E-2</v>
      </c>
      <c r="AD115" s="163"/>
      <c r="AE115" s="165"/>
      <c r="AF115" s="16" t="s">
        <v>56</v>
      </c>
      <c r="AG115" s="17"/>
      <c r="AH115" s="17"/>
      <c r="AI115" s="17"/>
      <c r="AJ115" s="17"/>
      <c r="AK115" s="18">
        <f>SUM(AG114:AK114)/5</f>
        <v>1.0694304000000002E-2</v>
      </c>
      <c r="AL115" s="18"/>
      <c r="AM115" s="18"/>
      <c r="AN115" s="18"/>
      <c r="AO115" s="18"/>
      <c r="AP115" s="18">
        <f>SUM(AG114:AP114)/10</f>
        <v>3.0821738772480001E-2</v>
      </c>
      <c r="AR115" s="163"/>
      <c r="AS115" s="165"/>
      <c r="AT115" s="16" t="s">
        <v>56</v>
      </c>
      <c r="AU115" s="17"/>
      <c r="AV115" s="17"/>
      <c r="AW115" s="17"/>
      <c r="AX115" s="17"/>
      <c r="AY115" s="18">
        <f>SUM(AU114:AY114)/5</f>
        <v>1.0694304000000002E-2</v>
      </c>
      <c r="AZ115" s="18"/>
      <c r="BA115" s="18"/>
      <c r="BB115" s="18"/>
      <c r="BC115" s="18"/>
      <c r="BD115" s="18">
        <f>SUM(AU114:BD114)/10</f>
        <v>3.0821738772480001E-2</v>
      </c>
      <c r="BF115" s="163"/>
      <c r="BG115" s="165"/>
      <c r="BH115" s="16" t="s">
        <v>56</v>
      </c>
      <c r="BI115" s="17"/>
      <c r="BJ115" s="17"/>
      <c r="BK115" s="17"/>
      <c r="BL115" s="17"/>
      <c r="BM115" s="18">
        <f>SUM(BI114:BM114)/5</f>
        <v>1.0694304000000002E-2</v>
      </c>
      <c r="BN115" s="18"/>
      <c r="BO115" s="18"/>
      <c r="BP115" s="18"/>
      <c r="BQ115" s="18"/>
      <c r="BR115" s="18">
        <f>SUM(BI114:BR114)/10</f>
        <v>3.0821738772480001E-2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315">E112*E$16</f>
        <v>5700</v>
      </c>
      <c r="F116" s="24">
        <f t="shared" si="315"/>
        <v>7380</v>
      </c>
      <c r="G116" s="24">
        <f t="shared" si="315"/>
        <v>9732</v>
      </c>
      <c r="H116" s="24">
        <f t="shared" si="315"/>
        <v>13024.800000000003</v>
      </c>
      <c r="I116" s="24">
        <f t="shared" si="315"/>
        <v>17634.72</v>
      </c>
      <c r="J116" s="24">
        <f t="shared" si="315"/>
        <v>24088.608</v>
      </c>
      <c r="K116" s="24">
        <f t="shared" si="315"/>
        <v>33124.051200000002</v>
      </c>
      <c r="L116" s="24">
        <f t="shared" si="315"/>
        <v>45773.671679999999</v>
      </c>
      <c r="M116" s="24">
        <f t="shared" si="315"/>
        <v>63483.140352000009</v>
      </c>
      <c r="N116" s="24">
        <f t="shared" si="315"/>
        <v>88276.396492800006</v>
      </c>
      <c r="P116" s="163"/>
      <c r="Q116" s="163"/>
      <c r="R116" s="20" t="s">
        <v>57</v>
      </c>
      <c r="S116" s="24">
        <f t="shared" ref="S116:AB116" si="316">S112*S$16</f>
        <v>5700</v>
      </c>
      <c r="T116" s="24">
        <f t="shared" si="316"/>
        <v>7380</v>
      </c>
      <c r="U116" s="24">
        <f t="shared" si="316"/>
        <v>9732</v>
      </c>
      <c r="V116" s="24">
        <f t="shared" si="316"/>
        <v>13024.800000000003</v>
      </c>
      <c r="W116" s="24">
        <f t="shared" si="316"/>
        <v>17634.72</v>
      </c>
      <c r="X116" s="24">
        <f t="shared" si="316"/>
        <v>24088.608</v>
      </c>
      <c r="Y116" s="24">
        <f t="shared" si="316"/>
        <v>33124.051200000002</v>
      </c>
      <c r="Z116" s="24">
        <f t="shared" si="316"/>
        <v>45773.671679999999</v>
      </c>
      <c r="AA116" s="24">
        <f t="shared" si="316"/>
        <v>63483.140352000009</v>
      </c>
      <c r="AB116" s="24">
        <f t="shared" si="316"/>
        <v>88276.396492800006</v>
      </c>
      <c r="AD116" s="163"/>
      <c r="AE116" s="163"/>
      <c r="AF116" s="20" t="s">
        <v>57</v>
      </c>
      <c r="AG116" s="24">
        <f t="shared" ref="AG116:AP116" si="317">AG112*AG$16</f>
        <v>5700</v>
      </c>
      <c r="AH116" s="24">
        <f t="shared" si="317"/>
        <v>7380</v>
      </c>
      <c r="AI116" s="24">
        <f t="shared" si="317"/>
        <v>9732</v>
      </c>
      <c r="AJ116" s="24">
        <f t="shared" si="317"/>
        <v>13024.800000000003</v>
      </c>
      <c r="AK116" s="24">
        <f t="shared" si="317"/>
        <v>17634.72</v>
      </c>
      <c r="AL116" s="24">
        <f t="shared" si="317"/>
        <v>24088.608</v>
      </c>
      <c r="AM116" s="24">
        <f t="shared" si="317"/>
        <v>33124.051200000002</v>
      </c>
      <c r="AN116" s="24">
        <f t="shared" si="317"/>
        <v>45773.671679999999</v>
      </c>
      <c r="AO116" s="24">
        <f t="shared" si="317"/>
        <v>63483.140352000009</v>
      </c>
      <c r="AP116" s="24">
        <f t="shared" si="317"/>
        <v>88276.396492800006</v>
      </c>
      <c r="AR116" s="163"/>
      <c r="AS116" s="163"/>
      <c r="AT116" s="20" t="s">
        <v>57</v>
      </c>
      <c r="AU116" s="24">
        <f t="shared" ref="AU116:BD116" si="318">AU112*AU$16</f>
        <v>5700</v>
      </c>
      <c r="AV116" s="24">
        <f t="shared" si="318"/>
        <v>7380</v>
      </c>
      <c r="AW116" s="24">
        <f t="shared" si="318"/>
        <v>9732</v>
      </c>
      <c r="AX116" s="24">
        <f t="shared" si="318"/>
        <v>13024.800000000003</v>
      </c>
      <c r="AY116" s="24">
        <f t="shared" si="318"/>
        <v>17634.72</v>
      </c>
      <c r="AZ116" s="24">
        <f t="shared" si="318"/>
        <v>24088.608</v>
      </c>
      <c r="BA116" s="24">
        <f t="shared" si="318"/>
        <v>33124.051200000002</v>
      </c>
      <c r="BB116" s="24">
        <f t="shared" si="318"/>
        <v>45773.671679999999</v>
      </c>
      <c r="BC116" s="24">
        <f t="shared" si="318"/>
        <v>63483.140352000009</v>
      </c>
      <c r="BD116" s="24">
        <f t="shared" si="318"/>
        <v>88276.396492800006</v>
      </c>
      <c r="BF116" s="163"/>
      <c r="BG116" s="163"/>
      <c r="BH116" s="20" t="s">
        <v>57</v>
      </c>
      <c r="BI116" s="24">
        <f t="shared" ref="BI116:BR116" si="319">BI112*BI$16</f>
        <v>5700</v>
      </c>
      <c r="BJ116" s="24">
        <f t="shared" si="319"/>
        <v>7380</v>
      </c>
      <c r="BK116" s="24">
        <f t="shared" si="319"/>
        <v>9732</v>
      </c>
      <c r="BL116" s="24">
        <f t="shared" si="319"/>
        <v>13024.800000000003</v>
      </c>
      <c r="BM116" s="24">
        <f t="shared" si="319"/>
        <v>17634.72</v>
      </c>
      <c r="BN116" s="24">
        <f t="shared" si="319"/>
        <v>24088.608</v>
      </c>
      <c r="BO116" s="24">
        <f t="shared" si="319"/>
        <v>33124.051200000002</v>
      </c>
      <c r="BP116" s="24">
        <f t="shared" si="319"/>
        <v>45773.671679999999</v>
      </c>
      <c r="BQ116" s="24">
        <f t="shared" si="319"/>
        <v>63483.140352000009</v>
      </c>
      <c r="BR116" s="24">
        <f t="shared" si="319"/>
        <v>88276.396492800006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10694.304</v>
      </c>
      <c r="J117" s="24"/>
      <c r="K117" s="24"/>
      <c r="L117" s="24"/>
      <c r="M117" s="24"/>
      <c r="N117" s="24">
        <f>SUM(E116:N116)/10</f>
        <v>30821.738772480003</v>
      </c>
      <c r="P117" s="163"/>
      <c r="Q117" s="163"/>
      <c r="R117" s="20" t="s">
        <v>59</v>
      </c>
      <c r="S117" s="25"/>
      <c r="T117" s="25"/>
      <c r="U117" s="25"/>
      <c r="V117" s="25"/>
      <c r="W117" s="24">
        <f>SUM(S116:W116)/5</f>
        <v>10694.304</v>
      </c>
      <c r="X117" s="24"/>
      <c r="Y117" s="24"/>
      <c r="Z117" s="24"/>
      <c r="AA117" s="24"/>
      <c r="AB117" s="24">
        <f>SUM(S116:AB116)/10</f>
        <v>30821.738772480003</v>
      </c>
      <c r="AD117" s="163"/>
      <c r="AE117" s="163"/>
      <c r="AF117" s="20" t="s">
        <v>59</v>
      </c>
      <c r="AG117" s="25"/>
      <c r="AH117" s="25"/>
      <c r="AI117" s="25"/>
      <c r="AJ117" s="25"/>
      <c r="AK117" s="24">
        <f>SUM(AG116:AK116)/5</f>
        <v>10694.304</v>
      </c>
      <c r="AL117" s="24"/>
      <c r="AM117" s="24"/>
      <c r="AN117" s="24"/>
      <c r="AO117" s="24"/>
      <c r="AP117" s="24">
        <f>SUM(AG116:AP116)/10</f>
        <v>30821.738772480003</v>
      </c>
      <c r="AR117" s="163"/>
      <c r="AS117" s="163"/>
      <c r="AT117" s="20" t="s">
        <v>59</v>
      </c>
      <c r="AU117" s="25"/>
      <c r="AV117" s="25"/>
      <c r="AW117" s="25"/>
      <c r="AX117" s="25"/>
      <c r="AY117" s="24">
        <f>SUM(AU116:AY116)/5</f>
        <v>10694.304</v>
      </c>
      <c r="AZ117" s="24"/>
      <c r="BA117" s="24"/>
      <c r="BB117" s="24"/>
      <c r="BC117" s="24"/>
      <c r="BD117" s="24">
        <f>SUM(AU116:BD116)/10</f>
        <v>30821.738772480003</v>
      </c>
      <c r="BF117" s="163"/>
      <c r="BG117" s="163"/>
      <c r="BH117" s="20" t="s">
        <v>59</v>
      </c>
      <c r="BI117" s="25"/>
      <c r="BJ117" s="25"/>
      <c r="BK117" s="25"/>
      <c r="BL117" s="25"/>
      <c r="BM117" s="24">
        <f>SUM(BI116:BM116)/5</f>
        <v>10694.304</v>
      </c>
      <c r="BN117" s="24"/>
      <c r="BO117" s="24"/>
      <c r="BP117" s="24"/>
      <c r="BQ117" s="24"/>
      <c r="BR117" s="24">
        <f>SUM(BI116:BR116)/10</f>
        <v>30821.738772480003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5700</v>
      </c>
      <c r="F118" s="25">
        <f t="shared" ref="F118:N118" si="320">E118+F116</f>
        <v>13080</v>
      </c>
      <c r="G118" s="25">
        <f t="shared" si="320"/>
        <v>22812</v>
      </c>
      <c r="H118" s="25">
        <f t="shared" si="320"/>
        <v>35836.800000000003</v>
      </c>
      <c r="I118" s="25">
        <f t="shared" si="320"/>
        <v>53471.520000000004</v>
      </c>
      <c r="J118" s="25">
        <f t="shared" si="320"/>
        <v>77560.127999999997</v>
      </c>
      <c r="K118" s="25">
        <f t="shared" si="320"/>
        <v>110684.1792</v>
      </c>
      <c r="L118" s="25">
        <f t="shared" si="320"/>
        <v>156457.85087999998</v>
      </c>
      <c r="M118" s="25">
        <f t="shared" si="320"/>
        <v>219940.991232</v>
      </c>
      <c r="N118" s="25">
        <f t="shared" si="320"/>
        <v>308217.38772480004</v>
      </c>
      <c r="P118" s="163"/>
      <c r="Q118" s="163"/>
      <c r="R118" s="20" t="s">
        <v>58</v>
      </c>
      <c r="S118" s="25">
        <f>S116</f>
        <v>5700</v>
      </c>
      <c r="T118" s="25">
        <f t="shared" ref="T118:AB118" si="321">S118+T116</f>
        <v>13080</v>
      </c>
      <c r="U118" s="25">
        <f t="shared" si="321"/>
        <v>22812</v>
      </c>
      <c r="V118" s="25">
        <f t="shared" si="321"/>
        <v>35836.800000000003</v>
      </c>
      <c r="W118" s="25">
        <f t="shared" si="321"/>
        <v>53471.520000000004</v>
      </c>
      <c r="X118" s="25">
        <f t="shared" si="321"/>
        <v>77560.127999999997</v>
      </c>
      <c r="Y118" s="25">
        <f t="shared" si="321"/>
        <v>110684.1792</v>
      </c>
      <c r="Z118" s="25">
        <f t="shared" si="321"/>
        <v>156457.85087999998</v>
      </c>
      <c r="AA118" s="25">
        <f t="shared" si="321"/>
        <v>219940.991232</v>
      </c>
      <c r="AB118" s="25">
        <f t="shared" si="321"/>
        <v>308217.38772480004</v>
      </c>
      <c r="AD118" s="163"/>
      <c r="AE118" s="163"/>
      <c r="AF118" s="20" t="s">
        <v>58</v>
      </c>
      <c r="AG118" s="25">
        <f>AG116</f>
        <v>5700</v>
      </c>
      <c r="AH118" s="25">
        <f t="shared" ref="AH118:AP118" si="322">AG118+AH116</f>
        <v>13080</v>
      </c>
      <c r="AI118" s="25">
        <f t="shared" si="322"/>
        <v>22812</v>
      </c>
      <c r="AJ118" s="25">
        <f t="shared" si="322"/>
        <v>35836.800000000003</v>
      </c>
      <c r="AK118" s="25">
        <f t="shared" si="322"/>
        <v>53471.520000000004</v>
      </c>
      <c r="AL118" s="25">
        <f t="shared" si="322"/>
        <v>77560.127999999997</v>
      </c>
      <c r="AM118" s="25">
        <f t="shared" si="322"/>
        <v>110684.1792</v>
      </c>
      <c r="AN118" s="25">
        <f t="shared" si="322"/>
        <v>156457.85087999998</v>
      </c>
      <c r="AO118" s="25">
        <f t="shared" si="322"/>
        <v>219940.991232</v>
      </c>
      <c r="AP118" s="25">
        <f t="shared" si="322"/>
        <v>308217.38772480004</v>
      </c>
      <c r="AR118" s="163"/>
      <c r="AS118" s="163"/>
      <c r="AT118" s="20" t="s">
        <v>58</v>
      </c>
      <c r="AU118" s="25">
        <f>AU116</f>
        <v>5700</v>
      </c>
      <c r="AV118" s="25">
        <f t="shared" ref="AV118:BD118" si="323">AU118+AV116</f>
        <v>13080</v>
      </c>
      <c r="AW118" s="25">
        <f t="shared" si="323"/>
        <v>22812</v>
      </c>
      <c r="AX118" s="25">
        <f t="shared" si="323"/>
        <v>35836.800000000003</v>
      </c>
      <c r="AY118" s="25">
        <f t="shared" si="323"/>
        <v>53471.520000000004</v>
      </c>
      <c r="AZ118" s="25">
        <f t="shared" si="323"/>
        <v>77560.127999999997</v>
      </c>
      <c r="BA118" s="25">
        <f t="shared" si="323"/>
        <v>110684.1792</v>
      </c>
      <c r="BB118" s="25">
        <f t="shared" si="323"/>
        <v>156457.85087999998</v>
      </c>
      <c r="BC118" s="25">
        <f t="shared" si="323"/>
        <v>219940.991232</v>
      </c>
      <c r="BD118" s="25">
        <f t="shared" si="323"/>
        <v>308217.38772480004</v>
      </c>
      <c r="BF118" s="163"/>
      <c r="BG118" s="163"/>
      <c r="BH118" s="20" t="s">
        <v>58</v>
      </c>
      <c r="BI118" s="25">
        <f>BI116</f>
        <v>5700</v>
      </c>
      <c r="BJ118" s="25">
        <f t="shared" ref="BJ118:BR118" si="324">BI118+BJ116</f>
        <v>13080</v>
      </c>
      <c r="BK118" s="25">
        <f t="shared" si="324"/>
        <v>22812</v>
      </c>
      <c r="BL118" s="25">
        <f t="shared" si="324"/>
        <v>35836.800000000003</v>
      </c>
      <c r="BM118" s="25">
        <f t="shared" si="324"/>
        <v>53471.520000000004</v>
      </c>
      <c r="BN118" s="25">
        <f t="shared" si="324"/>
        <v>77560.127999999997</v>
      </c>
      <c r="BO118" s="25">
        <f t="shared" si="324"/>
        <v>110684.1792</v>
      </c>
      <c r="BP118" s="25">
        <f t="shared" si="324"/>
        <v>156457.85087999998</v>
      </c>
      <c r="BQ118" s="25">
        <f t="shared" si="324"/>
        <v>219940.991232</v>
      </c>
      <c r="BR118" s="25">
        <f t="shared" si="324"/>
        <v>308217.38772480004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5.7000000000000002E-3</v>
      </c>
      <c r="F119" s="17">
        <f>F111*F$16/$E$4-E119</f>
        <v>9.6600000000000002E-3</v>
      </c>
      <c r="G119" s="17">
        <f>G111*G$16/$E$4-F119-E119</f>
        <v>1.5875999999999998E-2</v>
      </c>
      <c r="H119" s="17">
        <f>H111*H$16/$E$4-G119-F119-E119</f>
        <v>2.5519200000000002E-2</v>
      </c>
      <c r="I119" s="17">
        <f>I111*I$16/$E$4-H119-G119-F119-E119</f>
        <v>4.0336800000000006E-2</v>
      </c>
      <c r="J119" s="17">
        <f>J111*J$16/$E$4-I119-H119-G119-F119-E119</f>
        <v>6.292540799999996E-2</v>
      </c>
      <c r="K119" s="17">
        <f>K111*K$16/$E$4-J119-I119-H119-G119-F119-E119</f>
        <v>9.7131014400000062E-2</v>
      </c>
      <c r="L119" s="17">
        <f>L111*L$16/$E$4-K119-J119-I119-H119-G119-F119-E119</f>
        <v>0.14863304063999999</v>
      </c>
      <c r="M119" s="17">
        <f>M111*M$16/$E$4-L119-K119-J119-I119-H119-G119-F119-E119</f>
        <v>0.22579572556800001</v>
      </c>
      <c r="N119" s="17">
        <f>N111*N$16/$E$4-M119-L119-K119-J119-I119-H119-G119-F119-E119</f>
        <v>0.34090727193600023</v>
      </c>
      <c r="P119" s="163"/>
      <c r="Q119" s="171" t="s">
        <v>44</v>
      </c>
      <c r="R119" s="16" t="s">
        <v>55</v>
      </c>
      <c r="S119" s="17">
        <f>S111*S$16/$E$4</f>
        <v>5.7000000000000002E-3</v>
      </c>
      <c r="T119" s="17">
        <f>T111*T$16/$E$4-S119</f>
        <v>9.6600000000000002E-3</v>
      </c>
      <c r="U119" s="17">
        <f>U111*U$16/$E$4-T119-S119</f>
        <v>1.5875999999999998E-2</v>
      </c>
      <c r="V119" s="17">
        <f>V111*V$16/$E$4-U119-T119-S119</f>
        <v>2.5519200000000002E-2</v>
      </c>
      <c r="W119" s="17">
        <f>W111*W$16/$E$4-V119-U119-T119-S119</f>
        <v>4.0336800000000006E-2</v>
      </c>
      <c r="X119" s="17">
        <f>X111*X$16/$E$4-W119-V119-U119-T119-S119</f>
        <v>6.292540799999996E-2</v>
      </c>
      <c r="Y119" s="17">
        <f>Y111*Y$16/$E$4-X119-W119-V119-U119-T119-S119</f>
        <v>9.7131014400000062E-2</v>
      </c>
      <c r="Z119" s="17">
        <f>Z111*Z$16/$E$4-Y119-X119-W119-V119-U119-T119-S119</f>
        <v>0.14863304063999999</v>
      </c>
      <c r="AA119" s="17">
        <f>AA111*AA$16/$E$4-Z119-Y119-X119-W119-V119-U119-T119-S119</f>
        <v>0.22579572556800001</v>
      </c>
      <c r="AB119" s="17">
        <f>AB111*AB$16/$E$4-AA119-Z119-Y119-X119-W119-V119-U119-T119-S119</f>
        <v>0.34090727193600023</v>
      </c>
      <c r="AD119" s="163"/>
      <c r="AE119" s="171" t="s">
        <v>44</v>
      </c>
      <c r="AF119" s="16" t="s">
        <v>55</v>
      </c>
      <c r="AG119" s="17">
        <f>AG111*AG$16/$E$4</f>
        <v>5.7000000000000002E-3</v>
      </c>
      <c r="AH119" s="17">
        <f>AH111*AH$16/$E$4-AG119</f>
        <v>9.6600000000000002E-3</v>
      </c>
      <c r="AI119" s="17">
        <f>AI111*AI$16/$E$4-AH119-AG119</f>
        <v>1.5875999999999998E-2</v>
      </c>
      <c r="AJ119" s="17">
        <f>AJ111*AJ$16/$E$4-AI119-AH119-AG119</f>
        <v>2.5519200000000002E-2</v>
      </c>
      <c r="AK119" s="17">
        <f>AK111*AK$16/$E$4-AJ119-AI119-AH119-AG119</f>
        <v>4.0336800000000006E-2</v>
      </c>
      <c r="AL119" s="17">
        <f>AL111*AL$16/$E$4-AK119-AJ119-AI119-AH119-AG119</f>
        <v>6.292540799999996E-2</v>
      </c>
      <c r="AM119" s="17">
        <f>AM111*AM$16/$E$4-AL119-AK119-AJ119-AI119-AH119-AG119</f>
        <v>9.7131014400000062E-2</v>
      </c>
      <c r="AN119" s="17">
        <f>AN111*AN$16/$E$4-AM119-AL119-AK119-AJ119-AI119-AH119-AG119</f>
        <v>0.14863304063999999</v>
      </c>
      <c r="AO119" s="17">
        <f>AO111*AO$16/$E$4-AN119-AM119-AL119-AK119-AJ119-AI119-AH119-AG119</f>
        <v>0.22579572556800001</v>
      </c>
      <c r="AP119" s="17">
        <f>AP111*AP$16/$E$4-AO119-AN119-AM119-AL119-AK119-AJ119-AI119-AH119-AG119</f>
        <v>0.34090727193600023</v>
      </c>
      <c r="AR119" s="163"/>
      <c r="AS119" s="171" t="s">
        <v>44</v>
      </c>
      <c r="AT119" s="16" t="s">
        <v>55</v>
      </c>
      <c r="AU119" s="17">
        <f>AU111*AU$16/$E$4</f>
        <v>5.7000000000000002E-3</v>
      </c>
      <c r="AV119" s="17">
        <f>AV111*AV$16/$E$4-AU119</f>
        <v>9.6600000000000002E-3</v>
      </c>
      <c r="AW119" s="17">
        <f>AW111*AW$16/$E$4-AV119-AU119</f>
        <v>1.5875999999999998E-2</v>
      </c>
      <c r="AX119" s="17">
        <f>AX111*AX$16/$E$4-AW119-AV119-AU119</f>
        <v>2.5519200000000002E-2</v>
      </c>
      <c r="AY119" s="17">
        <f>AY111*AY$16/$E$4-AX119-AW119-AV119-AU119</f>
        <v>4.0336800000000006E-2</v>
      </c>
      <c r="AZ119" s="17">
        <f>AZ111*AZ$16/$E$4-AY119-AX119-AW119-AV119-AU119</f>
        <v>6.292540799999996E-2</v>
      </c>
      <c r="BA119" s="17">
        <f>BA111*BA$16/$E$4-AZ119-AY119-AX119-AW119-AV119-AU119</f>
        <v>9.7131014400000062E-2</v>
      </c>
      <c r="BB119" s="17">
        <f>BB111*BB$16/$E$4-BA119-AZ119-AY119-AX119-AW119-AV119-AU119</f>
        <v>0.14863304063999999</v>
      </c>
      <c r="BC119" s="17">
        <f>BC111*BC$16/$E$4-BB119-BA119-AZ119-AY119-AX119-AW119-AV119-AU119</f>
        <v>0.22579572556800001</v>
      </c>
      <c r="BD119" s="17">
        <f>BD111*BD$16/$E$4-BC119-BB119-BA119-AZ119-AY119-AX119-AW119-AV119-AU119</f>
        <v>0.34090727193600023</v>
      </c>
      <c r="BF119" s="163"/>
      <c r="BG119" s="171" t="s">
        <v>44</v>
      </c>
      <c r="BH119" s="16" t="s">
        <v>55</v>
      </c>
      <c r="BI119" s="17">
        <f>BI111*BI$16/$E$4</f>
        <v>5.7000000000000002E-3</v>
      </c>
      <c r="BJ119" s="17">
        <f>BJ111*BJ$16/$E$4-BI119</f>
        <v>9.6600000000000002E-3</v>
      </c>
      <c r="BK119" s="17">
        <f>BK111*BK$16/$E$4-BJ119-BI119</f>
        <v>1.5875999999999998E-2</v>
      </c>
      <c r="BL119" s="17">
        <f>BL111*BL$16/$E$4-BK119-BJ119-BI119</f>
        <v>2.5519200000000002E-2</v>
      </c>
      <c r="BM119" s="17">
        <f>BM111*BM$16/$E$4-BL119-BK119-BJ119-BI119</f>
        <v>4.0336800000000006E-2</v>
      </c>
      <c r="BN119" s="17">
        <f>BN111*BN$16/$E$4-BM119-BL119-BK119-BJ119-BI119</f>
        <v>6.292540799999996E-2</v>
      </c>
      <c r="BO119" s="17">
        <f>BO111*BO$16/$E$4-BN119-BM119-BL119-BK119-BJ119-BI119</f>
        <v>9.7131014400000062E-2</v>
      </c>
      <c r="BP119" s="17">
        <f>BP111*BP$16/$E$4-BO119-BN119-BM119-BL119-BK119-BJ119-BI119</f>
        <v>0.14863304063999999</v>
      </c>
      <c r="BQ119" s="17">
        <f>BQ111*BQ$16/$E$4-BP119-BO119-BN119-BM119-BL119-BK119-BJ119-BI119</f>
        <v>0.22579572556800001</v>
      </c>
      <c r="BR119" s="17">
        <f>BR111*BR$16/$E$4-BQ119-BP119-BO119-BN119-BM119-BL119-BK119-BJ119-BI119</f>
        <v>0.34090727193600023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1.9418400000000002E-2</v>
      </c>
      <c r="J120" s="18"/>
      <c r="K120" s="18"/>
      <c r="L120" s="18"/>
      <c r="M120" s="18"/>
      <c r="N120" s="18">
        <f>SUM(E119:N119)/10</f>
        <v>9.7248446054400028E-2</v>
      </c>
      <c r="P120" s="163"/>
      <c r="Q120" s="165"/>
      <c r="R120" s="16" t="s">
        <v>56</v>
      </c>
      <c r="S120" s="18"/>
      <c r="T120" s="18"/>
      <c r="U120" s="18"/>
      <c r="V120" s="18"/>
      <c r="W120" s="18">
        <f>SUM(S119:W119)/5</f>
        <v>1.9418400000000002E-2</v>
      </c>
      <c r="X120" s="18"/>
      <c r="Y120" s="18"/>
      <c r="Z120" s="18"/>
      <c r="AA120" s="18"/>
      <c r="AB120" s="18">
        <f>SUM(S119:AB119)/10</f>
        <v>9.7248446054400028E-2</v>
      </c>
      <c r="AD120" s="163"/>
      <c r="AE120" s="165"/>
      <c r="AF120" s="16" t="s">
        <v>56</v>
      </c>
      <c r="AG120" s="18"/>
      <c r="AH120" s="18"/>
      <c r="AI120" s="18"/>
      <c r="AJ120" s="18"/>
      <c r="AK120" s="18">
        <f>SUM(AG119:AK119)/5</f>
        <v>1.9418400000000002E-2</v>
      </c>
      <c r="AL120" s="18"/>
      <c r="AM120" s="18"/>
      <c r="AN120" s="18"/>
      <c r="AO120" s="18"/>
      <c r="AP120" s="18">
        <f>SUM(AG119:AP119)/10</f>
        <v>9.7248446054400028E-2</v>
      </c>
      <c r="AR120" s="163"/>
      <c r="AS120" s="165"/>
      <c r="AT120" s="16" t="s">
        <v>56</v>
      </c>
      <c r="AU120" s="18"/>
      <c r="AV120" s="18"/>
      <c r="AW120" s="18"/>
      <c r="AX120" s="18"/>
      <c r="AY120" s="18">
        <f>SUM(AU119:AY119)/5</f>
        <v>1.9418400000000002E-2</v>
      </c>
      <c r="AZ120" s="18"/>
      <c r="BA120" s="18"/>
      <c r="BB120" s="18"/>
      <c r="BC120" s="18"/>
      <c r="BD120" s="18">
        <f>SUM(AU119:BD119)/10</f>
        <v>9.7248446054400028E-2</v>
      </c>
      <c r="BF120" s="163"/>
      <c r="BG120" s="165"/>
      <c r="BH120" s="16" t="s">
        <v>56</v>
      </c>
      <c r="BI120" s="18"/>
      <c r="BJ120" s="18"/>
      <c r="BK120" s="18"/>
      <c r="BL120" s="18"/>
      <c r="BM120" s="18">
        <f>SUM(BI119:BM119)/5</f>
        <v>1.9418400000000002E-2</v>
      </c>
      <c r="BN120" s="18"/>
      <c r="BO120" s="18"/>
      <c r="BP120" s="18"/>
      <c r="BQ120" s="18"/>
      <c r="BR120" s="18">
        <f>SUM(BI119:BR119)/10</f>
        <v>9.7248446054400028E-2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5700</v>
      </c>
      <c r="F121" s="24">
        <f>F123-E123</f>
        <v>9660</v>
      </c>
      <c r="G121" s="24">
        <f>G123-F123</f>
        <v>15876</v>
      </c>
      <c r="H121" s="24">
        <f t="shared" ref="H121:N121" si="325">H123-G123</f>
        <v>25519.200000000012</v>
      </c>
      <c r="I121" s="24">
        <f t="shared" si="325"/>
        <v>40336.800000000003</v>
      </c>
      <c r="J121" s="24">
        <f t="shared" si="325"/>
        <v>62925.407999999981</v>
      </c>
      <c r="K121" s="24">
        <f t="shared" si="325"/>
        <v>97131.014400000015</v>
      </c>
      <c r="L121" s="24">
        <f t="shared" si="325"/>
        <v>148633.04063999999</v>
      </c>
      <c r="M121" s="24">
        <f t="shared" si="325"/>
        <v>225795.72556800005</v>
      </c>
      <c r="N121" s="24">
        <f t="shared" si="325"/>
        <v>340907.27193600021</v>
      </c>
      <c r="P121" s="163"/>
      <c r="Q121" s="163"/>
      <c r="R121" s="20" t="s">
        <v>57</v>
      </c>
      <c r="S121" s="24">
        <f>S123</f>
        <v>5700</v>
      </c>
      <c r="T121" s="24">
        <f>T123-S123</f>
        <v>9660</v>
      </c>
      <c r="U121" s="24">
        <f>U123-T123</f>
        <v>15876</v>
      </c>
      <c r="V121" s="24">
        <f t="shared" ref="V121:AB121" si="326">V123-U123</f>
        <v>25519.200000000012</v>
      </c>
      <c r="W121" s="24">
        <f t="shared" si="326"/>
        <v>40336.800000000003</v>
      </c>
      <c r="X121" s="24">
        <f t="shared" si="326"/>
        <v>62925.407999999981</v>
      </c>
      <c r="Y121" s="24">
        <f t="shared" si="326"/>
        <v>97131.014400000015</v>
      </c>
      <c r="Z121" s="24">
        <f t="shared" si="326"/>
        <v>148633.04063999999</v>
      </c>
      <c r="AA121" s="24">
        <f t="shared" si="326"/>
        <v>225795.72556800005</v>
      </c>
      <c r="AB121" s="24">
        <f t="shared" si="326"/>
        <v>340907.27193600021</v>
      </c>
      <c r="AD121" s="163"/>
      <c r="AE121" s="163"/>
      <c r="AF121" s="20" t="s">
        <v>57</v>
      </c>
      <c r="AG121" s="24">
        <f>AG123</f>
        <v>5700</v>
      </c>
      <c r="AH121" s="24">
        <f>AH123-AG123</f>
        <v>9660</v>
      </c>
      <c r="AI121" s="24">
        <f>AI123-AH123</f>
        <v>15876</v>
      </c>
      <c r="AJ121" s="24">
        <f t="shared" ref="AJ121:AP121" si="327">AJ123-AI123</f>
        <v>25519.200000000012</v>
      </c>
      <c r="AK121" s="24">
        <f t="shared" si="327"/>
        <v>40336.800000000003</v>
      </c>
      <c r="AL121" s="24">
        <f t="shared" si="327"/>
        <v>62925.407999999981</v>
      </c>
      <c r="AM121" s="24">
        <f t="shared" si="327"/>
        <v>97131.014400000015</v>
      </c>
      <c r="AN121" s="24">
        <f t="shared" si="327"/>
        <v>148633.04063999999</v>
      </c>
      <c r="AO121" s="24">
        <f t="shared" si="327"/>
        <v>225795.72556800005</v>
      </c>
      <c r="AP121" s="24">
        <f t="shared" si="327"/>
        <v>340907.27193600021</v>
      </c>
      <c r="AR121" s="163"/>
      <c r="AS121" s="163"/>
      <c r="AT121" s="20" t="s">
        <v>57</v>
      </c>
      <c r="AU121" s="24">
        <f>AU123</f>
        <v>5700</v>
      </c>
      <c r="AV121" s="24">
        <f>AV123-AU123</f>
        <v>9660</v>
      </c>
      <c r="AW121" s="24">
        <f>AW123-AV123</f>
        <v>15876</v>
      </c>
      <c r="AX121" s="24">
        <f t="shared" ref="AX121:BD121" si="328">AX123-AW123</f>
        <v>25519.200000000012</v>
      </c>
      <c r="AY121" s="24">
        <f t="shared" si="328"/>
        <v>40336.800000000003</v>
      </c>
      <c r="AZ121" s="24">
        <f t="shared" si="328"/>
        <v>62925.407999999981</v>
      </c>
      <c r="BA121" s="24">
        <f t="shared" si="328"/>
        <v>97131.014400000015</v>
      </c>
      <c r="BB121" s="24">
        <f t="shared" si="328"/>
        <v>148633.04063999999</v>
      </c>
      <c r="BC121" s="24">
        <f t="shared" si="328"/>
        <v>225795.72556800005</v>
      </c>
      <c r="BD121" s="24">
        <f t="shared" si="328"/>
        <v>340907.27193600021</v>
      </c>
      <c r="BF121" s="163"/>
      <c r="BG121" s="163"/>
      <c r="BH121" s="20" t="s">
        <v>57</v>
      </c>
      <c r="BI121" s="24">
        <f>BI123</f>
        <v>5700</v>
      </c>
      <c r="BJ121" s="24">
        <f>BJ123-BI123</f>
        <v>9660</v>
      </c>
      <c r="BK121" s="24">
        <f>BK123-BJ123</f>
        <v>15876</v>
      </c>
      <c r="BL121" s="24">
        <f t="shared" ref="BL121:BR121" si="329">BL123-BK123</f>
        <v>25519.200000000012</v>
      </c>
      <c r="BM121" s="24">
        <f t="shared" si="329"/>
        <v>40336.800000000003</v>
      </c>
      <c r="BN121" s="24">
        <f t="shared" si="329"/>
        <v>62925.407999999981</v>
      </c>
      <c r="BO121" s="24">
        <f t="shared" si="329"/>
        <v>97131.014400000015</v>
      </c>
      <c r="BP121" s="24">
        <f t="shared" si="329"/>
        <v>148633.04063999999</v>
      </c>
      <c r="BQ121" s="24">
        <f t="shared" si="329"/>
        <v>225795.72556800005</v>
      </c>
      <c r="BR121" s="24">
        <f t="shared" si="329"/>
        <v>340907.27193600021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19418.400000000001</v>
      </c>
      <c r="J122" s="24"/>
      <c r="K122" s="24"/>
      <c r="L122" s="24"/>
      <c r="M122" s="24"/>
      <c r="N122" s="24">
        <f>SUM(E121:N121)/10</f>
        <v>97248.446054400032</v>
      </c>
      <c r="P122" s="163"/>
      <c r="Q122" s="163"/>
      <c r="R122" s="20" t="s">
        <v>59</v>
      </c>
      <c r="S122" s="24"/>
      <c r="T122" s="24"/>
      <c r="U122" s="24"/>
      <c r="V122" s="24"/>
      <c r="W122" s="24">
        <f>SUM(S121:W121)/5</f>
        <v>19418.400000000001</v>
      </c>
      <c r="X122" s="24"/>
      <c r="Y122" s="24"/>
      <c r="Z122" s="24"/>
      <c r="AA122" s="24"/>
      <c r="AB122" s="24">
        <f>SUM(S121:AB121)/10</f>
        <v>97248.446054400032</v>
      </c>
      <c r="AD122" s="163"/>
      <c r="AE122" s="163"/>
      <c r="AF122" s="20" t="s">
        <v>59</v>
      </c>
      <c r="AG122" s="24"/>
      <c r="AH122" s="24"/>
      <c r="AI122" s="24"/>
      <c r="AJ122" s="24"/>
      <c r="AK122" s="24">
        <f>SUM(AG121:AK121)/5</f>
        <v>19418.400000000001</v>
      </c>
      <c r="AL122" s="24"/>
      <c r="AM122" s="24"/>
      <c r="AN122" s="24"/>
      <c r="AO122" s="24"/>
      <c r="AP122" s="24">
        <f>SUM(AG121:AP121)/10</f>
        <v>97248.446054400032</v>
      </c>
      <c r="AR122" s="163"/>
      <c r="AS122" s="163"/>
      <c r="AT122" s="20" t="s">
        <v>59</v>
      </c>
      <c r="AU122" s="24"/>
      <c r="AV122" s="24"/>
      <c r="AW122" s="24"/>
      <c r="AX122" s="24"/>
      <c r="AY122" s="24">
        <f>SUM(AU121:AY121)/5</f>
        <v>19418.400000000001</v>
      </c>
      <c r="AZ122" s="24"/>
      <c r="BA122" s="24"/>
      <c r="BB122" s="24"/>
      <c r="BC122" s="24"/>
      <c r="BD122" s="24">
        <f>SUM(AU121:BD121)/10</f>
        <v>97248.446054400032</v>
      </c>
      <c r="BF122" s="163"/>
      <c r="BG122" s="163"/>
      <c r="BH122" s="20" t="s">
        <v>59</v>
      </c>
      <c r="BI122" s="24"/>
      <c r="BJ122" s="24"/>
      <c r="BK122" s="24"/>
      <c r="BL122" s="24"/>
      <c r="BM122" s="24">
        <f>SUM(BI121:BM121)/5</f>
        <v>19418.400000000001</v>
      </c>
      <c r="BN122" s="24"/>
      <c r="BO122" s="24"/>
      <c r="BP122" s="24"/>
      <c r="BQ122" s="24"/>
      <c r="BR122" s="24">
        <f>SUM(BI121:BR121)/10</f>
        <v>97248.446054400032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330">E113*E$16</f>
        <v>5700</v>
      </c>
      <c r="F123" s="25">
        <f t="shared" si="330"/>
        <v>15360</v>
      </c>
      <c r="G123" s="25">
        <f t="shared" si="330"/>
        <v>31236</v>
      </c>
      <c r="H123" s="25">
        <f t="shared" si="330"/>
        <v>56755.200000000012</v>
      </c>
      <c r="I123" s="25">
        <f t="shared" si="330"/>
        <v>97092.000000000015</v>
      </c>
      <c r="J123" s="25">
        <f t="shared" si="330"/>
        <v>160017.408</v>
      </c>
      <c r="K123" s="25">
        <f t="shared" si="330"/>
        <v>257148.42240000001</v>
      </c>
      <c r="L123" s="25">
        <f t="shared" si="330"/>
        <v>405781.46304</v>
      </c>
      <c r="M123" s="25">
        <f t="shared" si="330"/>
        <v>631577.18860800005</v>
      </c>
      <c r="N123" s="25">
        <f t="shared" si="330"/>
        <v>972484.46054400026</v>
      </c>
      <c r="P123" s="163"/>
      <c r="Q123" s="163"/>
      <c r="R123" s="20" t="s">
        <v>58</v>
      </c>
      <c r="S123" s="25">
        <f t="shared" ref="S123:AB123" si="331">S113*S$16</f>
        <v>5700</v>
      </c>
      <c r="T123" s="25">
        <f t="shared" si="331"/>
        <v>15360</v>
      </c>
      <c r="U123" s="25">
        <f t="shared" si="331"/>
        <v>31236</v>
      </c>
      <c r="V123" s="25">
        <f t="shared" si="331"/>
        <v>56755.200000000012</v>
      </c>
      <c r="W123" s="25">
        <f t="shared" si="331"/>
        <v>97092.000000000015</v>
      </c>
      <c r="X123" s="25">
        <f t="shared" si="331"/>
        <v>160017.408</v>
      </c>
      <c r="Y123" s="25">
        <f t="shared" si="331"/>
        <v>257148.42240000001</v>
      </c>
      <c r="Z123" s="25">
        <f t="shared" si="331"/>
        <v>405781.46304</v>
      </c>
      <c r="AA123" s="25">
        <f t="shared" si="331"/>
        <v>631577.18860800005</v>
      </c>
      <c r="AB123" s="25">
        <f t="shared" si="331"/>
        <v>972484.46054400026</v>
      </c>
      <c r="AD123" s="163"/>
      <c r="AE123" s="163"/>
      <c r="AF123" s="20" t="s">
        <v>58</v>
      </c>
      <c r="AG123" s="25">
        <f t="shared" ref="AG123:AP123" si="332">AG113*AG$16</f>
        <v>5700</v>
      </c>
      <c r="AH123" s="25">
        <f t="shared" si="332"/>
        <v>15360</v>
      </c>
      <c r="AI123" s="25">
        <f t="shared" si="332"/>
        <v>31236</v>
      </c>
      <c r="AJ123" s="25">
        <f t="shared" si="332"/>
        <v>56755.200000000012</v>
      </c>
      <c r="AK123" s="25">
        <f t="shared" si="332"/>
        <v>97092.000000000015</v>
      </c>
      <c r="AL123" s="25">
        <f t="shared" si="332"/>
        <v>160017.408</v>
      </c>
      <c r="AM123" s="25">
        <f t="shared" si="332"/>
        <v>257148.42240000001</v>
      </c>
      <c r="AN123" s="25">
        <f t="shared" si="332"/>
        <v>405781.46304</v>
      </c>
      <c r="AO123" s="25">
        <f t="shared" si="332"/>
        <v>631577.18860800005</v>
      </c>
      <c r="AP123" s="25">
        <f t="shared" si="332"/>
        <v>972484.46054400026</v>
      </c>
      <c r="AR123" s="163"/>
      <c r="AS123" s="163"/>
      <c r="AT123" s="20" t="s">
        <v>58</v>
      </c>
      <c r="AU123" s="25">
        <f t="shared" ref="AU123:BD123" si="333">AU113*AU$16</f>
        <v>5700</v>
      </c>
      <c r="AV123" s="25">
        <f t="shared" si="333"/>
        <v>15360</v>
      </c>
      <c r="AW123" s="25">
        <f t="shared" si="333"/>
        <v>31236</v>
      </c>
      <c r="AX123" s="25">
        <f t="shared" si="333"/>
        <v>56755.200000000012</v>
      </c>
      <c r="AY123" s="25">
        <f t="shared" si="333"/>
        <v>97092.000000000015</v>
      </c>
      <c r="AZ123" s="25">
        <f t="shared" si="333"/>
        <v>160017.408</v>
      </c>
      <c r="BA123" s="25">
        <f t="shared" si="333"/>
        <v>257148.42240000001</v>
      </c>
      <c r="BB123" s="25">
        <f t="shared" si="333"/>
        <v>405781.46304</v>
      </c>
      <c r="BC123" s="25">
        <f t="shared" si="333"/>
        <v>631577.18860800005</v>
      </c>
      <c r="BD123" s="25">
        <f t="shared" si="333"/>
        <v>972484.46054400026</v>
      </c>
      <c r="BF123" s="163"/>
      <c r="BG123" s="163"/>
      <c r="BH123" s="20" t="s">
        <v>58</v>
      </c>
      <c r="BI123" s="25">
        <f t="shared" ref="BI123:BR123" si="334">BI113*BI$16</f>
        <v>5700</v>
      </c>
      <c r="BJ123" s="25">
        <f t="shared" si="334"/>
        <v>15360</v>
      </c>
      <c r="BK123" s="25">
        <f t="shared" si="334"/>
        <v>31236</v>
      </c>
      <c r="BL123" s="25">
        <f t="shared" si="334"/>
        <v>56755.200000000012</v>
      </c>
      <c r="BM123" s="25">
        <f t="shared" si="334"/>
        <v>97092.000000000015</v>
      </c>
      <c r="BN123" s="25">
        <f t="shared" si="334"/>
        <v>160017.408</v>
      </c>
      <c r="BO123" s="25">
        <f t="shared" si="334"/>
        <v>257148.42240000001</v>
      </c>
      <c r="BP123" s="25">
        <f t="shared" si="334"/>
        <v>405781.46304</v>
      </c>
      <c r="BQ123" s="25">
        <f t="shared" si="334"/>
        <v>631577.18860800005</v>
      </c>
      <c r="BR123" s="25">
        <f t="shared" si="334"/>
        <v>972484.46054400026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5.3571428571428568E-2</v>
      </c>
      <c r="F124" s="17">
        <f t="shared" ref="F124:N124" si="335">F129*$E$4/F$16</f>
        <v>3.826530612244898E-2</v>
      </c>
      <c r="G124" s="17">
        <f t="shared" si="335"/>
        <v>2.7332361516034985E-2</v>
      </c>
      <c r="H124" s="17">
        <f t="shared" si="335"/>
        <v>1.9523115368596418E-2</v>
      </c>
      <c r="I124" s="17">
        <f t="shared" si="335"/>
        <v>1.3945082406140299E-2</v>
      </c>
      <c r="J124" s="17">
        <f t="shared" si="335"/>
        <v>9.9607731472430711E-3</v>
      </c>
      <c r="K124" s="17">
        <f t="shared" si="335"/>
        <v>7.1148379623164788E-3</v>
      </c>
      <c r="L124" s="17">
        <f t="shared" si="335"/>
        <v>5.0820271159403418E-3</v>
      </c>
      <c r="M124" s="17">
        <f t="shared" si="335"/>
        <v>3.6300193685288155E-3</v>
      </c>
      <c r="N124" s="17">
        <f t="shared" si="335"/>
        <v>2.5928709775205824E-3</v>
      </c>
      <c r="P124" s="172" t="s">
        <v>71</v>
      </c>
      <c r="Q124" s="165" t="s">
        <v>41</v>
      </c>
      <c r="R124" s="16" t="s">
        <v>55</v>
      </c>
      <c r="S124" s="17">
        <f>S129*$E$4/S$16</f>
        <v>5.3571428571428568E-2</v>
      </c>
      <c r="T124" s="17">
        <f t="shared" ref="T124:AB124" si="336">T129*$E$4/T$16</f>
        <v>3.826530612244898E-2</v>
      </c>
      <c r="U124" s="17">
        <f t="shared" si="336"/>
        <v>2.7332361516034985E-2</v>
      </c>
      <c r="V124" s="17">
        <f t="shared" si="336"/>
        <v>1.9523115368596418E-2</v>
      </c>
      <c r="W124" s="17">
        <f t="shared" si="336"/>
        <v>1.3945082406140299E-2</v>
      </c>
      <c r="X124" s="17">
        <f t="shared" si="336"/>
        <v>9.9607731472430711E-3</v>
      </c>
      <c r="Y124" s="17">
        <f t="shared" si="336"/>
        <v>7.1148379623164788E-3</v>
      </c>
      <c r="Z124" s="17">
        <f t="shared" si="336"/>
        <v>5.0820271159403418E-3</v>
      </c>
      <c r="AA124" s="17">
        <f t="shared" si="336"/>
        <v>3.6300193685288155E-3</v>
      </c>
      <c r="AB124" s="17">
        <f t="shared" si="336"/>
        <v>2.5928709775205824E-3</v>
      </c>
      <c r="AC124" s="5"/>
      <c r="AD124" s="172" t="s">
        <v>71</v>
      </c>
      <c r="AE124" s="165" t="s">
        <v>41</v>
      </c>
      <c r="AF124" s="16" t="s">
        <v>55</v>
      </c>
      <c r="AG124" s="17">
        <f>AG129*$E$4/AG$16</f>
        <v>5.3571428571428568E-2</v>
      </c>
      <c r="AH124" s="17">
        <f t="shared" ref="AH124:AP124" si="337">AH129*$E$4/AH$16</f>
        <v>3.826530612244898E-2</v>
      </c>
      <c r="AI124" s="17">
        <f t="shared" si="337"/>
        <v>2.7332361516034985E-2</v>
      </c>
      <c r="AJ124" s="17">
        <f t="shared" si="337"/>
        <v>1.9523115368596418E-2</v>
      </c>
      <c r="AK124" s="17">
        <f t="shared" si="337"/>
        <v>1.3945082406140299E-2</v>
      </c>
      <c r="AL124" s="17">
        <f t="shared" si="337"/>
        <v>9.9607731472430711E-3</v>
      </c>
      <c r="AM124" s="17">
        <f t="shared" si="337"/>
        <v>7.1148379623164788E-3</v>
      </c>
      <c r="AN124" s="17">
        <f t="shared" si="337"/>
        <v>5.0820271159403418E-3</v>
      </c>
      <c r="AO124" s="17">
        <f t="shared" si="337"/>
        <v>3.6300193685288155E-3</v>
      </c>
      <c r="AP124" s="17">
        <f t="shared" si="337"/>
        <v>2.5928709775205824E-3</v>
      </c>
      <c r="AQ124" s="5"/>
      <c r="AR124" s="172" t="s">
        <v>71</v>
      </c>
      <c r="AS124" s="165" t="s">
        <v>41</v>
      </c>
      <c r="AT124" s="16" t="s">
        <v>55</v>
      </c>
      <c r="AU124" s="17">
        <f>AU129*$E$4/AU$16</f>
        <v>5.3571428571428568E-2</v>
      </c>
      <c r="AV124" s="17">
        <f t="shared" ref="AV124:BD124" si="338">AV129*$E$4/AV$16</f>
        <v>3.826530612244898E-2</v>
      </c>
      <c r="AW124" s="17">
        <f t="shared" si="338"/>
        <v>2.7332361516034985E-2</v>
      </c>
      <c r="AX124" s="17">
        <f t="shared" si="338"/>
        <v>1.9523115368596418E-2</v>
      </c>
      <c r="AY124" s="17">
        <f t="shared" si="338"/>
        <v>1.3945082406140299E-2</v>
      </c>
      <c r="AZ124" s="17">
        <f t="shared" si="338"/>
        <v>9.9607731472430711E-3</v>
      </c>
      <c r="BA124" s="17">
        <f t="shared" si="338"/>
        <v>7.1148379623164788E-3</v>
      </c>
      <c r="BB124" s="17">
        <f t="shared" si="338"/>
        <v>5.0820271159403418E-3</v>
      </c>
      <c r="BC124" s="17">
        <f t="shared" si="338"/>
        <v>3.6300193685288155E-3</v>
      </c>
      <c r="BD124" s="17">
        <f t="shared" si="338"/>
        <v>2.5928709775205824E-3</v>
      </c>
      <c r="BE124" s="5"/>
      <c r="BF124" s="172" t="s">
        <v>71</v>
      </c>
      <c r="BG124" s="165" t="s">
        <v>41</v>
      </c>
      <c r="BH124" s="16" t="s">
        <v>55</v>
      </c>
      <c r="BI124" s="17">
        <f>BI129*$E$4/BI$16</f>
        <v>5.3571428571428568E-2</v>
      </c>
      <c r="BJ124" s="17">
        <f t="shared" ref="BJ124:BR124" si="339">BJ129*$E$4/BJ$16</f>
        <v>3.826530612244898E-2</v>
      </c>
      <c r="BK124" s="17">
        <f t="shared" si="339"/>
        <v>2.7332361516034985E-2</v>
      </c>
      <c r="BL124" s="17">
        <f t="shared" si="339"/>
        <v>1.9523115368596418E-2</v>
      </c>
      <c r="BM124" s="17">
        <f t="shared" si="339"/>
        <v>1.3945082406140299E-2</v>
      </c>
      <c r="BN124" s="17">
        <f t="shared" si="339"/>
        <v>9.9607731472430711E-3</v>
      </c>
      <c r="BO124" s="17">
        <f t="shared" si="339"/>
        <v>7.1148379623164788E-3</v>
      </c>
      <c r="BP124" s="17">
        <f t="shared" si="339"/>
        <v>5.0820271159403418E-3</v>
      </c>
      <c r="BQ124" s="17">
        <f t="shared" si="339"/>
        <v>3.6300193685288155E-3</v>
      </c>
      <c r="BR124" s="17">
        <f t="shared" si="339"/>
        <v>2.5928709775205824E-3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3.0527458796929852E-2</v>
      </c>
      <c r="J125" s="17"/>
      <c r="K125" s="17"/>
      <c r="L125" s="17"/>
      <c r="M125" s="17"/>
      <c r="N125" s="18">
        <f>SUM(E124:N124)/10</f>
        <v>1.8101782255619855E-2</v>
      </c>
      <c r="P125" s="173"/>
      <c r="Q125" s="165"/>
      <c r="R125" s="16" t="s">
        <v>56</v>
      </c>
      <c r="S125" s="17"/>
      <c r="T125" s="17"/>
      <c r="U125" s="17"/>
      <c r="V125" s="17"/>
      <c r="W125" s="100">
        <f>SUM(S124:W124)/5</f>
        <v>3.0527458796929852E-2</v>
      </c>
      <c r="X125" s="17"/>
      <c r="Y125" s="17"/>
      <c r="Z125" s="17"/>
      <c r="AA125" s="17"/>
      <c r="AB125" s="18">
        <f>SUM(S124:AB124)/10</f>
        <v>1.8101782255619855E-2</v>
      </c>
      <c r="AC125" s="5"/>
      <c r="AD125" s="173"/>
      <c r="AE125" s="165"/>
      <c r="AF125" s="16" t="s">
        <v>56</v>
      </c>
      <c r="AG125" s="17"/>
      <c r="AH125" s="17"/>
      <c r="AI125" s="17"/>
      <c r="AJ125" s="17"/>
      <c r="AK125" s="100">
        <f>SUM(AG124:AK124)/5</f>
        <v>3.0527458796929852E-2</v>
      </c>
      <c r="AL125" s="17"/>
      <c r="AM125" s="17"/>
      <c r="AN125" s="17"/>
      <c r="AO125" s="17"/>
      <c r="AP125" s="18">
        <f>SUM(AG124:AP124)/10</f>
        <v>1.8101782255619855E-2</v>
      </c>
      <c r="AQ125" s="5"/>
      <c r="AR125" s="173"/>
      <c r="AS125" s="165"/>
      <c r="AT125" s="16" t="s">
        <v>56</v>
      </c>
      <c r="AU125" s="17"/>
      <c r="AV125" s="17"/>
      <c r="AW125" s="17"/>
      <c r="AX125" s="17"/>
      <c r="AY125" s="100">
        <f>SUM(AU124:AY124)/5</f>
        <v>3.0527458796929852E-2</v>
      </c>
      <c r="AZ125" s="17"/>
      <c r="BA125" s="17"/>
      <c r="BB125" s="17"/>
      <c r="BC125" s="17"/>
      <c r="BD125" s="18">
        <f>SUM(AU124:BD124)/10</f>
        <v>1.8101782255619855E-2</v>
      </c>
      <c r="BE125" s="5"/>
      <c r="BF125" s="173"/>
      <c r="BG125" s="165"/>
      <c r="BH125" s="16" t="s">
        <v>56</v>
      </c>
      <c r="BI125" s="17"/>
      <c r="BJ125" s="17"/>
      <c r="BK125" s="17"/>
      <c r="BL125" s="17"/>
      <c r="BM125" s="100">
        <f>SUM(BI124:BM124)/5</f>
        <v>3.0527458796929852E-2</v>
      </c>
      <c r="BN125" s="17"/>
      <c r="BO125" s="17"/>
      <c r="BP125" s="17"/>
      <c r="BQ125" s="17"/>
      <c r="BR125" s="18">
        <f>SUM(BI124:BR124)/10</f>
        <v>1.8101782255619855E-2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340">E$18*(E124/E$20)</f>
        <v>5.3571428571428568E-2</v>
      </c>
      <c r="F126" s="17">
        <f t="shared" si="340"/>
        <v>9.1836734693877542E-2</v>
      </c>
      <c r="G126" s="17">
        <f t="shared" si="340"/>
        <v>0.11916909620991251</v>
      </c>
      <c r="H126" s="17">
        <f t="shared" si="340"/>
        <v>0.138692211578509</v>
      </c>
      <c r="I126" s="17">
        <f t="shared" si="340"/>
        <v>0.15263729398464926</v>
      </c>
      <c r="J126" s="17">
        <f t="shared" si="340"/>
        <v>0.16259806713189232</v>
      </c>
      <c r="K126" s="17">
        <f t="shared" si="340"/>
        <v>0.16971290509420872</v>
      </c>
      <c r="L126" s="17">
        <f t="shared" si="340"/>
        <v>0.17479493221014886</v>
      </c>
      <c r="M126" s="17">
        <f t="shared" si="340"/>
        <v>0.17842495157867824</v>
      </c>
      <c r="N126" s="17">
        <f t="shared" si="340"/>
        <v>0.18101782255619903</v>
      </c>
      <c r="P126" s="173"/>
      <c r="Q126" s="165"/>
      <c r="R126" s="16" t="s">
        <v>53</v>
      </c>
      <c r="S126" s="17">
        <f t="shared" ref="S126:AB126" si="341">S$18*(S124/S$20)</f>
        <v>5.3571428571428568E-2</v>
      </c>
      <c r="T126" s="17">
        <f t="shared" si="341"/>
        <v>9.1836734693877542E-2</v>
      </c>
      <c r="U126" s="17">
        <f t="shared" si="341"/>
        <v>0.11916909620991251</v>
      </c>
      <c r="V126" s="17">
        <f t="shared" si="341"/>
        <v>0.138692211578509</v>
      </c>
      <c r="W126" s="17">
        <f t="shared" si="341"/>
        <v>0.15263729398464926</v>
      </c>
      <c r="X126" s="17">
        <f t="shared" si="341"/>
        <v>0.16259806713189232</v>
      </c>
      <c r="Y126" s="17">
        <f t="shared" si="341"/>
        <v>0.16971290509420872</v>
      </c>
      <c r="Z126" s="17">
        <f t="shared" si="341"/>
        <v>0.17479493221014886</v>
      </c>
      <c r="AA126" s="17">
        <f t="shared" si="341"/>
        <v>0.17842495157867824</v>
      </c>
      <c r="AB126" s="17">
        <f t="shared" si="341"/>
        <v>0.18101782255619903</v>
      </c>
      <c r="AC126" s="5"/>
      <c r="AD126" s="173"/>
      <c r="AE126" s="165"/>
      <c r="AF126" s="16" t="s">
        <v>53</v>
      </c>
      <c r="AG126" s="17">
        <f t="shared" ref="AG126:AP126" si="342">AG$18*(AG124/AG$20)</f>
        <v>5.3571428571428568E-2</v>
      </c>
      <c r="AH126" s="17">
        <f t="shared" si="342"/>
        <v>9.1836734693877542E-2</v>
      </c>
      <c r="AI126" s="17">
        <f t="shared" si="342"/>
        <v>0.11916909620991251</v>
      </c>
      <c r="AJ126" s="17">
        <f t="shared" si="342"/>
        <v>0.138692211578509</v>
      </c>
      <c r="AK126" s="17">
        <f t="shared" si="342"/>
        <v>0.15263729398464926</v>
      </c>
      <c r="AL126" s="17">
        <f t="shared" si="342"/>
        <v>0.16259806713189232</v>
      </c>
      <c r="AM126" s="17">
        <f t="shared" si="342"/>
        <v>0.16971290509420872</v>
      </c>
      <c r="AN126" s="17">
        <f t="shared" si="342"/>
        <v>0.17479493221014886</v>
      </c>
      <c r="AO126" s="17">
        <f t="shared" si="342"/>
        <v>0.17842495157867824</v>
      </c>
      <c r="AP126" s="17">
        <f t="shared" si="342"/>
        <v>0.18101782255619903</v>
      </c>
      <c r="AQ126" s="5"/>
      <c r="AR126" s="173"/>
      <c r="AS126" s="165"/>
      <c r="AT126" s="16" t="s">
        <v>53</v>
      </c>
      <c r="AU126" s="17">
        <f t="shared" ref="AU126:BD126" si="343">AU$18*(AU124/AU$20)</f>
        <v>5.3571428571428568E-2</v>
      </c>
      <c r="AV126" s="17">
        <f t="shared" si="343"/>
        <v>9.1836734693877542E-2</v>
      </c>
      <c r="AW126" s="17">
        <f t="shared" si="343"/>
        <v>0.11916909620991251</v>
      </c>
      <c r="AX126" s="17">
        <f t="shared" si="343"/>
        <v>0.138692211578509</v>
      </c>
      <c r="AY126" s="17">
        <f t="shared" si="343"/>
        <v>0.15263729398464926</v>
      </c>
      <c r="AZ126" s="17">
        <f t="shared" si="343"/>
        <v>0.16259806713189232</v>
      </c>
      <c r="BA126" s="17">
        <f t="shared" si="343"/>
        <v>0.16971290509420872</v>
      </c>
      <c r="BB126" s="17">
        <f t="shared" si="343"/>
        <v>0.17479493221014886</v>
      </c>
      <c r="BC126" s="17">
        <f t="shared" si="343"/>
        <v>0.17842495157867824</v>
      </c>
      <c r="BD126" s="17">
        <f t="shared" si="343"/>
        <v>0.18101782255619903</v>
      </c>
      <c r="BE126" s="5"/>
      <c r="BF126" s="173"/>
      <c r="BG126" s="165"/>
      <c r="BH126" s="16" t="s">
        <v>53</v>
      </c>
      <c r="BI126" s="17">
        <f t="shared" ref="BI126:BR126" si="344">BI$18*(BI124/BI$20)</f>
        <v>5.3571428571428568E-2</v>
      </c>
      <c r="BJ126" s="17">
        <f t="shared" si="344"/>
        <v>9.1836734693877542E-2</v>
      </c>
      <c r="BK126" s="17">
        <f t="shared" si="344"/>
        <v>0.11916909620991251</v>
      </c>
      <c r="BL126" s="17">
        <f t="shared" si="344"/>
        <v>0.138692211578509</v>
      </c>
      <c r="BM126" s="17">
        <f t="shared" si="344"/>
        <v>0.15263729398464926</v>
      </c>
      <c r="BN126" s="17">
        <f t="shared" si="344"/>
        <v>0.16259806713189232</v>
      </c>
      <c r="BO126" s="17">
        <f t="shared" si="344"/>
        <v>0.16971290509420872</v>
      </c>
      <c r="BP126" s="17">
        <f t="shared" si="344"/>
        <v>0.17479493221014886</v>
      </c>
      <c r="BQ126" s="17">
        <f t="shared" si="344"/>
        <v>0.17842495157867824</v>
      </c>
      <c r="BR126" s="17">
        <f t="shared" si="344"/>
        <v>0.18101782255619903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0.5357142857142857</v>
      </c>
      <c r="F127" s="21">
        <f t="shared" ref="F127:N127" si="345">10*F124</f>
        <v>0.38265306122448983</v>
      </c>
      <c r="G127" s="21">
        <f t="shared" si="345"/>
        <v>0.27332361516034986</v>
      </c>
      <c r="H127" s="21">
        <f t="shared" si="345"/>
        <v>0.19523115368596416</v>
      </c>
      <c r="I127" s="21">
        <f t="shared" si="345"/>
        <v>0.13945082406140299</v>
      </c>
      <c r="J127" s="21">
        <f t="shared" si="345"/>
        <v>9.9607731472430711E-2</v>
      </c>
      <c r="K127" s="21">
        <f t="shared" si="345"/>
        <v>7.1148379623164781E-2</v>
      </c>
      <c r="L127" s="21">
        <f t="shared" si="345"/>
        <v>5.0820271159403421E-2</v>
      </c>
      <c r="M127" s="21">
        <f t="shared" si="345"/>
        <v>3.6300193685288154E-2</v>
      </c>
      <c r="N127" s="21">
        <f t="shared" si="345"/>
        <v>2.5928709775205824E-2</v>
      </c>
      <c r="P127" s="173"/>
      <c r="Q127" s="163"/>
      <c r="R127" s="20" t="s">
        <v>57</v>
      </c>
      <c r="S127" s="21">
        <f>10*S124</f>
        <v>0.5357142857142857</v>
      </c>
      <c r="T127" s="21">
        <f t="shared" ref="T127:AB127" si="346">10*T124</f>
        <v>0.38265306122448983</v>
      </c>
      <c r="U127" s="21">
        <f t="shared" si="346"/>
        <v>0.27332361516034986</v>
      </c>
      <c r="V127" s="21">
        <f t="shared" si="346"/>
        <v>0.19523115368596416</v>
      </c>
      <c r="W127" s="21">
        <f t="shared" si="346"/>
        <v>0.13945082406140299</v>
      </c>
      <c r="X127" s="21">
        <f t="shared" si="346"/>
        <v>9.9607731472430711E-2</v>
      </c>
      <c r="Y127" s="21">
        <f t="shared" si="346"/>
        <v>7.1148379623164781E-2</v>
      </c>
      <c r="Z127" s="21">
        <f t="shared" si="346"/>
        <v>5.0820271159403421E-2</v>
      </c>
      <c r="AA127" s="21">
        <f t="shared" si="346"/>
        <v>3.6300193685288154E-2</v>
      </c>
      <c r="AB127" s="21">
        <f t="shared" si="346"/>
        <v>2.5928709775205824E-2</v>
      </c>
      <c r="AC127" s="5"/>
      <c r="AD127" s="173"/>
      <c r="AE127" s="163"/>
      <c r="AF127" s="20" t="s">
        <v>57</v>
      </c>
      <c r="AG127" s="21">
        <f>10*AG124</f>
        <v>0.5357142857142857</v>
      </c>
      <c r="AH127" s="21">
        <f t="shared" ref="AH127:AP127" si="347">10*AH124</f>
        <v>0.38265306122448983</v>
      </c>
      <c r="AI127" s="21">
        <f t="shared" si="347"/>
        <v>0.27332361516034986</v>
      </c>
      <c r="AJ127" s="21">
        <f t="shared" si="347"/>
        <v>0.19523115368596416</v>
      </c>
      <c r="AK127" s="21">
        <f t="shared" si="347"/>
        <v>0.13945082406140299</v>
      </c>
      <c r="AL127" s="21">
        <f t="shared" si="347"/>
        <v>9.9607731472430711E-2</v>
      </c>
      <c r="AM127" s="21">
        <f t="shared" si="347"/>
        <v>7.1148379623164781E-2</v>
      </c>
      <c r="AN127" s="21">
        <f t="shared" si="347"/>
        <v>5.0820271159403421E-2</v>
      </c>
      <c r="AO127" s="21">
        <f t="shared" si="347"/>
        <v>3.6300193685288154E-2</v>
      </c>
      <c r="AP127" s="21">
        <f t="shared" si="347"/>
        <v>2.5928709775205824E-2</v>
      </c>
      <c r="AQ127" s="5"/>
      <c r="AR127" s="173"/>
      <c r="AS127" s="163"/>
      <c r="AT127" s="20" t="s">
        <v>57</v>
      </c>
      <c r="AU127" s="21">
        <f>10*AU124</f>
        <v>0.5357142857142857</v>
      </c>
      <c r="AV127" s="21">
        <f t="shared" ref="AV127:BD127" si="348">10*AV124</f>
        <v>0.38265306122448983</v>
      </c>
      <c r="AW127" s="21">
        <f t="shared" si="348"/>
        <v>0.27332361516034986</v>
      </c>
      <c r="AX127" s="21">
        <f t="shared" si="348"/>
        <v>0.19523115368596416</v>
      </c>
      <c r="AY127" s="21">
        <f t="shared" si="348"/>
        <v>0.13945082406140299</v>
      </c>
      <c r="AZ127" s="21">
        <f t="shared" si="348"/>
        <v>9.9607731472430711E-2</v>
      </c>
      <c r="BA127" s="21">
        <f t="shared" si="348"/>
        <v>7.1148379623164781E-2</v>
      </c>
      <c r="BB127" s="21">
        <f t="shared" si="348"/>
        <v>5.0820271159403421E-2</v>
      </c>
      <c r="BC127" s="21">
        <f t="shared" si="348"/>
        <v>3.6300193685288154E-2</v>
      </c>
      <c r="BD127" s="21">
        <f t="shared" si="348"/>
        <v>2.5928709775205824E-2</v>
      </c>
      <c r="BE127" s="5"/>
      <c r="BF127" s="173"/>
      <c r="BG127" s="163"/>
      <c r="BH127" s="20" t="s">
        <v>57</v>
      </c>
      <c r="BI127" s="21">
        <f>10*BI124</f>
        <v>0.5357142857142857</v>
      </c>
      <c r="BJ127" s="21">
        <f t="shared" ref="BJ127:BR127" si="349">10*BJ124</f>
        <v>0.38265306122448983</v>
      </c>
      <c r="BK127" s="21">
        <f t="shared" si="349"/>
        <v>0.27332361516034986</v>
      </c>
      <c r="BL127" s="21">
        <f t="shared" si="349"/>
        <v>0.19523115368596416</v>
      </c>
      <c r="BM127" s="21">
        <f t="shared" si="349"/>
        <v>0.13945082406140299</v>
      </c>
      <c r="BN127" s="21">
        <f t="shared" si="349"/>
        <v>9.9607731472430711E-2</v>
      </c>
      <c r="BO127" s="21">
        <f t="shared" si="349"/>
        <v>7.1148379623164781E-2</v>
      </c>
      <c r="BP127" s="21">
        <f t="shared" si="349"/>
        <v>5.0820271159403421E-2</v>
      </c>
      <c r="BQ127" s="21">
        <f t="shared" si="349"/>
        <v>3.6300193685288154E-2</v>
      </c>
      <c r="BR127" s="21">
        <f t="shared" si="349"/>
        <v>2.5928709775205824E-2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0.5357142857142857</v>
      </c>
      <c r="F128" s="21">
        <f>10*F126</f>
        <v>0.91836734693877542</v>
      </c>
      <c r="G128" s="21">
        <f>10*G126</f>
        <v>1.1916909620991252</v>
      </c>
      <c r="H128" s="21">
        <f t="shared" ref="H128:N128" si="350">10*H126</f>
        <v>1.3869221157850899</v>
      </c>
      <c r="I128" s="21">
        <f t="shared" si="350"/>
        <v>1.5263729398464925</v>
      </c>
      <c r="J128" s="21">
        <f t="shared" si="350"/>
        <v>1.6259806713189231</v>
      </c>
      <c r="K128" s="21">
        <f t="shared" si="350"/>
        <v>1.6971290509420873</v>
      </c>
      <c r="L128" s="21">
        <f t="shared" si="350"/>
        <v>1.7479493221014886</v>
      </c>
      <c r="M128" s="21">
        <f t="shared" si="350"/>
        <v>1.7842495157867824</v>
      </c>
      <c r="N128" s="21">
        <f t="shared" si="350"/>
        <v>1.8101782255619903</v>
      </c>
      <c r="P128" s="173"/>
      <c r="Q128" s="163"/>
      <c r="R128" s="20" t="s">
        <v>58</v>
      </c>
      <c r="S128" s="21">
        <f>10*S126</f>
        <v>0.5357142857142857</v>
      </c>
      <c r="T128" s="21">
        <f>10*T126</f>
        <v>0.91836734693877542</v>
      </c>
      <c r="U128" s="21">
        <f>10*U126</f>
        <v>1.1916909620991252</v>
      </c>
      <c r="V128" s="21">
        <f t="shared" ref="V128:AB128" si="351">10*V126</f>
        <v>1.3869221157850899</v>
      </c>
      <c r="W128" s="21">
        <f t="shared" si="351"/>
        <v>1.5263729398464925</v>
      </c>
      <c r="X128" s="21">
        <f t="shared" si="351"/>
        <v>1.6259806713189231</v>
      </c>
      <c r="Y128" s="21">
        <f t="shared" si="351"/>
        <v>1.6971290509420873</v>
      </c>
      <c r="Z128" s="21">
        <f t="shared" si="351"/>
        <v>1.7479493221014886</v>
      </c>
      <c r="AA128" s="21">
        <f t="shared" si="351"/>
        <v>1.7842495157867824</v>
      </c>
      <c r="AB128" s="21">
        <f t="shared" si="351"/>
        <v>1.8101782255619903</v>
      </c>
      <c r="AC128" s="5"/>
      <c r="AD128" s="173"/>
      <c r="AE128" s="163"/>
      <c r="AF128" s="20" t="s">
        <v>58</v>
      </c>
      <c r="AG128" s="21">
        <f>10*AG126</f>
        <v>0.5357142857142857</v>
      </c>
      <c r="AH128" s="21">
        <f>10*AH126</f>
        <v>0.91836734693877542</v>
      </c>
      <c r="AI128" s="21">
        <f>10*AI126</f>
        <v>1.1916909620991252</v>
      </c>
      <c r="AJ128" s="21">
        <f t="shared" ref="AJ128:AP128" si="352">10*AJ126</f>
        <v>1.3869221157850899</v>
      </c>
      <c r="AK128" s="21">
        <f t="shared" si="352"/>
        <v>1.5263729398464925</v>
      </c>
      <c r="AL128" s="21">
        <f t="shared" si="352"/>
        <v>1.6259806713189231</v>
      </c>
      <c r="AM128" s="21">
        <f t="shared" si="352"/>
        <v>1.6971290509420873</v>
      </c>
      <c r="AN128" s="21">
        <f t="shared" si="352"/>
        <v>1.7479493221014886</v>
      </c>
      <c r="AO128" s="21">
        <f t="shared" si="352"/>
        <v>1.7842495157867824</v>
      </c>
      <c r="AP128" s="21">
        <f t="shared" si="352"/>
        <v>1.8101782255619903</v>
      </c>
      <c r="AQ128" s="5"/>
      <c r="AR128" s="173"/>
      <c r="AS128" s="163"/>
      <c r="AT128" s="20" t="s">
        <v>58</v>
      </c>
      <c r="AU128" s="21">
        <f>10*AU126</f>
        <v>0.5357142857142857</v>
      </c>
      <c r="AV128" s="21">
        <f>10*AV126</f>
        <v>0.91836734693877542</v>
      </c>
      <c r="AW128" s="21">
        <f>10*AW126</f>
        <v>1.1916909620991252</v>
      </c>
      <c r="AX128" s="21">
        <f t="shared" ref="AX128:BD128" si="353">10*AX126</f>
        <v>1.3869221157850899</v>
      </c>
      <c r="AY128" s="21">
        <f t="shared" si="353"/>
        <v>1.5263729398464925</v>
      </c>
      <c r="AZ128" s="21">
        <f t="shared" si="353"/>
        <v>1.6259806713189231</v>
      </c>
      <c r="BA128" s="21">
        <f t="shared" si="353"/>
        <v>1.6971290509420873</v>
      </c>
      <c r="BB128" s="21">
        <f t="shared" si="353"/>
        <v>1.7479493221014886</v>
      </c>
      <c r="BC128" s="21">
        <f t="shared" si="353"/>
        <v>1.7842495157867824</v>
      </c>
      <c r="BD128" s="21">
        <f t="shared" si="353"/>
        <v>1.8101782255619903</v>
      </c>
      <c r="BE128" s="5"/>
      <c r="BF128" s="173"/>
      <c r="BG128" s="163"/>
      <c r="BH128" s="20" t="s">
        <v>58</v>
      </c>
      <c r="BI128" s="21">
        <f>10*BI126</f>
        <v>0.5357142857142857</v>
      </c>
      <c r="BJ128" s="21">
        <f>10*BJ126</f>
        <v>0.91836734693877542</v>
      </c>
      <c r="BK128" s="21">
        <f>10*BK126</f>
        <v>1.1916909620991252</v>
      </c>
      <c r="BL128" s="21">
        <f t="shared" ref="BL128:BR128" si="354">10*BL126</f>
        <v>1.3869221157850899</v>
      </c>
      <c r="BM128" s="21">
        <f t="shared" si="354"/>
        <v>1.5263729398464925</v>
      </c>
      <c r="BN128" s="21">
        <f t="shared" si="354"/>
        <v>1.6259806713189231</v>
      </c>
      <c r="BO128" s="21">
        <f t="shared" si="354"/>
        <v>1.6971290509420873</v>
      </c>
      <c r="BP128" s="21">
        <f t="shared" si="354"/>
        <v>1.7479493221014886</v>
      </c>
      <c r="BQ128" s="21">
        <f t="shared" si="354"/>
        <v>1.7842495157867824</v>
      </c>
      <c r="BR128" s="21">
        <f t="shared" si="354"/>
        <v>1.8101782255619903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7.4999999999999997E-2</v>
      </c>
      <c r="F129" s="17">
        <f t="shared" ref="F129:N129" si="355">$E$11*$E$12</f>
        <v>7.4999999999999997E-2</v>
      </c>
      <c r="G129" s="17">
        <f t="shared" si="355"/>
        <v>7.4999999999999997E-2</v>
      </c>
      <c r="H129" s="17">
        <f t="shared" si="355"/>
        <v>7.4999999999999997E-2</v>
      </c>
      <c r="I129" s="17">
        <f t="shared" si="355"/>
        <v>7.4999999999999997E-2</v>
      </c>
      <c r="J129" s="17">
        <f t="shared" si="355"/>
        <v>7.4999999999999997E-2</v>
      </c>
      <c r="K129" s="17">
        <f t="shared" si="355"/>
        <v>7.4999999999999997E-2</v>
      </c>
      <c r="L129" s="17">
        <f t="shared" si="355"/>
        <v>7.4999999999999997E-2</v>
      </c>
      <c r="M129" s="17">
        <f t="shared" si="355"/>
        <v>7.4999999999999997E-2</v>
      </c>
      <c r="N129" s="17">
        <f t="shared" si="355"/>
        <v>7.4999999999999997E-2</v>
      </c>
      <c r="P129" s="173"/>
      <c r="Q129" s="171" t="s">
        <v>45</v>
      </c>
      <c r="R129" s="16" t="s">
        <v>55</v>
      </c>
      <c r="S129" s="17">
        <f>$E$11*$E$12</f>
        <v>7.4999999999999997E-2</v>
      </c>
      <c r="T129" s="17">
        <f t="shared" ref="T129:AB129" si="356">$E$11*$E$12</f>
        <v>7.4999999999999997E-2</v>
      </c>
      <c r="U129" s="17">
        <f t="shared" si="356"/>
        <v>7.4999999999999997E-2</v>
      </c>
      <c r="V129" s="17">
        <f t="shared" si="356"/>
        <v>7.4999999999999997E-2</v>
      </c>
      <c r="W129" s="17">
        <f t="shared" si="356"/>
        <v>7.4999999999999997E-2</v>
      </c>
      <c r="X129" s="17">
        <f t="shared" si="356"/>
        <v>7.4999999999999997E-2</v>
      </c>
      <c r="Y129" s="17">
        <f t="shared" si="356"/>
        <v>7.4999999999999997E-2</v>
      </c>
      <c r="Z129" s="17">
        <f t="shared" si="356"/>
        <v>7.4999999999999997E-2</v>
      </c>
      <c r="AA129" s="17">
        <f t="shared" si="356"/>
        <v>7.4999999999999997E-2</v>
      </c>
      <c r="AB129" s="17">
        <f t="shared" si="356"/>
        <v>7.4999999999999997E-2</v>
      </c>
      <c r="AC129" s="5"/>
      <c r="AD129" s="173"/>
      <c r="AE129" s="171" t="s">
        <v>45</v>
      </c>
      <c r="AF129" s="16" t="s">
        <v>55</v>
      </c>
      <c r="AG129" s="17">
        <f>$E$11*$E$12</f>
        <v>7.4999999999999997E-2</v>
      </c>
      <c r="AH129" s="17">
        <f t="shared" ref="AH129:AP129" si="357">$E$11*$E$12</f>
        <v>7.4999999999999997E-2</v>
      </c>
      <c r="AI129" s="17">
        <f t="shared" si="357"/>
        <v>7.4999999999999997E-2</v>
      </c>
      <c r="AJ129" s="17">
        <f t="shared" si="357"/>
        <v>7.4999999999999997E-2</v>
      </c>
      <c r="AK129" s="17">
        <f t="shared" si="357"/>
        <v>7.4999999999999997E-2</v>
      </c>
      <c r="AL129" s="17">
        <f t="shared" si="357"/>
        <v>7.4999999999999997E-2</v>
      </c>
      <c r="AM129" s="17">
        <f t="shared" si="357"/>
        <v>7.4999999999999997E-2</v>
      </c>
      <c r="AN129" s="17">
        <f t="shared" si="357"/>
        <v>7.4999999999999997E-2</v>
      </c>
      <c r="AO129" s="17">
        <f t="shared" si="357"/>
        <v>7.4999999999999997E-2</v>
      </c>
      <c r="AP129" s="17">
        <f t="shared" si="357"/>
        <v>7.4999999999999997E-2</v>
      </c>
      <c r="AQ129" s="5"/>
      <c r="AR129" s="173"/>
      <c r="AS129" s="171" t="s">
        <v>45</v>
      </c>
      <c r="AT129" s="16" t="s">
        <v>55</v>
      </c>
      <c r="AU129" s="17">
        <f>$E$11*$E$12</f>
        <v>7.4999999999999997E-2</v>
      </c>
      <c r="AV129" s="17">
        <f t="shared" ref="AV129:BD129" si="358">$E$11*$E$12</f>
        <v>7.4999999999999997E-2</v>
      </c>
      <c r="AW129" s="17">
        <f t="shared" si="358"/>
        <v>7.4999999999999997E-2</v>
      </c>
      <c r="AX129" s="17">
        <f t="shared" si="358"/>
        <v>7.4999999999999997E-2</v>
      </c>
      <c r="AY129" s="17">
        <f t="shared" si="358"/>
        <v>7.4999999999999997E-2</v>
      </c>
      <c r="AZ129" s="17">
        <f t="shared" si="358"/>
        <v>7.4999999999999997E-2</v>
      </c>
      <c r="BA129" s="17">
        <f t="shared" si="358"/>
        <v>7.4999999999999997E-2</v>
      </c>
      <c r="BB129" s="17">
        <f t="shared" si="358"/>
        <v>7.4999999999999997E-2</v>
      </c>
      <c r="BC129" s="17">
        <f t="shared" si="358"/>
        <v>7.4999999999999997E-2</v>
      </c>
      <c r="BD129" s="17">
        <f t="shared" si="358"/>
        <v>7.4999999999999997E-2</v>
      </c>
      <c r="BE129" s="5"/>
      <c r="BF129" s="173"/>
      <c r="BG129" s="171" t="s">
        <v>45</v>
      </c>
      <c r="BH129" s="16" t="s">
        <v>55</v>
      </c>
      <c r="BI129" s="17">
        <f>$E$11*$E$12</f>
        <v>7.4999999999999997E-2</v>
      </c>
      <c r="BJ129" s="17">
        <f t="shared" ref="BJ129:BR129" si="359">$E$11*$E$12</f>
        <v>7.4999999999999997E-2</v>
      </c>
      <c r="BK129" s="17">
        <f t="shared" si="359"/>
        <v>7.4999999999999997E-2</v>
      </c>
      <c r="BL129" s="17">
        <f t="shared" si="359"/>
        <v>7.4999999999999997E-2</v>
      </c>
      <c r="BM129" s="17">
        <f t="shared" si="359"/>
        <v>7.4999999999999997E-2</v>
      </c>
      <c r="BN129" s="17">
        <f t="shared" si="359"/>
        <v>7.4999999999999997E-2</v>
      </c>
      <c r="BO129" s="17">
        <f t="shared" si="359"/>
        <v>7.4999999999999997E-2</v>
      </c>
      <c r="BP129" s="17">
        <f t="shared" si="359"/>
        <v>7.4999999999999997E-2</v>
      </c>
      <c r="BQ129" s="17">
        <f t="shared" si="359"/>
        <v>7.4999999999999997E-2</v>
      </c>
      <c r="BR129" s="17">
        <f t="shared" si="359"/>
        <v>7.4999999999999997E-2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75000</v>
      </c>
      <c r="F130" s="22">
        <f t="shared" ref="F130:N130" si="360">F127*F$16</f>
        <v>75000</v>
      </c>
      <c r="G130" s="22">
        <f t="shared" si="360"/>
        <v>75000</v>
      </c>
      <c r="H130" s="22">
        <f t="shared" si="360"/>
        <v>75000</v>
      </c>
      <c r="I130" s="22">
        <f t="shared" si="360"/>
        <v>75000</v>
      </c>
      <c r="J130" s="22">
        <f t="shared" si="360"/>
        <v>75000</v>
      </c>
      <c r="K130" s="22">
        <f t="shared" si="360"/>
        <v>75000</v>
      </c>
      <c r="L130" s="22">
        <f t="shared" si="360"/>
        <v>75000</v>
      </c>
      <c r="M130" s="22">
        <f t="shared" si="360"/>
        <v>75000</v>
      </c>
      <c r="N130" s="22">
        <f t="shared" si="360"/>
        <v>75000</v>
      </c>
      <c r="P130" s="173"/>
      <c r="Q130" s="163"/>
      <c r="R130" s="20" t="s">
        <v>57</v>
      </c>
      <c r="S130" s="22">
        <f>S127*S$16</f>
        <v>75000</v>
      </c>
      <c r="T130" s="22">
        <f t="shared" ref="T130:AB130" si="361">T127*T$16</f>
        <v>75000</v>
      </c>
      <c r="U130" s="22">
        <f t="shared" si="361"/>
        <v>75000</v>
      </c>
      <c r="V130" s="22">
        <f t="shared" si="361"/>
        <v>75000</v>
      </c>
      <c r="W130" s="22">
        <f t="shared" si="361"/>
        <v>75000</v>
      </c>
      <c r="X130" s="22">
        <f t="shared" si="361"/>
        <v>75000</v>
      </c>
      <c r="Y130" s="22">
        <f t="shared" si="361"/>
        <v>75000</v>
      </c>
      <c r="Z130" s="22">
        <f t="shared" si="361"/>
        <v>75000</v>
      </c>
      <c r="AA130" s="22">
        <f t="shared" si="361"/>
        <v>75000</v>
      </c>
      <c r="AB130" s="22">
        <f t="shared" si="361"/>
        <v>75000</v>
      </c>
      <c r="AC130" s="5"/>
      <c r="AD130" s="173"/>
      <c r="AE130" s="163"/>
      <c r="AF130" s="20" t="s">
        <v>57</v>
      </c>
      <c r="AG130" s="22">
        <f>AG127*AG$16</f>
        <v>75000</v>
      </c>
      <c r="AH130" s="22">
        <f t="shared" ref="AH130:AP130" si="362">AH127*AH$16</f>
        <v>75000</v>
      </c>
      <c r="AI130" s="22">
        <f t="shared" si="362"/>
        <v>75000</v>
      </c>
      <c r="AJ130" s="22">
        <f t="shared" si="362"/>
        <v>75000</v>
      </c>
      <c r="AK130" s="22">
        <f t="shared" si="362"/>
        <v>75000</v>
      </c>
      <c r="AL130" s="22">
        <f t="shared" si="362"/>
        <v>75000</v>
      </c>
      <c r="AM130" s="22">
        <f t="shared" si="362"/>
        <v>75000</v>
      </c>
      <c r="AN130" s="22">
        <f t="shared" si="362"/>
        <v>75000</v>
      </c>
      <c r="AO130" s="22">
        <f t="shared" si="362"/>
        <v>75000</v>
      </c>
      <c r="AP130" s="22">
        <f t="shared" si="362"/>
        <v>75000</v>
      </c>
      <c r="AQ130" s="5"/>
      <c r="AR130" s="173"/>
      <c r="AS130" s="163"/>
      <c r="AT130" s="20" t="s">
        <v>57</v>
      </c>
      <c r="AU130" s="22">
        <f>AU127*AU$16</f>
        <v>75000</v>
      </c>
      <c r="AV130" s="22">
        <f t="shared" ref="AV130:BD130" si="363">AV127*AV$16</f>
        <v>75000</v>
      </c>
      <c r="AW130" s="22">
        <f t="shared" si="363"/>
        <v>75000</v>
      </c>
      <c r="AX130" s="22">
        <f t="shared" si="363"/>
        <v>75000</v>
      </c>
      <c r="AY130" s="22">
        <f t="shared" si="363"/>
        <v>75000</v>
      </c>
      <c r="AZ130" s="22">
        <f t="shared" si="363"/>
        <v>75000</v>
      </c>
      <c r="BA130" s="22">
        <f t="shared" si="363"/>
        <v>75000</v>
      </c>
      <c r="BB130" s="22">
        <f t="shared" si="363"/>
        <v>75000</v>
      </c>
      <c r="BC130" s="22">
        <f t="shared" si="363"/>
        <v>75000</v>
      </c>
      <c r="BD130" s="22">
        <f t="shared" si="363"/>
        <v>75000</v>
      </c>
      <c r="BE130" s="5"/>
      <c r="BF130" s="173"/>
      <c r="BG130" s="163"/>
      <c r="BH130" s="20" t="s">
        <v>57</v>
      </c>
      <c r="BI130" s="22">
        <f>BI127*BI$16</f>
        <v>75000</v>
      </c>
      <c r="BJ130" s="22">
        <f t="shared" ref="BJ130:BR130" si="364">BJ127*BJ$16</f>
        <v>75000</v>
      </c>
      <c r="BK130" s="22">
        <f t="shared" si="364"/>
        <v>75000</v>
      </c>
      <c r="BL130" s="22">
        <f t="shared" si="364"/>
        <v>75000</v>
      </c>
      <c r="BM130" s="22">
        <f t="shared" si="364"/>
        <v>75000</v>
      </c>
      <c r="BN130" s="22">
        <f t="shared" si="364"/>
        <v>75000</v>
      </c>
      <c r="BO130" s="22">
        <f t="shared" si="364"/>
        <v>75000</v>
      </c>
      <c r="BP130" s="22">
        <f t="shared" si="364"/>
        <v>75000</v>
      </c>
      <c r="BQ130" s="22">
        <f t="shared" si="364"/>
        <v>75000</v>
      </c>
      <c r="BR130" s="22">
        <f t="shared" si="364"/>
        <v>75000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75000</v>
      </c>
      <c r="F131" s="22">
        <f>E131+F130</f>
        <v>150000</v>
      </c>
      <c r="G131" s="22">
        <f t="shared" ref="G131:N131" si="365">F131+G130</f>
        <v>225000</v>
      </c>
      <c r="H131" s="22">
        <f t="shared" si="365"/>
        <v>300000</v>
      </c>
      <c r="I131" s="22">
        <f t="shared" si="365"/>
        <v>375000</v>
      </c>
      <c r="J131" s="22">
        <f t="shared" si="365"/>
        <v>450000</v>
      </c>
      <c r="K131" s="22">
        <f t="shared" si="365"/>
        <v>525000</v>
      </c>
      <c r="L131" s="22">
        <f t="shared" si="365"/>
        <v>600000</v>
      </c>
      <c r="M131" s="22">
        <f t="shared" si="365"/>
        <v>675000</v>
      </c>
      <c r="N131" s="22">
        <f t="shared" si="365"/>
        <v>750000</v>
      </c>
      <c r="P131" s="173"/>
      <c r="Q131" s="163"/>
      <c r="R131" s="20" t="s">
        <v>58</v>
      </c>
      <c r="S131" s="22">
        <f>S130</f>
        <v>75000</v>
      </c>
      <c r="T131" s="22">
        <f>S131+T130</f>
        <v>150000</v>
      </c>
      <c r="U131" s="22">
        <f t="shared" ref="U131:AB131" si="366">T131+U130</f>
        <v>225000</v>
      </c>
      <c r="V131" s="22">
        <f t="shared" si="366"/>
        <v>300000</v>
      </c>
      <c r="W131" s="22">
        <f t="shared" si="366"/>
        <v>375000</v>
      </c>
      <c r="X131" s="22">
        <f t="shared" si="366"/>
        <v>450000</v>
      </c>
      <c r="Y131" s="22">
        <f t="shared" si="366"/>
        <v>525000</v>
      </c>
      <c r="Z131" s="22">
        <f t="shared" si="366"/>
        <v>600000</v>
      </c>
      <c r="AA131" s="22">
        <f t="shared" si="366"/>
        <v>675000</v>
      </c>
      <c r="AB131" s="22">
        <f t="shared" si="366"/>
        <v>750000</v>
      </c>
      <c r="AC131" s="5"/>
      <c r="AD131" s="173"/>
      <c r="AE131" s="163"/>
      <c r="AF131" s="20" t="s">
        <v>58</v>
      </c>
      <c r="AG131" s="22">
        <f>AG130</f>
        <v>75000</v>
      </c>
      <c r="AH131" s="22">
        <f>AG131+AH130</f>
        <v>150000</v>
      </c>
      <c r="AI131" s="22">
        <f t="shared" ref="AI131:AP131" si="367">AH131+AI130</f>
        <v>225000</v>
      </c>
      <c r="AJ131" s="22">
        <f t="shared" si="367"/>
        <v>300000</v>
      </c>
      <c r="AK131" s="22">
        <f t="shared" si="367"/>
        <v>375000</v>
      </c>
      <c r="AL131" s="22">
        <f t="shared" si="367"/>
        <v>450000</v>
      </c>
      <c r="AM131" s="22">
        <f t="shared" si="367"/>
        <v>525000</v>
      </c>
      <c r="AN131" s="22">
        <f t="shared" si="367"/>
        <v>600000</v>
      </c>
      <c r="AO131" s="22">
        <f t="shared" si="367"/>
        <v>675000</v>
      </c>
      <c r="AP131" s="22">
        <f t="shared" si="367"/>
        <v>750000</v>
      </c>
      <c r="AQ131" s="5"/>
      <c r="AR131" s="173"/>
      <c r="AS131" s="163"/>
      <c r="AT131" s="20" t="s">
        <v>58</v>
      </c>
      <c r="AU131" s="22">
        <f>AU130</f>
        <v>75000</v>
      </c>
      <c r="AV131" s="22">
        <f>AU131+AV130</f>
        <v>150000</v>
      </c>
      <c r="AW131" s="22">
        <f t="shared" ref="AW131:BD131" si="368">AV131+AW130</f>
        <v>225000</v>
      </c>
      <c r="AX131" s="22">
        <f t="shared" si="368"/>
        <v>300000</v>
      </c>
      <c r="AY131" s="22">
        <f t="shared" si="368"/>
        <v>375000</v>
      </c>
      <c r="AZ131" s="22">
        <f t="shared" si="368"/>
        <v>450000</v>
      </c>
      <c r="BA131" s="22">
        <f t="shared" si="368"/>
        <v>525000</v>
      </c>
      <c r="BB131" s="22">
        <f t="shared" si="368"/>
        <v>600000</v>
      </c>
      <c r="BC131" s="22">
        <f t="shared" si="368"/>
        <v>675000</v>
      </c>
      <c r="BD131" s="22">
        <f t="shared" si="368"/>
        <v>750000</v>
      </c>
      <c r="BE131" s="5"/>
      <c r="BF131" s="173"/>
      <c r="BG131" s="163"/>
      <c r="BH131" s="20" t="s">
        <v>58</v>
      </c>
      <c r="BI131" s="22">
        <f>BI130</f>
        <v>75000</v>
      </c>
      <c r="BJ131" s="22">
        <f>BI131+BJ130</f>
        <v>150000</v>
      </c>
      <c r="BK131" s="22">
        <f t="shared" ref="BK131:BR131" si="369">BJ131+BK130</f>
        <v>225000</v>
      </c>
      <c r="BL131" s="22">
        <f t="shared" si="369"/>
        <v>300000</v>
      </c>
      <c r="BM131" s="22">
        <f t="shared" si="369"/>
        <v>375000</v>
      </c>
      <c r="BN131" s="22">
        <f t="shared" si="369"/>
        <v>450000</v>
      </c>
      <c r="BO131" s="22">
        <f t="shared" si="369"/>
        <v>525000</v>
      </c>
      <c r="BP131" s="22">
        <f t="shared" si="369"/>
        <v>600000</v>
      </c>
      <c r="BQ131" s="22">
        <f t="shared" si="369"/>
        <v>675000</v>
      </c>
      <c r="BR131" s="22">
        <f t="shared" si="369"/>
        <v>750000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7.4999999999999997E-2</v>
      </c>
      <c r="F132" s="17">
        <f>F126*F$16/$E$4-E132</f>
        <v>0.105</v>
      </c>
      <c r="G132" s="17">
        <f>G126*G$16/$E$4-F132-E132</f>
        <v>0.14699999999999991</v>
      </c>
      <c r="H132" s="17">
        <f>H126*H$16/$E$4-G132-F132-E132</f>
        <v>0.20580000000000026</v>
      </c>
      <c r="I132" s="17">
        <f>I126*I$16/$E$4-H132-G132-F132-E132</f>
        <v>0.28811999999999977</v>
      </c>
      <c r="J132" s="17">
        <f>J126*J$16/$E$4-I132-H132-G132-F132-E132</f>
        <v>0.403368</v>
      </c>
      <c r="K132" s="17">
        <f>K126*K$16/$E$4-J132-I132-H132-G132-F132-E132</f>
        <v>0.56471519999999942</v>
      </c>
      <c r="L132" s="17">
        <f>L126*L$16/$E$4-K132-J132-I132-H132-G132-F132-E132</f>
        <v>0.79060127999999696</v>
      </c>
      <c r="M132" s="17">
        <f>M126*M$16/$E$4-L132-K132-J132-I132-H132-G132-F132-E132</f>
        <v>1.1068417920000095</v>
      </c>
      <c r="N132" s="17">
        <f>N126*N$16/$E$4-M132-L132-K132-J132-I132-H132-G132-F132-E132</f>
        <v>1.5495785088000085</v>
      </c>
      <c r="P132" s="173"/>
      <c r="Q132" s="171" t="s">
        <v>44</v>
      </c>
      <c r="R132" s="16" t="s">
        <v>55</v>
      </c>
      <c r="S132" s="17">
        <f>S126*S$16/$E$4</f>
        <v>7.4999999999999997E-2</v>
      </c>
      <c r="T132" s="17">
        <f>T126*T$16/$E$4-S132</f>
        <v>0.105</v>
      </c>
      <c r="U132" s="17">
        <f>U126*U$16/$E$4-T132-S132</f>
        <v>0.14699999999999991</v>
      </c>
      <c r="V132" s="17">
        <f>V126*V$16/$E$4-U132-T132-S132</f>
        <v>0.20580000000000026</v>
      </c>
      <c r="W132" s="17">
        <f>W126*W$16/$E$4-V132-U132-T132-S132</f>
        <v>0.28811999999999977</v>
      </c>
      <c r="X132" s="17">
        <f>X126*X$16/$E$4-W132-V132-U132-T132-S132</f>
        <v>0.403368</v>
      </c>
      <c r="Y132" s="17">
        <f>Y126*Y$16/$E$4-X132-W132-V132-U132-T132-S132</f>
        <v>0.56471519999999942</v>
      </c>
      <c r="Z132" s="17">
        <f>Z126*Z$16/$E$4-Y132-X132-W132-V132-U132-T132-S132</f>
        <v>0.79060127999999696</v>
      </c>
      <c r="AA132" s="17">
        <f>AA126*AA$16/$E$4-Z132-Y132-X132-W132-V132-U132-T132-S132</f>
        <v>1.1068417920000095</v>
      </c>
      <c r="AB132" s="17">
        <f>AB126*AB$16/$E$4-AA132-Z132-Y132-X132-W132-V132-U132-T132-S132</f>
        <v>1.5495785088000085</v>
      </c>
      <c r="AC132" s="5"/>
      <c r="AD132" s="173"/>
      <c r="AE132" s="171" t="s">
        <v>44</v>
      </c>
      <c r="AF132" s="16" t="s">
        <v>55</v>
      </c>
      <c r="AG132" s="17">
        <f>AG126*AG$16/$E$4</f>
        <v>7.4999999999999997E-2</v>
      </c>
      <c r="AH132" s="17">
        <f>AH126*AH$16/$E$4-AG132</f>
        <v>0.105</v>
      </c>
      <c r="AI132" s="17">
        <f>AI126*AI$16/$E$4-AH132-AG132</f>
        <v>0.14699999999999991</v>
      </c>
      <c r="AJ132" s="17">
        <f>AJ126*AJ$16/$E$4-AI132-AH132-AG132</f>
        <v>0.20580000000000026</v>
      </c>
      <c r="AK132" s="17">
        <f>AK126*AK$16/$E$4-AJ132-AI132-AH132-AG132</f>
        <v>0.28811999999999977</v>
      </c>
      <c r="AL132" s="17">
        <f>AL126*AL$16/$E$4-AK132-AJ132-AI132-AH132-AG132</f>
        <v>0.403368</v>
      </c>
      <c r="AM132" s="17">
        <f>AM126*AM$16/$E$4-AL132-AK132-AJ132-AI132-AH132-AG132</f>
        <v>0.56471519999999942</v>
      </c>
      <c r="AN132" s="17">
        <f>AN126*AN$16/$E$4-AM132-AL132-AK132-AJ132-AI132-AH132-AG132</f>
        <v>0.79060127999999696</v>
      </c>
      <c r="AO132" s="17">
        <f>AO126*AO$16/$E$4-AN132-AM132-AL132-AK132-AJ132-AI132-AH132-AG132</f>
        <v>1.1068417920000095</v>
      </c>
      <c r="AP132" s="17">
        <f>AP126*AP$16/$E$4-AO132-AN132-AM132-AL132-AK132-AJ132-AI132-AH132-AG132</f>
        <v>1.5495785088000085</v>
      </c>
      <c r="AQ132" s="5"/>
      <c r="AR132" s="173"/>
      <c r="AS132" s="171" t="s">
        <v>44</v>
      </c>
      <c r="AT132" s="16" t="s">
        <v>55</v>
      </c>
      <c r="AU132" s="17">
        <f>AU126*AU$16/$E$4</f>
        <v>7.4999999999999997E-2</v>
      </c>
      <c r="AV132" s="17">
        <f>AV126*AV$16/$E$4-AU132</f>
        <v>0.105</v>
      </c>
      <c r="AW132" s="17">
        <f>AW126*AW$16/$E$4-AV132-AU132</f>
        <v>0.14699999999999991</v>
      </c>
      <c r="AX132" s="17">
        <f>AX126*AX$16/$E$4-AW132-AV132-AU132</f>
        <v>0.20580000000000026</v>
      </c>
      <c r="AY132" s="17">
        <f>AY126*AY$16/$E$4-AX132-AW132-AV132-AU132</f>
        <v>0.28811999999999977</v>
      </c>
      <c r="AZ132" s="17">
        <f>AZ126*AZ$16/$E$4-AY132-AX132-AW132-AV132-AU132</f>
        <v>0.403368</v>
      </c>
      <c r="BA132" s="17">
        <f>BA126*BA$16/$E$4-AZ132-AY132-AX132-AW132-AV132-AU132</f>
        <v>0.56471519999999942</v>
      </c>
      <c r="BB132" s="17">
        <f>BB126*BB$16/$E$4-BA132-AZ132-AY132-AX132-AW132-AV132-AU132</f>
        <v>0.79060127999999696</v>
      </c>
      <c r="BC132" s="17">
        <f>BC126*BC$16/$E$4-BB132-BA132-AZ132-AY132-AX132-AW132-AV132-AU132</f>
        <v>1.1068417920000095</v>
      </c>
      <c r="BD132" s="17">
        <f>BD126*BD$16/$E$4-BC132-BB132-BA132-AZ132-AY132-AX132-AW132-AV132-AU132</f>
        <v>1.5495785088000085</v>
      </c>
      <c r="BE132" s="5"/>
      <c r="BF132" s="173"/>
      <c r="BG132" s="171" t="s">
        <v>44</v>
      </c>
      <c r="BH132" s="16" t="s">
        <v>55</v>
      </c>
      <c r="BI132" s="17">
        <f>BI126*BI$16/$E$4</f>
        <v>7.4999999999999997E-2</v>
      </c>
      <c r="BJ132" s="17">
        <f>BJ126*BJ$16/$E$4-BI132</f>
        <v>0.105</v>
      </c>
      <c r="BK132" s="17">
        <f>BK126*BK$16/$E$4-BJ132-BI132</f>
        <v>0.14699999999999991</v>
      </c>
      <c r="BL132" s="17">
        <f>BL126*BL$16/$E$4-BK132-BJ132-BI132</f>
        <v>0.20580000000000026</v>
      </c>
      <c r="BM132" s="17">
        <f>BM126*BM$16/$E$4-BL132-BK132-BJ132-BI132</f>
        <v>0.28811999999999977</v>
      </c>
      <c r="BN132" s="17">
        <f>BN126*BN$16/$E$4-BM132-BL132-BK132-BJ132-BI132</f>
        <v>0.403368</v>
      </c>
      <c r="BO132" s="17">
        <f>BO126*BO$16/$E$4-BN132-BM132-BL132-BK132-BJ132-BI132</f>
        <v>0.56471519999999942</v>
      </c>
      <c r="BP132" s="17">
        <f>BP126*BP$16/$E$4-BO132-BN132-BM132-BL132-BK132-BJ132-BI132</f>
        <v>0.79060127999999696</v>
      </c>
      <c r="BQ132" s="17">
        <f>BQ126*BQ$16/$E$4-BP132-BO132-BN132-BM132-BL132-BK132-BJ132-BI132</f>
        <v>1.1068417920000095</v>
      </c>
      <c r="BR132" s="17">
        <f>BR126*BR$16/$E$4-BQ132-BP132-BO132-BN132-BM132-BL132-BK132-BJ132-BI132</f>
        <v>1.5495785088000085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0.16418399999999997</v>
      </c>
      <c r="J133" s="18"/>
      <c r="K133" s="18"/>
      <c r="L133" s="18"/>
      <c r="M133" s="18"/>
      <c r="N133" s="18">
        <f>SUM(E132:N132)/10</f>
        <v>0.52360247808000149</v>
      </c>
      <c r="P133" s="173"/>
      <c r="Q133" s="165"/>
      <c r="R133" s="16" t="s">
        <v>56</v>
      </c>
      <c r="S133" s="18"/>
      <c r="T133" s="18"/>
      <c r="U133" s="18"/>
      <c r="V133" s="18"/>
      <c r="W133" s="18">
        <f>SUM(S132:W132)/5</f>
        <v>0.16418399999999997</v>
      </c>
      <c r="X133" s="18"/>
      <c r="Y133" s="18"/>
      <c r="Z133" s="18"/>
      <c r="AA133" s="18"/>
      <c r="AB133" s="18">
        <f>SUM(S132:AB132)/10</f>
        <v>0.52360247808000149</v>
      </c>
      <c r="AC133" s="5"/>
      <c r="AD133" s="173"/>
      <c r="AE133" s="165"/>
      <c r="AF133" s="16" t="s">
        <v>56</v>
      </c>
      <c r="AG133" s="18"/>
      <c r="AH133" s="18"/>
      <c r="AI133" s="18"/>
      <c r="AJ133" s="18"/>
      <c r="AK133" s="18">
        <f>SUM(AG132:AK132)/5</f>
        <v>0.16418399999999997</v>
      </c>
      <c r="AL133" s="18"/>
      <c r="AM133" s="18"/>
      <c r="AN133" s="18"/>
      <c r="AO133" s="18"/>
      <c r="AP133" s="18">
        <f>SUM(AG132:AP132)/10</f>
        <v>0.52360247808000149</v>
      </c>
      <c r="AQ133" s="5"/>
      <c r="AR133" s="173"/>
      <c r="AS133" s="165"/>
      <c r="AT133" s="16" t="s">
        <v>56</v>
      </c>
      <c r="AU133" s="18"/>
      <c r="AV133" s="18"/>
      <c r="AW133" s="18"/>
      <c r="AX133" s="18"/>
      <c r="AY133" s="18">
        <f>SUM(AU132:AY132)/5</f>
        <v>0.16418399999999997</v>
      </c>
      <c r="AZ133" s="18"/>
      <c r="BA133" s="18"/>
      <c r="BB133" s="18"/>
      <c r="BC133" s="18"/>
      <c r="BD133" s="18">
        <f>SUM(AU132:BD132)/10</f>
        <v>0.52360247808000149</v>
      </c>
      <c r="BE133" s="5"/>
      <c r="BF133" s="173"/>
      <c r="BG133" s="165"/>
      <c r="BH133" s="16" t="s">
        <v>56</v>
      </c>
      <c r="BI133" s="18"/>
      <c r="BJ133" s="18"/>
      <c r="BK133" s="18"/>
      <c r="BL133" s="18"/>
      <c r="BM133" s="18">
        <f>SUM(BI132:BM132)/5</f>
        <v>0.16418399999999997</v>
      </c>
      <c r="BN133" s="18"/>
      <c r="BO133" s="18"/>
      <c r="BP133" s="18"/>
      <c r="BQ133" s="18"/>
      <c r="BR133" s="18">
        <f>SUM(BI132:BR132)/10</f>
        <v>0.52360247808000149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75000</v>
      </c>
      <c r="F134" s="23">
        <f>F136-E136</f>
        <v>104999.99999999997</v>
      </c>
      <c r="G134" s="23">
        <f t="shared" ref="G134:N134" si="370">G136-F136</f>
        <v>146999.99999999997</v>
      </c>
      <c r="H134" s="23">
        <f t="shared" si="370"/>
        <v>205800.00000000017</v>
      </c>
      <c r="I134" s="23">
        <f t="shared" si="370"/>
        <v>288119.99999999988</v>
      </c>
      <c r="J134" s="23">
        <f t="shared" si="370"/>
        <v>403367.99999999977</v>
      </c>
      <c r="K134" s="23">
        <f t="shared" si="370"/>
        <v>564715.19999999949</v>
      </c>
      <c r="L134" s="23">
        <f t="shared" si="370"/>
        <v>790601.27999999654</v>
      </c>
      <c r="M134" s="23">
        <f t="shared" si="370"/>
        <v>1106841.7920000101</v>
      </c>
      <c r="N134" s="23">
        <f t="shared" si="370"/>
        <v>1549578.5088000088</v>
      </c>
      <c r="P134" s="173"/>
      <c r="Q134" s="163"/>
      <c r="R134" s="20" t="s">
        <v>57</v>
      </c>
      <c r="S134" s="23">
        <f>S136</f>
        <v>75000</v>
      </c>
      <c r="T134" s="23">
        <f>T136-S136</f>
        <v>104999.99999999997</v>
      </c>
      <c r="U134" s="23">
        <f t="shared" ref="U134:AB134" si="371">U136-T136</f>
        <v>146999.99999999997</v>
      </c>
      <c r="V134" s="23">
        <f t="shared" si="371"/>
        <v>205800.00000000017</v>
      </c>
      <c r="W134" s="23">
        <f t="shared" si="371"/>
        <v>288119.99999999988</v>
      </c>
      <c r="X134" s="23">
        <f t="shared" si="371"/>
        <v>403367.99999999977</v>
      </c>
      <c r="Y134" s="23">
        <f t="shared" si="371"/>
        <v>564715.19999999949</v>
      </c>
      <c r="Z134" s="23">
        <f t="shared" si="371"/>
        <v>790601.27999999654</v>
      </c>
      <c r="AA134" s="23">
        <f t="shared" si="371"/>
        <v>1106841.7920000101</v>
      </c>
      <c r="AB134" s="23">
        <f t="shared" si="371"/>
        <v>1549578.5088000088</v>
      </c>
      <c r="AC134" s="5"/>
      <c r="AD134" s="173"/>
      <c r="AE134" s="163"/>
      <c r="AF134" s="20" t="s">
        <v>57</v>
      </c>
      <c r="AG134" s="23">
        <f>AG136</f>
        <v>75000</v>
      </c>
      <c r="AH134" s="23">
        <f>AH136-AG136</f>
        <v>104999.99999999997</v>
      </c>
      <c r="AI134" s="23">
        <f t="shared" ref="AI134:AP134" si="372">AI136-AH136</f>
        <v>146999.99999999997</v>
      </c>
      <c r="AJ134" s="23">
        <f t="shared" si="372"/>
        <v>205800.00000000017</v>
      </c>
      <c r="AK134" s="23">
        <f t="shared" si="372"/>
        <v>288119.99999999988</v>
      </c>
      <c r="AL134" s="23">
        <f t="shared" si="372"/>
        <v>403367.99999999977</v>
      </c>
      <c r="AM134" s="23">
        <f t="shared" si="372"/>
        <v>564715.19999999949</v>
      </c>
      <c r="AN134" s="23">
        <f t="shared" si="372"/>
        <v>790601.27999999654</v>
      </c>
      <c r="AO134" s="23">
        <f t="shared" si="372"/>
        <v>1106841.7920000101</v>
      </c>
      <c r="AP134" s="23">
        <f t="shared" si="372"/>
        <v>1549578.5088000088</v>
      </c>
      <c r="AQ134" s="5"/>
      <c r="AR134" s="173"/>
      <c r="AS134" s="163"/>
      <c r="AT134" s="20" t="s">
        <v>57</v>
      </c>
      <c r="AU134" s="23">
        <f>AU136</f>
        <v>75000</v>
      </c>
      <c r="AV134" s="23">
        <f>AV136-AU136</f>
        <v>104999.99999999997</v>
      </c>
      <c r="AW134" s="23">
        <f t="shared" ref="AW134:BD134" si="373">AW136-AV136</f>
        <v>146999.99999999997</v>
      </c>
      <c r="AX134" s="23">
        <f t="shared" si="373"/>
        <v>205800.00000000017</v>
      </c>
      <c r="AY134" s="23">
        <f t="shared" si="373"/>
        <v>288119.99999999988</v>
      </c>
      <c r="AZ134" s="23">
        <f t="shared" si="373"/>
        <v>403367.99999999977</v>
      </c>
      <c r="BA134" s="23">
        <f t="shared" si="373"/>
        <v>564715.19999999949</v>
      </c>
      <c r="BB134" s="23">
        <f t="shared" si="373"/>
        <v>790601.27999999654</v>
      </c>
      <c r="BC134" s="23">
        <f t="shared" si="373"/>
        <v>1106841.7920000101</v>
      </c>
      <c r="BD134" s="23">
        <f t="shared" si="373"/>
        <v>1549578.5088000088</v>
      </c>
      <c r="BE134" s="5"/>
      <c r="BF134" s="173"/>
      <c r="BG134" s="163"/>
      <c r="BH134" s="20" t="s">
        <v>57</v>
      </c>
      <c r="BI134" s="23">
        <f>BI136</f>
        <v>75000</v>
      </c>
      <c r="BJ134" s="23">
        <f>BJ136-BI136</f>
        <v>104999.99999999997</v>
      </c>
      <c r="BK134" s="23">
        <f t="shared" ref="BK134:BR134" si="374">BK136-BJ136</f>
        <v>146999.99999999997</v>
      </c>
      <c r="BL134" s="23">
        <f t="shared" si="374"/>
        <v>205800.00000000017</v>
      </c>
      <c r="BM134" s="23">
        <f t="shared" si="374"/>
        <v>288119.99999999988</v>
      </c>
      <c r="BN134" s="23">
        <f t="shared" si="374"/>
        <v>403367.99999999977</v>
      </c>
      <c r="BO134" s="23">
        <f t="shared" si="374"/>
        <v>564715.19999999949</v>
      </c>
      <c r="BP134" s="23">
        <f t="shared" si="374"/>
        <v>790601.27999999654</v>
      </c>
      <c r="BQ134" s="23">
        <f t="shared" si="374"/>
        <v>1106841.7920000101</v>
      </c>
      <c r="BR134" s="23">
        <f t="shared" si="374"/>
        <v>1549578.5088000088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164184</v>
      </c>
      <c r="J135" s="23"/>
      <c r="K135" s="23"/>
      <c r="L135" s="23"/>
      <c r="M135" s="23"/>
      <c r="N135" s="23">
        <f>SUM(E134:N134)/10</f>
        <v>523602.47808000149</v>
      </c>
      <c r="P135" s="173"/>
      <c r="Q135" s="163"/>
      <c r="R135" s="20" t="s">
        <v>59</v>
      </c>
      <c r="S135" s="23"/>
      <c r="T135" s="23"/>
      <c r="U135" s="23"/>
      <c r="V135" s="23"/>
      <c r="W135" s="23">
        <f>SUM(S134:W134)/5</f>
        <v>164184</v>
      </c>
      <c r="X135" s="23"/>
      <c r="Y135" s="23"/>
      <c r="Z135" s="23"/>
      <c r="AA135" s="23"/>
      <c r="AB135" s="23">
        <f>SUM(S134:AB134)/10</f>
        <v>523602.47808000149</v>
      </c>
      <c r="AC135" s="5"/>
      <c r="AD135" s="173"/>
      <c r="AE135" s="163"/>
      <c r="AF135" s="20" t="s">
        <v>59</v>
      </c>
      <c r="AG135" s="23"/>
      <c r="AH135" s="23"/>
      <c r="AI135" s="23"/>
      <c r="AJ135" s="23"/>
      <c r="AK135" s="23">
        <f>SUM(AG134:AK134)/5</f>
        <v>164184</v>
      </c>
      <c r="AL135" s="23"/>
      <c r="AM135" s="23"/>
      <c r="AN135" s="23"/>
      <c r="AO135" s="23"/>
      <c r="AP135" s="23">
        <f>SUM(AG134:AP134)/10</f>
        <v>523602.47808000149</v>
      </c>
      <c r="AQ135" s="5"/>
      <c r="AR135" s="173"/>
      <c r="AS135" s="163"/>
      <c r="AT135" s="20" t="s">
        <v>59</v>
      </c>
      <c r="AU135" s="23"/>
      <c r="AV135" s="23"/>
      <c r="AW135" s="23"/>
      <c r="AX135" s="23"/>
      <c r="AY135" s="23">
        <f>SUM(AU134:AY134)/5</f>
        <v>164184</v>
      </c>
      <c r="AZ135" s="23"/>
      <c r="BA135" s="23"/>
      <c r="BB135" s="23"/>
      <c r="BC135" s="23"/>
      <c r="BD135" s="23">
        <f>SUM(AU134:BD134)/10</f>
        <v>523602.47808000149</v>
      </c>
      <c r="BE135" s="5"/>
      <c r="BF135" s="173"/>
      <c r="BG135" s="163"/>
      <c r="BH135" s="20" t="s">
        <v>59</v>
      </c>
      <c r="BI135" s="23"/>
      <c r="BJ135" s="23"/>
      <c r="BK135" s="23"/>
      <c r="BL135" s="23"/>
      <c r="BM135" s="23">
        <f>SUM(BI134:BM134)/5</f>
        <v>164184</v>
      </c>
      <c r="BN135" s="23"/>
      <c r="BO135" s="23"/>
      <c r="BP135" s="23"/>
      <c r="BQ135" s="23"/>
      <c r="BR135" s="23">
        <f>SUM(BI134:BR134)/10</f>
        <v>523602.47808000149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375">E128*E$16</f>
        <v>75000</v>
      </c>
      <c r="F136" s="22">
        <f t="shared" si="375"/>
        <v>179999.99999999997</v>
      </c>
      <c r="G136" s="22">
        <f t="shared" si="375"/>
        <v>326999.99999999994</v>
      </c>
      <c r="H136" s="22">
        <f t="shared" si="375"/>
        <v>532800.00000000012</v>
      </c>
      <c r="I136" s="22">
        <f t="shared" si="375"/>
        <v>820920</v>
      </c>
      <c r="J136" s="22">
        <f t="shared" si="375"/>
        <v>1224287.9999999998</v>
      </c>
      <c r="K136" s="22">
        <f t="shared" si="375"/>
        <v>1789003.1999999993</v>
      </c>
      <c r="L136" s="22">
        <f t="shared" si="375"/>
        <v>2579604.4799999958</v>
      </c>
      <c r="M136" s="22">
        <f t="shared" si="375"/>
        <v>3686446.2720000059</v>
      </c>
      <c r="N136" s="22">
        <f t="shared" si="375"/>
        <v>5236024.7808000147</v>
      </c>
      <c r="P136" s="164"/>
      <c r="Q136" s="163"/>
      <c r="R136" s="20" t="s">
        <v>58</v>
      </c>
      <c r="S136" s="22">
        <f t="shared" ref="S136:AB136" si="376">S128*S$16</f>
        <v>75000</v>
      </c>
      <c r="T136" s="22">
        <f t="shared" si="376"/>
        <v>179999.99999999997</v>
      </c>
      <c r="U136" s="22">
        <f t="shared" si="376"/>
        <v>326999.99999999994</v>
      </c>
      <c r="V136" s="22">
        <f t="shared" si="376"/>
        <v>532800.00000000012</v>
      </c>
      <c r="W136" s="22">
        <f t="shared" si="376"/>
        <v>820920</v>
      </c>
      <c r="X136" s="22">
        <f t="shared" si="376"/>
        <v>1224287.9999999998</v>
      </c>
      <c r="Y136" s="22">
        <f t="shared" si="376"/>
        <v>1789003.1999999993</v>
      </c>
      <c r="Z136" s="22">
        <f t="shared" si="376"/>
        <v>2579604.4799999958</v>
      </c>
      <c r="AA136" s="22">
        <f t="shared" si="376"/>
        <v>3686446.2720000059</v>
      </c>
      <c r="AB136" s="22">
        <f t="shared" si="376"/>
        <v>5236024.7808000147</v>
      </c>
      <c r="AC136" s="5"/>
      <c r="AD136" s="164"/>
      <c r="AE136" s="163"/>
      <c r="AF136" s="20" t="s">
        <v>58</v>
      </c>
      <c r="AG136" s="22">
        <f t="shared" ref="AG136:AP136" si="377">AG128*AG$16</f>
        <v>75000</v>
      </c>
      <c r="AH136" s="22">
        <f t="shared" si="377"/>
        <v>179999.99999999997</v>
      </c>
      <c r="AI136" s="22">
        <f t="shared" si="377"/>
        <v>326999.99999999994</v>
      </c>
      <c r="AJ136" s="22">
        <f t="shared" si="377"/>
        <v>532800.00000000012</v>
      </c>
      <c r="AK136" s="22">
        <f t="shared" si="377"/>
        <v>820920</v>
      </c>
      <c r="AL136" s="22">
        <f t="shared" si="377"/>
        <v>1224287.9999999998</v>
      </c>
      <c r="AM136" s="22">
        <f t="shared" si="377"/>
        <v>1789003.1999999993</v>
      </c>
      <c r="AN136" s="22">
        <f t="shared" si="377"/>
        <v>2579604.4799999958</v>
      </c>
      <c r="AO136" s="22">
        <f t="shared" si="377"/>
        <v>3686446.2720000059</v>
      </c>
      <c r="AP136" s="22">
        <f t="shared" si="377"/>
        <v>5236024.7808000147</v>
      </c>
      <c r="AQ136" s="5"/>
      <c r="AR136" s="164"/>
      <c r="AS136" s="163"/>
      <c r="AT136" s="20" t="s">
        <v>58</v>
      </c>
      <c r="AU136" s="22">
        <f t="shared" ref="AU136:BD136" si="378">AU128*AU$16</f>
        <v>75000</v>
      </c>
      <c r="AV136" s="22">
        <f t="shared" si="378"/>
        <v>179999.99999999997</v>
      </c>
      <c r="AW136" s="22">
        <f t="shared" si="378"/>
        <v>326999.99999999994</v>
      </c>
      <c r="AX136" s="22">
        <f t="shared" si="378"/>
        <v>532800.00000000012</v>
      </c>
      <c r="AY136" s="22">
        <f t="shared" si="378"/>
        <v>820920</v>
      </c>
      <c r="AZ136" s="22">
        <f t="shared" si="378"/>
        <v>1224287.9999999998</v>
      </c>
      <c r="BA136" s="22">
        <f t="shared" si="378"/>
        <v>1789003.1999999993</v>
      </c>
      <c r="BB136" s="22">
        <f t="shared" si="378"/>
        <v>2579604.4799999958</v>
      </c>
      <c r="BC136" s="22">
        <f t="shared" si="378"/>
        <v>3686446.2720000059</v>
      </c>
      <c r="BD136" s="22">
        <f t="shared" si="378"/>
        <v>5236024.7808000147</v>
      </c>
      <c r="BE136" s="5"/>
      <c r="BF136" s="164"/>
      <c r="BG136" s="163"/>
      <c r="BH136" s="20" t="s">
        <v>58</v>
      </c>
      <c r="BI136" s="22">
        <f t="shared" ref="BI136:BR136" si="379">BI128*BI$16</f>
        <v>75000</v>
      </c>
      <c r="BJ136" s="22">
        <f t="shared" si="379"/>
        <v>179999.99999999997</v>
      </c>
      <c r="BK136" s="22">
        <f t="shared" si="379"/>
        <v>326999.99999999994</v>
      </c>
      <c r="BL136" s="22">
        <f t="shared" si="379"/>
        <v>532800.00000000012</v>
      </c>
      <c r="BM136" s="22">
        <f t="shared" si="379"/>
        <v>820920</v>
      </c>
      <c r="BN136" s="22">
        <f t="shared" si="379"/>
        <v>1224287.9999999998</v>
      </c>
      <c r="BO136" s="22">
        <f t="shared" si="379"/>
        <v>1789003.1999999993</v>
      </c>
      <c r="BP136" s="22">
        <f t="shared" si="379"/>
        <v>2579604.4799999958</v>
      </c>
      <c r="BQ136" s="22">
        <f t="shared" si="379"/>
        <v>3686446.2720000059</v>
      </c>
      <c r="BR136" s="22">
        <f t="shared" si="379"/>
        <v>5236024.7808000147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0.14335714285714285</v>
      </c>
      <c r="F137" s="17">
        <f t="shared" ref="F137:N137" si="380">F96+F109+F124</f>
        <v>0.10325510204081632</v>
      </c>
      <c r="G137" s="17">
        <f t="shared" si="380"/>
        <v>7.4610787172011667E-2</v>
      </c>
      <c r="H137" s="17">
        <f t="shared" si="380"/>
        <v>5.4150562265722603E-2</v>
      </c>
      <c r="I137" s="17">
        <f t="shared" si="380"/>
        <v>3.9536115904087579E-2</v>
      </c>
      <c r="J137" s="17">
        <f t="shared" si="380"/>
        <v>2.9097225645776846E-2</v>
      </c>
      <c r="K137" s="17">
        <f t="shared" si="380"/>
        <v>2.1640875461269179E-2</v>
      </c>
      <c r="L137" s="17">
        <f t="shared" si="380"/>
        <v>1.6314911043763709E-2</v>
      </c>
      <c r="M137" s="17">
        <f t="shared" si="380"/>
        <v>1.2510650745545486E-2</v>
      </c>
      <c r="N137" s="17">
        <f t="shared" si="380"/>
        <v>9.7933219611039159E-3</v>
      </c>
      <c r="P137" s="163" t="s">
        <v>18</v>
      </c>
      <c r="Q137" s="165" t="s">
        <v>41</v>
      </c>
      <c r="R137" s="16" t="s">
        <v>55</v>
      </c>
      <c r="S137" s="17">
        <f>S96+S109+S124</f>
        <v>0.14335714285714285</v>
      </c>
      <c r="T137" s="17">
        <f t="shared" ref="T137:AB137" si="381">T96+T109+T124</f>
        <v>0.10325510204081632</v>
      </c>
      <c r="U137" s="17">
        <f t="shared" si="381"/>
        <v>7.4610787172011667E-2</v>
      </c>
      <c r="V137" s="17">
        <f t="shared" si="381"/>
        <v>5.4150562265722603E-2</v>
      </c>
      <c r="W137" s="17">
        <f t="shared" si="381"/>
        <v>3.9536115904087579E-2</v>
      </c>
      <c r="X137" s="17">
        <f t="shared" si="381"/>
        <v>2.9097225645776846E-2</v>
      </c>
      <c r="Y137" s="17">
        <f t="shared" si="381"/>
        <v>2.1640875461269179E-2</v>
      </c>
      <c r="Z137" s="17">
        <f t="shared" si="381"/>
        <v>1.6314911043763709E-2</v>
      </c>
      <c r="AA137" s="17">
        <f t="shared" si="381"/>
        <v>1.2510650745545486E-2</v>
      </c>
      <c r="AB137" s="17">
        <f t="shared" si="381"/>
        <v>9.7933219611039159E-3</v>
      </c>
      <c r="AD137" s="163" t="s">
        <v>18</v>
      </c>
      <c r="AE137" s="165" t="s">
        <v>41</v>
      </c>
      <c r="AF137" s="16" t="s">
        <v>55</v>
      </c>
      <c r="AG137" s="17">
        <f>AG96+AG109+AG124</f>
        <v>0.14335714285714285</v>
      </c>
      <c r="AH137" s="17">
        <f t="shared" ref="AH137:AP137" si="382">AH96+AH109+AH124</f>
        <v>0.10325510204081632</v>
      </c>
      <c r="AI137" s="17">
        <f t="shared" si="382"/>
        <v>7.4610787172011667E-2</v>
      </c>
      <c r="AJ137" s="17">
        <f t="shared" si="382"/>
        <v>5.4150562265722603E-2</v>
      </c>
      <c r="AK137" s="17">
        <f t="shared" si="382"/>
        <v>3.9536115904087579E-2</v>
      </c>
      <c r="AL137" s="17">
        <f t="shared" si="382"/>
        <v>2.9097225645776846E-2</v>
      </c>
      <c r="AM137" s="17">
        <f t="shared" si="382"/>
        <v>2.1640875461269179E-2</v>
      </c>
      <c r="AN137" s="17">
        <f t="shared" si="382"/>
        <v>1.6314911043763709E-2</v>
      </c>
      <c r="AO137" s="17">
        <f t="shared" si="382"/>
        <v>1.2510650745545486E-2</v>
      </c>
      <c r="AP137" s="17">
        <f t="shared" si="382"/>
        <v>9.7933219611039159E-3</v>
      </c>
      <c r="AR137" s="163" t="s">
        <v>18</v>
      </c>
      <c r="AS137" s="165" t="s">
        <v>41</v>
      </c>
      <c r="AT137" s="16" t="s">
        <v>55</v>
      </c>
      <c r="AU137" s="17">
        <f>AU96+AU109+AU124</f>
        <v>0.14335714285714285</v>
      </c>
      <c r="AV137" s="17">
        <f t="shared" ref="AV137:BD137" si="383">AV96+AV109+AV124</f>
        <v>0.10325510204081632</v>
      </c>
      <c r="AW137" s="17">
        <f t="shared" si="383"/>
        <v>7.4610787172011667E-2</v>
      </c>
      <c r="AX137" s="17">
        <f t="shared" si="383"/>
        <v>5.4150562265722603E-2</v>
      </c>
      <c r="AY137" s="17">
        <f t="shared" si="383"/>
        <v>3.9536115904087579E-2</v>
      </c>
      <c r="AZ137" s="17">
        <f t="shared" si="383"/>
        <v>2.9097225645776846E-2</v>
      </c>
      <c r="BA137" s="17">
        <f t="shared" si="383"/>
        <v>2.1640875461269179E-2</v>
      </c>
      <c r="BB137" s="17">
        <f t="shared" si="383"/>
        <v>1.6314911043763709E-2</v>
      </c>
      <c r="BC137" s="17">
        <f t="shared" si="383"/>
        <v>1.2510650745545486E-2</v>
      </c>
      <c r="BD137" s="17">
        <f t="shared" si="383"/>
        <v>9.7933219611039159E-3</v>
      </c>
      <c r="BF137" s="163" t="s">
        <v>18</v>
      </c>
      <c r="BG137" s="165" t="s">
        <v>41</v>
      </c>
      <c r="BH137" s="16" t="s">
        <v>55</v>
      </c>
      <c r="BI137" s="17">
        <f>BI96+BI109+BI124</f>
        <v>0.14335714285714285</v>
      </c>
      <c r="BJ137" s="17">
        <f t="shared" ref="BJ137:BR137" si="384">BJ96+BJ109+BJ124</f>
        <v>0.10325510204081632</v>
      </c>
      <c r="BK137" s="17">
        <f t="shared" si="384"/>
        <v>7.4610787172011667E-2</v>
      </c>
      <c r="BL137" s="17">
        <f t="shared" si="384"/>
        <v>5.4150562265722603E-2</v>
      </c>
      <c r="BM137" s="17">
        <f t="shared" si="384"/>
        <v>3.9536115904087579E-2</v>
      </c>
      <c r="BN137" s="17">
        <f t="shared" si="384"/>
        <v>2.9097225645776846E-2</v>
      </c>
      <c r="BO137" s="17">
        <f t="shared" si="384"/>
        <v>2.1640875461269179E-2</v>
      </c>
      <c r="BP137" s="17">
        <f t="shared" si="384"/>
        <v>1.6314911043763709E-2</v>
      </c>
      <c r="BQ137" s="17">
        <f t="shared" si="384"/>
        <v>1.2510650745545486E-2</v>
      </c>
      <c r="BR137" s="17">
        <f t="shared" si="384"/>
        <v>9.7933219611039159E-3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8.2981942047956198E-2</v>
      </c>
      <c r="J138" s="17"/>
      <c r="K138" s="17"/>
      <c r="L138" s="17"/>
      <c r="M138" s="17"/>
      <c r="N138" s="18">
        <f>SUM(E137:N137)/10</f>
        <v>5.0426669509724006E-2</v>
      </c>
      <c r="P138" s="163"/>
      <c r="Q138" s="165"/>
      <c r="R138" s="16" t="s">
        <v>56</v>
      </c>
      <c r="S138" s="17"/>
      <c r="T138" s="17"/>
      <c r="U138" s="17"/>
      <c r="V138" s="17"/>
      <c r="W138" s="43">
        <f>SUM(S137:W137)/5</f>
        <v>8.2981942047956198E-2</v>
      </c>
      <c r="X138" s="17"/>
      <c r="Y138" s="17"/>
      <c r="Z138" s="17"/>
      <c r="AA138" s="17"/>
      <c r="AB138" s="18">
        <f>SUM(S137:AB137)/10</f>
        <v>5.0426669509724006E-2</v>
      </c>
      <c r="AD138" s="163"/>
      <c r="AE138" s="165"/>
      <c r="AF138" s="16" t="s">
        <v>56</v>
      </c>
      <c r="AG138" s="17"/>
      <c r="AH138" s="17"/>
      <c r="AI138" s="17"/>
      <c r="AJ138" s="17"/>
      <c r="AK138" s="43">
        <f>SUM(AG137:AK137)/5</f>
        <v>8.2981942047956198E-2</v>
      </c>
      <c r="AL138" s="17"/>
      <c r="AM138" s="17"/>
      <c r="AN138" s="17"/>
      <c r="AO138" s="17"/>
      <c r="AP138" s="18">
        <f>SUM(AG137:AP137)/10</f>
        <v>5.0426669509724006E-2</v>
      </c>
      <c r="AR138" s="163"/>
      <c r="AS138" s="165"/>
      <c r="AT138" s="16" t="s">
        <v>56</v>
      </c>
      <c r="AU138" s="17"/>
      <c r="AV138" s="17"/>
      <c r="AW138" s="17"/>
      <c r="AX138" s="17"/>
      <c r="AY138" s="43">
        <f>SUM(AU137:AY137)/5</f>
        <v>8.2981942047956198E-2</v>
      </c>
      <c r="AZ138" s="17"/>
      <c r="BA138" s="17"/>
      <c r="BB138" s="17"/>
      <c r="BC138" s="17"/>
      <c r="BD138" s="18">
        <f>SUM(AU137:BD137)/10</f>
        <v>5.0426669509724006E-2</v>
      </c>
      <c r="BF138" s="163"/>
      <c r="BG138" s="165"/>
      <c r="BH138" s="16" t="s">
        <v>56</v>
      </c>
      <c r="BI138" s="17"/>
      <c r="BJ138" s="17"/>
      <c r="BK138" s="17"/>
      <c r="BL138" s="17"/>
      <c r="BM138" s="43">
        <f>SUM(BI137:BM137)/5</f>
        <v>8.2981942047956198E-2</v>
      </c>
      <c r="BN138" s="17"/>
      <c r="BO138" s="17"/>
      <c r="BP138" s="17"/>
      <c r="BQ138" s="17"/>
      <c r="BR138" s="18">
        <f>SUM(BI137:BR137)/10</f>
        <v>5.0426669509724006E-2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8.9785714285714274E-2</v>
      </c>
      <c r="F139" s="17">
        <f t="shared" ref="F139:N139" si="385">F98+F111</f>
        <v>0.15477551020408162</v>
      </c>
      <c r="G139" s="17">
        <f t="shared" si="385"/>
        <v>0.20205393586005829</v>
      </c>
      <c r="H139" s="17">
        <f t="shared" si="385"/>
        <v>0.23668138275718451</v>
      </c>
      <c r="I139" s="17">
        <f t="shared" si="385"/>
        <v>0.26227241625513176</v>
      </c>
      <c r="J139" s="17">
        <f t="shared" si="385"/>
        <v>0.28140886875366555</v>
      </c>
      <c r="K139" s="17">
        <f t="shared" si="385"/>
        <v>0.29593490625261826</v>
      </c>
      <c r="L139" s="17">
        <f t="shared" si="385"/>
        <v>0.3071677901804416</v>
      </c>
      <c r="M139" s="17">
        <f t="shared" si="385"/>
        <v>0.31604842155745827</v>
      </c>
      <c r="N139" s="17">
        <f t="shared" si="385"/>
        <v>0.32324887254104162</v>
      </c>
      <c r="P139" s="163"/>
      <c r="Q139" s="165"/>
      <c r="R139" s="16" t="s">
        <v>53</v>
      </c>
      <c r="S139" s="17">
        <f>S98+S111</f>
        <v>8.9785714285714274E-2</v>
      </c>
      <c r="T139" s="17">
        <f t="shared" ref="T139:AB139" si="386">T98+T111</f>
        <v>0.15477551020408162</v>
      </c>
      <c r="U139" s="17">
        <f t="shared" si="386"/>
        <v>0.20205393586005829</v>
      </c>
      <c r="V139" s="17">
        <f t="shared" si="386"/>
        <v>0.23668138275718451</v>
      </c>
      <c r="W139" s="17">
        <f t="shared" si="386"/>
        <v>0.26227241625513176</v>
      </c>
      <c r="X139" s="17">
        <f t="shared" si="386"/>
        <v>0.28140886875366555</v>
      </c>
      <c r="Y139" s="17">
        <f t="shared" si="386"/>
        <v>0.29593490625261826</v>
      </c>
      <c r="Z139" s="17">
        <f t="shared" si="386"/>
        <v>0.3071677901804416</v>
      </c>
      <c r="AA139" s="17">
        <f t="shared" si="386"/>
        <v>0.31604842155745827</v>
      </c>
      <c r="AB139" s="17">
        <f t="shared" si="386"/>
        <v>0.32324887254104162</v>
      </c>
      <c r="AC139" s="5"/>
      <c r="AD139" s="163"/>
      <c r="AE139" s="165"/>
      <c r="AF139" s="16" t="s">
        <v>53</v>
      </c>
      <c r="AG139" s="17">
        <f>AG98+AG111</f>
        <v>8.9785714285714274E-2</v>
      </c>
      <c r="AH139" s="17">
        <f t="shared" ref="AH139:AP139" si="387">AH98+AH111</f>
        <v>0.15477551020408162</v>
      </c>
      <c r="AI139" s="17">
        <f t="shared" si="387"/>
        <v>0.20205393586005829</v>
      </c>
      <c r="AJ139" s="17">
        <f t="shared" si="387"/>
        <v>0.23668138275718451</v>
      </c>
      <c r="AK139" s="17">
        <f t="shared" si="387"/>
        <v>0.26227241625513176</v>
      </c>
      <c r="AL139" s="17">
        <f t="shared" si="387"/>
        <v>0.28140886875366555</v>
      </c>
      <c r="AM139" s="17">
        <f t="shared" si="387"/>
        <v>0.29593490625261826</v>
      </c>
      <c r="AN139" s="17">
        <f t="shared" si="387"/>
        <v>0.3071677901804416</v>
      </c>
      <c r="AO139" s="17">
        <f t="shared" si="387"/>
        <v>0.31604842155745827</v>
      </c>
      <c r="AP139" s="17">
        <f t="shared" si="387"/>
        <v>0.32324887254104162</v>
      </c>
      <c r="AQ139" s="5"/>
      <c r="AR139" s="163"/>
      <c r="AS139" s="165"/>
      <c r="AT139" s="16" t="s">
        <v>53</v>
      </c>
      <c r="AU139" s="17">
        <f>AU98+AU111</f>
        <v>8.9785714285714274E-2</v>
      </c>
      <c r="AV139" s="17">
        <f t="shared" ref="AV139:BD139" si="388">AV98+AV111</f>
        <v>0.15477551020408162</v>
      </c>
      <c r="AW139" s="17">
        <f t="shared" si="388"/>
        <v>0.20205393586005829</v>
      </c>
      <c r="AX139" s="17">
        <f t="shared" si="388"/>
        <v>0.23668138275718451</v>
      </c>
      <c r="AY139" s="17">
        <f t="shared" si="388"/>
        <v>0.26227241625513176</v>
      </c>
      <c r="AZ139" s="17">
        <f t="shared" si="388"/>
        <v>0.28140886875366555</v>
      </c>
      <c r="BA139" s="17">
        <f t="shared" si="388"/>
        <v>0.29593490625261826</v>
      </c>
      <c r="BB139" s="17">
        <f t="shared" si="388"/>
        <v>0.3071677901804416</v>
      </c>
      <c r="BC139" s="17">
        <f t="shared" si="388"/>
        <v>0.31604842155745827</v>
      </c>
      <c r="BD139" s="17">
        <f t="shared" si="388"/>
        <v>0.32324887254104162</v>
      </c>
      <c r="BE139" s="5"/>
      <c r="BF139" s="163"/>
      <c r="BG139" s="165"/>
      <c r="BH139" s="16" t="s">
        <v>53</v>
      </c>
      <c r="BI139" s="17">
        <f>BI98+BI111</f>
        <v>8.9785714285714274E-2</v>
      </c>
      <c r="BJ139" s="17">
        <f t="shared" ref="BJ139:BR139" si="389">BJ98+BJ111</f>
        <v>0.15477551020408162</v>
      </c>
      <c r="BK139" s="17">
        <f t="shared" si="389"/>
        <v>0.20205393586005829</v>
      </c>
      <c r="BL139" s="17">
        <f t="shared" si="389"/>
        <v>0.23668138275718451</v>
      </c>
      <c r="BM139" s="17">
        <f t="shared" si="389"/>
        <v>0.26227241625513176</v>
      </c>
      <c r="BN139" s="17">
        <f t="shared" si="389"/>
        <v>0.28140886875366555</v>
      </c>
      <c r="BO139" s="17">
        <f t="shared" si="389"/>
        <v>0.29593490625261826</v>
      </c>
      <c r="BP139" s="17">
        <f t="shared" si="389"/>
        <v>0.3071677901804416</v>
      </c>
      <c r="BQ139" s="17">
        <f t="shared" si="389"/>
        <v>0.31604842155745827</v>
      </c>
      <c r="BR139" s="17">
        <f t="shared" si="389"/>
        <v>0.32324887254104162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1.4335714285714285</v>
      </c>
      <c r="F140" s="21">
        <f t="shared" ref="F140:N140" si="390">10*F137</f>
        <v>1.0325510204081632</v>
      </c>
      <c r="G140" s="21">
        <f t="shared" si="390"/>
        <v>0.74610787172011661</v>
      </c>
      <c r="H140" s="21">
        <f t="shared" si="390"/>
        <v>0.54150562265722602</v>
      </c>
      <c r="I140" s="21">
        <f t="shared" si="390"/>
        <v>0.39536115904087576</v>
      </c>
      <c r="J140" s="21">
        <f t="shared" si="390"/>
        <v>0.29097225645776847</v>
      </c>
      <c r="K140" s="21">
        <f t="shared" si="390"/>
        <v>0.21640875461269179</v>
      </c>
      <c r="L140" s="21">
        <f t="shared" si="390"/>
        <v>0.16314911043763708</v>
      </c>
      <c r="M140" s="21">
        <f t="shared" si="390"/>
        <v>0.12510650745545487</v>
      </c>
      <c r="N140" s="21">
        <f t="shared" si="390"/>
        <v>9.7933219611039152E-2</v>
      </c>
      <c r="P140" s="163"/>
      <c r="Q140" s="163"/>
      <c r="R140" s="20" t="s">
        <v>57</v>
      </c>
      <c r="S140" s="21">
        <f>10*S137</f>
        <v>1.4335714285714285</v>
      </c>
      <c r="T140" s="21">
        <f t="shared" ref="T140:AB140" si="391">10*T137</f>
        <v>1.0325510204081632</v>
      </c>
      <c r="U140" s="21">
        <f t="shared" si="391"/>
        <v>0.74610787172011661</v>
      </c>
      <c r="V140" s="21">
        <f t="shared" si="391"/>
        <v>0.54150562265722602</v>
      </c>
      <c r="W140" s="21">
        <f t="shared" si="391"/>
        <v>0.39536115904087576</v>
      </c>
      <c r="X140" s="21">
        <f t="shared" si="391"/>
        <v>0.29097225645776847</v>
      </c>
      <c r="Y140" s="21">
        <f t="shared" si="391"/>
        <v>0.21640875461269179</v>
      </c>
      <c r="Z140" s="21">
        <f t="shared" si="391"/>
        <v>0.16314911043763708</v>
      </c>
      <c r="AA140" s="21">
        <f t="shared" si="391"/>
        <v>0.12510650745545487</v>
      </c>
      <c r="AB140" s="21">
        <f t="shared" si="391"/>
        <v>9.7933219611039152E-2</v>
      </c>
      <c r="AC140" s="5"/>
      <c r="AD140" s="163"/>
      <c r="AE140" s="163"/>
      <c r="AF140" s="20" t="s">
        <v>57</v>
      </c>
      <c r="AG140" s="21">
        <f>10*AG137</f>
        <v>1.4335714285714285</v>
      </c>
      <c r="AH140" s="21">
        <f t="shared" ref="AH140:AP140" si="392">10*AH137</f>
        <v>1.0325510204081632</v>
      </c>
      <c r="AI140" s="21">
        <f t="shared" si="392"/>
        <v>0.74610787172011661</v>
      </c>
      <c r="AJ140" s="21">
        <f t="shared" si="392"/>
        <v>0.54150562265722602</v>
      </c>
      <c r="AK140" s="21">
        <f t="shared" si="392"/>
        <v>0.39536115904087576</v>
      </c>
      <c r="AL140" s="21">
        <f t="shared" si="392"/>
        <v>0.29097225645776847</v>
      </c>
      <c r="AM140" s="21">
        <f t="shared" si="392"/>
        <v>0.21640875461269179</v>
      </c>
      <c r="AN140" s="21">
        <f t="shared" si="392"/>
        <v>0.16314911043763708</v>
      </c>
      <c r="AO140" s="21">
        <f t="shared" si="392"/>
        <v>0.12510650745545487</v>
      </c>
      <c r="AP140" s="21">
        <f t="shared" si="392"/>
        <v>9.7933219611039152E-2</v>
      </c>
      <c r="AQ140" s="5"/>
      <c r="AR140" s="163"/>
      <c r="AS140" s="163"/>
      <c r="AT140" s="20" t="s">
        <v>57</v>
      </c>
      <c r="AU140" s="21">
        <f>10*AU137</f>
        <v>1.4335714285714285</v>
      </c>
      <c r="AV140" s="21">
        <f t="shared" ref="AV140:BD140" si="393">10*AV137</f>
        <v>1.0325510204081632</v>
      </c>
      <c r="AW140" s="21">
        <f t="shared" si="393"/>
        <v>0.74610787172011661</v>
      </c>
      <c r="AX140" s="21">
        <f t="shared" si="393"/>
        <v>0.54150562265722602</v>
      </c>
      <c r="AY140" s="21">
        <f t="shared" si="393"/>
        <v>0.39536115904087576</v>
      </c>
      <c r="AZ140" s="21">
        <f t="shared" si="393"/>
        <v>0.29097225645776847</v>
      </c>
      <c r="BA140" s="21">
        <f t="shared" si="393"/>
        <v>0.21640875461269179</v>
      </c>
      <c r="BB140" s="21">
        <f t="shared" si="393"/>
        <v>0.16314911043763708</v>
      </c>
      <c r="BC140" s="21">
        <f t="shared" si="393"/>
        <v>0.12510650745545487</v>
      </c>
      <c r="BD140" s="21">
        <f t="shared" si="393"/>
        <v>9.7933219611039152E-2</v>
      </c>
      <c r="BE140" s="5"/>
      <c r="BF140" s="163"/>
      <c r="BG140" s="163"/>
      <c r="BH140" s="20" t="s">
        <v>57</v>
      </c>
      <c r="BI140" s="21">
        <f>10*BI137</f>
        <v>1.4335714285714285</v>
      </c>
      <c r="BJ140" s="21">
        <f t="shared" ref="BJ140:BR140" si="394">10*BJ137</f>
        <v>1.0325510204081632</v>
      </c>
      <c r="BK140" s="21">
        <f t="shared" si="394"/>
        <v>0.74610787172011661</v>
      </c>
      <c r="BL140" s="21">
        <f t="shared" si="394"/>
        <v>0.54150562265722602</v>
      </c>
      <c r="BM140" s="21">
        <f t="shared" si="394"/>
        <v>0.39536115904087576</v>
      </c>
      <c r="BN140" s="21">
        <f t="shared" si="394"/>
        <v>0.29097225645776847</v>
      </c>
      <c r="BO140" s="21">
        <f t="shared" si="394"/>
        <v>0.21640875461269179</v>
      </c>
      <c r="BP140" s="21">
        <f t="shared" si="394"/>
        <v>0.16314911043763708</v>
      </c>
      <c r="BQ140" s="21">
        <f t="shared" si="394"/>
        <v>0.12510650745545487</v>
      </c>
      <c r="BR140" s="21">
        <f t="shared" si="394"/>
        <v>9.7933219611039152E-2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0.89785714285714269</v>
      </c>
      <c r="F141" s="21">
        <f>10*F139</f>
        <v>1.5477551020408162</v>
      </c>
      <c r="G141" s="21">
        <f>10*G139</f>
        <v>2.0205393586005829</v>
      </c>
      <c r="H141" s="21">
        <f t="shared" ref="H141:N141" si="395">10*H139</f>
        <v>2.3668138275718449</v>
      </c>
      <c r="I141" s="21">
        <f t="shared" si="395"/>
        <v>2.6227241625513176</v>
      </c>
      <c r="J141" s="21">
        <f t="shared" si="395"/>
        <v>2.8140886875366555</v>
      </c>
      <c r="K141" s="21">
        <f t="shared" si="395"/>
        <v>2.9593490625261825</v>
      </c>
      <c r="L141" s="21">
        <f t="shared" si="395"/>
        <v>3.0716779018044162</v>
      </c>
      <c r="M141" s="21">
        <f t="shared" si="395"/>
        <v>3.1604842155745825</v>
      </c>
      <c r="N141" s="21">
        <f t="shared" si="395"/>
        <v>3.2324887254104162</v>
      </c>
      <c r="P141" s="163"/>
      <c r="Q141" s="163"/>
      <c r="R141" s="20" t="s">
        <v>58</v>
      </c>
      <c r="S141" s="21">
        <f>10*S139</f>
        <v>0.89785714285714269</v>
      </c>
      <c r="T141" s="21">
        <f>10*T139</f>
        <v>1.5477551020408162</v>
      </c>
      <c r="U141" s="21">
        <f>10*U139</f>
        <v>2.0205393586005829</v>
      </c>
      <c r="V141" s="21">
        <f t="shared" ref="V141:AB141" si="396">10*V139</f>
        <v>2.3668138275718449</v>
      </c>
      <c r="W141" s="21">
        <f t="shared" si="396"/>
        <v>2.6227241625513176</v>
      </c>
      <c r="X141" s="21">
        <f t="shared" si="396"/>
        <v>2.8140886875366555</v>
      </c>
      <c r="Y141" s="21">
        <f t="shared" si="396"/>
        <v>2.9593490625261825</v>
      </c>
      <c r="Z141" s="21">
        <f t="shared" si="396"/>
        <v>3.0716779018044162</v>
      </c>
      <c r="AA141" s="21">
        <f t="shared" si="396"/>
        <v>3.1604842155745825</v>
      </c>
      <c r="AB141" s="21">
        <f t="shared" si="396"/>
        <v>3.2324887254104162</v>
      </c>
      <c r="AC141" s="5"/>
      <c r="AD141" s="163"/>
      <c r="AE141" s="163"/>
      <c r="AF141" s="20" t="s">
        <v>58</v>
      </c>
      <c r="AG141" s="21">
        <f>10*AG139</f>
        <v>0.89785714285714269</v>
      </c>
      <c r="AH141" s="21">
        <f>10*AH139</f>
        <v>1.5477551020408162</v>
      </c>
      <c r="AI141" s="21">
        <f>10*AI139</f>
        <v>2.0205393586005829</v>
      </c>
      <c r="AJ141" s="21">
        <f t="shared" ref="AJ141:AP141" si="397">10*AJ139</f>
        <v>2.3668138275718449</v>
      </c>
      <c r="AK141" s="21">
        <f t="shared" si="397"/>
        <v>2.6227241625513176</v>
      </c>
      <c r="AL141" s="21">
        <f t="shared" si="397"/>
        <v>2.8140886875366555</v>
      </c>
      <c r="AM141" s="21">
        <f t="shared" si="397"/>
        <v>2.9593490625261825</v>
      </c>
      <c r="AN141" s="21">
        <f t="shared" si="397"/>
        <v>3.0716779018044162</v>
      </c>
      <c r="AO141" s="21">
        <f t="shared" si="397"/>
        <v>3.1604842155745825</v>
      </c>
      <c r="AP141" s="21">
        <f t="shared" si="397"/>
        <v>3.2324887254104162</v>
      </c>
      <c r="AQ141" s="5"/>
      <c r="AR141" s="163"/>
      <c r="AS141" s="163"/>
      <c r="AT141" s="20" t="s">
        <v>58</v>
      </c>
      <c r="AU141" s="21">
        <f>10*AU139</f>
        <v>0.89785714285714269</v>
      </c>
      <c r="AV141" s="21">
        <f>10*AV139</f>
        <v>1.5477551020408162</v>
      </c>
      <c r="AW141" s="21">
        <f>10*AW139</f>
        <v>2.0205393586005829</v>
      </c>
      <c r="AX141" s="21">
        <f t="shared" ref="AX141:BD141" si="398">10*AX139</f>
        <v>2.3668138275718449</v>
      </c>
      <c r="AY141" s="21">
        <f t="shared" si="398"/>
        <v>2.6227241625513176</v>
      </c>
      <c r="AZ141" s="21">
        <f t="shared" si="398"/>
        <v>2.8140886875366555</v>
      </c>
      <c r="BA141" s="21">
        <f t="shared" si="398"/>
        <v>2.9593490625261825</v>
      </c>
      <c r="BB141" s="21">
        <f t="shared" si="398"/>
        <v>3.0716779018044162</v>
      </c>
      <c r="BC141" s="21">
        <f t="shared" si="398"/>
        <v>3.1604842155745825</v>
      </c>
      <c r="BD141" s="21">
        <f t="shared" si="398"/>
        <v>3.2324887254104162</v>
      </c>
      <c r="BE141" s="5"/>
      <c r="BF141" s="163"/>
      <c r="BG141" s="163"/>
      <c r="BH141" s="20" t="s">
        <v>58</v>
      </c>
      <c r="BI141" s="21">
        <f>10*BI139</f>
        <v>0.89785714285714269</v>
      </c>
      <c r="BJ141" s="21">
        <f>10*BJ139</f>
        <v>1.5477551020408162</v>
      </c>
      <c r="BK141" s="21">
        <f>10*BK139</f>
        <v>2.0205393586005829</v>
      </c>
      <c r="BL141" s="21">
        <f t="shared" ref="BL141:BR141" si="399">10*BL139</f>
        <v>2.3668138275718449</v>
      </c>
      <c r="BM141" s="21">
        <f t="shared" si="399"/>
        <v>2.6227241625513176</v>
      </c>
      <c r="BN141" s="21">
        <f t="shared" si="399"/>
        <v>2.8140886875366555</v>
      </c>
      <c r="BO141" s="21">
        <f t="shared" si="399"/>
        <v>2.9593490625261825</v>
      </c>
      <c r="BP141" s="21">
        <f t="shared" si="399"/>
        <v>3.0716779018044162</v>
      </c>
      <c r="BQ141" s="21">
        <f t="shared" si="399"/>
        <v>3.1604842155745825</v>
      </c>
      <c r="BR141" s="21">
        <f t="shared" si="399"/>
        <v>3.2324887254104162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0.20069999999999999</v>
      </c>
      <c r="F142" s="17">
        <f t="shared" ref="F142:N142" si="400">F101+F114+F129</f>
        <v>0.20238</v>
      </c>
      <c r="G142" s="17">
        <f t="shared" si="400"/>
        <v>0.20473200000000003</v>
      </c>
      <c r="H142" s="17">
        <f t="shared" si="400"/>
        <v>0.20802479999999995</v>
      </c>
      <c r="I142" s="17">
        <f t="shared" si="400"/>
        <v>0.21263472</v>
      </c>
      <c r="J142" s="17">
        <f t="shared" si="400"/>
        <v>0.21908860800000002</v>
      </c>
      <c r="K142" s="17">
        <f t="shared" si="400"/>
        <v>0.22812405120000007</v>
      </c>
      <c r="L142" s="17">
        <f t="shared" si="400"/>
        <v>0.24077367168000019</v>
      </c>
      <c r="M142" s="17">
        <f t="shared" si="400"/>
        <v>0.25848314035199982</v>
      </c>
      <c r="N142" s="17">
        <f t="shared" si="400"/>
        <v>0.28327639649279973</v>
      </c>
      <c r="P142" s="163"/>
      <c r="Q142" s="171" t="s">
        <v>45</v>
      </c>
      <c r="R142" s="16" t="s">
        <v>55</v>
      </c>
      <c r="S142" s="17">
        <f>S101+S114+S129</f>
        <v>0.20069999999999999</v>
      </c>
      <c r="T142" s="17">
        <f t="shared" ref="T142:AB142" si="401">T101+T114+T129</f>
        <v>0.20238</v>
      </c>
      <c r="U142" s="17">
        <f t="shared" si="401"/>
        <v>0.20473200000000003</v>
      </c>
      <c r="V142" s="17">
        <f t="shared" si="401"/>
        <v>0.20802479999999995</v>
      </c>
      <c r="W142" s="17">
        <f t="shared" si="401"/>
        <v>0.21263472</v>
      </c>
      <c r="X142" s="17">
        <f t="shared" si="401"/>
        <v>0.21908860800000002</v>
      </c>
      <c r="Y142" s="17">
        <f t="shared" si="401"/>
        <v>0.22812405120000007</v>
      </c>
      <c r="Z142" s="17">
        <f t="shared" si="401"/>
        <v>0.24077367168000019</v>
      </c>
      <c r="AA142" s="17">
        <f t="shared" si="401"/>
        <v>0.25848314035199982</v>
      </c>
      <c r="AB142" s="17">
        <f t="shared" si="401"/>
        <v>0.28327639649279973</v>
      </c>
      <c r="AC142" s="5"/>
      <c r="AD142" s="163"/>
      <c r="AE142" s="171" t="s">
        <v>45</v>
      </c>
      <c r="AF142" s="16" t="s">
        <v>55</v>
      </c>
      <c r="AG142" s="17">
        <f>AG101+AG114+AG129</f>
        <v>0.20069999999999999</v>
      </c>
      <c r="AH142" s="17">
        <f t="shared" ref="AH142:AP142" si="402">AH101+AH114+AH129</f>
        <v>0.20238</v>
      </c>
      <c r="AI142" s="17">
        <f t="shared" si="402"/>
        <v>0.20473200000000003</v>
      </c>
      <c r="AJ142" s="17">
        <f t="shared" si="402"/>
        <v>0.20802479999999995</v>
      </c>
      <c r="AK142" s="17">
        <f t="shared" si="402"/>
        <v>0.21263472</v>
      </c>
      <c r="AL142" s="17">
        <f t="shared" si="402"/>
        <v>0.21908860800000002</v>
      </c>
      <c r="AM142" s="17">
        <f t="shared" si="402"/>
        <v>0.22812405120000007</v>
      </c>
      <c r="AN142" s="17">
        <f t="shared" si="402"/>
        <v>0.24077367168000019</v>
      </c>
      <c r="AO142" s="17">
        <f t="shared" si="402"/>
        <v>0.25848314035199982</v>
      </c>
      <c r="AP142" s="17">
        <f t="shared" si="402"/>
        <v>0.28327639649279973</v>
      </c>
      <c r="AQ142" s="5"/>
      <c r="AR142" s="163"/>
      <c r="AS142" s="171" t="s">
        <v>45</v>
      </c>
      <c r="AT142" s="16" t="s">
        <v>55</v>
      </c>
      <c r="AU142" s="17">
        <f>AU101+AU114+AU129</f>
        <v>0.20069999999999999</v>
      </c>
      <c r="AV142" s="17">
        <f t="shared" ref="AV142:BD142" si="403">AV101+AV114+AV129</f>
        <v>0.20238</v>
      </c>
      <c r="AW142" s="17">
        <f t="shared" si="403"/>
        <v>0.20473200000000003</v>
      </c>
      <c r="AX142" s="17">
        <f t="shared" si="403"/>
        <v>0.20802479999999995</v>
      </c>
      <c r="AY142" s="17">
        <f t="shared" si="403"/>
        <v>0.21263472</v>
      </c>
      <c r="AZ142" s="17">
        <f t="shared" si="403"/>
        <v>0.21908860800000002</v>
      </c>
      <c r="BA142" s="17">
        <f t="shared" si="403"/>
        <v>0.22812405120000007</v>
      </c>
      <c r="BB142" s="17">
        <f t="shared" si="403"/>
        <v>0.24077367168000019</v>
      </c>
      <c r="BC142" s="17">
        <f t="shared" si="403"/>
        <v>0.25848314035199982</v>
      </c>
      <c r="BD142" s="17">
        <f t="shared" si="403"/>
        <v>0.28327639649279973</v>
      </c>
      <c r="BE142" s="5"/>
      <c r="BF142" s="163"/>
      <c r="BG142" s="171" t="s">
        <v>45</v>
      </c>
      <c r="BH142" s="16" t="s">
        <v>55</v>
      </c>
      <c r="BI142" s="17">
        <f>BI101+BI114+BI129</f>
        <v>0.20069999999999999</v>
      </c>
      <c r="BJ142" s="17">
        <f t="shared" ref="BJ142:BR142" si="404">BJ101+BJ114+BJ129</f>
        <v>0.20238</v>
      </c>
      <c r="BK142" s="17">
        <f t="shared" si="404"/>
        <v>0.20473200000000003</v>
      </c>
      <c r="BL142" s="17">
        <f t="shared" si="404"/>
        <v>0.20802479999999995</v>
      </c>
      <c r="BM142" s="17">
        <f t="shared" si="404"/>
        <v>0.21263472</v>
      </c>
      <c r="BN142" s="17">
        <f t="shared" si="404"/>
        <v>0.21908860800000002</v>
      </c>
      <c r="BO142" s="17">
        <f t="shared" si="404"/>
        <v>0.22812405120000007</v>
      </c>
      <c r="BP142" s="17">
        <f t="shared" si="404"/>
        <v>0.24077367168000019</v>
      </c>
      <c r="BQ142" s="17">
        <f t="shared" si="404"/>
        <v>0.25848314035199982</v>
      </c>
      <c r="BR142" s="17">
        <f t="shared" si="404"/>
        <v>0.28327639649279973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0.20569430400000002</v>
      </c>
      <c r="J143" s="18"/>
      <c r="K143" s="18"/>
      <c r="L143" s="18"/>
      <c r="M143" s="18"/>
      <c r="N143" s="18">
        <f>SUM(E142:N142)/10</f>
        <v>0.22582173877247999</v>
      </c>
      <c r="P143" s="163"/>
      <c r="Q143" s="165"/>
      <c r="R143" s="16" t="s">
        <v>56</v>
      </c>
      <c r="S143" s="17"/>
      <c r="T143" s="17"/>
      <c r="U143" s="17"/>
      <c r="V143" s="17"/>
      <c r="W143" s="18">
        <f>SUM(S142:W142)/5</f>
        <v>0.20569430400000002</v>
      </c>
      <c r="X143" s="18"/>
      <c r="Y143" s="18"/>
      <c r="Z143" s="18"/>
      <c r="AA143" s="18"/>
      <c r="AB143" s="18">
        <f>SUM(S142:AB142)/10</f>
        <v>0.22582173877247999</v>
      </c>
      <c r="AC143" s="5"/>
      <c r="AD143" s="163"/>
      <c r="AE143" s="165"/>
      <c r="AF143" s="16" t="s">
        <v>56</v>
      </c>
      <c r="AG143" s="17"/>
      <c r="AH143" s="17"/>
      <c r="AI143" s="17"/>
      <c r="AJ143" s="17"/>
      <c r="AK143" s="18">
        <f>SUM(AG142:AK142)/5</f>
        <v>0.20569430400000002</v>
      </c>
      <c r="AL143" s="18"/>
      <c r="AM143" s="18"/>
      <c r="AN143" s="18"/>
      <c r="AO143" s="18"/>
      <c r="AP143" s="18">
        <f>SUM(AG142:AP142)/10</f>
        <v>0.22582173877247999</v>
      </c>
      <c r="AQ143" s="5"/>
      <c r="AR143" s="163"/>
      <c r="AS143" s="165"/>
      <c r="AT143" s="16" t="s">
        <v>56</v>
      </c>
      <c r="AU143" s="17"/>
      <c r="AV143" s="17"/>
      <c r="AW143" s="17"/>
      <c r="AX143" s="17"/>
      <c r="AY143" s="18">
        <f>SUM(AU142:AY142)/5</f>
        <v>0.20569430400000002</v>
      </c>
      <c r="AZ143" s="18"/>
      <c r="BA143" s="18"/>
      <c r="BB143" s="18"/>
      <c r="BC143" s="18"/>
      <c r="BD143" s="18">
        <f>SUM(AU142:BD142)/10</f>
        <v>0.22582173877247999</v>
      </c>
      <c r="BE143" s="5"/>
      <c r="BF143" s="163"/>
      <c r="BG143" s="165"/>
      <c r="BH143" s="16" t="s">
        <v>56</v>
      </c>
      <c r="BI143" s="17"/>
      <c r="BJ143" s="17"/>
      <c r="BK143" s="17"/>
      <c r="BL143" s="17"/>
      <c r="BM143" s="18">
        <f>SUM(BI142:BM142)/5</f>
        <v>0.20569430400000002</v>
      </c>
      <c r="BN143" s="18"/>
      <c r="BO143" s="18"/>
      <c r="BP143" s="18"/>
      <c r="BQ143" s="18"/>
      <c r="BR143" s="18">
        <f>SUM(BI142:BR142)/10</f>
        <v>0.22582173877247999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405">E140*E$16</f>
        <v>200700</v>
      </c>
      <c r="F144" s="23">
        <f t="shared" si="405"/>
        <v>202379.99999999997</v>
      </c>
      <c r="G144" s="23">
        <f t="shared" si="405"/>
        <v>204732</v>
      </c>
      <c r="H144" s="23">
        <f t="shared" si="405"/>
        <v>208024.79999999996</v>
      </c>
      <c r="I144" s="23">
        <f t="shared" si="405"/>
        <v>212634.71999999997</v>
      </c>
      <c r="J144" s="23">
        <f t="shared" si="405"/>
        <v>219088.60800000001</v>
      </c>
      <c r="K144" s="23">
        <f t="shared" si="405"/>
        <v>228124.05120000005</v>
      </c>
      <c r="L144" s="23">
        <f t="shared" si="405"/>
        <v>240773.67168000017</v>
      </c>
      <c r="M144" s="23">
        <f t="shared" si="405"/>
        <v>258483.14035199981</v>
      </c>
      <c r="N144" s="23">
        <f t="shared" si="405"/>
        <v>283276.39649279969</v>
      </c>
      <c r="P144" s="163"/>
      <c r="Q144" s="163"/>
      <c r="R144" s="20" t="s">
        <v>57</v>
      </c>
      <c r="S144" s="23">
        <f t="shared" ref="S144:AB144" si="406">S140*S$16</f>
        <v>200700</v>
      </c>
      <c r="T144" s="23">
        <f t="shared" si="406"/>
        <v>202379.99999999997</v>
      </c>
      <c r="U144" s="23">
        <f t="shared" si="406"/>
        <v>204732</v>
      </c>
      <c r="V144" s="23">
        <f t="shared" si="406"/>
        <v>208024.79999999996</v>
      </c>
      <c r="W144" s="23">
        <f t="shared" si="406"/>
        <v>212634.71999999997</v>
      </c>
      <c r="X144" s="23">
        <f t="shared" si="406"/>
        <v>219088.60800000001</v>
      </c>
      <c r="Y144" s="23">
        <f t="shared" si="406"/>
        <v>228124.05120000005</v>
      </c>
      <c r="Z144" s="23">
        <f t="shared" si="406"/>
        <v>240773.67168000017</v>
      </c>
      <c r="AA144" s="23">
        <f t="shared" si="406"/>
        <v>258483.14035199981</v>
      </c>
      <c r="AB144" s="23">
        <f t="shared" si="406"/>
        <v>283276.39649279969</v>
      </c>
      <c r="AC144" s="5"/>
      <c r="AD144" s="163"/>
      <c r="AE144" s="163"/>
      <c r="AF144" s="20" t="s">
        <v>57</v>
      </c>
      <c r="AG144" s="23">
        <f t="shared" ref="AG144:AP144" si="407">AG140*AG$16</f>
        <v>200700</v>
      </c>
      <c r="AH144" s="23">
        <f t="shared" si="407"/>
        <v>202379.99999999997</v>
      </c>
      <c r="AI144" s="23">
        <f t="shared" si="407"/>
        <v>204732</v>
      </c>
      <c r="AJ144" s="23">
        <f t="shared" si="407"/>
        <v>208024.79999999996</v>
      </c>
      <c r="AK144" s="23">
        <f t="shared" si="407"/>
        <v>212634.71999999997</v>
      </c>
      <c r="AL144" s="23">
        <f t="shared" si="407"/>
        <v>219088.60800000001</v>
      </c>
      <c r="AM144" s="23">
        <f t="shared" si="407"/>
        <v>228124.05120000005</v>
      </c>
      <c r="AN144" s="23">
        <f t="shared" si="407"/>
        <v>240773.67168000017</v>
      </c>
      <c r="AO144" s="23">
        <f t="shared" si="407"/>
        <v>258483.14035199981</v>
      </c>
      <c r="AP144" s="23">
        <f t="shared" si="407"/>
        <v>283276.39649279969</v>
      </c>
      <c r="AQ144" s="5"/>
      <c r="AR144" s="163"/>
      <c r="AS144" s="163"/>
      <c r="AT144" s="20" t="s">
        <v>57</v>
      </c>
      <c r="AU144" s="23">
        <f t="shared" ref="AU144:BD144" si="408">AU140*AU$16</f>
        <v>200700</v>
      </c>
      <c r="AV144" s="23">
        <f t="shared" si="408"/>
        <v>202379.99999999997</v>
      </c>
      <c r="AW144" s="23">
        <f t="shared" si="408"/>
        <v>204732</v>
      </c>
      <c r="AX144" s="23">
        <f t="shared" si="408"/>
        <v>208024.79999999996</v>
      </c>
      <c r="AY144" s="23">
        <f t="shared" si="408"/>
        <v>212634.71999999997</v>
      </c>
      <c r="AZ144" s="23">
        <f t="shared" si="408"/>
        <v>219088.60800000001</v>
      </c>
      <c r="BA144" s="23">
        <f t="shared" si="408"/>
        <v>228124.05120000005</v>
      </c>
      <c r="BB144" s="23">
        <f t="shared" si="408"/>
        <v>240773.67168000017</v>
      </c>
      <c r="BC144" s="23">
        <f t="shared" si="408"/>
        <v>258483.14035199981</v>
      </c>
      <c r="BD144" s="23">
        <f t="shared" si="408"/>
        <v>283276.39649279969</v>
      </c>
      <c r="BE144" s="5"/>
      <c r="BF144" s="163"/>
      <c r="BG144" s="163"/>
      <c r="BH144" s="20" t="s">
        <v>57</v>
      </c>
      <c r="BI144" s="23">
        <f t="shared" ref="BI144:BR144" si="409">BI140*BI$16</f>
        <v>200700</v>
      </c>
      <c r="BJ144" s="23">
        <f t="shared" si="409"/>
        <v>202379.99999999997</v>
      </c>
      <c r="BK144" s="23">
        <f t="shared" si="409"/>
        <v>204732</v>
      </c>
      <c r="BL144" s="23">
        <f t="shared" si="409"/>
        <v>208024.79999999996</v>
      </c>
      <c r="BM144" s="23">
        <f t="shared" si="409"/>
        <v>212634.71999999997</v>
      </c>
      <c r="BN144" s="23">
        <f t="shared" si="409"/>
        <v>219088.60800000001</v>
      </c>
      <c r="BO144" s="23">
        <f t="shared" si="409"/>
        <v>228124.05120000005</v>
      </c>
      <c r="BP144" s="23">
        <f t="shared" si="409"/>
        <v>240773.67168000017</v>
      </c>
      <c r="BQ144" s="23">
        <f t="shared" si="409"/>
        <v>258483.14035199981</v>
      </c>
      <c r="BR144" s="23">
        <f t="shared" si="409"/>
        <v>283276.39649279969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205694.30399999997</v>
      </c>
      <c r="J145" s="23"/>
      <c r="K145" s="23"/>
      <c r="L145" s="23"/>
      <c r="M145" s="23"/>
      <c r="N145" s="23">
        <f>SUM(E144:N144)/10</f>
        <v>225821.73877247996</v>
      </c>
      <c r="P145" s="163"/>
      <c r="Q145" s="163"/>
      <c r="R145" s="20" t="s">
        <v>59</v>
      </c>
      <c r="S145" s="22"/>
      <c r="T145" s="22"/>
      <c r="U145" s="22"/>
      <c r="V145" s="22"/>
      <c r="W145" s="23">
        <f>SUM(S144:W144)/5</f>
        <v>205694.30399999997</v>
      </c>
      <c r="X145" s="23"/>
      <c r="Y145" s="23"/>
      <c r="Z145" s="23"/>
      <c r="AA145" s="23"/>
      <c r="AB145" s="23">
        <f>SUM(S144:AB144)/10</f>
        <v>225821.73877247996</v>
      </c>
      <c r="AC145" s="5"/>
      <c r="AD145" s="163"/>
      <c r="AE145" s="163"/>
      <c r="AF145" s="20" t="s">
        <v>59</v>
      </c>
      <c r="AG145" s="22"/>
      <c r="AH145" s="22"/>
      <c r="AI145" s="22"/>
      <c r="AJ145" s="22"/>
      <c r="AK145" s="23">
        <f>SUM(AG144:AK144)/5</f>
        <v>205694.30399999997</v>
      </c>
      <c r="AL145" s="23"/>
      <c r="AM145" s="23"/>
      <c r="AN145" s="23"/>
      <c r="AO145" s="23"/>
      <c r="AP145" s="23">
        <f>SUM(AG144:AP144)/10</f>
        <v>225821.73877247996</v>
      </c>
      <c r="AQ145" s="5"/>
      <c r="AR145" s="163"/>
      <c r="AS145" s="163"/>
      <c r="AT145" s="20" t="s">
        <v>59</v>
      </c>
      <c r="AU145" s="22"/>
      <c r="AV145" s="22"/>
      <c r="AW145" s="22"/>
      <c r="AX145" s="22"/>
      <c r="AY145" s="23">
        <f>SUM(AU144:AY144)/5</f>
        <v>205694.30399999997</v>
      </c>
      <c r="AZ145" s="23"/>
      <c r="BA145" s="23"/>
      <c r="BB145" s="23"/>
      <c r="BC145" s="23"/>
      <c r="BD145" s="23">
        <f>SUM(AU144:BD144)/10</f>
        <v>225821.73877247996</v>
      </c>
      <c r="BE145" s="5"/>
      <c r="BF145" s="163"/>
      <c r="BG145" s="163"/>
      <c r="BH145" s="20" t="s">
        <v>59</v>
      </c>
      <c r="BI145" s="22"/>
      <c r="BJ145" s="22"/>
      <c r="BK145" s="22"/>
      <c r="BL145" s="22"/>
      <c r="BM145" s="23">
        <f>SUM(BI144:BM144)/5</f>
        <v>205694.30399999997</v>
      </c>
      <c r="BN145" s="23"/>
      <c r="BO145" s="23"/>
      <c r="BP145" s="23"/>
      <c r="BQ145" s="23"/>
      <c r="BR145" s="23">
        <f>SUM(BI144:BR144)/10</f>
        <v>225821.73877247996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200700</v>
      </c>
      <c r="F146" s="22">
        <f t="shared" ref="F146:N146" si="410">E146+F144</f>
        <v>403080</v>
      </c>
      <c r="G146" s="22">
        <f t="shared" si="410"/>
        <v>607812</v>
      </c>
      <c r="H146" s="22">
        <f t="shared" si="410"/>
        <v>815836.79999999993</v>
      </c>
      <c r="I146" s="22">
        <f t="shared" si="410"/>
        <v>1028471.5199999999</v>
      </c>
      <c r="J146" s="22">
        <f t="shared" si="410"/>
        <v>1247560.128</v>
      </c>
      <c r="K146" s="22">
        <f t="shared" si="410"/>
        <v>1475684.1792000001</v>
      </c>
      <c r="L146" s="22">
        <f t="shared" si="410"/>
        <v>1716457.8508800003</v>
      </c>
      <c r="M146" s="22">
        <f t="shared" si="410"/>
        <v>1974940.9912320001</v>
      </c>
      <c r="N146" s="22">
        <f t="shared" si="410"/>
        <v>2258217.3877247996</v>
      </c>
      <c r="P146" s="163"/>
      <c r="Q146" s="163"/>
      <c r="R146" s="20" t="s">
        <v>58</v>
      </c>
      <c r="S146" s="22">
        <f>S144</f>
        <v>200700</v>
      </c>
      <c r="T146" s="22">
        <f t="shared" ref="T146:AB146" si="411">S146+T144</f>
        <v>403080</v>
      </c>
      <c r="U146" s="22">
        <f t="shared" si="411"/>
        <v>607812</v>
      </c>
      <c r="V146" s="22">
        <f t="shared" si="411"/>
        <v>815836.79999999993</v>
      </c>
      <c r="W146" s="22">
        <f t="shared" si="411"/>
        <v>1028471.5199999999</v>
      </c>
      <c r="X146" s="22">
        <f t="shared" si="411"/>
        <v>1247560.128</v>
      </c>
      <c r="Y146" s="22">
        <f t="shared" si="411"/>
        <v>1475684.1792000001</v>
      </c>
      <c r="Z146" s="22">
        <f t="shared" si="411"/>
        <v>1716457.8508800003</v>
      </c>
      <c r="AA146" s="22">
        <f t="shared" si="411"/>
        <v>1974940.9912320001</v>
      </c>
      <c r="AB146" s="22">
        <f t="shared" si="411"/>
        <v>2258217.3877247996</v>
      </c>
      <c r="AC146" s="5"/>
      <c r="AD146" s="163"/>
      <c r="AE146" s="163"/>
      <c r="AF146" s="20" t="s">
        <v>58</v>
      </c>
      <c r="AG146" s="22">
        <f>AG144</f>
        <v>200700</v>
      </c>
      <c r="AH146" s="22">
        <f t="shared" ref="AH146:AP146" si="412">AG146+AH144</f>
        <v>403080</v>
      </c>
      <c r="AI146" s="22">
        <f t="shared" si="412"/>
        <v>607812</v>
      </c>
      <c r="AJ146" s="22">
        <f t="shared" si="412"/>
        <v>815836.79999999993</v>
      </c>
      <c r="AK146" s="22">
        <f t="shared" si="412"/>
        <v>1028471.5199999999</v>
      </c>
      <c r="AL146" s="22">
        <f t="shared" si="412"/>
        <v>1247560.128</v>
      </c>
      <c r="AM146" s="22">
        <f t="shared" si="412"/>
        <v>1475684.1792000001</v>
      </c>
      <c r="AN146" s="22">
        <f t="shared" si="412"/>
        <v>1716457.8508800003</v>
      </c>
      <c r="AO146" s="22">
        <f t="shared" si="412"/>
        <v>1974940.9912320001</v>
      </c>
      <c r="AP146" s="22">
        <f t="shared" si="412"/>
        <v>2258217.3877247996</v>
      </c>
      <c r="AQ146" s="5"/>
      <c r="AR146" s="163"/>
      <c r="AS146" s="163"/>
      <c r="AT146" s="20" t="s">
        <v>58</v>
      </c>
      <c r="AU146" s="22">
        <f>AU144</f>
        <v>200700</v>
      </c>
      <c r="AV146" s="22">
        <f t="shared" ref="AV146:BD146" si="413">AU146+AV144</f>
        <v>403080</v>
      </c>
      <c r="AW146" s="22">
        <f t="shared" si="413"/>
        <v>607812</v>
      </c>
      <c r="AX146" s="22">
        <f t="shared" si="413"/>
        <v>815836.79999999993</v>
      </c>
      <c r="AY146" s="22">
        <f t="shared" si="413"/>
        <v>1028471.5199999999</v>
      </c>
      <c r="AZ146" s="22">
        <f t="shared" si="413"/>
        <v>1247560.128</v>
      </c>
      <c r="BA146" s="22">
        <f t="shared" si="413"/>
        <v>1475684.1792000001</v>
      </c>
      <c r="BB146" s="22">
        <f t="shared" si="413"/>
        <v>1716457.8508800003</v>
      </c>
      <c r="BC146" s="22">
        <f t="shared" si="413"/>
        <v>1974940.9912320001</v>
      </c>
      <c r="BD146" s="22">
        <f t="shared" si="413"/>
        <v>2258217.3877247996</v>
      </c>
      <c r="BE146" s="5"/>
      <c r="BF146" s="163"/>
      <c r="BG146" s="163"/>
      <c r="BH146" s="20" t="s">
        <v>58</v>
      </c>
      <c r="BI146" s="22">
        <f>BI144</f>
        <v>200700</v>
      </c>
      <c r="BJ146" s="22">
        <f t="shared" ref="BJ146:BR146" si="414">BI146+BJ144</f>
        <v>403080</v>
      </c>
      <c r="BK146" s="22">
        <f t="shared" si="414"/>
        <v>607812</v>
      </c>
      <c r="BL146" s="22">
        <f t="shared" si="414"/>
        <v>815836.79999999993</v>
      </c>
      <c r="BM146" s="22">
        <f t="shared" si="414"/>
        <v>1028471.5199999999</v>
      </c>
      <c r="BN146" s="22">
        <f t="shared" si="414"/>
        <v>1247560.128</v>
      </c>
      <c r="BO146" s="22">
        <f t="shared" si="414"/>
        <v>1475684.1792000001</v>
      </c>
      <c r="BP146" s="22">
        <f t="shared" si="414"/>
        <v>1716457.8508800003</v>
      </c>
      <c r="BQ146" s="22">
        <f t="shared" si="414"/>
        <v>1974940.9912320001</v>
      </c>
      <c r="BR146" s="22">
        <f t="shared" si="414"/>
        <v>2258217.3877247996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0.20069999999999999</v>
      </c>
      <c r="F147" s="17">
        <f t="shared" ref="F147:N147" si="415">F104+F119+F132</f>
        <v>0.28265999999999997</v>
      </c>
      <c r="G147" s="17">
        <f t="shared" si="415"/>
        <v>0.39807599999999993</v>
      </c>
      <c r="H147" s="17">
        <f t="shared" si="415"/>
        <v>0.56059920000000041</v>
      </c>
      <c r="I147" s="17">
        <f t="shared" si="415"/>
        <v>0.78944879999999951</v>
      </c>
      <c r="J147" s="17">
        <f t="shared" si="415"/>
        <v>1.1116822079999999</v>
      </c>
      <c r="K147" s="17">
        <f t="shared" si="415"/>
        <v>1.5653905343999996</v>
      </c>
      <c r="L147" s="17">
        <f t="shared" si="415"/>
        <v>2.2041963686399972</v>
      </c>
      <c r="M147" s="17">
        <f t="shared" si="415"/>
        <v>3.10358438476801</v>
      </c>
      <c r="N147" s="17">
        <f t="shared" si="415"/>
        <v>4.3698113948160096</v>
      </c>
      <c r="P147" s="163"/>
      <c r="Q147" s="171" t="s">
        <v>44</v>
      </c>
      <c r="R147" s="16" t="s">
        <v>55</v>
      </c>
      <c r="S147" s="17">
        <f>S104+S119+S132</f>
        <v>0.20069999999999999</v>
      </c>
      <c r="T147" s="17">
        <f t="shared" ref="T147:AB147" si="416">T104+T119+T132</f>
        <v>0.28265999999999997</v>
      </c>
      <c r="U147" s="17">
        <f t="shared" si="416"/>
        <v>0.39807599999999993</v>
      </c>
      <c r="V147" s="17">
        <f t="shared" si="416"/>
        <v>0.56059920000000041</v>
      </c>
      <c r="W147" s="17">
        <f t="shared" si="416"/>
        <v>0.78944879999999951</v>
      </c>
      <c r="X147" s="17">
        <f t="shared" si="416"/>
        <v>1.1116822079999999</v>
      </c>
      <c r="Y147" s="17">
        <f t="shared" si="416"/>
        <v>1.5653905343999996</v>
      </c>
      <c r="Z147" s="17">
        <f t="shared" si="416"/>
        <v>2.2041963686399972</v>
      </c>
      <c r="AA147" s="17">
        <f t="shared" si="416"/>
        <v>3.10358438476801</v>
      </c>
      <c r="AB147" s="17">
        <f t="shared" si="416"/>
        <v>4.3698113948160096</v>
      </c>
      <c r="AC147" s="5"/>
      <c r="AD147" s="163"/>
      <c r="AE147" s="171" t="s">
        <v>44</v>
      </c>
      <c r="AF147" s="16" t="s">
        <v>55</v>
      </c>
      <c r="AG147" s="17">
        <f>AG104+AG119+AG132</f>
        <v>0.20069999999999999</v>
      </c>
      <c r="AH147" s="17">
        <f t="shared" ref="AH147:AP147" si="417">AH104+AH119+AH132</f>
        <v>0.28265999999999997</v>
      </c>
      <c r="AI147" s="17">
        <f t="shared" si="417"/>
        <v>0.39807599999999993</v>
      </c>
      <c r="AJ147" s="17">
        <f t="shared" si="417"/>
        <v>0.56059920000000041</v>
      </c>
      <c r="AK147" s="17">
        <f t="shared" si="417"/>
        <v>0.78944879999999951</v>
      </c>
      <c r="AL147" s="17">
        <f t="shared" si="417"/>
        <v>1.1116822079999999</v>
      </c>
      <c r="AM147" s="17">
        <f t="shared" si="417"/>
        <v>1.5653905343999996</v>
      </c>
      <c r="AN147" s="17">
        <f t="shared" si="417"/>
        <v>2.2041963686399972</v>
      </c>
      <c r="AO147" s="17">
        <f t="shared" si="417"/>
        <v>3.10358438476801</v>
      </c>
      <c r="AP147" s="17">
        <f t="shared" si="417"/>
        <v>4.3698113948160096</v>
      </c>
      <c r="AQ147" s="5"/>
      <c r="AR147" s="163"/>
      <c r="AS147" s="171" t="s">
        <v>44</v>
      </c>
      <c r="AT147" s="16" t="s">
        <v>55</v>
      </c>
      <c r="AU147" s="17">
        <f>AU104+AU119+AU132</f>
        <v>0.20069999999999999</v>
      </c>
      <c r="AV147" s="17">
        <f t="shared" ref="AV147:BD147" si="418">AV104+AV119+AV132</f>
        <v>0.28265999999999997</v>
      </c>
      <c r="AW147" s="17">
        <f t="shared" si="418"/>
        <v>0.39807599999999993</v>
      </c>
      <c r="AX147" s="17">
        <f t="shared" si="418"/>
        <v>0.56059920000000041</v>
      </c>
      <c r="AY147" s="17">
        <f t="shared" si="418"/>
        <v>0.78944879999999951</v>
      </c>
      <c r="AZ147" s="17">
        <f t="shared" si="418"/>
        <v>1.1116822079999999</v>
      </c>
      <c r="BA147" s="17">
        <f t="shared" si="418"/>
        <v>1.5653905343999996</v>
      </c>
      <c r="BB147" s="17">
        <f t="shared" si="418"/>
        <v>2.2041963686399972</v>
      </c>
      <c r="BC147" s="17">
        <f t="shared" si="418"/>
        <v>3.10358438476801</v>
      </c>
      <c r="BD147" s="17">
        <f t="shared" si="418"/>
        <v>4.3698113948160096</v>
      </c>
      <c r="BE147" s="5"/>
      <c r="BF147" s="163"/>
      <c r="BG147" s="171" t="s">
        <v>44</v>
      </c>
      <c r="BH147" s="16" t="s">
        <v>55</v>
      </c>
      <c r="BI147" s="17">
        <f>BI104+BI119+BI132</f>
        <v>0.20069999999999999</v>
      </c>
      <c r="BJ147" s="17">
        <f t="shared" ref="BJ147:BR147" si="419">BJ104+BJ119+BJ132</f>
        <v>0.28265999999999997</v>
      </c>
      <c r="BK147" s="17">
        <f t="shared" si="419"/>
        <v>0.39807599999999993</v>
      </c>
      <c r="BL147" s="17">
        <f t="shared" si="419"/>
        <v>0.56059920000000041</v>
      </c>
      <c r="BM147" s="17">
        <f t="shared" si="419"/>
        <v>0.78944879999999951</v>
      </c>
      <c r="BN147" s="17">
        <f t="shared" si="419"/>
        <v>1.1116822079999999</v>
      </c>
      <c r="BO147" s="17">
        <f t="shared" si="419"/>
        <v>1.5653905343999996</v>
      </c>
      <c r="BP147" s="17">
        <f t="shared" si="419"/>
        <v>2.2041963686399972</v>
      </c>
      <c r="BQ147" s="17">
        <f t="shared" si="419"/>
        <v>3.10358438476801</v>
      </c>
      <c r="BR147" s="17">
        <f t="shared" si="419"/>
        <v>4.3698113948160096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0.44629679999999999</v>
      </c>
      <c r="J148" s="18"/>
      <c r="K148" s="18"/>
      <c r="L148" s="18"/>
      <c r="M148" s="18"/>
      <c r="N148" s="18">
        <f>SUM(E147:N147)/10</f>
        <v>1.4586148890624018</v>
      </c>
      <c r="O148" s="9"/>
      <c r="P148" s="163"/>
      <c r="Q148" s="165"/>
      <c r="R148" s="16" t="s">
        <v>56</v>
      </c>
      <c r="S148" s="18"/>
      <c r="T148" s="18"/>
      <c r="U148" s="18"/>
      <c r="V148" s="18"/>
      <c r="W148" s="18">
        <f>SUM(S147:W147)/5</f>
        <v>0.44629679999999999</v>
      </c>
      <c r="X148" s="18"/>
      <c r="Y148" s="18"/>
      <c r="Z148" s="18"/>
      <c r="AA148" s="18"/>
      <c r="AB148" s="18">
        <f>SUM(S147:AB147)/10</f>
        <v>1.4586148890624018</v>
      </c>
      <c r="AC148" s="9"/>
      <c r="AD148" s="163"/>
      <c r="AE148" s="165"/>
      <c r="AF148" s="16" t="s">
        <v>56</v>
      </c>
      <c r="AG148" s="18"/>
      <c r="AH148" s="18"/>
      <c r="AI148" s="18"/>
      <c r="AJ148" s="18"/>
      <c r="AK148" s="18">
        <f>SUM(AG147:AK147)/5</f>
        <v>0.44629679999999999</v>
      </c>
      <c r="AL148" s="18"/>
      <c r="AM148" s="18"/>
      <c r="AN148" s="18"/>
      <c r="AO148" s="18"/>
      <c r="AP148" s="18">
        <f>SUM(AG147:AP147)/10</f>
        <v>1.4586148890624018</v>
      </c>
      <c r="AQ148" s="9"/>
      <c r="AR148" s="163"/>
      <c r="AS148" s="165"/>
      <c r="AT148" s="16" t="s">
        <v>56</v>
      </c>
      <c r="AU148" s="18"/>
      <c r="AV148" s="18"/>
      <c r="AW148" s="18"/>
      <c r="AX148" s="18"/>
      <c r="AY148" s="18">
        <f>SUM(AU147:AY147)/5</f>
        <v>0.44629679999999999</v>
      </c>
      <c r="AZ148" s="18"/>
      <c r="BA148" s="18"/>
      <c r="BB148" s="18"/>
      <c r="BC148" s="18"/>
      <c r="BD148" s="18">
        <f>SUM(AU147:BD147)/10</f>
        <v>1.4586148890624018</v>
      </c>
      <c r="BE148" s="9"/>
      <c r="BF148" s="163"/>
      <c r="BG148" s="165"/>
      <c r="BH148" s="16" t="s">
        <v>56</v>
      </c>
      <c r="BI148" s="18"/>
      <c r="BJ148" s="18"/>
      <c r="BK148" s="18"/>
      <c r="BL148" s="18"/>
      <c r="BM148" s="18">
        <f>SUM(BI147:BM147)/5</f>
        <v>0.44629679999999999</v>
      </c>
      <c r="BN148" s="18"/>
      <c r="BO148" s="18"/>
      <c r="BP148" s="18"/>
      <c r="BQ148" s="18"/>
      <c r="BR148" s="18">
        <f>SUM(BI147:BR147)/10</f>
        <v>1.4586148890624018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125699.99999999997</v>
      </c>
      <c r="F149" s="23">
        <f>F151-E151</f>
        <v>177660.00000000003</v>
      </c>
      <c r="G149" s="23">
        <f>G151-F151</f>
        <v>251075.99999999988</v>
      </c>
      <c r="H149" s="23">
        <f t="shared" ref="H149:N149" si="420">H151-G151</f>
        <v>354799.20000000007</v>
      </c>
      <c r="I149" s="23">
        <f t="shared" si="420"/>
        <v>501328.79999999981</v>
      </c>
      <c r="J149" s="23">
        <f t="shared" si="420"/>
        <v>708314.20799999987</v>
      </c>
      <c r="K149" s="23">
        <f t="shared" si="420"/>
        <v>1000675.3344000005</v>
      </c>
      <c r="L149" s="23">
        <f t="shared" si="420"/>
        <v>1413595.0886400002</v>
      </c>
      <c r="M149" s="23">
        <f t="shared" si="420"/>
        <v>1996742.5927679986</v>
      </c>
      <c r="N149" s="23">
        <f t="shared" si="420"/>
        <v>2820232.886016001</v>
      </c>
      <c r="P149" s="163"/>
      <c r="Q149" s="163"/>
      <c r="R149" s="20" t="s">
        <v>57</v>
      </c>
      <c r="S149" s="23">
        <f>S151</f>
        <v>125699.99999999997</v>
      </c>
      <c r="T149" s="23">
        <f>T151-S151</f>
        <v>177660.00000000003</v>
      </c>
      <c r="U149" s="23">
        <f>U151-T151</f>
        <v>251075.99999999988</v>
      </c>
      <c r="V149" s="23">
        <f t="shared" ref="V149:AB149" si="421">V151-U151</f>
        <v>354799.20000000007</v>
      </c>
      <c r="W149" s="23">
        <f t="shared" si="421"/>
        <v>501328.79999999981</v>
      </c>
      <c r="X149" s="23">
        <f t="shared" si="421"/>
        <v>708314.20799999987</v>
      </c>
      <c r="Y149" s="23">
        <f t="shared" si="421"/>
        <v>1000675.3344000005</v>
      </c>
      <c r="Z149" s="23">
        <f t="shared" si="421"/>
        <v>1413595.0886400002</v>
      </c>
      <c r="AA149" s="23">
        <f t="shared" si="421"/>
        <v>1996742.5927679986</v>
      </c>
      <c r="AB149" s="23">
        <f t="shared" si="421"/>
        <v>2820232.886016001</v>
      </c>
      <c r="AC149" s="5"/>
      <c r="AD149" s="163"/>
      <c r="AE149" s="163"/>
      <c r="AF149" s="20" t="s">
        <v>57</v>
      </c>
      <c r="AG149" s="23">
        <f>AG151</f>
        <v>125699.99999999997</v>
      </c>
      <c r="AH149" s="23">
        <f>AH151-AG151</f>
        <v>177660.00000000003</v>
      </c>
      <c r="AI149" s="23">
        <f>AI151-AH151</f>
        <v>251075.99999999988</v>
      </c>
      <c r="AJ149" s="23">
        <f t="shared" ref="AJ149:AP149" si="422">AJ151-AI151</f>
        <v>354799.20000000007</v>
      </c>
      <c r="AK149" s="23">
        <f t="shared" si="422"/>
        <v>501328.79999999981</v>
      </c>
      <c r="AL149" s="23">
        <f t="shared" si="422"/>
        <v>708314.20799999987</v>
      </c>
      <c r="AM149" s="23">
        <f t="shared" si="422"/>
        <v>1000675.3344000005</v>
      </c>
      <c r="AN149" s="23">
        <f t="shared" si="422"/>
        <v>1413595.0886400002</v>
      </c>
      <c r="AO149" s="23">
        <f t="shared" si="422"/>
        <v>1996742.5927679986</v>
      </c>
      <c r="AP149" s="23">
        <f t="shared" si="422"/>
        <v>2820232.886016001</v>
      </c>
      <c r="AQ149" s="5"/>
      <c r="AR149" s="163"/>
      <c r="AS149" s="163"/>
      <c r="AT149" s="20" t="s">
        <v>57</v>
      </c>
      <c r="AU149" s="23">
        <f>AU151</f>
        <v>125699.99999999997</v>
      </c>
      <c r="AV149" s="23">
        <f>AV151-AU151</f>
        <v>177660.00000000003</v>
      </c>
      <c r="AW149" s="23">
        <f>AW151-AV151</f>
        <v>251075.99999999988</v>
      </c>
      <c r="AX149" s="23">
        <f t="shared" ref="AX149:BD149" si="423">AX151-AW151</f>
        <v>354799.20000000007</v>
      </c>
      <c r="AY149" s="23">
        <f t="shared" si="423"/>
        <v>501328.79999999981</v>
      </c>
      <c r="AZ149" s="23">
        <f t="shared" si="423"/>
        <v>708314.20799999987</v>
      </c>
      <c r="BA149" s="23">
        <f t="shared" si="423"/>
        <v>1000675.3344000005</v>
      </c>
      <c r="BB149" s="23">
        <f t="shared" si="423"/>
        <v>1413595.0886400002</v>
      </c>
      <c r="BC149" s="23">
        <f t="shared" si="423"/>
        <v>1996742.5927679986</v>
      </c>
      <c r="BD149" s="23">
        <f t="shared" si="423"/>
        <v>2820232.886016001</v>
      </c>
      <c r="BE149" s="5"/>
      <c r="BF149" s="163"/>
      <c r="BG149" s="163"/>
      <c r="BH149" s="20" t="s">
        <v>57</v>
      </c>
      <c r="BI149" s="23">
        <f>BI151</f>
        <v>125699.99999999997</v>
      </c>
      <c r="BJ149" s="23">
        <f>BJ151-BI151</f>
        <v>177660.00000000003</v>
      </c>
      <c r="BK149" s="23">
        <f>BK151-BJ151</f>
        <v>251075.99999999988</v>
      </c>
      <c r="BL149" s="23">
        <f t="shared" ref="BL149:BR149" si="424">BL151-BK151</f>
        <v>354799.20000000007</v>
      </c>
      <c r="BM149" s="23">
        <f t="shared" si="424"/>
        <v>501328.79999999981</v>
      </c>
      <c r="BN149" s="23">
        <f t="shared" si="424"/>
        <v>708314.20799999987</v>
      </c>
      <c r="BO149" s="23">
        <f t="shared" si="424"/>
        <v>1000675.3344000005</v>
      </c>
      <c r="BP149" s="23">
        <f t="shared" si="424"/>
        <v>1413595.0886400002</v>
      </c>
      <c r="BQ149" s="23">
        <f t="shared" si="424"/>
        <v>1996742.5927679986</v>
      </c>
      <c r="BR149" s="23">
        <f t="shared" si="424"/>
        <v>2820232.886016001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282112.79999999993</v>
      </c>
      <c r="J150" s="23"/>
      <c r="K150" s="23"/>
      <c r="L150" s="23"/>
      <c r="M150" s="23"/>
      <c r="N150" s="23">
        <f>SUM(E149:N149)/10</f>
        <v>935012.41098239995</v>
      </c>
      <c r="P150" s="163"/>
      <c r="Q150" s="163"/>
      <c r="R150" s="20" t="s">
        <v>59</v>
      </c>
      <c r="S150" s="23"/>
      <c r="T150" s="23"/>
      <c r="U150" s="23"/>
      <c r="V150" s="23"/>
      <c r="W150" s="23">
        <f>SUM(S149:W149)/5</f>
        <v>282112.79999999993</v>
      </c>
      <c r="X150" s="23"/>
      <c r="Y150" s="23"/>
      <c r="Z150" s="23"/>
      <c r="AA150" s="23"/>
      <c r="AB150" s="23">
        <f>SUM(S149:AB149)/10</f>
        <v>935012.41098239995</v>
      </c>
      <c r="AC150" s="5"/>
      <c r="AD150" s="163"/>
      <c r="AE150" s="163"/>
      <c r="AF150" s="20" t="s">
        <v>59</v>
      </c>
      <c r="AG150" s="23"/>
      <c r="AH150" s="23"/>
      <c r="AI150" s="23"/>
      <c r="AJ150" s="23"/>
      <c r="AK150" s="23">
        <f>SUM(AG149:AK149)/5</f>
        <v>282112.79999999993</v>
      </c>
      <c r="AL150" s="23"/>
      <c r="AM150" s="23"/>
      <c r="AN150" s="23"/>
      <c r="AO150" s="23"/>
      <c r="AP150" s="23">
        <f>SUM(AG149:AP149)/10</f>
        <v>935012.41098239995</v>
      </c>
      <c r="AQ150" s="5"/>
      <c r="AR150" s="163"/>
      <c r="AS150" s="163"/>
      <c r="AT150" s="20" t="s">
        <v>59</v>
      </c>
      <c r="AU150" s="23"/>
      <c r="AV150" s="23"/>
      <c r="AW150" s="23"/>
      <c r="AX150" s="23"/>
      <c r="AY150" s="23">
        <f>SUM(AU149:AY149)/5</f>
        <v>282112.79999999993</v>
      </c>
      <c r="AZ150" s="23"/>
      <c r="BA150" s="23"/>
      <c r="BB150" s="23"/>
      <c r="BC150" s="23"/>
      <c r="BD150" s="23">
        <f>SUM(AU149:BD149)/10</f>
        <v>935012.41098239995</v>
      </c>
      <c r="BE150" s="5"/>
      <c r="BF150" s="163"/>
      <c r="BG150" s="163"/>
      <c r="BH150" s="20" t="s">
        <v>59</v>
      </c>
      <c r="BI150" s="23"/>
      <c r="BJ150" s="23"/>
      <c r="BK150" s="23"/>
      <c r="BL150" s="23"/>
      <c r="BM150" s="23">
        <f>SUM(BI149:BM149)/5</f>
        <v>282112.79999999993</v>
      </c>
      <c r="BN150" s="23"/>
      <c r="BO150" s="23"/>
      <c r="BP150" s="23"/>
      <c r="BQ150" s="23"/>
      <c r="BR150" s="23">
        <f>SUM(BI149:BR149)/10</f>
        <v>935012.41098239995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425">E141*E$16</f>
        <v>125699.99999999997</v>
      </c>
      <c r="F151" s="22">
        <f t="shared" si="425"/>
        <v>303360</v>
      </c>
      <c r="G151" s="22">
        <f t="shared" si="425"/>
        <v>554435.99999999988</v>
      </c>
      <c r="H151" s="22">
        <f t="shared" si="425"/>
        <v>909235.19999999995</v>
      </c>
      <c r="I151" s="22">
        <f t="shared" si="425"/>
        <v>1410563.9999999998</v>
      </c>
      <c r="J151" s="22">
        <f t="shared" si="425"/>
        <v>2118878.2079999996</v>
      </c>
      <c r="K151" s="22">
        <f t="shared" si="425"/>
        <v>3119553.5424000002</v>
      </c>
      <c r="L151" s="22">
        <f t="shared" si="425"/>
        <v>4533148.6310400004</v>
      </c>
      <c r="M151" s="22">
        <f t="shared" si="425"/>
        <v>6529891.2238079989</v>
      </c>
      <c r="N151" s="22">
        <f t="shared" si="425"/>
        <v>9350124.1098239999</v>
      </c>
      <c r="P151" s="163"/>
      <c r="Q151" s="163"/>
      <c r="R151" s="20" t="s">
        <v>58</v>
      </c>
      <c r="S151" s="22">
        <f t="shared" ref="S151:AB151" si="426">S141*S$16</f>
        <v>125699.99999999997</v>
      </c>
      <c r="T151" s="22">
        <f t="shared" si="426"/>
        <v>303360</v>
      </c>
      <c r="U151" s="22">
        <f t="shared" si="426"/>
        <v>554435.99999999988</v>
      </c>
      <c r="V151" s="22">
        <f t="shared" si="426"/>
        <v>909235.19999999995</v>
      </c>
      <c r="W151" s="22">
        <f t="shared" si="426"/>
        <v>1410563.9999999998</v>
      </c>
      <c r="X151" s="22">
        <f t="shared" si="426"/>
        <v>2118878.2079999996</v>
      </c>
      <c r="Y151" s="22">
        <f t="shared" si="426"/>
        <v>3119553.5424000002</v>
      </c>
      <c r="Z151" s="22">
        <f t="shared" si="426"/>
        <v>4533148.6310400004</v>
      </c>
      <c r="AA151" s="22">
        <f t="shared" si="426"/>
        <v>6529891.2238079989</v>
      </c>
      <c r="AB151" s="22">
        <f t="shared" si="426"/>
        <v>9350124.1098239999</v>
      </c>
      <c r="AC151" s="5"/>
      <c r="AD151" s="163"/>
      <c r="AE151" s="163"/>
      <c r="AF151" s="20" t="s">
        <v>58</v>
      </c>
      <c r="AG151" s="22">
        <f t="shared" ref="AG151:AP151" si="427">AG141*AG$16</f>
        <v>125699.99999999997</v>
      </c>
      <c r="AH151" s="22">
        <f t="shared" si="427"/>
        <v>303360</v>
      </c>
      <c r="AI151" s="22">
        <f t="shared" si="427"/>
        <v>554435.99999999988</v>
      </c>
      <c r="AJ151" s="22">
        <f t="shared" si="427"/>
        <v>909235.19999999995</v>
      </c>
      <c r="AK151" s="22">
        <f t="shared" si="427"/>
        <v>1410563.9999999998</v>
      </c>
      <c r="AL151" s="22">
        <f t="shared" si="427"/>
        <v>2118878.2079999996</v>
      </c>
      <c r="AM151" s="22">
        <f t="shared" si="427"/>
        <v>3119553.5424000002</v>
      </c>
      <c r="AN151" s="22">
        <f t="shared" si="427"/>
        <v>4533148.6310400004</v>
      </c>
      <c r="AO151" s="22">
        <f t="shared" si="427"/>
        <v>6529891.2238079989</v>
      </c>
      <c r="AP151" s="22">
        <f t="shared" si="427"/>
        <v>9350124.1098239999</v>
      </c>
      <c r="AQ151" s="5"/>
      <c r="AR151" s="163"/>
      <c r="AS151" s="163"/>
      <c r="AT151" s="20" t="s">
        <v>58</v>
      </c>
      <c r="AU151" s="22">
        <f t="shared" ref="AU151:BD151" si="428">AU141*AU$16</f>
        <v>125699.99999999997</v>
      </c>
      <c r="AV151" s="22">
        <f t="shared" si="428"/>
        <v>303360</v>
      </c>
      <c r="AW151" s="22">
        <f t="shared" si="428"/>
        <v>554435.99999999988</v>
      </c>
      <c r="AX151" s="22">
        <f t="shared" si="428"/>
        <v>909235.19999999995</v>
      </c>
      <c r="AY151" s="22">
        <f t="shared" si="428"/>
        <v>1410563.9999999998</v>
      </c>
      <c r="AZ151" s="22">
        <f t="shared" si="428"/>
        <v>2118878.2079999996</v>
      </c>
      <c r="BA151" s="22">
        <f t="shared" si="428"/>
        <v>3119553.5424000002</v>
      </c>
      <c r="BB151" s="22">
        <f t="shared" si="428"/>
        <v>4533148.6310400004</v>
      </c>
      <c r="BC151" s="22">
        <f t="shared" si="428"/>
        <v>6529891.2238079989</v>
      </c>
      <c r="BD151" s="22">
        <f t="shared" si="428"/>
        <v>9350124.1098239999</v>
      </c>
      <c r="BE151" s="5"/>
      <c r="BF151" s="163"/>
      <c r="BG151" s="163"/>
      <c r="BH151" s="20" t="s">
        <v>58</v>
      </c>
      <c r="BI151" s="22">
        <f t="shared" ref="BI151:BR151" si="429">BI141*BI$16</f>
        <v>125699.99999999997</v>
      </c>
      <c r="BJ151" s="22">
        <f t="shared" si="429"/>
        <v>303360</v>
      </c>
      <c r="BK151" s="22">
        <f t="shared" si="429"/>
        <v>554435.99999999988</v>
      </c>
      <c r="BL151" s="22">
        <f t="shared" si="429"/>
        <v>909235.19999999995</v>
      </c>
      <c r="BM151" s="22">
        <f t="shared" si="429"/>
        <v>1410563.9999999998</v>
      </c>
      <c r="BN151" s="22">
        <f t="shared" si="429"/>
        <v>2118878.2079999996</v>
      </c>
      <c r="BO151" s="22">
        <f t="shared" si="429"/>
        <v>3119553.5424000002</v>
      </c>
      <c r="BP151" s="22">
        <f t="shared" si="429"/>
        <v>4533148.6310400004</v>
      </c>
      <c r="BQ151" s="22">
        <f t="shared" si="429"/>
        <v>6529891.2238079989</v>
      </c>
      <c r="BR151" s="22">
        <f t="shared" si="429"/>
        <v>9350124.1098239999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571.42857142857133</v>
      </c>
      <c r="F155" s="28">
        <f t="shared" ref="F155:N155" si="430">F$99/10*$C155/(2+$E$12)</f>
        <v>408.16326530612241</v>
      </c>
      <c r="G155" s="28">
        <f t="shared" si="430"/>
        <v>291.54518950437324</v>
      </c>
      <c r="H155" s="28">
        <f t="shared" si="430"/>
        <v>208.24656393169505</v>
      </c>
      <c r="I155" s="28">
        <f t="shared" si="430"/>
        <v>148.74754566549652</v>
      </c>
      <c r="J155" s="28">
        <f t="shared" si="430"/>
        <v>106.24824690392609</v>
      </c>
      <c r="K155" s="28">
        <f t="shared" si="430"/>
        <v>75.891604931375795</v>
      </c>
      <c r="L155" s="28">
        <f t="shared" si="430"/>
        <v>54.208289236697063</v>
      </c>
      <c r="M155" s="28">
        <f t="shared" si="430"/>
        <v>38.720206597640633</v>
      </c>
      <c r="N155" s="28">
        <f t="shared" si="430"/>
        <v>27.657290426886139</v>
      </c>
      <c r="P155" s="164" t="s">
        <v>16</v>
      </c>
      <c r="Q155" s="166">
        <v>20000</v>
      </c>
      <c r="R155" s="58" t="s">
        <v>19</v>
      </c>
      <c r="S155" s="28">
        <f>S$99/10*$C155/(2+$E$12)</f>
        <v>571.42857142857133</v>
      </c>
      <c r="T155" s="28">
        <f t="shared" ref="T155:AB155" si="431">T$99/10*$C155/(2+$E$12)</f>
        <v>408.16326530612241</v>
      </c>
      <c r="U155" s="28">
        <f t="shared" si="431"/>
        <v>291.54518950437324</v>
      </c>
      <c r="V155" s="28">
        <f t="shared" si="431"/>
        <v>208.24656393169505</v>
      </c>
      <c r="W155" s="28">
        <f t="shared" si="431"/>
        <v>148.74754566549652</v>
      </c>
      <c r="X155" s="28">
        <f t="shared" si="431"/>
        <v>106.24824690392609</v>
      </c>
      <c r="Y155" s="28">
        <f t="shared" si="431"/>
        <v>75.891604931375795</v>
      </c>
      <c r="Z155" s="28">
        <f t="shared" si="431"/>
        <v>54.208289236697063</v>
      </c>
      <c r="AA155" s="28">
        <f t="shared" si="431"/>
        <v>38.720206597640633</v>
      </c>
      <c r="AB155" s="28">
        <f t="shared" si="431"/>
        <v>27.657290426886139</v>
      </c>
      <c r="AD155" s="164" t="s">
        <v>16</v>
      </c>
      <c r="AE155" s="166">
        <v>20000</v>
      </c>
      <c r="AF155" s="58" t="s">
        <v>19</v>
      </c>
      <c r="AG155" s="28">
        <f>AG$99/10*$C155/(2+$E$12)</f>
        <v>571.42857142857133</v>
      </c>
      <c r="AH155" s="28">
        <f t="shared" ref="AH155:AP155" si="432">AH$99/10*$C155/(2+$E$12)</f>
        <v>408.16326530612241</v>
      </c>
      <c r="AI155" s="28">
        <f t="shared" si="432"/>
        <v>291.54518950437324</v>
      </c>
      <c r="AJ155" s="28">
        <f t="shared" si="432"/>
        <v>208.24656393169505</v>
      </c>
      <c r="AK155" s="28">
        <f t="shared" si="432"/>
        <v>148.74754566549652</v>
      </c>
      <c r="AL155" s="28">
        <f t="shared" si="432"/>
        <v>106.24824690392609</v>
      </c>
      <c r="AM155" s="28">
        <f t="shared" si="432"/>
        <v>75.891604931375795</v>
      </c>
      <c r="AN155" s="28">
        <f t="shared" si="432"/>
        <v>54.208289236697063</v>
      </c>
      <c r="AO155" s="28">
        <f t="shared" si="432"/>
        <v>38.720206597640633</v>
      </c>
      <c r="AP155" s="28">
        <f t="shared" si="432"/>
        <v>27.657290426886139</v>
      </c>
      <c r="AR155" s="164" t="s">
        <v>16</v>
      </c>
      <c r="AS155" s="166">
        <v>20000</v>
      </c>
      <c r="AT155" s="58" t="s">
        <v>19</v>
      </c>
      <c r="AU155" s="28">
        <f>AU$99/10*$C155/(2+$E$12)</f>
        <v>571.42857142857133</v>
      </c>
      <c r="AV155" s="28">
        <f t="shared" ref="AV155:BD155" si="433">AV$99/10*$C155/(2+$E$12)</f>
        <v>408.16326530612241</v>
      </c>
      <c r="AW155" s="28">
        <f t="shared" si="433"/>
        <v>291.54518950437324</v>
      </c>
      <c r="AX155" s="28">
        <f t="shared" si="433"/>
        <v>208.24656393169505</v>
      </c>
      <c r="AY155" s="28">
        <f t="shared" si="433"/>
        <v>148.74754566549652</v>
      </c>
      <c r="AZ155" s="28">
        <f t="shared" si="433"/>
        <v>106.24824690392609</v>
      </c>
      <c r="BA155" s="28">
        <f t="shared" si="433"/>
        <v>75.891604931375795</v>
      </c>
      <c r="BB155" s="28">
        <f t="shared" si="433"/>
        <v>54.208289236697063</v>
      </c>
      <c r="BC155" s="28">
        <f t="shared" si="433"/>
        <v>38.720206597640633</v>
      </c>
      <c r="BD155" s="28">
        <f t="shared" si="433"/>
        <v>27.657290426886139</v>
      </c>
      <c r="BF155" s="164" t="s">
        <v>16</v>
      </c>
      <c r="BG155" s="166">
        <v>20000</v>
      </c>
      <c r="BH155" s="58" t="s">
        <v>19</v>
      </c>
      <c r="BI155" s="28">
        <f>BI$99/10*$C155/(2+$E$12)</f>
        <v>571.42857142857133</v>
      </c>
      <c r="BJ155" s="28">
        <f t="shared" ref="BJ155:BR155" si="434">BJ$99/10*$C155/(2+$E$12)</f>
        <v>408.16326530612241</v>
      </c>
      <c r="BK155" s="28">
        <f t="shared" si="434"/>
        <v>291.54518950437324</v>
      </c>
      <c r="BL155" s="28">
        <f t="shared" si="434"/>
        <v>208.24656393169505</v>
      </c>
      <c r="BM155" s="28">
        <f t="shared" si="434"/>
        <v>148.74754566549652</v>
      </c>
      <c r="BN155" s="28">
        <f t="shared" si="434"/>
        <v>106.24824690392609</v>
      </c>
      <c r="BO155" s="28">
        <f t="shared" si="434"/>
        <v>75.891604931375795</v>
      </c>
      <c r="BP155" s="28">
        <f t="shared" si="434"/>
        <v>54.208289236697063</v>
      </c>
      <c r="BQ155" s="28">
        <f t="shared" si="434"/>
        <v>38.720206597640633</v>
      </c>
      <c r="BR155" s="28">
        <f t="shared" si="434"/>
        <v>27.657290426886139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325.62622716725173</v>
      </c>
      <c r="J156" s="28"/>
      <c r="K156" s="28"/>
      <c r="L156" s="28"/>
      <c r="M156" s="28"/>
      <c r="N156" s="28">
        <f>SUM(E155:N155)/10</f>
        <v>193.08567739327842</v>
      </c>
      <c r="P156" s="163"/>
      <c r="Q156" s="162"/>
      <c r="R156" s="20" t="s">
        <v>22</v>
      </c>
      <c r="S156" s="28"/>
      <c r="T156" s="28"/>
      <c r="U156" s="28"/>
      <c r="V156" s="28"/>
      <c r="W156" s="28">
        <f>SUM(S155:W155)/5</f>
        <v>325.62622716725173</v>
      </c>
      <c r="X156" s="28"/>
      <c r="Y156" s="28"/>
      <c r="Z156" s="28"/>
      <c r="AA156" s="28"/>
      <c r="AB156" s="28">
        <f>SUM(S155:AB155)/10</f>
        <v>193.08567739327842</v>
      </c>
      <c r="AD156" s="163"/>
      <c r="AE156" s="162"/>
      <c r="AF156" s="20" t="s">
        <v>22</v>
      </c>
      <c r="AG156" s="28"/>
      <c r="AH156" s="28"/>
      <c r="AI156" s="28"/>
      <c r="AJ156" s="28"/>
      <c r="AK156" s="28">
        <f>SUM(AG155:AK155)/5</f>
        <v>325.62622716725173</v>
      </c>
      <c r="AL156" s="28"/>
      <c r="AM156" s="28"/>
      <c r="AN156" s="28"/>
      <c r="AO156" s="28"/>
      <c r="AP156" s="28">
        <f>SUM(AG155:AP155)/10</f>
        <v>193.08567739327842</v>
      </c>
      <c r="AR156" s="163"/>
      <c r="AS156" s="162"/>
      <c r="AT156" s="20" t="s">
        <v>22</v>
      </c>
      <c r="AU156" s="28"/>
      <c r="AV156" s="28"/>
      <c r="AW156" s="28"/>
      <c r="AX156" s="28"/>
      <c r="AY156" s="28">
        <f>SUM(AU155:AY155)/5</f>
        <v>325.62622716725173</v>
      </c>
      <c r="AZ156" s="28"/>
      <c r="BA156" s="28"/>
      <c r="BB156" s="28"/>
      <c r="BC156" s="28"/>
      <c r="BD156" s="28">
        <f>SUM(AU155:BD155)/10</f>
        <v>193.08567739327842</v>
      </c>
      <c r="BF156" s="163"/>
      <c r="BG156" s="162"/>
      <c r="BH156" s="20" t="s">
        <v>22</v>
      </c>
      <c r="BI156" s="28"/>
      <c r="BJ156" s="28"/>
      <c r="BK156" s="28"/>
      <c r="BL156" s="28"/>
      <c r="BM156" s="28">
        <f>SUM(BI155:BM155)/5</f>
        <v>325.62622716725173</v>
      </c>
      <c r="BN156" s="28"/>
      <c r="BO156" s="28"/>
      <c r="BP156" s="28"/>
      <c r="BQ156" s="28"/>
      <c r="BR156" s="28">
        <f>SUM(BI155:BR155)/10</f>
        <v>193.08567739327842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571.42857142857133</v>
      </c>
      <c r="F157" s="28">
        <f t="shared" ref="F157:N157" si="435">F$100/10*$C155/(2+$E$12)</f>
        <v>979.59183673469386</v>
      </c>
      <c r="G157" s="28">
        <f t="shared" si="435"/>
        <v>1271.1370262390669</v>
      </c>
      <c r="H157" s="28">
        <f t="shared" si="435"/>
        <v>1479.3835901707623</v>
      </c>
      <c r="I157" s="28">
        <f t="shared" si="435"/>
        <v>1628.1311358362589</v>
      </c>
      <c r="J157" s="28">
        <f t="shared" si="435"/>
        <v>1734.3793827401848</v>
      </c>
      <c r="K157" s="28">
        <f t="shared" si="435"/>
        <v>1810.2709876715605</v>
      </c>
      <c r="L157" s="28">
        <f t="shared" si="435"/>
        <v>1864.4792769082576</v>
      </c>
      <c r="M157" s="28">
        <f t="shared" si="435"/>
        <v>1903.1994835058983</v>
      </c>
      <c r="N157" s="28">
        <f t="shared" si="435"/>
        <v>1930.8567739327843</v>
      </c>
      <c r="P157" s="163"/>
      <c r="Q157" s="162"/>
      <c r="R157" s="20" t="s">
        <v>52</v>
      </c>
      <c r="S157" s="28">
        <f>S$100/10*$C155/(2+$E$12)</f>
        <v>571.42857142857133</v>
      </c>
      <c r="T157" s="28">
        <f t="shared" ref="T157:AB157" si="436">T$100/10*$C155/(2+$E$12)</f>
        <v>979.59183673469386</v>
      </c>
      <c r="U157" s="28">
        <f t="shared" si="436"/>
        <v>1271.1370262390669</v>
      </c>
      <c r="V157" s="28">
        <f t="shared" si="436"/>
        <v>1479.3835901707623</v>
      </c>
      <c r="W157" s="28">
        <f t="shared" si="436"/>
        <v>1628.1311358362589</v>
      </c>
      <c r="X157" s="28">
        <f t="shared" si="436"/>
        <v>1734.3793827401848</v>
      </c>
      <c r="Y157" s="28">
        <f t="shared" si="436"/>
        <v>1810.2709876715605</v>
      </c>
      <c r="Z157" s="28">
        <f t="shared" si="436"/>
        <v>1864.4792769082576</v>
      </c>
      <c r="AA157" s="28">
        <f t="shared" si="436"/>
        <v>1903.1994835058983</v>
      </c>
      <c r="AB157" s="28">
        <f t="shared" si="436"/>
        <v>1930.8567739327843</v>
      </c>
      <c r="AD157" s="163"/>
      <c r="AE157" s="162"/>
      <c r="AF157" s="20" t="s">
        <v>52</v>
      </c>
      <c r="AG157" s="28">
        <f>AG$100/10*$C155/(2+$E$12)</f>
        <v>571.42857142857133</v>
      </c>
      <c r="AH157" s="28">
        <f t="shared" ref="AH157:AP157" si="437">AH$100/10*$C155/(2+$E$12)</f>
        <v>979.59183673469386</v>
      </c>
      <c r="AI157" s="28">
        <f t="shared" si="437"/>
        <v>1271.1370262390669</v>
      </c>
      <c r="AJ157" s="28">
        <f t="shared" si="437"/>
        <v>1479.3835901707623</v>
      </c>
      <c r="AK157" s="28">
        <f t="shared" si="437"/>
        <v>1628.1311358362589</v>
      </c>
      <c r="AL157" s="28">
        <f t="shared" si="437"/>
        <v>1734.3793827401848</v>
      </c>
      <c r="AM157" s="28">
        <f t="shared" si="437"/>
        <v>1810.2709876715605</v>
      </c>
      <c r="AN157" s="28">
        <f t="shared" si="437"/>
        <v>1864.4792769082576</v>
      </c>
      <c r="AO157" s="28">
        <f t="shared" si="437"/>
        <v>1903.1994835058983</v>
      </c>
      <c r="AP157" s="28">
        <f t="shared" si="437"/>
        <v>1930.8567739327843</v>
      </c>
      <c r="AR157" s="163"/>
      <c r="AS157" s="162"/>
      <c r="AT157" s="20" t="s">
        <v>52</v>
      </c>
      <c r="AU157" s="28">
        <f>AU$100/10*$C155/(2+$E$12)</f>
        <v>571.42857142857133</v>
      </c>
      <c r="AV157" s="28">
        <f t="shared" ref="AV157:BD157" si="438">AV$100/10*$C155/(2+$E$12)</f>
        <v>979.59183673469386</v>
      </c>
      <c r="AW157" s="28">
        <f t="shared" si="438"/>
        <v>1271.1370262390669</v>
      </c>
      <c r="AX157" s="28">
        <f t="shared" si="438"/>
        <v>1479.3835901707623</v>
      </c>
      <c r="AY157" s="28">
        <f t="shared" si="438"/>
        <v>1628.1311358362589</v>
      </c>
      <c r="AZ157" s="28">
        <f t="shared" si="438"/>
        <v>1734.3793827401848</v>
      </c>
      <c r="BA157" s="28">
        <f t="shared" si="438"/>
        <v>1810.2709876715605</v>
      </c>
      <c r="BB157" s="28">
        <f t="shared" si="438"/>
        <v>1864.4792769082576</v>
      </c>
      <c r="BC157" s="28">
        <f t="shared" si="438"/>
        <v>1903.1994835058983</v>
      </c>
      <c r="BD157" s="28">
        <f t="shared" si="438"/>
        <v>1930.8567739327843</v>
      </c>
      <c r="BF157" s="163"/>
      <c r="BG157" s="162"/>
      <c r="BH157" s="20" t="s">
        <v>52</v>
      </c>
      <c r="BI157" s="28">
        <f>BI$100/10*$C155/(2+$E$12)</f>
        <v>571.42857142857133</v>
      </c>
      <c r="BJ157" s="28">
        <f t="shared" ref="BJ157:BR157" si="439">BJ$100/10*$C155/(2+$E$12)</f>
        <v>979.59183673469386</v>
      </c>
      <c r="BK157" s="28">
        <f t="shared" si="439"/>
        <v>1271.1370262390669</v>
      </c>
      <c r="BL157" s="28">
        <f t="shared" si="439"/>
        <v>1479.3835901707623</v>
      </c>
      <c r="BM157" s="28">
        <f t="shared" si="439"/>
        <v>1628.1311358362589</v>
      </c>
      <c r="BN157" s="28">
        <f t="shared" si="439"/>
        <v>1734.3793827401848</v>
      </c>
      <c r="BO157" s="28">
        <f t="shared" si="439"/>
        <v>1810.2709876715605</v>
      </c>
      <c r="BP157" s="28">
        <f t="shared" si="439"/>
        <v>1864.4792769082576</v>
      </c>
      <c r="BQ157" s="28">
        <f t="shared" si="439"/>
        <v>1903.1994835058983</v>
      </c>
      <c r="BR157" s="28">
        <f t="shared" si="439"/>
        <v>1930.8567739327843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11428.571428571428</v>
      </c>
      <c r="F158" s="28">
        <f t="shared" ref="F158:N158" si="440">F$99/10*$C158/(2+$E$12)</f>
        <v>8163.2653061224482</v>
      </c>
      <c r="G158" s="28">
        <f t="shared" si="440"/>
        <v>5830.9037900874646</v>
      </c>
      <c r="H158" s="28">
        <f t="shared" si="440"/>
        <v>4164.9312786339005</v>
      </c>
      <c r="I158" s="28">
        <f t="shared" si="440"/>
        <v>2974.9509133099305</v>
      </c>
      <c r="J158" s="28">
        <f t="shared" si="440"/>
        <v>2124.9649380785218</v>
      </c>
      <c r="K158" s="28">
        <f t="shared" si="440"/>
        <v>1517.832098627516</v>
      </c>
      <c r="L158" s="28">
        <f t="shared" si="440"/>
        <v>1084.1657847339413</v>
      </c>
      <c r="M158" s="28">
        <f t="shared" si="440"/>
        <v>774.4041319528128</v>
      </c>
      <c r="N158" s="28">
        <f t="shared" si="440"/>
        <v>553.14580853772281</v>
      </c>
      <c r="P158" s="163"/>
      <c r="Q158" s="162">
        <v>400000</v>
      </c>
      <c r="R158" s="58" t="s">
        <v>19</v>
      </c>
      <c r="S158" s="28">
        <f>S$99/10*$C158/(2+$E$12)</f>
        <v>11428.571428571428</v>
      </c>
      <c r="T158" s="28">
        <f t="shared" ref="T158:AB158" si="441">T$99/10*$C158/(2+$E$12)</f>
        <v>8163.2653061224482</v>
      </c>
      <c r="U158" s="28">
        <f t="shared" si="441"/>
        <v>5830.9037900874646</v>
      </c>
      <c r="V158" s="28">
        <f t="shared" si="441"/>
        <v>4164.9312786339005</v>
      </c>
      <c r="W158" s="28">
        <f t="shared" si="441"/>
        <v>2974.9509133099305</v>
      </c>
      <c r="X158" s="28">
        <f t="shared" si="441"/>
        <v>2124.9649380785218</v>
      </c>
      <c r="Y158" s="28">
        <f t="shared" si="441"/>
        <v>1517.832098627516</v>
      </c>
      <c r="Z158" s="28">
        <f t="shared" si="441"/>
        <v>1084.1657847339413</v>
      </c>
      <c r="AA158" s="28">
        <f t="shared" si="441"/>
        <v>774.4041319528128</v>
      </c>
      <c r="AB158" s="28">
        <f t="shared" si="441"/>
        <v>553.14580853772281</v>
      </c>
      <c r="AD158" s="163"/>
      <c r="AE158" s="162">
        <v>400000</v>
      </c>
      <c r="AF158" s="58" t="s">
        <v>19</v>
      </c>
      <c r="AG158" s="28">
        <f>AG$99/10*$C158/(2+$E$12)</f>
        <v>11428.571428571428</v>
      </c>
      <c r="AH158" s="28">
        <f t="shared" ref="AH158:AP158" si="442">AH$99/10*$C158/(2+$E$12)</f>
        <v>8163.2653061224482</v>
      </c>
      <c r="AI158" s="28">
        <f t="shared" si="442"/>
        <v>5830.9037900874646</v>
      </c>
      <c r="AJ158" s="28">
        <f t="shared" si="442"/>
        <v>4164.9312786339005</v>
      </c>
      <c r="AK158" s="28">
        <f t="shared" si="442"/>
        <v>2974.9509133099305</v>
      </c>
      <c r="AL158" s="28">
        <f t="shared" si="442"/>
        <v>2124.9649380785218</v>
      </c>
      <c r="AM158" s="28">
        <f t="shared" si="442"/>
        <v>1517.832098627516</v>
      </c>
      <c r="AN158" s="28">
        <f t="shared" si="442"/>
        <v>1084.1657847339413</v>
      </c>
      <c r="AO158" s="28">
        <f t="shared" si="442"/>
        <v>774.4041319528128</v>
      </c>
      <c r="AP158" s="28">
        <f t="shared" si="442"/>
        <v>553.14580853772281</v>
      </c>
      <c r="AR158" s="163"/>
      <c r="AS158" s="162">
        <v>400000</v>
      </c>
      <c r="AT158" s="58" t="s">
        <v>19</v>
      </c>
      <c r="AU158" s="28">
        <f>AU$99/10*$C158/(2+$E$12)</f>
        <v>11428.571428571428</v>
      </c>
      <c r="AV158" s="28">
        <f t="shared" ref="AV158:BD158" si="443">AV$99/10*$C158/(2+$E$12)</f>
        <v>8163.2653061224482</v>
      </c>
      <c r="AW158" s="28">
        <f t="shared" si="443"/>
        <v>5830.9037900874646</v>
      </c>
      <c r="AX158" s="28">
        <f t="shared" si="443"/>
        <v>4164.9312786339005</v>
      </c>
      <c r="AY158" s="28">
        <f t="shared" si="443"/>
        <v>2974.9509133099305</v>
      </c>
      <c r="AZ158" s="28">
        <f t="shared" si="443"/>
        <v>2124.9649380785218</v>
      </c>
      <c r="BA158" s="28">
        <f t="shared" si="443"/>
        <v>1517.832098627516</v>
      </c>
      <c r="BB158" s="28">
        <f t="shared" si="443"/>
        <v>1084.1657847339413</v>
      </c>
      <c r="BC158" s="28">
        <f t="shared" si="443"/>
        <v>774.4041319528128</v>
      </c>
      <c r="BD158" s="28">
        <f t="shared" si="443"/>
        <v>553.14580853772281</v>
      </c>
      <c r="BF158" s="163"/>
      <c r="BG158" s="162">
        <v>400000</v>
      </c>
      <c r="BH158" s="58" t="s">
        <v>19</v>
      </c>
      <c r="BI158" s="28">
        <f>BI$99/10*$C158/(2+$E$12)</f>
        <v>11428.571428571428</v>
      </c>
      <c r="BJ158" s="28">
        <f t="shared" ref="BJ158:BR158" si="444">BJ$99/10*$C158/(2+$E$12)</f>
        <v>8163.2653061224482</v>
      </c>
      <c r="BK158" s="28">
        <f t="shared" si="444"/>
        <v>5830.9037900874646</v>
      </c>
      <c r="BL158" s="28">
        <f t="shared" si="444"/>
        <v>4164.9312786339005</v>
      </c>
      <c r="BM158" s="28">
        <f t="shared" si="444"/>
        <v>2974.9509133099305</v>
      </c>
      <c r="BN158" s="28">
        <f t="shared" si="444"/>
        <v>2124.9649380785218</v>
      </c>
      <c r="BO158" s="28">
        <f t="shared" si="444"/>
        <v>1517.832098627516</v>
      </c>
      <c r="BP158" s="28">
        <f t="shared" si="444"/>
        <v>1084.1657847339413</v>
      </c>
      <c r="BQ158" s="28">
        <f t="shared" si="444"/>
        <v>774.4041319528128</v>
      </c>
      <c r="BR158" s="28">
        <f t="shared" si="444"/>
        <v>553.14580853772281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6512.5245433450345</v>
      </c>
      <c r="J159" s="28"/>
      <c r="K159" s="28"/>
      <c r="L159" s="28"/>
      <c r="M159" s="28"/>
      <c r="N159" s="28">
        <f>SUM(E158:N158)/10</f>
        <v>3861.7135478655682</v>
      </c>
      <c r="P159" s="163"/>
      <c r="Q159" s="162"/>
      <c r="R159" s="20" t="s">
        <v>22</v>
      </c>
      <c r="S159" s="28"/>
      <c r="T159" s="28"/>
      <c r="U159" s="28"/>
      <c r="V159" s="28"/>
      <c r="W159" s="28">
        <f>SUM(S158:W158)/5</f>
        <v>6512.5245433450345</v>
      </c>
      <c r="X159" s="28"/>
      <c r="Y159" s="28"/>
      <c r="Z159" s="28"/>
      <c r="AA159" s="28"/>
      <c r="AB159" s="28">
        <f>SUM(S158:AB158)/10</f>
        <v>3861.7135478655682</v>
      </c>
      <c r="AD159" s="163"/>
      <c r="AE159" s="162"/>
      <c r="AF159" s="20" t="s">
        <v>22</v>
      </c>
      <c r="AG159" s="28"/>
      <c r="AH159" s="28"/>
      <c r="AI159" s="28"/>
      <c r="AJ159" s="28"/>
      <c r="AK159" s="28">
        <f>SUM(AG158:AK158)/5</f>
        <v>6512.5245433450345</v>
      </c>
      <c r="AL159" s="28"/>
      <c r="AM159" s="28"/>
      <c r="AN159" s="28"/>
      <c r="AO159" s="28"/>
      <c r="AP159" s="28">
        <f>SUM(AG158:AP158)/10</f>
        <v>3861.7135478655682</v>
      </c>
      <c r="AR159" s="163"/>
      <c r="AS159" s="162"/>
      <c r="AT159" s="20" t="s">
        <v>22</v>
      </c>
      <c r="AU159" s="28"/>
      <c r="AV159" s="28"/>
      <c r="AW159" s="28"/>
      <c r="AX159" s="28"/>
      <c r="AY159" s="28">
        <f>SUM(AU158:AY158)/5</f>
        <v>6512.5245433450345</v>
      </c>
      <c r="AZ159" s="28"/>
      <c r="BA159" s="28"/>
      <c r="BB159" s="28"/>
      <c r="BC159" s="28"/>
      <c r="BD159" s="28">
        <f>SUM(AU158:BD158)/10</f>
        <v>3861.7135478655682</v>
      </c>
      <c r="BF159" s="163"/>
      <c r="BG159" s="162"/>
      <c r="BH159" s="20" t="s">
        <v>22</v>
      </c>
      <c r="BI159" s="28"/>
      <c r="BJ159" s="28"/>
      <c r="BK159" s="28"/>
      <c r="BL159" s="28"/>
      <c r="BM159" s="28">
        <f>SUM(BI158:BM158)/5</f>
        <v>6512.5245433450345</v>
      </c>
      <c r="BN159" s="28"/>
      <c r="BO159" s="28"/>
      <c r="BP159" s="28"/>
      <c r="BQ159" s="28"/>
      <c r="BR159" s="28">
        <f>SUM(BI158:BR158)/10</f>
        <v>3861.7135478655682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11428.571428571428</v>
      </c>
      <c r="F160" s="28">
        <f t="shared" ref="F160:N160" si="445">F$100/10*$C158/(2+$E$12)</f>
        <v>19591.836734693876</v>
      </c>
      <c r="G160" s="28">
        <f t="shared" si="445"/>
        <v>25422.74052478134</v>
      </c>
      <c r="H160" s="28">
        <f t="shared" si="445"/>
        <v>29587.671803415244</v>
      </c>
      <c r="I160" s="28">
        <f t="shared" si="445"/>
        <v>32562.622716725178</v>
      </c>
      <c r="J160" s="28">
        <f t="shared" si="445"/>
        <v>34687.587654803698</v>
      </c>
      <c r="K160" s="28">
        <f t="shared" si="445"/>
        <v>36205.419753431212</v>
      </c>
      <c r="L160" s="28">
        <f t="shared" si="445"/>
        <v>37289.585538165149</v>
      </c>
      <c r="M160" s="28">
        <f t="shared" si="445"/>
        <v>38063.98967011796</v>
      </c>
      <c r="N160" s="28">
        <f t="shared" si="445"/>
        <v>38617.135478655684</v>
      </c>
      <c r="P160" s="163"/>
      <c r="Q160" s="162"/>
      <c r="R160" s="20" t="s">
        <v>52</v>
      </c>
      <c r="S160" s="28">
        <f>S$100/10*$C158/(2+$E$12)</f>
        <v>11428.571428571428</v>
      </c>
      <c r="T160" s="28">
        <f t="shared" ref="T160:AB160" si="446">T$100/10*$C158/(2+$E$12)</f>
        <v>19591.836734693876</v>
      </c>
      <c r="U160" s="28">
        <f t="shared" si="446"/>
        <v>25422.74052478134</v>
      </c>
      <c r="V160" s="28">
        <f t="shared" si="446"/>
        <v>29587.671803415244</v>
      </c>
      <c r="W160" s="28">
        <f t="shared" si="446"/>
        <v>32562.622716725178</v>
      </c>
      <c r="X160" s="28">
        <f t="shared" si="446"/>
        <v>34687.587654803698</v>
      </c>
      <c r="Y160" s="28">
        <f t="shared" si="446"/>
        <v>36205.419753431212</v>
      </c>
      <c r="Z160" s="28">
        <f t="shared" si="446"/>
        <v>37289.585538165149</v>
      </c>
      <c r="AA160" s="28">
        <f t="shared" si="446"/>
        <v>38063.98967011796</v>
      </c>
      <c r="AB160" s="28">
        <f t="shared" si="446"/>
        <v>38617.135478655684</v>
      </c>
      <c r="AD160" s="163"/>
      <c r="AE160" s="162"/>
      <c r="AF160" s="20" t="s">
        <v>52</v>
      </c>
      <c r="AG160" s="28">
        <f>AG$100/10*$C158/(2+$E$12)</f>
        <v>11428.571428571428</v>
      </c>
      <c r="AH160" s="28">
        <f t="shared" ref="AH160:AP160" si="447">AH$100/10*$C158/(2+$E$12)</f>
        <v>19591.836734693876</v>
      </c>
      <c r="AI160" s="28">
        <f t="shared" si="447"/>
        <v>25422.74052478134</v>
      </c>
      <c r="AJ160" s="28">
        <f t="shared" si="447"/>
        <v>29587.671803415244</v>
      </c>
      <c r="AK160" s="28">
        <f t="shared" si="447"/>
        <v>32562.622716725178</v>
      </c>
      <c r="AL160" s="28">
        <f t="shared" si="447"/>
        <v>34687.587654803698</v>
      </c>
      <c r="AM160" s="28">
        <f t="shared" si="447"/>
        <v>36205.419753431212</v>
      </c>
      <c r="AN160" s="28">
        <f t="shared" si="447"/>
        <v>37289.585538165149</v>
      </c>
      <c r="AO160" s="28">
        <f t="shared" si="447"/>
        <v>38063.98967011796</v>
      </c>
      <c r="AP160" s="28">
        <f t="shared" si="447"/>
        <v>38617.135478655684</v>
      </c>
      <c r="AR160" s="163"/>
      <c r="AS160" s="162"/>
      <c r="AT160" s="20" t="s">
        <v>52</v>
      </c>
      <c r="AU160" s="28">
        <f>AU$100/10*$C158/(2+$E$12)</f>
        <v>11428.571428571428</v>
      </c>
      <c r="AV160" s="28">
        <f t="shared" ref="AV160:BD160" si="448">AV$100/10*$C158/(2+$E$12)</f>
        <v>19591.836734693876</v>
      </c>
      <c r="AW160" s="28">
        <f t="shared" si="448"/>
        <v>25422.74052478134</v>
      </c>
      <c r="AX160" s="28">
        <f t="shared" si="448"/>
        <v>29587.671803415244</v>
      </c>
      <c r="AY160" s="28">
        <f t="shared" si="448"/>
        <v>32562.622716725178</v>
      </c>
      <c r="AZ160" s="28">
        <f t="shared" si="448"/>
        <v>34687.587654803698</v>
      </c>
      <c r="BA160" s="28">
        <f t="shared" si="448"/>
        <v>36205.419753431212</v>
      </c>
      <c r="BB160" s="28">
        <f t="shared" si="448"/>
        <v>37289.585538165149</v>
      </c>
      <c r="BC160" s="28">
        <f t="shared" si="448"/>
        <v>38063.98967011796</v>
      </c>
      <c r="BD160" s="28">
        <f t="shared" si="448"/>
        <v>38617.135478655684</v>
      </c>
      <c r="BF160" s="163"/>
      <c r="BG160" s="162"/>
      <c r="BH160" s="20" t="s">
        <v>52</v>
      </c>
      <c r="BI160" s="28">
        <f>BI$100/10*$C158/(2+$E$12)</f>
        <v>11428.571428571428</v>
      </c>
      <c r="BJ160" s="28">
        <f t="shared" ref="BJ160:BR160" si="449">BJ$100/10*$C158/(2+$E$12)</f>
        <v>19591.836734693876</v>
      </c>
      <c r="BK160" s="28">
        <f t="shared" si="449"/>
        <v>25422.74052478134</v>
      </c>
      <c r="BL160" s="28">
        <f t="shared" si="449"/>
        <v>29587.671803415244</v>
      </c>
      <c r="BM160" s="28">
        <f t="shared" si="449"/>
        <v>32562.622716725178</v>
      </c>
      <c r="BN160" s="28">
        <f t="shared" si="449"/>
        <v>34687.587654803698</v>
      </c>
      <c r="BO160" s="28">
        <f t="shared" si="449"/>
        <v>36205.419753431212</v>
      </c>
      <c r="BP160" s="28">
        <f t="shared" si="449"/>
        <v>37289.585538165149</v>
      </c>
      <c r="BQ160" s="28">
        <f t="shared" si="449"/>
        <v>38063.98967011796</v>
      </c>
      <c r="BR160" s="28">
        <f t="shared" si="449"/>
        <v>38617.135478655684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28571.428571428565</v>
      </c>
      <c r="F161" s="30">
        <f t="shared" ref="F161:N161" si="450">F$99/10*$C$161/(2+$E$12)</f>
        <v>20408.163265306121</v>
      </c>
      <c r="G161" s="30">
        <f t="shared" si="450"/>
        <v>14577.259475218663</v>
      </c>
      <c r="H161" s="30">
        <f t="shared" si="450"/>
        <v>10412.328196584753</v>
      </c>
      <c r="I161" s="30">
        <f t="shared" si="450"/>
        <v>7437.3772832748255</v>
      </c>
      <c r="J161" s="30">
        <f t="shared" si="450"/>
        <v>5312.4123451963051</v>
      </c>
      <c r="K161" s="30">
        <f t="shared" si="450"/>
        <v>3794.5802465687902</v>
      </c>
      <c r="L161" s="30">
        <f t="shared" si="450"/>
        <v>2710.4144618348532</v>
      </c>
      <c r="M161" s="30">
        <f t="shared" si="450"/>
        <v>1936.010329882032</v>
      </c>
      <c r="N161" s="30">
        <f t="shared" si="450"/>
        <v>1382.8645213443069</v>
      </c>
      <c r="P161" s="165"/>
      <c r="Q161" s="161">
        <v>1000000</v>
      </c>
      <c r="R161" s="16" t="s">
        <v>19</v>
      </c>
      <c r="S161" s="30">
        <f>S$99/10*$C$161/(2+$E$12)</f>
        <v>28571.428571428565</v>
      </c>
      <c r="T161" s="30">
        <f t="shared" ref="T161:AB161" si="451">T$99/10*$C$161/(2+$E$12)</f>
        <v>20408.163265306121</v>
      </c>
      <c r="U161" s="30">
        <f t="shared" si="451"/>
        <v>14577.259475218663</v>
      </c>
      <c r="V161" s="30">
        <f t="shared" si="451"/>
        <v>10412.328196584753</v>
      </c>
      <c r="W161" s="30">
        <f t="shared" si="451"/>
        <v>7437.3772832748255</v>
      </c>
      <c r="X161" s="30">
        <f t="shared" si="451"/>
        <v>5312.4123451963051</v>
      </c>
      <c r="Y161" s="30">
        <f t="shared" si="451"/>
        <v>3794.5802465687902</v>
      </c>
      <c r="Z161" s="30">
        <f t="shared" si="451"/>
        <v>2710.4144618348532</v>
      </c>
      <c r="AA161" s="30">
        <f t="shared" si="451"/>
        <v>1936.010329882032</v>
      </c>
      <c r="AB161" s="30">
        <f t="shared" si="451"/>
        <v>1382.8645213443069</v>
      </c>
      <c r="AD161" s="165"/>
      <c r="AE161" s="161">
        <v>1000000</v>
      </c>
      <c r="AF161" s="16" t="s">
        <v>19</v>
      </c>
      <c r="AG161" s="30">
        <f>AG$99/10*$C$161/(2+$E$12)</f>
        <v>28571.428571428565</v>
      </c>
      <c r="AH161" s="30">
        <f t="shared" ref="AH161:AP161" si="452">AH$99/10*$C$161/(2+$E$12)</f>
        <v>20408.163265306121</v>
      </c>
      <c r="AI161" s="30">
        <f t="shared" si="452"/>
        <v>14577.259475218663</v>
      </c>
      <c r="AJ161" s="30">
        <f t="shared" si="452"/>
        <v>10412.328196584753</v>
      </c>
      <c r="AK161" s="30">
        <f t="shared" si="452"/>
        <v>7437.3772832748255</v>
      </c>
      <c r="AL161" s="30">
        <f t="shared" si="452"/>
        <v>5312.4123451963051</v>
      </c>
      <c r="AM161" s="30">
        <f t="shared" si="452"/>
        <v>3794.5802465687902</v>
      </c>
      <c r="AN161" s="30">
        <f t="shared" si="452"/>
        <v>2710.4144618348532</v>
      </c>
      <c r="AO161" s="30">
        <f t="shared" si="452"/>
        <v>1936.010329882032</v>
      </c>
      <c r="AP161" s="30">
        <f t="shared" si="452"/>
        <v>1382.8645213443069</v>
      </c>
      <c r="AR161" s="165"/>
      <c r="AS161" s="161">
        <v>1000000</v>
      </c>
      <c r="AT161" s="16" t="s">
        <v>19</v>
      </c>
      <c r="AU161" s="30">
        <f>AU$99/10*$C$161/(2+$E$12)</f>
        <v>28571.428571428565</v>
      </c>
      <c r="AV161" s="30">
        <f t="shared" ref="AV161:BD161" si="453">AV$99/10*$C$161/(2+$E$12)</f>
        <v>20408.163265306121</v>
      </c>
      <c r="AW161" s="30">
        <f t="shared" si="453"/>
        <v>14577.259475218663</v>
      </c>
      <c r="AX161" s="30">
        <f t="shared" si="453"/>
        <v>10412.328196584753</v>
      </c>
      <c r="AY161" s="30">
        <f t="shared" si="453"/>
        <v>7437.3772832748255</v>
      </c>
      <c r="AZ161" s="30">
        <f t="shared" si="453"/>
        <v>5312.4123451963051</v>
      </c>
      <c r="BA161" s="30">
        <f t="shared" si="453"/>
        <v>3794.5802465687902</v>
      </c>
      <c r="BB161" s="30">
        <f t="shared" si="453"/>
        <v>2710.4144618348532</v>
      </c>
      <c r="BC161" s="30">
        <f t="shared" si="453"/>
        <v>1936.010329882032</v>
      </c>
      <c r="BD161" s="30">
        <f t="shared" si="453"/>
        <v>1382.8645213443069</v>
      </c>
      <c r="BF161" s="165"/>
      <c r="BG161" s="161">
        <v>1000000</v>
      </c>
      <c r="BH161" s="16" t="s">
        <v>19</v>
      </c>
      <c r="BI161" s="30">
        <f>BI$99/10*$C$161/(2+$E$12)</f>
        <v>28571.428571428565</v>
      </c>
      <c r="BJ161" s="30">
        <f t="shared" ref="BJ161:BR161" si="454">BJ$99/10*$C$161/(2+$E$12)</f>
        <v>20408.163265306121</v>
      </c>
      <c r="BK161" s="30">
        <f t="shared" si="454"/>
        <v>14577.259475218663</v>
      </c>
      <c r="BL161" s="30">
        <f t="shared" si="454"/>
        <v>10412.328196584753</v>
      </c>
      <c r="BM161" s="30">
        <f t="shared" si="454"/>
        <v>7437.3772832748255</v>
      </c>
      <c r="BN161" s="30">
        <f t="shared" si="454"/>
        <v>5312.4123451963051</v>
      </c>
      <c r="BO161" s="30">
        <f t="shared" si="454"/>
        <v>3794.5802465687902</v>
      </c>
      <c r="BP161" s="30">
        <f t="shared" si="454"/>
        <v>2710.4144618348532</v>
      </c>
      <c r="BQ161" s="30">
        <f t="shared" si="454"/>
        <v>1936.010329882032</v>
      </c>
      <c r="BR161" s="30">
        <f t="shared" si="454"/>
        <v>1382.8645213443069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16281.311358362585</v>
      </c>
      <c r="J162" s="30"/>
      <c r="K162" s="30"/>
      <c r="L162" s="30"/>
      <c r="M162" s="30"/>
      <c r="N162" s="30">
        <f>SUM(E161:N161)/10</f>
        <v>9654.283869663921</v>
      </c>
      <c r="P162" s="165"/>
      <c r="Q162" s="161"/>
      <c r="R162" s="16" t="s">
        <v>22</v>
      </c>
      <c r="S162" s="30"/>
      <c r="T162" s="30"/>
      <c r="U162" s="30"/>
      <c r="V162" s="30"/>
      <c r="W162" s="30">
        <f>SUM(S161:W161)/5</f>
        <v>16281.311358362585</v>
      </c>
      <c r="X162" s="30"/>
      <c r="Y162" s="30"/>
      <c r="Z162" s="30"/>
      <c r="AA162" s="30"/>
      <c r="AB162" s="30">
        <f>SUM(S161:AB161)/10</f>
        <v>9654.283869663921</v>
      </c>
      <c r="AD162" s="165"/>
      <c r="AE162" s="161"/>
      <c r="AF162" s="16" t="s">
        <v>22</v>
      </c>
      <c r="AG162" s="30"/>
      <c r="AH162" s="30"/>
      <c r="AI162" s="30"/>
      <c r="AJ162" s="30"/>
      <c r="AK162" s="30">
        <f>SUM(AG161:AK161)/5</f>
        <v>16281.311358362585</v>
      </c>
      <c r="AL162" s="30"/>
      <c r="AM162" s="30"/>
      <c r="AN162" s="30"/>
      <c r="AO162" s="30"/>
      <c r="AP162" s="30">
        <f>SUM(AG161:AP161)/10</f>
        <v>9654.283869663921</v>
      </c>
      <c r="AR162" s="165"/>
      <c r="AS162" s="161"/>
      <c r="AT162" s="16" t="s">
        <v>22</v>
      </c>
      <c r="AU162" s="30"/>
      <c r="AV162" s="30"/>
      <c r="AW162" s="30"/>
      <c r="AX162" s="30"/>
      <c r="AY162" s="30">
        <f>SUM(AU161:AY161)/5</f>
        <v>16281.311358362585</v>
      </c>
      <c r="AZ162" s="30"/>
      <c r="BA162" s="30"/>
      <c r="BB162" s="30"/>
      <c r="BC162" s="30"/>
      <c r="BD162" s="30">
        <f>SUM(AU161:BD161)/10</f>
        <v>9654.283869663921</v>
      </c>
      <c r="BF162" s="165"/>
      <c r="BG162" s="161"/>
      <c r="BH162" s="16" t="s">
        <v>22</v>
      </c>
      <c r="BI162" s="30"/>
      <c r="BJ162" s="30"/>
      <c r="BK162" s="30"/>
      <c r="BL162" s="30"/>
      <c r="BM162" s="30">
        <f>SUM(BI161:BM161)/5</f>
        <v>16281.311358362585</v>
      </c>
      <c r="BN162" s="30"/>
      <c r="BO162" s="30"/>
      <c r="BP162" s="30"/>
      <c r="BQ162" s="30"/>
      <c r="BR162" s="30">
        <f>SUM(BI161:BR161)/10</f>
        <v>9654.283869663921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28571.428571428565</v>
      </c>
      <c r="F163" s="30">
        <f t="shared" ref="F163:N163" si="455">F$100/10*$C161/(2+$E$12)</f>
        <v>48979.591836734682</v>
      </c>
      <c r="G163" s="30">
        <f t="shared" si="455"/>
        <v>63556.851311953353</v>
      </c>
      <c r="H163" s="30">
        <f t="shared" si="455"/>
        <v>73969.179508538102</v>
      </c>
      <c r="I163" s="30">
        <f t="shared" si="455"/>
        <v>81406.556791812938</v>
      </c>
      <c r="J163" s="30">
        <f t="shared" si="455"/>
        <v>86718.969137009233</v>
      </c>
      <c r="K163" s="30">
        <f t="shared" si="455"/>
        <v>90513.549383578022</v>
      </c>
      <c r="L163" s="30">
        <f t="shared" si="455"/>
        <v>93223.963845412873</v>
      </c>
      <c r="M163" s="30">
        <f t="shared" si="455"/>
        <v>95159.974175294905</v>
      </c>
      <c r="N163" s="30">
        <f t="shared" si="455"/>
        <v>96542.838696639214</v>
      </c>
      <c r="P163" s="165"/>
      <c r="Q163" s="161"/>
      <c r="R163" s="16" t="s">
        <v>52</v>
      </c>
      <c r="S163" s="30">
        <f>S$100/10*$C161/(2+$E$12)</f>
        <v>28571.428571428565</v>
      </c>
      <c r="T163" s="30">
        <f t="shared" ref="T163:AB163" si="456">T$100/10*$C161/(2+$E$12)</f>
        <v>48979.591836734682</v>
      </c>
      <c r="U163" s="30">
        <f t="shared" si="456"/>
        <v>63556.851311953353</v>
      </c>
      <c r="V163" s="30">
        <f t="shared" si="456"/>
        <v>73969.179508538102</v>
      </c>
      <c r="W163" s="30">
        <f t="shared" si="456"/>
        <v>81406.556791812938</v>
      </c>
      <c r="X163" s="30">
        <f t="shared" si="456"/>
        <v>86718.969137009233</v>
      </c>
      <c r="Y163" s="30">
        <f t="shared" si="456"/>
        <v>90513.549383578022</v>
      </c>
      <c r="Z163" s="30">
        <f t="shared" si="456"/>
        <v>93223.963845412873</v>
      </c>
      <c r="AA163" s="30">
        <f t="shared" si="456"/>
        <v>95159.974175294905</v>
      </c>
      <c r="AB163" s="30">
        <f t="shared" si="456"/>
        <v>96542.838696639214</v>
      </c>
      <c r="AD163" s="165"/>
      <c r="AE163" s="161"/>
      <c r="AF163" s="16" t="s">
        <v>52</v>
      </c>
      <c r="AG163" s="30">
        <f>AG$100/10*$C161/(2+$E$12)</f>
        <v>28571.428571428565</v>
      </c>
      <c r="AH163" s="30">
        <f t="shared" ref="AH163:AP163" si="457">AH$100/10*$C161/(2+$E$12)</f>
        <v>48979.591836734682</v>
      </c>
      <c r="AI163" s="30">
        <f t="shared" si="457"/>
        <v>63556.851311953353</v>
      </c>
      <c r="AJ163" s="30">
        <f t="shared" si="457"/>
        <v>73969.179508538102</v>
      </c>
      <c r="AK163" s="30">
        <f t="shared" si="457"/>
        <v>81406.556791812938</v>
      </c>
      <c r="AL163" s="30">
        <f t="shared" si="457"/>
        <v>86718.969137009233</v>
      </c>
      <c r="AM163" s="30">
        <f t="shared" si="457"/>
        <v>90513.549383578022</v>
      </c>
      <c r="AN163" s="30">
        <f t="shared" si="457"/>
        <v>93223.963845412873</v>
      </c>
      <c r="AO163" s="30">
        <f t="shared" si="457"/>
        <v>95159.974175294905</v>
      </c>
      <c r="AP163" s="30">
        <f t="shared" si="457"/>
        <v>96542.838696639214</v>
      </c>
      <c r="AR163" s="165"/>
      <c r="AS163" s="161"/>
      <c r="AT163" s="16" t="s">
        <v>52</v>
      </c>
      <c r="AU163" s="30">
        <f>AU$100/10*$C161/(2+$E$12)</f>
        <v>28571.428571428565</v>
      </c>
      <c r="AV163" s="30">
        <f t="shared" ref="AV163:BD163" si="458">AV$100/10*$C161/(2+$E$12)</f>
        <v>48979.591836734682</v>
      </c>
      <c r="AW163" s="30">
        <f t="shared" si="458"/>
        <v>63556.851311953353</v>
      </c>
      <c r="AX163" s="30">
        <f t="shared" si="458"/>
        <v>73969.179508538102</v>
      </c>
      <c r="AY163" s="30">
        <f t="shared" si="458"/>
        <v>81406.556791812938</v>
      </c>
      <c r="AZ163" s="30">
        <f t="shared" si="458"/>
        <v>86718.969137009233</v>
      </c>
      <c r="BA163" s="30">
        <f t="shared" si="458"/>
        <v>90513.549383578022</v>
      </c>
      <c r="BB163" s="30">
        <f t="shared" si="458"/>
        <v>93223.963845412873</v>
      </c>
      <c r="BC163" s="30">
        <f t="shared" si="458"/>
        <v>95159.974175294905</v>
      </c>
      <c r="BD163" s="30">
        <f t="shared" si="458"/>
        <v>96542.838696639214</v>
      </c>
      <c r="BF163" s="165"/>
      <c r="BG163" s="161"/>
      <c r="BH163" s="16" t="s">
        <v>52</v>
      </c>
      <c r="BI163" s="30">
        <f>BI$100/10*$C161/(2+$E$12)</f>
        <v>28571.428571428565</v>
      </c>
      <c r="BJ163" s="30">
        <f t="shared" ref="BJ163:BR163" si="459">BJ$100/10*$C161/(2+$E$12)</f>
        <v>48979.591836734682</v>
      </c>
      <c r="BK163" s="30">
        <f t="shared" si="459"/>
        <v>63556.851311953353</v>
      </c>
      <c r="BL163" s="30">
        <f t="shared" si="459"/>
        <v>73969.179508538102</v>
      </c>
      <c r="BM163" s="30">
        <f t="shared" si="459"/>
        <v>81406.556791812938</v>
      </c>
      <c r="BN163" s="30">
        <f t="shared" si="459"/>
        <v>86718.969137009233</v>
      </c>
      <c r="BO163" s="30">
        <f t="shared" si="459"/>
        <v>90513.549383578022</v>
      </c>
      <c r="BP163" s="30">
        <f t="shared" si="459"/>
        <v>93223.963845412873</v>
      </c>
      <c r="BQ163" s="30">
        <f t="shared" si="459"/>
        <v>95159.974175294905</v>
      </c>
      <c r="BR163" s="30">
        <f t="shared" si="459"/>
        <v>96542.838696639214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59999.999999999993</v>
      </c>
      <c r="F164" s="30">
        <f t="shared" ref="F164:N164" si="460">F$99/10*$C164/(2+$E$12)</f>
        <v>42857.142857142855</v>
      </c>
      <c r="G164" s="30">
        <f t="shared" si="460"/>
        <v>30612.24489795919</v>
      </c>
      <c r="H164" s="30">
        <f t="shared" si="460"/>
        <v>21865.88921282798</v>
      </c>
      <c r="I164" s="30">
        <f t="shared" si="460"/>
        <v>15618.492294877135</v>
      </c>
      <c r="J164" s="30">
        <f t="shared" si="460"/>
        <v>11156.06592491224</v>
      </c>
      <c r="K164" s="30">
        <f t="shared" si="460"/>
        <v>7968.6185177944599</v>
      </c>
      <c r="L164" s="30">
        <f t="shared" si="460"/>
        <v>5691.8703698531926</v>
      </c>
      <c r="M164" s="30">
        <f t="shared" si="460"/>
        <v>4065.6216927522669</v>
      </c>
      <c r="N164" s="30">
        <f t="shared" si="460"/>
        <v>2904.0154948230447</v>
      </c>
      <c r="P164" s="165"/>
      <c r="Q164" s="161">
        <v>2100000</v>
      </c>
      <c r="R164" s="16" t="s">
        <v>19</v>
      </c>
      <c r="S164" s="30">
        <f>S$99/10*$C164/(2+$E$12)</f>
        <v>59999.999999999993</v>
      </c>
      <c r="T164" s="30">
        <f t="shared" ref="T164:AB164" si="461">T$99/10*$C164/(2+$E$12)</f>
        <v>42857.142857142855</v>
      </c>
      <c r="U164" s="30">
        <f t="shared" si="461"/>
        <v>30612.24489795919</v>
      </c>
      <c r="V164" s="30">
        <f t="shared" si="461"/>
        <v>21865.88921282798</v>
      </c>
      <c r="W164" s="30">
        <f t="shared" si="461"/>
        <v>15618.492294877135</v>
      </c>
      <c r="X164" s="30">
        <f t="shared" si="461"/>
        <v>11156.06592491224</v>
      </c>
      <c r="Y164" s="30">
        <f t="shared" si="461"/>
        <v>7968.6185177944599</v>
      </c>
      <c r="Z164" s="30">
        <f t="shared" si="461"/>
        <v>5691.8703698531926</v>
      </c>
      <c r="AA164" s="30">
        <f t="shared" si="461"/>
        <v>4065.6216927522669</v>
      </c>
      <c r="AB164" s="30">
        <f t="shared" si="461"/>
        <v>2904.0154948230447</v>
      </c>
      <c r="AD164" s="165"/>
      <c r="AE164" s="161">
        <v>2100000</v>
      </c>
      <c r="AF164" s="16" t="s">
        <v>19</v>
      </c>
      <c r="AG164" s="30">
        <f>AG$99/10*$C164/(2+$E$12)</f>
        <v>59999.999999999993</v>
      </c>
      <c r="AH164" s="30">
        <f t="shared" ref="AH164:AP164" si="462">AH$99/10*$C164/(2+$E$12)</f>
        <v>42857.142857142855</v>
      </c>
      <c r="AI164" s="30">
        <f t="shared" si="462"/>
        <v>30612.24489795919</v>
      </c>
      <c r="AJ164" s="30">
        <f t="shared" si="462"/>
        <v>21865.88921282798</v>
      </c>
      <c r="AK164" s="30">
        <f t="shared" si="462"/>
        <v>15618.492294877135</v>
      </c>
      <c r="AL164" s="30">
        <f t="shared" si="462"/>
        <v>11156.06592491224</v>
      </c>
      <c r="AM164" s="30">
        <f t="shared" si="462"/>
        <v>7968.6185177944599</v>
      </c>
      <c r="AN164" s="30">
        <f t="shared" si="462"/>
        <v>5691.8703698531926</v>
      </c>
      <c r="AO164" s="30">
        <f t="shared" si="462"/>
        <v>4065.6216927522669</v>
      </c>
      <c r="AP164" s="30">
        <f t="shared" si="462"/>
        <v>2904.0154948230447</v>
      </c>
      <c r="AR164" s="165"/>
      <c r="AS164" s="161">
        <v>2100000</v>
      </c>
      <c r="AT164" s="16" t="s">
        <v>19</v>
      </c>
      <c r="AU164" s="30">
        <f>AU$99/10*$C164/(2+$E$12)</f>
        <v>59999.999999999993</v>
      </c>
      <c r="AV164" s="30">
        <f t="shared" ref="AV164:BD164" si="463">AV$99/10*$C164/(2+$E$12)</f>
        <v>42857.142857142855</v>
      </c>
      <c r="AW164" s="30">
        <f t="shared" si="463"/>
        <v>30612.24489795919</v>
      </c>
      <c r="AX164" s="30">
        <f t="shared" si="463"/>
        <v>21865.88921282798</v>
      </c>
      <c r="AY164" s="30">
        <f t="shared" si="463"/>
        <v>15618.492294877135</v>
      </c>
      <c r="AZ164" s="30">
        <f t="shared" si="463"/>
        <v>11156.06592491224</v>
      </c>
      <c r="BA164" s="30">
        <f t="shared" si="463"/>
        <v>7968.6185177944599</v>
      </c>
      <c r="BB164" s="30">
        <f t="shared" si="463"/>
        <v>5691.8703698531926</v>
      </c>
      <c r="BC164" s="30">
        <f t="shared" si="463"/>
        <v>4065.6216927522669</v>
      </c>
      <c r="BD164" s="30">
        <f t="shared" si="463"/>
        <v>2904.0154948230447</v>
      </c>
      <c r="BF164" s="165"/>
      <c r="BG164" s="161">
        <v>2100000</v>
      </c>
      <c r="BH164" s="16" t="s">
        <v>19</v>
      </c>
      <c r="BI164" s="30">
        <f>BI$99/10*$C164/(2+$E$12)</f>
        <v>59999.999999999993</v>
      </c>
      <c r="BJ164" s="30">
        <f t="shared" ref="BJ164:BR164" si="464">BJ$99/10*$C164/(2+$E$12)</f>
        <v>42857.142857142855</v>
      </c>
      <c r="BK164" s="30">
        <f t="shared" si="464"/>
        <v>30612.24489795919</v>
      </c>
      <c r="BL164" s="30">
        <f t="shared" si="464"/>
        <v>21865.88921282798</v>
      </c>
      <c r="BM164" s="30">
        <f t="shared" si="464"/>
        <v>15618.492294877135</v>
      </c>
      <c r="BN164" s="30">
        <f t="shared" si="464"/>
        <v>11156.06592491224</v>
      </c>
      <c r="BO164" s="30">
        <f t="shared" si="464"/>
        <v>7968.6185177944599</v>
      </c>
      <c r="BP164" s="30">
        <f t="shared" si="464"/>
        <v>5691.8703698531926</v>
      </c>
      <c r="BQ164" s="30">
        <f t="shared" si="464"/>
        <v>4065.6216927522669</v>
      </c>
      <c r="BR164" s="30">
        <f t="shared" si="464"/>
        <v>2904.0154948230447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34190.753852561429</v>
      </c>
      <c r="J165" s="30"/>
      <c r="K165" s="30"/>
      <c r="L165" s="30"/>
      <c r="M165" s="30"/>
      <c r="N165" s="30">
        <f>SUM(E164:N164)/10</f>
        <v>20273.996126294234</v>
      </c>
      <c r="P165" s="165"/>
      <c r="Q165" s="161"/>
      <c r="R165" s="16" t="s">
        <v>22</v>
      </c>
      <c r="S165" s="30"/>
      <c r="T165" s="30"/>
      <c r="U165" s="30"/>
      <c r="V165" s="30"/>
      <c r="W165" s="30">
        <f>SUM(S164:W164)/5</f>
        <v>34190.753852561429</v>
      </c>
      <c r="X165" s="30"/>
      <c r="Y165" s="30"/>
      <c r="Z165" s="30"/>
      <c r="AA165" s="30"/>
      <c r="AB165" s="30">
        <f>SUM(S164:AB164)/10</f>
        <v>20273.996126294234</v>
      </c>
      <c r="AD165" s="165"/>
      <c r="AE165" s="161"/>
      <c r="AF165" s="16" t="s">
        <v>22</v>
      </c>
      <c r="AG165" s="30"/>
      <c r="AH165" s="30"/>
      <c r="AI165" s="30"/>
      <c r="AJ165" s="30"/>
      <c r="AK165" s="30">
        <f>SUM(AG164:AK164)/5</f>
        <v>34190.753852561429</v>
      </c>
      <c r="AL165" s="30"/>
      <c r="AM165" s="30"/>
      <c r="AN165" s="30"/>
      <c r="AO165" s="30"/>
      <c r="AP165" s="30">
        <f>SUM(AG164:AP164)/10</f>
        <v>20273.996126294234</v>
      </c>
      <c r="AR165" s="165"/>
      <c r="AS165" s="161"/>
      <c r="AT165" s="16" t="s">
        <v>22</v>
      </c>
      <c r="AU165" s="30"/>
      <c r="AV165" s="30"/>
      <c r="AW165" s="30"/>
      <c r="AX165" s="30"/>
      <c r="AY165" s="30">
        <f>SUM(AU164:AY164)/5</f>
        <v>34190.753852561429</v>
      </c>
      <c r="AZ165" s="30"/>
      <c r="BA165" s="30"/>
      <c r="BB165" s="30"/>
      <c r="BC165" s="30"/>
      <c r="BD165" s="30">
        <f>SUM(AU164:BD164)/10</f>
        <v>20273.996126294234</v>
      </c>
      <c r="BF165" s="165"/>
      <c r="BG165" s="161"/>
      <c r="BH165" s="16" t="s">
        <v>22</v>
      </c>
      <c r="BI165" s="30"/>
      <c r="BJ165" s="30"/>
      <c r="BK165" s="30"/>
      <c r="BL165" s="30"/>
      <c r="BM165" s="30">
        <f>SUM(BI164:BM164)/5</f>
        <v>34190.753852561429</v>
      </c>
      <c r="BN165" s="30"/>
      <c r="BO165" s="30"/>
      <c r="BP165" s="30"/>
      <c r="BQ165" s="30"/>
      <c r="BR165" s="30">
        <f>SUM(BI164:BR164)/10</f>
        <v>20273.996126294234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59999.999999999993</v>
      </c>
      <c r="F166" s="30">
        <f t="shared" ref="F166:N166" si="465">F$100/10*$C164/(2+$E$12)</f>
        <v>102857.14285714284</v>
      </c>
      <c r="G166" s="30">
        <f t="shared" si="465"/>
        <v>133469.38775510204</v>
      </c>
      <c r="H166" s="30">
        <f t="shared" si="465"/>
        <v>155335.27696793003</v>
      </c>
      <c r="I166" s="30">
        <f t="shared" si="465"/>
        <v>170953.76926280718</v>
      </c>
      <c r="J166" s="30">
        <f t="shared" si="465"/>
        <v>182109.83518771941</v>
      </c>
      <c r="K166" s="30">
        <f t="shared" si="465"/>
        <v>190078.45370551385</v>
      </c>
      <c r="L166" s="30">
        <f t="shared" si="465"/>
        <v>195770.32407536704</v>
      </c>
      <c r="M166" s="30">
        <f t="shared" si="465"/>
        <v>199835.9457681193</v>
      </c>
      <c r="N166" s="30">
        <f t="shared" si="465"/>
        <v>202739.96126294232</v>
      </c>
      <c r="P166" s="165"/>
      <c r="Q166" s="161"/>
      <c r="R166" s="16" t="s">
        <v>52</v>
      </c>
      <c r="S166" s="30">
        <f>S$100/10*$C164/(2+$E$12)</f>
        <v>59999.999999999993</v>
      </c>
      <c r="T166" s="30">
        <f t="shared" ref="T166:AB166" si="466">T$100/10*$C164/(2+$E$12)</f>
        <v>102857.14285714284</v>
      </c>
      <c r="U166" s="30">
        <f t="shared" si="466"/>
        <v>133469.38775510204</v>
      </c>
      <c r="V166" s="30">
        <f t="shared" si="466"/>
        <v>155335.27696793003</v>
      </c>
      <c r="W166" s="30">
        <f t="shared" si="466"/>
        <v>170953.76926280718</v>
      </c>
      <c r="X166" s="30">
        <f t="shared" si="466"/>
        <v>182109.83518771941</v>
      </c>
      <c r="Y166" s="30">
        <f t="shared" si="466"/>
        <v>190078.45370551385</v>
      </c>
      <c r="Z166" s="30">
        <f t="shared" si="466"/>
        <v>195770.32407536704</v>
      </c>
      <c r="AA166" s="30">
        <f t="shared" si="466"/>
        <v>199835.9457681193</v>
      </c>
      <c r="AB166" s="30">
        <f t="shared" si="466"/>
        <v>202739.96126294232</v>
      </c>
      <c r="AD166" s="165"/>
      <c r="AE166" s="161"/>
      <c r="AF166" s="16" t="s">
        <v>52</v>
      </c>
      <c r="AG166" s="30">
        <f>AG$100/10*$C164/(2+$E$12)</f>
        <v>59999.999999999993</v>
      </c>
      <c r="AH166" s="30">
        <f t="shared" ref="AH166:AP166" si="467">AH$100/10*$C164/(2+$E$12)</f>
        <v>102857.14285714284</v>
      </c>
      <c r="AI166" s="30">
        <f t="shared" si="467"/>
        <v>133469.38775510204</v>
      </c>
      <c r="AJ166" s="30">
        <f t="shared" si="467"/>
        <v>155335.27696793003</v>
      </c>
      <c r="AK166" s="30">
        <f t="shared" si="467"/>
        <v>170953.76926280718</v>
      </c>
      <c r="AL166" s="30">
        <f t="shared" si="467"/>
        <v>182109.83518771941</v>
      </c>
      <c r="AM166" s="30">
        <f t="shared" si="467"/>
        <v>190078.45370551385</v>
      </c>
      <c r="AN166" s="30">
        <f t="shared" si="467"/>
        <v>195770.32407536704</v>
      </c>
      <c r="AO166" s="30">
        <f t="shared" si="467"/>
        <v>199835.9457681193</v>
      </c>
      <c r="AP166" s="30">
        <f t="shared" si="467"/>
        <v>202739.96126294232</v>
      </c>
      <c r="AR166" s="165"/>
      <c r="AS166" s="161"/>
      <c r="AT166" s="16" t="s">
        <v>52</v>
      </c>
      <c r="AU166" s="30">
        <f>AU$100/10*$C164/(2+$E$12)</f>
        <v>59999.999999999993</v>
      </c>
      <c r="AV166" s="30">
        <f t="shared" ref="AV166:BD166" si="468">AV$100/10*$C164/(2+$E$12)</f>
        <v>102857.14285714284</v>
      </c>
      <c r="AW166" s="30">
        <f t="shared" si="468"/>
        <v>133469.38775510204</v>
      </c>
      <c r="AX166" s="30">
        <f t="shared" si="468"/>
        <v>155335.27696793003</v>
      </c>
      <c r="AY166" s="30">
        <f t="shared" si="468"/>
        <v>170953.76926280718</v>
      </c>
      <c r="AZ166" s="30">
        <f t="shared" si="468"/>
        <v>182109.83518771941</v>
      </c>
      <c r="BA166" s="30">
        <f t="shared" si="468"/>
        <v>190078.45370551385</v>
      </c>
      <c r="BB166" s="30">
        <f t="shared" si="468"/>
        <v>195770.32407536704</v>
      </c>
      <c r="BC166" s="30">
        <f t="shared" si="468"/>
        <v>199835.9457681193</v>
      </c>
      <c r="BD166" s="30">
        <f t="shared" si="468"/>
        <v>202739.96126294232</v>
      </c>
      <c r="BF166" s="165"/>
      <c r="BG166" s="161"/>
      <c r="BH166" s="16" t="s">
        <v>52</v>
      </c>
      <c r="BI166" s="30">
        <f>BI$100/10*$C164/(2+$E$12)</f>
        <v>59999.999999999993</v>
      </c>
      <c r="BJ166" s="30">
        <f t="shared" ref="BJ166:BR166" si="469">BJ$100/10*$C164/(2+$E$12)</f>
        <v>102857.14285714284</v>
      </c>
      <c r="BK166" s="30">
        <f t="shared" si="469"/>
        <v>133469.38775510204</v>
      </c>
      <c r="BL166" s="30">
        <f t="shared" si="469"/>
        <v>155335.27696793003</v>
      </c>
      <c r="BM166" s="30">
        <f t="shared" si="469"/>
        <v>170953.76926280718</v>
      </c>
      <c r="BN166" s="30">
        <f t="shared" si="469"/>
        <v>182109.83518771941</v>
      </c>
      <c r="BO166" s="30">
        <f t="shared" si="469"/>
        <v>190078.45370551385</v>
      </c>
      <c r="BP166" s="30">
        <f t="shared" si="469"/>
        <v>195770.32407536704</v>
      </c>
      <c r="BQ166" s="30">
        <f t="shared" si="469"/>
        <v>199835.9457681193</v>
      </c>
      <c r="BR166" s="30">
        <f t="shared" si="469"/>
        <v>202739.96126294232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27.142857142857142</v>
      </c>
      <c r="F167" s="28">
        <f t="shared" ref="F167:N167" si="470">F$112/10*$C167/(2+$E$12)</f>
        <v>25.102040816326532</v>
      </c>
      <c r="G167" s="28">
        <f t="shared" si="470"/>
        <v>23.644314868804667</v>
      </c>
      <c r="H167" s="28">
        <f t="shared" si="470"/>
        <v>22.603082049146195</v>
      </c>
      <c r="I167" s="28">
        <f t="shared" si="470"/>
        <v>21.859344320818707</v>
      </c>
      <c r="J167" s="28">
        <f t="shared" si="470"/>
        <v>21.328103086299077</v>
      </c>
      <c r="K167" s="28">
        <f t="shared" si="470"/>
        <v>20.948645061642196</v>
      </c>
      <c r="L167" s="28">
        <f t="shared" si="470"/>
        <v>20.677603615458711</v>
      </c>
      <c r="M167" s="28">
        <f t="shared" si="470"/>
        <v>20.484002582470509</v>
      </c>
      <c r="N167" s="28">
        <f t="shared" si="470"/>
        <v>20.345716130336076</v>
      </c>
      <c r="P167" s="163" t="s">
        <v>17</v>
      </c>
      <c r="Q167" s="162">
        <v>20000</v>
      </c>
      <c r="R167" s="58" t="s">
        <v>19</v>
      </c>
      <c r="S167" s="28">
        <f>S$112/10*$C167/(2+$E$12)</f>
        <v>27.142857142857142</v>
      </c>
      <c r="T167" s="28">
        <f t="shared" ref="T167:AB167" si="471">T$112/10*$C167/(2+$E$12)</f>
        <v>25.102040816326532</v>
      </c>
      <c r="U167" s="28">
        <f t="shared" si="471"/>
        <v>23.644314868804667</v>
      </c>
      <c r="V167" s="28">
        <f t="shared" si="471"/>
        <v>22.603082049146195</v>
      </c>
      <c r="W167" s="28">
        <f t="shared" si="471"/>
        <v>21.859344320818707</v>
      </c>
      <c r="X167" s="28">
        <f t="shared" si="471"/>
        <v>21.328103086299077</v>
      </c>
      <c r="Y167" s="28">
        <f t="shared" si="471"/>
        <v>20.948645061642196</v>
      </c>
      <c r="Z167" s="28">
        <f t="shared" si="471"/>
        <v>20.677603615458711</v>
      </c>
      <c r="AA167" s="28">
        <f t="shared" si="471"/>
        <v>20.484002582470509</v>
      </c>
      <c r="AB167" s="28">
        <f t="shared" si="471"/>
        <v>20.345716130336076</v>
      </c>
      <c r="AD167" s="163" t="s">
        <v>17</v>
      </c>
      <c r="AE167" s="162">
        <v>20000</v>
      </c>
      <c r="AF167" s="58" t="s">
        <v>19</v>
      </c>
      <c r="AG167" s="28">
        <f>AG$112/10*$C167/(2+$E$12)</f>
        <v>27.142857142857142</v>
      </c>
      <c r="AH167" s="28">
        <f t="shared" ref="AH167:AP167" si="472">AH$112/10*$C167/(2+$E$12)</f>
        <v>25.102040816326532</v>
      </c>
      <c r="AI167" s="28">
        <f t="shared" si="472"/>
        <v>23.644314868804667</v>
      </c>
      <c r="AJ167" s="28">
        <f t="shared" si="472"/>
        <v>22.603082049146195</v>
      </c>
      <c r="AK167" s="28">
        <f t="shared" si="472"/>
        <v>21.859344320818707</v>
      </c>
      <c r="AL167" s="28">
        <f t="shared" si="472"/>
        <v>21.328103086299077</v>
      </c>
      <c r="AM167" s="28">
        <f t="shared" si="472"/>
        <v>20.948645061642196</v>
      </c>
      <c r="AN167" s="28">
        <f t="shared" si="472"/>
        <v>20.677603615458711</v>
      </c>
      <c r="AO167" s="28">
        <f t="shared" si="472"/>
        <v>20.484002582470509</v>
      </c>
      <c r="AP167" s="28">
        <f t="shared" si="472"/>
        <v>20.345716130336076</v>
      </c>
      <c r="AR167" s="163" t="s">
        <v>17</v>
      </c>
      <c r="AS167" s="162">
        <v>20000</v>
      </c>
      <c r="AT167" s="58" t="s">
        <v>19</v>
      </c>
      <c r="AU167" s="28">
        <f>AU$112/10*$C167/(2+$E$12)</f>
        <v>27.142857142857142</v>
      </c>
      <c r="AV167" s="28">
        <f t="shared" ref="AV167:BD167" si="473">AV$112/10*$C167/(2+$E$12)</f>
        <v>25.102040816326532</v>
      </c>
      <c r="AW167" s="28">
        <f t="shared" si="473"/>
        <v>23.644314868804667</v>
      </c>
      <c r="AX167" s="28">
        <f t="shared" si="473"/>
        <v>22.603082049146195</v>
      </c>
      <c r="AY167" s="28">
        <f t="shared" si="473"/>
        <v>21.859344320818707</v>
      </c>
      <c r="AZ167" s="28">
        <f t="shared" si="473"/>
        <v>21.328103086299077</v>
      </c>
      <c r="BA167" s="28">
        <f t="shared" si="473"/>
        <v>20.948645061642196</v>
      </c>
      <c r="BB167" s="28">
        <f t="shared" si="473"/>
        <v>20.677603615458711</v>
      </c>
      <c r="BC167" s="28">
        <f t="shared" si="473"/>
        <v>20.484002582470509</v>
      </c>
      <c r="BD167" s="28">
        <f t="shared" si="473"/>
        <v>20.345716130336076</v>
      </c>
      <c r="BF167" s="163" t="s">
        <v>17</v>
      </c>
      <c r="BG167" s="162">
        <v>20000</v>
      </c>
      <c r="BH167" s="58" t="s">
        <v>19</v>
      </c>
      <c r="BI167" s="28">
        <f>BI$112/10*$C167/(2+$E$12)</f>
        <v>27.142857142857142</v>
      </c>
      <c r="BJ167" s="28">
        <f t="shared" ref="BJ167:BR167" si="474">BJ$112/10*$C167/(2+$E$12)</f>
        <v>25.102040816326532</v>
      </c>
      <c r="BK167" s="28">
        <f t="shared" si="474"/>
        <v>23.644314868804667</v>
      </c>
      <c r="BL167" s="28">
        <f t="shared" si="474"/>
        <v>22.603082049146195</v>
      </c>
      <c r="BM167" s="28">
        <f t="shared" si="474"/>
        <v>21.859344320818707</v>
      </c>
      <c r="BN167" s="28">
        <f t="shared" si="474"/>
        <v>21.328103086299077</v>
      </c>
      <c r="BO167" s="28">
        <f t="shared" si="474"/>
        <v>20.948645061642196</v>
      </c>
      <c r="BP167" s="28">
        <f t="shared" si="474"/>
        <v>20.677603615458711</v>
      </c>
      <c r="BQ167" s="28">
        <f t="shared" si="474"/>
        <v>20.484002582470509</v>
      </c>
      <c r="BR167" s="28">
        <f t="shared" si="474"/>
        <v>20.345716130336076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24.07032783959065</v>
      </c>
      <c r="J168" s="28"/>
      <c r="K168" s="28"/>
      <c r="L168" s="28"/>
      <c r="M168" s="28"/>
      <c r="N168" s="28">
        <f>SUM(E167:N167)/10</f>
        <v>22.413570967415982</v>
      </c>
      <c r="P168" s="163"/>
      <c r="Q168" s="162"/>
      <c r="R168" s="20" t="s">
        <v>22</v>
      </c>
      <c r="S168" s="28"/>
      <c r="T168" s="28"/>
      <c r="U168" s="28"/>
      <c r="V168" s="28"/>
      <c r="W168" s="28">
        <f>SUM(S167:W167)/5</f>
        <v>24.07032783959065</v>
      </c>
      <c r="X168" s="28"/>
      <c r="Y168" s="28"/>
      <c r="Z168" s="28"/>
      <c r="AA168" s="28"/>
      <c r="AB168" s="28">
        <f>SUM(S167:AB167)/10</f>
        <v>22.413570967415982</v>
      </c>
      <c r="AD168" s="163"/>
      <c r="AE168" s="162"/>
      <c r="AF168" s="20" t="s">
        <v>22</v>
      </c>
      <c r="AG168" s="28"/>
      <c r="AH168" s="28"/>
      <c r="AI168" s="28"/>
      <c r="AJ168" s="28"/>
      <c r="AK168" s="28">
        <f>SUM(AG167:AK167)/5</f>
        <v>24.07032783959065</v>
      </c>
      <c r="AL168" s="28"/>
      <c r="AM168" s="28"/>
      <c r="AN168" s="28"/>
      <c r="AO168" s="28"/>
      <c r="AP168" s="28">
        <f>SUM(AG167:AP167)/10</f>
        <v>22.413570967415982</v>
      </c>
      <c r="AR168" s="163"/>
      <c r="AS168" s="162"/>
      <c r="AT168" s="20" t="s">
        <v>22</v>
      </c>
      <c r="AU168" s="28"/>
      <c r="AV168" s="28"/>
      <c r="AW168" s="28"/>
      <c r="AX168" s="28"/>
      <c r="AY168" s="28">
        <f>SUM(AU167:AY167)/5</f>
        <v>24.07032783959065</v>
      </c>
      <c r="AZ168" s="28"/>
      <c r="BA168" s="28"/>
      <c r="BB168" s="28"/>
      <c r="BC168" s="28"/>
      <c r="BD168" s="28">
        <f>SUM(AU167:BD167)/10</f>
        <v>22.413570967415982</v>
      </c>
      <c r="BF168" s="163"/>
      <c r="BG168" s="162"/>
      <c r="BH168" s="20" t="s">
        <v>22</v>
      </c>
      <c r="BI168" s="28"/>
      <c r="BJ168" s="28"/>
      <c r="BK168" s="28"/>
      <c r="BL168" s="28"/>
      <c r="BM168" s="28">
        <f>SUM(BI167:BM167)/5</f>
        <v>24.07032783959065</v>
      </c>
      <c r="BN168" s="28"/>
      <c r="BO168" s="28"/>
      <c r="BP168" s="28"/>
      <c r="BQ168" s="28"/>
      <c r="BR168" s="28">
        <f>SUM(BI167:BR167)/10</f>
        <v>22.413570967415982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27.142857142857142</v>
      </c>
      <c r="F169" s="28">
        <f t="shared" ref="F169:N169" si="475">F$113/10*$C167/(2+$E$12)</f>
        <v>52.244897959183675</v>
      </c>
      <c r="G169" s="28">
        <f t="shared" si="475"/>
        <v>75.889212827988345</v>
      </c>
      <c r="H169" s="28">
        <f t="shared" si="475"/>
        <v>98.492294877134555</v>
      </c>
      <c r="I169" s="28">
        <f t="shared" si="475"/>
        <v>120.35163919795325</v>
      </c>
      <c r="J169" s="28">
        <f t="shared" si="475"/>
        <v>141.67974228425228</v>
      </c>
      <c r="K169" s="28">
        <f t="shared" si="475"/>
        <v>162.62838734589451</v>
      </c>
      <c r="L169" s="28">
        <f t="shared" si="475"/>
        <v>183.30599096135322</v>
      </c>
      <c r="M169" s="28">
        <f t="shared" si="475"/>
        <v>203.78999354382373</v>
      </c>
      <c r="N169" s="28">
        <f t="shared" si="475"/>
        <v>224.13570967415981</v>
      </c>
      <c r="P169" s="163"/>
      <c r="Q169" s="162"/>
      <c r="R169" s="20" t="s">
        <v>52</v>
      </c>
      <c r="S169" s="28">
        <f>S$113/10*$C167/(2+$E$12)</f>
        <v>27.142857142857142</v>
      </c>
      <c r="T169" s="28">
        <f t="shared" ref="T169:AB169" si="476">T$113/10*$C167/(2+$E$12)</f>
        <v>52.244897959183675</v>
      </c>
      <c r="U169" s="28">
        <f t="shared" si="476"/>
        <v>75.889212827988345</v>
      </c>
      <c r="V169" s="28">
        <f t="shared" si="476"/>
        <v>98.492294877134555</v>
      </c>
      <c r="W169" s="28">
        <f t="shared" si="476"/>
        <v>120.35163919795325</v>
      </c>
      <c r="X169" s="28">
        <f t="shared" si="476"/>
        <v>141.67974228425228</v>
      </c>
      <c r="Y169" s="28">
        <f t="shared" si="476"/>
        <v>162.62838734589451</v>
      </c>
      <c r="Z169" s="28">
        <f t="shared" si="476"/>
        <v>183.30599096135322</v>
      </c>
      <c r="AA169" s="28">
        <f t="shared" si="476"/>
        <v>203.78999354382373</v>
      </c>
      <c r="AB169" s="28">
        <f t="shared" si="476"/>
        <v>224.13570967415981</v>
      </c>
      <c r="AD169" s="163"/>
      <c r="AE169" s="162"/>
      <c r="AF169" s="20" t="s">
        <v>52</v>
      </c>
      <c r="AG169" s="28">
        <f>AG$113/10*$C167/(2+$E$12)</f>
        <v>27.142857142857142</v>
      </c>
      <c r="AH169" s="28">
        <f t="shared" ref="AH169:AP169" si="477">AH$113/10*$C167/(2+$E$12)</f>
        <v>52.244897959183675</v>
      </c>
      <c r="AI169" s="28">
        <f t="shared" si="477"/>
        <v>75.889212827988345</v>
      </c>
      <c r="AJ169" s="28">
        <f t="shared" si="477"/>
        <v>98.492294877134555</v>
      </c>
      <c r="AK169" s="28">
        <f t="shared" si="477"/>
        <v>120.35163919795325</v>
      </c>
      <c r="AL169" s="28">
        <f t="shared" si="477"/>
        <v>141.67974228425228</v>
      </c>
      <c r="AM169" s="28">
        <f t="shared" si="477"/>
        <v>162.62838734589451</v>
      </c>
      <c r="AN169" s="28">
        <f t="shared" si="477"/>
        <v>183.30599096135322</v>
      </c>
      <c r="AO169" s="28">
        <f t="shared" si="477"/>
        <v>203.78999354382373</v>
      </c>
      <c r="AP169" s="28">
        <f t="shared" si="477"/>
        <v>224.13570967415981</v>
      </c>
      <c r="AR169" s="163"/>
      <c r="AS169" s="162"/>
      <c r="AT169" s="20" t="s">
        <v>52</v>
      </c>
      <c r="AU169" s="28">
        <f>AU$113/10*$C167/(2+$E$12)</f>
        <v>27.142857142857142</v>
      </c>
      <c r="AV169" s="28">
        <f t="shared" ref="AV169:BD169" si="478">AV$113/10*$C167/(2+$E$12)</f>
        <v>52.244897959183675</v>
      </c>
      <c r="AW169" s="28">
        <f t="shared" si="478"/>
        <v>75.889212827988345</v>
      </c>
      <c r="AX169" s="28">
        <f t="shared" si="478"/>
        <v>98.492294877134555</v>
      </c>
      <c r="AY169" s="28">
        <f t="shared" si="478"/>
        <v>120.35163919795325</v>
      </c>
      <c r="AZ169" s="28">
        <f t="shared" si="478"/>
        <v>141.67974228425228</v>
      </c>
      <c r="BA169" s="28">
        <f t="shared" si="478"/>
        <v>162.62838734589451</v>
      </c>
      <c r="BB169" s="28">
        <f t="shared" si="478"/>
        <v>183.30599096135322</v>
      </c>
      <c r="BC169" s="28">
        <f t="shared" si="478"/>
        <v>203.78999354382373</v>
      </c>
      <c r="BD169" s="28">
        <f t="shared" si="478"/>
        <v>224.13570967415981</v>
      </c>
      <c r="BF169" s="163"/>
      <c r="BG169" s="162"/>
      <c r="BH169" s="20" t="s">
        <v>52</v>
      </c>
      <c r="BI169" s="28">
        <f>BI$113/10*$C167/(2+$E$12)</f>
        <v>27.142857142857142</v>
      </c>
      <c r="BJ169" s="28">
        <f t="shared" ref="BJ169:BR169" si="479">BJ$113/10*$C167/(2+$E$12)</f>
        <v>52.244897959183675</v>
      </c>
      <c r="BK169" s="28">
        <f t="shared" si="479"/>
        <v>75.889212827988345</v>
      </c>
      <c r="BL169" s="28">
        <f t="shared" si="479"/>
        <v>98.492294877134555</v>
      </c>
      <c r="BM169" s="28">
        <f t="shared" si="479"/>
        <v>120.35163919795325</v>
      </c>
      <c r="BN169" s="28">
        <f t="shared" si="479"/>
        <v>141.67974228425228</v>
      </c>
      <c r="BO169" s="28">
        <f t="shared" si="479"/>
        <v>162.62838734589451</v>
      </c>
      <c r="BP169" s="28">
        <f t="shared" si="479"/>
        <v>183.30599096135322</v>
      </c>
      <c r="BQ169" s="28">
        <f t="shared" si="479"/>
        <v>203.78999354382373</v>
      </c>
      <c r="BR169" s="28">
        <f t="shared" si="479"/>
        <v>224.13570967415981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542.85714285714278</v>
      </c>
      <c r="F170" s="28">
        <f t="shared" ref="F170:N170" si="480">F$112/10*$C170/(2+$E$12)</f>
        <v>502.0408163265306</v>
      </c>
      <c r="G170" s="28">
        <f t="shared" si="480"/>
        <v>472.88629737609335</v>
      </c>
      <c r="H170" s="28">
        <f t="shared" si="480"/>
        <v>452.06164098292385</v>
      </c>
      <c r="I170" s="28">
        <f t="shared" si="480"/>
        <v>437.18688641637414</v>
      </c>
      <c r="J170" s="28">
        <f t="shared" si="480"/>
        <v>426.56206172598149</v>
      </c>
      <c r="K170" s="28">
        <f t="shared" si="480"/>
        <v>418.97290123284392</v>
      </c>
      <c r="L170" s="28">
        <f t="shared" si="480"/>
        <v>413.55207230917426</v>
      </c>
      <c r="M170" s="28">
        <f t="shared" si="480"/>
        <v>409.68005164941019</v>
      </c>
      <c r="N170" s="28">
        <f t="shared" si="480"/>
        <v>406.91432260672156</v>
      </c>
      <c r="P170" s="163"/>
      <c r="Q170" s="162">
        <v>400000</v>
      </c>
      <c r="R170" s="58" t="s">
        <v>19</v>
      </c>
      <c r="S170" s="28">
        <f>S$112/10*$C170/(2+$E$12)</f>
        <v>542.85714285714278</v>
      </c>
      <c r="T170" s="28">
        <f t="shared" ref="T170:AB170" si="481">T$112/10*$C170/(2+$E$12)</f>
        <v>502.0408163265306</v>
      </c>
      <c r="U170" s="28">
        <f t="shared" si="481"/>
        <v>472.88629737609335</v>
      </c>
      <c r="V170" s="28">
        <f t="shared" si="481"/>
        <v>452.06164098292385</v>
      </c>
      <c r="W170" s="28">
        <f t="shared" si="481"/>
        <v>437.18688641637414</v>
      </c>
      <c r="X170" s="28">
        <f t="shared" si="481"/>
        <v>426.56206172598149</v>
      </c>
      <c r="Y170" s="28">
        <f t="shared" si="481"/>
        <v>418.97290123284392</v>
      </c>
      <c r="Z170" s="28">
        <f t="shared" si="481"/>
        <v>413.55207230917426</v>
      </c>
      <c r="AA170" s="28">
        <f t="shared" si="481"/>
        <v>409.68005164941019</v>
      </c>
      <c r="AB170" s="28">
        <f t="shared" si="481"/>
        <v>406.91432260672156</v>
      </c>
      <c r="AD170" s="163"/>
      <c r="AE170" s="162">
        <v>400000</v>
      </c>
      <c r="AF170" s="58" t="s">
        <v>19</v>
      </c>
      <c r="AG170" s="28">
        <f>AG$112/10*$C170/(2+$E$12)</f>
        <v>542.85714285714278</v>
      </c>
      <c r="AH170" s="28">
        <f t="shared" ref="AH170:AP170" si="482">AH$112/10*$C170/(2+$E$12)</f>
        <v>502.0408163265306</v>
      </c>
      <c r="AI170" s="28">
        <f t="shared" si="482"/>
        <v>472.88629737609335</v>
      </c>
      <c r="AJ170" s="28">
        <f t="shared" si="482"/>
        <v>452.06164098292385</v>
      </c>
      <c r="AK170" s="28">
        <f t="shared" si="482"/>
        <v>437.18688641637414</v>
      </c>
      <c r="AL170" s="28">
        <f t="shared" si="482"/>
        <v>426.56206172598149</v>
      </c>
      <c r="AM170" s="28">
        <f t="shared" si="482"/>
        <v>418.97290123284392</v>
      </c>
      <c r="AN170" s="28">
        <f t="shared" si="482"/>
        <v>413.55207230917426</v>
      </c>
      <c r="AO170" s="28">
        <f t="shared" si="482"/>
        <v>409.68005164941019</v>
      </c>
      <c r="AP170" s="28">
        <f t="shared" si="482"/>
        <v>406.91432260672156</v>
      </c>
      <c r="AR170" s="163"/>
      <c r="AS170" s="162">
        <v>400000</v>
      </c>
      <c r="AT170" s="58" t="s">
        <v>19</v>
      </c>
      <c r="AU170" s="28">
        <f>AU$112/10*$C170/(2+$E$12)</f>
        <v>542.85714285714278</v>
      </c>
      <c r="AV170" s="28">
        <f t="shared" ref="AV170:BD170" si="483">AV$112/10*$C170/(2+$E$12)</f>
        <v>502.0408163265306</v>
      </c>
      <c r="AW170" s="28">
        <f t="shared" si="483"/>
        <v>472.88629737609335</v>
      </c>
      <c r="AX170" s="28">
        <f t="shared" si="483"/>
        <v>452.06164098292385</v>
      </c>
      <c r="AY170" s="28">
        <f t="shared" si="483"/>
        <v>437.18688641637414</v>
      </c>
      <c r="AZ170" s="28">
        <f t="shared" si="483"/>
        <v>426.56206172598149</v>
      </c>
      <c r="BA170" s="28">
        <f t="shared" si="483"/>
        <v>418.97290123284392</v>
      </c>
      <c r="BB170" s="28">
        <f t="shared" si="483"/>
        <v>413.55207230917426</v>
      </c>
      <c r="BC170" s="28">
        <f t="shared" si="483"/>
        <v>409.68005164941019</v>
      </c>
      <c r="BD170" s="28">
        <f t="shared" si="483"/>
        <v>406.91432260672156</v>
      </c>
      <c r="BF170" s="163"/>
      <c r="BG170" s="162">
        <v>400000</v>
      </c>
      <c r="BH170" s="58" t="s">
        <v>19</v>
      </c>
      <c r="BI170" s="28">
        <f>BI$112/10*$C170/(2+$E$12)</f>
        <v>542.85714285714278</v>
      </c>
      <c r="BJ170" s="28">
        <f t="shared" ref="BJ170:BR170" si="484">BJ$112/10*$C170/(2+$E$12)</f>
        <v>502.0408163265306</v>
      </c>
      <c r="BK170" s="28">
        <f t="shared" si="484"/>
        <v>472.88629737609335</v>
      </c>
      <c r="BL170" s="28">
        <f t="shared" si="484"/>
        <v>452.06164098292385</v>
      </c>
      <c r="BM170" s="28">
        <f t="shared" si="484"/>
        <v>437.18688641637414</v>
      </c>
      <c r="BN170" s="28">
        <f t="shared" si="484"/>
        <v>426.56206172598149</v>
      </c>
      <c r="BO170" s="28">
        <f t="shared" si="484"/>
        <v>418.97290123284392</v>
      </c>
      <c r="BP170" s="28">
        <f t="shared" si="484"/>
        <v>413.55207230917426</v>
      </c>
      <c r="BQ170" s="28">
        <f t="shared" si="484"/>
        <v>409.68005164941019</v>
      </c>
      <c r="BR170" s="28">
        <f t="shared" si="484"/>
        <v>406.91432260672156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481.40655679181293</v>
      </c>
      <c r="J171" s="28"/>
      <c r="K171" s="28"/>
      <c r="L171" s="28"/>
      <c r="M171" s="28"/>
      <c r="N171" s="28">
        <f>SUM(E170:N170)/10</f>
        <v>448.27141934831963</v>
      </c>
      <c r="P171" s="163"/>
      <c r="Q171" s="162"/>
      <c r="R171" s="20" t="s">
        <v>22</v>
      </c>
      <c r="S171" s="28"/>
      <c r="T171" s="28"/>
      <c r="U171" s="28"/>
      <c r="V171" s="28"/>
      <c r="W171" s="28">
        <f>SUM(S170:W170)/5</f>
        <v>481.40655679181293</v>
      </c>
      <c r="X171" s="28"/>
      <c r="Y171" s="28"/>
      <c r="Z171" s="28"/>
      <c r="AA171" s="28"/>
      <c r="AB171" s="28">
        <f>SUM(S170:AB170)/10</f>
        <v>448.27141934831963</v>
      </c>
      <c r="AD171" s="163"/>
      <c r="AE171" s="162"/>
      <c r="AF171" s="20" t="s">
        <v>22</v>
      </c>
      <c r="AG171" s="28"/>
      <c r="AH171" s="28"/>
      <c r="AI171" s="28"/>
      <c r="AJ171" s="28"/>
      <c r="AK171" s="28">
        <f>SUM(AG170:AK170)/5</f>
        <v>481.40655679181293</v>
      </c>
      <c r="AL171" s="28"/>
      <c r="AM171" s="28"/>
      <c r="AN171" s="28"/>
      <c r="AO171" s="28"/>
      <c r="AP171" s="28">
        <f>SUM(AG170:AP170)/10</f>
        <v>448.27141934831963</v>
      </c>
      <c r="AR171" s="163"/>
      <c r="AS171" s="162"/>
      <c r="AT171" s="20" t="s">
        <v>22</v>
      </c>
      <c r="AU171" s="28"/>
      <c r="AV171" s="28"/>
      <c r="AW171" s="28"/>
      <c r="AX171" s="28"/>
      <c r="AY171" s="28">
        <f>SUM(AU170:AY170)/5</f>
        <v>481.40655679181293</v>
      </c>
      <c r="AZ171" s="28"/>
      <c r="BA171" s="28"/>
      <c r="BB171" s="28"/>
      <c r="BC171" s="28"/>
      <c r="BD171" s="28">
        <f>SUM(AU170:BD170)/10</f>
        <v>448.27141934831963</v>
      </c>
      <c r="BF171" s="163"/>
      <c r="BG171" s="162"/>
      <c r="BH171" s="20" t="s">
        <v>22</v>
      </c>
      <c r="BI171" s="28"/>
      <c r="BJ171" s="28"/>
      <c r="BK171" s="28"/>
      <c r="BL171" s="28"/>
      <c r="BM171" s="28">
        <f>SUM(BI170:BM170)/5</f>
        <v>481.40655679181293</v>
      </c>
      <c r="BN171" s="28"/>
      <c r="BO171" s="28"/>
      <c r="BP171" s="28"/>
      <c r="BQ171" s="28"/>
      <c r="BR171" s="28">
        <f>SUM(BI170:BR170)/10</f>
        <v>448.27141934831963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542.85714285714278</v>
      </c>
      <c r="F172" s="28">
        <f t="shared" ref="F172:N172" si="485">F$113/10*$C170/(2+$E$12)</f>
        <v>1044.8979591836735</v>
      </c>
      <c r="G172" s="28">
        <f t="shared" si="485"/>
        <v>1517.7842565597666</v>
      </c>
      <c r="H172" s="28">
        <f t="shared" si="485"/>
        <v>1969.8458975426911</v>
      </c>
      <c r="I172" s="28">
        <f t="shared" si="485"/>
        <v>2407.032783959065</v>
      </c>
      <c r="J172" s="28">
        <f t="shared" si="485"/>
        <v>2833.594845685046</v>
      </c>
      <c r="K172" s="28">
        <f t="shared" si="485"/>
        <v>3252.56774691789</v>
      </c>
      <c r="L172" s="28">
        <f t="shared" si="485"/>
        <v>3666.119819227064</v>
      </c>
      <c r="M172" s="28">
        <f t="shared" si="485"/>
        <v>4075.7998708764749</v>
      </c>
      <c r="N172" s="28">
        <f t="shared" si="485"/>
        <v>4482.7141934831971</v>
      </c>
      <c r="P172" s="163"/>
      <c r="Q172" s="162"/>
      <c r="R172" s="20" t="s">
        <v>52</v>
      </c>
      <c r="S172" s="28">
        <f>S$113/10*$C170/(2+$E$12)</f>
        <v>542.85714285714278</v>
      </c>
      <c r="T172" s="28">
        <f t="shared" ref="T172:AB172" si="486">T$113/10*$C170/(2+$E$12)</f>
        <v>1044.8979591836735</v>
      </c>
      <c r="U172" s="28">
        <f t="shared" si="486"/>
        <v>1517.7842565597666</v>
      </c>
      <c r="V172" s="28">
        <f t="shared" si="486"/>
        <v>1969.8458975426911</v>
      </c>
      <c r="W172" s="28">
        <f t="shared" si="486"/>
        <v>2407.032783959065</v>
      </c>
      <c r="X172" s="28">
        <f t="shared" si="486"/>
        <v>2833.594845685046</v>
      </c>
      <c r="Y172" s="28">
        <f t="shared" si="486"/>
        <v>3252.56774691789</v>
      </c>
      <c r="Z172" s="28">
        <f t="shared" si="486"/>
        <v>3666.119819227064</v>
      </c>
      <c r="AA172" s="28">
        <f t="shared" si="486"/>
        <v>4075.7998708764749</v>
      </c>
      <c r="AB172" s="28">
        <f t="shared" si="486"/>
        <v>4482.7141934831971</v>
      </c>
      <c r="AD172" s="163"/>
      <c r="AE172" s="162"/>
      <c r="AF172" s="20" t="s">
        <v>52</v>
      </c>
      <c r="AG172" s="28">
        <f>AG$113/10*$C170/(2+$E$12)</f>
        <v>542.85714285714278</v>
      </c>
      <c r="AH172" s="28">
        <f t="shared" ref="AH172:AP172" si="487">AH$113/10*$C170/(2+$E$12)</f>
        <v>1044.8979591836735</v>
      </c>
      <c r="AI172" s="28">
        <f t="shared" si="487"/>
        <v>1517.7842565597666</v>
      </c>
      <c r="AJ172" s="28">
        <f t="shared" si="487"/>
        <v>1969.8458975426911</v>
      </c>
      <c r="AK172" s="28">
        <f t="shared" si="487"/>
        <v>2407.032783959065</v>
      </c>
      <c r="AL172" s="28">
        <f t="shared" si="487"/>
        <v>2833.594845685046</v>
      </c>
      <c r="AM172" s="28">
        <f t="shared" si="487"/>
        <v>3252.56774691789</v>
      </c>
      <c r="AN172" s="28">
        <f t="shared" si="487"/>
        <v>3666.119819227064</v>
      </c>
      <c r="AO172" s="28">
        <f t="shared" si="487"/>
        <v>4075.7998708764749</v>
      </c>
      <c r="AP172" s="28">
        <f t="shared" si="487"/>
        <v>4482.7141934831971</v>
      </c>
      <c r="AR172" s="163"/>
      <c r="AS172" s="162"/>
      <c r="AT172" s="20" t="s">
        <v>52</v>
      </c>
      <c r="AU172" s="28">
        <f>AU$113/10*$C170/(2+$E$12)</f>
        <v>542.85714285714278</v>
      </c>
      <c r="AV172" s="28">
        <f t="shared" ref="AV172:BD172" si="488">AV$113/10*$C170/(2+$E$12)</f>
        <v>1044.8979591836735</v>
      </c>
      <c r="AW172" s="28">
        <f t="shared" si="488"/>
        <v>1517.7842565597666</v>
      </c>
      <c r="AX172" s="28">
        <f t="shared" si="488"/>
        <v>1969.8458975426911</v>
      </c>
      <c r="AY172" s="28">
        <f t="shared" si="488"/>
        <v>2407.032783959065</v>
      </c>
      <c r="AZ172" s="28">
        <f t="shared" si="488"/>
        <v>2833.594845685046</v>
      </c>
      <c r="BA172" s="28">
        <f t="shared" si="488"/>
        <v>3252.56774691789</v>
      </c>
      <c r="BB172" s="28">
        <f t="shared" si="488"/>
        <v>3666.119819227064</v>
      </c>
      <c r="BC172" s="28">
        <f t="shared" si="488"/>
        <v>4075.7998708764749</v>
      </c>
      <c r="BD172" s="28">
        <f t="shared" si="488"/>
        <v>4482.7141934831971</v>
      </c>
      <c r="BF172" s="163"/>
      <c r="BG172" s="162"/>
      <c r="BH172" s="20" t="s">
        <v>52</v>
      </c>
      <c r="BI172" s="28">
        <f>BI$113/10*$C170/(2+$E$12)</f>
        <v>542.85714285714278</v>
      </c>
      <c r="BJ172" s="28">
        <f t="shared" ref="BJ172:BR172" si="489">BJ$113/10*$C170/(2+$E$12)</f>
        <v>1044.8979591836735</v>
      </c>
      <c r="BK172" s="28">
        <f t="shared" si="489"/>
        <v>1517.7842565597666</v>
      </c>
      <c r="BL172" s="28">
        <f t="shared" si="489"/>
        <v>1969.8458975426911</v>
      </c>
      <c r="BM172" s="28">
        <f t="shared" si="489"/>
        <v>2407.032783959065</v>
      </c>
      <c r="BN172" s="28">
        <f t="shared" si="489"/>
        <v>2833.594845685046</v>
      </c>
      <c r="BO172" s="28">
        <f t="shared" si="489"/>
        <v>3252.56774691789</v>
      </c>
      <c r="BP172" s="28">
        <f t="shared" si="489"/>
        <v>3666.119819227064</v>
      </c>
      <c r="BQ172" s="28">
        <f t="shared" si="489"/>
        <v>4075.7998708764749</v>
      </c>
      <c r="BR172" s="28">
        <f t="shared" si="489"/>
        <v>4482.7141934831971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1357.1428571428571</v>
      </c>
      <c r="F173" s="30">
        <f t="shared" ref="F173:N173" si="490">F$112/10*$C173/(2+$E$12)</f>
        <v>1255.1020408163265</v>
      </c>
      <c r="G173" s="30">
        <f t="shared" si="490"/>
        <v>1182.2157434402334</v>
      </c>
      <c r="H173" s="30">
        <f t="shared" si="490"/>
        <v>1130.1541024573096</v>
      </c>
      <c r="I173" s="30">
        <f t="shared" si="490"/>
        <v>1092.9672160409355</v>
      </c>
      <c r="J173" s="30">
        <f t="shared" si="490"/>
        <v>1066.4051543149537</v>
      </c>
      <c r="K173" s="30">
        <f t="shared" si="490"/>
        <v>1047.4322530821098</v>
      </c>
      <c r="L173" s="30">
        <f t="shared" si="490"/>
        <v>1033.8801807729355</v>
      </c>
      <c r="M173" s="30">
        <f t="shared" si="490"/>
        <v>1024.2001291235256</v>
      </c>
      <c r="N173" s="30">
        <f t="shared" si="490"/>
        <v>1017.2858065168039</v>
      </c>
      <c r="P173" s="163"/>
      <c r="Q173" s="161">
        <v>1000000</v>
      </c>
      <c r="R173" s="16" t="s">
        <v>19</v>
      </c>
      <c r="S173" s="30">
        <f>S$112/10*$C173/(2+$E$12)</f>
        <v>1357.1428571428571</v>
      </c>
      <c r="T173" s="30">
        <f t="shared" ref="T173:AB173" si="491">T$112/10*$C173/(2+$E$12)</f>
        <v>1255.1020408163265</v>
      </c>
      <c r="U173" s="30">
        <f t="shared" si="491"/>
        <v>1182.2157434402334</v>
      </c>
      <c r="V173" s="30">
        <f t="shared" si="491"/>
        <v>1130.1541024573096</v>
      </c>
      <c r="W173" s="30">
        <f t="shared" si="491"/>
        <v>1092.9672160409355</v>
      </c>
      <c r="X173" s="30">
        <f t="shared" si="491"/>
        <v>1066.4051543149537</v>
      </c>
      <c r="Y173" s="30">
        <f t="shared" si="491"/>
        <v>1047.4322530821098</v>
      </c>
      <c r="Z173" s="30">
        <f t="shared" si="491"/>
        <v>1033.8801807729355</v>
      </c>
      <c r="AA173" s="30">
        <f t="shared" si="491"/>
        <v>1024.2001291235256</v>
      </c>
      <c r="AB173" s="30">
        <f t="shared" si="491"/>
        <v>1017.2858065168039</v>
      </c>
      <c r="AD173" s="163"/>
      <c r="AE173" s="161">
        <v>1000000</v>
      </c>
      <c r="AF173" s="16" t="s">
        <v>19</v>
      </c>
      <c r="AG173" s="30">
        <f>AG$112/10*$C173/(2+$E$12)</f>
        <v>1357.1428571428571</v>
      </c>
      <c r="AH173" s="30">
        <f t="shared" ref="AH173:AP173" si="492">AH$112/10*$C173/(2+$E$12)</f>
        <v>1255.1020408163265</v>
      </c>
      <c r="AI173" s="30">
        <f t="shared" si="492"/>
        <v>1182.2157434402334</v>
      </c>
      <c r="AJ173" s="30">
        <f t="shared" si="492"/>
        <v>1130.1541024573096</v>
      </c>
      <c r="AK173" s="30">
        <f t="shared" si="492"/>
        <v>1092.9672160409355</v>
      </c>
      <c r="AL173" s="30">
        <f t="shared" si="492"/>
        <v>1066.4051543149537</v>
      </c>
      <c r="AM173" s="30">
        <f t="shared" si="492"/>
        <v>1047.4322530821098</v>
      </c>
      <c r="AN173" s="30">
        <f t="shared" si="492"/>
        <v>1033.8801807729355</v>
      </c>
      <c r="AO173" s="30">
        <f t="shared" si="492"/>
        <v>1024.2001291235256</v>
      </c>
      <c r="AP173" s="30">
        <f t="shared" si="492"/>
        <v>1017.2858065168039</v>
      </c>
      <c r="AR173" s="163"/>
      <c r="AS173" s="161">
        <v>1000000</v>
      </c>
      <c r="AT173" s="16" t="s">
        <v>19</v>
      </c>
      <c r="AU173" s="30">
        <f>AU$112/10*$C173/(2+$E$12)</f>
        <v>1357.1428571428571</v>
      </c>
      <c r="AV173" s="30">
        <f t="shared" ref="AV173:BD173" si="493">AV$112/10*$C173/(2+$E$12)</f>
        <v>1255.1020408163265</v>
      </c>
      <c r="AW173" s="30">
        <f t="shared" si="493"/>
        <v>1182.2157434402334</v>
      </c>
      <c r="AX173" s="30">
        <f t="shared" si="493"/>
        <v>1130.1541024573096</v>
      </c>
      <c r="AY173" s="30">
        <f t="shared" si="493"/>
        <v>1092.9672160409355</v>
      </c>
      <c r="AZ173" s="30">
        <f t="shared" si="493"/>
        <v>1066.4051543149537</v>
      </c>
      <c r="BA173" s="30">
        <f t="shared" si="493"/>
        <v>1047.4322530821098</v>
      </c>
      <c r="BB173" s="30">
        <f t="shared" si="493"/>
        <v>1033.8801807729355</v>
      </c>
      <c r="BC173" s="30">
        <f t="shared" si="493"/>
        <v>1024.2001291235256</v>
      </c>
      <c r="BD173" s="30">
        <f t="shared" si="493"/>
        <v>1017.2858065168039</v>
      </c>
      <c r="BF173" s="163"/>
      <c r="BG173" s="161">
        <v>1000000</v>
      </c>
      <c r="BH173" s="16" t="s">
        <v>19</v>
      </c>
      <c r="BI173" s="30">
        <f>BI$112/10*$C173/(2+$E$12)</f>
        <v>1357.1428571428571</v>
      </c>
      <c r="BJ173" s="30">
        <f t="shared" ref="BJ173:BR173" si="494">BJ$112/10*$C173/(2+$E$12)</f>
        <v>1255.1020408163265</v>
      </c>
      <c r="BK173" s="30">
        <f t="shared" si="494"/>
        <v>1182.2157434402334</v>
      </c>
      <c r="BL173" s="30">
        <f t="shared" si="494"/>
        <v>1130.1541024573096</v>
      </c>
      <c r="BM173" s="30">
        <f t="shared" si="494"/>
        <v>1092.9672160409355</v>
      </c>
      <c r="BN173" s="30">
        <f t="shared" si="494"/>
        <v>1066.4051543149537</v>
      </c>
      <c r="BO173" s="30">
        <f t="shared" si="494"/>
        <v>1047.4322530821098</v>
      </c>
      <c r="BP173" s="30">
        <f t="shared" si="494"/>
        <v>1033.8801807729355</v>
      </c>
      <c r="BQ173" s="30">
        <f t="shared" si="494"/>
        <v>1024.2001291235256</v>
      </c>
      <c r="BR173" s="30">
        <f t="shared" si="494"/>
        <v>1017.2858065168039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1203.5163919795325</v>
      </c>
      <c r="J174" s="30"/>
      <c r="K174" s="30"/>
      <c r="L174" s="30"/>
      <c r="M174" s="30"/>
      <c r="N174" s="30">
        <f>SUM(E173:N173)/10</f>
        <v>1120.678548370799</v>
      </c>
      <c r="P174" s="163"/>
      <c r="Q174" s="161"/>
      <c r="R174" s="16" t="s">
        <v>22</v>
      </c>
      <c r="S174" s="30"/>
      <c r="T174" s="30"/>
      <c r="U174" s="30"/>
      <c r="V174" s="30"/>
      <c r="W174" s="30">
        <f>SUM(S173:W173)/5</f>
        <v>1203.5163919795325</v>
      </c>
      <c r="X174" s="30"/>
      <c r="Y174" s="30"/>
      <c r="Z174" s="30"/>
      <c r="AA174" s="30"/>
      <c r="AB174" s="30">
        <f>SUM(S173:AB173)/10</f>
        <v>1120.678548370799</v>
      </c>
      <c r="AD174" s="163"/>
      <c r="AE174" s="161"/>
      <c r="AF174" s="16" t="s">
        <v>22</v>
      </c>
      <c r="AG174" s="30"/>
      <c r="AH174" s="30"/>
      <c r="AI174" s="30"/>
      <c r="AJ174" s="30"/>
      <c r="AK174" s="30">
        <f>SUM(AG173:AK173)/5</f>
        <v>1203.5163919795325</v>
      </c>
      <c r="AL174" s="30"/>
      <c r="AM174" s="30"/>
      <c r="AN174" s="30"/>
      <c r="AO174" s="30"/>
      <c r="AP174" s="30">
        <f>SUM(AG173:AP173)/10</f>
        <v>1120.678548370799</v>
      </c>
      <c r="AR174" s="163"/>
      <c r="AS174" s="161"/>
      <c r="AT174" s="16" t="s">
        <v>22</v>
      </c>
      <c r="AU174" s="30"/>
      <c r="AV174" s="30"/>
      <c r="AW174" s="30"/>
      <c r="AX174" s="30"/>
      <c r="AY174" s="30">
        <f>SUM(AU173:AY173)/5</f>
        <v>1203.5163919795325</v>
      </c>
      <c r="AZ174" s="30"/>
      <c r="BA174" s="30"/>
      <c r="BB174" s="30"/>
      <c r="BC174" s="30"/>
      <c r="BD174" s="30">
        <f>SUM(AU173:BD173)/10</f>
        <v>1120.678548370799</v>
      </c>
      <c r="BF174" s="163"/>
      <c r="BG174" s="161"/>
      <c r="BH174" s="16" t="s">
        <v>22</v>
      </c>
      <c r="BI174" s="30"/>
      <c r="BJ174" s="30"/>
      <c r="BK174" s="30"/>
      <c r="BL174" s="30"/>
      <c r="BM174" s="30">
        <f>SUM(BI173:BM173)/5</f>
        <v>1203.5163919795325</v>
      </c>
      <c r="BN174" s="30"/>
      <c r="BO174" s="30"/>
      <c r="BP174" s="30"/>
      <c r="BQ174" s="30"/>
      <c r="BR174" s="30">
        <f>SUM(BI173:BR173)/10</f>
        <v>1120.678548370799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1357.1428571428571</v>
      </c>
      <c r="F175" s="30">
        <f t="shared" ref="F175:N175" si="495">F$113/10*$C173/(2+$E$12)</f>
        <v>2612.2448979591836</v>
      </c>
      <c r="G175" s="30">
        <f t="shared" si="495"/>
        <v>3794.460641399417</v>
      </c>
      <c r="H175" s="30">
        <f t="shared" si="495"/>
        <v>4924.6147438567277</v>
      </c>
      <c r="I175" s="30">
        <f t="shared" si="495"/>
        <v>6017.5819598976623</v>
      </c>
      <c r="J175" s="30">
        <f t="shared" si="495"/>
        <v>7083.9871142126149</v>
      </c>
      <c r="K175" s="30">
        <f t="shared" si="495"/>
        <v>8131.4193672947258</v>
      </c>
      <c r="L175" s="30">
        <f t="shared" si="495"/>
        <v>9165.29954806766</v>
      </c>
      <c r="M175" s="30">
        <f t="shared" si="495"/>
        <v>10189.499677191186</v>
      </c>
      <c r="N175" s="30">
        <f t="shared" si="495"/>
        <v>11206.785483707992</v>
      </c>
      <c r="P175" s="163"/>
      <c r="Q175" s="161"/>
      <c r="R175" s="16" t="s">
        <v>52</v>
      </c>
      <c r="S175" s="30">
        <f>S$113/10*$C173/(2+$E$12)</f>
        <v>1357.1428571428571</v>
      </c>
      <c r="T175" s="30">
        <f t="shared" ref="T175:AB175" si="496">T$113/10*$C173/(2+$E$12)</f>
        <v>2612.2448979591836</v>
      </c>
      <c r="U175" s="30">
        <f t="shared" si="496"/>
        <v>3794.460641399417</v>
      </c>
      <c r="V175" s="30">
        <f t="shared" si="496"/>
        <v>4924.6147438567277</v>
      </c>
      <c r="W175" s="30">
        <f t="shared" si="496"/>
        <v>6017.5819598976623</v>
      </c>
      <c r="X175" s="30">
        <f t="shared" si="496"/>
        <v>7083.9871142126149</v>
      </c>
      <c r="Y175" s="30">
        <f t="shared" si="496"/>
        <v>8131.4193672947258</v>
      </c>
      <c r="Z175" s="30">
        <f t="shared" si="496"/>
        <v>9165.29954806766</v>
      </c>
      <c r="AA175" s="30">
        <f t="shared" si="496"/>
        <v>10189.499677191186</v>
      </c>
      <c r="AB175" s="30">
        <f t="shared" si="496"/>
        <v>11206.785483707992</v>
      </c>
      <c r="AD175" s="163"/>
      <c r="AE175" s="161"/>
      <c r="AF175" s="16" t="s">
        <v>52</v>
      </c>
      <c r="AG175" s="30">
        <f>AG$113/10*$C173/(2+$E$12)</f>
        <v>1357.1428571428571</v>
      </c>
      <c r="AH175" s="30">
        <f t="shared" ref="AH175:AP175" si="497">AH$113/10*$C173/(2+$E$12)</f>
        <v>2612.2448979591836</v>
      </c>
      <c r="AI175" s="30">
        <f t="shared" si="497"/>
        <v>3794.460641399417</v>
      </c>
      <c r="AJ175" s="30">
        <f t="shared" si="497"/>
        <v>4924.6147438567277</v>
      </c>
      <c r="AK175" s="30">
        <f t="shared" si="497"/>
        <v>6017.5819598976623</v>
      </c>
      <c r="AL175" s="30">
        <f t="shared" si="497"/>
        <v>7083.9871142126149</v>
      </c>
      <c r="AM175" s="30">
        <f t="shared" si="497"/>
        <v>8131.4193672947258</v>
      </c>
      <c r="AN175" s="30">
        <f t="shared" si="497"/>
        <v>9165.29954806766</v>
      </c>
      <c r="AO175" s="30">
        <f t="shared" si="497"/>
        <v>10189.499677191186</v>
      </c>
      <c r="AP175" s="30">
        <f t="shared" si="497"/>
        <v>11206.785483707992</v>
      </c>
      <c r="AR175" s="163"/>
      <c r="AS175" s="161"/>
      <c r="AT175" s="16" t="s">
        <v>52</v>
      </c>
      <c r="AU175" s="30">
        <f>AU$113/10*$C173/(2+$E$12)</f>
        <v>1357.1428571428571</v>
      </c>
      <c r="AV175" s="30">
        <f t="shared" ref="AV175:BD175" si="498">AV$113/10*$C173/(2+$E$12)</f>
        <v>2612.2448979591836</v>
      </c>
      <c r="AW175" s="30">
        <f t="shared" si="498"/>
        <v>3794.460641399417</v>
      </c>
      <c r="AX175" s="30">
        <f t="shared" si="498"/>
        <v>4924.6147438567277</v>
      </c>
      <c r="AY175" s="30">
        <f t="shared" si="498"/>
        <v>6017.5819598976623</v>
      </c>
      <c r="AZ175" s="30">
        <f t="shared" si="498"/>
        <v>7083.9871142126149</v>
      </c>
      <c r="BA175" s="30">
        <f t="shared" si="498"/>
        <v>8131.4193672947258</v>
      </c>
      <c r="BB175" s="30">
        <f t="shared" si="498"/>
        <v>9165.29954806766</v>
      </c>
      <c r="BC175" s="30">
        <f t="shared" si="498"/>
        <v>10189.499677191186</v>
      </c>
      <c r="BD175" s="30">
        <f t="shared" si="498"/>
        <v>11206.785483707992</v>
      </c>
      <c r="BF175" s="163"/>
      <c r="BG175" s="161"/>
      <c r="BH175" s="16" t="s">
        <v>52</v>
      </c>
      <c r="BI175" s="30">
        <f>BI$113/10*$C173/(2+$E$12)</f>
        <v>1357.1428571428571</v>
      </c>
      <c r="BJ175" s="30">
        <f t="shared" ref="BJ175:BR175" si="499">BJ$113/10*$C173/(2+$E$12)</f>
        <v>2612.2448979591836</v>
      </c>
      <c r="BK175" s="30">
        <f t="shared" si="499"/>
        <v>3794.460641399417</v>
      </c>
      <c r="BL175" s="30">
        <f t="shared" si="499"/>
        <v>4924.6147438567277</v>
      </c>
      <c r="BM175" s="30">
        <f t="shared" si="499"/>
        <v>6017.5819598976623</v>
      </c>
      <c r="BN175" s="30">
        <f t="shared" si="499"/>
        <v>7083.9871142126149</v>
      </c>
      <c r="BO175" s="30">
        <f t="shared" si="499"/>
        <v>8131.4193672947258</v>
      </c>
      <c r="BP175" s="30">
        <f t="shared" si="499"/>
        <v>9165.29954806766</v>
      </c>
      <c r="BQ175" s="30">
        <f t="shared" si="499"/>
        <v>10189.499677191186</v>
      </c>
      <c r="BR175" s="30">
        <f t="shared" si="499"/>
        <v>11206.785483707992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2850</v>
      </c>
      <c r="F176" s="30">
        <f t="shared" ref="F176:N176" si="500">F$112/10*$C176/(2+$E$12)</f>
        <v>2635.7142857142858</v>
      </c>
      <c r="G176" s="30">
        <f t="shared" si="500"/>
        <v>2482.6530612244901</v>
      </c>
      <c r="H176" s="30">
        <f t="shared" si="500"/>
        <v>2373.3236151603501</v>
      </c>
      <c r="I176" s="30">
        <f t="shared" si="500"/>
        <v>2295.2311536859643</v>
      </c>
      <c r="J176" s="30">
        <f t="shared" si="500"/>
        <v>2239.4508240614027</v>
      </c>
      <c r="K176" s="30">
        <f t="shared" si="500"/>
        <v>2199.6077314724307</v>
      </c>
      <c r="L176" s="30">
        <f t="shared" si="500"/>
        <v>2171.1483796231646</v>
      </c>
      <c r="M176" s="30">
        <f t="shared" si="500"/>
        <v>2150.8202711594035</v>
      </c>
      <c r="N176" s="30">
        <f t="shared" si="500"/>
        <v>2136.3001936852884</v>
      </c>
      <c r="P176" s="163"/>
      <c r="Q176" s="161">
        <v>2100000</v>
      </c>
      <c r="R176" s="16" t="s">
        <v>19</v>
      </c>
      <c r="S176" s="30">
        <f>S$112/10*$C176/(2+$E$12)</f>
        <v>2850</v>
      </c>
      <c r="T176" s="30">
        <f t="shared" ref="T176:AB176" si="501">T$112/10*$C176/(2+$E$12)</f>
        <v>2635.7142857142858</v>
      </c>
      <c r="U176" s="30">
        <f t="shared" si="501"/>
        <v>2482.6530612244901</v>
      </c>
      <c r="V176" s="30">
        <f t="shared" si="501"/>
        <v>2373.3236151603501</v>
      </c>
      <c r="W176" s="30">
        <f t="shared" si="501"/>
        <v>2295.2311536859643</v>
      </c>
      <c r="X176" s="30">
        <f t="shared" si="501"/>
        <v>2239.4508240614027</v>
      </c>
      <c r="Y176" s="30">
        <f t="shared" si="501"/>
        <v>2199.6077314724307</v>
      </c>
      <c r="Z176" s="30">
        <f t="shared" si="501"/>
        <v>2171.1483796231646</v>
      </c>
      <c r="AA176" s="30">
        <f t="shared" si="501"/>
        <v>2150.8202711594035</v>
      </c>
      <c r="AB176" s="30">
        <f t="shared" si="501"/>
        <v>2136.3001936852884</v>
      </c>
      <c r="AD176" s="163"/>
      <c r="AE176" s="161">
        <v>2100000</v>
      </c>
      <c r="AF176" s="16" t="s">
        <v>19</v>
      </c>
      <c r="AG176" s="30">
        <f>AG$112/10*$C176/(2+$E$12)</f>
        <v>2850</v>
      </c>
      <c r="AH176" s="30">
        <f t="shared" ref="AH176:AP176" si="502">AH$112/10*$C176/(2+$E$12)</f>
        <v>2635.7142857142858</v>
      </c>
      <c r="AI176" s="30">
        <f t="shared" si="502"/>
        <v>2482.6530612244901</v>
      </c>
      <c r="AJ176" s="30">
        <f t="shared" si="502"/>
        <v>2373.3236151603501</v>
      </c>
      <c r="AK176" s="30">
        <f t="shared" si="502"/>
        <v>2295.2311536859643</v>
      </c>
      <c r="AL176" s="30">
        <f t="shared" si="502"/>
        <v>2239.4508240614027</v>
      </c>
      <c r="AM176" s="30">
        <f t="shared" si="502"/>
        <v>2199.6077314724307</v>
      </c>
      <c r="AN176" s="30">
        <f t="shared" si="502"/>
        <v>2171.1483796231646</v>
      </c>
      <c r="AO176" s="30">
        <f t="shared" si="502"/>
        <v>2150.8202711594035</v>
      </c>
      <c r="AP176" s="30">
        <f t="shared" si="502"/>
        <v>2136.3001936852884</v>
      </c>
      <c r="AR176" s="163"/>
      <c r="AS176" s="161">
        <v>2100000</v>
      </c>
      <c r="AT176" s="16" t="s">
        <v>19</v>
      </c>
      <c r="AU176" s="30">
        <f>AU$112/10*$C176/(2+$E$12)</f>
        <v>2850</v>
      </c>
      <c r="AV176" s="30">
        <f t="shared" ref="AV176:BD176" si="503">AV$112/10*$C176/(2+$E$12)</f>
        <v>2635.7142857142858</v>
      </c>
      <c r="AW176" s="30">
        <f t="shared" si="503"/>
        <v>2482.6530612244901</v>
      </c>
      <c r="AX176" s="30">
        <f t="shared" si="503"/>
        <v>2373.3236151603501</v>
      </c>
      <c r="AY176" s="30">
        <f t="shared" si="503"/>
        <v>2295.2311536859643</v>
      </c>
      <c r="AZ176" s="30">
        <f t="shared" si="503"/>
        <v>2239.4508240614027</v>
      </c>
      <c r="BA176" s="30">
        <f t="shared" si="503"/>
        <v>2199.6077314724307</v>
      </c>
      <c r="BB176" s="30">
        <f t="shared" si="503"/>
        <v>2171.1483796231646</v>
      </c>
      <c r="BC176" s="30">
        <f t="shared" si="503"/>
        <v>2150.8202711594035</v>
      </c>
      <c r="BD176" s="30">
        <f t="shared" si="503"/>
        <v>2136.3001936852884</v>
      </c>
      <c r="BF176" s="163"/>
      <c r="BG176" s="161">
        <v>2100000</v>
      </c>
      <c r="BH176" s="16" t="s">
        <v>19</v>
      </c>
      <c r="BI176" s="30">
        <f>BI$112/10*$C176/(2+$E$12)</f>
        <v>2850</v>
      </c>
      <c r="BJ176" s="30">
        <f t="shared" ref="BJ176:BR176" si="504">BJ$112/10*$C176/(2+$E$12)</f>
        <v>2635.7142857142858</v>
      </c>
      <c r="BK176" s="30">
        <f t="shared" si="504"/>
        <v>2482.6530612244901</v>
      </c>
      <c r="BL176" s="30">
        <f t="shared" si="504"/>
        <v>2373.3236151603501</v>
      </c>
      <c r="BM176" s="30">
        <f t="shared" si="504"/>
        <v>2295.2311536859643</v>
      </c>
      <c r="BN176" s="30">
        <f t="shared" si="504"/>
        <v>2239.4508240614027</v>
      </c>
      <c r="BO176" s="30">
        <f t="shared" si="504"/>
        <v>2199.6077314724307</v>
      </c>
      <c r="BP176" s="30">
        <f t="shared" si="504"/>
        <v>2171.1483796231646</v>
      </c>
      <c r="BQ176" s="30">
        <f t="shared" si="504"/>
        <v>2150.8202711594035</v>
      </c>
      <c r="BR176" s="30">
        <f t="shared" si="504"/>
        <v>2136.3001936852884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2527.3844231570183</v>
      </c>
      <c r="J177" s="30"/>
      <c r="K177" s="30"/>
      <c r="L177" s="30"/>
      <c r="M177" s="30"/>
      <c r="N177" s="30">
        <f>SUM(E176:N176)/10</f>
        <v>2353.4249515786782</v>
      </c>
      <c r="P177" s="163"/>
      <c r="Q177" s="161"/>
      <c r="R177" s="16" t="s">
        <v>22</v>
      </c>
      <c r="S177" s="30"/>
      <c r="T177" s="30"/>
      <c r="U177" s="30"/>
      <c r="V177" s="30"/>
      <c r="W177" s="30">
        <f>SUM(S176:W176)/5</f>
        <v>2527.3844231570183</v>
      </c>
      <c r="X177" s="30"/>
      <c r="Y177" s="30"/>
      <c r="Z177" s="30"/>
      <c r="AA177" s="30"/>
      <c r="AB177" s="30">
        <f>SUM(S176:AB176)/10</f>
        <v>2353.4249515786782</v>
      </c>
      <c r="AD177" s="163"/>
      <c r="AE177" s="161"/>
      <c r="AF177" s="16" t="s">
        <v>22</v>
      </c>
      <c r="AG177" s="30"/>
      <c r="AH177" s="30"/>
      <c r="AI177" s="30"/>
      <c r="AJ177" s="30"/>
      <c r="AK177" s="30">
        <f>SUM(AG176:AK176)/5</f>
        <v>2527.3844231570183</v>
      </c>
      <c r="AL177" s="30"/>
      <c r="AM177" s="30"/>
      <c r="AN177" s="30"/>
      <c r="AO177" s="30"/>
      <c r="AP177" s="30">
        <f>SUM(AG176:AP176)/10</f>
        <v>2353.4249515786782</v>
      </c>
      <c r="AR177" s="163"/>
      <c r="AS177" s="161"/>
      <c r="AT177" s="16" t="s">
        <v>22</v>
      </c>
      <c r="AU177" s="30"/>
      <c r="AV177" s="30"/>
      <c r="AW177" s="30"/>
      <c r="AX177" s="30"/>
      <c r="AY177" s="30">
        <f>SUM(AU176:AY176)/5</f>
        <v>2527.3844231570183</v>
      </c>
      <c r="AZ177" s="30"/>
      <c r="BA177" s="30"/>
      <c r="BB177" s="30"/>
      <c r="BC177" s="30"/>
      <c r="BD177" s="30">
        <f>SUM(AU176:BD176)/10</f>
        <v>2353.4249515786782</v>
      </c>
      <c r="BF177" s="163"/>
      <c r="BG177" s="161"/>
      <c r="BH177" s="16" t="s">
        <v>22</v>
      </c>
      <c r="BI177" s="30"/>
      <c r="BJ177" s="30"/>
      <c r="BK177" s="30"/>
      <c r="BL177" s="30"/>
      <c r="BM177" s="30">
        <f>SUM(BI176:BM176)/5</f>
        <v>2527.3844231570183</v>
      </c>
      <c r="BN177" s="30"/>
      <c r="BO177" s="30"/>
      <c r="BP177" s="30"/>
      <c r="BQ177" s="30"/>
      <c r="BR177" s="30">
        <f>SUM(BI176:BR176)/10</f>
        <v>2353.4249515786782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2850</v>
      </c>
      <c r="F178" s="30">
        <f t="shared" ref="F178:N178" si="505">F$113/10*$C176/(2+$E$12)</f>
        <v>5485.7142857142853</v>
      </c>
      <c r="G178" s="30">
        <f t="shared" si="505"/>
        <v>7968.3673469387759</v>
      </c>
      <c r="H178" s="30">
        <f t="shared" si="505"/>
        <v>10341.690962099128</v>
      </c>
      <c r="I178" s="30">
        <f t="shared" si="505"/>
        <v>12636.922115785092</v>
      </c>
      <c r="J178" s="30">
        <f t="shared" si="505"/>
        <v>14876.372939846491</v>
      </c>
      <c r="K178" s="30">
        <f t="shared" si="505"/>
        <v>17075.980671318925</v>
      </c>
      <c r="L178" s="30">
        <f t="shared" si="505"/>
        <v>19247.129050942087</v>
      </c>
      <c r="M178" s="30">
        <f t="shared" si="505"/>
        <v>21397.949322101489</v>
      </c>
      <c r="N178" s="30">
        <f t="shared" si="505"/>
        <v>23534.249515786782</v>
      </c>
      <c r="P178" s="163"/>
      <c r="Q178" s="161"/>
      <c r="R178" s="16" t="s">
        <v>52</v>
      </c>
      <c r="S178" s="30">
        <f>S$113/10*$C176/(2+$E$12)</f>
        <v>2850</v>
      </c>
      <c r="T178" s="30">
        <f t="shared" ref="T178:AB178" si="506">T$113/10*$C176/(2+$E$12)</f>
        <v>5485.7142857142853</v>
      </c>
      <c r="U178" s="30">
        <f t="shared" si="506"/>
        <v>7968.3673469387759</v>
      </c>
      <c r="V178" s="30">
        <f t="shared" si="506"/>
        <v>10341.690962099128</v>
      </c>
      <c r="W178" s="30">
        <f t="shared" si="506"/>
        <v>12636.922115785092</v>
      </c>
      <c r="X178" s="30">
        <f t="shared" si="506"/>
        <v>14876.372939846491</v>
      </c>
      <c r="Y178" s="30">
        <f t="shared" si="506"/>
        <v>17075.980671318925</v>
      </c>
      <c r="Z178" s="30">
        <f t="shared" si="506"/>
        <v>19247.129050942087</v>
      </c>
      <c r="AA178" s="30">
        <f t="shared" si="506"/>
        <v>21397.949322101489</v>
      </c>
      <c r="AB178" s="30">
        <f t="shared" si="506"/>
        <v>23534.249515786782</v>
      </c>
      <c r="AD178" s="163"/>
      <c r="AE178" s="161"/>
      <c r="AF178" s="16" t="s">
        <v>52</v>
      </c>
      <c r="AG178" s="30">
        <f>AG$113/10*$C176/(2+$E$12)</f>
        <v>2850</v>
      </c>
      <c r="AH178" s="30">
        <f t="shared" ref="AH178:AP178" si="507">AH$113/10*$C176/(2+$E$12)</f>
        <v>5485.7142857142853</v>
      </c>
      <c r="AI178" s="30">
        <f t="shared" si="507"/>
        <v>7968.3673469387759</v>
      </c>
      <c r="AJ178" s="30">
        <f t="shared" si="507"/>
        <v>10341.690962099128</v>
      </c>
      <c r="AK178" s="30">
        <f t="shared" si="507"/>
        <v>12636.922115785092</v>
      </c>
      <c r="AL178" s="30">
        <f t="shared" si="507"/>
        <v>14876.372939846491</v>
      </c>
      <c r="AM178" s="30">
        <f t="shared" si="507"/>
        <v>17075.980671318925</v>
      </c>
      <c r="AN178" s="30">
        <f t="shared" si="507"/>
        <v>19247.129050942087</v>
      </c>
      <c r="AO178" s="30">
        <f t="shared" si="507"/>
        <v>21397.949322101489</v>
      </c>
      <c r="AP178" s="30">
        <f t="shared" si="507"/>
        <v>23534.249515786782</v>
      </c>
      <c r="AR178" s="163"/>
      <c r="AS178" s="161"/>
      <c r="AT178" s="16" t="s">
        <v>52</v>
      </c>
      <c r="AU178" s="30">
        <f>AU$113/10*$C176/(2+$E$12)</f>
        <v>2850</v>
      </c>
      <c r="AV178" s="30">
        <f t="shared" ref="AV178:BD178" si="508">AV$113/10*$C176/(2+$E$12)</f>
        <v>5485.7142857142853</v>
      </c>
      <c r="AW178" s="30">
        <f t="shared" si="508"/>
        <v>7968.3673469387759</v>
      </c>
      <c r="AX178" s="30">
        <f t="shared" si="508"/>
        <v>10341.690962099128</v>
      </c>
      <c r="AY178" s="30">
        <f t="shared" si="508"/>
        <v>12636.922115785092</v>
      </c>
      <c r="AZ178" s="30">
        <f t="shared" si="508"/>
        <v>14876.372939846491</v>
      </c>
      <c r="BA178" s="30">
        <f t="shared" si="508"/>
        <v>17075.980671318925</v>
      </c>
      <c r="BB178" s="30">
        <f t="shared" si="508"/>
        <v>19247.129050942087</v>
      </c>
      <c r="BC178" s="30">
        <f t="shared" si="508"/>
        <v>21397.949322101489</v>
      </c>
      <c r="BD178" s="30">
        <f t="shared" si="508"/>
        <v>23534.249515786782</v>
      </c>
      <c r="BF178" s="163"/>
      <c r="BG178" s="161"/>
      <c r="BH178" s="16" t="s">
        <v>52</v>
      </c>
      <c r="BI178" s="30">
        <f>BI$113/10*$C176/(2+$E$12)</f>
        <v>2850</v>
      </c>
      <c r="BJ178" s="30">
        <f t="shared" ref="BJ178:BR178" si="509">BJ$113/10*$C176/(2+$E$12)</f>
        <v>5485.7142857142853</v>
      </c>
      <c r="BK178" s="30">
        <f t="shared" si="509"/>
        <v>7968.3673469387759</v>
      </c>
      <c r="BL178" s="30">
        <f t="shared" si="509"/>
        <v>10341.690962099128</v>
      </c>
      <c r="BM178" s="30">
        <f t="shared" si="509"/>
        <v>12636.922115785092</v>
      </c>
      <c r="BN178" s="30">
        <f t="shared" si="509"/>
        <v>14876.372939846491</v>
      </c>
      <c r="BO178" s="30">
        <f t="shared" si="509"/>
        <v>17075.980671318925</v>
      </c>
      <c r="BP178" s="30">
        <f t="shared" si="509"/>
        <v>19247.129050942087</v>
      </c>
      <c r="BQ178" s="30">
        <f t="shared" si="509"/>
        <v>21397.949322101489</v>
      </c>
      <c r="BR178" s="30">
        <f t="shared" si="509"/>
        <v>23534.249515786782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357.14285714285711</v>
      </c>
      <c r="F179" s="28">
        <f t="shared" ref="F179:N179" si="510">F$127/10*$C179/(2+$E$12)</f>
        <v>255.10204081632654</v>
      </c>
      <c r="G179" s="28">
        <f t="shared" si="510"/>
        <v>182.21574344023324</v>
      </c>
      <c r="H179" s="28">
        <f t="shared" si="510"/>
        <v>130.15410245730945</v>
      </c>
      <c r="I179" s="28">
        <f t="shared" si="510"/>
        <v>92.967216040935327</v>
      </c>
      <c r="J179" s="28">
        <f t="shared" si="510"/>
        <v>66.405154314953805</v>
      </c>
      <c r="K179" s="28">
        <f t="shared" si="510"/>
        <v>47.43225308210986</v>
      </c>
      <c r="L179" s="28">
        <f t="shared" si="510"/>
        <v>33.88018077293561</v>
      </c>
      <c r="M179" s="28">
        <f t="shared" si="510"/>
        <v>24.200129123525439</v>
      </c>
      <c r="N179" s="28">
        <f t="shared" si="510"/>
        <v>17.285806516803884</v>
      </c>
      <c r="P179" s="163" t="s">
        <v>71</v>
      </c>
      <c r="Q179" s="162">
        <v>20000</v>
      </c>
      <c r="R179" s="58" t="s">
        <v>19</v>
      </c>
      <c r="S179" s="28">
        <f>S$127/10*$C179/(2+$E$12)</f>
        <v>357.14285714285711</v>
      </c>
      <c r="T179" s="28">
        <f t="shared" ref="T179:AB179" si="511">T$127/10*$C179/(2+$E$12)</f>
        <v>255.10204081632654</v>
      </c>
      <c r="U179" s="28">
        <f t="shared" si="511"/>
        <v>182.21574344023324</v>
      </c>
      <c r="V179" s="28">
        <f t="shared" si="511"/>
        <v>130.15410245730945</v>
      </c>
      <c r="W179" s="28">
        <f t="shared" si="511"/>
        <v>92.967216040935327</v>
      </c>
      <c r="X179" s="28">
        <f t="shared" si="511"/>
        <v>66.405154314953805</v>
      </c>
      <c r="Y179" s="28">
        <f t="shared" si="511"/>
        <v>47.43225308210986</v>
      </c>
      <c r="Z179" s="28">
        <f t="shared" si="511"/>
        <v>33.88018077293561</v>
      </c>
      <c r="AA179" s="28">
        <f t="shared" si="511"/>
        <v>24.200129123525439</v>
      </c>
      <c r="AB179" s="28">
        <f t="shared" si="511"/>
        <v>17.285806516803884</v>
      </c>
      <c r="AD179" s="163" t="s">
        <v>71</v>
      </c>
      <c r="AE179" s="162">
        <v>20000</v>
      </c>
      <c r="AF179" s="58" t="s">
        <v>19</v>
      </c>
      <c r="AG179" s="28">
        <f>AG$127/10*$C179/(2+$E$12)</f>
        <v>357.14285714285711</v>
      </c>
      <c r="AH179" s="28">
        <f t="shared" ref="AH179:AP179" si="512">AH$127/10*$C179/(2+$E$12)</f>
        <v>255.10204081632654</v>
      </c>
      <c r="AI179" s="28">
        <f t="shared" si="512"/>
        <v>182.21574344023324</v>
      </c>
      <c r="AJ179" s="28">
        <f t="shared" si="512"/>
        <v>130.15410245730945</v>
      </c>
      <c r="AK179" s="28">
        <f t="shared" si="512"/>
        <v>92.967216040935327</v>
      </c>
      <c r="AL179" s="28">
        <f t="shared" si="512"/>
        <v>66.405154314953805</v>
      </c>
      <c r="AM179" s="28">
        <f t="shared" si="512"/>
        <v>47.43225308210986</v>
      </c>
      <c r="AN179" s="28">
        <f t="shared" si="512"/>
        <v>33.88018077293561</v>
      </c>
      <c r="AO179" s="28">
        <f t="shared" si="512"/>
        <v>24.200129123525439</v>
      </c>
      <c r="AP179" s="28">
        <f t="shared" si="512"/>
        <v>17.285806516803884</v>
      </c>
      <c r="AR179" s="163" t="s">
        <v>71</v>
      </c>
      <c r="AS179" s="162">
        <v>20000</v>
      </c>
      <c r="AT179" s="58" t="s">
        <v>19</v>
      </c>
      <c r="AU179" s="28">
        <f>AU$127/10*$C179/(2+$E$12)</f>
        <v>357.14285714285711</v>
      </c>
      <c r="AV179" s="28">
        <f t="shared" ref="AV179:BD179" si="513">AV$127/10*$C179/(2+$E$12)</f>
        <v>255.10204081632654</v>
      </c>
      <c r="AW179" s="28">
        <f t="shared" si="513"/>
        <v>182.21574344023324</v>
      </c>
      <c r="AX179" s="28">
        <f t="shared" si="513"/>
        <v>130.15410245730945</v>
      </c>
      <c r="AY179" s="28">
        <f t="shared" si="513"/>
        <v>92.967216040935327</v>
      </c>
      <c r="AZ179" s="28">
        <f t="shared" si="513"/>
        <v>66.405154314953805</v>
      </c>
      <c r="BA179" s="28">
        <f t="shared" si="513"/>
        <v>47.43225308210986</v>
      </c>
      <c r="BB179" s="28">
        <f t="shared" si="513"/>
        <v>33.88018077293561</v>
      </c>
      <c r="BC179" s="28">
        <f t="shared" si="513"/>
        <v>24.200129123525439</v>
      </c>
      <c r="BD179" s="28">
        <f t="shared" si="513"/>
        <v>17.285806516803884</v>
      </c>
      <c r="BF179" s="163" t="s">
        <v>71</v>
      </c>
      <c r="BG179" s="162">
        <v>20000</v>
      </c>
      <c r="BH179" s="58" t="s">
        <v>19</v>
      </c>
      <c r="BI179" s="28">
        <f>BI$127/10*$C179/(2+$E$12)</f>
        <v>357.14285714285711</v>
      </c>
      <c r="BJ179" s="28">
        <f t="shared" ref="BJ179:BR179" si="514">BJ$127/10*$C179/(2+$E$12)</f>
        <v>255.10204081632654</v>
      </c>
      <c r="BK179" s="28">
        <f t="shared" si="514"/>
        <v>182.21574344023324</v>
      </c>
      <c r="BL179" s="28">
        <f t="shared" si="514"/>
        <v>130.15410245730945</v>
      </c>
      <c r="BM179" s="28">
        <f t="shared" si="514"/>
        <v>92.967216040935327</v>
      </c>
      <c r="BN179" s="28">
        <f t="shared" si="514"/>
        <v>66.405154314953805</v>
      </c>
      <c r="BO179" s="28">
        <f t="shared" si="514"/>
        <v>47.43225308210986</v>
      </c>
      <c r="BP179" s="28">
        <f t="shared" si="514"/>
        <v>33.88018077293561</v>
      </c>
      <c r="BQ179" s="28">
        <f t="shared" si="514"/>
        <v>24.200129123525439</v>
      </c>
      <c r="BR179" s="28">
        <f t="shared" si="514"/>
        <v>17.285806516803884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203.51639197953233</v>
      </c>
      <c r="J180" s="28"/>
      <c r="K180" s="28"/>
      <c r="L180" s="28"/>
      <c r="M180" s="28"/>
      <c r="N180" s="28">
        <f>SUM(E179:N179)/10</f>
        <v>120.67854837079901</v>
      </c>
      <c r="P180" s="163"/>
      <c r="Q180" s="162"/>
      <c r="R180" s="20" t="s">
        <v>22</v>
      </c>
      <c r="S180" s="28"/>
      <c r="T180" s="28"/>
      <c r="U180" s="28"/>
      <c r="V180" s="28"/>
      <c r="W180" s="28">
        <f>SUM(S179:W179)/5</f>
        <v>203.51639197953233</v>
      </c>
      <c r="X180" s="28"/>
      <c r="Y180" s="28"/>
      <c r="Z180" s="28"/>
      <c r="AA180" s="28"/>
      <c r="AB180" s="28">
        <f>SUM(S179:AB179)/10</f>
        <v>120.67854837079901</v>
      </c>
      <c r="AD180" s="163"/>
      <c r="AE180" s="162"/>
      <c r="AF180" s="20" t="s">
        <v>22</v>
      </c>
      <c r="AG180" s="28"/>
      <c r="AH180" s="28"/>
      <c r="AI180" s="28"/>
      <c r="AJ180" s="28"/>
      <c r="AK180" s="28">
        <f>SUM(AG179:AK179)/5</f>
        <v>203.51639197953233</v>
      </c>
      <c r="AL180" s="28"/>
      <c r="AM180" s="28"/>
      <c r="AN180" s="28"/>
      <c r="AO180" s="28"/>
      <c r="AP180" s="28">
        <f>SUM(AG179:AP179)/10</f>
        <v>120.67854837079901</v>
      </c>
      <c r="AR180" s="163"/>
      <c r="AS180" s="162"/>
      <c r="AT180" s="20" t="s">
        <v>22</v>
      </c>
      <c r="AU180" s="28"/>
      <c r="AV180" s="28"/>
      <c r="AW180" s="28"/>
      <c r="AX180" s="28"/>
      <c r="AY180" s="28">
        <f>SUM(AU179:AY179)/5</f>
        <v>203.51639197953233</v>
      </c>
      <c r="AZ180" s="28"/>
      <c r="BA180" s="28"/>
      <c r="BB180" s="28"/>
      <c r="BC180" s="28"/>
      <c r="BD180" s="28">
        <f>SUM(AU179:BD179)/10</f>
        <v>120.67854837079901</v>
      </c>
      <c r="BF180" s="163"/>
      <c r="BG180" s="162"/>
      <c r="BH180" s="20" t="s">
        <v>22</v>
      </c>
      <c r="BI180" s="28"/>
      <c r="BJ180" s="28"/>
      <c r="BK180" s="28"/>
      <c r="BL180" s="28"/>
      <c r="BM180" s="28">
        <f>SUM(BI179:BM179)/5</f>
        <v>203.51639197953233</v>
      </c>
      <c r="BN180" s="28"/>
      <c r="BO180" s="28"/>
      <c r="BP180" s="28"/>
      <c r="BQ180" s="28"/>
      <c r="BR180" s="28">
        <f>SUM(BI179:BR179)/10</f>
        <v>120.67854837079901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357.14285714285711</v>
      </c>
      <c r="F181" s="28">
        <f t="shared" ref="F181:N181" si="515">F$128/10*$C179/(2+$E$12)</f>
        <v>612.24489795918362</v>
      </c>
      <c r="G181" s="28">
        <f t="shared" si="515"/>
        <v>794.46064139941689</v>
      </c>
      <c r="H181" s="28">
        <f t="shared" si="515"/>
        <v>924.6147438567267</v>
      </c>
      <c r="I181" s="28">
        <f t="shared" si="515"/>
        <v>1017.5819598976617</v>
      </c>
      <c r="J181" s="28">
        <f t="shared" si="515"/>
        <v>1083.9871142126156</v>
      </c>
      <c r="K181" s="28">
        <f t="shared" si="515"/>
        <v>1131.4193672947247</v>
      </c>
      <c r="L181" s="28">
        <f t="shared" si="515"/>
        <v>1165.2995480676591</v>
      </c>
      <c r="M181" s="28">
        <f t="shared" si="515"/>
        <v>1189.4996771911883</v>
      </c>
      <c r="N181" s="28">
        <f t="shared" si="515"/>
        <v>1206.7854837079935</v>
      </c>
      <c r="P181" s="163"/>
      <c r="Q181" s="162"/>
      <c r="R181" s="20" t="s">
        <v>52</v>
      </c>
      <c r="S181" s="28">
        <f>S$128/10*$C179/(2+$E$12)</f>
        <v>357.14285714285711</v>
      </c>
      <c r="T181" s="28">
        <f t="shared" ref="T181:AB181" si="516">T$128/10*$C179/(2+$E$12)</f>
        <v>612.24489795918362</v>
      </c>
      <c r="U181" s="28">
        <f t="shared" si="516"/>
        <v>794.46064139941689</v>
      </c>
      <c r="V181" s="28">
        <f t="shared" si="516"/>
        <v>924.6147438567267</v>
      </c>
      <c r="W181" s="28">
        <f t="shared" si="516"/>
        <v>1017.5819598976617</v>
      </c>
      <c r="X181" s="28">
        <f t="shared" si="516"/>
        <v>1083.9871142126156</v>
      </c>
      <c r="Y181" s="28">
        <f t="shared" si="516"/>
        <v>1131.4193672947247</v>
      </c>
      <c r="Z181" s="28">
        <f t="shared" si="516"/>
        <v>1165.2995480676591</v>
      </c>
      <c r="AA181" s="28">
        <f t="shared" si="516"/>
        <v>1189.4996771911883</v>
      </c>
      <c r="AB181" s="28">
        <f t="shared" si="516"/>
        <v>1206.7854837079935</v>
      </c>
      <c r="AD181" s="163"/>
      <c r="AE181" s="162"/>
      <c r="AF181" s="20" t="s">
        <v>52</v>
      </c>
      <c r="AG181" s="28">
        <f>AG$128/10*$C179/(2+$E$12)</f>
        <v>357.14285714285711</v>
      </c>
      <c r="AH181" s="28">
        <f t="shared" ref="AH181:AP181" si="517">AH$128/10*$C179/(2+$E$12)</f>
        <v>612.24489795918362</v>
      </c>
      <c r="AI181" s="28">
        <f t="shared" si="517"/>
        <v>794.46064139941689</v>
      </c>
      <c r="AJ181" s="28">
        <f t="shared" si="517"/>
        <v>924.6147438567267</v>
      </c>
      <c r="AK181" s="28">
        <f t="shared" si="517"/>
        <v>1017.5819598976617</v>
      </c>
      <c r="AL181" s="28">
        <f t="shared" si="517"/>
        <v>1083.9871142126156</v>
      </c>
      <c r="AM181" s="28">
        <f t="shared" si="517"/>
        <v>1131.4193672947247</v>
      </c>
      <c r="AN181" s="28">
        <f t="shared" si="517"/>
        <v>1165.2995480676591</v>
      </c>
      <c r="AO181" s="28">
        <f t="shared" si="517"/>
        <v>1189.4996771911883</v>
      </c>
      <c r="AP181" s="28">
        <f t="shared" si="517"/>
        <v>1206.7854837079935</v>
      </c>
      <c r="AR181" s="163"/>
      <c r="AS181" s="162"/>
      <c r="AT181" s="20" t="s">
        <v>52</v>
      </c>
      <c r="AU181" s="28">
        <f>AU$128/10*$C179/(2+$E$12)</f>
        <v>357.14285714285711</v>
      </c>
      <c r="AV181" s="28">
        <f t="shared" ref="AV181:BD181" si="518">AV$128/10*$C179/(2+$E$12)</f>
        <v>612.24489795918362</v>
      </c>
      <c r="AW181" s="28">
        <f t="shared" si="518"/>
        <v>794.46064139941689</v>
      </c>
      <c r="AX181" s="28">
        <f t="shared" si="518"/>
        <v>924.6147438567267</v>
      </c>
      <c r="AY181" s="28">
        <f t="shared" si="518"/>
        <v>1017.5819598976617</v>
      </c>
      <c r="AZ181" s="28">
        <f t="shared" si="518"/>
        <v>1083.9871142126156</v>
      </c>
      <c r="BA181" s="28">
        <f t="shared" si="518"/>
        <v>1131.4193672947247</v>
      </c>
      <c r="BB181" s="28">
        <f t="shared" si="518"/>
        <v>1165.2995480676591</v>
      </c>
      <c r="BC181" s="28">
        <f t="shared" si="518"/>
        <v>1189.4996771911883</v>
      </c>
      <c r="BD181" s="28">
        <f t="shared" si="518"/>
        <v>1206.7854837079935</v>
      </c>
      <c r="BF181" s="163"/>
      <c r="BG181" s="162"/>
      <c r="BH181" s="20" t="s">
        <v>52</v>
      </c>
      <c r="BI181" s="28">
        <f>BI$128/10*$C179/(2+$E$12)</f>
        <v>357.14285714285711</v>
      </c>
      <c r="BJ181" s="28">
        <f t="shared" ref="BJ181:BR181" si="519">BJ$128/10*$C179/(2+$E$12)</f>
        <v>612.24489795918362</v>
      </c>
      <c r="BK181" s="28">
        <f t="shared" si="519"/>
        <v>794.46064139941689</v>
      </c>
      <c r="BL181" s="28">
        <f t="shared" si="519"/>
        <v>924.6147438567267</v>
      </c>
      <c r="BM181" s="28">
        <f t="shared" si="519"/>
        <v>1017.5819598976617</v>
      </c>
      <c r="BN181" s="28">
        <f t="shared" si="519"/>
        <v>1083.9871142126156</v>
      </c>
      <c r="BO181" s="28">
        <f t="shared" si="519"/>
        <v>1131.4193672947247</v>
      </c>
      <c r="BP181" s="28">
        <f t="shared" si="519"/>
        <v>1165.2995480676591</v>
      </c>
      <c r="BQ181" s="28">
        <f t="shared" si="519"/>
        <v>1189.4996771911883</v>
      </c>
      <c r="BR181" s="28">
        <f t="shared" si="519"/>
        <v>1206.7854837079935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7142.8571428571422</v>
      </c>
      <c r="F182" s="28">
        <f t="shared" ref="F182:N182" si="520">F$127/10*$C182/(2+$E$12)</f>
        <v>5102.0408163265301</v>
      </c>
      <c r="G182" s="28">
        <f t="shared" si="520"/>
        <v>3644.3148688046645</v>
      </c>
      <c r="H182" s="28">
        <f t="shared" si="520"/>
        <v>2603.0820491461891</v>
      </c>
      <c r="I182" s="28">
        <f t="shared" si="520"/>
        <v>1859.3443208187066</v>
      </c>
      <c r="J182" s="28">
        <f t="shared" si="520"/>
        <v>1328.1030862990763</v>
      </c>
      <c r="K182" s="28">
        <f t="shared" si="520"/>
        <v>948.64506164219711</v>
      </c>
      <c r="L182" s="28">
        <f t="shared" si="520"/>
        <v>677.60361545871217</v>
      </c>
      <c r="M182" s="28">
        <f t="shared" si="520"/>
        <v>484.00258247050874</v>
      </c>
      <c r="N182" s="28">
        <f t="shared" si="520"/>
        <v>345.71613033607764</v>
      </c>
      <c r="P182" s="163"/>
      <c r="Q182" s="162">
        <v>400000</v>
      </c>
      <c r="R182" s="58" t="s">
        <v>19</v>
      </c>
      <c r="S182" s="28">
        <f>S$127/10*$C182/(2+$E$12)</f>
        <v>7142.8571428571422</v>
      </c>
      <c r="T182" s="28">
        <f t="shared" ref="T182:AB182" si="521">T$127/10*$C182/(2+$E$12)</f>
        <v>5102.0408163265301</v>
      </c>
      <c r="U182" s="28">
        <f t="shared" si="521"/>
        <v>3644.3148688046645</v>
      </c>
      <c r="V182" s="28">
        <f t="shared" si="521"/>
        <v>2603.0820491461891</v>
      </c>
      <c r="W182" s="28">
        <f t="shared" si="521"/>
        <v>1859.3443208187066</v>
      </c>
      <c r="X182" s="28">
        <f t="shared" si="521"/>
        <v>1328.1030862990763</v>
      </c>
      <c r="Y182" s="28">
        <f t="shared" si="521"/>
        <v>948.64506164219711</v>
      </c>
      <c r="Z182" s="28">
        <f t="shared" si="521"/>
        <v>677.60361545871217</v>
      </c>
      <c r="AA182" s="28">
        <f t="shared" si="521"/>
        <v>484.00258247050874</v>
      </c>
      <c r="AB182" s="28">
        <f t="shared" si="521"/>
        <v>345.71613033607764</v>
      </c>
      <c r="AD182" s="163"/>
      <c r="AE182" s="162">
        <v>400000</v>
      </c>
      <c r="AF182" s="58" t="s">
        <v>19</v>
      </c>
      <c r="AG182" s="28">
        <f>AG$127/10*$C182/(2+$E$12)</f>
        <v>7142.8571428571422</v>
      </c>
      <c r="AH182" s="28">
        <f t="shared" ref="AH182:AP182" si="522">AH$127/10*$C182/(2+$E$12)</f>
        <v>5102.0408163265301</v>
      </c>
      <c r="AI182" s="28">
        <f t="shared" si="522"/>
        <v>3644.3148688046645</v>
      </c>
      <c r="AJ182" s="28">
        <f t="shared" si="522"/>
        <v>2603.0820491461891</v>
      </c>
      <c r="AK182" s="28">
        <f t="shared" si="522"/>
        <v>1859.3443208187066</v>
      </c>
      <c r="AL182" s="28">
        <f t="shared" si="522"/>
        <v>1328.1030862990763</v>
      </c>
      <c r="AM182" s="28">
        <f t="shared" si="522"/>
        <v>948.64506164219711</v>
      </c>
      <c r="AN182" s="28">
        <f t="shared" si="522"/>
        <v>677.60361545871217</v>
      </c>
      <c r="AO182" s="28">
        <f t="shared" si="522"/>
        <v>484.00258247050874</v>
      </c>
      <c r="AP182" s="28">
        <f t="shared" si="522"/>
        <v>345.71613033607764</v>
      </c>
      <c r="AR182" s="163"/>
      <c r="AS182" s="162">
        <v>400000</v>
      </c>
      <c r="AT182" s="58" t="s">
        <v>19</v>
      </c>
      <c r="AU182" s="28">
        <f>AU$127/10*$C182/(2+$E$12)</f>
        <v>7142.8571428571422</v>
      </c>
      <c r="AV182" s="28">
        <f t="shared" ref="AV182:BD182" si="523">AV$127/10*$C182/(2+$E$12)</f>
        <v>5102.0408163265301</v>
      </c>
      <c r="AW182" s="28">
        <f t="shared" si="523"/>
        <v>3644.3148688046645</v>
      </c>
      <c r="AX182" s="28">
        <f t="shared" si="523"/>
        <v>2603.0820491461891</v>
      </c>
      <c r="AY182" s="28">
        <f t="shared" si="523"/>
        <v>1859.3443208187066</v>
      </c>
      <c r="AZ182" s="28">
        <f t="shared" si="523"/>
        <v>1328.1030862990763</v>
      </c>
      <c r="BA182" s="28">
        <f t="shared" si="523"/>
        <v>948.64506164219711</v>
      </c>
      <c r="BB182" s="28">
        <f t="shared" si="523"/>
        <v>677.60361545871217</v>
      </c>
      <c r="BC182" s="28">
        <f t="shared" si="523"/>
        <v>484.00258247050874</v>
      </c>
      <c r="BD182" s="28">
        <f t="shared" si="523"/>
        <v>345.71613033607764</v>
      </c>
      <c r="BF182" s="163"/>
      <c r="BG182" s="162">
        <v>400000</v>
      </c>
      <c r="BH182" s="58" t="s">
        <v>19</v>
      </c>
      <c r="BI182" s="28">
        <f>BI$127/10*$C182/(2+$E$12)</f>
        <v>7142.8571428571422</v>
      </c>
      <c r="BJ182" s="28">
        <f t="shared" ref="BJ182:BR182" si="524">BJ$127/10*$C182/(2+$E$12)</f>
        <v>5102.0408163265301</v>
      </c>
      <c r="BK182" s="28">
        <f t="shared" si="524"/>
        <v>3644.3148688046645</v>
      </c>
      <c r="BL182" s="28">
        <f t="shared" si="524"/>
        <v>2603.0820491461891</v>
      </c>
      <c r="BM182" s="28">
        <f t="shared" si="524"/>
        <v>1859.3443208187066</v>
      </c>
      <c r="BN182" s="28">
        <f t="shared" si="524"/>
        <v>1328.1030862990763</v>
      </c>
      <c r="BO182" s="28">
        <f t="shared" si="524"/>
        <v>948.64506164219711</v>
      </c>
      <c r="BP182" s="28">
        <f t="shared" si="524"/>
        <v>677.60361545871217</v>
      </c>
      <c r="BQ182" s="28">
        <f t="shared" si="524"/>
        <v>484.00258247050874</v>
      </c>
      <c r="BR182" s="28">
        <f t="shared" si="524"/>
        <v>345.71613033607764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4070.3278395906464</v>
      </c>
      <c r="J183" s="28"/>
      <c r="K183" s="28"/>
      <c r="L183" s="28"/>
      <c r="M183" s="28"/>
      <c r="N183" s="28">
        <f>SUM(E182:N182)/10</f>
        <v>2413.5709674159802</v>
      </c>
      <c r="P183" s="163"/>
      <c r="Q183" s="162"/>
      <c r="R183" s="20" t="s">
        <v>22</v>
      </c>
      <c r="S183" s="28"/>
      <c r="T183" s="28"/>
      <c r="U183" s="28"/>
      <c r="V183" s="28"/>
      <c r="W183" s="28">
        <f>SUM(S182:W182)/5</f>
        <v>4070.3278395906464</v>
      </c>
      <c r="X183" s="28"/>
      <c r="Y183" s="28"/>
      <c r="Z183" s="28"/>
      <c r="AA183" s="28"/>
      <c r="AB183" s="28">
        <f>SUM(S182:AB182)/10</f>
        <v>2413.5709674159802</v>
      </c>
      <c r="AD183" s="163"/>
      <c r="AE183" s="162"/>
      <c r="AF183" s="20" t="s">
        <v>22</v>
      </c>
      <c r="AG183" s="28"/>
      <c r="AH183" s="28"/>
      <c r="AI183" s="28"/>
      <c r="AJ183" s="28"/>
      <c r="AK183" s="28">
        <f>SUM(AG182:AK182)/5</f>
        <v>4070.3278395906464</v>
      </c>
      <c r="AL183" s="28"/>
      <c r="AM183" s="28"/>
      <c r="AN183" s="28"/>
      <c r="AO183" s="28"/>
      <c r="AP183" s="28">
        <f>SUM(AG182:AP182)/10</f>
        <v>2413.5709674159802</v>
      </c>
      <c r="AR183" s="163"/>
      <c r="AS183" s="162"/>
      <c r="AT183" s="20" t="s">
        <v>22</v>
      </c>
      <c r="AU183" s="28"/>
      <c r="AV183" s="28"/>
      <c r="AW183" s="28"/>
      <c r="AX183" s="28"/>
      <c r="AY183" s="28">
        <f>SUM(AU182:AY182)/5</f>
        <v>4070.3278395906464</v>
      </c>
      <c r="AZ183" s="28"/>
      <c r="BA183" s="28"/>
      <c r="BB183" s="28"/>
      <c r="BC183" s="28"/>
      <c r="BD183" s="28">
        <f>SUM(AU182:BD182)/10</f>
        <v>2413.5709674159802</v>
      </c>
      <c r="BF183" s="163"/>
      <c r="BG183" s="162"/>
      <c r="BH183" s="20" t="s">
        <v>22</v>
      </c>
      <c r="BI183" s="28"/>
      <c r="BJ183" s="28"/>
      <c r="BK183" s="28"/>
      <c r="BL183" s="28"/>
      <c r="BM183" s="28">
        <f>SUM(BI182:BM182)/5</f>
        <v>4070.3278395906464</v>
      </c>
      <c r="BN183" s="28"/>
      <c r="BO183" s="28"/>
      <c r="BP183" s="28"/>
      <c r="BQ183" s="28"/>
      <c r="BR183" s="28">
        <f>SUM(BI182:BR182)/10</f>
        <v>2413.5709674159802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7142.8571428571422</v>
      </c>
      <c r="F184" s="28">
        <f t="shared" ref="F184:N184" si="525">F$128/10*$C182/(2+$E$12)</f>
        <v>12244.897959183671</v>
      </c>
      <c r="G184" s="28">
        <f t="shared" si="525"/>
        <v>15889.212827988335</v>
      </c>
      <c r="H184" s="28">
        <f t="shared" si="525"/>
        <v>18492.294877134533</v>
      </c>
      <c r="I184" s="28">
        <f t="shared" si="525"/>
        <v>20351.639197953235</v>
      </c>
      <c r="J184" s="28">
        <f t="shared" si="525"/>
        <v>21679.742284252308</v>
      </c>
      <c r="K184" s="28">
        <f t="shared" si="525"/>
        <v>22628.387345894498</v>
      </c>
      <c r="L184" s="28">
        <f t="shared" si="525"/>
        <v>23305.990961353182</v>
      </c>
      <c r="M184" s="28">
        <f t="shared" si="525"/>
        <v>23789.993543823763</v>
      </c>
      <c r="N184" s="28">
        <f t="shared" si="525"/>
        <v>24135.709674159869</v>
      </c>
      <c r="P184" s="163"/>
      <c r="Q184" s="162"/>
      <c r="R184" s="20" t="s">
        <v>52</v>
      </c>
      <c r="S184" s="28">
        <f>S$128/10*$C182/(2+$E$12)</f>
        <v>7142.8571428571422</v>
      </c>
      <c r="T184" s="28">
        <f t="shared" ref="T184:AB184" si="526">T$128/10*$C182/(2+$E$12)</f>
        <v>12244.897959183671</v>
      </c>
      <c r="U184" s="28">
        <f t="shared" si="526"/>
        <v>15889.212827988335</v>
      </c>
      <c r="V184" s="28">
        <f t="shared" si="526"/>
        <v>18492.294877134533</v>
      </c>
      <c r="W184" s="28">
        <f t="shared" si="526"/>
        <v>20351.639197953235</v>
      </c>
      <c r="X184" s="28">
        <f t="shared" si="526"/>
        <v>21679.742284252308</v>
      </c>
      <c r="Y184" s="28">
        <f t="shared" si="526"/>
        <v>22628.387345894498</v>
      </c>
      <c r="Z184" s="28">
        <f t="shared" si="526"/>
        <v>23305.990961353182</v>
      </c>
      <c r="AA184" s="28">
        <f t="shared" si="526"/>
        <v>23789.993543823763</v>
      </c>
      <c r="AB184" s="28">
        <f t="shared" si="526"/>
        <v>24135.709674159869</v>
      </c>
      <c r="AD184" s="163"/>
      <c r="AE184" s="162"/>
      <c r="AF184" s="20" t="s">
        <v>52</v>
      </c>
      <c r="AG184" s="28">
        <f>AG$128/10*$C182/(2+$E$12)</f>
        <v>7142.8571428571422</v>
      </c>
      <c r="AH184" s="28">
        <f t="shared" ref="AH184:AP184" si="527">AH$128/10*$C182/(2+$E$12)</f>
        <v>12244.897959183671</v>
      </c>
      <c r="AI184" s="28">
        <f t="shared" si="527"/>
        <v>15889.212827988335</v>
      </c>
      <c r="AJ184" s="28">
        <f t="shared" si="527"/>
        <v>18492.294877134533</v>
      </c>
      <c r="AK184" s="28">
        <f t="shared" si="527"/>
        <v>20351.639197953235</v>
      </c>
      <c r="AL184" s="28">
        <f t="shared" si="527"/>
        <v>21679.742284252308</v>
      </c>
      <c r="AM184" s="28">
        <f t="shared" si="527"/>
        <v>22628.387345894498</v>
      </c>
      <c r="AN184" s="28">
        <f t="shared" si="527"/>
        <v>23305.990961353182</v>
      </c>
      <c r="AO184" s="28">
        <f t="shared" si="527"/>
        <v>23789.993543823763</v>
      </c>
      <c r="AP184" s="28">
        <f t="shared" si="527"/>
        <v>24135.709674159869</v>
      </c>
      <c r="AR184" s="163"/>
      <c r="AS184" s="162"/>
      <c r="AT184" s="20" t="s">
        <v>52</v>
      </c>
      <c r="AU184" s="28">
        <f>AU$128/10*$C182/(2+$E$12)</f>
        <v>7142.8571428571422</v>
      </c>
      <c r="AV184" s="28">
        <f t="shared" ref="AV184:BD184" si="528">AV$128/10*$C182/(2+$E$12)</f>
        <v>12244.897959183671</v>
      </c>
      <c r="AW184" s="28">
        <f t="shared" si="528"/>
        <v>15889.212827988335</v>
      </c>
      <c r="AX184" s="28">
        <f t="shared" si="528"/>
        <v>18492.294877134533</v>
      </c>
      <c r="AY184" s="28">
        <f t="shared" si="528"/>
        <v>20351.639197953235</v>
      </c>
      <c r="AZ184" s="28">
        <f t="shared" si="528"/>
        <v>21679.742284252308</v>
      </c>
      <c r="BA184" s="28">
        <f t="shared" si="528"/>
        <v>22628.387345894498</v>
      </c>
      <c r="BB184" s="28">
        <f t="shared" si="528"/>
        <v>23305.990961353182</v>
      </c>
      <c r="BC184" s="28">
        <f t="shared" si="528"/>
        <v>23789.993543823763</v>
      </c>
      <c r="BD184" s="28">
        <f t="shared" si="528"/>
        <v>24135.709674159869</v>
      </c>
      <c r="BF184" s="163"/>
      <c r="BG184" s="162"/>
      <c r="BH184" s="20" t="s">
        <v>52</v>
      </c>
      <c r="BI184" s="28">
        <f>BI$128/10*$C182/(2+$E$12)</f>
        <v>7142.8571428571422</v>
      </c>
      <c r="BJ184" s="28">
        <f t="shared" ref="BJ184:BR184" si="529">BJ$128/10*$C182/(2+$E$12)</f>
        <v>12244.897959183671</v>
      </c>
      <c r="BK184" s="28">
        <f t="shared" si="529"/>
        <v>15889.212827988335</v>
      </c>
      <c r="BL184" s="28">
        <f t="shared" si="529"/>
        <v>18492.294877134533</v>
      </c>
      <c r="BM184" s="28">
        <f t="shared" si="529"/>
        <v>20351.639197953235</v>
      </c>
      <c r="BN184" s="28">
        <f t="shared" si="529"/>
        <v>21679.742284252308</v>
      </c>
      <c r="BO184" s="28">
        <f t="shared" si="529"/>
        <v>22628.387345894498</v>
      </c>
      <c r="BP184" s="28">
        <f t="shared" si="529"/>
        <v>23305.990961353182</v>
      </c>
      <c r="BQ184" s="28">
        <f t="shared" si="529"/>
        <v>23789.993543823763</v>
      </c>
      <c r="BR184" s="28">
        <f t="shared" si="529"/>
        <v>24135.709674159869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17857.142857142855</v>
      </c>
      <c r="F185" s="30">
        <f t="shared" ref="F185:N185" si="530">F$127/10*$C185/(2+$E$12)</f>
        <v>12755.102040816326</v>
      </c>
      <c r="G185" s="30">
        <f t="shared" si="530"/>
        <v>9110.7871720116618</v>
      </c>
      <c r="H185" s="30">
        <f t="shared" si="530"/>
        <v>6507.7051228654718</v>
      </c>
      <c r="I185" s="30">
        <f t="shared" si="530"/>
        <v>4648.3608020467664</v>
      </c>
      <c r="J185" s="30">
        <f t="shared" si="530"/>
        <v>3320.2577157476903</v>
      </c>
      <c r="K185" s="30">
        <f t="shared" si="530"/>
        <v>2371.6126541054928</v>
      </c>
      <c r="L185" s="30">
        <f t="shared" si="530"/>
        <v>1694.0090386467807</v>
      </c>
      <c r="M185" s="30">
        <f t="shared" si="530"/>
        <v>1210.0064561762717</v>
      </c>
      <c r="N185" s="30">
        <f t="shared" si="530"/>
        <v>864.29032584019421</v>
      </c>
      <c r="P185" s="163"/>
      <c r="Q185" s="161">
        <v>1000000</v>
      </c>
      <c r="R185" s="16" t="s">
        <v>19</v>
      </c>
      <c r="S185" s="30">
        <f>S$127/10*$C185/(2+$E$12)</f>
        <v>17857.142857142855</v>
      </c>
      <c r="T185" s="30">
        <f t="shared" ref="T185:AB185" si="531">T$127/10*$C185/(2+$E$12)</f>
        <v>12755.102040816326</v>
      </c>
      <c r="U185" s="30">
        <f t="shared" si="531"/>
        <v>9110.7871720116618</v>
      </c>
      <c r="V185" s="30">
        <f t="shared" si="531"/>
        <v>6507.7051228654718</v>
      </c>
      <c r="W185" s="30">
        <f t="shared" si="531"/>
        <v>4648.3608020467664</v>
      </c>
      <c r="X185" s="30">
        <f t="shared" si="531"/>
        <v>3320.2577157476903</v>
      </c>
      <c r="Y185" s="30">
        <f t="shared" si="531"/>
        <v>2371.6126541054928</v>
      </c>
      <c r="Z185" s="30">
        <f t="shared" si="531"/>
        <v>1694.0090386467807</v>
      </c>
      <c r="AA185" s="30">
        <f t="shared" si="531"/>
        <v>1210.0064561762717</v>
      </c>
      <c r="AB185" s="30">
        <f t="shared" si="531"/>
        <v>864.29032584019421</v>
      </c>
      <c r="AD185" s="163"/>
      <c r="AE185" s="161">
        <v>1000000</v>
      </c>
      <c r="AF185" s="16" t="s">
        <v>19</v>
      </c>
      <c r="AG185" s="30">
        <f>AG$127/10*$C185/(2+$E$12)</f>
        <v>17857.142857142855</v>
      </c>
      <c r="AH185" s="30">
        <f t="shared" ref="AH185:AP185" si="532">AH$127/10*$C185/(2+$E$12)</f>
        <v>12755.102040816326</v>
      </c>
      <c r="AI185" s="30">
        <f t="shared" si="532"/>
        <v>9110.7871720116618</v>
      </c>
      <c r="AJ185" s="30">
        <f t="shared" si="532"/>
        <v>6507.7051228654718</v>
      </c>
      <c r="AK185" s="30">
        <f t="shared" si="532"/>
        <v>4648.3608020467664</v>
      </c>
      <c r="AL185" s="30">
        <f t="shared" si="532"/>
        <v>3320.2577157476903</v>
      </c>
      <c r="AM185" s="30">
        <f t="shared" si="532"/>
        <v>2371.6126541054928</v>
      </c>
      <c r="AN185" s="30">
        <f t="shared" si="532"/>
        <v>1694.0090386467807</v>
      </c>
      <c r="AO185" s="30">
        <f t="shared" si="532"/>
        <v>1210.0064561762717</v>
      </c>
      <c r="AP185" s="30">
        <f t="shared" si="532"/>
        <v>864.29032584019421</v>
      </c>
      <c r="AR185" s="163"/>
      <c r="AS185" s="161">
        <v>1000000</v>
      </c>
      <c r="AT185" s="16" t="s">
        <v>19</v>
      </c>
      <c r="AU185" s="30">
        <f>AU$127/10*$C185/(2+$E$12)</f>
        <v>17857.142857142855</v>
      </c>
      <c r="AV185" s="30">
        <f t="shared" ref="AV185:BD185" si="533">AV$127/10*$C185/(2+$E$12)</f>
        <v>12755.102040816326</v>
      </c>
      <c r="AW185" s="30">
        <f t="shared" si="533"/>
        <v>9110.7871720116618</v>
      </c>
      <c r="AX185" s="30">
        <f t="shared" si="533"/>
        <v>6507.7051228654718</v>
      </c>
      <c r="AY185" s="30">
        <f t="shared" si="533"/>
        <v>4648.3608020467664</v>
      </c>
      <c r="AZ185" s="30">
        <f t="shared" si="533"/>
        <v>3320.2577157476903</v>
      </c>
      <c r="BA185" s="30">
        <f t="shared" si="533"/>
        <v>2371.6126541054928</v>
      </c>
      <c r="BB185" s="30">
        <f t="shared" si="533"/>
        <v>1694.0090386467807</v>
      </c>
      <c r="BC185" s="30">
        <f t="shared" si="533"/>
        <v>1210.0064561762717</v>
      </c>
      <c r="BD185" s="30">
        <f t="shared" si="533"/>
        <v>864.29032584019421</v>
      </c>
      <c r="BF185" s="163"/>
      <c r="BG185" s="161">
        <v>1000000</v>
      </c>
      <c r="BH185" s="16" t="s">
        <v>19</v>
      </c>
      <c r="BI185" s="30">
        <f>BI$127/10*$C185/(2+$E$12)</f>
        <v>17857.142857142855</v>
      </c>
      <c r="BJ185" s="30">
        <f t="shared" ref="BJ185:BR185" si="534">BJ$127/10*$C185/(2+$E$12)</f>
        <v>12755.102040816326</v>
      </c>
      <c r="BK185" s="30">
        <f t="shared" si="534"/>
        <v>9110.7871720116618</v>
      </c>
      <c r="BL185" s="30">
        <f t="shared" si="534"/>
        <v>6507.7051228654718</v>
      </c>
      <c r="BM185" s="30">
        <f t="shared" si="534"/>
        <v>4648.3608020467664</v>
      </c>
      <c r="BN185" s="30">
        <f t="shared" si="534"/>
        <v>3320.2577157476903</v>
      </c>
      <c r="BO185" s="30">
        <f t="shared" si="534"/>
        <v>2371.6126541054928</v>
      </c>
      <c r="BP185" s="30">
        <f t="shared" si="534"/>
        <v>1694.0090386467807</v>
      </c>
      <c r="BQ185" s="30">
        <f t="shared" si="534"/>
        <v>1210.0064561762717</v>
      </c>
      <c r="BR185" s="30">
        <f t="shared" si="534"/>
        <v>864.29032584019421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10175.819598976615</v>
      </c>
      <c r="J186" s="30"/>
      <c r="K186" s="30"/>
      <c r="L186" s="30"/>
      <c r="M186" s="30"/>
      <c r="N186" s="30">
        <f>SUM(E185:N185)/10</f>
        <v>6033.9274185399499</v>
      </c>
      <c r="P186" s="163"/>
      <c r="Q186" s="161"/>
      <c r="R186" s="16" t="s">
        <v>22</v>
      </c>
      <c r="S186" s="30"/>
      <c r="T186" s="30"/>
      <c r="U186" s="30"/>
      <c r="V186" s="30"/>
      <c r="W186" s="30">
        <f>SUM(S185:W185)/5</f>
        <v>10175.819598976615</v>
      </c>
      <c r="X186" s="30"/>
      <c r="Y186" s="30"/>
      <c r="Z186" s="30"/>
      <c r="AA186" s="30"/>
      <c r="AB186" s="30">
        <f>SUM(S185:AB185)/10</f>
        <v>6033.9274185399499</v>
      </c>
      <c r="AD186" s="163"/>
      <c r="AE186" s="161"/>
      <c r="AF186" s="16" t="s">
        <v>22</v>
      </c>
      <c r="AG186" s="30"/>
      <c r="AH186" s="30"/>
      <c r="AI186" s="30"/>
      <c r="AJ186" s="30"/>
      <c r="AK186" s="30">
        <f>SUM(AG185:AK185)/5</f>
        <v>10175.819598976615</v>
      </c>
      <c r="AL186" s="30"/>
      <c r="AM186" s="30"/>
      <c r="AN186" s="30"/>
      <c r="AO186" s="30"/>
      <c r="AP186" s="30">
        <f>SUM(AG185:AP185)/10</f>
        <v>6033.9274185399499</v>
      </c>
      <c r="AR186" s="163"/>
      <c r="AS186" s="161"/>
      <c r="AT186" s="16" t="s">
        <v>22</v>
      </c>
      <c r="AU186" s="30"/>
      <c r="AV186" s="30"/>
      <c r="AW186" s="30"/>
      <c r="AX186" s="30"/>
      <c r="AY186" s="30">
        <f>SUM(AU185:AY185)/5</f>
        <v>10175.819598976615</v>
      </c>
      <c r="AZ186" s="30"/>
      <c r="BA186" s="30"/>
      <c r="BB186" s="30"/>
      <c r="BC186" s="30"/>
      <c r="BD186" s="30">
        <f>SUM(AU185:BD185)/10</f>
        <v>6033.9274185399499</v>
      </c>
      <c r="BF186" s="163"/>
      <c r="BG186" s="161"/>
      <c r="BH186" s="16" t="s">
        <v>22</v>
      </c>
      <c r="BI186" s="30"/>
      <c r="BJ186" s="30"/>
      <c r="BK186" s="30"/>
      <c r="BL186" s="30"/>
      <c r="BM186" s="30">
        <f>SUM(BI185:BM185)/5</f>
        <v>10175.819598976615</v>
      </c>
      <c r="BN186" s="30"/>
      <c r="BO186" s="30"/>
      <c r="BP186" s="30"/>
      <c r="BQ186" s="30"/>
      <c r="BR186" s="30">
        <f>SUM(BI185:BR185)/10</f>
        <v>6033.9274185399499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17857.142857142855</v>
      </c>
      <c r="F187" s="30">
        <f t="shared" ref="F187:N187" si="535">F$128/10*$C185/(2+$E$12)</f>
        <v>30612.244897959183</v>
      </c>
      <c r="G187" s="30">
        <f t="shared" si="535"/>
        <v>39723.032069970839</v>
      </c>
      <c r="H187" s="30">
        <f t="shared" si="535"/>
        <v>46230.737192836335</v>
      </c>
      <c r="I187" s="30">
        <f t="shared" si="535"/>
        <v>50879.097994883086</v>
      </c>
      <c r="J187" s="30">
        <f t="shared" si="535"/>
        <v>54199.355710630771</v>
      </c>
      <c r="K187" s="30">
        <f t="shared" si="535"/>
        <v>56570.96836473624</v>
      </c>
      <c r="L187" s="30">
        <f t="shared" si="535"/>
        <v>58264.977403382953</v>
      </c>
      <c r="M187" s="30">
        <f t="shared" si="535"/>
        <v>59474.983859559412</v>
      </c>
      <c r="N187" s="30">
        <f t="shared" si="535"/>
        <v>60339.274185399678</v>
      </c>
      <c r="P187" s="163"/>
      <c r="Q187" s="161"/>
      <c r="R187" s="16" t="s">
        <v>52</v>
      </c>
      <c r="S187" s="30">
        <f>S$128/10*$C185/(2+$E$12)</f>
        <v>17857.142857142855</v>
      </c>
      <c r="T187" s="30">
        <f t="shared" ref="T187:AB187" si="536">T$128/10*$C185/(2+$E$12)</f>
        <v>30612.244897959183</v>
      </c>
      <c r="U187" s="30">
        <f t="shared" si="536"/>
        <v>39723.032069970839</v>
      </c>
      <c r="V187" s="30">
        <f t="shared" si="536"/>
        <v>46230.737192836335</v>
      </c>
      <c r="W187" s="30">
        <f t="shared" si="536"/>
        <v>50879.097994883086</v>
      </c>
      <c r="X187" s="30">
        <f t="shared" si="536"/>
        <v>54199.355710630771</v>
      </c>
      <c r="Y187" s="30">
        <f t="shared" si="536"/>
        <v>56570.96836473624</v>
      </c>
      <c r="Z187" s="30">
        <f t="shared" si="536"/>
        <v>58264.977403382953</v>
      </c>
      <c r="AA187" s="30">
        <f t="shared" si="536"/>
        <v>59474.983859559412</v>
      </c>
      <c r="AB187" s="30">
        <f t="shared" si="536"/>
        <v>60339.274185399678</v>
      </c>
      <c r="AD187" s="163"/>
      <c r="AE187" s="161"/>
      <c r="AF187" s="16" t="s">
        <v>52</v>
      </c>
      <c r="AG187" s="30">
        <f>AG$128/10*$C185/(2+$E$12)</f>
        <v>17857.142857142855</v>
      </c>
      <c r="AH187" s="30">
        <f t="shared" ref="AH187:AP187" si="537">AH$128/10*$C185/(2+$E$12)</f>
        <v>30612.244897959183</v>
      </c>
      <c r="AI187" s="30">
        <f t="shared" si="537"/>
        <v>39723.032069970839</v>
      </c>
      <c r="AJ187" s="30">
        <f t="shared" si="537"/>
        <v>46230.737192836335</v>
      </c>
      <c r="AK187" s="30">
        <f t="shared" si="537"/>
        <v>50879.097994883086</v>
      </c>
      <c r="AL187" s="30">
        <f t="shared" si="537"/>
        <v>54199.355710630771</v>
      </c>
      <c r="AM187" s="30">
        <f t="shared" si="537"/>
        <v>56570.96836473624</v>
      </c>
      <c r="AN187" s="30">
        <f t="shared" si="537"/>
        <v>58264.977403382953</v>
      </c>
      <c r="AO187" s="30">
        <f t="shared" si="537"/>
        <v>59474.983859559412</v>
      </c>
      <c r="AP187" s="30">
        <f t="shared" si="537"/>
        <v>60339.274185399678</v>
      </c>
      <c r="AR187" s="163"/>
      <c r="AS187" s="161"/>
      <c r="AT187" s="16" t="s">
        <v>52</v>
      </c>
      <c r="AU187" s="30">
        <f>AU$128/10*$C185/(2+$E$12)</f>
        <v>17857.142857142855</v>
      </c>
      <c r="AV187" s="30">
        <f t="shared" ref="AV187:BD187" si="538">AV$128/10*$C185/(2+$E$12)</f>
        <v>30612.244897959183</v>
      </c>
      <c r="AW187" s="30">
        <f t="shared" si="538"/>
        <v>39723.032069970839</v>
      </c>
      <c r="AX187" s="30">
        <f t="shared" si="538"/>
        <v>46230.737192836335</v>
      </c>
      <c r="AY187" s="30">
        <f t="shared" si="538"/>
        <v>50879.097994883086</v>
      </c>
      <c r="AZ187" s="30">
        <f t="shared" si="538"/>
        <v>54199.355710630771</v>
      </c>
      <c r="BA187" s="30">
        <f t="shared" si="538"/>
        <v>56570.96836473624</v>
      </c>
      <c r="BB187" s="30">
        <f t="shared" si="538"/>
        <v>58264.977403382953</v>
      </c>
      <c r="BC187" s="30">
        <f t="shared" si="538"/>
        <v>59474.983859559412</v>
      </c>
      <c r="BD187" s="30">
        <f t="shared" si="538"/>
        <v>60339.274185399678</v>
      </c>
      <c r="BF187" s="163"/>
      <c r="BG187" s="161"/>
      <c r="BH187" s="16" t="s">
        <v>52</v>
      </c>
      <c r="BI187" s="30">
        <f>BI$128/10*$C185/(2+$E$12)</f>
        <v>17857.142857142855</v>
      </c>
      <c r="BJ187" s="30">
        <f t="shared" ref="BJ187:BR187" si="539">BJ$128/10*$C185/(2+$E$12)</f>
        <v>30612.244897959183</v>
      </c>
      <c r="BK187" s="30">
        <f t="shared" si="539"/>
        <v>39723.032069970839</v>
      </c>
      <c r="BL187" s="30">
        <f t="shared" si="539"/>
        <v>46230.737192836335</v>
      </c>
      <c r="BM187" s="30">
        <f t="shared" si="539"/>
        <v>50879.097994883086</v>
      </c>
      <c r="BN187" s="30">
        <f t="shared" si="539"/>
        <v>54199.355710630771</v>
      </c>
      <c r="BO187" s="30">
        <f t="shared" si="539"/>
        <v>56570.96836473624</v>
      </c>
      <c r="BP187" s="30">
        <f t="shared" si="539"/>
        <v>58264.977403382953</v>
      </c>
      <c r="BQ187" s="30">
        <f t="shared" si="539"/>
        <v>59474.983859559412</v>
      </c>
      <c r="BR187" s="30">
        <f t="shared" si="539"/>
        <v>60339.274185399678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37500</v>
      </c>
      <c r="F188" s="30">
        <f t="shared" ref="F188:N188" si="540">F$127/10*$C188/(2+$E$12)</f>
        <v>26785.714285714286</v>
      </c>
      <c r="G188" s="30">
        <f t="shared" si="540"/>
        <v>19132.65306122449</v>
      </c>
      <c r="H188" s="30">
        <f t="shared" si="540"/>
        <v>13666.180758017494</v>
      </c>
      <c r="I188" s="30">
        <f t="shared" si="540"/>
        <v>9761.55768429821</v>
      </c>
      <c r="J188" s="30">
        <f t="shared" si="540"/>
        <v>6972.5412030701491</v>
      </c>
      <c r="K188" s="30">
        <f t="shared" si="540"/>
        <v>4980.3865736215348</v>
      </c>
      <c r="L188" s="30">
        <f t="shared" si="540"/>
        <v>3557.4189811582396</v>
      </c>
      <c r="M188" s="30">
        <f t="shared" si="540"/>
        <v>2541.013557970171</v>
      </c>
      <c r="N188" s="30">
        <f t="shared" si="540"/>
        <v>1815.0096842644077</v>
      </c>
      <c r="P188" s="163"/>
      <c r="Q188" s="161">
        <v>2100000</v>
      </c>
      <c r="R188" s="16" t="s">
        <v>19</v>
      </c>
      <c r="S188" s="30">
        <f>S$127/10*$C188/(2+$E$12)</f>
        <v>37500</v>
      </c>
      <c r="T188" s="30">
        <f t="shared" ref="T188:AB188" si="541">T$127/10*$C188/(2+$E$12)</f>
        <v>26785.714285714286</v>
      </c>
      <c r="U188" s="30">
        <f t="shared" si="541"/>
        <v>19132.65306122449</v>
      </c>
      <c r="V188" s="30">
        <f t="shared" si="541"/>
        <v>13666.180758017494</v>
      </c>
      <c r="W188" s="30">
        <f t="shared" si="541"/>
        <v>9761.55768429821</v>
      </c>
      <c r="X188" s="30">
        <f t="shared" si="541"/>
        <v>6972.5412030701491</v>
      </c>
      <c r="Y188" s="30">
        <f t="shared" si="541"/>
        <v>4980.3865736215348</v>
      </c>
      <c r="Z188" s="30">
        <f t="shared" si="541"/>
        <v>3557.4189811582396</v>
      </c>
      <c r="AA188" s="30">
        <f t="shared" si="541"/>
        <v>2541.013557970171</v>
      </c>
      <c r="AB188" s="30">
        <f t="shared" si="541"/>
        <v>1815.0096842644077</v>
      </c>
      <c r="AD188" s="163"/>
      <c r="AE188" s="161">
        <v>2100000</v>
      </c>
      <c r="AF188" s="16" t="s">
        <v>19</v>
      </c>
      <c r="AG188" s="30">
        <f>AG$127/10*$C188/(2+$E$12)</f>
        <v>37500</v>
      </c>
      <c r="AH188" s="30">
        <f t="shared" ref="AH188:AP188" si="542">AH$127/10*$C188/(2+$E$12)</f>
        <v>26785.714285714286</v>
      </c>
      <c r="AI188" s="30">
        <f t="shared" si="542"/>
        <v>19132.65306122449</v>
      </c>
      <c r="AJ188" s="30">
        <f t="shared" si="542"/>
        <v>13666.180758017494</v>
      </c>
      <c r="AK188" s="30">
        <f t="shared" si="542"/>
        <v>9761.55768429821</v>
      </c>
      <c r="AL188" s="30">
        <f t="shared" si="542"/>
        <v>6972.5412030701491</v>
      </c>
      <c r="AM188" s="30">
        <f t="shared" si="542"/>
        <v>4980.3865736215348</v>
      </c>
      <c r="AN188" s="30">
        <f t="shared" si="542"/>
        <v>3557.4189811582396</v>
      </c>
      <c r="AO188" s="30">
        <f t="shared" si="542"/>
        <v>2541.013557970171</v>
      </c>
      <c r="AP188" s="30">
        <f t="shared" si="542"/>
        <v>1815.0096842644077</v>
      </c>
      <c r="AR188" s="163"/>
      <c r="AS188" s="161">
        <v>2100000</v>
      </c>
      <c r="AT188" s="16" t="s">
        <v>19</v>
      </c>
      <c r="AU188" s="30">
        <f>AU$127/10*$C188/(2+$E$12)</f>
        <v>37500</v>
      </c>
      <c r="AV188" s="30">
        <f t="shared" ref="AV188:BD188" si="543">AV$127/10*$C188/(2+$E$12)</f>
        <v>26785.714285714286</v>
      </c>
      <c r="AW188" s="30">
        <f t="shared" si="543"/>
        <v>19132.65306122449</v>
      </c>
      <c r="AX188" s="30">
        <f t="shared" si="543"/>
        <v>13666.180758017494</v>
      </c>
      <c r="AY188" s="30">
        <f t="shared" si="543"/>
        <v>9761.55768429821</v>
      </c>
      <c r="AZ188" s="30">
        <f t="shared" si="543"/>
        <v>6972.5412030701491</v>
      </c>
      <c r="BA188" s="30">
        <f t="shared" si="543"/>
        <v>4980.3865736215348</v>
      </c>
      <c r="BB188" s="30">
        <f t="shared" si="543"/>
        <v>3557.4189811582396</v>
      </c>
      <c r="BC188" s="30">
        <f t="shared" si="543"/>
        <v>2541.013557970171</v>
      </c>
      <c r="BD188" s="30">
        <f t="shared" si="543"/>
        <v>1815.0096842644077</v>
      </c>
      <c r="BF188" s="163"/>
      <c r="BG188" s="161">
        <v>2100000</v>
      </c>
      <c r="BH188" s="16" t="s">
        <v>19</v>
      </c>
      <c r="BI188" s="30">
        <f>BI$127/10*$C188/(2+$E$12)</f>
        <v>37500</v>
      </c>
      <c r="BJ188" s="30">
        <f t="shared" ref="BJ188:BR188" si="544">BJ$127/10*$C188/(2+$E$12)</f>
        <v>26785.714285714286</v>
      </c>
      <c r="BK188" s="30">
        <f t="shared" si="544"/>
        <v>19132.65306122449</v>
      </c>
      <c r="BL188" s="30">
        <f t="shared" si="544"/>
        <v>13666.180758017494</v>
      </c>
      <c r="BM188" s="30">
        <f t="shared" si="544"/>
        <v>9761.55768429821</v>
      </c>
      <c r="BN188" s="30">
        <f t="shared" si="544"/>
        <v>6972.5412030701491</v>
      </c>
      <c r="BO188" s="30">
        <f t="shared" si="544"/>
        <v>4980.3865736215348</v>
      </c>
      <c r="BP188" s="30">
        <f t="shared" si="544"/>
        <v>3557.4189811582396</v>
      </c>
      <c r="BQ188" s="30">
        <f t="shared" si="544"/>
        <v>2541.013557970171</v>
      </c>
      <c r="BR188" s="30">
        <f t="shared" si="544"/>
        <v>1815.0096842644077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21369.221157850898</v>
      </c>
      <c r="J189" s="30"/>
      <c r="K189" s="30"/>
      <c r="L189" s="30"/>
      <c r="M189" s="30"/>
      <c r="N189" s="30">
        <f>SUM(E188:N188)/10</f>
        <v>12671.247578933901</v>
      </c>
      <c r="P189" s="163"/>
      <c r="Q189" s="161"/>
      <c r="R189" s="16" t="s">
        <v>22</v>
      </c>
      <c r="S189" s="30"/>
      <c r="T189" s="30"/>
      <c r="U189" s="30"/>
      <c r="V189" s="30"/>
      <c r="W189" s="30">
        <f>SUM(S188:W188)/5</f>
        <v>21369.221157850898</v>
      </c>
      <c r="X189" s="30"/>
      <c r="Y189" s="30"/>
      <c r="Z189" s="30"/>
      <c r="AA189" s="30"/>
      <c r="AB189" s="30">
        <f>SUM(S188:AB188)/10</f>
        <v>12671.247578933901</v>
      </c>
      <c r="AD189" s="163"/>
      <c r="AE189" s="161"/>
      <c r="AF189" s="16" t="s">
        <v>22</v>
      </c>
      <c r="AG189" s="30"/>
      <c r="AH189" s="30"/>
      <c r="AI189" s="30"/>
      <c r="AJ189" s="30"/>
      <c r="AK189" s="30">
        <f>SUM(AG188:AK188)/5</f>
        <v>21369.221157850898</v>
      </c>
      <c r="AL189" s="30"/>
      <c r="AM189" s="30"/>
      <c r="AN189" s="30"/>
      <c r="AO189" s="30"/>
      <c r="AP189" s="30">
        <f>SUM(AG188:AP188)/10</f>
        <v>12671.247578933901</v>
      </c>
      <c r="AR189" s="163"/>
      <c r="AS189" s="161"/>
      <c r="AT189" s="16" t="s">
        <v>22</v>
      </c>
      <c r="AU189" s="30"/>
      <c r="AV189" s="30"/>
      <c r="AW189" s="30"/>
      <c r="AX189" s="30"/>
      <c r="AY189" s="30">
        <f>SUM(AU188:AY188)/5</f>
        <v>21369.221157850898</v>
      </c>
      <c r="AZ189" s="30"/>
      <c r="BA189" s="30"/>
      <c r="BB189" s="30"/>
      <c r="BC189" s="30"/>
      <c r="BD189" s="30">
        <f>SUM(AU188:BD188)/10</f>
        <v>12671.247578933901</v>
      </c>
      <c r="BF189" s="163"/>
      <c r="BG189" s="161"/>
      <c r="BH189" s="16" t="s">
        <v>22</v>
      </c>
      <c r="BI189" s="30"/>
      <c r="BJ189" s="30"/>
      <c r="BK189" s="30"/>
      <c r="BL189" s="30"/>
      <c r="BM189" s="30">
        <f>SUM(BI188:BM188)/5</f>
        <v>21369.221157850898</v>
      </c>
      <c r="BN189" s="30"/>
      <c r="BO189" s="30"/>
      <c r="BP189" s="30"/>
      <c r="BQ189" s="30"/>
      <c r="BR189" s="30">
        <f>SUM(BI188:BR188)/10</f>
        <v>12671.247578933901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37500</v>
      </c>
      <c r="F190" s="30">
        <f t="shared" ref="F190:N190" si="545">F$128/10*$C188/(2+$E$12)</f>
        <v>64285.714285714283</v>
      </c>
      <c r="G190" s="30">
        <f t="shared" si="545"/>
        <v>83418.367346938772</v>
      </c>
      <c r="H190" s="30">
        <f t="shared" si="545"/>
        <v>97084.548104956295</v>
      </c>
      <c r="I190" s="30">
        <f t="shared" si="545"/>
        <v>106846.10578925448</v>
      </c>
      <c r="J190" s="30">
        <f t="shared" si="545"/>
        <v>113818.64699232462</v>
      </c>
      <c r="K190" s="30">
        <f t="shared" si="545"/>
        <v>118799.0335659461</v>
      </c>
      <c r="L190" s="30">
        <f t="shared" si="545"/>
        <v>122356.4525471042</v>
      </c>
      <c r="M190" s="30">
        <f t="shared" si="545"/>
        <v>124897.46610507478</v>
      </c>
      <c r="N190" s="30">
        <f t="shared" si="545"/>
        <v>126712.47578933933</v>
      </c>
      <c r="P190" s="163"/>
      <c r="Q190" s="161"/>
      <c r="R190" s="16" t="s">
        <v>52</v>
      </c>
      <c r="S190" s="30">
        <f>S$128/10*$C188/(2+$E$12)</f>
        <v>37500</v>
      </c>
      <c r="T190" s="30">
        <f t="shared" ref="T190:AB190" si="546">T$128/10*$C188/(2+$E$12)</f>
        <v>64285.714285714283</v>
      </c>
      <c r="U190" s="30">
        <f t="shared" si="546"/>
        <v>83418.367346938772</v>
      </c>
      <c r="V190" s="30">
        <f t="shared" si="546"/>
        <v>97084.548104956295</v>
      </c>
      <c r="W190" s="30">
        <f t="shared" si="546"/>
        <v>106846.10578925448</v>
      </c>
      <c r="X190" s="30">
        <f t="shared" si="546"/>
        <v>113818.64699232462</v>
      </c>
      <c r="Y190" s="30">
        <f t="shared" si="546"/>
        <v>118799.0335659461</v>
      </c>
      <c r="Z190" s="30">
        <f t="shared" si="546"/>
        <v>122356.4525471042</v>
      </c>
      <c r="AA190" s="30">
        <f t="shared" si="546"/>
        <v>124897.46610507478</v>
      </c>
      <c r="AB190" s="30">
        <f t="shared" si="546"/>
        <v>126712.47578933933</v>
      </c>
      <c r="AD190" s="163"/>
      <c r="AE190" s="161"/>
      <c r="AF190" s="16" t="s">
        <v>52</v>
      </c>
      <c r="AG190" s="30">
        <f>AG$128/10*$C188/(2+$E$12)</f>
        <v>37500</v>
      </c>
      <c r="AH190" s="30">
        <f t="shared" ref="AH190:AP190" si="547">AH$128/10*$C188/(2+$E$12)</f>
        <v>64285.714285714283</v>
      </c>
      <c r="AI190" s="30">
        <f t="shared" si="547"/>
        <v>83418.367346938772</v>
      </c>
      <c r="AJ190" s="30">
        <f t="shared" si="547"/>
        <v>97084.548104956295</v>
      </c>
      <c r="AK190" s="30">
        <f t="shared" si="547"/>
        <v>106846.10578925448</v>
      </c>
      <c r="AL190" s="30">
        <f t="shared" si="547"/>
        <v>113818.64699232462</v>
      </c>
      <c r="AM190" s="30">
        <f t="shared" si="547"/>
        <v>118799.0335659461</v>
      </c>
      <c r="AN190" s="30">
        <f t="shared" si="547"/>
        <v>122356.4525471042</v>
      </c>
      <c r="AO190" s="30">
        <f t="shared" si="547"/>
        <v>124897.46610507478</v>
      </c>
      <c r="AP190" s="30">
        <f t="shared" si="547"/>
        <v>126712.47578933933</v>
      </c>
      <c r="AR190" s="163"/>
      <c r="AS190" s="161"/>
      <c r="AT190" s="16" t="s">
        <v>52</v>
      </c>
      <c r="AU190" s="30">
        <f>AU$128/10*$C188/(2+$E$12)</f>
        <v>37500</v>
      </c>
      <c r="AV190" s="30">
        <f t="shared" ref="AV190:BD190" si="548">AV$128/10*$C188/(2+$E$12)</f>
        <v>64285.714285714283</v>
      </c>
      <c r="AW190" s="30">
        <f t="shared" si="548"/>
        <v>83418.367346938772</v>
      </c>
      <c r="AX190" s="30">
        <f t="shared" si="548"/>
        <v>97084.548104956295</v>
      </c>
      <c r="AY190" s="30">
        <f t="shared" si="548"/>
        <v>106846.10578925448</v>
      </c>
      <c r="AZ190" s="30">
        <f t="shared" si="548"/>
        <v>113818.64699232462</v>
      </c>
      <c r="BA190" s="30">
        <f t="shared" si="548"/>
        <v>118799.0335659461</v>
      </c>
      <c r="BB190" s="30">
        <f t="shared" si="548"/>
        <v>122356.4525471042</v>
      </c>
      <c r="BC190" s="30">
        <f t="shared" si="548"/>
        <v>124897.46610507478</v>
      </c>
      <c r="BD190" s="30">
        <f t="shared" si="548"/>
        <v>126712.47578933933</v>
      </c>
      <c r="BF190" s="163"/>
      <c r="BG190" s="161"/>
      <c r="BH190" s="16" t="s">
        <v>52</v>
      </c>
      <c r="BI190" s="30">
        <f>BI$128/10*$C188/(2+$E$12)</f>
        <v>37500</v>
      </c>
      <c r="BJ190" s="30">
        <f t="shared" ref="BJ190:BR190" si="549">BJ$128/10*$C188/(2+$E$12)</f>
        <v>64285.714285714283</v>
      </c>
      <c r="BK190" s="30">
        <f t="shared" si="549"/>
        <v>83418.367346938772</v>
      </c>
      <c r="BL190" s="30">
        <f t="shared" si="549"/>
        <v>97084.548104956295</v>
      </c>
      <c r="BM190" s="30">
        <f t="shared" si="549"/>
        <v>106846.10578925448</v>
      </c>
      <c r="BN190" s="30">
        <f t="shared" si="549"/>
        <v>113818.64699232462</v>
      </c>
      <c r="BO190" s="30">
        <f t="shared" si="549"/>
        <v>118799.0335659461</v>
      </c>
      <c r="BP190" s="30">
        <f t="shared" si="549"/>
        <v>122356.4525471042</v>
      </c>
      <c r="BQ190" s="30">
        <f t="shared" si="549"/>
        <v>124897.46610507478</v>
      </c>
      <c r="BR190" s="30">
        <f t="shared" si="549"/>
        <v>126712.47578933933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955.71428571428555</v>
      </c>
      <c r="F191" s="28">
        <f t="shared" ref="F191:N191" si="550">F155+F167+F179</f>
        <v>688.36734693877543</v>
      </c>
      <c r="G191" s="28">
        <f t="shared" si="550"/>
        <v>497.40524781341117</v>
      </c>
      <c r="H191" s="28">
        <f t="shared" si="550"/>
        <v>361.00374843815069</v>
      </c>
      <c r="I191" s="28">
        <f t="shared" si="550"/>
        <v>263.57410602725054</v>
      </c>
      <c r="J191" s="28">
        <f t="shared" si="550"/>
        <v>193.98150430517899</v>
      </c>
      <c r="K191" s="28">
        <f t="shared" si="550"/>
        <v>144.27250307512784</v>
      </c>
      <c r="L191" s="28">
        <f t="shared" si="550"/>
        <v>108.76607362509139</v>
      </c>
      <c r="M191" s="28">
        <f t="shared" si="550"/>
        <v>83.404338303636578</v>
      </c>
      <c r="N191" s="28">
        <f t="shared" si="550"/>
        <v>65.288813074026095</v>
      </c>
      <c r="P191" s="163" t="s">
        <v>18</v>
      </c>
      <c r="Q191" s="162">
        <v>20000</v>
      </c>
      <c r="R191" s="58" t="s">
        <v>19</v>
      </c>
      <c r="S191" s="28">
        <f>S155+S167+S179</f>
        <v>955.71428571428555</v>
      </c>
      <c r="T191" s="28">
        <f t="shared" ref="T191:AB191" si="551">T155+T167+T179</f>
        <v>688.36734693877543</v>
      </c>
      <c r="U191" s="28">
        <f t="shared" si="551"/>
        <v>497.40524781341117</v>
      </c>
      <c r="V191" s="28">
        <f t="shared" si="551"/>
        <v>361.00374843815069</v>
      </c>
      <c r="W191" s="28">
        <f t="shared" si="551"/>
        <v>263.57410602725054</v>
      </c>
      <c r="X191" s="28">
        <f t="shared" si="551"/>
        <v>193.98150430517899</v>
      </c>
      <c r="Y191" s="28">
        <f t="shared" si="551"/>
        <v>144.27250307512784</v>
      </c>
      <c r="Z191" s="28">
        <f t="shared" si="551"/>
        <v>108.76607362509139</v>
      </c>
      <c r="AA191" s="28">
        <f t="shared" si="551"/>
        <v>83.404338303636578</v>
      </c>
      <c r="AB191" s="28">
        <f t="shared" si="551"/>
        <v>65.288813074026095</v>
      </c>
      <c r="AD191" s="163" t="s">
        <v>18</v>
      </c>
      <c r="AE191" s="162">
        <v>20000</v>
      </c>
      <c r="AF191" s="58" t="s">
        <v>19</v>
      </c>
      <c r="AG191" s="28">
        <f>AG155+AG167+AG179</f>
        <v>955.71428571428555</v>
      </c>
      <c r="AH191" s="28">
        <f t="shared" ref="AH191:AP191" si="552">AH155+AH167+AH179</f>
        <v>688.36734693877543</v>
      </c>
      <c r="AI191" s="28">
        <f t="shared" si="552"/>
        <v>497.40524781341117</v>
      </c>
      <c r="AJ191" s="28">
        <f t="shared" si="552"/>
        <v>361.00374843815069</v>
      </c>
      <c r="AK191" s="28">
        <f t="shared" si="552"/>
        <v>263.57410602725054</v>
      </c>
      <c r="AL191" s="28">
        <f t="shared" si="552"/>
        <v>193.98150430517899</v>
      </c>
      <c r="AM191" s="28">
        <f t="shared" si="552"/>
        <v>144.27250307512784</v>
      </c>
      <c r="AN191" s="28">
        <f t="shared" si="552"/>
        <v>108.76607362509139</v>
      </c>
      <c r="AO191" s="28">
        <f t="shared" si="552"/>
        <v>83.404338303636578</v>
      </c>
      <c r="AP191" s="28">
        <f t="shared" si="552"/>
        <v>65.288813074026095</v>
      </c>
      <c r="AR191" s="163" t="s">
        <v>18</v>
      </c>
      <c r="AS191" s="162">
        <v>20000</v>
      </c>
      <c r="AT191" s="58" t="s">
        <v>19</v>
      </c>
      <c r="AU191" s="28">
        <f>AU155+AU167+AU179</f>
        <v>955.71428571428555</v>
      </c>
      <c r="AV191" s="28">
        <f t="shared" ref="AV191:BD191" si="553">AV155+AV167+AV179</f>
        <v>688.36734693877543</v>
      </c>
      <c r="AW191" s="28">
        <f t="shared" si="553"/>
        <v>497.40524781341117</v>
      </c>
      <c r="AX191" s="28">
        <f t="shared" si="553"/>
        <v>361.00374843815069</v>
      </c>
      <c r="AY191" s="28">
        <f t="shared" si="553"/>
        <v>263.57410602725054</v>
      </c>
      <c r="AZ191" s="28">
        <f t="shared" si="553"/>
        <v>193.98150430517899</v>
      </c>
      <c r="BA191" s="28">
        <f t="shared" si="553"/>
        <v>144.27250307512784</v>
      </c>
      <c r="BB191" s="28">
        <f t="shared" si="553"/>
        <v>108.76607362509139</v>
      </c>
      <c r="BC191" s="28">
        <f t="shared" si="553"/>
        <v>83.404338303636578</v>
      </c>
      <c r="BD191" s="28">
        <f t="shared" si="553"/>
        <v>65.288813074026095</v>
      </c>
      <c r="BF191" s="163" t="s">
        <v>18</v>
      </c>
      <c r="BG191" s="162">
        <v>20000</v>
      </c>
      <c r="BH191" s="58" t="s">
        <v>19</v>
      </c>
      <c r="BI191" s="28">
        <f>BI155+BI167+BI179</f>
        <v>955.71428571428555</v>
      </c>
      <c r="BJ191" s="28">
        <f t="shared" ref="BJ191:BR191" si="554">BJ155+BJ167+BJ179</f>
        <v>688.36734693877543</v>
      </c>
      <c r="BK191" s="28">
        <f t="shared" si="554"/>
        <v>497.40524781341117</v>
      </c>
      <c r="BL191" s="28">
        <f t="shared" si="554"/>
        <v>361.00374843815069</v>
      </c>
      <c r="BM191" s="28">
        <f t="shared" si="554"/>
        <v>263.57410602725054</v>
      </c>
      <c r="BN191" s="28">
        <f t="shared" si="554"/>
        <v>193.98150430517899</v>
      </c>
      <c r="BO191" s="28">
        <f t="shared" si="554"/>
        <v>144.27250307512784</v>
      </c>
      <c r="BP191" s="28">
        <f t="shared" si="554"/>
        <v>108.76607362509139</v>
      </c>
      <c r="BQ191" s="28">
        <f t="shared" si="554"/>
        <v>83.404338303636578</v>
      </c>
      <c r="BR191" s="28">
        <f t="shared" si="554"/>
        <v>65.288813074026095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553.21294698637462</v>
      </c>
      <c r="J192" s="28"/>
      <c r="K192" s="28"/>
      <c r="L192" s="28"/>
      <c r="M192" s="28"/>
      <c r="N192" s="28">
        <f>SUM(E191:N191)/10</f>
        <v>336.17779673149346</v>
      </c>
      <c r="P192" s="163"/>
      <c r="Q192" s="162"/>
      <c r="R192" s="20" t="s">
        <v>22</v>
      </c>
      <c r="S192" s="28"/>
      <c r="T192" s="28"/>
      <c r="U192" s="28"/>
      <c r="V192" s="28"/>
      <c r="W192" s="29">
        <f>SUM(S191:W191)/5</f>
        <v>553.21294698637462</v>
      </c>
      <c r="X192" s="28"/>
      <c r="Y192" s="28"/>
      <c r="Z192" s="28"/>
      <c r="AA192" s="28"/>
      <c r="AB192" s="28">
        <f>SUM(S191:AB191)/10</f>
        <v>336.17779673149346</v>
      </c>
      <c r="AD192" s="163"/>
      <c r="AE192" s="162"/>
      <c r="AF192" s="20" t="s">
        <v>22</v>
      </c>
      <c r="AG192" s="28"/>
      <c r="AH192" s="28"/>
      <c r="AI192" s="28"/>
      <c r="AJ192" s="28"/>
      <c r="AK192" s="29">
        <f>SUM(AG191:AK191)/5</f>
        <v>553.21294698637462</v>
      </c>
      <c r="AL192" s="28"/>
      <c r="AM192" s="28"/>
      <c r="AN192" s="28"/>
      <c r="AO192" s="28"/>
      <c r="AP192" s="28">
        <f>SUM(AG191:AP191)/10</f>
        <v>336.17779673149346</v>
      </c>
      <c r="AR192" s="163"/>
      <c r="AS192" s="162"/>
      <c r="AT192" s="20" t="s">
        <v>22</v>
      </c>
      <c r="AU192" s="28"/>
      <c r="AV192" s="28"/>
      <c r="AW192" s="28"/>
      <c r="AX192" s="28"/>
      <c r="AY192" s="29">
        <f>SUM(AU191:AY191)/5</f>
        <v>553.21294698637462</v>
      </c>
      <c r="AZ192" s="28"/>
      <c r="BA192" s="28"/>
      <c r="BB192" s="28"/>
      <c r="BC192" s="28"/>
      <c r="BD192" s="28">
        <f>SUM(AU191:BD191)/10</f>
        <v>336.17779673149346</v>
      </c>
      <c r="BF192" s="163"/>
      <c r="BG192" s="162"/>
      <c r="BH192" s="20" t="s">
        <v>22</v>
      </c>
      <c r="BI192" s="28"/>
      <c r="BJ192" s="28"/>
      <c r="BK192" s="28"/>
      <c r="BL192" s="28"/>
      <c r="BM192" s="29">
        <f>SUM(BI191:BM191)/5</f>
        <v>553.21294698637462</v>
      </c>
      <c r="BN192" s="28"/>
      <c r="BO192" s="28"/>
      <c r="BP192" s="28"/>
      <c r="BQ192" s="28"/>
      <c r="BR192" s="28">
        <f>SUM(BI191:BR191)/10</f>
        <v>336.17779673149346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955.71428571428555</v>
      </c>
      <c r="F193" s="28">
        <f t="shared" ref="F193:N194" si="555">F157+F169+F181</f>
        <v>1644.0816326530612</v>
      </c>
      <c r="G193" s="28">
        <f t="shared" si="555"/>
        <v>2141.486880466472</v>
      </c>
      <c r="H193" s="28">
        <f t="shared" si="555"/>
        <v>2502.4906289046235</v>
      </c>
      <c r="I193" s="29">
        <f t="shared" si="555"/>
        <v>2766.0647349318738</v>
      </c>
      <c r="J193" s="28">
        <f t="shared" si="555"/>
        <v>2960.0462392370528</v>
      </c>
      <c r="K193" s="28">
        <f t="shared" si="555"/>
        <v>3104.3187423121799</v>
      </c>
      <c r="L193" s="28">
        <f t="shared" si="555"/>
        <v>3213.0848159372699</v>
      </c>
      <c r="M193" s="28">
        <f t="shared" si="555"/>
        <v>3296.4891542409105</v>
      </c>
      <c r="N193" s="28">
        <f t="shared" si="555"/>
        <v>3361.7779673149375</v>
      </c>
      <c r="P193" s="163"/>
      <c r="Q193" s="162"/>
      <c r="R193" s="20" t="s">
        <v>52</v>
      </c>
      <c r="S193" s="28">
        <f>S157+S169+S181</f>
        <v>955.71428571428555</v>
      </c>
      <c r="T193" s="28">
        <f t="shared" ref="T193:AB194" si="556">T157+T169+T181</f>
        <v>1644.0816326530612</v>
      </c>
      <c r="U193" s="28">
        <f t="shared" si="556"/>
        <v>2141.486880466472</v>
      </c>
      <c r="V193" s="28">
        <f t="shared" si="556"/>
        <v>2502.4906289046235</v>
      </c>
      <c r="W193" s="29">
        <f t="shared" si="556"/>
        <v>2766.0647349318738</v>
      </c>
      <c r="X193" s="28">
        <f t="shared" si="556"/>
        <v>2960.0462392370528</v>
      </c>
      <c r="Y193" s="28">
        <f t="shared" si="556"/>
        <v>3104.3187423121799</v>
      </c>
      <c r="Z193" s="28">
        <f t="shared" si="556"/>
        <v>3213.0848159372699</v>
      </c>
      <c r="AA193" s="28">
        <f t="shared" si="556"/>
        <v>3296.4891542409105</v>
      </c>
      <c r="AB193" s="28">
        <f t="shared" si="556"/>
        <v>3361.7779673149375</v>
      </c>
      <c r="AD193" s="163"/>
      <c r="AE193" s="162"/>
      <c r="AF193" s="20" t="s">
        <v>52</v>
      </c>
      <c r="AG193" s="28">
        <f>AG157+AG169+AG181</f>
        <v>955.71428571428555</v>
      </c>
      <c r="AH193" s="28">
        <f t="shared" ref="AH193:AP194" si="557">AH157+AH169+AH181</f>
        <v>1644.0816326530612</v>
      </c>
      <c r="AI193" s="28">
        <f t="shared" si="557"/>
        <v>2141.486880466472</v>
      </c>
      <c r="AJ193" s="28">
        <f t="shared" si="557"/>
        <v>2502.4906289046235</v>
      </c>
      <c r="AK193" s="29">
        <f t="shared" si="557"/>
        <v>2766.0647349318738</v>
      </c>
      <c r="AL193" s="28">
        <f t="shared" si="557"/>
        <v>2960.0462392370528</v>
      </c>
      <c r="AM193" s="28">
        <f t="shared" si="557"/>
        <v>3104.3187423121799</v>
      </c>
      <c r="AN193" s="28">
        <f t="shared" si="557"/>
        <v>3213.0848159372699</v>
      </c>
      <c r="AO193" s="28">
        <f t="shared" si="557"/>
        <v>3296.4891542409105</v>
      </c>
      <c r="AP193" s="28">
        <f t="shared" si="557"/>
        <v>3361.7779673149375</v>
      </c>
      <c r="AR193" s="163"/>
      <c r="AS193" s="162"/>
      <c r="AT193" s="20" t="s">
        <v>52</v>
      </c>
      <c r="AU193" s="28">
        <f>AU157+AU169+AU181</f>
        <v>955.71428571428555</v>
      </c>
      <c r="AV193" s="28">
        <f t="shared" ref="AV193:BD194" si="558">AV157+AV169+AV181</f>
        <v>1644.0816326530612</v>
      </c>
      <c r="AW193" s="28">
        <f t="shared" si="558"/>
        <v>2141.486880466472</v>
      </c>
      <c r="AX193" s="28">
        <f t="shared" si="558"/>
        <v>2502.4906289046235</v>
      </c>
      <c r="AY193" s="29">
        <f t="shared" si="558"/>
        <v>2766.0647349318738</v>
      </c>
      <c r="AZ193" s="28">
        <f t="shared" si="558"/>
        <v>2960.0462392370528</v>
      </c>
      <c r="BA193" s="28">
        <f t="shared" si="558"/>
        <v>3104.3187423121799</v>
      </c>
      <c r="BB193" s="28">
        <f t="shared" si="558"/>
        <v>3213.0848159372699</v>
      </c>
      <c r="BC193" s="28">
        <f t="shared" si="558"/>
        <v>3296.4891542409105</v>
      </c>
      <c r="BD193" s="28">
        <f t="shared" si="558"/>
        <v>3361.7779673149375</v>
      </c>
      <c r="BF193" s="163"/>
      <c r="BG193" s="162"/>
      <c r="BH193" s="20" t="s">
        <v>52</v>
      </c>
      <c r="BI193" s="28">
        <f>BI157+BI169+BI181</f>
        <v>955.71428571428555</v>
      </c>
      <c r="BJ193" s="28">
        <f t="shared" ref="BJ193:BR194" si="559">BJ157+BJ169+BJ181</f>
        <v>1644.0816326530612</v>
      </c>
      <c r="BK193" s="28">
        <f t="shared" si="559"/>
        <v>2141.486880466472</v>
      </c>
      <c r="BL193" s="28">
        <f t="shared" si="559"/>
        <v>2502.4906289046235</v>
      </c>
      <c r="BM193" s="29">
        <f t="shared" si="559"/>
        <v>2766.0647349318738</v>
      </c>
      <c r="BN193" s="28">
        <f t="shared" si="559"/>
        <v>2960.0462392370528</v>
      </c>
      <c r="BO193" s="28">
        <f t="shared" si="559"/>
        <v>3104.3187423121799</v>
      </c>
      <c r="BP193" s="28">
        <f t="shared" si="559"/>
        <v>3213.0848159372699</v>
      </c>
      <c r="BQ193" s="28">
        <f t="shared" si="559"/>
        <v>3296.4891542409105</v>
      </c>
      <c r="BR193" s="28">
        <f t="shared" si="559"/>
        <v>3361.7779673149375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19114.285714285714</v>
      </c>
      <c r="F194" s="28">
        <f t="shared" si="555"/>
        <v>13767.34693877551</v>
      </c>
      <c r="G194" s="28">
        <f t="shared" si="555"/>
        <v>9948.1049562682219</v>
      </c>
      <c r="H194" s="28">
        <f t="shared" si="555"/>
        <v>7220.0749687630132</v>
      </c>
      <c r="I194" s="28">
        <f t="shared" si="555"/>
        <v>5271.4821205450107</v>
      </c>
      <c r="J194" s="28">
        <f t="shared" si="555"/>
        <v>3879.6300861035797</v>
      </c>
      <c r="K194" s="28">
        <f t="shared" si="555"/>
        <v>2885.4500615025572</v>
      </c>
      <c r="L194" s="28">
        <f t="shared" si="555"/>
        <v>2175.3214725018279</v>
      </c>
      <c r="M194" s="28">
        <f t="shared" si="555"/>
        <v>1668.0867660727317</v>
      </c>
      <c r="N194" s="28">
        <f t="shared" si="555"/>
        <v>1305.776261480522</v>
      </c>
      <c r="P194" s="163"/>
      <c r="Q194" s="162">
        <v>400000</v>
      </c>
      <c r="R194" s="58" t="s">
        <v>19</v>
      </c>
      <c r="S194" s="28">
        <f>S158+S170+S182</f>
        <v>19114.285714285714</v>
      </c>
      <c r="T194" s="28">
        <f t="shared" si="556"/>
        <v>13767.34693877551</v>
      </c>
      <c r="U194" s="28">
        <f t="shared" si="556"/>
        <v>9948.1049562682219</v>
      </c>
      <c r="V194" s="28">
        <f t="shared" si="556"/>
        <v>7220.0749687630132</v>
      </c>
      <c r="W194" s="28">
        <f t="shared" si="556"/>
        <v>5271.4821205450107</v>
      </c>
      <c r="X194" s="28">
        <f t="shared" si="556"/>
        <v>3879.6300861035797</v>
      </c>
      <c r="Y194" s="28">
        <f t="shared" si="556"/>
        <v>2885.4500615025572</v>
      </c>
      <c r="Z194" s="28">
        <f t="shared" si="556"/>
        <v>2175.3214725018279</v>
      </c>
      <c r="AA194" s="28">
        <f t="shared" si="556"/>
        <v>1668.0867660727317</v>
      </c>
      <c r="AB194" s="28">
        <f t="shared" si="556"/>
        <v>1305.776261480522</v>
      </c>
      <c r="AD194" s="163"/>
      <c r="AE194" s="162">
        <v>400000</v>
      </c>
      <c r="AF194" s="58" t="s">
        <v>19</v>
      </c>
      <c r="AG194" s="28">
        <f>AG158+AG170+AG182</f>
        <v>19114.285714285714</v>
      </c>
      <c r="AH194" s="28">
        <f t="shared" si="557"/>
        <v>13767.34693877551</v>
      </c>
      <c r="AI194" s="28">
        <f t="shared" si="557"/>
        <v>9948.1049562682219</v>
      </c>
      <c r="AJ194" s="28">
        <f t="shared" si="557"/>
        <v>7220.0749687630132</v>
      </c>
      <c r="AK194" s="28">
        <f t="shared" si="557"/>
        <v>5271.4821205450107</v>
      </c>
      <c r="AL194" s="28">
        <f t="shared" si="557"/>
        <v>3879.6300861035797</v>
      </c>
      <c r="AM194" s="28">
        <f t="shared" si="557"/>
        <v>2885.4500615025572</v>
      </c>
      <c r="AN194" s="28">
        <f t="shared" si="557"/>
        <v>2175.3214725018279</v>
      </c>
      <c r="AO194" s="28">
        <f t="shared" si="557"/>
        <v>1668.0867660727317</v>
      </c>
      <c r="AP194" s="28">
        <f t="shared" si="557"/>
        <v>1305.776261480522</v>
      </c>
      <c r="AR194" s="163"/>
      <c r="AS194" s="162">
        <v>400000</v>
      </c>
      <c r="AT194" s="58" t="s">
        <v>19</v>
      </c>
      <c r="AU194" s="28">
        <f>AU158+AU170+AU182</f>
        <v>19114.285714285714</v>
      </c>
      <c r="AV194" s="28">
        <f t="shared" si="558"/>
        <v>13767.34693877551</v>
      </c>
      <c r="AW194" s="28">
        <f t="shared" si="558"/>
        <v>9948.1049562682219</v>
      </c>
      <c r="AX194" s="28">
        <f t="shared" si="558"/>
        <v>7220.0749687630132</v>
      </c>
      <c r="AY194" s="28">
        <f t="shared" si="558"/>
        <v>5271.4821205450107</v>
      </c>
      <c r="AZ194" s="28">
        <f t="shared" si="558"/>
        <v>3879.6300861035797</v>
      </c>
      <c r="BA194" s="28">
        <f t="shared" si="558"/>
        <v>2885.4500615025572</v>
      </c>
      <c r="BB194" s="28">
        <f t="shared" si="558"/>
        <v>2175.3214725018279</v>
      </c>
      <c r="BC194" s="28">
        <f t="shared" si="558"/>
        <v>1668.0867660727317</v>
      </c>
      <c r="BD194" s="28">
        <f t="shared" si="558"/>
        <v>1305.776261480522</v>
      </c>
      <c r="BF194" s="163"/>
      <c r="BG194" s="162">
        <v>400000</v>
      </c>
      <c r="BH194" s="58" t="s">
        <v>19</v>
      </c>
      <c r="BI194" s="28">
        <f>BI158+BI170+BI182</f>
        <v>19114.285714285714</v>
      </c>
      <c r="BJ194" s="28">
        <f t="shared" si="559"/>
        <v>13767.34693877551</v>
      </c>
      <c r="BK194" s="28">
        <f t="shared" si="559"/>
        <v>9948.1049562682219</v>
      </c>
      <c r="BL194" s="28">
        <f t="shared" si="559"/>
        <v>7220.0749687630132</v>
      </c>
      <c r="BM194" s="28">
        <f t="shared" si="559"/>
        <v>5271.4821205450107</v>
      </c>
      <c r="BN194" s="28">
        <f t="shared" si="559"/>
        <v>3879.6300861035797</v>
      </c>
      <c r="BO194" s="28">
        <f t="shared" si="559"/>
        <v>2885.4500615025572</v>
      </c>
      <c r="BP194" s="28">
        <f t="shared" si="559"/>
        <v>2175.3214725018279</v>
      </c>
      <c r="BQ194" s="28">
        <f t="shared" si="559"/>
        <v>1668.0867660727317</v>
      </c>
      <c r="BR194" s="28">
        <f t="shared" si="559"/>
        <v>1305.776261480522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11064.258939727497</v>
      </c>
      <c r="J195" s="28"/>
      <c r="K195" s="28"/>
      <c r="L195" s="28"/>
      <c r="M195" s="28"/>
      <c r="N195" s="28">
        <f>SUM(E194:N194)/10</f>
        <v>6723.5559346298705</v>
      </c>
      <c r="P195" s="163"/>
      <c r="Q195" s="162"/>
      <c r="R195" s="20" t="s">
        <v>22</v>
      </c>
      <c r="S195" s="28"/>
      <c r="T195" s="28"/>
      <c r="U195" s="28"/>
      <c r="V195" s="28"/>
      <c r="W195" s="29">
        <f>SUM(S194:W194)/5</f>
        <v>11064.258939727497</v>
      </c>
      <c r="X195" s="28"/>
      <c r="Y195" s="28"/>
      <c r="Z195" s="28"/>
      <c r="AA195" s="28"/>
      <c r="AB195" s="28">
        <f>SUM(S194:AB194)/10</f>
        <v>6723.5559346298705</v>
      </c>
      <c r="AD195" s="163"/>
      <c r="AE195" s="162"/>
      <c r="AF195" s="20" t="s">
        <v>22</v>
      </c>
      <c r="AG195" s="28"/>
      <c r="AH195" s="28"/>
      <c r="AI195" s="28"/>
      <c r="AJ195" s="28"/>
      <c r="AK195" s="29">
        <f>SUM(AG194:AK194)/5</f>
        <v>11064.258939727497</v>
      </c>
      <c r="AL195" s="28"/>
      <c r="AM195" s="28"/>
      <c r="AN195" s="28"/>
      <c r="AO195" s="28"/>
      <c r="AP195" s="28">
        <f>SUM(AG194:AP194)/10</f>
        <v>6723.5559346298705</v>
      </c>
      <c r="AR195" s="163"/>
      <c r="AS195" s="162"/>
      <c r="AT195" s="20" t="s">
        <v>22</v>
      </c>
      <c r="AU195" s="28"/>
      <c r="AV195" s="28"/>
      <c r="AW195" s="28"/>
      <c r="AX195" s="28"/>
      <c r="AY195" s="29">
        <f>SUM(AU194:AY194)/5</f>
        <v>11064.258939727497</v>
      </c>
      <c r="AZ195" s="28"/>
      <c r="BA195" s="28"/>
      <c r="BB195" s="28"/>
      <c r="BC195" s="28"/>
      <c r="BD195" s="28">
        <f>SUM(AU194:BD194)/10</f>
        <v>6723.5559346298705</v>
      </c>
      <c r="BF195" s="163"/>
      <c r="BG195" s="162"/>
      <c r="BH195" s="20" t="s">
        <v>22</v>
      </c>
      <c r="BI195" s="28"/>
      <c r="BJ195" s="28"/>
      <c r="BK195" s="28"/>
      <c r="BL195" s="28"/>
      <c r="BM195" s="29">
        <f>SUM(BI194:BM194)/5</f>
        <v>11064.258939727497</v>
      </c>
      <c r="BN195" s="28"/>
      <c r="BO195" s="28"/>
      <c r="BP195" s="28"/>
      <c r="BQ195" s="28"/>
      <c r="BR195" s="28">
        <f>SUM(BI194:BR194)/10</f>
        <v>6723.5559346298705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19114.285714285714</v>
      </c>
      <c r="F196" s="28">
        <f t="shared" ref="F196:N197" si="560">F160+F172+F184</f>
        <v>32881.63265306122</v>
      </c>
      <c r="G196" s="28">
        <f t="shared" si="560"/>
        <v>42829.737609329444</v>
      </c>
      <c r="H196" s="28">
        <f t="shared" si="560"/>
        <v>50049.812578092467</v>
      </c>
      <c r="I196" s="29">
        <f t="shared" si="560"/>
        <v>55321.294698637481</v>
      </c>
      <c r="J196" s="28">
        <f t="shared" si="560"/>
        <v>59200.924784741052</v>
      </c>
      <c r="K196" s="28">
        <f t="shared" si="560"/>
        <v>62086.374846243605</v>
      </c>
      <c r="L196" s="28">
        <f t="shared" si="560"/>
        <v>64261.696318745395</v>
      </c>
      <c r="M196" s="28">
        <f t="shared" si="560"/>
        <v>65929.783084818191</v>
      </c>
      <c r="N196" s="28">
        <f t="shared" si="560"/>
        <v>67235.559346298745</v>
      </c>
      <c r="P196" s="163"/>
      <c r="Q196" s="162"/>
      <c r="R196" s="20" t="s">
        <v>52</v>
      </c>
      <c r="S196" s="28">
        <f>S160+S172+S184</f>
        <v>19114.285714285714</v>
      </c>
      <c r="T196" s="28">
        <f t="shared" ref="T196:AB197" si="561">T160+T172+T184</f>
        <v>32881.63265306122</v>
      </c>
      <c r="U196" s="28">
        <f t="shared" si="561"/>
        <v>42829.737609329444</v>
      </c>
      <c r="V196" s="28">
        <f t="shared" si="561"/>
        <v>50049.812578092467</v>
      </c>
      <c r="W196" s="29">
        <f t="shared" si="561"/>
        <v>55321.294698637481</v>
      </c>
      <c r="X196" s="28">
        <f t="shared" si="561"/>
        <v>59200.924784741052</v>
      </c>
      <c r="Y196" s="28">
        <f t="shared" si="561"/>
        <v>62086.374846243605</v>
      </c>
      <c r="Z196" s="28">
        <f t="shared" si="561"/>
        <v>64261.696318745395</v>
      </c>
      <c r="AA196" s="28">
        <f t="shared" si="561"/>
        <v>65929.783084818191</v>
      </c>
      <c r="AB196" s="28">
        <f t="shared" si="561"/>
        <v>67235.559346298745</v>
      </c>
      <c r="AD196" s="163"/>
      <c r="AE196" s="162"/>
      <c r="AF196" s="20" t="s">
        <v>52</v>
      </c>
      <c r="AG196" s="28">
        <f>AG160+AG172+AG184</f>
        <v>19114.285714285714</v>
      </c>
      <c r="AH196" s="28">
        <f t="shared" ref="AH196:AP197" si="562">AH160+AH172+AH184</f>
        <v>32881.63265306122</v>
      </c>
      <c r="AI196" s="28">
        <f t="shared" si="562"/>
        <v>42829.737609329444</v>
      </c>
      <c r="AJ196" s="28">
        <f t="shared" si="562"/>
        <v>50049.812578092467</v>
      </c>
      <c r="AK196" s="29">
        <f t="shared" si="562"/>
        <v>55321.294698637481</v>
      </c>
      <c r="AL196" s="28">
        <f t="shared" si="562"/>
        <v>59200.924784741052</v>
      </c>
      <c r="AM196" s="28">
        <f t="shared" si="562"/>
        <v>62086.374846243605</v>
      </c>
      <c r="AN196" s="28">
        <f t="shared" si="562"/>
        <v>64261.696318745395</v>
      </c>
      <c r="AO196" s="28">
        <f t="shared" si="562"/>
        <v>65929.783084818191</v>
      </c>
      <c r="AP196" s="28">
        <f t="shared" si="562"/>
        <v>67235.559346298745</v>
      </c>
      <c r="AR196" s="163"/>
      <c r="AS196" s="162"/>
      <c r="AT196" s="20" t="s">
        <v>52</v>
      </c>
      <c r="AU196" s="28">
        <f>AU160+AU172+AU184</f>
        <v>19114.285714285714</v>
      </c>
      <c r="AV196" s="28">
        <f t="shared" ref="AV196:BD197" si="563">AV160+AV172+AV184</f>
        <v>32881.63265306122</v>
      </c>
      <c r="AW196" s="28">
        <f t="shared" si="563"/>
        <v>42829.737609329444</v>
      </c>
      <c r="AX196" s="28">
        <f t="shared" si="563"/>
        <v>50049.812578092467</v>
      </c>
      <c r="AY196" s="29">
        <f t="shared" si="563"/>
        <v>55321.294698637481</v>
      </c>
      <c r="AZ196" s="28">
        <f t="shared" si="563"/>
        <v>59200.924784741052</v>
      </c>
      <c r="BA196" s="28">
        <f t="shared" si="563"/>
        <v>62086.374846243605</v>
      </c>
      <c r="BB196" s="28">
        <f t="shared" si="563"/>
        <v>64261.696318745395</v>
      </c>
      <c r="BC196" s="28">
        <f t="shared" si="563"/>
        <v>65929.783084818191</v>
      </c>
      <c r="BD196" s="28">
        <f t="shared" si="563"/>
        <v>67235.559346298745</v>
      </c>
      <c r="BF196" s="163"/>
      <c r="BG196" s="162"/>
      <c r="BH196" s="20" t="s">
        <v>52</v>
      </c>
      <c r="BI196" s="28">
        <f>BI160+BI172+BI184</f>
        <v>19114.285714285714</v>
      </c>
      <c r="BJ196" s="28">
        <f t="shared" ref="BJ196:BR197" si="564">BJ160+BJ172+BJ184</f>
        <v>32881.63265306122</v>
      </c>
      <c r="BK196" s="28">
        <f t="shared" si="564"/>
        <v>42829.737609329444</v>
      </c>
      <c r="BL196" s="28">
        <f t="shared" si="564"/>
        <v>50049.812578092467</v>
      </c>
      <c r="BM196" s="29">
        <f t="shared" si="564"/>
        <v>55321.294698637481</v>
      </c>
      <c r="BN196" s="28">
        <f t="shared" si="564"/>
        <v>59200.924784741052</v>
      </c>
      <c r="BO196" s="28">
        <f t="shared" si="564"/>
        <v>62086.374846243605</v>
      </c>
      <c r="BP196" s="28">
        <f t="shared" si="564"/>
        <v>64261.696318745395</v>
      </c>
      <c r="BQ196" s="28">
        <f t="shared" si="564"/>
        <v>65929.783084818191</v>
      </c>
      <c r="BR196" s="28">
        <f t="shared" si="564"/>
        <v>67235.559346298745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47785.714285714275</v>
      </c>
      <c r="F197" s="30">
        <f t="shared" si="560"/>
        <v>34418.367346938772</v>
      </c>
      <c r="G197" s="30">
        <f t="shared" si="560"/>
        <v>24870.262390670556</v>
      </c>
      <c r="H197" s="30">
        <f t="shared" si="560"/>
        <v>18050.187421907533</v>
      </c>
      <c r="I197" s="30">
        <f t="shared" si="560"/>
        <v>13178.705301362526</v>
      </c>
      <c r="J197" s="30">
        <f t="shared" si="560"/>
        <v>9699.0752152589484</v>
      </c>
      <c r="K197" s="30">
        <f t="shared" si="560"/>
        <v>7213.625153756393</v>
      </c>
      <c r="L197" s="30">
        <f t="shared" si="560"/>
        <v>5438.3036812545697</v>
      </c>
      <c r="M197" s="30">
        <f t="shared" si="560"/>
        <v>4170.2169151818298</v>
      </c>
      <c r="N197" s="30">
        <f t="shared" si="560"/>
        <v>3264.4406537013051</v>
      </c>
      <c r="P197" s="163"/>
      <c r="Q197" s="161">
        <v>1000000</v>
      </c>
      <c r="R197" s="16" t="s">
        <v>19</v>
      </c>
      <c r="S197" s="30">
        <f>S161+S173+S185</f>
        <v>47785.714285714275</v>
      </c>
      <c r="T197" s="30">
        <f t="shared" si="561"/>
        <v>34418.367346938772</v>
      </c>
      <c r="U197" s="30">
        <f t="shared" si="561"/>
        <v>24870.262390670556</v>
      </c>
      <c r="V197" s="30">
        <f t="shared" si="561"/>
        <v>18050.187421907533</v>
      </c>
      <c r="W197" s="30">
        <f t="shared" si="561"/>
        <v>13178.705301362526</v>
      </c>
      <c r="X197" s="30">
        <f t="shared" si="561"/>
        <v>9699.0752152589484</v>
      </c>
      <c r="Y197" s="30">
        <f t="shared" si="561"/>
        <v>7213.625153756393</v>
      </c>
      <c r="Z197" s="30">
        <f t="shared" si="561"/>
        <v>5438.3036812545697</v>
      </c>
      <c r="AA197" s="30">
        <f t="shared" si="561"/>
        <v>4170.2169151818298</v>
      </c>
      <c r="AB197" s="30">
        <f t="shared" si="561"/>
        <v>3264.4406537013051</v>
      </c>
      <c r="AD197" s="163"/>
      <c r="AE197" s="161">
        <v>1000000</v>
      </c>
      <c r="AF197" s="16" t="s">
        <v>19</v>
      </c>
      <c r="AG197" s="30">
        <f>AG161+AG173+AG185</f>
        <v>47785.714285714275</v>
      </c>
      <c r="AH197" s="30">
        <f t="shared" si="562"/>
        <v>34418.367346938772</v>
      </c>
      <c r="AI197" s="30">
        <f t="shared" si="562"/>
        <v>24870.262390670556</v>
      </c>
      <c r="AJ197" s="30">
        <f t="shared" si="562"/>
        <v>18050.187421907533</v>
      </c>
      <c r="AK197" s="30">
        <f t="shared" si="562"/>
        <v>13178.705301362526</v>
      </c>
      <c r="AL197" s="30">
        <f t="shared" si="562"/>
        <v>9699.0752152589484</v>
      </c>
      <c r="AM197" s="30">
        <f t="shared" si="562"/>
        <v>7213.625153756393</v>
      </c>
      <c r="AN197" s="30">
        <f t="shared" si="562"/>
        <v>5438.3036812545697</v>
      </c>
      <c r="AO197" s="30">
        <f t="shared" si="562"/>
        <v>4170.2169151818298</v>
      </c>
      <c r="AP197" s="30">
        <f t="shared" si="562"/>
        <v>3264.4406537013051</v>
      </c>
      <c r="AR197" s="163"/>
      <c r="AS197" s="161">
        <v>1000000</v>
      </c>
      <c r="AT197" s="16" t="s">
        <v>19</v>
      </c>
      <c r="AU197" s="30">
        <f>AU161+AU173+AU185</f>
        <v>47785.714285714275</v>
      </c>
      <c r="AV197" s="30">
        <f t="shared" si="563"/>
        <v>34418.367346938772</v>
      </c>
      <c r="AW197" s="30">
        <f t="shared" si="563"/>
        <v>24870.262390670556</v>
      </c>
      <c r="AX197" s="30">
        <f t="shared" si="563"/>
        <v>18050.187421907533</v>
      </c>
      <c r="AY197" s="30">
        <f t="shared" si="563"/>
        <v>13178.705301362526</v>
      </c>
      <c r="AZ197" s="30">
        <f t="shared" si="563"/>
        <v>9699.0752152589484</v>
      </c>
      <c r="BA197" s="30">
        <f t="shared" si="563"/>
        <v>7213.625153756393</v>
      </c>
      <c r="BB197" s="30">
        <f t="shared" si="563"/>
        <v>5438.3036812545697</v>
      </c>
      <c r="BC197" s="30">
        <f t="shared" si="563"/>
        <v>4170.2169151818298</v>
      </c>
      <c r="BD197" s="30">
        <f t="shared" si="563"/>
        <v>3264.4406537013051</v>
      </c>
      <c r="BF197" s="163"/>
      <c r="BG197" s="161">
        <v>1000000</v>
      </c>
      <c r="BH197" s="16" t="s">
        <v>19</v>
      </c>
      <c r="BI197" s="30">
        <f>BI161+BI173+BI185</f>
        <v>47785.714285714275</v>
      </c>
      <c r="BJ197" s="30">
        <f t="shared" si="564"/>
        <v>34418.367346938772</v>
      </c>
      <c r="BK197" s="30">
        <f t="shared" si="564"/>
        <v>24870.262390670556</v>
      </c>
      <c r="BL197" s="30">
        <f t="shared" si="564"/>
        <v>18050.187421907533</v>
      </c>
      <c r="BM197" s="30">
        <f t="shared" si="564"/>
        <v>13178.705301362526</v>
      </c>
      <c r="BN197" s="30">
        <f t="shared" si="564"/>
        <v>9699.0752152589484</v>
      </c>
      <c r="BO197" s="30">
        <f t="shared" si="564"/>
        <v>7213.625153756393</v>
      </c>
      <c r="BP197" s="30">
        <f t="shared" si="564"/>
        <v>5438.3036812545697</v>
      </c>
      <c r="BQ197" s="30">
        <f t="shared" si="564"/>
        <v>4170.2169151818298</v>
      </c>
      <c r="BR197" s="30">
        <f t="shared" si="564"/>
        <v>3264.4406537013051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27660.647349318733</v>
      </c>
      <c r="J198" s="30"/>
      <c r="K198" s="30"/>
      <c r="L198" s="30"/>
      <c r="M198" s="30"/>
      <c r="N198" s="30">
        <f>SUM(E197:N197)/10</f>
        <v>16808.889836574672</v>
      </c>
      <c r="P198" s="163"/>
      <c r="Q198" s="161"/>
      <c r="R198" s="16" t="s">
        <v>22</v>
      </c>
      <c r="S198" s="30"/>
      <c r="T198" s="30"/>
      <c r="U198" s="30"/>
      <c r="V198" s="30"/>
      <c r="W198" s="31">
        <f>SUM(S197:W197)/5</f>
        <v>27660.647349318733</v>
      </c>
      <c r="X198" s="30"/>
      <c r="Y198" s="30"/>
      <c r="Z198" s="30"/>
      <c r="AA198" s="30"/>
      <c r="AB198" s="30">
        <f>SUM(S197:AB197)/10</f>
        <v>16808.889836574672</v>
      </c>
      <c r="AD198" s="163"/>
      <c r="AE198" s="161"/>
      <c r="AF198" s="16" t="s">
        <v>22</v>
      </c>
      <c r="AG198" s="30"/>
      <c r="AH198" s="30"/>
      <c r="AI198" s="30"/>
      <c r="AJ198" s="30"/>
      <c r="AK198" s="31">
        <f>SUM(AG197:AK197)/5</f>
        <v>27660.647349318733</v>
      </c>
      <c r="AL198" s="30"/>
      <c r="AM198" s="30"/>
      <c r="AN198" s="30"/>
      <c r="AO198" s="30"/>
      <c r="AP198" s="30">
        <f>SUM(AG197:AP197)/10</f>
        <v>16808.889836574672</v>
      </c>
      <c r="AR198" s="163"/>
      <c r="AS198" s="161"/>
      <c r="AT198" s="16" t="s">
        <v>22</v>
      </c>
      <c r="AU198" s="30"/>
      <c r="AV198" s="30"/>
      <c r="AW198" s="30"/>
      <c r="AX198" s="30"/>
      <c r="AY198" s="31">
        <f>SUM(AU197:AY197)/5</f>
        <v>27660.647349318733</v>
      </c>
      <c r="AZ198" s="30"/>
      <c r="BA198" s="30"/>
      <c r="BB198" s="30"/>
      <c r="BC198" s="30"/>
      <c r="BD198" s="30">
        <f>SUM(AU197:BD197)/10</f>
        <v>16808.889836574672</v>
      </c>
      <c r="BF198" s="163"/>
      <c r="BG198" s="161"/>
      <c r="BH198" s="16" t="s">
        <v>22</v>
      </c>
      <c r="BI198" s="30"/>
      <c r="BJ198" s="30"/>
      <c r="BK198" s="30"/>
      <c r="BL198" s="30"/>
      <c r="BM198" s="31">
        <f>SUM(BI197:BM197)/5</f>
        <v>27660.647349318733</v>
      </c>
      <c r="BN198" s="30"/>
      <c r="BO198" s="30"/>
      <c r="BP198" s="30"/>
      <c r="BQ198" s="30"/>
      <c r="BR198" s="30">
        <f>SUM(BI197:BR197)/10</f>
        <v>16808.889836574672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47785.714285714275</v>
      </c>
      <c r="F199" s="30">
        <f t="shared" ref="F199:N200" si="565">F163+F175+F187</f>
        <v>82204.081632653048</v>
      </c>
      <c r="G199" s="30">
        <f t="shared" si="565"/>
        <v>107074.3440233236</v>
      </c>
      <c r="H199" s="30">
        <f t="shared" si="565"/>
        <v>125124.53144523117</v>
      </c>
      <c r="I199" s="31">
        <f t="shared" si="565"/>
        <v>138303.2367465937</v>
      </c>
      <c r="J199" s="30">
        <f t="shared" si="565"/>
        <v>148002.31196185263</v>
      </c>
      <c r="K199" s="30">
        <f t="shared" si="565"/>
        <v>155215.93711560901</v>
      </c>
      <c r="L199" s="30">
        <f t="shared" si="565"/>
        <v>160654.24079686348</v>
      </c>
      <c r="M199" s="30">
        <f t="shared" si="565"/>
        <v>164824.45771204549</v>
      </c>
      <c r="N199" s="30">
        <f t="shared" si="565"/>
        <v>168088.89836574689</v>
      </c>
      <c r="P199" s="163"/>
      <c r="Q199" s="161"/>
      <c r="R199" s="16" t="s">
        <v>52</v>
      </c>
      <c r="S199" s="30">
        <f>S163+S175+S187</f>
        <v>47785.714285714275</v>
      </c>
      <c r="T199" s="30">
        <f t="shared" ref="T199:AB200" si="566">T163+T175+T187</f>
        <v>82204.081632653048</v>
      </c>
      <c r="U199" s="30">
        <f t="shared" si="566"/>
        <v>107074.3440233236</v>
      </c>
      <c r="V199" s="30">
        <f t="shared" si="566"/>
        <v>125124.53144523117</v>
      </c>
      <c r="W199" s="31">
        <f t="shared" si="566"/>
        <v>138303.2367465937</v>
      </c>
      <c r="X199" s="30">
        <f t="shared" si="566"/>
        <v>148002.31196185263</v>
      </c>
      <c r="Y199" s="30">
        <f t="shared" si="566"/>
        <v>155215.93711560901</v>
      </c>
      <c r="Z199" s="30">
        <f t="shared" si="566"/>
        <v>160654.24079686348</v>
      </c>
      <c r="AA199" s="30">
        <f t="shared" si="566"/>
        <v>164824.45771204549</v>
      </c>
      <c r="AB199" s="30">
        <f t="shared" si="566"/>
        <v>168088.89836574689</v>
      </c>
      <c r="AD199" s="163"/>
      <c r="AE199" s="161"/>
      <c r="AF199" s="16" t="s">
        <v>52</v>
      </c>
      <c r="AG199" s="30">
        <f>AG163+AG175+AG187</f>
        <v>47785.714285714275</v>
      </c>
      <c r="AH199" s="30">
        <f t="shared" ref="AH199:AP200" si="567">AH163+AH175+AH187</f>
        <v>82204.081632653048</v>
      </c>
      <c r="AI199" s="30">
        <f t="shared" si="567"/>
        <v>107074.3440233236</v>
      </c>
      <c r="AJ199" s="30">
        <f t="shared" si="567"/>
        <v>125124.53144523117</v>
      </c>
      <c r="AK199" s="31">
        <f t="shared" si="567"/>
        <v>138303.2367465937</v>
      </c>
      <c r="AL199" s="30">
        <f t="shared" si="567"/>
        <v>148002.31196185263</v>
      </c>
      <c r="AM199" s="30">
        <f t="shared" si="567"/>
        <v>155215.93711560901</v>
      </c>
      <c r="AN199" s="30">
        <f t="shared" si="567"/>
        <v>160654.24079686348</v>
      </c>
      <c r="AO199" s="30">
        <f t="shared" si="567"/>
        <v>164824.45771204549</v>
      </c>
      <c r="AP199" s="30">
        <f t="shared" si="567"/>
        <v>168088.89836574689</v>
      </c>
      <c r="AR199" s="163"/>
      <c r="AS199" s="161"/>
      <c r="AT199" s="16" t="s">
        <v>52</v>
      </c>
      <c r="AU199" s="30">
        <f>AU163+AU175+AU187</f>
        <v>47785.714285714275</v>
      </c>
      <c r="AV199" s="30">
        <f t="shared" ref="AV199:BD200" si="568">AV163+AV175+AV187</f>
        <v>82204.081632653048</v>
      </c>
      <c r="AW199" s="30">
        <f t="shared" si="568"/>
        <v>107074.3440233236</v>
      </c>
      <c r="AX199" s="30">
        <f t="shared" si="568"/>
        <v>125124.53144523117</v>
      </c>
      <c r="AY199" s="31">
        <f t="shared" si="568"/>
        <v>138303.2367465937</v>
      </c>
      <c r="AZ199" s="30">
        <f t="shared" si="568"/>
        <v>148002.31196185263</v>
      </c>
      <c r="BA199" s="30">
        <f t="shared" si="568"/>
        <v>155215.93711560901</v>
      </c>
      <c r="BB199" s="30">
        <f t="shared" si="568"/>
        <v>160654.24079686348</v>
      </c>
      <c r="BC199" s="30">
        <f t="shared" si="568"/>
        <v>164824.45771204549</v>
      </c>
      <c r="BD199" s="30">
        <f t="shared" si="568"/>
        <v>168088.89836574689</v>
      </c>
      <c r="BF199" s="163"/>
      <c r="BG199" s="161"/>
      <c r="BH199" s="16" t="s">
        <v>52</v>
      </c>
      <c r="BI199" s="30">
        <f>BI163+BI175+BI187</f>
        <v>47785.714285714275</v>
      </c>
      <c r="BJ199" s="30">
        <f t="shared" ref="BJ199:BR200" si="569">BJ163+BJ175+BJ187</f>
        <v>82204.081632653048</v>
      </c>
      <c r="BK199" s="30">
        <f t="shared" si="569"/>
        <v>107074.3440233236</v>
      </c>
      <c r="BL199" s="30">
        <f t="shared" si="569"/>
        <v>125124.53144523117</v>
      </c>
      <c r="BM199" s="31">
        <f t="shared" si="569"/>
        <v>138303.2367465937</v>
      </c>
      <c r="BN199" s="30">
        <f t="shared" si="569"/>
        <v>148002.31196185263</v>
      </c>
      <c r="BO199" s="30">
        <f t="shared" si="569"/>
        <v>155215.93711560901</v>
      </c>
      <c r="BP199" s="30">
        <f t="shared" si="569"/>
        <v>160654.24079686348</v>
      </c>
      <c r="BQ199" s="30">
        <f t="shared" si="569"/>
        <v>164824.45771204549</v>
      </c>
      <c r="BR199" s="30">
        <f t="shared" si="569"/>
        <v>168088.89836574689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100350</v>
      </c>
      <c r="F200" s="30">
        <f t="shared" si="565"/>
        <v>72278.57142857142</v>
      </c>
      <c r="G200" s="30">
        <f t="shared" si="565"/>
        <v>52227.551020408173</v>
      </c>
      <c r="H200" s="30">
        <f t="shared" si="565"/>
        <v>37905.393586005826</v>
      </c>
      <c r="I200" s="30">
        <f t="shared" si="565"/>
        <v>27675.28113286131</v>
      </c>
      <c r="J200" s="30">
        <f t="shared" si="565"/>
        <v>20368.057952043793</v>
      </c>
      <c r="K200" s="30">
        <f t="shared" si="565"/>
        <v>15148.612822888426</v>
      </c>
      <c r="L200" s="30">
        <f t="shared" si="565"/>
        <v>11420.437730634598</v>
      </c>
      <c r="M200" s="30">
        <f t="shared" si="565"/>
        <v>8757.4555218818423</v>
      </c>
      <c r="N200" s="30">
        <f t="shared" si="565"/>
        <v>6855.3253727727415</v>
      </c>
      <c r="P200" s="163"/>
      <c r="Q200" s="161">
        <v>2100000</v>
      </c>
      <c r="R200" s="16" t="s">
        <v>19</v>
      </c>
      <c r="S200" s="30">
        <f>S164+S176+S188</f>
        <v>100350</v>
      </c>
      <c r="T200" s="30">
        <f t="shared" si="566"/>
        <v>72278.57142857142</v>
      </c>
      <c r="U200" s="30">
        <f t="shared" si="566"/>
        <v>52227.551020408173</v>
      </c>
      <c r="V200" s="30">
        <f t="shared" si="566"/>
        <v>37905.393586005826</v>
      </c>
      <c r="W200" s="30">
        <f t="shared" si="566"/>
        <v>27675.28113286131</v>
      </c>
      <c r="X200" s="30">
        <f t="shared" si="566"/>
        <v>20368.057952043793</v>
      </c>
      <c r="Y200" s="30">
        <f t="shared" si="566"/>
        <v>15148.612822888426</v>
      </c>
      <c r="Z200" s="30">
        <f t="shared" si="566"/>
        <v>11420.437730634598</v>
      </c>
      <c r="AA200" s="30">
        <f t="shared" si="566"/>
        <v>8757.4555218818423</v>
      </c>
      <c r="AB200" s="30">
        <f t="shared" si="566"/>
        <v>6855.3253727727415</v>
      </c>
      <c r="AD200" s="163"/>
      <c r="AE200" s="161">
        <v>2100000</v>
      </c>
      <c r="AF200" s="16" t="s">
        <v>19</v>
      </c>
      <c r="AG200" s="30">
        <f>AG164+AG176+AG188</f>
        <v>100350</v>
      </c>
      <c r="AH200" s="30">
        <f t="shared" si="567"/>
        <v>72278.57142857142</v>
      </c>
      <c r="AI200" s="30">
        <f t="shared" si="567"/>
        <v>52227.551020408173</v>
      </c>
      <c r="AJ200" s="30">
        <f t="shared" si="567"/>
        <v>37905.393586005826</v>
      </c>
      <c r="AK200" s="30">
        <f t="shared" si="567"/>
        <v>27675.28113286131</v>
      </c>
      <c r="AL200" s="30">
        <f t="shared" si="567"/>
        <v>20368.057952043793</v>
      </c>
      <c r="AM200" s="30">
        <f t="shared" si="567"/>
        <v>15148.612822888426</v>
      </c>
      <c r="AN200" s="30">
        <f t="shared" si="567"/>
        <v>11420.437730634598</v>
      </c>
      <c r="AO200" s="30">
        <f t="shared" si="567"/>
        <v>8757.4555218818423</v>
      </c>
      <c r="AP200" s="30">
        <f t="shared" si="567"/>
        <v>6855.3253727727415</v>
      </c>
      <c r="AR200" s="163"/>
      <c r="AS200" s="161">
        <v>2100000</v>
      </c>
      <c r="AT200" s="16" t="s">
        <v>19</v>
      </c>
      <c r="AU200" s="30">
        <f>AU164+AU176+AU188</f>
        <v>100350</v>
      </c>
      <c r="AV200" s="30">
        <f t="shared" si="568"/>
        <v>72278.57142857142</v>
      </c>
      <c r="AW200" s="30">
        <f t="shared" si="568"/>
        <v>52227.551020408173</v>
      </c>
      <c r="AX200" s="30">
        <f t="shared" si="568"/>
        <v>37905.393586005826</v>
      </c>
      <c r="AY200" s="30">
        <f t="shared" si="568"/>
        <v>27675.28113286131</v>
      </c>
      <c r="AZ200" s="30">
        <f t="shared" si="568"/>
        <v>20368.057952043793</v>
      </c>
      <c r="BA200" s="30">
        <f t="shared" si="568"/>
        <v>15148.612822888426</v>
      </c>
      <c r="BB200" s="30">
        <f t="shared" si="568"/>
        <v>11420.437730634598</v>
      </c>
      <c r="BC200" s="30">
        <f t="shared" si="568"/>
        <v>8757.4555218818423</v>
      </c>
      <c r="BD200" s="30">
        <f t="shared" si="568"/>
        <v>6855.3253727727415</v>
      </c>
      <c r="BF200" s="163"/>
      <c r="BG200" s="161">
        <v>2100000</v>
      </c>
      <c r="BH200" s="16" t="s">
        <v>19</v>
      </c>
      <c r="BI200" s="30">
        <f>BI164+BI176+BI188</f>
        <v>100350</v>
      </c>
      <c r="BJ200" s="30">
        <f t="shared" si="569"/>
        <v>72278.57142857142</v>
      </c>
      <c r="BK200" s="30">
        <f t="shared" si="569"/>
        <v>52227.551020408173</v>
      </c>
      <c r="BL200" s="30">
        <f t="shared" si="569"/>
        <v>37905.393586005826</v>
      </c>
      <c r="BM200" s="30">
        <f t="shared" si="569"/>
        <v>27675.28113286131</v>
      </c>
      <c r="BN200" s="30">
        <f t="shared" si="569"/>
        <v>20368.057952043793</v>
      </c>
      <c r="BO200" s="30">
        <f t="shared" si="569"/>
        <v>15148.612822888426</v>
      </c>
      <c r="BP200" s="30">
        <f t="shared" si="569"/>
        <v>11420.437730634598</v>
      </c>
      <c r="BQ200" s="30">
        <f t="shared" si="569"/>
        <v>8757.4555218818423</v>
      </c>
      <c r="BR200" s="30">
        <f t="shared" si="569"/>
        <v>6855.3253727727415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58087.359433569349</v>
      </c>
      <c r="J201" s="30"/>
      <c r="K201" s="30"/>
      <c r="L201" s="30"/>
      <c r="M201" s="30"/>
      <c r="N201" s="30">
        <f>SUM(E200:N200)/10</f>
        <v>35298.668656806811</v>
      </c>
      <c r="P201" s="163"/>
      <c r="Q201" s="161"/>
      <c r="R201" s="16" t="s">
        <v>22</v>
      </c>
      <c r="S201" s="30"/>
      <c r="T201" s="30"/>
      <c r="U201" s="30"/>
      <c r="V201" s="30"/>
      <c r="W201" s="31">
        <f>SUM(S200:W200)/5</f>
        <v>58087.359433569349</v>
      </c>
      <c r="X201" s="30"/>
      <c r="Y201" s="30"/>
      <c r="Z201" s="30"/>
      <c r="AA201" s="30"/>
      <c r="AB201" s="30">
        <f>SUM(S200:AB200)/10</f>
        <v>35298.668656806811</v>
      </c>
      <c r="AD201" s="163"/>
      <c r="AE201" s="161"/>
      <c r="AF201" s="16" t="s">
        <v>22</v>
      </c>
      <c r="AG201" s="30"/>
      <c r="AH201" s="30"/>
      <c r="AI201" s="30"/>
      <c r="AJ201" s="30"/>
      <c r="AK201" s="31">
        <f>SUM(AG200:AK200)/5</f>
        <v>58087.359433569349</v>
      </c>
      <c r="AL201" s="30"/>
      <c r="AM201" s="30"/>
      <c r="AN201" s="30"/>
      <c r="AO201" s="30"/>
      <c r="AP201" s="30">
        <f>SUM(AG200:AP200)/10</f>
        <v>35298.668656806811</v>
      </c>
      <c r="AR201" s="163"/>
      <c r="AS201" s="161"/>
      <c r="AT201" s="16" t="s">
        <v>22</v>
      </c>
      <c r="AU201" s="30"/>
      <c r="AV201" s="30"/>
      <c r="AW201" s="30"/>
      <c r="AX201" s="30"/>
      <c r="AY201" s="31">
        <f>SUM(AU200:AY200)/5</f>
        <v>58087.359433569349</v>
      </c>
      <c r="AZ201" s="30"/>
      <c r="BA201" s="30"/>
      <c r="BB201" s="30"/>
      <c r="BC201" s="30"/>
      <c r="BD201" s="30">
        <f>SUM(AU200:BD200)/10</f>
        <v>35298.668656806811</v>
      </c>
      <c r="BF201" s="163"/>
      <c r="BG201" s="161"/>
      <c r="BH201" s="16" t="s">
        <v>22</v>
      </c>
      <c r="BI201" s="30"/>
      <c r="BJ201" s="30"/>
      <c r="BK201" s="30"/>
      <c r="BL201" s="30"/>
      <c r="BM201" s="31">
        <f>SUM(BI200:BM200)/5</f>
        <v>58087.359433569349</v>
      </c>
      <c r="BN201" s="30"/>
      <c r="BO201" s="30"/>
      <c r="BP201" s="30"/>
      <c r="BQ201" s="30"/>
      <c r="BR201" s="30">
        <f>SUM(BI200:BR200)/10</f>
        <v>35298.668656806811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100350</v>
      </c>
      <c r="F202" s="30">
        <f t="shared" ref="F202:N202" si="570">F166+F178+F190</f>
        <v>172628.57142857142</v>
      </c>
      <c r="G202" s="30">
        <f t="shared" si="570"/>
        <v>224856.12244897959</v>
      </c>
      <c r="H202" s="30">
        <f t="shared" si="570"/>
        <v>262761.51603498543</v>
      </c>
      <c r="I202" s="31">
        <f t="shared" si="570"/>
        <v>290436.79716784676</v>
      </c>
      <c r="J202" s="30">
        <f t="shared" si="570"/>
        <v>310804.85511989053</v>
      </c>
      <c r="K202" s="30">
        <f t="shared" si="570"/>
        <v>325953.46794277884</v>
      </c>
      <c r="L202" s="30">
        <f t="shared" si="570"/>
        <v>337373.9056734133</v>
      </c>
      <c r="M202" s="30">
        <f t="shared" si="570"/>
        <v>346131.36119529558</v>
      </c>
      <c r="N202" s="30">
        <f t="shared" si="570"/>
        <v>352986.68656806846</v>
      </c>
      <c r="P202" s="163"/>
      <c r="Q202" s="161"/>
      <c r="R202" s="16" t="s">
        <v>52</v>
      </c>
      <c r="S202" s="30">
        <f>S166+S178+S190</f>
        <v>100350</v>
      </c>
      <c r="T202" s="30">
        <f t="shared" ref="T202:AB202" si="571">T166+T178+T190</f>
        <v>172628.57142857142</v>
      </c>
      <c r="U202" s="30">
        <f t="shared" si="571"/>
        <v>224856.12244897959</v>
      </c>
      <c r="V202" s="30">
        <f t="shared" si="571"/>
        <v>262761.51603498543</v>
      </c>
      <c r="W202" s="31">
        <f t="shared" si="571"/>
        <v>290436.79716784676</v>
      </c>
      <c r="X202" s="30">
        <f t="shared" si="571"/>
        <v>310804.85511989053</v>
      </c>
      <c r="Y202" s="30">
        <f t="shared" si="571"/>
        <v>325953.46794277884</v>
      </c>
      <c r="Z202" s="30">
        <f t="shared" si="571"/>
        <v>337373.9056734133</v>
      </c>
      <c r="AA202" s="30">
        <f t="shared" si="571"/>
        <v>346131.36119529558</v>
      </c>
      <c r="AB202" s="30">
        <f t="shared" si="571"/>
        <v>352986.68656806846</v>
      </c>
      <c r="AD202" s="163"/>
      <c r="AE202" s="161"/>
      <c r="AF202" s="16" t="s">
        <v>52</v>
      </c>
      <c r="AG202" s="30">
        <f>AG166+AG178+AG190</f>
        <v>100350</v>
      </c>
      <c r="AH202" s="30">
        <f t="shared" ref="AH202:AP202" si="572">AH166+AH178+AH190</f>
        <v>172628.57142857142</v>
      </c>
      <c r="AI202" s="30">
        <f t="shared" si="572"/>
        <v>224856.12244897959</v>
      </c>
      <c r="AJ202" s="30">
        <f t="shared" si="572"/>
        <v>262761.51603498543</v>
      </c>
      <c r="AK202" s="31">
        <f t="shared" si="572"/>
        <v>290436.79716784676</v>
      </c>
      <c r="AL202" s="30">
        <f t="shared" si="572"/>
        <v>310804.85511989053</v>
      </c>
      <c r="AM202" s="30">
        <f t="shared" si="572"/>
        <v>325953.46794277884</v>
      </c>
      <c r="AN202" s="30">
        <f t="shared" si="572"/>
        <v>337373.9056734133</v>
      </c>
      <c r="AO202" s="30">
        <f t="shared" si="572"/>
        <v>346131.36119529558</v>
      </c>
      <c r="AP202" s="30">
        <f t="shared" si="572"/>
        <v>352986.68656806846</v>
      </c>
      <c r="AR202" s="163"/>
      <c r="AS202" s="161"/>
      <c r="AT202" s="16" t="s">
        <v>52</v>
      </c>
      <c r="AU202" s="30">
        <f>AU166+AU178+AU190</f>
        <v>100350</v>
      </c>
      <c r="AV202" s="30">
        <f t="shared" ref="AV202:BD202" si="573">AV166+AV178+AV190</f>
        <v>172628.57142857142</v>
      </c>
      <c r="AW202" s="30">
        <f t="shared" si="573"/>
        <v>224856.12244897959</v>
      </c>
      <c r="AX202" s="30">
        <f t="shared" si="573"/>
        <v>262761.51603498543</v>
      </c>
      <c r="AY202" s="31">
        <f t="shared" si="573"/>
        <v>290436.79716784676</v>
      </c>
      <c r="AZ202" s="30">
        <f t="shared" si="573"/>
        <v>310804.85511989053</v>
      </c>
      <c r="BA202" s="30">
        <f t="shared" si="573"/>
        <v>325953.46794277884</v>
      </c>
      <c r="BB202" s="30">
        <f t="shared" si="573"/>
        <v>337373.9056734133</v>
      </c>
      <c r="BC202" s="30">
        <f t="shared" si="573"/>
        <v>346131.36119529558</v>
      </c>
      <c r="BD202" s="30">
        <f t="shared" si="573"/>
        <v>352986.68656806846</v>
      </c>
      <c r="BF202" s="163"/>
      <c r="BG202" s="161"/>
      <c r="BH202" s="16" t="s">
        <v>52</v>
      </c>
      <c r="BI202" s="30">
        <f>BI166+BI178+BI190</f>
        <v>100350</v>
      </c>
      <c r="BJ202" s="30">
        <f t="shared" ref="BJ202:BR202" si="574">BJ166+BJ178+BJ190</f>
        <v>172628.57142857142</v>
      </c>
      <c r="BK202" s="30">
        <f t="shared" si="574"/>
        <v>224856.12244897959</v>
      </c>
      <c r="BL202" s="30">
        <f t="shared" si="574"/>
        <v>262761.51603498543</v>
      </c>
      <c r="BM202" s="31">
        <f t="shared" si="574"/>
        <v>290436.79716784676</v>
      </c>
      <c r="BN202" s="30">
        <f t="shared" si="574"/>
        <v>310804.85511989053</v>
      </c>
      <c r="BO202" s="30">
        <f t="shared" si="574"/>
        <v>325953.46794277884</v>
      </c>
      <c r="BP202" s="30">
        <f t="shared" si="574"/>
        <v>337373.9056734133</v>
      </c>
      <c r="BQ202" s="30">
        <f t="shared" si="574"/>
        <v>346131.36119529558</v>
      </c>
      <c r="BR202" s="30">
        <f t="shared" si="574"/>
        <v>352986.68656806846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AD2:AE12"/>
    <mergeCell ref="AF2:AG3"/>
    <mergeCell ref="AI2:AK3"/>
    <mergeCell ref="AM2:AP2"/>
    <mergeCell ref="B2:C12"/>
    <mergeCell ref="D2:E3"/>
    <mergeCell ref="G2:I3"/>
    <mergeCell ref="K2:N2"/>
    <mergeCell ref="P2:Q12"/>
    <mergeCell ref="R2:S3"/>
    <mergeCell ref="J14:J15"/>
    <mergeCell ref="K14:K15"/>
    <mergeCell ref="L14:L15"/>
    <mergeCell ref="M14:M15"/>
    <mergeCell ref="N14:N15"/>
    <mergeCell ref="P14:P15"/>
    <mergeCell ref="BK2:BM3"/>
    <mergeCell ref="BO2:BR2"/>
    <mergeCell ref="B14:B15"/>
    <mergeCell ref="C14:C15"/>
    <mergeCell ref="D14:D15"/>
    <mergeCell ref="E14:E15"/>
    <mergeCell ref="F14:F15"/>
    <mergeCell ref="G14:G15"/>
    <mergeCell ref="H14:H15"/>
    <mergeCell ref="I14:I15"/>
    <mergeCell ref="AR2:AS12"/>
    <mergeCell ref="AT2:AU3"/>
    <mergeCell ref="AW2:AY3"/>
    <mergeCell ref="BA2:BD2"/>
    <mergeCell ref="BF2:BG12"/>
    <mergeCell ref="BH2:BI3"/>
    <mergeCell ref="U2:W3"/>
    <mergeCell ref="Y2:AB2"/>
    <mergeCell ref="W14:W15"/>
    <mergeCell ref="X14:X15"/>
    <mergeCell ref="Y14:Y15"/>
    <mergeCell ref="Z14:Z15"/>
    <mergeCell ref="AA14:AA15"/>
    <mergeCell ref="AB14:AB15"/>
    <mergeCell ref="Q14:Q15"/>
    <mergeCell ref="R14:R15"/>
    <mergeCell ref="S14:S15"/>
    <mergeCell ref="T14:T15"/>
    <mergeCell ref="U14:U15"/>
    <mergeCell ref="V14:V15"/>
    <mergeCell ref="AJ14:AJ15"/>
    <mergeCell ref="AK14:AK15"/>
    <mergeCell ref="AL14:AL15"/>
    <mergeCell ref="AM14:AM15"/>
    <mergeCell ref="AN14:AN15"/>
    <mergeCell ref="AO14:AO15"/>
    <mergeCell ref="AD14:AD15"/>
    <mergeCell ref="AE14:AE15"/>
    <mergeCell ref="AF14:AF15"/>
    <mergeCell ref="AG14:AG15"/>
    <mergeCell ref="AH14:AH15"/>
    <mergeCell ref="AI14:AI15"/>
    <mergeCell ref="AY14:AY15"/>
    <mergeCell ref="AZ14:AZ15"/>
    <mergeCell ref="BA14:BA15"/>
    <mergeCell ref="BB14:BB15"/>
    <mergeCell ref="AP14:AP15"/>
    <mergeCell ref="AR14:AR15"/>
    <mergeCell ref="AS14:AS15"/>
    <mergeCell ref="AT14:AT15"/>
    <mergeCell ref="AU14:AU15"/>
    <mergeCell ref="AV14:AV15"/>
    <mergeCell ref="BP14:BP15"/>
    <mergeCell ref="BQ14:BQ15"/>
    <mergeCell ref="BR14:BR15"/>
    <mergeCell ref="B16:B17"/>
    <mergeCell ref="C16:C17"/>
    <mergeCell ref="P16:P17"/>
    <mergeCell ref="Q16:Q17"/>
    <mergeCell ref="AD16:AD17"/>
    <mergeCell ref="AE16:AE17"/>
    <mergeCell ref="AR16:AR17"/>
    <mergeCell ref="BJ14:BJ15"/>
    <mergeCell ref="BK14:BK15"/>
    <mergeCell ref="BL14:BL15"/>
    <mergeCell ref="BM14:BM15"/>
    <mergeCell ref="BN14:BN15"/>
    <mergeCell ref="BO14:BO15"/>
    <mergeCell ref="BC14:BC15"/>
    <mergeCell ref="BD14:BD15"/>
    <mergeCell ref="BF14:BF15"/>
    <mergeCell ref="BG14:BG15"/>
    <mergeCell ref="BH14:BH15"/>
    <mergeCell ref="BI14:BI15"/>
    <mergeCell ref="AW14:AW15"/>
    <mergeCell ref="AX14:AX15"/>
    <mergeCell ref="AS16:AS17"/>
    <mergeCell ref="BF16:BF17"/>
    <mergeCell ref="BG16:BG17"/>
    <mergeCell ref="B18:B25"/>
    <mergeCell ref="C18:C25"/>
    <mergeCell ref="P18:P25"/>
    <mergeCell ref="Q18:Q25"/>
    <mergeCell ref="AD18:AD25"/>
    <mergeCell ref="AE18:AE25"/>
    <mergeCell ref="AR18:AR25"/>
    <mergeCell ref="AS18:AS25"/>
    <mergeCell ref="BF18:BF25"/>
    <mergeCell ref="BG18:BG25"/>
    <mergeCell ref="B26:B30"/>
    <mergeCell ref="C26:C30"/>
    <mergeCell ref="P26:P30"/>
    <mergeCell ref="Q26:Q30"/>
    <mergeCell ref="AD26:AD30"/>
    <mergeCell ref="AE26:AE30"/>
    <mergeCell ref="AR26:AR30"/>
    <mergeCell ref="AS26:AS30"/>
    <mergeCell ref="BF26:BF30"/>
    <mergeCell ref="BG26:BG30"/>
    <mergeCell ref="B32:B33"/>
    <mergeCell ref="E32:E33"/>
    <mergeCell ref="F32:F33"/>
    <mergeCell ref="G32:G33"/>
    <mergeCell ref="H32:H33"/>
    <mergeCell ref="I32:I33"/>
    <mergeCell ref="J32:J33"/>
    <mergeCell ref="T32:T33"/>
    <mergeCell ref="U32:U33"/>
    <mergeCell ref="V32:V33"/>
    <mergeCell ref="W32:W33"/>
    <mergeCell ref="X32:X33"/>
    <mergeCell ref="Y32:Y33"/>
    <mergeCell ref="K32:K33"/>
    <mergeCell ref="L32:L33"/>
    <mergeCell ref="M32:M33"/>
    <mergeCell ref="N32:N33"/>
    <mergeCell ref="P32:P33"/>
    <mergeCell ref="S32:S33"/>
    <mergeCell ref="AI32:AI33"/>
    <mergeCell ref="AJ32:AJ33"/>
    <mergeCell ref="AK32:AK33"/>
    <mergeCell ref="AL32:AL33"/>
    <mergeCell ref="AM32:AM33"/>
    <mergeCell ref="AN32:AN33"/>
    <mergeCell ref="Z32:Z33"/>
    <mergeCell ref="AA32:AA33"/>
    <mergeCell ref="AB32:AB33"/>
    <mergeCell ref="AD32:AD33"/>
    <mergeCell ref="AG32:AG33"/>
    <mergeCell ref="AH32:AH33"/>
    <mergeCell ref="AX32:AX33"/>
    <mergeCell ref="AY32:AY33"/>
    <mergeCell ref="AZ32:AZ33"/>
    <mergeCell ref="BA32:BA33"/>
    <mergeCell ref="BB32:BB33"/>
    <mergeCell ref="BC32:BC33"/>
    <mergeCell ref="AO32:AO33"/>
    <mergeCell ref="AP32:AP33"/>
    <mergeCell ref="AR32:AR33"/>
    <mergeCell ref="AU32:AU33"/>
    <mergeCell ref="AV32:AV33"/>
    <mergeCell ref="AW32:AW33"/>
    <mergeCell ref="BM32:BM33"/>
    <mergeCell ref="BN32:BN33"/>
    <mergeCell ref="BO32:BO33"/>
    <mergeCell ref="BP32:BP33"/>
    <mergeCell ref="BQ32:BQ33"/>
    <mergeCell ref="BR32:BR33"/>
    <mergeCell ref="BD32:BD33"/>
    <mergeCell ref="BF32:BF33"/>
    <mergeCell ref="BI32:BI33"/>
    <mergeCell ref="BJ32:BJ33"/>
    <mergeCell ref="BK32:BK33"/>
    <mergeCell ref="BL32:BL33"/>
    <mergeCell ref="BG39:BG41"/>
    <mergeCell ref="C42:C46"/>
    <mergeCell ref="B34:B46"/>
    <mergeCell ref="C34:C38"/>
    <mergeCell ref="P34:P46"/>
    <mergeCell ref="Q34:Q38"/>
    <mergeCell ref="AD34:AD46"/>
    <mergeCell ref="AE34:AE38"/>
    <mergeCell ref="Q42:Q46"/>
    <mergeCell ref="AE42:AE46"/>
    <mergeCell ref="L48:L49"/>
    <mergeCell ref="M48:M49"/>
    <mergeCell ref="N48:N49"/>
    <mergeCell ref="P48:P49"/>
    <mergeCell ref="S48:S49"/>
    <mergeCell ref="T48:T49"/>
    <mergeCell ref="AS42:AS46"/>
    <mergeCell ref="BG42:BG46"/>
    <mergeCell ref="B48:B49"/>
    <mergeCell ref="E48:E49"/>
    <mergeCell ref="F48:F49"/>
    <mergeCell ref="G48:G49"/>
    <mergeCell ref="H48:H49"/>
    <mergeCell ref="I48:I49"/>
    <mergeCell ref="J48:J49"/>
    <mergeCell ref="K48:K49"/>
    <mergeCell ref="AR34:AR46"/>
    <mergeCell ref="AS34:AS38"/>
    <mergeCell ref="BF34:BF46"/>
    <mergeCell ref="BG34:BG38"/>
    <mergeCell ref="C39:C41"/>
    <mergeCell ref="Q39:Q41"/>
    <mergeCell ref="AE39:AE41"/>
    <mergeCell ref="AS39:AS41"/>
    <mergeCell ref="AA48:AA49"/>
    <mergeCell ref="AB48:AB49"/>
    <mergeCell ref="AD48:AD49"/>
    <mergeCell ref="AG48:AG49"/>
    <mergeCell ref="AH48:AH49"/>
    <mergeCell ref="AI48:AI49"/>
    <mergeCell ref="U48:U49"/>
    <mergeCell ref="V48:V49"/>
    <mergeCell ref="W48:W49"/>
    <mergeCell ref="X48:X49"/>
    <mergeCell ref="Y48:Y49"/>
    <mergeCell ref="Z48:Z49"/>
    <mergeCell ref="AU48:AU49"/>
    <mergeCell ref="AV48:AV49"/>
    <mergeCell ref="AW48:AW49"/>
    <mergeCell ref="AX48:AX49"/>
    <mergeCell ref="AJ48:AJ49"/>
    <mergeCell ref="AK48:AK49"/>
    <mergeCell ref="AL48:AL49"/>
    <mergeCell ref="AM48:AM49"/>
    <mergeCell ref="AN48:AN49"/>
    <mergeCell ref="AO48:AO49"/>
    <mergeCell ref="BN48:BN49"/>
    <mergeCell ref="BO48:BO49"/>
    <mergeCell ref="BP48:BP49"/>
    <mergeCell ref="BQ48:BQ49"/>
    <mergeCell ref="BR48:BR49"/>
    <mergeCell ref="B50:B62"/>
    <mergeCell ref="C50:C54"/>
    <mergeCell ref="P50:P62"/>
    <mergeCell ref="Q50:Q54"/>
    <mergeCell ref="AD50:AD62"/>
    <mergeCell ref="BF48:BF49"/>
    <mergeCell ref="BI48:BI49"/>
    <mergeCell ref="BJ48:BJ49"/>
    <mergeCell ref="BK48:BK49"/>
    <mergeCell ref="BL48:BL49"/>
    <mergeCell ref="BM48:BM49"/>
    <mergeCell ref="AY48:AY49"/>
    <mergeCell ref="AZ48:AZ49"/>
    <mergeCell ref="BA48:BA49"/>
    <mergeCell ref="BB48:BB49"/>
    <mergeCell ref="BC48:BC49"/>
    <mergeCell ref="BD48:BD49"/>
    <mergeCell ref="AP48:AP49"/>
    <mergeCell ref="AR48:AR49"/>
    <mergeCell ref="AE50:AE54"/>
    <mergeCell ref="AR50:AR62"/>
    <mergeCell ref="AS50:AS54"/>
    <mergeCell ref="BF50:BF62"/>
    <mergeCell ref="BG50:BG54"/>
    <mergeCell ref="C55:C57"/>
    <mergeCell ref="Q55:Q57"/>
    <mergeCell ref="AE55:AE57"/>
    <mergeCell ref="AS55:AS57"/>
    <mergeCell ref="BG55:BG57"/>
    <mergeCell ref="C58:C62"/>
    <mergeCell ref="Q58:Q62"/>
    <mergeCell ref="AE58:AE62"/>
    <mergeCell ref="AS58:AS62"/>
    <mergeCell ref="BG58:BG62"/>
    <mergeCell ref="B63:B77"/>
    <mergeCell ref="C63:C67"/>
    <mergeCell ref="P63:P77"/>
    <mergeCell ref="Q63:Q67"/>
    <mergeCell ref="AD63:AD77"/>
    <mergeCell ref="AE63:AE67"/>
    <mergeCell ref="AR63:AR77"/>
    <mergeCell ref="AS63:AS67"/>
    <mergeCell ref="BF63:BF77"/>
    <mergeCell ref="BG63:BG67"/>
    <mergeCell ref="C68:C72"/>
    <mergeCell ref="Q68:Q72"/>
    <mergeCell ref="AE68:AE72"/>
    <mergeCell ref="AS68:AS72"/>
    <mergeCell ref="BG68:BG72"/>
    <mergeCell ref="C73:C77"/>
    <mergeCell ref="Q73:Q77"/>
    <mergeCell ref="AE73:AE77"/>
    <mergeCell ref="AS73:AS77"/>
    <mergeCell ref="BG73:BG77"/>
    <mergeCell ref="B78:B92"/>
    <mergeCell ref="C78:C82"/>
    <mergeCell ref="P78:P92"/>
    <mergeCell ref="Q78:Q82"/>
    <mergeCell ref="AD78:AD92"/>
    <mergeCell ref="AE78:AE82"/>
    <mergeCell ref="AR78:AR92"/>
    <mergeCell ref="AS78:AS82"/>
    <mergeCell ref="BF78:BF92"/>
    <mergeCell ref="BG78:BG82"/>
    <mergeCell ref="C83:C87"/>
    <mergeCell ref="Q83:Q87"/>
    <mergeCell ref="AE83:AE87"/>
    <mergeCell ref="AS83:AS87"/>
    <mergeCell ref="BG83:BG87"/>
    <mergeCell ref="C88:C92"/>
    <mergeCell ref="Q88:Q92"/>
    <mergeCell ref="AE88:AE92"/>
    <mergeCell ref="AS88:AS92"/>
    <mergeCell ref="BG88:BG92"/>
    <mergeCell ref="B94:B95"/>
    <mergeCell ref="E94:E95"/>
    <mergeCell ref="F94:F95"/>
    <mergeCell ref="G94:G95"/>
    <mergeCell ref="H94:H95"/>
    <mergeCell ref="P94:P95"/>
    <mergeCell ref="S94:S95"/>
    <mergeCell ref="T94:T95"/>
    <mergeCell ref="U94:U95"/>
    <mergeCell ref="V94:V95"/>
    <mergeCell ref="W94:W95"/>
    <mergeCell ref="I94:I95"/>
    <mergeCell ref="J94:J95"/>
    <mergeCell ref="K94:K95"/>
    <mergeCell ref="L94:L95"/>
    <mergeCell ref="M94:M95"/>
    <mergeCell ref="N94:N95"/>
    <mergeCell ref="AG94:AG95"/>
    <mergeCell ref="AH94:AH95"/>
    <mergeCell ref="AI94:AI95"/>
    <mergeCell ref="AJ94:AJ95"/>
    <mergeCell ref="AK94:AK95"/>
    <mergeCell ref="AL94:AL95"/>
    <mergeCell ref="X94:X95"/>
    <mergeCell ref="Y94:Y95"/>
    <mergeCell ref="Z94:Z95"/>
    <mergeCell ref="AA94:AA95"/>
    <mergeCell ref="AB94:AB95"/>
    <mergeCell ref="AD94:AD95"/>
    <mergeCell ref="AX94:AX95"/>
    <mergeCell ref="AY94:AY95"/>
    <mergeCell ref="AZ94:AZ95"/>
    <mergeCell ref="BA94:BA95"/>
    <mergeCell ref="AM94:AM95"/>
    <mergeCell ref="AN94:AN95"/>
    <mergeCell ref="AO94:AO95"/>
    <mergeCell ref="AP94:AP95"/>
    <mergeCell ref="AR94:AR95"/>
    <mergeCell ref="AU94:AU95"/>
    <mergeCell ref="BQ94:BQ95"/>
    <mergeCell ref="BR94:BR95"/>
    <mergeCell ref="B96:B108"/>
    <mergeCell ref="C96:C100"/>
    <mergeCell ref="P96:P108"/>
    <mergeCell ref="Q96:Q100"/>
    <mergeCell ref="AD96:AD108"/>
    <mergeCell ref="AE96:AE100"/>
    <mergeCell ref="AR96:AR108"/>
    <mergeCell ref="AS96:AS100"/>
    <mergeCell ref="BK94:BK95"/>
    <mergeCell ref="BL94:BL95"/>
    <mergeCell ref="BM94:BM95"/>
    <mergeCell ref="BN94:BN95"/>
    <mergeCell ref="BO94:BO95"/>
    <mergeCell ref="BP94:BP95"/>
    <mergeCell ref="BB94:BB95"/>
    <mergeCell ref="BC94:BC95"/>
    <mergeCell ref="BD94:BD95"/>
    <mergeCell ref="BF94:BF95"/>
    <mergeCell ref="BI94:BI95"/>
    <mergeCell ref="BJ94:BJ95"/>
    <mergeCell ref="AV94:AV95"/>
    <mergeCell ref="AW94:AW95"/>
    <mergeCell ref="AS104:AS108"/>
    <mergeCell ref="BG104:BG108"/>
    <mergeCell ref="B109:B123"/>
    <mergeCell ref="C109:C113"/>
    <mergeCell ref="P109:P123"/>
    <mergeCell ref="Q109:Q113"/>
    <mergeCell ref="AD109:AD123"/>
    <mergeCell ref="AE109:AE113"/>
    <mergeCell ref="AR109:AR123"/>
    <mergeCell ref="AS109:AS113"/>
    <mergeCell ref="BF96:BF108"/>
    <mergeCell ref="BG96:BG100"/>
    <mergeCell ref="C101:C103"/>
    <mergeCell ref="Q101:Q103"/>
    <mergeCell ref="AE101:AE103"/>
    <mergeCell ref="AS101:AS103"/>
    <mergeCell ref="BG101:BG103"/>
    <mergeCell ref="C104:C108"/>
    <mergeCell ref="Q104:Q108"/>
    <mergeCell ref="AE104:AE108"/>
    <mergeCell ref="AS119:AS123"/>
    <mergeCell ref="BG119:BG123"/>
    <mergeCell ref="BG109:BG113"/>
    <mergeCell ref="BG114:BG118"/>
    <mergeCell ref="P124:P136"/>
    <mergeCell ref="Q124:Q128"/>
    <mergeCell ref="AD124:AD136"/>
    <mergeCell ref="AE124:AE128"/>
    <mergeCell ref="AR124:AR136"/>
    <mergeCell ref="AS124:AS128"/>
    <mergeCell ref="BF109:BF123"/>
    <mergeCell ref="C114:C118"/>
    <mergeCell ref="Q114:Q118"/>
    <mergeCell ref="AE114:AE118"/>
    <mergeCell ref="AS114:AS118"/>
    <mergeCell ref="C119:C123"/>
    <mergeCell ref="Q119:Q123"/>
    <mergeCell ref="AE119:AE123"/>
    <mergeCell ref="Q147:Q151"/>
    <mergeCell ref="AE147:AE151"/>
    <mergeCell ref="AS132:AS136"/>
    <mergeCell ref="BG132:BG136"/>
    <mergeCell ref="B137:B151"/>
    <mergeCell ref="C137:C141"/>
    <mergeCell ref="P137:P151"/>
    <mergeCell ref="Q137:Q141"/>
    <mergeCell ref="AD137:AD151"/>
    <mergeCell ref="AE137:AE141"/>
    <mergeCell ref="AR137:AR151"/>
    <mergeCell ref="AS137:AS141"/>
    <mergeCell ref="BF124:BF136"/>
    <mergeCell ref="BG124:BG128"/>
    <mergeCell ref="C129:C131"/>
    <mergeCell ref="Q129:Q131"/>
    <mergeCell ref="AE129:AE131"/>
    <mergeCell ref="AS129:AS131"/>
    <mergeCell ref="BG129:BG131"/>
    <mergeCell ref="C132:C136"/>
    <mergeCell ref="Q132:Q136"/>
    <mergeCell ref="AE132:AE136"/>
    <mergeCell ref="B124:B136"/>
    <mergeCell ref="C124:C128"/>
    <mergeCell ref="J153:J154"/>
    <mergeCell ref="K153:K154"/>
    <mergeCell ref="L153:L154"/>
    <mergeCell ref="M153:M154"/>
    <mergeCell ref="N153:N154"/>
    <mergeCell ref="P153:P154"/>
    <mergeCell ref="AS147:AS151"/>
    <mergeCell ref="BG147:BG151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BF137:BF151"/>
    <mergeCell ref="BG137:BG141"/>
    <mergeCell ref="C142:C146"/>
    <mergeCell ref="Q142:Q146"/>
    <mergeCell ref="AE142:AE146"/>
    <mergeCell ref="AS142:AS146"/>
    <mergeCell ref="BG142:BG146"/>
    <mergeCell ref="C147:C151"/>
    <mergeCell ref="W153:W154"/>
    <mergeCell ref="X153:X154"/>
    <mergeCell ref="Y153:Y154"/>
    <mergeCell ref="Z153:Z154"/>
    <mergeCell ref="AA153:AA154"/>
    <mergeCell ref="AB153:AB154"/>
    <mergeCell ref="Q153:Q154"/>
    <mergeCell ref="R153:R154"/>
    <mergeCell ref="S153:S154"/>
    <mergeCell ref="T153:T154"/>
    <mergeCell ref="U153:U154"/>
    <mergeCell ref="V153:V154"/>
    <mergeCell ref="AJ153:AJ154"/>
    <mergeCell ref="AK153:AK154"/>
    <mergeCell ref="AL153:AL154"/>
    <mergeCell ref="AM153:AM154"/>
    <mergeCell ref="AN153:AN154"/>
    <mergeCell ref="AO153:AO154"/>
    <mergeCell ref="AD153:AD154"/>
    <mergeCell ref="AE153:AE154"/>
    <mergeCell ref="AF153:AF154"/>
    <mergeCell ref="AG153:AG154"/>
    <mergeCell ref="AH153:AH154"/>
    <mergeCell ref="AI153:AI154"/>
    <mergeCell ref="AY153:AY154"/>
    <mergeCell ref="AZ153:AZ154"/>
    <mergeCell ref="BA153:BA154"/>
    <mergeCell ref="BB153:BB154"/>
    <mergeCell ref="AP153:AP154"/>
    <mergeCell ref="AR153:AR154"/>
    <mergeCell ref="AS153:AS154"/>
    <mergeCell ref="AT153:AT154"/>
    <mergeCell ref="AU153:AU154"/>
    <mergeCell ref="AV153:AV154"/>
    <mergeCell ref="BP153:BP154"/>
    <mergeCell ref="BQ153:BQ154"/>
    <mergeCell ref="BR153:BR154"/>
    <mergeCell ref="B155:B166"/>
    <mergeCell ref="C155:C157"/>
    <mergeCell ref="P155:P166"/>
    <mergeCell ref="Q155:Q157"/>
    <mergeCell ref="AD155:AD166"/>
    <mergeCell ref="AE155:AE157"/>
    <mergeCell ref="AR155:AR166"/>
    <mergeCell ref="BJ153:BJ154"/>
    <mergeCell ref="BK153:BK154"/>
    <mergeCell ref="BL153:BL154"/>
    <mergeCell ref="BM153:BM154"/>
    <mergeCell ref="BN153:BN154"/>
    <mergeCell ref="BO153:BO154"/>
    <mergeCell ref="BC153:BC154"/>
    <mergeCell ref="BD153:BD154"/>
    <mergeCell ref="BF153:BF154"/>
    <mergeCell ref="BG153:BG154"/>
    <mergeCell ref="BH153:BH154"/>
    <mergeCell ref="BI153:BI154"/>
    <mergeCell ref="AW153:AW154"/>
    <mergeCell ref="AX153:AX154"/>
    <mergeCell ref="AS161:AS163"/>
    <mergeCell ref="BG161:BG163"/>
    <mergeCell ref="C164:C166"/>
    <mergeCell ref="Q164:Q166"/>
    <mergeCell ref="AE164:AE166"/>
    <mergeCell ref="AS164:AS166"/>
    <mergeCell ref="BG164:BG166"/>
    <mergeCell ref="AS155:AS157"/>
    <mergeCell ref="BF155:BF166"/>
    <mergeCell ref="BG155:BG157"/>
    <mergeCell ref="C158:C160"/>
    <mergeCell ref="Q158:Q160"/>
    <mergeCell ref="AE158:AE160"/>
    <mergeCell ref="AS158:AS160"/>
    <mergeCell ref="BG158:BG160"/>
    <mergeCell ref="C161:C163"/>
    <mergeCell ref="Q161:Q163"/>
    <mergeCell ref="B167:B178"/>
    <mergeCell ref="C167:C169"/>
    <mergeCell ref="P167:P178"/>
    <mergeCell ref="Q167:Q169"/>
    <mergeCell ref="AD167:AD178"/>
    <mergeCell ref="AE167:AE169"/>
    <mergeCell ref="Q173:Q175"/>
    <mergeCell ref="AE173:AE175"/>
    <mergeCell ref="AE161:AE163"/>
    <mergeCell ref="AS173:AS175"/>
    <mergeCell ref="BG173:BG175"/>
    <mergeCell ref="C176:C178"/>
    <mergeCell ref="Q176:Q178"/>
    <mergeCell ref="AE176:AE178"/>
    <mergeCell ref="AS176:AS178"/>
    <mergeCell ref="BG176:BG178"/>
    <mergeCell ref="AR167:AR178"/>
    <mergeCell ref="AS167:AS169"/>
    <mergeCell ref="BF167:BF178"/>
    <mergeCell ref="BG167:BG169"/>
    <mergeCell ref="C170:C172"/>
    <mergeCell ref="Q170:Q172"/>
    <mergeCell ref="AE170:AE172"/>
    <mergeCell ref="AS170:AS172"/>
    <mergeCell ref="BG170:BG172"/>
    <mergeCell ref="C173:C175"/>
    <mergeCell ref="BG185:BG187"/>
    <mergeCell ref="C188:C190"/>
    <mergeCell ref="Q188:Q190"/>
    <mergeCell ref="AE188:AE190"/>
    <mergeCell ref="AS188:AS190"/>
    <mergeCell ref="BG188:BG190"/>
    <mergeCell ref="AR179:AR190"/>
    <mergeCell ref="AS179:AS181"/>
    <mergeCell ref="BF179:BF190"/>
    <mergeCell ref="BG179:BG181"/>
    <mergeCell ref="C182:C184"/>
    <mergeCell ref="Q182:Q184"/>
    <mergeCell ref="AE182:AE184"/>
    <mergeCell ref="AS182:AS184"/>
    <mergeCell ref="BG182:BG184"/>
    <mergeCell ref="C185:C187"/>
    <mergeCell ref="C179:C181"/>
    <mergeCell ref="P179:P190"/>
    <mergeCell ref="Q179:Q181"/>
    <mergeCell ref="AD179:AD190"/>
    <mergeCell ref="AE179:AE181"/>
    <mergeCell ref="Q185:Q187"/>
    <mergeCell ref="AE185:AE187"/>
    <mergeCell ref="B191:B202"/>
    <mergeCell ref="C191:C193"/>
    <mergeCell ref="P191:P202"/>
    <mergeCell ref="Q191:Q193"/>
    <mergeCell ref="AD191:AD202"/>
    <mergeCell ref="AE191:AE193"/>
    <mergeCell ref="Q197:Q199"/>
    <mergeCell ref="AE197:AE199"/>
    <mergeCell ref="AS185:AS187"/>
    <mergeCell ref="B179:B190"/>
    <mergeCell ref="AS197:AS199"/>
    <mergeCell ref="BG197:BG199"/>
    <mergeCell ref="C200:C202"/>
    <mergeCell ref="Q200:Q202"/>
    <mergeCell ref="AE200:AE202"/>
    <mergeCell ref="AS200:AS202"/>
    <mergeCell ref="BG200:BG202"/>
    <mergeCell ref="AR191:AR202"/>
    <mergeCell ref="AS191:AS193"/>
    <mergeCell ref="BF191:BF202"/>
    <mergeCell ref="BG191:BG193"/>
    <mergeCell ref="C194:C196"/>
    <mergeCell ref="Q194:Q196"/>
    <mergeCell ref="AE194:AE196"/>
    <mergeCell ref="AS194:AS196"/>
    <mergeCell ref="BG194:BG196"/>
    <mergeCell ref="C197:C199"/>
  </mergeCells>
  <conditionalFormatting sqref="E10">
    <cfRule type="cellIs" dxfId="134" priority="13" operator="lessThan">
      <formula>1</formula>
    </cfRule>
    <cfRule type="cellIs" dxfId="133" priority="14" operator="greaterThan">
      <formula>1</formula>
    </cfRule>
    <cfRule type="cellIs" dxfId="132" priority="15" operator="equal">
      <formula>1</formula>
    </cfRule>
  </conditionalFormatting>
  <conditionalFormatting sqref="S10">
    <cfRule type="cellIs" dxfId="131" priority="10" operator="lessThan">
      <formula>1</formula>
    </cfRule>
    <cfRule type="cellIs" dxfId="130" priority="11" operator="greaterThan">
      <formula>1</formula>
    </cfRule>
    <cfRule type="cellIs" dxfId="129" priority="12" operator="equal">
      <formula>1</formula>
    </cfRule>
  </conditionalFormatting>
  <conditionalFormatting sqref="AG10">
    <cfRule type="cellIs" dxfId="128" priority="7" operator="lessThan">
      <formula>1</formula>
    </cfRule>
    <cfRule type="cellIs" dxfId="127" priority="8" operator="greaterThan">
      <formula>1</formula>
    </cfRule>
    <cfRule type="cellIs" dxfId="126" priority="9" operator="equal">
      <formula>1</formula>
    </cfRule>
  </conditionalFormatting>
  <conditionalFormatting sqref="AU10">
    <cfRule type="cellIs" dxfId="125" priority="4" operator="lessThan">
      <formula>1</formula>
    </cfRule>
    <cfRule type="cellIs" dxfId="124" priority="5" operator="greaterThan">
      <formula>1</formula>
    </cfRule>
    <cfRule type="cellIs" dxfId="123" priority="6" operator="equal">
      <formula>1</formula>
    </cfRule>
  </conditionalFormatting>
  <conditionalFormatting sqref="BI10">
    <cfRule type="cellIs" dxfId="122" priority="1" operator="lessThan">
      <formula>1</formula>
    </cfRule>
    <cfRule type="cellIs" dxfId="121" priority="2" operator="greaterThan">
      <formula>1</formula>
    </cfRule>
    <cfRule type="cellIs" dxfId="120" priority="3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3260D-3EF0-4ED9-B602-7BC16BDB6DAB}">
  <dimension ref="A1:BS205"/>
  <sheetViews>
    <sheetView zoomScaleNormal="100" workbookViewId="0">
      <selection activeCell="E10" sqref="E10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0.26045600000000002</v>
      </c>
      <c r="J4" s="10"/>
      <c r="K4" s="83">
        <f>C155</f>
        <v>20000</v>
      </c>
      <c r="L4" s="84" t="s">
        <v>51</v>
      </c>
      <c r="M4" s="51">
        <f>I192</f>
        <v>667.40079365079362</v>
      </c>
      <c r="N4" s="79">
        <f>M4*$I$16</f>
        <v>166070674.28571427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0.22324800000000006</v>
      </c>
      <c r="X4" s="10"/>
      <c r="Y4" s="83">
        <f>Q155</f>
        <v>20000</v>
      </c>
      <c r="Z4" s="84" t="s">
        <v>51</v>
      </c>
      <c r="AA4" s="51">
        <f>W192</f>
        <v>667.40079365079362</v>
      </c>
      <c r="AB4" s="79">
        <f t="shared" ref="AB4:AB11" si="0">AA4*$I$16</f>
        <v>166070674.28571427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0.18604000000000004</v>
      </c>
      <c r="AL4" s="10"/>
      <c r="AM4" s="83">
        <f>AE155</f>
        <v>20000</v>
      </c>
      <c r="AN4" s="84" t="s">
        <v>51</v>
      </c>
      <c r="AO4" s="51">
        <f>AK192</f>
        <v>667.40079365079362</v>
      </c>
      <c r="AP4" s="79">
        <f t="shared" ref="AP4:AP11" si="1">AO4*$I$16</f>
        <v>166070674.28571427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0.14883200000000005</v>
      </c>
      <c r="AZ4" s="10"/>
      <c r="BA4" s="83">
        <f>AS155</f>
        <v>20000</v>
      </c>
      <c r="BB4" s="84" t="s">
        <v>51</v>
      </c>
      <c r="BC4" s="51">
        <f>AY192</f>
        <v>667.40079365079362</v>
      </c>
      <c r="BD4" s="79">
        <f t="shared" ref="BD4:BD11" si="2">BC4*$I$16</f>
        <v>166070674.28571427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0.11162400000000003</v>
      </c>
      <c r="BN4" s="10"/>
      <c r="BO4" s="83">
        <f>BG155</f>
        <v>20000</v>
      </c>
      <c r="BP4" s="84" t="s">
        <v>51</v>
      </c>
      <c r="BQ4" s="51">
        <f>BM192</f>
        <v>667.40079365079362</v>
      </c>
      <c r="BR4" s="79">
        <f t="shared" ref="BR4:BR11" si="3">BQ4*$I$16</f>
        <v>166070674.28571427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0.14953060699588475</v>
      </c>
      <c r="J5" s="42"/>
      <c r="K5" s="83">
        <f>C155</f>
        <v>20000</v>
      </c>
      <c r="L5" s="81" t="s">
        <v>52</v>
      </c>
      <c r="M5" s="51">
        <f>I193</f>
        <v>3337.0039682539691</v>
      </c>
      <c r="N5" s="79">
        <f t="shared" ref="N5:N11" si="4">M5*$I$16</f>
        <v>830353371.42857158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0.16448366769547323</v>
      </c>
      <c r="X5" s="42"/>
      <c r="Y5" s="83">
        <f>Q155</f>
        <v>20000</v>
      </c>
      <c r="Z5" s="81" t="s">
        <v>52</v>
      </c>
      <c r="AA5" s="51">
        <f>W193</f>
        <v>3337.0039682539691</v>
      </c>
      <c r="AB5" s="79">
        <f t="shared" si="0"/>
        <v>830353371.42857158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0.17943672839506172</v>
      </c>
      <c r="AL5" s="42"/>
      <c r="AM5" s="83">
        <f>AE155</f>
        <v>20000</v>
      </c>
      <c r="AN5" s="81" t="s">
        <v>52</v>
      </c>
      <c r="AO5" s="51">
        <f>AK193</f>
        <v>3337.0039682539691</v>
      </c>
      <c r="AP5" s="79">
        <f t="shared" si="1"/>
        <v>830353371.42857158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0.19438978909465018</v>
      </c>
      <c r="AZ5" s="42"/>
      <c r="BA5" s="83">
        <f>AS155</f>
        <v>20000</v>
      </c>
      <c r="BB5" s="81" t="s">
        <v>52</v>
      </c>
      <c r="BC5" s="51">
        <f>AY193</f>
        <v>3337.0039682539691</v>
      </c>
      <c r="BD5" s="79">
        <f t="shared" si="2"/>
        <v>830353371.42857158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0.20934284979423867</v>
      </c>
      <c r="BN5" s="42"/>
      <c r="BO5" s="83">
        <f>BG155</f>
        <v>20000</v>
      </c>
      <c r="BP5" s="81" t="s">
        <v>52</v>
      </c>
      <c r="BQ5" s="51">
        <f>BM193</f>
        <v>3337.0039682539691</v>
      </c>
      <c r="BR5" s="79">
        <f t="shared" si="3"/>
        <v>830353371.42857158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0.2</v>
      </c>
      <c r="F6" s="42"/>
      <c r="G6" s="59" t="s">
        <v>74</v>
      </c>
      <c r="H6" s="80" t="s">
        <v>50</v>
      </c>
      <c r="I6" s="98">
        <f>I64</f>
        <v>2.6334040637860084E-2</v>
      </c>
      <c r="J6" s="42"/>
      <c r="K6" s="83">
        <f>C158</f>
        <v>400000</v>
      </c>
      <c r="L6" s="84" t="s">
        <v>51</v>
      </c>
      <c r="M6" s="31">
        <f>I195</f>
        <v>13348.015873015873</v>
      </c>
      <c r="N6" s="79">
        <f t="shared" si="4"/>
        <v>3321413485.7142859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2.6334040637860084E-2</v>
      </c>
      <c r="X6" s="42"/>
      <c r="Y6" s="83">
        <f>Q158</f>
        <v>400000</v>
      </c>
      <c r="Z6" s="84" t="s">
        <v>51</v>
      </c>
      <c r="AA6" s="31">
        <f>W195</f>
        <v>13348.015873015873</v>
      </c>
      <c r="AB6" s="79">
        <f t="shared" si="0"/>
        <v>3321413485.7142859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2.6334040637860084E-2</v>
      </c>
      <c r="AL6" s="42"/>
      <c r="AM6" s="83">
        <f>AE158</f>
        <v>400000</v>
      </c>
      <c r="AN6" s="84" t="s">
        <v>51</v>
      </c>
      <c r="AO6" s="31">
        <f>AK195</f>
        <v>13348.015873015873</v>
      </c>
      <c r="AP6" s="79">
        <f t="shared" si="1"/>
        <v>3321413485.7142859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2.6334040637860084E-2</v>
      </c>
      <c r="AZ6" s="42"/>
      <c r="BA6" s="83">
        <f>AS158</f>
        <v>400000</v>
      </c>
      <c r="BB6" s="84" t="s">
        <v>51</v>
      </c>
      <c r="BC6" s="31">
        <f>AY195</f>
        <v>13348.015873015873</v>
      </c>
      <c r="BD6" s="79">
        <f t="shared" si="2"/>
        <v>3321413485.7142859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2.6334040637860084E-2</v>
      </c>
      <c r="BN6" s="42"/>
      <c r="BO6" s="83">
        <f>BG158</f>
        <v>400000</v>
      </c>
      <c r="BP6" s="84" t="s">
        <v>51</v>
      </c>
      <c r="BQ6" s="31">
        <f>BM195</f>
        <v>13348.015873015873</v>
      </c>
      <c r="BR6" s="79">
        <f t="shared" si="3"/>
        <v>3321413485.7142859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-6.7288773148148143E-2</v>
      </c>
      <c r="J7" s="10"/>
      <c r="K7" s="83">
        <f>C158</f>
        <v>400000</v>
      </c>
      <c r="L7" s="81" t="s">
        <v>52</v>
      </c>
      <c r="M7" s="51">
        <f>I196</f>
        <v>66740.079365079378</v>
      </c>
      <c r="N7" s="79">
        <f t="shared" si="4"/>
        <v>16607067428.571432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-6.7288773148148143E-2</v>
      </c>
      <c r="X7" s="10"/>
      <c r="Y7" s="83">
        <f>Q158</f>
        <v>400000</v>
      </c>
      <c r="Z7" s="81" t="s">
        <v>52</v>
      </c>
      <c r="AA7" s="51">
        <f>W196</f>
        <v>66740.079365079378</v>
      </c>
      <c r="AB7" s="79">
        <f t="shared" si="0"/>
        <v>16607067428.571432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-6.7288773148148143E-2</v>
      </c>
      <c r="AL7" s="10"/>
      <c r="AM7" s="83">
        <f>AE158</f>
        <v>400000</v>
      </c>
      <c r="AN7" s="81" t="s">
        <v>52</v>
      </c>
      <c r="AO7" s="51">
        <f>AK196</f>
        <v>66740.079365079378</v>
      </c>
      <c r="AP7" s="79">
        <f t="shared" si="1"/>
        <v>16607067428.571432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-6.7288773148148143E-2</v>
      </c>
      <c r="AZ7" s="10"/>
      <c r="BA7" s="83">
        <f>AS158</f>
        <v>400000</v>
      </c>
      <c r="BB7" s="81" t="s">
        <v>52</v>
      </c>
      <c r="BC7" s="51">
        <f>AY196</f>
        <v>66740.079365079378</v>
      </c>
      <c r="BD7" s="79">
        <f t="shared" si="2"/>
        <v>16607067428.571432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-6.7288773148148143E-2</v>
      </c>
      <c r="BN7" s="10"/>
      <c r="BO7" s="83">
        <f>BG158</f>
        <v>400000</v>
      </c>
      <c r="BP7" s="81" t="s">
        <v>52</v>
      </c>
      <c r="BQ7" s="51">
        <f>BM196</f>
        <v>66740.079365079378</v>
      </c>
      <c r="BR7" s="79">
        <f t="shared" si="3"/>
        <v>16607067428.571432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0.10857587448559669</v>
      </c>
      <c r="J8" s="10"/>
      <c r="K8" s="94">
        <f>C197</f>
        <v>1000000</v>
      </c>
      <c r="L8" s="95" t="s">
        <v>51</v>
      </c>
      <c r="M8" s="51">
        <f>I198</f>
        <v>33370.039682539682</v>
      </c>
      <c r="N8" s="79">
        <f t="shared" si="4"/>
        <v>8303533714.2857141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0.12352893518518518</v>
      </c>
      <c r="X8" s="10"/>
      <c r="Y8" s="94">
        <f>Q197</f>
        <v>1000000</v>
      </c>
      <c r="Z8" s="95" t="s">
        <v>51</v>
      </c>
      <c r="AA8" s="51">
        <f>W198</f>
        <v>33370.039682539682</v>
      </c>
      <c r="AB8" s="79">
        <f t="shared" si="0"/>
        <v>8303533714.2857141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0.13848199588477367</v>
      </c>
      <c r="AL8" s="10"/>
      <c r="AM8" s="94">
        <f>AE197</f>
        <v>1000000</v>
      </c>
      <c r="AN8" s="95" t="s">
        <v>51</v>
      </c>
      <c r="AO8" s="51">
        <f>AK198</f>
        <v>33370.039682539682</v>
      </c>
      <c r="AP8" s="79">
        <f t="shared" si="1"/>
        <v>8303533714.2857141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0.15343505658436213</v>
      </c>
      <c r="AZ8" s="10"/>
      <c r="BA8" s="94">
        <f>AS197</f>
        <v>1000000</v>
      </c>
      <c r="BB8" s="95" t="s">
        <v>51</v>
      </c>
      <c r="BC8" s="51">
        <f>AY198</f>
        <v>33370.039682539682</v>
      </c>
      <c r="BD8" s="79">
        <f t="shared" si="2"/>
        <v>8303533714.2857141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0.16838811728395059</v>
      </c>
      <c r="BN8" s="10"/>
      <c r="BO8" s="94">
        <f>BG197</f>
        <v>1000000</v>
      </c>
      <c r="BP8" s="95" t="s">
        <v>51</v>
      </c>
      <c r="BQ8" s="51">
        <f>BM198</f>
        <v>33370.039682539682</v>
      </c>
      <c r="BR8" s="79">
        <f t="shared" si="3"/>
        <v>8303533714.2857141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4.4859182098765438E-2</v>
      </c>
      <c r="J9" s="9"/>
      <c r="K9" s="94">
        <f>C161</f>
        <v>1000000</v>
      </c>
      <c r="L9" s="96" t="s">
        <v>52</v>
      </c>
      <c r="M9" s="50">
        <f>I199</f>
        <v>166850.19841269843</v>
      </c>
      <c r="N9" s="79">
        <f t="shared" si="4"/>
        <v>41517668571.428574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4.4859182098765438E-2</v>
      </c>
      <c r="X9" s="9"/>
      <c r="Y9" s="94">
        <f>Q161</f>
        <v>1000000</v>
      </c>
      <c r="Z9" s="96" t="s">
        <v>52</v>
      </c>
      <c r="AA9" s="50">
        <f>W199</f>
        <v>166850.19841269843</v>
      </c>
      <c r="AB9" s="79">
        <f t="shared" si="0"/>
        <v>41517668571.428574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4.4859182098765438E-2</v>
      </c>
      <c r="AL9" s="9"/>
      <c r="AM9" s="94">
        <f>AE161</f>
        <v>1000000</v>
      </c>
      <c r="AN9" s="96" t="s">
        <v>52</v>
      </c>
      <c r="AO9" s="50">
        <f>AK199</f>
        <v>166850.19841269843</v>
      </c>
      <c r="AP9" s="79">
        <f t="shared" si="1"/>
        <v>41517668571.428574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4.4859182098765438E-2</v>
      </c>
      <c r="AZ9" s="9"/>
      <c r="BA9" s="94">
        <f>AS161</f>
        <v>1000000</v>
      </c>
      <c r="BB9" s="96" t="s">
        <v>52</v>
      </c>
      <c r="BC9" s="50">
        <f>AY199</f>
        <v>166850.19841269843</v>
      </c>
      <c r="BD9" s="79">
        <f t="shared" si="2"/>
        <v>41517668571.428574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4.4859182098765438E-2</v>
      </c>
      <c r="BN9" s="9"/>
      <c r="BO9" s="94">
        <f>BG161</f>
        <v>1000000</v>
      </c>
      <c r="BP9" s="96" t="s">
        <v>52</v>
      </c>
      <c r="BQ9" s="50">
        <f>BM199</f>
        <v>166850.19841269843</v>
      </c>
      <c r="BR9" s="79">
        <f t="shared" si="3"/>
        <v>41517668571.428574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4.6471836419753089E-3</v>
      </c>
      <c r="J10" s="9"/>
      <c r="K10" s="94">
        <f>C164</f>
        <v>2100000</v>
      </c>
      <c r="L10" s="95" t="s">
        <v>51</v>
      </c>
      <c r="M10" s="51">
        <f>I201</f>
        <v>70077.083333333328</v>
      </c>
      <c r="N10" s="79">
        <f t="shared" si="4"/>
        <v>17437420800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4.6471836419753089E-3</v>
      </c>
      <c r="X10" s="9"/>
      <c r="Y10" s="94">
        <f>Q164</f>
        <v>2100000</v>
      </c>
      <c r="Z10" s="95" t="s">
        <v>51</v>
      </c>
      <c r="AA10" s="51">
        <f>W201</f>
        <v>70077.083333333328</v>
      </c>
      <c r="AB10" s="79">
        <f t="shared" si="0"/>
        <v>17437420800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4.6471836419753089E-3</v>
      </c>
      <c r="AL10" s="9"/>
      <c r="AM10" s="94">
        <f>AE164</f>
        <v>2100000</v>
      </c>
      <c r="AN10" s="95" t="s">
        <v>51</v>
      </c>
      <c r="AO10" s="51">
        <f>AK201</f>
        <v>70077.083333333328</v>
      </c>
      <c r="AP10" s="79">
        <f t="shared" si="1"/>
        <v>17437420800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4.6471836419753089E-3</v>
      </c>
      <c r="AZ10" s="9"/>
      <c r="BA10" s="94">
        <f>AS164</f>
        <v>2100000</v>
      </c>
      <c r="BB10" s="95" t="s">
        <v>51</v>
      </c>
      <c r="BC10" s="51">
        <f>AY201</f>
        <v>70077.083333333328</v>
      </c>
      <c r="BD10" s="79">
        <f t="shared" si="2"/>
        <v>17437420800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4.6471836419753089E-3</v>
      </c>
      <c r="BN10" s="9"/>
      <c r="BO10" s="94">
        <f>BG164</f>
        <v>2100000</v>
      </c>
      <c r="BP10" s="95" t="s">
        <v>51</v>
      </c>
      <c r="BQ10" s="51">
        <f>BM201</f>
        <v>70077.083333333328</v>
      </c>
      <c r="BR10" s="79">
        <f t="shared" si="3"/>
        <v>17437420800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7.4999999999999997E-2</v>
      </c>
      <c r="F11" s="4"/>
      <c r="G11" s="82" t="s">
        <v>72</v>
      </c>
      <c r="H11" s="80" t="s">
        <v>50</v>
      </c>
      <c r="I11" s="99">
        <f>I125</f>
        <v>6.7288773148148143E-2</v>
      </c>
      <c r="J11" s="9"/>
      <c r="K11" s="94">
        <f>C164</f>
        <v>2100000</v>
      </c>
      <c r="L11" s="96" t="s">
        <v>52</v>
      </c>
      <c r="M11" s="51">
        <f>I202</f>
        <v>350385.41666666674</v>
      </c>
      <c r="N11" s="79">
        <f t="shared" si="4"/>
        <v>87187104000.000015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6.7288773148148143E-2</v>
      </c>
      <c r="X11" s="9"/>
      <c r="Y11" s="94">
        <f>Q164</f>
        <v>2100000</v>
      </c>
      <c r="Z11" s="96" t="s">
        <v>52</v>
      </c>
      <c r="AA11" s="51">
        <f>W202</f>
        <v>350385.41666666674</v>
      </c>
      <c r="AB11" s="79">
        <f t="shared" si="0"/>
        <v>87187104000.000015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6.7288773148148143E-2</v>
      </c>
      <c r="AL11" s="9"/>
      <c r="AM11" s="94">
        <f>AE164</f>
        <v>2100000</v>
      </c>
      <c r="AN11" s="96" t="s">
        <v>52</v>
      </c>
      <c r="AO11" s="51">
        <f>AK202</f>
        <v>350385.41666666674</v>
      </c>
      <c r="AP11" s="79">
        <f t="shared" si="1"/>
        <v>87187104000.000015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6.7288773148148143E-2</v>
      </c>
      <c r="AZ11" s="9"/>
      <c r="BA11" s="94">
        <f>AS164</f>
        <v>2100000</v>
      </c>
      <c r="BB11" s="96" t="s">
        <v>52</v>
      </c>
      <c r="BC11" s="51">
        <f>AY202</f>
        <v>350385.41666666674</v>
      </c>
      <c r="BD11" s="79">
        <f t="shared" si="2"/>
        <v>87187104000.000015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6.7288773148148143E-2</v>
      </c>
      <c r="BN11" s="9"/>
      <c r="BO11" s="94">
        <f>BG164</f>
        <v>2100000</v>
      </c>
      <c r="BP11" s="96" t="s">
        <v>52</v>
      </c>
      <c r="BQ11" s="51">
        <f>BM202</f>
        <v>350385.41666666674</v>
      </c>
      <c r="BR11" s="79">
        <f t="shared" si="3"/>
        <v>87187104000.000015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1.5</v>
      </c>
      <c r="F12" s="4"/>
      <c r="G12" s="91" t="s">
        <v>49</v>
      </c>
      <c r="H12" s="92" t="s">
        <v>50</v>
      </c>
      <c r="I12" s="49">
        <f>I138</f>
        <v>0.11679513888888889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0.11679513888888889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0.11679513888888889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0.11679513888888889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0.11679513888888889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120000</v>
      </c>
      <c r="F16" s="22">
        <f t="shared" ref="F16:N16" si="5">(E16 * $E$6) + E16</f>
        <v>144000</v>
      </c>
      <c r="G16" s="22">
        <f t="shared" si="5"/>
        <v>172800</v>
      </c>
      <c r="H16" s="22">
        <f t="shared" si="5"/>
        <v>207360</v>
      </c>
      <c r="I16" s="22">
        <f t="shared" si="5"/>
        <v>248832</v>
      </c>
      <c r="J16" s="22">
        <f t="shared" si="5"/>
        <v>298598.40000000002</v>
      </c>
      <c r="K16" s="22">
        <f t="shared" si="5"/>
        <v>358318.08000000002</v>
      </c>
      <c r="L16" s="22">
        <f t="shared" si="5"/>
        <v>429981.696</v>
      </c>
      <c r="M16" s="22">
        <f t="shared" si="5"/>
        <v>515978.03519999998</v>
      </c>
      <c r="N16" s="22">
        <f t="shared" si="5"/>
        <v>619173.64223999996</v>
      </c>
      <c r="P16" s="172" t="s">
        <v>20</v>
      </c>
      <c r="Q16" s="172" t="s">
        <v>42</v>
      </c>
      <c r="R16" s="20" t="s">
        <v>60</v>
      </c>
      <c r="S16" s="22">
        <f>($E$4 * $E$6) + $E$4</f>
        <v>120000</v>
      </c>
      <c r="T16" s="22">
        <f t="shared" ref="T16:AB16" si="6">(S16 * $E$6) + S16</f>
        <v>144000</v>
      </c>
      <c r="U16" s="22">
        <f t="shared" si="6"/>
        <v>172800</v>
      </c>
      <c r="V16" s="22">
        <f t="shared" si="6"/>
        <v>207360</v>
      </c>
      <c r="W16" s="22">
        <f t="shared" si="6"/>
        <v>248832</v>
      </c>
      <c r="X16" s="22">
        <f t="shared" si="6"/>
        <v>298598.40000000002</v>
      </c>
      <c r="Y16" s="22">
        <f t="shared" si="6"/>
        <v>358318.08000000002</v>
      </c>
      <c r="Z16" s="22">
        <f t="shared" si="6"/>
        <v>429981.696</v>
      </c>
      <c r="AA16" s="22">
        <f t="shared" si="6"/>
        <v>515978.03519999998</v>
      </c>
      <c r="AB16" s="22">
        <f t="shared" si="6"/>
        <v>619173.64223999996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120000</v>
      </c>
      <c r="AH16" s="22">
        <f t="shared" ref="AH16:AP16" si="7">(AG16 * $E$6) + AG16</f>
        <v>144000</v>
      </c>
      <c r="AI16" s="22">
        <f t="shared" si="7"/>
        <v>172800</v>
      </c>
      <c r="AJ16" s="22">
        <f t="shared" si="7"/>
        <v>207360</v>
      </c>
      <c r="AK16" s="22">
        <f t="shared" si="7"/>
        <v>248832</v>
      </c>
      <c r="AL16" s="22">
        <f t="shared" si="7"/>
        <v>298598.40000000002</v>
      </c>
      <c r="AM16" s="22">
        <f t="shared" si="7"/>
        <v>358318.08000000002</v>
      </c>
      <c r="AN16" s="22">
        <f t="shared" si="7"/>
        <v>429981.696</v>
      </c>
      <c r="AO16" s="22">
        <f t="shared" si="7"/>
        <v>515978.03519999998</v>
      </c>
      <c r="AP16" s="22">
        <f t="shared" si="7"/>
        <v>619173.64223999996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120000</v>
      </c>
      <c r="AV16" s="22">
        <f t="shared" ref="AV16:BD16" si="8">(AU16 * $E$6) + AU16</f>
        <v>144000</v>
      </c>
      <c r="AW16" s="22">
        <f t="shared" si="8"/>
        <v>172800</v>
      </c>
      <c r="AX16" s="22">
        <f t="shared" si="8"/>
        <v>207360</v>
      </c>
      <c r="AY16" s="22">
        <f t="shared" si="8"/>
        <v>248832</v>
      </c>
      <c r="AZ16" s="22">
        <f t="shared" si="8"/>
        <v>298598.40000000002</v>
      </c>
      <c r="BA16" s="22">
        <f t="shared" si="8"/>
        <v>358318.08000000002</v>
      </c>
      <c r="BB16" s="22">
        <f t="shared" si="8"/>
        <v>429981.696</v>
      </c>
      <c r="BC16" s="22">
        <f t="shared" si="8"/>
        <v>515978.03519999998</v>
      </c>
      <c r="BD16" s="22">
        <f t="shared" si="8"/>
        <v>619173.64223999996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120000</v>
      </c>
      <c r="BJ16" s="22">
        <f t="shared" ref="BJ16:BR16" si="9">(BI16 * $E$6) + BI16</f>
        <v>144000</v>
      </c>
      <c r="BK16" s="22">
        <f t="shared" si="9"/>
        <v>172800</v>
      </c>
      <c r="BL16" s="22">
        <f t="shared" si="9"/>
        <v>207360</v>
      </c>
      <c r="BM16" s="22">
        <f t="shared" si="9"/>
        <v>248832</v>
      </c>
      <c r="BN16" s="22">
        <f t="shared" si="9"/>
        <v>298598.40000000002</v>
      </c>
      <c r="BO16" s="22">
        <f t="shared" si="9"/>
        <v>358318.08000000002</v>
      </c>
      <c r="BP16" s="22">
        <f t="shared" si="9"/>
        <v>429981.696</v>
      </c>
      <c r="BQ16" s="22">
        <f t="shared" si="9"/>
        <v>515978.03519999998</v>
      </c>
      <c r="BR16" s="22">
        <f t="shared" si="9"/>
        <v>619173.64223999996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2520000000000</v>
      </c>
      <c r="F17" s="26">
        <f t="shared" ref="F17:N17" si="10">F16*21000000</f>
        <v>3024000000000</v>
      </c>
      <c r="G17" s="26">
        <f t="shared" si="10"/>
        <v>3628800000000</v>
      </c>
      <c r="H17" s="26">
        <f t="shared" si="10"/>
        <v>4354560000000</v>
      </c>
      <c r="I17" s="26">
        <f t="shared" si="10"/>
        <v>5225472000000</v>
      </c>
      <c r="J17" s="26">
        <f t="shared" si="10"/>
        <v>6270566400000.001</v>
      </c>
      <c r="K17" s="26">
        <f t="shared" si="10"/>
        <v>7524679680000</v>
      </c>
      <c r="L17" s="26">
        <f t="shared" si="10"/>
        <v>9029615616000</v>
      </c>
      <c r="M17" s="26">
        <f t="shared" si="10"/>
        <v>10835538739200</v>
      </c>
      <c r="N17" s="26">
        <f t="shared" si="10"/>
        <v>13002646487040</v>
      </c>
      <c r="P17" s="164"/>
      <c r="Q17" s="164"/>
      <c r="R17" s="20" t="s">
        <v>61</v>
      </c>
      <c r="S17" s="26">
        <f>S16*21000000</f>
        <v>2520000000000</v>
      </c>
      <c r="T17" s="26">
        <f t="shared" ref="T17:AB17" si="11">T16*21000000</f>
        <v>3024000000000</v>
      </c>
      <c r="U17" s="26">
        <f t="shared" si="11"/>
        <v>3628800000000</v>
      </c>
      <c r="V17" s="26">
        <f t="shared" si="11"/>
        <v>4354560000000</v>
      </c>
      <c r="W17" s="26">
        <f t="shared" si="11"/>
        <v>5225472000000</v>
      </c>
      <c r="X17" s="26">
        <f t="shared" si="11"/>
        <v>6270566400000.001</v>
      </c>
      <c r="Y17" s="26">
        <f t="shared" si="11"/>
        <v>7524679680000</v>
      </c>
      <c r="Z17" s="26">
        <f t="shared" si="11"/>
        <v>9029615616000</v>
      </c>
      <c r="AA17" s="26">
        <f t="shared" si="11"/>
        <v>10835538739200</v>
      </c>
      <c r="AB17" s="26">
        <f t="shared" si="11"/>
        <v>13002646487040</v>
      </c>
      <c r="AC17" s="5"/>
      <c r="AD17" s="164"/>
      <c r="AE17" s="164"/>
      <c r="AF17" s="20" t="s">
        <v>61</v>
      </c>
      <c r="AG17" s="26">
        <f>AG16*21000000</f>
        <v>2520000000000</v>
      </c>
      <c r="AH17" s="26">
        <f t="shared" ref="AH17:AP17" si="12">AH16*21000000</f>
        <v>3024000000000</v>
      </c>
      <c r="AI17" s="26">
        <f t="shared" si="12"/>
        <v>3628800000000</v>
      </c>
      <c r="AJ17" s="26">
        <f t="shared" si="12"/>
        <v>4354560000000</v>
      </c>
      <c r="AK17" s="26">
        <f t="shared" si="12"/>
        <v>5225472000000</v>
      </c>
      <c r="AL17" s="26">
        <f t="shared" si="12"/>
        <v>6270566400000.001</v>
      </c>
      <c r="AM17" s="26">
        <f t="shared" si="12"/>
        <v>7524679680000</v>
      </c>
      <c r="AN17" s="26">
        <f t="shared" si="12"/>
        <v>9029615616000</v>
      </c>
      <c r="AO17" s="26">
        <f t="shared" si="12"/>
        <v>10835538739200</v>
      </c>
      <c r="AP17" s="26">
        <f t="shared" si="12"/>
        <v>13002646487040</v>
      </c>
      <c r="AQ17" s="5"/>
      <c r="AR17" s="164"/>
      <c r="AS17" s="164"/>
      <c r="AT17" s="20" t="s">
        <v>61</v>
      </c>
      <c r="AU17" s="26">
        <f>AU16*21000000</f>
        <v>2520000000000</v>
      </c>
      <c r="AV17" s="26">
        <f t="shared" ref="AV17:BD17" si="13">AV16*21000000</f>
        <v>3024000000000</v>
      </c>
      <c r="AW17" s="26">
        <f t="shared" si="13"/>
        <v>3628800000000</v>
      </c>
      <c r="AX17" s="26">
        <f t="shared" si="13"/>
        <v>4354560000000</v>
      </c>
      <c r="AY17" s="26">
        <f t="shared" si="13"/>
        <v>5225472000000</v>
      </c>
      <c r="AZ17" s="26">
        <f t="shared" si="13"/>
        <v>6270566400000.001</v>
      </c>
      <c r="BA17" s="26">
        <f t="shared" si="13"/>
        <v>7524679680000</v>
      </c>
      <c r="BB17" s="26">
        <f t="shared" si="13"/>
        <v>9029615616000</v>
      </c>
      <c r="BC17" s="26">
        <f t="shared" si="13"/>
        <v>10835538739200</v>
      </c>
      <c r="BD17" s="26">
        <f t="shared" si="13"/>
        <v>13002646487040</v>
      </c>
      <c r="BE17" s="5"/>
      <c r="BF17" s="164"/>
      <c r="BG17" s="164"/>
      <c r="BH17" s="20" t="s">
        <v>61</v>
      </c>
      <c r="BI17" s="26">
        <f>BI16*21000000</f>
        <v>2520000000000</v>
      </c>
      <c r="BJ17" s="26">
        <f t="shared" ref="BJ17:BR17" si="14">BJ16*21000000</f>
        <v>3024000000000</v>
      </c>
      <c r="BK17" s="26">
        <f t="shared" si="14"/>
        <v>3628800000000</v>
      </c>
      <c r="BL17" s="26">
        <f t="shared" si="14"/>
        <v>4354560000000</v>
      </c>
      <c r="BM17" s="26">
        <f t="shared" si="14"/>
        <v>5225472000000</v>
      </c>
      <c r="BN17" s="26">
        <f t="shared" si="14"/>
        <v>6270566400000.001</v>
      </c>
      <c r="BO17" s="26">
        <f t="shared" si="14"/>
        <v>7524679680000</v>
      </c>
      <c r="BP17" s="26">
        <f t="shared" si="14"/>
        <v>9029615616000</v>
      </c>
      <c r="BQ17" s="26">
        <f t="shared" si="14"/>
        <v>10835538739200</v>
      </c>
      <c r="BR17" s="26">
        <f t="shared" si="14"/>
        <v>13002646487040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0.16666666666666666</v>
      </c>
      <c r="F18" s="27">
        <f t="shared" ref="F18:N18" si="15">(F16-$E4)/F16</f>
        <v>0.30555555555555558</v>
      </c>
      <c r="G18" s="27">
        <f t="shared" si="15"/>
        <v>0.42129629629629628</v>
      </c>
      <c r="H18" s="27">
        <f t="shared" si="15"/>
        <v>0.51774691358024694</v>
      </c>
      <c r="I18" s="27">
        <f t="shared" si="15"/>
        <v>0.5981224279835391</v>
      </c>
      <c r="J18" s="27">
        <f t="shared" si="15"/>
        <v>0.66510202331961599</v>
      </c>
      <c r="K18" s="27">
        <f t="shared" si="15"/>
        <v>0.72091835276634664</v>
      </c>
      <c r="L18" s="27">
        <f t="shared" si="15"/>
        <v>0.76743196063862218</v>
      </c>
      <c r="M18" s="27">
        <f t="shared" si="15"/>
        <v>0.80619330053218508</v>
      </c>
      <c r="N18" s="27">
        <f t="shared" si="15"/>
        <v>0.83849441711015427</v>
      </c>
      <c r="P18" s="172" t="s">
        <v>16</v>
      </c>
      <c r="Q18" s="180" t="s">
        <v>41</v>
      </c>
      <c r="R18" s="20" t="s">
        <v>53</v>
      </c>
      <c r="S18" s="27">
        <f>(S16-$E4)/S16</f>
        <v>0.16666666666666666</v>
      </c>
      <c r="T18" s="27">
        <f t="shared" ref="T18:AB18" si="16">(T16-$E4)/T16</f>
        <v>0.30555555555555558</v>
      </c>
      <c r="U18" s="27">
        <f t="shared" si="16"/>
        <v>0.42129629629629628</v>
      </c>
      <c r="V18" s="27">
        <f t="shared" si="16"/>
        <v>0.51774691358024694</v>
      </c>
      <c r="W18" s="27">
        <f t="shared" si="16"/>
        <v>0.5981224279835391</v>
      </c>
      <c r="X18" s="27">
        <f t="shared" si="16"/>
        <v>0.66510202331961599</v>
      </c>
      <c r="Y18" s="27">
        <f t="shared" si="16"/>
        <v>0.72091835276634664</v>
      </c>
      <c r="Z18" s="27">
        <f t="shared" si="16"/>
        <v>0.76743196063862218</v>
      </c>
      <c r="AA18" s="27">
        <f t="shared" si="16"/>
        <v>0.80619330053218508</v>
      </c>
      <c r="AB18" s="27">
        <f t="shared" si="16"/>
        <v>0.83849441711015427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0.16666666666666666</v>
      </c>
      <c r="AH18" s="27">
        <f t="shared" ref="AH18:AP18" si="17">(AH16-$E4)/AH16</f>
        <v>0.30555555555555558</v>
      </c>
      <c r="AI18" s="27">
        <f t="shared" si="17"/>
        <v>0.42129629629629628</v>
      </c>
      <c r="AJ18" s="27">
        <f t="shared" si="17"/>
        <v>0.51774691358024694</v>
      </c>
      <c r="AK18" s="27">
        <f t="shared" si="17"/>
        <v>0.5981224279835391</v>
      </c>
      <c r="AL18" s="27">
        <f t="shared" si="17"/>
        <v>0.66510202331961599</v>
      </c>
      <c r="AM18" s="27">
        <f t="shared" si="17"/>
        <v>0.72091835276634664</v>
      </c>
      <c r="AN18" s="27">
        <f t="shared" si="17"/>
        <v>0.76743196063862218</v>
      </c>
      <c r="AO18" s="27">
        <f t="shared" si="17"/>
        <v>0.80619330053218508</v>
      </c>
      <c r="AP18" s="27">
        <f t="shared" si="17"/>
        <v>0.83849441711015427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0.16666666666666666</v>
      </c>
      <c r="AV18" s="27">
        <f t="shared" ref="AV18:BD18" si="18">(AV16-$E4)/AV16</f>
        <v>0.30555555555555558</v>
      </c>
      <c r="AW18" s="27">
        <f t="shared" si="18"/>
        <v>0.42129629629629628</v>
      </c>
      <c r="AX18" s="27">
        <f t="shared" si="18"/>
        <v>0.51774691358024694</v>
      </c>
      <c r="AY18" s="27">
        <f t="shared" si="18"/>
        <v>0.5981224279835391</v>
      </c>
      <c r="AZ18" s="27">
        <f t="shared" si="18"/>
        <v>0.66510202331961599</v>
      </c>
      <c r="BA18" s="27">
        <f t="shared" si="18"/>
        <v>0.72091835276634664</v>
      </c>
      <c r="BB18" s="27">
        <f t="shared" si="18"/>
        <v>0.76743196063862218</v>
      </c>
      <c r="BC18" s="27">
        <f t="shared" si="18"/>
        <v>0.80619330053218508</v>
      </c>
      <c r="BD18" s="27">
        <f t="shared" si="18"/>
        <v>0.83849441711015427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0.16666666666666666</v>
      </c>
      <c r="BJ18" s="27">
        <f t="shared" ref="BJ18:BR18" si="19">(BJ16-$E4)/BJ16</f>
        <v>0.30555555555555558</v>
      </c>
      <c r="BK18" s="27">
        <f t="shared" si="19"/>
        <v>0.42129629629629628</v>
      </c>
      <c r="BL18" s="27">
        <f t="shared" si="19"/>
        <v>0.51774691358024694</v>
      </c>
      <c r="BM18" s="27">
        <f t="shared" si="19"/>
        <v>0.5981224279835391</v>
      </c>
      <c r="BN18" s="27">
        <f t="shared" si="19"/>
        <v>0.66510202331961599</v>
      </c>
      <c r="BO18" s="27">
        <f t="shared" si="19"/>
        <v>0.72091835276634664</v>
      </c>
      <c r="BP18" s="27">
        <f t="shared" si="19"/>
        <v>0.76743196063862218</v>
      </c>
      <c r="BQ18" s="27">
        <f t="shared" si="19"/>
        <v>0.80619330053218508</v>
      </c>
      <c r="BR18" s="27">
        <f t="shared" si="19"/>
        <v>0.83849441711015427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0.83333333333333337</v>
      </c>
      <c r="F19" s="27">
        <f t="shared" ref="F19:N19" si="20">1-F18</f>
        <v>0.69444444444444442</v>
      </c>
      <c r="G19" s="27">
        <f t="shared" si="20"/>
        <v>0.57870370370370372</v>
      </c>
      <c r="H19" s="27">
        <f t="shared" si="20"/>
        <v>0.48225308641975306</v>
      </c>
      <c r="I19" s="27">
        <f t="shared" si="20"/>
        <v>0.4018775720164609</v>
      </c>
      <c r="J19" s="27">
        <f t="shared" si="20"/>
        <v>0.33489797668038401</v>
      </c>
      <c r="K19" s="27">
        <f t="shared" si="20"/>
        <v>0.27908164723365336</v>
      </c>
      <c r="L19" s="27">
        <f t="shared" si="20"/>
        <v>0.23256803936137782</v>
      </c>
      <c r="M19" s="27">
        <f t="shared" si="20"/>
        <v>0.19380669946781492</v>
      </c>
      <c r="N19" s="27">
        <f t="shared" si="20"/>
        <v>0.16150558288984573</v>
      </c>
      <c r="P19" s="173"/>
      <c r="Q19" s="181"/>
      <c r="R19" s="20" t="s">
        <v>54</v>
      </c>
      <c r="S19" s="27">
        <f>1-S18</f>
        <v>0.83333333333333337</v>
      </c>
      <c r="T19" s="27">
        <f t="shared" ref="T19:AB19" si="21">1-T18</f>
        <v>0.69444444444444442</v>
      </c>
      <c r="U19" s="27">
        <f t="shared" si="21"/>
        <v>0.57870370370370372</v>
      </c>
      <c r="V19" s="27">
        <f t="shared" si="21"/>
        <v>0.48225308641975306</v>
      </c>
      <c r="W19" s="27">
        <f t="shared" si="21"/>
        <v>0.4018775720164609</v>
      </c>
      <c r="X19" s="27">
        <f t="shared" si="21"/>
        <v>0.33489797668038401</v>
      </c>
      <c r="Y19" s="27">
        <f t="shared" si="21"/>
        <v>0.27908164723365336</v>
      </c>
      <c r="Z19" s="27">
        <f t="shared" si="21"/>
        <v>0.23256803936137782</v>
      </c>
      <c r="AA19" s="27">
        <f t="shared" si="21"/>
        <v>0.19380669946781492</v>
      </c>
      <c r="AB19" s="27">
        <f t="shared" si="21"/>
        <v>0.16150558288984573</v>
      </c>
      <c r="AC19" s="5"/>
      <c r="AD19" s="173"/>
      <c r="AE19" s="181"/>
      <c r="AF19" s="20" t="s">
        <v>54</v>
      </c>
      <c r="AG19" s="27">
        <f>1-AG18</f>
        <v>0.83333333333333337</v>
      </c>
      <c r="AH19" s="27">
        <f t="shared" ref="AH19:AP19" si="22">1-AH18</f>
        <v>0.69444444444444442</v>
      </c>
      <c r="AI19" s="27">
        <f t="shared" si="22"/>
        <v>0.57870370370370372</v>
      </c>
      <c r="AJ19" s="27">
        <f t="shared" si="22"/>
        <v>0.48225308641975306</v>
      </c>
      <c r="AK19" s="27">
        <f t="shared" si="22"/>
        <v>0.4018775720164609</v>
      </c>
      <c r="AL19" s="27">
        <f t="shared" si="22"/>
        <v>0.33489797668038401</v>
      </c>
      <c r="AM19" s="27">
        <f t="shared" si="22"/>
        <v>0.27908164723365336</v>
      </c>
      <c r="AN19" s="27">
        <f t="shared" si="22"/>
        <v>0.23256803936137782</v>
      </c>
      <c r="AO19" s="27">
        <f t="shared" si="22"/>
        <v>0.19380669946781492</v>
      </c>
      <c r="AP19" s="27">
        <f t="shared" si="22"/>
        <v>0.16150558288984573</v>
      </c>
      <c r="AQ19" s="5"/>
      <c r="AR19" s="173"/>
      <c r="AS19" s="181"/>
      <c r="AT19" s="20" t="s">
        <v>54</v>
      </c>
      <c r="AU19" s="27">
        <f>1-AU18</f>
        <v>0.83333333333333337</v>
      </c>
      <c r="AV19" s="27">
        <f t="shared" ref="AV19:BD19" si="23">1-AV18</f>
        <v>0.69444444444444442</v>
      </c>
      <c r="AW19" s="27">
        <f t="shared" si="23"/>
        <v>0.57870370370370372</v>
      </c>
      <c r="AX19" s="27">
        <f t="shared" si="23"/>
        <v>0.48225308641975306</v>
      </c>
      <c r="AY19" s="27">
        <f t="shared" si="23"/>
        <v>0.4018775720164609</v>
      </c>
      <c r="AZ19" s="27">
        <f t="shared" si="23"/>
        <v>0.33489797668038401</v>
      </c>
      <c r="BA19" s="27">
        <f t="shared" si="23"/>
        <v>0.27908164723365336</v>
      </c>
      <c r="BB19" s="27">
        <f t="shared" si="23"/>
        <v>0.23256803936137782</v>
      </c>
      <c r="BC19" s="27">
        <f t="shared" si="23"/>
        <v>0.19380669946781492</v>
      </c>
      <c r="BD19" s="27">
        <f t="shared" si="23"/>
        <v>0.16150558288984573</v>
      </c>
      <c r="BE19" s="5"/>
      <c r="BF19" s="173"/>
      <c r="BG19" s="181"/>
      <c r="BH19" s="20" t="s">
        <v>54</v>
      </c>
      <c r="BI19" s="27">
        <f>1-BI18</f>
        <v>0.83333333333333337</v>
      </c>
      <c r="BJ19" s="27">
        <f t="shared" ref="BJ19:BR19" si="24">1-BJ18</f>
        <v>0.69444444444444442</v>
      </c>
      <c r="BK19" s="27">
        <f t="shared" si="24"/>
        <v>0.57870370370370372</v>
      </c>
      <c r="BL19" s="27">
        <f t="shared" si="24"/>
        <v>0.48225308641975306</v>
      </c>
      <c r="BM19" s="27">
        <f t="shared" si="24"/>
        <v>0.4018775720164609</v>
      </c>
      <c r="BN19" s="27">
        <f t="shared" si="24"/>
        <v>0.33489797668038401</v>
      </c>
      <c r="BO19" s="27">
        <f t="shared" si="24"/>
        <v>0.27908164723365336</v>
      </c>
      <c r="BP19" s="27">
        <f t="shared" si="24"/>
        <v>0.23256803936137782</v>
      </c>
      <c r="BQ19" s="27">
        <f t="shared" si="24"/>
        <v>0.19380669946781492</v>
      </c>
      <c r="BR19" s="27">
        <f t="shared" si="24"/>
        <v>0.16150558288984573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0.16666666666666666</v>
      </c>
      <c r="F20" s="97">
        <f t="shared" ref="F20:N20" si="25">F18-E18</f>
        <v>0.13888888888888892</v>
      </c>
      <c r="G20" s="97">
        <f t="shared" si="25"/>
        <v>0.1157407407407407</v>
      </c>
      <c r="H20" s="97">
        <f t="shared" si="25"/>
        <v>9.6450617283950657E-2</v>
      </c>
      <c r="I20" s="97">
        <f t="shared" si="25"/>
        <v>8.0375514403292159E-2</v>
      </c>
      <c r="J20" s="97">
        <f t="shared" si="25"/>
        <v>6.6979595336076891E-2</v>
      </c>
      <c r="K20" s="97">
        <f t="shared" si="25"/>
        <v>5.581632944673065E-2</v>
      </c>
      <c r="L20" s="97">
        <f t="shared" si="25"/>
        <v>4.6513607872275542E-2</v>
      </c>
      <c r="M20" s="97">
        <f t="shared" si="25"/>
        <v>3.8761339893562896E-2</v>
      </c>
      <c r="N20" s="97">
        <f t="shared" si="25"/>
        <v>3.2301116577969191E-2</v>
      </c>
      <c r="P20" s="173"/>
      <c r="Q20" s="181"/>
      <c r="R20" s="20" t="s">
        <v>55</v>
      </c>
      <c r="S20" s="97">
        <f>S18</f>
        <v>0.16666666666666666</v>
      </c>
      <c r="T20" s="97">
        <f t="shared" ref="T20:AB20" si="26">T18-S18</f>
        <v>0.13888888888888892</v>
      </c>
      <c r="U20" s="97">
        <f t="shared" si="26"/>
        <v>0.1157407407407407</v>
      </c>
      <c r="V20" s="97">
        <f t="shared" si="26"/>
        <v>9.6450617283950657E-2</v>
      </c>
      <c r="W20" s="97">
        <f t="shared" si="26"/>
        <v>8.0375514403292159E-2</v>
      </c>
      <c r="X20" s="97">
        <f t="shared" si="26"/>
        <v>6.6979595336076891E-2</v>
      </c>
      <c r="Y20" s="97">
        <f t="shared" si="26"/>
        <v>5.581632944673065E-2</v>
      </c>
      <c r="Z20" s="97">
        <f t="shared" si="26"/>
        <v>4.6513607872275542E-2</v>
      </c>
      <c r="AA20" s="97">
        <f t="shared" si="26"/>
        <v>3.8761339893562896E-2</v>
      </c>
      <c r="AB20" s="97">
        <f t="shared" si="26"/>
        <v>3.2301116577969191E-2</v>
      </c>
      <c r="AC20" s="5"/>
      <c r="AD20" s="173"/>
      <c r="AE20" s="181"/>
      <c r="AF20" s="20" t="s">
        <v>55</v>
      </c>
      <c r="AG20" s="97">
        <f>AG18</f>
        <v>0.16666666666666666</v>
      </c>
      <c r="AH20" s="97">
        <f t="shared" ref="AH20:AP20" si="27">AH18-AG18</f>
        <v>0.13888888888888892</v>
      </c>
      <c r="AI20" s="97">
        <f t="shared" si="27"/>
        <v>0.1157407407407407</v>
      </c>
      <c r="AJ20" s="97">
        <f t="shared" si="27"/>
        <v>9.6450617283950657E-2</v>
      </c>
      <c r="AK20" s="97">
        <f t="shared" si="27"/>
        <v>8.0375514403292159E-2</v>
      </c>
      <c r="AL20" s="97">
        <f t="shared" si="27"/>
        <v>6.6979595336076891E-2</v>
      </c>
      <c r="AM20" s="97">
        <f t="shared" si="27"/>
        <v>5.581632944673065E-2</v>
      </c>
      <c r="AN20" s="97">
        <f t="shared" si="27"/>
        <v>4.6513607872275542E-2</v>
      </c>
      <c r="AO20" s="97">
        <f t="shared" si="27"/>
        <v>3.8761339893562896E-2</v>
      </c>
      <c r="AP20" s="97">
        <f t="shared" si="27"/>
        <v>3.2301116577969191E-2</v>
      </c>
      <c r="AQ20" s="5"/>
      <c r="AR20" s="173"/>
      <c r="AS20" s="181"/>
      <c r="AT20" s="20" t="s">
        <v>55</v>
      </c>
      <c r="AU20" s="97">
        <f>AU18</f>
        <v>0.16666666666666666</v>
      </c>
      <c r="AV20" s="97">
        <f t="shared" ref="AV20:BD20" si="28">AV18-AU18</f>
        <v>0.13888888888888892</v>
      </c>
      <c r="AW20" s="97">
        <f t="shared" si="28"/>
        <v>0.1157407407407407</v>
      </c>
      <c r="AX20" s="97">
        <f t="shared" si="28"/>
        <v>9.6450617283950657E-2</v>
      </c>
      <c r="AY20" s="97">
        <f t="shared" si="28"/>
        <v>8.0375514403292159E-2</v>
      </c>
      <c r="AZ20" s="97">
        <f t="shared" si="28"/>
        <v>6.6979595336076891E-2</v>
      </c>
      <c r="BA20" s="97">
        <f t="shared" si="28"/>
        <v>5.581632944673065E-2</v>
      </c>
      <c r="BB20" s="97">
        <f t="shared" si="28"/>
        <v>4.6513607872275542E-2</v>
      </c>
      <c r="BC20" s="97">
        <f t="shared" si="28"/>
        <v>3.8761339893562896E-2</v>
      </c>
      <c r="BD20" s="97">
        <f t="shared" si="28"/>
        <v>3.2301116577969191E-2</v>
      </c>
      <c r="BE20" s="5"/>
      <c r="BF20" s="173"/>
      <c r="BG20" s="181"/>
      <c r="BH20" s="20" t="s">
        <v>55</v>
      </c>
      <c r="BI20" s="97">
        <f>BI18</f>
        <v>0.16666666666666666</v>
      </c>
      <c r="BJ20" s="97">
        <f t="shared" ref="BJ20:BR20" si="29">BJ18-BI18</f>
        <v>0.13888888888888892</v>
      </c>
      <c r="BK20" s="97">
        <f t="shared" si="29"/>
        <v>0.1157407407407407</v>
      </c>
      <c r="BL20" s="97">
        <f t="shared" si="29"/>
        <v>9.6450617283950657E-2</v>
      </c>
      <c r="BM20" s="97">
        <f t="shared" si="29"/>
        <v>8.0375514403292159E-2</v>
      </c>
      <c r="BN20" s="97">
        <f t="shared" si="29"/>
        <v>6.6979595336076891E-2</v>
      </c>
      <c r="BO20" s="97">
        <f t="shared" si="29"/>
        <v>5.581632944673065E-2</v>
      </c>
      <c r="BP20" s="97">
        <f t="shared" si="29"/>
        <v>4.6513607872275542E-2</v>
      </c>
      <c r="BQ20" s="97">
        <f t="shared" si="29"/>
        <v>3.8761339893562896E-2</v>
      </c>
      <c r="BR20" s="97">
        <f t="shared" si="29"/>
        <v>3.2301116577969191E-2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0.11962448559670782</v>
      </c>
      <c r="J21" s="27"/>
      <c r="K21" s="27"/>
      <c r="L21" s="27"/>
      <c r="M21" s="27"/>
      <c r="N21" s="97">
        <f>SUM(E20:N20)/10</f>
        <v>8.3849441711015424E-2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0.11962448559670782</v>
      </c>
      <c r="X21" s="27"/>
      <c r="Y21" s="27"/>
      <c r="Z21" s="27"/>
      <c r="AA21" s="27"/>
      <c r="AB21" s="97">
        <f>SUM(S20:AB20)/10</f>
        <v>8.3849441711015424E-2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0.11962448559670782</v>
      </c>
      <c r="AL21" s="27"/>
      <c r="AM21" s="27"/>
      <c r="AN21" s="27"/>
      <c r="AO21" s="27"/>
      <c r="AP21" s="97">
        <f>SUM(AG20:AP20)/10</f>
        <v>8.3849441711015424E-2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0.11962448559670782</v>
      </c>
      <c r="AZ21" s="27"/>
      <c r="BA21" s="27"/>
      <c r="BB21" s="27"/>
      <c r="BC21" s="27"/>
      <c r="BD21" s="97">
        <f>SUM(AU20:BD20)/10</f>
        <v>8.3849441711015424E-2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0.11962448559670782</v>
      </c>
      <c r="BN21" s="27"/>
      <c r="BO21" s="27"/>
      <c r="BP21" s="27"/>
      <c r="BQ21" s="27"/>
      <c r="BR21" s="97">
        <f>SUM(BI20:BR20)/10</f>
        <v>8.3849441711015424E-2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0.25</v>
      </c>
      <c r="F22" s="97">
        <f t="shared" ref="F22:N22" si="30">$E$12*F20</f>
        <v>0.20833333333333337</v>
      </c>
      <c r="G22" s="97">
        <f t="shared" si="30"/>
        <v>0.17361111111111105</v>
      </c>
      <c r="H22" s="97">
        <f t="shared" si="30"/>
        <v>0.14467592592592599</v>
      </c>
      <c r="I22" s="97">
        <f t="shared" si="30"/>
        <v>0.12056327160493824</v>
      </c>
      <c r="J22" s="97">
        <f t="shared" si="30"/>
        <v>0.10046939300411534</v>
      </c>
      <c r="K22" s="97">
        <f t="shared" si="30"/>
        <v>8.3724494170095975E-2</v>
      </c>
      <c r="L22" s="97">
        <f t="shared" si="30"/>
        <v>6.9770411808413313E-2</v>
      </c>
      <c r="M22" s="97">
        <f t="shared" si="30"/>
        <v>5.8142009840344344E-2</v>
      </c>
      <c r="N22" s="97">
        <f t="shared" si="30"/>
        <v>4.8451674866953787E-2</v>
      </c>
      <c r="P22" s="173"/>
      <c r="Q22" s="181"/>
      <c r="R22" s="20" t="s">
        <v>81</v>
      </c>
      <c r="S22" s="97">
        <f>$E$12*S20</f>
        <v>0.25</v>
      </c>
      <c r="T22" s="97">
        <f t="shared" ref="T22:AB22" si="31">$E$12*T20</f>
        <v>0.20833333333333337</v>
      </c>
      <c r="U22" s="97">
        <f t="shared" si="31"/>
        <v>0.17361111111111105</v>
      </c>
      <c r="V22" s="97">
        <f t="shared" si="31"/>
        <v>0.14467592592592599</v>
      </c>
      <c r="W22" s="97">
        <f t="shared" si="31"/>
        <v>0.12056327160493824</v>
      </c>
      <c r="X22" s="97">
        <f t="shared" si="31"/>
        <v>0.10046939300411534</v>
      </c>
      <c r="Y22" s="97">
        <f t="shared" si="31"/>
        <v>8.3724494170095975E-2</v>
      </c>
      <c r="Z22" s="97">
        <f t="shared" si="31"/>
        <v>6.9770411808413313E-2</v>
      </c>
      <c r="AA22" s="97">
        <f t="shared" si="31"/>
        <v>5.8142009840344344E-2</v>
      </c>
      <c r="AB22" s="97">
        <f t="shared" si="31"/>
        <v>4.8451674866953787E-2</v>
      </c>
      <c r="AC22" s="5"/>
      <c r="AD22" s="173"/>
      <c r="AE22" s="181"/>
      <c r="AF22" s="20" t="s">
        <v>81</v>
      </c>
      <c r="AG22" s="97">
        <f>$E$12*AG20</f>
        <v>0.25</v>
      </c>
      <c r="AH22" s="97">
        <f t="shared" ref="AH22:AP22" si="32">$E$12*AH20</f>
        <v>0.20833333333333337</v>
      </c>
      <c r="AI22" s="97">
        <f t="shared" si="32"/>
        <v>0.17361111111111105</v>
      </c>
      <c r="AJ22" s="97">
        <f t="shared" si="32"/>
        <v>0.14467592592592599</v>
      </c>
      <c r="AK22" s="97">
        <f t="shared" si="32"/>
        <v>0.12056327160493824</v>
      </c>
      <c r="AL22" s="97">
        <f t="shared" si="32"/>
        <v>0.10046939300411534</v>
      </c>
      <c r="AM22" s="97">
        <f t="shared" si="32"/>
        <v>8.3724494170095975E-2</v>
      </c>
      <c r="AN22" s="97">
        <f t="shared" si="32"/>
        <v>6.9770411808413313E-2</v>
      </c>
      <c r="AO22" s="97">
        <f t="shared" si="32"/>
        <v>5.8142009840344344E-2</v>
      </c>
      <c r="AP22" s="97">
        <f t="shared" si="32"/>
        <v>4.8451674866953787E-2</v>
      </c>
      <c r="AQ22" s="5"/>
      <c r="AR22" s="173"/>
      <c r="AS22" s="181"/>
      <c r="AT22" s="20" t="s">
        <v>81</v>
      </c>
      <c r="AU22" s="97">
        <f>$E$12*AU20</f>
        <v>0.25</v>
      </c>
      <c r="AV22" s="97">
        <f t="shared" ref="AV22:BD22" si="33">$E$12*AV20</f>
        <v>0.20833333333333337</v>
      </c>
      <c r="AW22" s="97">
        <f t="shared" si="33"/>
        <v>0.17361111111111105</v>
      </c>
      <c r="AX22" s="97">
        <f t="shared" si="33"/>
        <v>0.14467592592592599</v>
      </c>
      <c r="AY22" s="97">
        <f t="shared" si="33"/>
        <v>0.12056327160493824</v>
      </c>
      <c r="AZ22" s="97">
        <f t="shared" si="33"/>
        <v>0.10046939300411534</v>
      </c>
      <c r="BA22" s="97">
        <f t="shared" si="33"/>
        <v>8.3724494170095975E-2</v>
      </c>
      <c r="BB22" s="97">
        <f t="shared" si="33"/>
        <v>6.9770411808413313E-2</v>
      </c>
      <c r="BC22" s="97">
        <f t="shared" si="33"/>
        <v>5.8142009840344344E-2</v>
      </c>
      <c r="BD22" s="97">
        <f t="shared" si="33"/>
        <v>4.8451674866953787E-2</v>
      </c>
      <c r="BE22" s="5"/>
      <c r="BF22" s="173"/>
      <c r="BG22" s="181"/>
      <c r="BH22" s="20" t="s">
        <v>81</v>
      </c>
      <c r="BI22" s="97">
        <f>$E$12*BI20</f>
        <v>0.25</v>
      </c>
      <c r="BJ22" s="97">
        <f t="shared" ref="BJ22:BR22" si="34">$E$12*BJ20</f>
        <v>0.20833333333333337</v>
      </c>
      <c r="BK22" s="97">
        <f t="shared" si="34"/>
        <v>0.17361111111111105</v>
      </c>
      <c r="BL22" s="97">
        <f t="shared" si="34"/>
        <v>0.14467592592592599</v>
      </c>
      <c r="BM22" s="97">
        <f t="shared" si="34"/>
        <v>0.12056327160493824</v>
      </c>
      <c r="BN22" s="97">
        <f t="shared" si="34"/>
        <v>0.10046939300411534</v>
      </c>
      <c r="BO22" s="97">
        <f t="shared" si="34"/>
        <v>8.3724494170095975E-2</v>
      </c>
      <c r="BP22" s="97">
        <f t="shared" si="34"/>
        <v>6.9770411808413313E-2</v>
      </c>
      <c r="BQ22" s="97">
        <f t="shared" si="34"/>
        <v>5.8142009840344344E-2</v>
      </c>
      <c r="BR22" s="97">
        <f t="shared" si="34"/>
        <v>4.8451674866953787E-2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0.17943672839506175</v>
      </c>
      <c r="J23" s="27"/>
      <c r="K23" s="27"/>
      <c r="L23" s="27"/>
      <c r="M23" s="27"/>
      <c r="N23" s="97">
        <f>SUM(E22:N22)/10</f>
        <v>0.12577416256652313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0.17943672839506175</v>
      </c>
      <c r="X23" s="27"/>
      <c r="Y23" s="27"/>
      <c r="Z23" s="27"/>
      <c r="AA23" s="27"/>
      <c r="AB23" s="97">
        <f>SUM(S22:AB22)/10</f>
        <v>0.12577416256652313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0.17943672839506175</v>
      </c>
      <c r="AL23" s="27"/>
      <c r="AM23" s="27"/>
      <c r="AN23" s="27"/>
      <c r="AO23" s="27"/>
      <c r="AP23" s="97">
        <f>SUM(AG22:AP22)/10</f>
        <v>0.12577416256652313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0.17943672839506175</v>
      </c>
      <c r="AZ23" s="27"/>
      <c r="BA23" s="27"/>
      <c r="BB23" s="27"/>
      <c r="BC23" s="27"/>
      <c r="BD23" s="97">
        <f>SUM(AU22:BD22)/10</f>
        <v>0.12577416256652313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0.17943672839506175</v>
      </c>
      <c r="BN23" s="27"/>
      <c r="BO23" s="27"/>
      <c r="BP23" s="27"/>
      <c r="BQ23" s="27"/>
      <c r="BR23" s="97">
        <f>SUM(BI22:BR22)/10</f>
        <v>0.12577416256652313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0.41666666666666663</v>
      </c>
      <c r="F24" s="18">
        <f t="shared" ref="F24:N24" si="35">F20+F22</f>
        <v>0.34722222222222232</v>
      </c>
      <c r="G24" s="18">
        <f t="shared" si="35"/>
        <v>0.28935185185185175</v>
      </c>
      <c r="H24" s="18">
        <f t="shared" si="35"/>
        <v>0.24112654320987664</v>
      </c>
      <c r="I24" s="18">
        <f t="shared" si="35"/>
        <v>0.2009387860082304</v>
      </c>
      <c r="J24" s="18">
        <f t="shared" si="35"/>
        <v>0.16744898834019223</v>
      </c>
      <c r="K24" s="18">
        <f t="shared" si="35"/>
        <v>0.13954082361682663</v>
      </c>
      <c r="L24" s="18">
        <f t="shared" si="35"/>
        <v>0.11628401968068885</v>
      </c>
      <c r="M24" s="18">
        <f t="shared" si="35"/>
        <v>9.690334973390724E-2</v>
      </c>
      <c r="N24" s="18">
        <f t="shared" si="35"/>
        <v>8.0752791444922978E-2</v>
      </c>
      <c r="P24" s="173"/>
      <c r="Q24" s="181"/>
      <c r="R24" s="16" t="s">
        <v>83</v>
      </c>
      <c r="S24" s="18">
        <f>S20+S22</f>
        <v>0.41666666666666663</v>
      </c>
      <c r="T24" s="18">
        <f t="shared" ref="T24:AB24" si="36">T20+T22</f>
        <v>0.34722222222222232</v>
      </c>
      <c r="U24" s="18">
        <f t="shared" si="36"/>
        <v>0.28935185185185175</v>
      </c>
      <c r="V24" s="18">
        <f t="shared" si="36"/>
        <v>0.24112654320987664</v>
      </c>
      <c r="W24" s="18">
        <f t="shared" si="36"/>
        <v>0.2009387860082304</v>
      </c>
      <c r="X24" s="18">
        <f t="shared" si="36"/>
        <v>0.16744898834019223</v>
      </c>
      <c r="Y24" s="18">
        <f t="shared" si="36"/>
        <v>0.13954082361682663</v>
      </c>
      <c r="Z24" s="18">
        <f t="shared" si="36"/>
        <v>0.11628401968068885</v>
      </c>
      <c r="AA24" s="18">
        <f t="shared" si="36"/>
        <v>9.690334973390724E-2</v>
      </c>
      <c r="AB24" s="18">
        <f t="shared" si="36"/>
        <v>8.0752791444922978E-2</v>
      </c>
      <c r="AC24" s="5"/>
      <c r="AD24" s="173"/>
      <c r="AE24" s="181"/>
      <c r="AF24" s="16" t="s">
        <v>83</v>
      </c>
      <c r="AG24" s="18">
        <f>AG20+AG22</f>
        <v>0.41666666666666663</v>
      </c>
      <c r="AH24" s="18">
        <f t="shared" ref="AH24:AP24" si="37">AH20+AH22</f>
        <v>0.34722222222222232</v>
      </c>
      <c r="AI24" s="18">
        <f t="shared" si="37"/>
        <v>0.28935185185185175</v>
      </c>
      <c r="AJ24" s="18">
        <f t="shared" si="37"/>
        <v>0.24112654320987664</v>
      </c>
      <c r="AK24" s="18">
        <f t="shared" si="37"/>
        <v>0.2009387860082304</v>
      </c>
      <c r="AL24" s="18">
        <f t="shared" si="37"/>
        <v>0.16744898834019223</v>
      </c>
      <c r="AM24" s="18">
        <f t="shared" si="37"/>
        <v>0.13954082361682663</v>
      </c>
      <c r="AN24" s="18">
        <f t="shared" si="37"/>
        <v>0.11628401968068885</v>
      </c>
      <c r="AO24" s="18">
        <f t="shared" si="37"/>
        <v>9.690334973390724E-2</v>
      </c>
      <c r="AP24" s="18">
        <f t="shared" si="37"/>
        <v>8.0752791444922978E-2</v>
      </c>
      <c r="AQ24" s="5"/>
      <c r="AR24" s="173"/>
      <c r="AS24" s="181"/>
      <c r="AT24" s="16" t="s">
        <v>83</v>
      </c>
      <c r="AU24" s="18">
        <f>AU20+AU22</f>
        <v>0.41666666666666663</v>
      </c>
      <c r="AV24" s="18">
        <f t="shared" ref="AV24:BD24" si="38">AV20+AV22</f>
        <v>0.34722222222222232</v>
      </c>
      <c r="AW24" s="18">
        <f t="shared" si="38"/>
        <v>0.28935185185185175</v>
      </c>
      <c r="AX24" s="18">
        <f t="shared" si="38"/>
        <v>0.24112654320987664</v>
      </c>
      <c r="AY24" s="18">
        <f t="shared" si="38"/>
        <v>0.2009387860082304</v>
      </c>
      <c r="AZ24" s="18">
        <f t="shared" si="38"/>
        <v>0.16744898834019223</v>
      </c>
      <c r="BA24" s="18">
        <f t="shared" si="38"/>
        <v>0.13954082361682663</v>
      </c>
      <c r="BB24" s="18">
        <f t="shared" si="38"/>
        <v>0.11628401968068885</v>
      </c>
      <c r="BC24" s="18">
        <f t="shared" si="38"/>
        <v>9.690334973390724E-2</v>
      </c>
      <c r="BD24" s="18">
        <f t="shared" si="38"/>
        <v>8.0752791444922978E-2</v>
      </c>
      <c r="BE24" s="5"/>
      <c r="BF24" s="173"/>
      <c r="BG24" s="181"/>
      <c r="BH24" s="16" t="s">
        <v>83</v>
      </c>
      <c r="BI24" s="18">
        <f>BI20+BI22</f>
        <v>0.41666666666666663</v>
      </c>
      <c r="BJ24" s="18">
        <f t="shared" ref="BJ24:BR24" si="39">BJ20+BJ22</f>
        <v>0.34722222222222232</v>
      </c>
      <c r="BK24" s="18">
        <f t="shared" si="39"/>
        <v>0.28935185185185175</v>
      </c>
      <c r="BL24" s="18">
        <f t="shared" si="39"/>
        <v>0.24112654320987664</v>
      </c>
      <c r="BM24" s="18">
        <f t="shared" si="39"/>
        <v>0.2009387860082304</v>
      </c>
      <c r="BN24" s="18">
        <f t="shared" si="39"/>
        <v>0.16744898834019223</v>
      </c>
      <c r="BO24" s="18">
        <f t="shared" si="39"/>
        <v>0.13954082361682663</v>
      </c>
      <c r="BP24" s="18">
        <f t="shared" si="39"/>
        <v>0.11628401968068885</v>
      </c>
      <c r="BQ24" s="18">
        <f t="shared" si="39"/>
        <v>9.690334973390724E-2</v>
      </c>
      <c r="BR24" s="18">
        <f t="shared" si="39"/>
        <v>8.0752791444922978E-2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0.29906121399176955</v>
      </c>
      <c r="J25" s="17"/>
      <c r="K25" s="17"/>
      <c r="L25" s="17"/>
      <c r="M25" s="17"/>
      <c r="N25" s="18">
        <f>SUM(E24:N24)/10</f>
        <v>0.20962360427753857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0.29906121399176955</v>
      </c>
      <c r="X25" s="17"/>
      <c r="Y25" s="17"/>
      <c r="Z25" s="17"/>
      <c r="AA25" s="17"/>
      <c r="AB25" s="18">
        <f>SUM(S24:AB24)/10</f>
        <v>0.20962360427753857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0.29906121399176955</v>
      </c>
      <c r="AL25" s="17"/>
      <c r="AM25" s="17"/>
      <c r="AN25" s="17"/>
      <c r="AO25" s="17"/>
      <c r="AP25" s="18">
        <f>SUM(AG24:AP24)/10</f>
        <v>0.20962360427753857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0.29906121399176955</v>
      </c>
      <c r="AZ25" s="17"/>
      <c r="BA25" s="17"/>
      <c r="BB25" s="17"/>
      <c r="BC25" s="17"/>
      <c r="BD25" s="18">
        <f>SUM(AU24:BD24)/10</f>
        <v>0.20962360427753857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0.29906121399176955</v>
      </c>
      <c r="BN25" s="17"/>
      <c r="BO25" s="17"/>
      <c r="BP25" s="17"/>
      <c r="BQ25" s="17"/>
      <c r="BR25" s="18">
        <f>SUM(BI24:BR24)/10</f>
        <v>0.20962360427753857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3.3333333333333333E-2</v>
      </c>
      <c r="F26" s="18">
        <f>((1+$E$12)*$E$5)+($E$5*F19)</f>
        <v>3.1944444444444442E-2</v>
      </c>
      <c r="G26" s="18">
        <f t="shared" ref="G26:N26" si="40">((1+$E$12)*$E$5)+($E$5*G19)</f>
        <v>3.078703703703704E-2</v>
      </c>
      <c r="H26" s="18">
        <f t="shared" si="40"/>
        <v>2.9822530864197533E-2</v>
      </c>
      <c r="I26" s="18">
        <f t="shared" si="40"/>
        <v>2.9018775720164612E-2</v>
      </c>
      <c r="J26" s="18">
        <f t="shared" si="40"/>
        <v>2.8348979766803842E-2</v>
      </c>
      <c r="K26" s="18">
        <f t="shared" si="40"/>
        <v>2.7790816472336534E-2</v>
      </c>
      <c r="L26" s="18">
        <f t="shared" si="40"/>
        <v>2.7325680393613778E-2</v>
      </c>
      <c r="M26" s="18">
        <f t="shared" si="40"/>
        <v>2.6938066994678149E-2</v>
      </c>
      <c r="N26" s="18">
        <f t="shared" si="40"/>
        <v>2.6615055828898459E-2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3.3333333333333333E-2</v>
      </c>
      <c r="T26" s="18">
        <f>((1+$E$12)*$E$5)+($E$5*T19)</f>
        <v>3.1944444444444442E-2</v>
      </c>
      <c r="U26" s="18">
        <f t="shared" ref="U26:AB26" si="41">((1+$E$12)*$E$5)+($E$5*U19)</f>
        <v>3.078703703703704E-2</v>
      </c>
      <c r="V26" s="18">
        <f t="shared" si="41"/>
        <v>2.9822530864197533E-2</v>
      </c>
      <c r="W26" s="18">
        <f t="shared" si="41"/>
        <v>2.9018775720164612E-2</v>
      </c>
      <c r="X26" s="18">
        <f t="shared" si="41"/>
        <v>2.8348979766803842E-2</v>
      </c>
      <c r="Y26" s="18">
        <f t="shared" si="41"/>
        <v>2.7790816472336534E-2</v>
      </c>
      <c r="Z26" s="18">
        <f t="shared" si="41"/>
        <v>2.7325680393613778E-2</v>
      </c>
      <c r="AA26" s="18">
        <f t="shared" si="41"/>
        <v>2.6938066994678149E-2</v>
      </c>
      <c r="AB26" s="18">
        <f t="shared" si="41"/>
        <v>2.6615055828898459E-2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3.3333333333333333E-2</v>
      </c>
      <c r="AH26" s="18">
        <f>((1+$E$12)*$E$5)+($E$5*AH19)</f>
        <v>3.1944444444444442E-2</v>
      </c>
      <c r="AI26" s="18">
        <f t="shared" ref="AI26:AP26" si="42">((1+$E$12)*$E$5)+($E$5*AI19)</f>
        <v>3.078703703703704E-2</v>
      </c>
      <c r="AJ26" s="18">
        <f t="shared" si="42"/>
        <v>2.9822530864197533E-2</v>
      </c>
      <c r="AK26" s="18">
        <f t="shared" si="42"/>
        <v>2.9018775720164612E-2</v>
      </c>
      <c r="AL26" s="18">
        <f t="shared" si="42"/>
        <v>2.8348979766803842E-2</v>
      </c>
      <c r="AM26" s="18">
        <f t="shared" si="42"/>
        <v>2.7790816472336534E-2</v>
      </c>
      <c r="AN26" s="18">
        <f t="shared" si="42"/>
        <v>2.7325680393613778E-2</v>
      </c>
      <c r="AO26" s="18">
        <f t="shared" si="42"/>
        <v>2.6938066994678149E-2</v>
      </c>
      <c r="AP26" s="18">
        <f t="shared" si="42"/>
        <v>2.6615055828898459E-2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3.3333333333333333E-2</v>
      </c>
      <c r="AV26" s="18">
        <f>((1+$E$12)*$E$5)+($E$5*AV19)</f>
        <v>3.1944444444444442E-2</v>
      </c>
      <c r="AW26" s="18">
        <f t="shared" ref="AW26:BD26" si="43">((1+$E$12)*$E$5)+($E$5*AW19)</f>
        <v>3.078703703703704E-2</v>
      </c>
      <c r="AX26" s="18">
        <f t="shared" si="43"/>
        <v>2.9822530864197533E-2</v>
      </c>
      <c r="AY26" s="18">
        <f t="shared" si="43"/>
        <v>2.9018775720164612E-2</v>
      </c>
      <c r="AZ26" s="18">
        <f t="shared" si="43"/>
        <v>2.8348979766803842E-2</v>
      </c>
      <c r="BA26" s="18">
        <f t="shared" si="43"/>
        <v>2.7790816472336534E-2</v>
      </c>
      <c r="BB26" s="18">
        <f t="shared" si="43"/>
        <v>2.7325680393613778E-2</v>
      </c>
      <c r="BC26" s="18">
        <f t="shared" si="43"/>
        <v>2.6938066994678149E-2</v>
      </c>
      <c r="BD26" s="18">
        <f t="shared" si="43"/>
        <v>2.6615055828898459E-2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3.3333333333333333E-2</v>
      </c>
      <c r="BJ26" s="18">
        <f>((1+$E$12)*$E$5)+($E$5*BJ19)</f>
        <v>3.1944444444444442E-2</v>
      </c>
      <c r="BK26" s="18">
        <f t="shared" ref="BK26:BR26" si="44">((1+$E$12)*$E$5)+($E$5*BK19)</f>
        <v>3.078703703703704E-2</v>
      </c>
      <c r="BL26" s="18">
        <f t="shared" si="44"/>
        <v>2.9822530864197533E-2</v>
      </c>
      <c r="BM26" s="18">
        <f t="shared" si="44"/>
        <v>2.9018775720164612E-2</v>
      </c>
      <c r="BN26" s="18">
        <f t="shared" si="44"/>
        <v>2.8348979766803842E-2</v>
      </c>
      <c r="BO26" s="18">
        <f t="shared" si="44"/>
        <v>2.7790816472336534E-2</v>
      </c>
      <c r="BP26" s="18">
        <f t="shared" si="44"/>
        <v>2.7325680393613778E-2</v>
      </c>
      <c r="BQ26" s="18">
        <f t="shared" si="44"/>
        <v>2.6938066994678149E-2</v>
      </c>
      <c r="BR26" s="18">
        <f t="shared" si="44"/>
        <v>2.6615055828898459E-2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3.0981224279835389E-2</v>
      </c>
      <c r="J27" s="17"/>
      <c r="K27" s="17"/>
      <c r="L27" s="17"/>
      <c r="M27" s="17"/>
      <c r="N27" s="18">
        <f>SUM(E26:N26)/10</f>
        <v>2.9192472085550768E-2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3.0981224279835389E-2</v>
      </c>
      <c r="X27" s="17"/>
      <c r="Y27" s="17"/>
      <c r="Z27" s="17"/>
      <c r="AA27" s="17"/>
      <c r="AB27" s="18">
        <f>SUM(S26:AB26)/10</f>
        <v>2.9192472085550768E-2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3.0981224279835389E-2</v>
      </c>
      <c r="AL27" s="17"/>
      <c r="AM27" s="17"/>
      <c r="AN27" s="17"/>
      <c r="AO27" s="17"/>
      <c r="AP27" s="18">
        <f>SUM(AG26:AP26)/10</f>
        <v>2.9192472085550768E-2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3.0981224279835389E-2</v>
      </c>
      <c r="AZ27" s="17"/>
      <c r="BA27" s="17"/>
      <c r="BB27" s="17"/>
      <c r="BC27" s="17"/>
      <c r="BD27" s="18">
        <f>SUM(AU26:BD26)/10</f>
        <v>2.9192472085550768E-2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3.0981224279835389E-2</v>
      </c>
      <c r="BN27" s="17"/>
      <c r="BO27" s="17"/>
      <c r="BP27" s="17"/>
      <c r="BQ27" s="17"/>
      <c r="BR27" s="18">
        <f>SUM(BI26:BR26)/10</f>
        <v>2.9192472085550768E-2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3.3333333333333333E-2</v>
      </c>
      <c r="F28" s="97">
        <f t="shared" ref="F28:N28" si="45">E28+F26</f>
        <v>6.5277777777777768E-2</v>
      </c>
      <c r="G28" s="97">
        <f t="shared" si="45"/>
        <v>9.6064814814814811E-2</v>
      </c>
      <c r="H28" s="97">
        <f t="shared" si="45"/>
        <v>0.12588734567901233</v>
      </c>
      <c r="I28" s="97">
        <f t="shared" si="45"/>
        <v>0.15490612139917695</v>
      </c>
      <c r="J28" s="97">
        <f t="shared" si="45"/>
        <v>0.18325510116598079</v>
      </c>
      <c r="K28" s="97">
        <f t="shared" si="45"/>
        <v>0.21104591763831732</v>
      </c>
      <c r="L28" s="97">
        <f t="shared" si="45"/>
        <v>0.23837159803193109</v>
      </c>
      <c r="M28" s="97">
        <f t="shared" si="45"/>
        <v>0.26530966502660924</v>
      </c>
      <c r="N28" s="97">
        <f t="shared" si="45"/>
        <v>0.29192472085550769</v>
      </c>
      <c r="P28" s="173"/>
      <c r="Q28" s="181"/>
      <c r="R28" s="20" t="s">
        <v>53</v>
      </c>
      <c r="S28" s="97">
        <f>S26</f>
        <v>3.3333333333333333E-2</v>
      </c>
      <c r="T28" s="97">
        <f t="shared" ref="T28:AB28" si="46">S28+T26</f>
        <v>6.5277777777777768E-2</v>
      </c>
      <c r="U28" s="97">
        <f t="shared" si="46"/>
        <v>9.6064814814814811E-2</v>
      </c>
      <c r="V28" s="97">
        <f t="shared" si="46"/>
        <v>0.12588734567901233</v>
      </c>
      <c r="W28" s="97">
        <f t="shared" si="46"/>
        <v>0.15490612139917695</v>
      </c>
      <c r="X28" s="97">
        <f t="shared" si="46"/>
        <v>0.18325510116598079</v>
      </c>
      <c r="Y28" s="97">
        <f t="shared" si="46"/>
        <v>0.21104591763831732</v>
      </c>
      <c r="Z28" s="97">
        <f t="shared" si="46"/>
        <v>0.23837159803193109</v>
      </c>
      <c r="AA28" s="97">
        <f t="shared" si="46"/>
        <v>0.26530966502660924</v>
      </c>
      <c r="AB28" s="97">
        <f t="shared" si="46"/>
        <v>0.29192472085550769</v>
      </c>
      <c r="AC28" s="5"/>
      <c r="AD28" s="173"/>
      <c r="AE28" s="181"/>
      <c r="AF28" s="20" t="s">
        <v>53</v>
      </c>
      <c r="AG28" s="97">
        <f>AG26</f>
        <v>3.3333333333333333E-2</v>
      </c>
      <c r="AH28" s="97">
        <f t="shared" ref="AH28:AP28" si="47">AG28+AH26</f>
        <v>6.5277777777777768E-2</v>
      </c>
      <c r="AI28" s="97">
        <f t="shared" si="47"/>
        <v>9.6064814814814811E-2</v>
      </c>
      <c r="AJ28" s="97">
        <f t="shared" si="47"/>
        <v>0.12588734567901233</v>
      </c>
      <c r="AK28" s="97">
        <f t="shared" si="47"/>
        <v>0.15490612139917695</v>
      </c>
      <c r="AL28" s="97">
        <f t="shared" si="47"/>
        <v>0.18325510116598079</v>
      </c>
      <c r="AM28" s="97">
        <f t="shared" si="47"/>
        <v>0.21104591763831732</v>
      </c>
      <c r="AN28" s="97">
        <f t="shared" si="47"/>
        <v>0.23837159803193109</v>
      </c>
      <c r="AO28" s="97">
        <f t="shared" si="47"/>
        <v>0.26530966502660924</v>
      </c>
      <c r="AP28" s="97">
        <f t="shared" si="47"/>
        <v>0.29192472085550769</v>
      </c>
      <c r="AQ28" s="5"/>
      <c r="AR28" s="173"/>
      <c r="AS28" s="181"/>
      <c r="AT28" s="20" t="s">
        <v>53</v>
      </c>
      <c r="AU28" s="97">
        <f>AU26</f>
        <v>3.3333333333333333E-2</v>
      </c>
      <c r="AV28" s="97">
        <f t="shared" ref="AV28:BD28" si="48">AU28+AV26</f>
        <v>6.5277777777777768E-2</v>
      </c>
      <c r="AW28" s="97">
        <f t="shared" si="48"/>
        <v>9.6064814814814811E-2</v>
      </c>
      <c r="AX28" s="97">
        <f t="shared" si="48"/>
        <v>0.12588734567901233</v>
      </c>
      <c r="AY28" s="97">
        <f t="shared" si="48"/>
        <v>0.15490612139917695</v>
      </c>
      <c r="AZ28" s="97">
        <f t="shared" si="48"/>
        <v>0.18325510116598079</v>
      </c>
      <c r="BA28" s="97">
        <f t="shared" si="48"/>
        <v>0.21104591763831732</v>
      </c>
      <c r="BB28" s="97">
        <f t="shared" si="48"/>
        <v>0.23837159803193109</v>
      </c>
      <c r="BC28" s="97">
        <f t="shared" si="48"/>
        <v>0.26530966502660924</v>
      </c>
      <c r="BD28" s="97">
        <f t="shared" si="48"/>
        <v>0.29192472085550769</v>
      </c>
      <c r="BE28" s="5"/>
      <c r="BF28" s="173"/>
      <c r="BG28" s="181"/>
      <c r="BH28" s="20" t="s">
        <v>53</v>
      </c>
      <c r="BI28" s="97">
        <f>BI26</f>
        <v>3.3333333333333333E-2</v>
      </c>
      <c r="BJ28" s="97">
        <f t="shared" ref="BJ28:BR28" si="49">BI28+BJ26</f>
        <v>6.5277777777777768E-2</v>
      </c>
      <c r="BK28" s="97">
        <f t="shared" si="49"/>
        <v>9.6064814814814811E-2</v>
      </c>
      <c r="BL28" s="97">
        <f t="shared" si="49"/>
        <v>0.12588734567901233</v>
      </c>
      <c r="BM28" s="97">
        <f t="shared" si="49"/>
        <v>0.15490612139917695</v>
      </c>
      <c r="BN28" s="97">
        <f t="shared" si="49"/>
        <v>0.18325510116598079</v>
      </c>
      <c r="BO28" s="97">
        <f t="shared" si="49"/>
        <v>0.21104591763831732</v>
      </c>
      <c r="BP28" s="97">
        <f t="shared" si="49"/>
        <v>0.23837159803193109</v>
      </c>
      <c r="BQ28" s="97">
        <f t="shared" si="49"/>
        <v>0.26530966502660924</v>
      </c>
      <c r="BR28" s="97">
        <f t="shared" si="49"/>
        <v>0.29192472085550769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3.5000000000000003E-2</v>
      </c>
      <c r="F29" s="97">
        <f t="shared" ref="F29:N29" si="50">((1+$E$12)*$E$5)+$E$5</f>
        <v>3.5000000000000003E-2</v>
      </c>
      <c r="G29" s="97">
        <f t="shared" si="50"/>
        <v>3.5000000000000003E-2</v>
      </c>
      <c r="H29" s="97">
        <f t="shared" si="50"/>
        <v>3.5000000000000003E-2</v>
      </c>
      <c r="I29" s="97">
        <f t="shared" si="50"/>
        <v>3.5000000000000003E-2</v>
      </c>
      <c r="J29" s="97">
        <f t="shared" si="50"/>
        <v>3.5000000000000003E-2</v>
      </c>
      <c r="K29" s="97">
        <f t="shared" si="50"/>
        <v>3.5000000000000003E-2</v>
      </c>
      <c r="L29" s="97">
        <f t="shared" si="50"/>
        <v>3.5000000000000003E-2</v>
      </c>
      <c r="M29" s="97">
        <f t="shared" si="50"/>
        <v>3.5000000000000003E-2</v>
      </c>
      <c r="N29" s="97">
        <f t="shared" si="50"/>
        <v>3.5000000000000003E-2</v>
      </c>
      <c r="O29" s="12"/>
      <c r="P29" s="173"/>
      <c r="Q29" s="181"/>
      <c r="R29" s="20" t="s">
        <v>107</v>
      </c>
      <c r="S29" s="97">
        <f>((1+$E$12)*$E$5)+$E$5</f>
        <v>3.5000000000000003E-2</v>
      </c>
      <c r="T29" s="97">
        <f t="shared" ref="T29:AB29" si="51">((1+$E$12)*$E$5)+$E$5</f>
        <v>3.5000000000000003E-2</v>
      </c>
      <c r="U29" s="97">
        <f t="shared" si="51"/>
        <v>3.5000000000000003E-2</v>
      </c>
      <c r="V29" s="97">
        <f t="shared" si="51"/>
        <v>3.5000000000000003E-2</v>
      </c>
      <c r="W29" s="97">
        <f t="shared" si="51"/>
        <v>3.5000000000000003E-2</v>
      </c>
      <c r="X29" s="97">
        <f t="shared" si="51"/>
        <v>3.5000000000000003E-2</v>
      </c>
      <c r="Y29" s="97">
        <f t="shared" si="51"/>
        <v>3.5000000000000003E-2</v>
      </c>
      <c r="Z29" s="97">
        <f t="shared" si="51"/>
        <v>3.5000000000000003E-2</v>
      </c>
      <c r="AA29" s="97">
        <f t="shared" si="51"/>
        <v>3.5000000000000003E-2</v>
      </c>
      <c r="AB29" s="97">
        <f t="shared" si="51"/>
        <v>3.5000000000000003E-2</v>
      </c>
      <c r="AC29" s="12"/>
      <c r="AD29" s="173"/>
      <c r="AE29" s="181"/>
      <c r="AF29" s="20" t="s">
        <v>107</v>
      </c>
      <c r="AG29" s="97">
        <f>((1+$E$12)*$E$5)+$E$5</f>
        <v>3.5000000000000003E-2</v>
      </c>
      <c r="AH29" s="97">
        <f t="shared" ref="AH29:AP29" si="52">((1+$E$12)*$E$5)+$E$5</f>
        <v>3.5000000000000003E-2</v>
      </c>
      <c r="AI29" s="97">
        <f t="shared" si="52"/>
        <v>3.5000000000000003E-2</v>
      </c>
      <c r="AJ29" s="97">
        <f t="shared" si="52"/>
        <v>3.5000000000000003E-2</v>
      </c>
      <c r="AK29" s="97">
        <f t="shared" si="52"/>
        <v>3.5000000000000003E-2</v>
      </c>
      <c r="AL29" s="97">
        <f t="shared" si="52"/>
        <v>3.5000000000000003E-2</v>
      </c>
      <c r="AM29" s="97">
        <f t="shared" si="52"/>
        <v>3.5000000000000003E-2</v>
      </c>
      <c r="AN29" s="97">
        <f t="shared" si="52"/>
        <v>3.5000000000000003E-2</v>
      </c>
      <c r="AO29" s="97">
        <f t="shared" si="52"/>
        <v>3.5000000000000003E-2</v>
      </c>
      <c r="AP29" s="97">
        <f t="shared" si="52"/>
        <v>3.5000000000000003E-2</v>
      </c>
      <c r="AQ29" s="12"/>
      <c r="AR29" s="173"/>
      <c r="AS29" s="181"/>
      <c r="AT29" s="20" t="s">
        <v>107</v>
      </c>
      <c r="AU29" s="97">
        <f>((1+$E$12)*$E$5)+$E$5</f>
        <v>3.5000000000000003E-2</v>
      </c>
      <c r="AV29" s="97">
        <f t="shared" ref="AV29:BD29" si="53">((1+$E$12)*$E$5)+$E$5</f>
        <v>3.5000000000000003E-2</v>
      </c>
      <c r="AW29" s="97">
        <f t="shared" si="53"/>
        <v>3.5000000000000003E-2</v>
      </c>
      <c r="AX29" s="97">
        <f t="shared" si="53"/>
        <v>3.5000000000000003E-2</v>
      </c>
      <c r="AY29" s="97">
        <f t="shared" si="53"/>
        <v>3.5000000000000003E-2</v>
      </c>
      <c r="AZ29" s="97">
        <f t="shared" si="53"/>
        <v>3.5000000000000003E-2</v>
      </c>
      <c r="BA29" s="97">
        <f t="shared" si="53"/>
        <v>3.5000000000000003E-2</v>
      </c>
      <c r="BB29" s="97">
        <f t="shared" si="53"/>
        <v>3.5000000000000003E-2</v>
      </c>
      <c r="BC29" s="97">
        <f t="shared" si="53"/>
        <v>3.5000000000000003E-2</v>
      </c>
      <c r="BD29" s="97">
        <f t="shared" si="53"/>
        <v>3.5000000000000003E-2</v>
      </c>
      <c r="BE29" s="12"/>
      <c r="BF29" s="173"/>
      <c r="BG29" s="181"/>
      <c r="BH29" s="20" t="s">
        <v>107</v>
      </c>
      <c r="BI29" s="97">
        <f>((1+$E$12)*$E$5)+$E$5</f>
        <v>3.5000000000000003E-2</v>
      </c>
      <c r="BJ29" s="97">
        <f t="shared" ref="BJ29:BR29" si="54">((1+$E$12)*$E$5)+$E$5</f>
        <v>3.5000000000000003E-2</v>
      </c>
      <c r="BK29" s="97">
        <f t="shared" si="54"/>
        <v>3.5000000000000003E-2</v>
      </c>
      <c r="BL29" s="97">
        <f t="shared" si="54"/>
        <v>3.5000000000000003E-2</v>
      </c>
      <c r="BM29" s="97">
        <f t="shared" si="54"/>
        <v>3.5000000000000003E-2</v>
      </c>
      <c r="BN29" s="97">
        <f t="shared" si="54"/>
        <v>3.5000000000000003E-2</v>
      </c>
      <c r="BO29" s="97">
        <f t="shared" si="54"/>
        <v>3.5000000000000003E-2</v>
      </c>
      <c r="BP29" s="97">
        <f t="shared" si="54"/>
        <v>3.5000000000000003E-2</v>
      </c>
      <c r="BQ29" s="97">
        <f t="shared" si="54"/>
        <v>3.5000000000000003E-2</v>
      </c>
      <c r="BR29" s="97">
        <f t="shared" si="54"/>
        <v>3.5000000000000003E-2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3.5000000000000003E-2</v>
      </c>
      <c r="F30" s="97">
        <f>E30+F29</f>
        <v>7.0000000000000007E-2</v>
      </c>
      <c r="G30" s="97">
        <f t="shared" ref="G30:N30" si="55">F30+G29</f>
        <v>0.10500000000000001</v>
      </c>
      <c r="H30" s="97">
        <f t="shared" si="55"/>
        <v>0.14000000000000001</v>
      </c>
      <c r="I30" s="97">
        <f t="shared" si="55"/>
        <v>0.17500000000000002</v>
      </c>
      <c r="J30" s="97">
        <f t="shared" si="55"/>
        <v>0.21000000000000002</v>
      </c>
      <c r="K30" s="97">
        <f t="shared" si="55"/>
        <v>0.24500000000000002</v>
      </c>
      <c r="L30" s="97">
        <f t="shared" si="55"/>
        <v>0.28000000000000003</v>
      </c>
      <c r="M30" s="97">
        <f t="shared" si="55"/>
        <v>0.31500000000000006</v>
      </c>
      <c r="N30" s="97">
        <f t="shared" si="55"/>
        <v>0.35000000000000009</v>
      </c>
      <c r="O30" s="12"/>
      <c r="P30" s="164"/>
      <c r="Q30" s="182"/>
      <c r="R30" s="20" t="s">
        <v>108</v>
      </c>
      <c r="S30" s="97">
        <f>S29</f>
        <v>3.5000000000000003E-2</v>
      </c>
      <c r="T30" s="97">
        <f>S30+T29</f>
        <v>7.0000000000000007E-2</v>
      </c>
      <c r="U30" s="97">
        <f t="shared" ref="U30:AB30" si="56">T30+U29</f>
        <v>0.10500000000000001</v>
      </c>
      <c r="V30" s="97">
        <f t="shared" si="56"/>
        <v>0.14000000000000001</v>
      </c>
      <c r="W30" s="97">
        <f t="shared" si="56"/>
        <v>0.17500000000000002</v>
      </c>
      <c r="X30" s="97">
        <f t="shared" si="56"/>
        <v>0.21000000000000002</v>
      </c>
      <c r="Y30" s="97">
        <f t="shared" si="56"/>
        <v>0.24500000000000002</v>
      </c>
      <c r="Z30" s="97">
        <f t="shared" si="56"/>
        <v>0.28000000000000003</v>
      </c>
      <c r="AA30" s="97">
        <f t="shared" si="56"/>
        <v>0.31500000000000006</v>
      </c>
      <c r="AB30" s="97">
        <f t="shared" si="56"/>
        <v>0.35000000000000009</v>
      </c>
      <c r="AC30" s="12"/>
      <c r="AD30" s="164"/>
      <c r="AE30" s="182"/>
      <c r="AF30" s="20" t="s">
        <v>108</v>
      </c>
      <c r="AG30" s="97">
        <f>AG29</f>
        <v>3.5000000000000003E-2</v>
      </c>
      <c r="AH30" s="97">
        <f>AG30+AH29</f>
        <v>7.0000000000000007E-2</v>
      </c>
      <c r="AI30" s="97">
        <f t="shared" ref="AI30:AP30" si="57">AH30+AI29</f>
        <v>0.10500000000000001</v>
      </c>
      <c r="AJ30" s="97">
        <f t="shared" si="57"/>
        <v>0.14000000000000001</v>
      </c>
      <c r="AK30" s="97">
        <f t="shared" si="57"/>
        <v>0.17500000000000002</v>
      </c>
      <c r="AL30" s="97">
        <f t="shared" si="57"/>
        <v>0.21000000000000002</v>
      </c>
      <c r="AM30" s="97">
        <f t="shared" si="57"/>
        <v>0.24500000000000002</v>
      </c>
      <c r="AN30" s="97">
        <f t="shared" si="57"/>
        <v>0.28000000000000003</v>
      </c>
      <c r="AO30" s="97">
        <f t="shared" si="57"/>
        <v>0.31500000000000006</v>
      </c>
      <c r="AP30" s="97">
        <f t="shared" si="57"/>
        <v>0.35000000000000009</v>
      </c>
      <c r="AQ30" s="12"/>
      <c r="AR30" s="164"/>
      <c r="AS30" s="182"/>
      <c r="AT30" s="20" t="s">
        <v>108</v>
      </c>
      <c r="AU30" s="97">
        <f>AU29</f>
        <v>3.5000000000000003E-2</v>
      </c>
      <c r="AV30" s="97">
        <f>AU30+AV29</f>
        <v>7.0000000000000007E-2</v>
      </c>
      <c r="AW30" s="97">
        <f t="shared" ref="AW30:BD30" si="58">AV30+AW29</f>
        <v>0.10500000000000001</v>
      </c>
      <c r="AX30" s="97">
        <f t="shared" si="58"/>
        <v>0.14000000000000001</v>
      </c>
      <c r="AY30" s="97">
        <f t="shared" si="58"/>
        <v>0.17500000000000002</v>
      </c>
      <c r="AZ30" s="97">
        <f t="shared" si="58"/>
        <v>0.21000000000000002</v>
      </c>
      <c r="BA30" s="97">
        <f t="shared" si="58"/>
        <v>0.24500000000000002</v>
      </c>
      <c r="BB30" s="97">
        <f t="shared" si="58"/>
        <v>0.28000000000000003</v>
      </c>
      <c r="BC30" s="97">
        <f t="shared" si="58"/>
        <v>0.31500000000000006</v>
      </c>
      <c r="BD30" s="97">
        <f t="shared" si="58"/>
        <v>0.35000000000000009</v>
      </c>
      <c r="BE30" s="12"/>
      <c r="BF30" s="164"/>
      <c r="BG30" s="182"/>
      <c r="BH30" s="20" t="s">
        <v>108</v>
      </c>
      <c r="BI30" s="97">
        <f>BI29</f>
        <v>3.5000000000000003E-2</v>
      </c>
      <c r="BJ30" s="97">
        <f>BI30+BJ29</f>
        <v>7.0000000000000007E-2</v>
      </c>
      <c r="BK30" s="97">
        <f t="shared" ref="BK30:BR30" si="59">BJ30+BK29</f>
        <v>0.10500000000000001</v>
      </c>
      <c r="BL30" s="97">
        <f t="shared" si="59"/>
        <v>0.14000000000000001</v>
      </c>
      <c r="BM30" s="97">
        <f t="shared" si="59"/>
        <v>0.17500000000000002</v>
      </c>
      <c r="BN30" s="97">
        <f t="shared" si="59"/>
        <v>0.21000000000000002</v>
      </c>
      <c r="BO30" s="97">
        <f t="shared" si="59"/>
        <v>0.24500000000000002</v>
      </c>
      <c r="BP30" s="97">
        <f t="shared" si="59"/>
        <v>0.28000000000000003</v>
      </c>
      <c r="BQ30" s="97">
        <f t="shared" si="59"/>
        <v>0.31500000000000006</v>
      </c>
      <c r="BR30" s="97">
        <f t="shared" si="59"/>
        <v>0.35000000000000009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0.14583333333333334</v>
      </c>
      <c r="F34" s="17">
        <f t="shared" ref="F34:N34" si="60">F39*$E$4/F$16</f>
        <v>0.12152777777777778</v>
      </c>
      <c r="G34" s="17">
        <f t="shared" si="60"/>
        <v>0.10127314814814815</v>
      </c>
      <c r="H34" s="17">
        <f t="shared" si="60"/>
        <v>8.4394290123456783E-2</v>
      </c>
      <c r="I34" s="17">
        <f t="shared" si="60"/>
        <v>7.0328575102880653E-2</v>
      </c>
      <c r="J34" s="17">
        <f t="shared" si="60"/>
        <v>5.8607145919067211E-2</v>
      </c>
      <c r="K34" s="17">
        <f t="shared" si="60"/>
        <v>4.8839288265889347E-2</v>
      </c>
      <c r="L34" s="17">
        <f t="shared" si="60"/>
        <v>4.069940688824112E-2</v>
      </c>
      <c r="M34" s="17">
        <f t="shared" si="60"/>
        <v>3.3916172406867603E-2</v>
      </c>
      <c r="N34" s="17">
        <f t="shared" si="60"/>
        <v>2.8263477005723004E-2</v>
      </c>
      <c r="P34" s="172" t="s">
        <v>16</v>
      </c>
      <c r="Q34" s="165" t="s">
        <v>41</v>
      </c>
      <c r="R34" s="16" t="s">
        <v>83</v>
      </c>
      <c r="S34" s="17">
        <f>S39*$E$4/S$16</f>
        <v>0.125</v>
      </c>
      <c r="T34" s="17">
        <f t="shared" ref="T34:AB34" si="61">T39*$E$4/T$16</f>
        <v>0.10416666666666667</v>
      </c>
      <c r="U34" s="17">
        <f t="shared" si="61"/>
        <v>8.6805555555555552E-2</v>
      </c>
      <c r="V34" s="17">
        <f t="shared" si="61"/>
        <v>7.2337962962962965E-2</v>
      </c>
      <c r="W34" s="17">
        <f t="shared" si="61"/>
        <v>6.0281635802469133E-2</v>
      </c>
      <c r="X34" s="17">
        <f t="shared" si="61"/>
        <v>5.0234696502057606E-2</v>
      </c>
      <c r="Y34" s="17">
        <f t="shared" si="61"/>
        <v>4.1862247085048009E-2</v>
      </c>
      <c r="Z34" s="17">
        <f t="shared" si="61"/>
        <v>3.4885205904206677E-2</v>
      </c>
      <c r="AA34" s="17">
        <f t="shared" si="61"/>
        <v>2.9071004920172231E-2</v>
      </c>
      <c r="AB34" s="17">
        <f t="shared" si="61"/>
        <v>2.4225837433476859E-2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0.10416666666666667</v>
      </c>
      <c r="AH34" s="17">
        <f t="shared" ref="AH34:AP34" si="62">AH39*$E$4/AH$16</f>
        <v>8.6805555555555552E-2</v>
      </c>
      <c r="AI34" s="17">
        <f t="shared" si="62"/>
        <v>7.2337962962962965E-2</v>
      </c>
      <c r="AJ34" s="17">
        <f t="shared" si="62"/>
        <v>6.0281635802469133E-2</v>
      </c>
      <c r="AK34" s="17">
        <f t="shared" si="62"/>
        <v>5.0234696502057613E-2</v>
      </c>
      <c r="AL34" s="17">
        <f t="shared" si="62"/>
        <v>4.1862247085048009E-2</v>
      </c>
      <c r="AM34" s="17">
        <f t="shared" si="62"/>
        <v>3.4885205904206677E-2</v>
      </c>
      <c r="AN34" s="17">
        <f t="shared" si="62"/>
        <v>2.9071004920172231E-2</v>
      </c>
      <c r="AO34" s="17">
        <f t="shared" si="62"/>
        <v>2.4225837433476859E-2</v>
      </c>
      <c r="AP34" s="17">
        <f t="shared" si="62"/>
        <v>2.0188197861230717E-2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8.3333333333333329E-2</v>
      </c>
      <c r="AV34" s="17">
        <f t="shared" ref="AV34:BD34" si="63">AV39*$E$4/AV$16</f>
        <v>6.9444444444444448E-2</v>
      </c>
      <c r="AW34" s="17">
        <f t="shared" si="63"/>
        <v>5.7870370370370371E-2</v>
      </c>
      <c r="AX34" s="17">
        <f t="shared" si="63"/>
        <v>4.8225308641975308E-2</v>
      </c>
      <c r="AY34" s="17">
        <f t="shared" si="63"/>
        <v>4.0187757201646093E-2</v>
      </c>
      <c r="AZ34" s="17">
        <f t="shared" si="63"/>
        <v>3.3489797668038404E-2</v>
      </c>
      <c r="BA34" s="17">
        <f t="shared" si="63"/>
        <v>2.7908164723365339E-2</v>
      </c>
      <c r="BB34" s="17">
        <f t="shared" si="63"/>
        <v>2.3256803936137785E-2</v>
      </c>
      <c r="BC34" s="17">
        <f t="shared" si="63"/>
        <v>1.9380669946781486E-2</v>
      </c>
      <c r="BD34" s="17">
        <f t="shared" si="63"/>
        <v>1.6150558288984575E-2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6.25E-2</v>
      </c>
      <c r="BJ34" s="17">
        <f t="shared" ref="BJ34:BR34" si="64">BJ39*$E$4/BJ$16</f>
        <v>5.2083333333333336E-2</v>
      </c>
      <c r="BK34" s="17">
        <f t="shared" si="64"/>
        <v>4.3402777777777776E-2</v>
      </c>
      <c r="BL34" s="17">
        <f t="shared" si="64"/>
        <v>3.6168981481481483E-2</v>
      </c>
      <c r="BM34" s="17">
        <f t="shared" si="64"/>
        <v>3.0140817901234566E-2</v>
      </c>
      <c r="BN34" s="17">
        <f t="shared" si="64"/>
        <v>2.5117348251028803E-2</v>
      </c>
      <c r="BO34" s="17">
        <f t="shared" si="64"/>
        <v>2.0931123542524004E-2</v>
      </c>
      <c r="BP34" s="17">
        <f t="shared" si="64"/>
        <v>1.7442602952103339E-2</v>
      </c>
      <c r="BQ34" s="17">
        <f t="shared" si="64"/>
        <v>1.4535502460086116E-2</v>
      </c>
      <c r="BR34" s="17">
        <f t="shared" si="64"/>
        <v>1.2112918716738429E-2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0.10467142489711934</v>
      </c>
      <c r="J35" s="17"/>
      <c r="K35" s="17"/>
      <c r="L35" s="17"/>
      <c r="M35" s="17"/>
      <c r="N35" s="18">
        <f>SUM(E34:N34)/10</f>
        <v>7.3368261497138501E-2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8.9718364197530862E-2</v>
      </c>
      <c r="X35" s="17"/>
      <c r="Y35" s="17"/>
      <c r="Z35" s="17"/>
      <c r="AA35" s="17"/>
      <c r="AB35" s="18">
        <f>SUM(S34:AB34)/10</f>
        <v>6.2887081283261564E-2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7.4765303497942387E-2</v>
      </c>
      <c r="AL35" s="17"/>
      <c r="AM35" s="17"/>
      <c r="AN35" s="17"/>
      <c r="AO35" s="17"/>
      <c r="AP35" s="18">
        <f>SUM(AG34:AP34)/10</f>
        <v>5.2405901069384642E-2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5.9812242798353912E-2</v>
      </c>
      <c r="AZ35" s="17"/>
      <c r="BA35" s="17"/>
      <c r="BB35" s="17"/>
      <c r="BC35" s="17"/>
      <c r="BD35" s="18">
        <f>SUM(AU34:BD34)/10</f>
        <v>4.1924720855507712E-2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4.4859182098765431E-2</v>
      </c>
      <c r="BN35" s="17"/>
      <c r="BO35" s="17"/>
      <c r="BP35" s="17"/>
      <c r="BQ35" s="17"/>
      <c r="BR35" s="18">
        <f>SUM(BI34:BR34)/10</f>
        <v>3.1443540641630782E-2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65">E$18*(E34/E$20)</f>
        <v>0.14583333333333334</v>
      </c>
      <c r="F36" s="17">
        <f t="shared" si="65"/>
        <v>0.26736111111111105</v>
      </c>
      <c r="G36" s="17">
        <f t="shared" si="65"/>
        <v>0.36863425925925941</v>
      </c>
      <c r="H36" s="17">
        <f t="shared" si="65"/>
        <v>0.45302854938271586</v>
      </c>
      <c r="I36" s="17">
        <f t="shared" si="65"/>
        <v>0.52335712448559679</v>
      </c>
      <c r="J36" s="17">
        <f t="shared" si="65"/>
        <v>0.58196427040466336</v>
      </c>
      <c r="K36" s="17">
        <f t="shared" si="65"/>
        <v>0.6308035586705536</v>
      </c>
      <c r="L36" s="17">
        <f t="shared" si="65"/>
        <v>0.67150296555879474</v>
      </c>
      <c r="M36" s="17">
        <f t="shared" si="65"/>
        <v>0.70541913796566336</v>
      </c>
      <c r="N36" s="17">
        <f t="shared" si="65"/>
        <v>0.73368261497138398</v>
      </c>
      <c r="P36" s="173"/>
      <c r="Q36" s="165"/>
      <c r="R36" s="16" t="s">
        <v>53</v>
      </c>
      <c r="S36" s="17">
        <f>S$18*(S34/S$20)</f>
        <v>0.125</v>
      </c>
      <c r="T36" s="17">
        <f t="shared" ref="T36:AB36" si="66">T$18*(T34/T$20)</f>
        <v>0.22916666666666666</v>
      </c>
      <c r="U36" s="17">
        <f t="shared" si="66"/>
        <v>0.31597222222222232</v>
      </c>
      <c r="V36" s="17">
        <f t="shared" si="66"/>
        <v>0.38831018518518501</v>
      </c>
      <c r="W36" s="17">
        <f t="shared" si="66"/>
        <v>0.44859182098765443</v>
      </c>
      <c r="X36" s="17">
        <f t="shared" si="66"/>
        <v>0.49882651748971141</v>
      </c>
      <c r="Y36" s="17">
        <f t="shared" si="66"/>
        <v>0.54068876457476023</v>
      </c>
      <c r="Z36" s="17">
        <f t="shared" si="66"/>
        <v>0.57557397047896697</v>
      </c>
      <c r="AA36" s="17">
        <f t="shared" si="66"/>
        <v>0.60464497539914008</v>
      </c>
      <c r="AB36" s="17">
        <f t="shared" si="66"/>
        <v>0.62887081283261481</v>
      </c>
      <c r="AC36" s="5"/>
      <c r="AD36" s="173"/>
      <c r="AE36" s="165"/>
      <c r="AF36" s="16" t="s">
        <v>53</v>
      </c>
      <c r="AG36" s="17">
        <f>AG$18*(AG34/AG$20)</f>
        <v>0.10416666666666669</v>
      </c>
      <c r="AH36" s="17">
        <f t="shared" ref="AH36:AP36" si="67">AH$18*(AH34/AH$20)</f>
        <v>0.19097222222222218</v>
      </c>
      <c r="AI36" s="17">
        <f t="shared" si="67"/>
        <v>0.26331018518518529</v>
      </c>
      <c r="AJ36" s="17">
        <f t="shared" si="67"/>
        <v>0.32359182098765416</v>
      </c>
      <c r="AK36" s="17">
        <f t="shared" si="67"/>
        <v>0.37382651748971207</v>
      </c>
      <c r="AL36" s="17">
        <f t="shared" si="67"/>
        <v>0.41568876457475945</v>
      </c>
      <c r="AM36" s="17">
        <f t="shared" si="67"/>
        <v>0.45057397047896691</v>
      </c>
      <c r="AN36" s="17">
        <f t="shared" si="67"/>
        <v>0.47964497539913914</v>
      </c>
      <c r="AO36" s="17">
        <f t="shared" si="67"/>
        <v>0.5038708128326167</v>
      </c>
      <c r="AP36" s="17">
        <f t="shared" si="67"/>
        <v>0.52405901069384564</v>
      </c>
      <c r="AQ36" s="5"/>
      <c r="AR36" s="173"/>
      <c r="AS36" s="165"/>
      <c r="AT36" s="16" t="s">
        <v>53</v>
      </c>
      <c r="AU36" s="17">
        <f>AU$18*(AU34/AU$20)</f>
        <v>8.3333333333333329E-2</v>
      </c>
      <c r="AV36" s="17">
        <f t="shared" ref="AV36:BD36" si="68">AV$18*(AV34/AV$20)</f>
        <v>0.15277777777777776</v>
      </c>
      <c r="AW36" s="17">
        <f t="shared" si="68"/>
        <v>0.21064814814814822</v>
      </c>
      <c r="AX36" s="17">
        <f t="shared" si="68"/>
        <v>0.25887345679012336</v>
      </c>
      <c r="AY36" s="17">
        <f t="shared" si="68"/>
        <v>0.29906121399176966</v>
      </c>
      <c r="AZ36" s="17">
        <f t="shared" si="68"/>
        <v>0.3325510116598076</v>
      </c>
      <c r="BA36" s="17">
        <f t="shared" si="68"/>
        <v>0.36045917638317349</v>
      </c>
      <c r="BB36" s="17">
        <f t="shared" si="68"/>
        <v>0.38371598031931137</v>
      </c>
      <c r="BC36" s="17">
        <f t="shared" si="68"/>
        <v>0.40309665026609337</v>
      </c>
      <c r="BD36" s="17">
        <f t="shared" si="68"/>
        <v>0.41924720855507658</v>
      </c>
      <c r="BE36" s="5"/>
      <c r="BF36" s="173"/>
      <c r="BG36" s="165"/>
      <c r="BH36" s="16" t="s">
        <v>53</v>
      </c>
      <c r="BI36" s="17">
        <f>BI$18*(BI34/BI$20)</f>
        <v>6.25E-2</v>
      </c>
      <c r="BJ36" s="17">
        <f t="shared" ref="BJ36:BR36" si="69">BJ$18*(BJ34/BJ$20)</f>
        <v>0.11458333333333333</v>
      </c>
      <c r="BK36" s="17">
        <f t="shared" si="69"/>
        <v>0.15798611111111116</v>
      </c>
      <c r="BL36" s="17">
        <f t="shared" si="69"/>
        <v>0.1941550925925925</v>
      </c>
      <c r="BM36" s="17">
        <f t="shared" si="69"/>
        <v>0.22429591049382722</v>
      </c>
      <c r="BN36" s="17">
        <f t="shared" si="69"/>
        <v>0.2494132587448557</v>
      </c>
      <c r="BO36" s="17">
        <f t="shared" si="69"/>
        <v>0.27034438228738011</v>
      </c>
      <c r="BP36" s="17">
        <f t="shared" si="69"/>
        <v>0.28778698523948348</v>
      </c>
      <c r="BQ36" s="17">
        <f t="shared" si="69"/>
        <v>0.30232248769957004</v>
      </c>
      <c r="BR36" s="17">
        <f t="shared" si="69"/>
        <v>0.31443540641630741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70">10*E34</f>
        <v>1.4583333333333335</v>
      </c>
      <c r="F37" s="21">
        <f t="shared" si="70"/>
        <v>1.2152777777777777</v>
      </c>
      <c r="G37" s="21">
        <f t="shared" si="70"/>
        <v>1.0127314814814816</v>
      </c>
      <c r="H37" s="21">
        <f t="shared" si="70"/>
        <v>0.84394290123456783</v>
      </c>
      <c r="I37" s="21">
        <f t="shared" si="70"/>
        <v>0.70328575102880653</v>
      </c>
      <c r="J37" s="21">
        <f t="shared" si="70"/>
        <v>0.58607145919067216</v>
      </c>
      <c r="K37" s="21">
        <f t="shared" si="70"/>
        <v>0.48839288265889347</v>
      </c>
      <c r="L37" s="21">
        <f t="shared" si="70"/>
        <v>0.40699406888241119</v>
      </c>
      <c r="M37" s="21">
        <f t="shared" si="70"/>
        <v>0.33916172406867606</v>
      </c>
      <c r="N37" s="21">
        <f t="shared" si="70"/>
        <v>0.28263477005723003</v>
      </c>
      <c r="P37" s="173"/>
      <c r="Q37" s="163"/>
      <c r="R37" s="20" t="s">
        <v>57</v>
      </c>
      <c r="S37" s="21">
        <f t="shared" ref="S37:AB37" si="71">10*S34</f>
        <v>1.25</v>
      </c>
      <c r="T37" s="21">
        <f t="shared" si="71"/>
        <v>1.0416666666666667</v>
      </c>
      <c r="U37" s="21">
        <f t="shared" si="71"/>
        <v>0.86805555555555558</v>
      </c>
      <c r="V37" s="21">
        <f t="shared" si="71"/>
        <v>0.72337962962962965</v>
      </c>
      <c r="W37" s="21">
        <f t="shared" si="71"/>
        <v>0.60281635802469136</v>
      </c>
      <c r="X37" s="21">
        <f t="shared" si="71"/>
        <v>0.50234696502057608</v>
      </c>
      <c r="Y37" s="21">
        <f t="shared" si="71"/>
        <v>0.4186224708504801</v>
      </c>
      <c r="Z37" s="21">
        <f t="shared" si="71"/>
        <v>0.34885205904206679</v>
      </c>
      <c r="AA37" s="21">
        <f t="shared" si="71"/>
        <v>0.29071004920172233</v>
      </c>
      <c r="AB37" s="21">
        <f t="shared" si="71"/>
        <v>0.2422583743347686</v>
      </c>
      <c r="AC37" s="5"/>
      <c r="AD37" s="173"/>
      <c r="AE37" s="163"/>
      <c r="AF37" s="20" t="s">
        <v>57</v>
      </c>
      <c r="AG37" s="21">
        <f t="shared" ref="AG37:AP37" si="72">10*AG34</f>
        <v>1.0416666666666667</v>
      </c>
      <c r="AH37" s="21">
        <f t="shared" si="72"/>
        <v>0.86805555555555558</v>
      </c>
      <c r="AI37" s="21">
        <f t="shared" si="72"/>
        <v>0.72337962962962965</v>
      </c>
      <c r="AJ37" s="21">
        <f t="shared" si="72"/>
        <v>0.60281635802469136</v>
      </c>
      <c r="AK37" s="21">
        <f t="shared" si="72"/>
        <v>0.50234696502057608</v>
      </c>
      <c r="AL37" s="21">
        <f t="shared" si="72"/>
        <v>0.4186224708504801</v>
      </c>
      <c r="AM37" s="21">
        <f t="shared" si="72"/>
        <v>0.34885205904206679</v>
      </c>
      <c r="AN37" s="21">
        <f t="shared" si="72"/>
        <v>0.29071004920172233</v>
      </c>
      <c r="AO37" s="21">
        <f t="shared" si="72"/>
        <v>0.2422583743347686</v>
      </c>
      <c r="AP37" s="21">
        <f t="shared" si="72"/>
        <v>0.20188197861230717</v>
      </c>
      <c r="AQ37" s="5"/>
      <c r="AR37" s="173"/>
      <c r="AS37" s="163"/>
      <c r="AT37" s="20" t="s">
        <v>57</v>
      </c>
      <c r="AU37" s="21">
        <f t="shared" ref="AU37:BD37" si="73">10*AU34</f>
        <v>0.83333333333333326</v>
      </c>
      <c r="AV37" s="21">
        <f t="shared" si="73"/>
        <v>0.69444444444444442</v>
      </c>
      <c r="AW37" s="21">
        <f t="shared" si="73"/>
        <v>0.57870370370370372</v>
      </c>
      <c r="AX37" s="21">
        <f t="shared" si="73"/>
        <v>0.48225308641975306</v>
      </c>
      <c r="AY37" s="21">
        <f t="shared" si="73"/>
        <v>0.4018775720164609</v>
      </c>
      <c r="AZ37" s="21">
        <f t="shared" si="73"/>
        <v>0.33489797668038401</v>
      </c>
      <c r="BA37" s="21">
        <f t="shared" si="73"/>
        <v>0.27908164723365336</v>
      </c>
      <c r="BB37" s="21">
        <f t="shared" si="73"/>
        <v>0.23256803936137785</v>
      </c>
      <c r="BC37" s="21">
        <f t="shared" si="73"/>
        <v>0.19380669946781487</v>
      </c>
      <c r="BD37" s="21">
        <f t="shared" si="73"/>
        <v>0.16150558288984573</v>
      </c>
      <c r="BE37" s="5"/>
      <c r="BF37" s="173"/>
      <c r="BG37" s="163"/>
      <c r="BH37" s="20" t="s">
        <v>57</v>
      </c>
      <c r="BI37" s="21">
        <f t="shared" ref="BI37:BR37" si="74">10*BI34</f>
        <v>0.625</v>
      </c>
      <c r="BJ37" s="21">
        <f t="shared" si="74"/>
        <v>0.52083333333333337</v>
      </c>
      <c r="BK37" s="21">
        <f t="shared" si="74"/>
        <v>0.43402777777777779</v>
      </c>
      <c r="BL37" s="21">
        <f t="shared" si="74"/>
        <v>0.36168981481481483</v>
      </c>
      <c r="BM37" s="21">
        <f t="shared" si="74"/>
        <v>0.30140817901234568</v>
      </c>
      <c r="BN37" s="21">
        <f t="shared" si="74"/>
        <v>0.25117348251028804</v>
      </c>
      <c r="BO37" s="21">
        <f t="shared" si="74"/>
        <v>0.20931123542524005</v>
      </c>
      <c r="BP37" s="21">
        <f t="shared" si="74"/>
        <v>0.17442602952103339</v>
      </c>
      <c r="BQ37" s="21">
        <f t="shared" si="74"/>
        <v>0.14535502460086117</v>
      </c>
      <c r="BR37" s="21">
        <f t="shared" si="74"/>
        <v>0.1211291871673843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1.4583333333333335</v>
      </c>
      <c r="F38" s="21">
        <f>10*F36</f>
        <v>2.6736111111111107</v>
      </c>
      <c r="G38" s="21">
        <f>10*G36</f>
        <v>3.6863425925925943</v>
      </c>
      <c r="H38" s="21">
        <f t="shared" ref="H38:N38" si="75">10*H36</f>
        <v>4.5302854938271588</v>
      </c>
      <c r="I38" s="21">
        <f t="shared" si="75"/>
        <v>5.2335712448559679</v>
      </c>
      <c r="J38" s="21">
        <f t="shared" si="75"/>
        <v>5.8196427040466334</v>
      </c>
      <c r="K38" s="21">
        <f t="shared" si="75"/>
        <v>6.308035586705536</v>
      </c>
      <c r="L38" s="21">
        <f t="shared" si="75"/>
        <v>6.7150296555879478</v>
      </c>
      <c r="M38" s="21">
        <f t="shared" si="75"/>
        <v>7.0541913796566336</v>
      </c>
      <c r="N38" s="21">
        <f t="shared" si="75"/>
        <v>7.3368261497138398</v>
      </c>
      <c r="P38" s="173"/>
      <c r="Q38" s="163"/>
      <c r="R38" s="20" t="s">
        <v>58</v>
      </c>
      <c r="S38" s="21">
        <f>10*S36</f>
        <v>1.25</v>
      </c>
      <c r="T38" s="21">
        <f>10*T36</f>
        <v>2.2916666666666665</v>
      </c>
      <c r="U38" s="21">
        <f>10*U36</f>
        <v>3.1597222222222232</v>
      </c>
      <c r="V38" s="21">
        <f t="shared" ref="V38:AB38" si="76">10*V36</f>
        <v>3.8831018518518503</v>
      </c>
      <c r="W38" s="21">
        <f t="shared" si="76"/>
        <v>4.4859182098765444</v>
      </c>
      <c r="X38" s="21">
        <f t="shared" si="76"/>
        <v>4.9882651748971139</v>
      </c>
      <c r="Y38" s="21">
        <f t="shared" si="76"/>
        <v>5.4068876457476023</v>
      </c>
      <c r="Z38" s="21">
        <f t="shared" si="76"/>
        <v>5.7557397047896695</v>
      </c>
      <c r="AA38" s="21">
        <f t="shared" si="76"/>
        <v>6.0464497539914008</v>
      </c>
      <c r="AB38" s="21">
        <f t="shared" si="76"/>
        <v>6.2887081283261477</v>
      </c>
      <c r="AC38" s="5"/>
      <c r="AD38" s="173"/>
      <c r="AE38" s="163"/>
      <c r="AF38" s="20" t="s">
        <v>58</v>
      </c>
      <c r="AG38" s="21">
        <f>10*AG36</f>
        <v>1.041666666666667</v>
      </c>
      <c r="AH38" s="21">
        <f>10*AH36</f>
        <v>1.9097222222222219</v>
      </c>
      <c r="AI38" s="21">
        <f>10*AI36</f>
        <v>2.633101851851853</v>
      </c>
      <c r="AJ38" s="21">
        <f t="shared" ref="AJ38:AP38" si="77">10*AJ36</f>
        <v>3.2359182098765418</v>
      </c>
      <c r="AK38" s="21">
        <f t="shared" si="77"/>
        <v>3.738265174897121</v>
      </c>
      <c r="AL38" s="21">
        <f t="shared" si="77"/>
        <v>4.1568876457475943</v>
      </c>
      <c r="AM38" s="21">
        <f t="shared" si="77"/>
        <v>4.5057397047896695</v>
      </c>
      <c r="AN38" s="21">
        <f t="shared" si="77"/>
        <v>4.7964497539913911</v>
      </c>
      <c r="AO38" s="21">
        <f t="shared" si="77"/>
        <v>5.0387081283261672</v>
      </c>
      <c r="AP38" s="21">
        <f t="shared" si="77"/>
        <v>5.2405901069384564</v>
      </c>
      <c r="AQ38" s="5"/>
      <c r="AR38" s="173"/>
      <c r="AS38" s="163"/>
      <c r="AT38" s="20" t="s">
        <v>58</v>
      </c>
      <c r="AU38" s="21">
        <f>10*AU36</f>
        <v>0.83333333333333326</v>
      </c>
      <c r="AV38" s="21">
        <f>10*AV36</f>
        <v>1.5277777777777777</v>
      </c>
      <c r="AW38" s="21">
        <f>10*AW36</f>
        <v>2.1064814814814823</v>
      </c>
      <c r="AX38" s="21">
        <f t="shared" ref="AX38:BD38" si="78">10*AX36</f>
        <v>2.5887345679012337</v>
      </c>
      <c r="AY38" s="21">
        <f t="shared" si="78"/>
        <v>2.9906121399176966</v>
      </c>
      <c r="AZ38" s="21">
        <f t="shared" si="78"/>
        <v>3.325510116598076</v>
      </c>
      <c r="BA38" s="21">
        <f t="shared" si="78"/>
        <v>3.6045917638317349</v>
      </c>
      <c r="BB38" s="21">
        <f t="shared" si="78"/>
        <v>3.8371598031931136</v>
      </c>
      <c r="BC38" s="21">
        <f t="shared" si="78"/>
        <v>4.0309665026609336</v>
      </c>
      <c r="BD38" s="21">
        <f t="shared" si="78"/>
        <v>4.192472085550766</v>
      </c>
      <c r="BE38" s="5"/>
      <c r="BF38" s="173"/>
      <c r="BG38" s="163"/>
      <c r="BH38" s="20" t="s">
        <v>58</v>
      </c>
      <c r="BI38" s="21">
        <f>10*BI36</f>
        <v>0.625</v>
      </c>
      <c r="BJ38" s="21">
        <f>10*BJ36</f>
        <v>1.1458333333333333</v>
      </c>
      <c r="BK38" s="21">
        <f>10*BK36</f>
        <v>1.5798611111111116</v>
      </c>
      <c r="BL38" s="21">
        <f t="shared" ref="BL38:BR38" si="79">10*BL36</f>
        <v>1.9415509259259252</v>
      </c>
      <c r="BM38" s="21">
        <f t="shared" si="79"/>
        <v>2.2429591049382722</v>
      </c>
      <c r="BN38" s="21">
        <f t="shared" si="79"/>
        <v>2.4941325874485569</v>
      </c>
      <c r="BO38" s="21">
        <f t="shared" si="79"/>
        <v>2.7034438228738011</v>
      </c>
      <c r="BP38" s="21">
        <f t="shared" si="79"/>
        <v>2.8778698523948347</v>
      </c>
      <c r="BQ38" s="21">
        <f t="shared" si="79"/>
        <v>3.0232248769957004</v>
      </c>
      <c r="BR38" s="21">
        <f t="shared" si="79"/>
        <v>3.1443540641630738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80">$D32</f>
        <v>0.17499999999999999</v>
      </c>
      <c r="G39" s="17">
        <f t="shared" si="80"/>
        <v>0.17499999999999999</v>
      </c>
      <c r="H39" s="17">
        <f t="shared" si="80"/>
        <v>0.17499999999999999</v>
      </c>
      <c r="I39" s="17">
        <f t="shared" si="80"/>
        <v>0.17499999999999999</v>
      </c>
      <c r="J39" s="17">
        <f t="shared" si="80"/>
        <v>0.17499999999999999</v>
      </c>
      <c r="K39" s="17">
        <f t="shared" si="80"/>
        <v>0.17499999999999999</v>
      </c>
      <c r="L39" s="17">
        <f t="shared" si="80"/>
        <v>0.17499999999999999</v>
      </c>
      <c r="M39" s="17">
        <f t="shared" si="80"/>
        <v>0.17499999999999999</v>
      </c>
      <c r="N39" s="17">
        <f t="shared" si="80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81">$R32</f>
        <v>0.15</v>
      </c>
      <c r="U39" s="17">
        <f t="shared" si="81"/>
        <v>0.15</v>
      </c>
      <c r="V39" s="17">
        <f t="shared" si="81"/>
        <v>0.15</v>
      </c>
      <c r="W39" s="17">
        <f t="shared" si="81"/>
        <v>0.15</v>
      </c>
      <c r="X39" s="17">
        <f t="shared" si="81"/>
        <v>0.15</v>
      </c>
      <c r="Y39" s="17">
        <f t="shared" si="81"/>
        <v>0.15</v>
      </c>
      <c r="Z39" s="17">
        <f t="shared" si="81"/>
        <v>0.15</v>
      </c>
      <c r="AA39" s="17">
        <f t="shared" si="81"/>
        <v>0.15</v>
      </c>
      <c r="AB39" s="17">
        <f t="shared" si="81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82">$AF32</f>
        <v>0.125</v>
      </c>
      <c r="AI39" s="17">
        <f t="shared" si="82"/>
        <v>0.125</v>
      </c>
      <c r="AJ39" s="17">
        <f t="shared" si="82"/>
        <v>0.125</v>
      </c>
      <c r="AK39" s="17">
        <f t="shared" si="82"/>
        <v>0.125</v>
      </c>
      <c r="AL39" s="17">
        <f t="shared" si="82"/>
        <v>0.125</v>
      </c>
      <c r="AM39" s="17">
        <f t="shared" si="82"/>
        <v>0.125</v>
      </c>
      <c r="AN39" s="17">
        <f t="shared" si="82"/>
        <v>0.125</v>
      </c>
      <c r="AO39" s="17">
        <f t="shared" si="82"/>
        <v>0.125</v>
      </c>
      <c r="AP39" s="17">
        <f t="shared" si="82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83">$AT32</f>
        <v>0.1</v>
      </c>
      <c r="AW39" s="17">
        <f t="shared" si="83"/>
        <v>0.1</v>
      </c>
      <c r="AX39" s="17">
        <f t="shared" si="83"/>
        <v>0.1</v>
      </c>
      <c r="AY39" s="17">
        <f t="shared" si="83"/>
        <v>0.1</v>
      </c>
      <c r="AZ39" s="17">
        <f t="shared" si="83"/>
        <v>0.1</v>
      </c>
      <c r="BA39" s="17">
        <f t="shared" si="83"/>
        <v>0.1</v>
      </c>
      <c r="BB39" s="17">
        <f t="shared" si="83"/>
        <v>0.1</v>
      </c>
      <c r="BC39" s="17">
        <f t="shared" si="83"/>
        <v>0.1</v>
      </c>
      <c r="BD39" s="17">
        <f t="shared" si="83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84">$BH32</f>
        <v>7.4999999999999997E-2</v>
      </c>
      <c r="BK39" s="17">
        <f t="shared" si="84"/>
        <v>7.4999999999999997E-2</v>
      </c>
      <c r="BL39" s="17">
        <f t="shared" si="84"/>
        <v>7.4999999999999997E-2</v>
      </c>
      <c r="BM39" s="17">
        <f t="shared" si="84"/>
        <v>7.4999999999999997E-2</v>
      </c>
      <c r="BN39" s="17">
        <f t="shared" si="84"/>
        <v>7.4999999999999997E-2</v>
      </c>
      <c r="BO39" s="17">
        <f t="shared" si="84"/>
        <v>7.4999999999999997E-2</v>
      </c>
      <c r="BP39" s="17">
        <f t="shared" si="84"/>
        <v>7.4999999999999997E-2</v>
      </c>
      <c r="BQ39" s="17">
        <f t="shared" si="84"/>
        <v>7.4999999999999997E-2</v>
      </c>
      <c r="BR39" s="17">
        <f t="shared" si="84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175000.00000000003</v>
      </c>
      <c r="F40" s="22">
        <f t="shared" ref="F40:N40" si="85">F37*F$16</f>
        <v>175000</v>
      </c>
      <c r="G40" s="22">
        <f t="shared" si="85"/>
        <v>175000.00000000003</v>
      </c>
      <c r="H40" s="22">
        <f t="shared" si="85"/>
        <v>175000</v>
      </c>
      <c r="I40" s="22">
        <f t="shared" si="85"/>
        <v>175000</v>
      </c>
      <c r="J40" s="22">
        <f t="shared" si="85"/>
        <v>175000.00000000003</v>
      </c>
      <c r="K40" s="22">
        <f t="shared" si="85"/>
        <v>175000</v>
      </c>
      <c r="L40" s="22">
        <f t="shared" si="85"/>
        <v>174999.99999999997</v>
      </c>
      <c r="M40" s="22">
        <f t="shared" si="85"/>
        <v>175000.00000000003</v>
      </c>
      <c r="N40" s="22">
        <f t="shared" si="85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86">T37*T$16</f>
        <v>150000</v>
      </c>
      <c r="U40" s="22">
        <f t="shared" si="86"/>
        <v>150000</v>
      </c>
      <c r="V40" s="22">
        <f t="shared" si="86"/>
        <v>150000</v>
      </c>
      <c r="W40" s="22">
        <f t="shared" si="86"/>
        <v>150000</v>
      </c>
      <c r="X40" s="22">
        <f t="shared" si="86"/>
        <v>150000</v>
      </c>
      <c r="Y40" s="22">
        <f t="shared" si="86"/>
        <v>150000</v>
      </c>
      <c r="Z40" s="22">
        <f t="shared" si="86"/>
        <v>150000</v>
      </c>
      <c r="AA40" s="22">
        <f t="shared" si="86"/>
        <v>150000</v>
      </c>
      <c r="AB40" s="22">
        <f t="shared" si="86"/>
        <v>150000</v>
      </c>
      <c r="AC40" s="5"/>
      <c r="AD40" s="173"/>
      <c r="AE40" s="163"/>
      <c r="AF40" s="20" t="s">
        <v>57</v>
      </c>
      <c r="AG40" s="22">
        <f>AG37*AG$16</f>
        <v>125000.00000000001</v>
      </c>
      <c r="AH40" s="22">
        <f t="shared" ref="AH40:AP40" si="87">AH37*AH$16</f>
        <v>125000</v>
      </c>
      <c r="AI40" s="22">
        <f t="shared" si="87"/>
        <v>125000</v>
      </c>
      <c r="AJ40" s="22">
        <f t="shared" si="87"/>
        <v>125000</v>
      </c>
      <c r="AK40" s="22">
        <f t="shared" si="87"/>
        <v>124999.99999999999</v>
      </c>
      <c r="AL40" s="22">
        <f t="shared" si="87"/>
        <v>125000</v>
      </c>
      <c r="AM40" s="22">
        <f t="shared" si="87"/>
        <v>125000.00000000001</v>
      </c>
      <c r="AN40" s="22">
        <f t="shared" si="87"/>
        <v>125000.00000000001</v>
      </c>
      <c r="AO40" s="22">
        <f t="shared" si="87"/>
        <v>125000</v>
      </c>
      <c r="AP40" s="22">
        <f t="shared" si="87"/>
        <v>125000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88">AV37*AV$16</f>
        <v>100000</v>
      </c>
      <c r="AW40" s="22">
        <f t="shared" si="88"/>
        <v>100000</v>
      </c>
      <c r="AX40" s="22">
        <f t="shared" si="88"/>
        <v>100000</v>
      </c>
      <c r="AY40" s="22">
        <f t="shared" si="88"/>
        <v>100000</v>
      </c>
      <c r="AZ40" s="22">
        <f t="shared" si="88"/>
        <v>99999.999999999985</v>
      </c>
      <c r="BA40" s="22">
        <f t="shared" si="88"/>
        <v>99999.999999999985</v>
      </c>
      <c r="BB40" s="22">
        <f t="shared" si="88"/>
        <v>100000</v>
      </c>
      <c r="BC40" s="22">
        <f t="shared" si="88"/>
        <v>100000</v>
      </c>
      <c r="BD40" s="22">
        <f t="shared" si="88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89">BJ37*BJ$16</f>
        <v>75000</v>
      </c>
      <c r="BK40" s="22">
        <f t="shared" si="89"/>
        <v>75000</v>
      </c>
      <c r="BL40" s="22">
        <f t="shared" si="89"/>
        <v>75000</v>
      </c>
      <c r="BM40" s="22">
        <f t="shared" si="89"/>
        <v>75000</v>
      </c>
      <c r="BN40" s="22">
        <f t="shared" si="89"/>
        <v>75000</v>
      </c>
      <c r="BO40" s="22">
        <f t="shared" si="89"/>
        <v>75000</v>
      </c>
      <c r="BP40" s="22">
        <f t="shared" si="89"/>
        <v>75000</v>
      </c>
      <c r="BQ40" s="22">
        <f t="shared" si="89"/>
        <v>75000</v>
      </c>
      <c r="BR40" s="22">
        <f t="shared" si="89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175000.00000000003</v>
      </c>
      <c r="F41" s="22">
        <f>E41+F40</f>
        <v>350000</v>
      </c>
      <c r="G41" s="22">
        <f t="shared" ref="G41:N41" si="90">F41+G40</f>
        <v>525000</v>
      </c>
      <c r="H41" s="22">
        <f t="shared" si="90"/>
        <v>700000</v>
      </c>
      <c r="I41" s="22">
        <f t="shared" si="90"/>
        <v>875000</v>
      </c>
      <c r="J41" s="22">
        <f t="shared" si="90"/>
        <v>1050000</v>
      </c>
      <c r="K41" s="22">
        <f t="shared" si="90"/>
        <v>1225000</v>
      </c>
      <c r="L41" s="22">
        <f t="shared" si="90"/>
        <v>1400000</v>
      </c>
      <c r="M41" s="22">
        <f t="shared" si="90"/>
        <v>1575000</v>
      </c>
      <c r="N41" s="22">
        <f t="shared" si="90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:AB41" si="91">T41+U40</f>
        <v>450000</v>
      </c>
      <c r="V41" s="22">
        <f t="shared" si="91"/>
        <v>600000</v>
      </c>
      <c r="W41" s="22">
        <f t="shared" si="91"/>
        <v>750000</v>
      </c>
      <c r="X41" s="22">
        <f t="shared" si="91"/>
        <v>900000</v>
      </c>
      <c r="Y41" s="22">
        <f t="shared" si="91"/>
        <v>1050000</v>
      </c>
      <c r="Z41" s="22">
        <f t="shared" si="91"/>
        <v>1200000</v>
      </c>
      <c r="AA41" s="22">
        <f t="shared" si="91"/>
        <v>1350000</v>
      </c>
      <c r="AB41" s="22">
        <f t="shared" si="91"/>
        <v>1500000</v>
      </c>
      <c r="AC41" s="5"/>
      <c r="AD41" s="173"/>
      <c r="AE41" s="163"/>
      <c r="AF41" s="20" t="s">
        <v>58</v>
      </c>
      <c r="AG41" s="22">
        <f>AG40</f>
        <v>125000.00000000001</v>
      </c>
      <c r="AH41" s="22">
        <f>AG41+AH40</f>
        <v>250000</v>
      </c>
      <c r="AI41" s="22">
        <f t="shared" ref="AI41:AP41" si="92">AH41+AI40</f>
        <v>375000</v>
      </c>
      <c r="AJ41" s="22">
        <f t="shared" si="92"/>
        <v>500000</v>
      </c>
      <c r="AK41" s="22">
        <f t="shared" si="92"/>
        <v>625000</v>
      </c>
      <c r="AL41" s="22">
        <f t="shared" si="92"/>
        <v>750000</v>
      </c>
      <c r="AM41" s="22">
        <f t="shared" si="92"/>
        <v>875000</v>
      </c>
      <c r="AN41" s="22">
        <f t="shared" si="92"/>
        <v>1000000</v>
      </c>
      <c r="AO41" s="22">
        <f t="shared" si="92"/>
        <v>1125000</v>
      </c>
      <c r="AP41" s="22">
        <f t="shared" si="92"/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:BD41" si="93">AV41+AW40</f>
        <v>300000</v>
      </c>
      <c r="AX41" s="22">
        <f t="shared" si="93"/>
        <v>400000</v>
      </c>
      <c r="AY41" s="22">
        <f t="shared" si="93"/>
        <v>500000</v>
      </c>
      <c r="AZ41" s="22">
        <f t="shared" si="93"/>
        <v>600000</v>
      </c>
      <c r="BA41" s="22">
        <f t="shared" si="93"/>
        <v>700000</v>
      </c>
      <c r="BB41" s="22">
        <f t="shared" si="93"/>
        <v>800000</v>
      </c>
      <c r="BC41" s="22">
        <f t="shared" si="93"/>
        <v>900000</v>
      </c>
      <c r="BD41" s="22">
        <f t="shared" si="93"/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:BR41" si="94">BJ41+BK40</f>
        <v>225000</v>
      </c>
      <c r="BL41" s="22">
        <f t="shared" si="94"/>
        <v>300000</v>
      </c>
      <c r="BM41" s="22">
        <f t="shared" si="94"/>
        <v>375000</v>
      </c>
      <c r="BN41" s="22">
        <f t="shared" si="94"/>
        <v>450000</v>
      </c>
      <c r="BO41" s="22">
        <f t="shared" si="94"/>
        <v>525000</v>
      </c>
      <c r="BP41" s="22">
        <f t="shared" si="94"/>
        <v>600000</v>
      </c>
      <c r="BQ41" s="22">
        <f t="shared" si="94"/>
        <v>675000</v>
      </c>
      <c r="BR41" s="22">
        <f t="shared" si="94"/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0.20999999999999996</v>
      </c>
      <c r="G42" s="17">
        <f>G36*G$16/$E$4-F42-E42</f>
        <v>0.25200000000000039</v>
      </c>
      <c r="H42" s="17">
        <f>H36*H$16/$E$4-G42-F42-E42</f>
        <v>0.30239999999999917</v>
      </c>
      <c r="I42" s="17">
        <f>I36*I$16/$E$4-H42-G42-F42-E42</f>
        <v>0.36288000000000059</v>
      </c>
      <c r="J42" s="17">
        <f>J36*J$16/$E$4-I42-H42-G42-F42-E42</f>
        <v>0.43545599999999857</v>
      </c>
      <c r="K42" s="17">
        <f>K36*K$16/$E$4-J42-I42-H42-G42-F42-E42</f>
        <v>0.52254720000000265</v>
      </c>
      <c r="L42" s="17">
        <f>L36*L$16/$E$4-K42-J42-I42-H42-G42-F42-E42</f>
        <v>0.62705664000000061</v>
      </c>
      <c r="M42" s="17">
        <f>M36*M$16/$E$4-L42-K42-J42-I42-H42-G42-F42-E42</f>
        <v>0.75246796800000526</v>
      </c>
      <c r="N42" s="17">
        <f>N36*N$16/$E$4-M42-L42-K42-J42-I42-H42-G42-F42-E42</f>
        <v>0.90296156159998597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0.18000000000000002</v>
      </c>
      <c r="U42" s="17">
        <f>U36*U$16/$E$4-T42-S42</f>
        <v>0.21600000000000011</v>
      </c>
      <c r="V42" s="17">
        <f>V36*V$16/$E$4-U42-T42-S42</f>
        <v>0.25919999999999943</v>
      </c>
      <c r="W42" s="17">
        <f>W36*W$16/$E$4-V42-U42-T42-S42</f>
        <v>0.31104000000000076</v>
      </c>
      <c r="X42" s="17">
        <f>X36*X$16/$E$4-W42-V42-U42-T42-S42</f>
        <v>0.37324799999999814</v>
      </c>
      <c r="Y42" s="17">
        <f>Y36*Y$16/$E$4-X42-W42-V42-U42-T42-S42</f>
        <v>0.44789760000000289</v>
      </c>
      <c r="Z42" s="17">
        <f>Z36*Z$16/$E$4-Y42-X42-W42-V42-U42-T42-S42</f>
        <v>0.53747712000000025</v>
      </c>
      <c r="AA42" s="17">
        <f>AA36*AA$16/$E$4-Z42-Y42-X42-W42-V42-U42-T42-S42</f>
        <v>0.64497254400000481</v>
      </c>
      <c r="AB42" s="17">
        <f>AB36*AB$16/$E$4-AA42-Z42-Y42-X42-W42-V42-U42-T42-S42</f>
        <v>0.77396705279998823</v>
      </c>
      <c r="AC42" s="5"/>
      <c r="AD42" s="173"/>
      <c r="AE42" s="171" t="s">
        <v>44</v>
      </c>
      <c r="AF42" s="16" t="s">
        <v>55</v>
      </c>
      <c r="AG42" s="17">
        <f>AG36*AG$16/$E$4</f>
        <v>0.12500000000000003</v>
      </c>
      <c r="AH42" s="17">
        <f>AH36*AH$16/$E$4-AG42</f>
        <v>0.14999999999999988</v>
      </c>
      <c r="AI42" s="17">
        <f>AI36*AI$16/$E$4-AH42-AG42</f>
        <v>0.18000000000000024</v>
      </c>
      <c r="AJ42" s="17">
        <f>AJ36*AJ$16/$E$4-AI42-AH42-AG42</f>
        <v>0.2159999999999995</v>
      </c>
      <c r="AK42" s="17">
        <f>AK36*AK$16/$E$4-AJ42-AI42-AH42-AG42</f>
        <v>0.25920000000000054</v>
      </c>
      <c r="AL42" s="17">
        <f>AL36*AL$16/$E$4-AK42-AJ42-AI42-AH42-AG42</f>
        <v>0.31103999999999854</v>
      </c>
      <c r="AM42" s="17">
        <f>AM36*AM$16/$E$4-AL42-AK42-AJ42-AI42-AH42-AG42</f>
        <v>0.37324800000000236</v>
      </c>
      <c r="AN42" s="17">
        <f>AN36*AN$16/$E$4-AM42-AL42-AK42-AJ42-AI42-AH42-AG42</f>
        <v>0.44789760000000001</v>
      </c>
      <c r="AO42" s="17">
        <f>AO36*AO$16/$E$4-AN42-AM42-AL42-AK42-AJ42-AI42-AH42-AG42</f>
        <v>0.53747712000000358</v>
      </c>
      <c r="AP42" s="17">
        <f>AP36*AP$16/$E$4-AO42-AN42-AM42-AL42-AK42-AJ42-AI42-AH42-AG42</f>
        <v>0.64497254399998993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0.11999999999999997</v>
      </c>
      <c r="AW42" s="17">
        <f>AW36*AW$16/$E$4-AV42-AU42</f>
        <v>0.14400000000000018</v>
      </c>
      <c r="AX42" s="17">
        <f>AX36*AX$16/$E$4-AW42-AV42-AU42</f>
        <v>0.1727999999999997</v>
      </c>
      <c r="AY42" s="17">
        <f>AY36*AY$16/$E$4-AX42-AW42-AV42-AU42</f>
        <v>0.20736000000000041</v>
      </c>
      <c r="AZ42" s="17">
        <f>AZ36*AZ$16/$E$4-AY42-AX42-AW42-AV42-AU42</f>
        <v>0.2488319999999988</v>
      </c>
      <c r="BA42" s="17">
        <f>BA36*BA$16/$E$4-AZ42-AY42-AX42-AW42-AV42-AU42</f>
        <v>0.29859840000000148</v>
      </c>
      <c r="BB42" s="17">
        <f>BB36*BB$16/$E$4-BA42-AZ42-AY42-AX42-AW42-AV42-AU42</f>
        <v>0.35831808000000054</v>
      </c>
      <c r="BC42" s="17">
        <f>BC36*BC$16/$E$4-BB42-BA42-AZ42-AY42-AX42-AW42-AV42-AU42</f>
        <v>0.42998169600000291</v>
      </c>
      <c r="BD42" s="17">
        <f>BD36*BD$16/$E$4-BC42-BB42-BA42-AZ42-AY42-AX42-AW42-AV42-AU42</f>
        <v>0.51597803519999208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9.0000000000000011E-2</v>
      </c>
      <c r="BK42" s="17">
        <f>BK36*BK$16/$E$4-BJ42-BI42</f>
        <v>0.10800000000000005</v>
      </c>
      <c r="BL42" s="17">
        <f>BL36*BL$16/$E$4-BK42-BJ42-BI42</f>
        <v>0.12959999999999972</v>
      </c>
      <c r="BM42" s="17">
        <f>BM36*BM$16/$E$4-BL42-BK42-BJ42-BI42</f>
        <v>0.15552000000000038</v>
      </c>
      <c r="BN42" s="17">
        <f>BN36*BN$16/$E$4-BM42-BL42-BK42-BJ42-BI42</f>
        <v>0.18662399999999907</v>
      </c>
      <c r="BO42" s="17">
        <f>BO36*BO$16/$E$4-BN42-BM42-BL42-BK42-BJ42-BI42</f>
        <v>0.22394880000000145</v>
      </c>
      <c r="BP42" s="17">
        <f>BP36*BP$16/$E$4-BO42-BN42-BM42-BL42-BK42-BJ42-BI42</f>
        <v>0.26873856000000013</v>
      </c>
      <c r="BQ42" s="17">
        <f>BQ36*BQ$16/$E$4-BP42-BO42-BN42-BM42-BL42-BK42-BJ42-BI42</f>
        <v>0.32248627200000241</v>
      </c>
      <c r="BR42" s="17">
        <f>BR36*BR$16/$E$4-BQ42-BP42-BO42-BN42-BM42-BL42-BK42-BJ42-BI42</f>
        <v>0.38698352639999412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0.26045600000000002</v>
      </c>
      <c r="J43" s="18"/>
      <c r="K43" s="18"/>
      <c r="L43" s="18"/>
      <c r="M43" s="18"/>
      <c r="N43" s="18">
        <f>SUM(E42:N42)/10</f>
        <v>0.45427693695999932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0.22324800000000006</v>
      </c>
      <c r="X43" s="18"/>
      <c r="Y43" s="18"/>
      <c r="Z43" s="18"/>
      <c r="AA43" s="18"/>
      <c r="AB43" s="18">
        <f>SUM(S42:AB42)/10</f>
        <v>0.38938023167999941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0.18604000000000004</v>
      </c>
      <c r="AL43" s="18"/>
      <c r="AM43" s="18"/>
      <c r="AN43" s="18"/>
      <c r="AO43" s="18"/>
      <c r="AP43" s="18">
        <f>SUM(AG42:AP42)/10</f>
        <v>0.3244835263999995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0.14883200000000005</v>
      </c>
      <c r="AZ43" s="18"/>
      <c r="BA43" s="18"/>
      <c r="BB43" s="18"/>
      <c r="BC43" s="18"/>
      <c r="BD43" s="18">
        <f>SUM(AU42:BD42)/10</f>
        <v>0.25958682111999953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0.11162400000000003</v>
      </c>
      <c r="BN43" s="18"/>
      <c r="BO43" s="18"/>
      <c r="BP43" s="18"/>
      <c r="BQ43" s="18"/>
      <c r="BR43" s="18">
        <f>SUM(BI42:BR42)/10</f>
        <v>0.19469011583999971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175000.00000000003</v>
      </c>
      <c r="F44" s="23">
        <f>F46-E46</f>
        <v>209999.99999999991</v>
      </c>
      <c r="G44" s="23">
        <f t="shared" ref="G44:N44" si="95">G46-F46</f>
        <v>252000.00000000041</v>
      </c>
      <c r="H44" s="23">
        <f t="shared" si="95"/>
        <v>302399.9999999993</v>
      </c>
      <c r="I44" s="23">
        <f t="shared" si="95"/>
        <v>362880.00000000058</v>
      </c>
      <c r="J44" s="23">
        <f t="shared" si="95"/>
        <v>435455.99999999814</v>
      </c>
      <c r="K44" s="23">
        <f t="shared" si="95"/>
        <v>522547.20000000275</v>
      </c>
      <c r="L44" s="23">
        <f t="shared" si="95"/>
        <v>627056.6400000006</v>
      </c>
      <c r="M44" s="23">
        <f t="shared" si="95"/>
        <v>752467.968000005</v>
      </c>
      <c r="N44" s="23">
        <f t="shared" si="95"/>
        <v>902961.56159998663</v>
      </c>
      <c r="P44" s="173"/>
      <c r="Q44" s="163"/>
      <c r="R44" s="20" t="s">
        <v>57</v>
      </c>
      <c r="S44" s="23">
        <f>S46</f>
        <v>150000</v>
      </c>
      <c r="T44" s="23">
        <f>T46-S46</f>
        <v>180000</v>
      </c>
      <c r="U44" s="23">
        <f t="shared" ref="U44:AB44" si="96">U46-T46</f>
        <v>216000.00000000012</v>
      </c>
      <c r="V44" s="23">
        <f t="shared" si="96"/>
        <v>259199.99999999953</v>
      </c>
      <c r="W44" s="23">
        <f t="shared" si="96"/>
        <v>311040.00000000058</v>
      </c>
      <c r="X44" s="23">
        <f t="shared" si="96"/>
        <v>373247.99999999814</v>
      </c>
      <c r="Y44" s="23">
        <f t="shared" si="96"/>
        <v>447897.60000000265</v>
      </c>
      <c r="Z44" s="23">
        <f t="shared" si="96"/>
        <v>537477.12000000058</v>
      </c>
      <c r="AA44" s="23">
        <f t="shared" si="96"/>
        <v>644972.54400000488</v>
      </c>
      <c r="AB44" s="23">
        <f t="shared" si="96"/>
        <v>773967.05279998761</v>
      </c>
      <c r="AC44" s="5"/>
      <c r="AD44" s="173"/>
      <c r="AE44" s="163"/>
      <c r="AF44" s="20" t="s">
        <v>57</v>
      </c>
      <c r="AG44" s="23">
        <f>AG46</f>
        <v>125000.00000000003</v>
      </c>
      <c r="AH44" s="23">
        <f>AH46-AG46</f>
        <v>149999.99999999991</v>
      </c>
      <c r="AI44" s="23">
        <f t="shared" ref="AI44:AP44" si="97">AI46-AH46</f>
        <v>180000.00000000023</v>
      </c>
      <c r="AJ44" s="23">
        <f t="shared" si="97"/>
        <v>215999.99999999948</v>
      </c>
      <c r="AK44" s="23">
        <f t="shared" si="97"/>
        <v>259200.0000000007</v>
      </c>
      <c r="AL44" s="23">
        <f t="shared" si="97"/>
        <v>311039.99999999825</v>
      </c>
      <c r="AM44" s="23">
        <f t="shared" si="97"/>
        <v>373248.00000000256</v>
      </c>
      <c r="AN44" s="23">
        <f t="shared" si="97"/>
        <v>447897.59999999986</v>
      </c>
      <c r="AO44" s="23">
        <f t="shared" si="97"/>
        <v>537477.1200000043</v>
      </c>
      <c r="AP44" s="23">
        <f t="shared" si="97"/>
        <v>644972.54399998952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120000.00000000001</v>
      </c>
      <c r="AW44" s="23">
        <f t="shared" ref="AW44:BD44" si="98">AW46-AV46</f>
        <v>144000.00000000012</v>
      </c>
      <c r="AX44" s="23">
        <f t="shared" si="98"/>
        <v>172799.99999999965</v>
      </c>
      <c r="AY44" s="23">
        <f t="shared" si="98"/>
        <v>207360.00000000047</v>
      </c>
      <c r="AZ44" s="23">
        <f t="shared" si="98"/>
        <v>248831.99999999884</v>
      </c>
      <c r="BA44" s="23">
        <f t="shared" si="98"/>
        <v>298598.40000000177</v>
      </c>
      <c r="BB44" s="23">
        <f t="shared" si="98"/>
        <v>358318.08000000031</v>
      </c>
      <c r="BC44" s="23">
        <f t="shared" si="98"/>
        <v>429981.69600000279</v>
      </c>
      <c r="BD44" s="23">
        <f t="shared" si="98"/>
        <v>515978.03519999259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90000</v>
      </c>
      <c r="BK44" s="23">
        <f t="shared" ref="BK44:BR44" si="99">BK46-BJ46</f>
        <v>108000.00000000006</v>
      </c>
      <c r="BL44" s="23">
        <f t="shared" si="99"/>
        <v>129599.99999999977</v>
      </c>
      <c r="BM44" s="23">
        <f t="shared" si="99"/>
        <v>155520.00000000029</v>
      </c>
      <c r="BN44" s="23">
        <f t="shared" si="99"/>
        <v>186623.99999999907</v>
      </c>
      <c r="BO44" s="23">
        <f t="shared" si="99"/>
        <v>223948.80000000133</v>
      </c>
      <c r="BP44" s="23">
        <f t="shared" si="99"/>
        <v>268738.56000000029</v>
      </c>
      <c r="BQ44" s="23">
        <f t="shared" si="99"/>
        <v>322486.27200000244</v>
      </c>
      <c r="BR44" s="23">
        <f t="shared" si="99"/>
        <v>386983.5263999938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260456.00000000006</v>
      </c>
      <c r="J45" s="23"/>
      <c r="K45" s="23"/>
      <c r="L45" s="23"/>
      <c r="M45" s="23"/>
      <c r="N45" s="23">
        <f>SUM(E44:N44)/10</f>
        <v>454276.93695999932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223248.00000000006</v>
      </c>
      <c r="X45" s="23"/>
      <c r="Y45" s="23"/>
      <c r="Z45" s="23"/>
      <c r="AA45" s="23"/>
      <c r="AB45" s="23">
        <f>SUM(S44:AB44)/10</f>
        <v>389380.23167999939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186040.00000000006</v>
      </c>
      <c r="AL45" s="23"/>
      <c r="AM45" s="23"/>
      <c r="AN45" s="23"/>
      <c r="AO45" s="23"/>
      <c r="AP45" s="23">
        <f>SUM(AG44:AP44)/10</f>
        <v>324483.52639999951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148832.00000000006</v>
      </c>
      <c r="AZ45" s="23"/>
      <c r="BA45" s="23"/>
      <c r="BB45" s="23"/>
      <c r="BC45" s="23"/>
      <c r="BD45" s="23">
        <f>SUM(AU44:BD44)/10</f>
        <v>259586.82111999966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111624.00000000003</v>
      </c>
      <c r="BN45" s="23"/>
      <c r="BO45" s="23"/>
      <c r="BP45" s="23"/>
      <c r="BQ45" s="23"/>
      <c r="BR45" s="23">
        <f>SUM(BI44:BR44)/10</f>
        <v>194690.11583999969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100">E38*E$16</f>
        <v>175000.00000000003</v>
      </c>
      <c r="F46" s="22">
        <f t="shared" si="100"/>
        <v>384999.99999999994</v>
      </c>
      <c r="G46" s="22">
        <f t="shared" si="100"/>
        <v>637000.00000000035</v>
      </c>
      <c r="H46" s="22">
        <f t="shared" si="100"/>
        <v>939399.99999999965</v>
      </c>
      <c r="I46" s="22">
        <f t="shared" si="100"/>
        <v>1302280.0000000002</v>
      </c>
      <c r="J46" s="22">
        <f t="shared" si="100"/>
        <v>1737735.9999999984</v>
      </c>
      <c r="K46" s="22">
        <f t="shared" si="100"/>
        <v>2260283.2000000011</v>
      </c>
      <c r="L46" s="22">
        <f t="shared" si="100"/>
        <v>2887339.8400000017</v>
      </c>
      <c r="M46" s="22">
        <f t="shared" si="100"/>
        <v>3639807.8080000067</v>
      </c>
      <c r="N46" s="22">
        <f t="shared" si="100"/>
        <v>4542769.3695999933</v>
      </c>
      <c r="P46" s="164"/>
      <c r="Q46" s="163"/>
      <c r="R46" s="20" t="s">
        <v>58</v>
      </c>
      <c r="S46" s="22">
        <f t="shared" ref="S46:AB46" si="101">S38*S$16</f>
        <v>150000</v>
      </c>
      <c r="T46" s="22">
        <f t="shared" si="101"/>
        <v>330000</v>
      </c>
      <c r="U46" s="22">
        <f t="shared" si="101"/>
        <v>546000.00000000012</v>
      </c>
      <c r="V46" s="22">
        <f t="shared" si="101"/>
        <v>805199.99999999965</v>
      </c>
      <c r="W46" s="22">
        <f t="shared" si="101"/>
        <v>1116240.0000000002</v>
      </c>
      <c r="X46" s="22">
        <f t="shared" si="101"/>
        <v>1489487.9999999984</v>
      </c>
      <c r="Y46" s="22">
        <f t="shared" si="101"/>
        <v>1937385.600000001</v>
      </c>
      <c r="Z46" s="22">
        <f t="shared" si="101"/>
        <v>2474862.7200000016</v>
      </c>
      <c r="AA46" s="22">
        <f t="shared" si="101"/>
        <v>3119835.2640000065</v>
      </c>
      <c r="AB46" s="22">
        <f t="shared" si="101"/>
        <v>3893802.3167999941</v>
      </c>
      <c r="AC46" s="5"/>
      <c r="AD46" s="164"/>
      <c r="AE46" s="163"/>
      <c r="AF46" s="20" t="s">
        <v>58</v>
      </c>
      <c r="AG46" s="22">
        <f t="shared" ref="AG46:AP46" si="102">AG38*AG$16</f>
        <v>125000.00000000003</v>
      </c>
      <c r="AH46" s="22">
        <f t="shared" si="102"/>
        <v>274999.99999999994</v>
      </c>
      <c r="AI46" s="22">
        <f t="shared" si="102"/>
        <v>455000.00000000017</v>
      </c>
      <c r="AJ46" s="22">
        <f t="shared" si="102"/>
        <v>670999.99999999965</v>
      </c>
      <c r="AK46" s="22">
        <f t="shared" si="102"/>
        <v>930200.00000000035</v>
      </c>
      <c r="AL46" s="22">
        <f t="shared" si="102"/>
        <v>1241239.9999999986</v>
      </c>
      <c r="AM46" s="22">
        <f t="shared" si="102"/>
        <v>1614488.0000000012</v>
      </c>
      <c r="AN46" s="22">
        <f t="shared" si="102"/>
        <v>2062385.600000001</v>
      </c>
      <c r="AO46" s="22">
        <f t="shared" si="102"/>
        <v>2599862.7200000053</v>
      </c>
      <c r="AP46" s="22">
        <f t="shared" si="102"/>
        <v>3244835.2639999948</v>
      </c>
      <c r="AQ46" s="5"/>
      <c r="AR46" s="164"/>
      <c r="AS46" s="163"/>
      <c r="AT46" s="20" t="s">
        <v>58</v>
      </c>
      <c r="AU46" s="22">
        <f t="shared" ref="AU46:BD46" si="103">AU38*AU$16</f>
        <v>99999.999999999985</v>
      </c>
      <c r="AV46" s="22">
        <f t="shared" si="103"/>
        <v>220000</v>
      </c>
      <c r="AW46" s="22">
        <f t="shared" si="103"/>
        <v>364000.00000000012</v>
      </c>
      <c r="AX46" s="22">
        <f t="shared" si="103"/>
        <v>536799.99999999977</v>
      </c>
      <c r="AY46" s="22">
        <f t="shared" si="103"/>
        <v>744160.00000000023</v>
      </c>
      <c r="AZ46" s="22">
        <f t="shared" si="103"/>
        <v>992991.99999999907</v>
      </c>
      <c r="BA46" s="22">
        <f t="shared" si="103"/>
        <v>1291590.4000000008</v>
      </c>
      <c r="BB46" s="22">
        <f t="shared" si="103"/>
        <v>1649908.4800000011</v>
      </c>
      <c r="BC46" s="22">
        <f t="shared" si="103"/>
        <v>2079890.1760000039</v>
      </c>
      <c r="BD46" s="22">
        <f t="shared" si="103"/>
        <v>2595868.2111999965</v>
      </c>
      <c r="BE46" s="5"/>
      <c r="BF46" s="164"/>
      <c r="BG46" s="163"/>
      <c r="BH46" s="20" t="s">
        <v>58</v>
      </c>
      <c r="BI46" s="22">
        <f t="shared" ref="BI46:BR46" si="104">BI38*BI$16</f>
        <v>75000</v>
      </c>
      <c r="BJ46" s="22">
        <f t="shared" si="104"/>
        <v>165000</v>
      </c>
      <c r="BK46" s="22">
        <f t="shared" si="104"/>
        <v>273000.00000000006</v>
      </c>
      <c r="BL46" s="22">
        <f t="shared" si="104"/>
        <v>402599.99999999983</v>
      </c>
      <c r="BM46" s="22">
        <f t="shared" si="104"/>
        <v>558120.00000000012</v>
      </c>
      <c r="BN46" s="22">
        <f t="shared" si="104"/>
        <v>744743.99999999919</v>
      </c>
      <c r="BO46" s="22">
        <f t="shared" si="104"/>
        <v>968692.80000000051</v>
      </c>
      <c r="BP46" s="22">
        <f t="shared" si="104"/>
        <v>1237431.3600000008</v>
      </c>
      <c r="BQ46" s="22">
        <f t="shared" si="104"/>
        <v>1559917.6320000032</v>
      </c>
      <c r="BR46" s="22">
        <f t="shared" si="104"/>
        <v>1946901.158399997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0.20833333333333329</v>
      </c>
      <c r="F50" s="17">
        <f t="shared" ref="F50:N50" si="105">F$24*$D48-F34</f>
        <v>0.17361111111111116</v>
      </c>
      <c r="G50" s="17">
        <f t="shared" si="105"/>
        <v>0.14467592592592582</v>
      </c>
      <c r="H50" s="17">
        <f t="shared" si="105"/>
        <v>0.12056327160493835</v>
      </c>
      <c r="I50" s="17">
        <f t="shared" si="105"/>
        <v>0.10046939300411517</v>
      </c>
      <c r="J50" s="17">
        <f t="shared" si="105"/>
        <v>8.372449417009617E-2</v>
      </c>
      <c r="K50" s="17">
        <f t="shared" si="105"/>
        <v>6.9770411808413285E-2</v>
      </c>
      <c r="L50" s="17">
        <f t="shared" si="105"/>
        <v>5.8142009840344407E-2</v>
      </c>
      <c r="M50" s="17">
        <f t="shared" si="105"/>
        <v>4.8451674866953551E-2</v>
      </c>
      <c r="N50" s="17">
        <f t="shared" si="105"/>
        <v>4.0376395722461531E-2</v>
      </c>
      <c r="P50" s="163" t="s">
        <v>16</v>
      </c>
      <c r="Q50" s="165" t="s">
        <v>41</v>
      </c>
      <c r="R50" s="16" t="s">
        <v>83</v>
      </c>
      <c r="S50" s="17">
        <f>S$24*$D48-S34</f>
        <v>0.22916666666666663</v>
      </c>
      <c r="T50" s="17">
        <f t="shared" ref="T50:AB50" si="106">T$24*$D48-T34</f>
        <v>0.19097222222222227</v>
      </c>
      <c r="U50" s="17">
        <f t="shared" si="106"/>
        <v>0.15914351851851843</v>
      </c>
      <c r="V50" s="17">
        <f t="shared" si="106"/>
        <v>0.13261959876543217</v>
      </c>
      <c r="W50" s="17">
        <f t="shared" si="106"/>
        <v>0.11051633230452669</v>
      </c>
      <c r="X50" s="17">
        <f t="shared" si="106"/>
        <v>9.2096943587105767E-2</v>
      </c>
      <c r="Y50" s="17">
        <f t="shared" si="106"/>
        <v>7.6747452989254616E-2</v>
      </c>
      <c r="Z50" s="17">
        <f t="shared" si="106"/>
        <v>6.3956210824378856E-2</v>
      </c>
      <c r="AA50" s="17">
        <f t="shared" si="106"/>
        <v>5.3296842353648927E-2</v>
      </c>
      <c r="AB50" s="17">
        <f t="shared" si="106"/>
        <v>4.4414035294707672E-2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0.24999999999999994</v>
      </c>
      <c r="AH50" s="17">
        <f t="shared" ref="AH50:AP50" si="107">AH$24*$D48-AH34</f>
        <v>0.2083333333333334</v>
      </c>
      <c r="AI50" s="17">
        <f t="shared" si="107"/>
        <v>0.17361111111111102</v>
      </c>
      <c r="AJ50" s="17">
        <f t="shared" si="107"/>
        <v>0.14467592592592599</v>
      </c>
      <c r="AK50" s="17">
        <f t="shared" si="107"/>
        <v>0.12056327160493821</v>
      </c>
      <c r="AL50" s="17">
        <f t="shared" si="107"/>
        <v>0.10046939300411536</v>
      </c>
      <c r="AM50" s="17">
        <f t="shared" si="107"/>
        <v>8.3724494170095948E-2</v>
      </c>
      <c r="AN50" s="17">
        <f t="shared" si="107"/>
        <v>6.9770411808413299E-2</v>
      </c>
      <c r="AO50" s="17">
        <f t="shared" si="107"/>
        <v>5.8142009840344296E-2</v>
      </c>
      <c r="AP50" s="17">
        <f t="shared" si="107"/>
        <v>4.8451674866953814E-2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0.27083333333333331</v>
      </c>
      <c r="AV50" s="17">
        <f t="shared" ref="AV50:BD50" si="108">AV$24*$D48-AV34</f>
        <v>0.2256944444444445</v>
      </c>
      <c r="AW50" s="17">
        <f t="shared" si="108"/>
        <v>0.18807870370370361</v>
      </c>
      <c r="AX50" s="17">
        <f t="shared" si="108"/>
        <v>0.15673225308641983</v>
      </c>
      <c r="AY50" s="17">
        <f t="shared" si="108"/>
        <v>0.13061021090534974</v>
      </c>
      <c r="AZ50" s="17">
        <f t="shared" si="108"/>
        <v>0.10884184242112498</v>
      </c>
      <c r="BA50" s="17">
        <f t="shared" si="108"/>
        <v>9.0701535350937293E-2</v>
      </c>
      <c r="BB50" s="17">
        <f t="shared" si="108"/>
        <v>7.5584612792447742E-2</v>
      </c>
      <c r="BC50" s="17">
        <f t="shared" si="108"/>
        <v>6.2987177327039665E-2</v>
      </c>
      <c r="BD50" s="17">
        <f t="shared" si="108"/>
        <v>5.2489314439199956E-2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0.29166666666666663</v>
      </c>
      <c r="BJ50" s="17">
        <f t="shared" ref="BJ50:BR50" si="109">BJ$24*$D48-BJ34</f>
        <v>0.24305555555555561</v>
      </c>
      <c r="BK50" s="17">
        <f t="shared" si="109"/>
        <v>0.20254629629629622</v>
      </c>
      <c r="BL50" s="17">
        <f t="shared" si="109"/>
        <v>0.16878858024691365</v>
      </c>
      <c r="BM50" s="17">
        <f t="shared" si="109"/>
        <v>0.14065715020576125</v>
      </c>
      <c r="BN50" s="17">
        <f t="shared" si="109"/>
        <v>0.11721429183813457</v>
      </c>
      <c r="BO50" s="17">
        <f t="shared" si="109"/>
        <v>9.7678576531778624E-2</v>
      </c>
      <c r="BP50" s="17">
        <f t="shared" si="109"/>
        <v>8.1398813776482185E-2</v>
      </c>
      <c r="BQ50" s="17">
        <f t="shared" si="109"/>
        <v>6.783234481373504E-2</v>
      </c>
      <c r="BR50" s="17">
        <f t="shared" si="109"/>
        <v>5.6526954011446098E-2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0.14953060699588475</v>
      </c>
      <c r="J51" s="17"/>
      <c r="K51" s="17"/>
      <c r="L51" s="17"/>
      <c r="M51" s="17"/>
      <c r="N51" s="18">
        <f>SUM(E50:N50)/10</f>
        <v>0.10481180213876926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0.16448366769547323</v>
      </c>
      <c r="X51" s="17"/>
      <c r="Y51" s="17"/>
      <c r="Z51" s="17"/>
      <c r="AA51" s="17"/>
      <c r="AB51" s="18">
        <f>SUM(S50:AB50)/10</f>
        <v>0.11529298235264622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0.17943672839506172</v>
      </c>
      <c r="AL51" s="17"/>
      <c r="AM51" s="17"/>
      <c r="AN51" s="17"/>
      <c r="AO51" s="17"/>
      <c r="AP51" s="18">
        <f>SUM(AG50:AP50)/10</f>
        <v>0.12577416256652313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0.19438978909465018</v>
      </c>
      <c r="AZ51" s="17"/>
      <c r="BA51" s="17"/>
      <c r="BB51" s="17"/>
      <c r="BC51" s="17"/>
      <c r="BD51" s="18">
        <f>SUM(AU50:BD50)/10</f>
        <v>0.13625534278040005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0.20934284979423867</v>
      </c>
      <c r="BN51" s="17"/>
      <c r="BO51" s="17"/>
      <c r="BP51" s="17"/>
      <c r="BQ51" s="17"/>
      <c r="BR51" s="18">
        <f>SUM(BI50:BR50)/10</f>
        <v>0.146736522994277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0.20833333333333329</v>
      </c>
      <c r="F52" s="17">
        <f t="shared" ref="F52:N52" si="110">F$18*(F50/F$20)</f>
        <v>0.38194444444444448</v>
      </c>
      <c r="G52" s="17">
        <f t="shared" si="110"/>
        <v>0.52662037037037013</v>
      </c>
      <c r="H52" s="17">
        <f t="shared" si="110"/>
        <v>0.64718364197530875</v>
      </c>
      <c r="I52" s="17">
        <f t="shared" si="110"/>
        <v>0.74765303497942359</v>
      </c>
      <c r="J52" s="17">
        <f t="shared" si="110"/>
        <v>0.83137752914952057</v>
      </c>
      <c r="K52" s="17">
        <f t="shared" si="110"/>
        <v>0.90114794095793294</v>
      </c>
      <c r="L52" s="17">
        <f t="shared" si="110"/>
        <v>0.95928995079827739</v>
      </c>
      <c r="M52" s="17">
        <f t="shared" si="110"/>
        <v>1.0077416256652298</v>
      </c>
      <c r="N52" s="17">
        <f t="shared" si="110"/>
        <v>1.0481180213876939</v>
      </c>
      <c r="P52" s="163"/>
      <c r="Q52" s="165"/>
      <c r="R52" s="16" t="s">
        <v>53</v>
      </c>
      <c r="S52" s="17">
        <f>S$18*(S50/S$20)</f>
        <v>0.22916666666666663</v>
      </c>
      <c r="T52" s="17">
        <f t="shared" ref="T52:AB52" si="111">T$18*(T50/T$20)</f>
        <v>0.42013888888888895</v>
      </c>
      <c r="U52" s="17">
        <f t="shared" si="111"/>
        <v>0.57928240740740733</v>
      </c>
      <c r="V52" s="17">
        <f t="shared" si="111"/>
        <v>0.71190200617283961</v>
      </c>
      <c r="W52" s="17">
        <f t="shared" si="111"/>
        <v>0.82241833847736601</v>
      </c>
      <c r="X52" s="17">
        <f t="shared" si="111"/>
        <v>0.91451528206447241</v>
      </c>
      <c r="Y52" s="17">
        <f t="shared" si="111"/>
        <v>0.99126273505372631</v>
      </c>
      <c r="Z52" s="17">
        <f t="shared" si="111"/>
        <v>1.0552189458781054</v>
      </c>
      <c r="AA52" s="17">
        <f t="shared" si="111"/>
        <v>1.1085157882317533</v>
      </c>
      <c r="AB52" s="17">
        <f t="shared" si="111"/>
        <v>1.1529298235264631</v>
      </c>
      <c r="AC52" s="5"/>
      <c r="AD52" s="163"/>
      <c r="AE52" s="165"/>
      <c r="AF52" s="16" t="s">
        <v>53</v>
      </c>
      <c r="AG52" s="17">
        <f>AG$18*(AG50/AG$20)</f>
        <v>0.24999999999999994</v>
      </c>
      <c r="AH52" s="17">
        <f t="shared" ref="AH52:AP52" si="112">AH$18*(AH50/AH$20)</f>
        <v>0.45833333333333337</v>
      </c>
      <c r="AI52" s="17">
        <f t="shared" si="112"/>
        <v>0.63194444444444431</v>
      </c>
      <c r="AJ52" s="17">
        <f t="shared" si="112"/>
        <v>0.77662037037037046</v>
      </c>
      <c r="AK52" s="17">
        <f t="shared" si="112"/>
        <v>0.89718364197530842</v>
      </c>
      <c r="AL52" s="17">
        <f t="shared" si="112"/>
        <v>0.99765303497942426</v>
      </c>
      <c r="AM52" s="17">
        <f t="shared" si="112"/>
        <v>1.0813775291495196</v>
      </c>
      <c r="AN52" s="17">
        <f t="shared" si="112"/>
        <v>1.151147940957933</v>
      </c>
      <c r="AO52" s="17">
        <f t="shared" si="112"/>
        <v>1.2092899507982766</v>
      </c>
      <c r="AP52" s="17">
        <f t="shared" si="112"/>
        <v>1.2577416256652321</v>
      </c>
      <c r="AQ52" s="5"/>
      <c r="AR52" s="163"/>
      <c r="AS52" s="165"/>
      <c r="AT52" s="16" t="s">
        <v>53</v>
      </c>
      <c r="AU52" s="17">
        <f>AU$18*(AU50/AU$20)</f>
        <v>0.27083333333333331</v>
      </c>
      <c r="AV52" s="17">
        <f t="shared" ref="AV52:BD52" si="113">AV$18*(AV50/AV$20)</f>
        <v>0.49652777777777779</v>
      </c>
      <c r="AW52" s="17">
        <f t="shared" si="113"/>
        <v>0.6846064814814814</v>
      </c>
      <c r="AX52" s="17">
        <f t="shared" si="113"/>
        <v>0.84133873456790143</v>
      </c>
      <c r="AY52" s="17">
        <f t="shared" si="113"/>
        <v>0.97194894547325095</v>
      </c>
      <c r="AZ52" s="17">
        <f t="shared" si="113"/>
        <v>1.0807907878943763</v>
      </c>
      <c r="BA52" s="17">
        <f t="shared" si="113"/>
        <v>1.1714923232453132</v>
      </c>
      <c r="BB52" s="17">
        <f t="shared" si="113"/>
        <v>1.2470769360377609</v>
      </c>
      <c r="BC52" s="17">
        <f t="shared" si="113"/>
        <v>1.3100641133647999</v>
      </c>
      <c r="BD52" s="17">
        <f t="shared" si="113"/>
        <v>1.3625534278040012</v>
      </c>
      <c r="BE52" s="5"/>
      <c r="BF52" s="163"/>
      <c r="BG52" s="165"/>
      <c r="BH52" s="16" t="s">
        <v>53</v>
      </c>
      <c r="BI52" s="17">
        <f>BI$18*(BI50/BI$20)</f>
        <v>0.29166666666666663</v>
      </c>
      <c r="BJ52" s="17">
        <f t="shared" ref="BJ52:BR52" si="114">BJ$18*(BJ50/BJ$20)</f>
        <v>0.53472222222222232</v>
      </c>
      <c r="BK52" s="17">
        <f t="shared" si="114"/>
        <v>0.73726851851851849</v>
      </c>
      <c r="BL52" s="17">
        <f t="shared" si="114"/>
        <v>0.90605709876543217</v>
      </c>
      <c r="BM52" s="17">
        <f t="shared" si="114"/>
        <v>1.0467142489711931</v>
      </c>
      <c r="BN52" s="17">
        <f t="shared" si="114"/>
        <v>1.1639285408093281</v>
      </c>
      <c r="BO52" s="17">
        <f t="shared" si="114"/>
        <v>1.2616071173411065</v>
      </c>
      <c r="BP52" s="17">
        <f t="shared" si="114"/>
        <v>1.3430059311175886</v>
      </c>
      <c r="BQ52" s="17">
        <f t="shared" si="114"/>
        <v>1.4108382759313234</v>
      </c>
      <c r="BR52" s="17">
        <f t="shared" si="114"/>
        <v>1.4673652299427704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2.083333333333333</v>
      </c>
      <c r="F53" s="21">
        <f t="shared" ref="F53:N53" si="115">10*F50</f>
        <v>1.7361111111111116</v>
      </c>
      <c r="G53" s="21">
        <f t="shared" si="115"/>
        <v>1.4467592592592582</v>
      </c>
      <c r="H53" s="21">
        <f t="shared" si="115"/>
        <v>1.2056327160493834</v>
      </c>
      <c r="I53" s="21">
        <f t="shared" si="115"/>
        <v>1.0046939300411517</v>
      </c>
      <c r="J53" s="21">
        <f t="shared" si="115"/>
        <v>0.83724494170096175</v>
      </c>
      <c r="K53" s="21">
        <f t="shared" si="115"/>
        <v>0.6977041180841328</v>
      </c>
      <c r="L53" s="21">
        <f t="shared" si="115"/>
        <v>0.58142009840344411</v>
      </c>
      <c r="M53" s="21">
        <f t="shared" si="115"/>
        <v>0.48451674866953554</v>
      </c>
      <c r="N53" s="21">
        <f t="shared" si="115"/>
        <v>0.40376395722461533</v>
      </c>
      <c r="P53" s="163"/>
      <c r="Q53" s="163"/>
      <c r="R53" s="20" t="s">
        <v>57</v>
      </c>
      <c r="S53" s="21">
        <f>10*S50</f>
        <v>2.2916666666666661</v>
      </c>
      <c r="T53" s="21">
        <f t="shared" ref="T53:AB53" si="116">10*T50</f>
        <v>1.9097222222222228</v>
      </c>
      <c r="U53" s="21">
        <f t="shared" si="116"/>
        <v>1.5914351851851842</v>
      </c>
      <c r="V53" s="21">
        <f t="shared" si="116"/>
        <v>1.3261959876543217</v>
      </c>
      <c r="W53" s="21">
        <f t="shared" si="116"/>
        <v>1.1051633230452669</v>
      </c>
      <c r="X53" s="21">
        <f t="shared" si="116"/>
        <v>0.92096943587105762</v>
      </c>
      <c r="Y53" s="21">
        <f t="shared" si="116"/>
        <v>0.76747452989254616</v>
      </c>
      <c r="Z53" s="21">
        <f t="shared" si="116"/>
        <v>0.63956210824378856</v>
      </c>
      <c r="AA53" s="21">
        <f t="shared" si="116"/>
        <v>0.53296842353648932</v>
      </c>
      <c r="AB53" s="21">
        <f t="shared" si="116"/>
        <v>0.44414035294707671</v>
      </c>
      <c r="AC53" s="5"/>
      <c r="AD53" s="163"/>
      <c r="AE53" s="163"/>
      <c r="AF53" s="20" t="s">
        <v>57</v>
      </c>
      <c r="AG53" s="21">
        <f>10*AG50</f>
        <v>2.4999999999999996</v>
      </c>
      <c r="AH53" s="21">
        <f t="shared" ref="AH53:AP53" si="117">10*AH50</f>
        <v>2.0833333333333339</v>
      </c>
      <c r="AI53" s="21">
        <f t="shared" si="117"/>
        <v>1.7361111111111103</v>
      </c>
      <c r="AJ53" s="21">
        <f t="shared" si="117"/>
        <v>1.44675925925926</v>
      </c>
      <c r="AK53" s="21">
        <f t="shared" si="117"/>
        <v>1.205632716049382</v>
      </c>
      <c r="AL53" s="21">
        <f t="shared" si="117"/>
        <v>1.0046939300411537</v>
      </c>
      <c r="AM53" s="21">
        <f t="shared" si="117"/>
        <v>0.83724494170095953</v>
      </c>
      <c r="AN53" s="21">
        <f t="shared" si="117"/>
        <v>0.69770411808413302</v>
      </c>
      <c r="AO53" s="21">
        <f t="shared" si="117"/>
        <v>0.581420098403443</v>
      </c>
      <c r="AP53" s="21">
        <f t="shared" si="117"/>
        <v>0.48451674866953814</v>
      </c>
      <c r="AQ53" s="5"/>
      <c r="AR53" s="163"/>
      <c r="AS53" s="163"/>
      <c r="AT53" s="20" t="s">
        <v>57</v>
      </c>
      <c r="AU53" s="21">
        <f>10*AU50</f>
        <v>2.708333333333333</v>
      </c>
      <c r="AV53" s="21">
        <f t="shared" ref="AV53:BD53" si="118">10*AV50</f>
        <v>2.2569444444444451</v>
      </c>
      <c r="AW53" s="21">
        <f t="shared" si="118"/>
        <v>1.8807870370370361</v>
      </c>
      <c r="AX53" s="21">
        <f t="shared" si="118"/>
        <v>1.5673225308641983</v>
      </c>
      <c r="AY53" s="21">
        <f t="shared" si="118"/>
        <v>1.3061021090534974</v>
      </c>
      <c r="AZ53" s="21">
        <f t="shared" si="118"/>
        <v>1.0884184242112498</v>
      </c>
      <c r="BA53" s="21">
        <f t="shared" si="118"/>
        <v>0.9070153535093729</v>
      </c>
      <c r="BB53" s="21">
        <f t="shared" si="118"/>
        <v>0.75584612792447747</v>
      </c>
      <c r="BC53" s="21">
        <f t="shared" si="118"/>
        <v>0.62987177327039667</v>
      </c>
      <c r="BD53" s="21">
        <f t="shared" si="118"/>
        <v>0.52489314439199952</v>
      </c>
      <c r="BE53" s="5"/>
      <c r="BF53" s="163"/>
      <c r="BG53" s="163"/>
      <c r="BH53" s="20" t="s">
        <v>57</v>
      </c>
      <c r="BI53" s="21">
        <f>10*BI50</f>
        <v>2.9166666666666661</v>
      </c>
      <c r="BJ53" s="21">
        <f t="shared" ref="BJ53:BR53" si="119">10*BJ50</f>
        <v>2.4305555555555562</v>
      </c>
      <c r="BK53" s="21">
        <f t="shared" si="119"/>
        <v>2.0254629629629624</v>
      </c>
      <c r="BL53" s="21">
        <f t="shared" si="119"/>
        <v>1.6878858024691366</v>
      </c>
      <c r="BM53" s="21">
        <f t="shared" si="119"/>
        <v>1.4065715020576124</v>
      </c>
      <c r="BN53" s="21">
        <f t="shared" si="119"/>
        <v>1.1721429183813457</v>
      </c>
      <c r="BO53" s="21">
        <f t="shared" si="119"/>
        <v>0.97678576531778627</v>
      </c>
      <c r="BP53" s="21">
        <f t="shared" si="119"/>
        <v>0.81398813776482182</v>
      </c>
      <c r="BQ53" s="21">
        <f t="shared" si="119"/>
        <v>0.67832344813735035</v>
      </c>
      <c r="BR53" s="21">
        <f t="shared" si="119"/>
        <v>0.56526954011446096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2.083333333333333</v>
      </c>
      <c r="F54" s="21">
        <f>10*F52</f>
        <v>3.8194444444444446</v>
      </c>
      <c r="G54" s="21">
        <f>10*G52</f>
        <v>5.2662037037037015</v>
      </c>
      <c r="H54" s="21">
        <f t="shared" ref="H54:N54" si="120">10*H52</f>
        <v>6.4718364197530871</v>
      </c>
      <c r="I54" s="21">
        <f t="shared" si="120"/>
        <v>7.4765303497942357</v>
      </c>
      <c r="J54" s="21">
        <f t="shared" si="120"/>
        <v>8.3137752914952063</v>
      </c>
      <c r="K54" s="21">
        <f t="shared" si="120"/>
        <v>9.01147940957933</v>
      </c>
      <c r="L54" s="21">
        <f t="shared" si="120"/>
        <v>9.5928995079827732</v>
      </c>
      <c r="M54" s="21">
        <f t="shared" si="120"/>
        <v>10.077416256652299</v>
      </c>
      <c r="N54" s="21">
        <f t="shared" si="120"/>
        <v>10.481180213876939</v>
      </c>
      <c r="P54" s="163"/>
      <c r="Q54" s="163"/>
      <c r="R54" s="20" t="s">
        <v>58</v>
      </c>
      <c r="S54" s="21">
        <f>10*S52</f>
        <v>2.2916666666666661</v>
      </c>
      <c r="T54" s="21">
        <f>10*T52</f>
        <v>4.2013888888888893</v>
      </c>
      <c r="U54" s="21">
        <f>10*U52</f>
        <v>5.7928240740740735</v>
      </c>
      <c r="V54" s="21">
        <f t="shared" ref="V54:AB54" si="121">10*V52</f>
        <v>7.1190200617283956</v>
      </c>
      <c r="W54" s="21">
        <f t="shared" si="121"/>
        <v>8.2241833847736601</v>
      </c>
      <c r="X54" s="21">
        <f t="shared" si="121"/>
        <v>9.145152820644725</v>
      </c>
      <c r="Y54" s="21">
        <f t="shared" si="121"/>
        <v>9.9126273505372637</v>
      </c>
      <c r="Z54" s="21">
        <f t="shared" si="121"/>
        <v>10.552189458781054</v>
      </c>
      <c r="AA54" s="21">
        <f t="shared" si="121"/>
        <v>11.085157882317533</v>
      </c>
      <c r="AB54" s="21">
        <f t="shared" si="121"/>
        <v>11.529298235264632</v>
      </c>
      <c r="AC54" s="5"/>
      <c r="AD54" s="163"/>
      <c r="AE54" s="163"/>
      <c r="AF54" s="20" t="s">
        <v>58</v>
      </c>
      <c r="AG54" s="21">
        <f>10*AG52</f>
        <v>2.4999999999999996</v>
      </c>
      <c r="AH54" s="21">
        <f>10*AH52</f>
        <v>4.5833333333333339</v>
      </c>
      <c r="AI54" s="21">
        <f>10*AI52</f>
        <v>6.3194444444444429</v>
      </c>
      <c r="AJ54" s="21">
        <f t="shared" ref="AJ54:AP54" si="122">10*AJ52</f>
        <v>7.7662037037037042</v>
      </c>
      <c r="AK54" s="21">
        <f t="shared" si="122"/>
        <v>8.9718364197530835</v>
      </c>
      <c r="AL54" s="21">
        <f t="shared" si="122"/>
        <v>9.9765303497942419</v>
      </c>
      <c r="AM54" s="21">
        <f t="shared" si="122"/>
        <v>10.813775291495196</v>
      </c>
      <c r="AN54" s="21">
        <f t="shared" si="122"/>
        <v>11.51147940957933</v>
      </c>
      <c r="AO54" s="21">
        <f t="shared" si="122"/>
        <v>12.092899507982766</v>
      </c>
      <c r="AP54" s="21">
        <f t="shared" si="122"/>
        <v>12.57741625665232</v>
      </c>
      <c r="AQ54" s="5"/>
      <c r="AR54" s="163"/>
      <c r="AS54" s="163"/>
      <c r="AT54" s="20" t="s">
        <v>58</v>
      </c>
      <c r="AU54" s="21">
        <f>10*AU52</f>
        <v>2.708333333333333</v>
      </c>
      <c r="AV54" s="21">
        <f>10*AV52</f>
        <v>4.9652777777777777</v>
      </c>
      <c r="AW54" s="21">
        <f>10*AW52</f>
        <v>6.846064814814814</v>
      </c>
      <c r="AX54" s="21">
        <f t="shared" ref="AX54:BD54" si="123">10*AX52</f>
        <v>8.4133873456790145</v>
      </c>
      <c r="AY54" s="21">
        <f t="shared" si="123"/>
        <v>9.7194894547325088</v>
      </c>
      <c r="AZ54" s="21">
        <f t="shared" si="123"/>
        <v>10.807907878943762</v>
      </c>
      <c r="BA54" s="21">
        <f t="shared" si="123"/>
        <v>11.714923232453131</v>
      </c>
      <c r="BB54" s="21">
        <f t="shared" si="123"/>
        <v>12.470769360377609</v>
      </c>
      <c r="BC54" s="21">
        <f t="shared" si="123"/>
        <v>13.100641133647999</v>
      </c>
      <c r="BD54" s="21">
        <f t="shared" si="123"/>
        <v>13.625534278040012</v>
      </c>
      <c r="BE54" s="5"/>
      <c r="BF54" s="163"/>
      <c r="BG54" s="163"/>
      <c r="BH54" s="20" t="s">
        <v>58</v>
      </c>
      <c r="BI54" s="21">
        <f>10*BI52</f>
        <v>2.9166666666666661</v>
      </c>
      <c r="BJ54" s="21">
        <f>10*BJ52</f>
        <v>5.3472222222222232</v>
      </c>
      <c r="BK54" s="21">
        <f>10*BK52</f>
        <v>7.3726851851851851</v>
      </c>
      <c r="BL54" s="21">
        <f t="shared" ref="BL54:BR54" si="124">10*BL52</f>
        <v>9.0605709876543212</v>
      </c>
      <c r="BM54" s="21">
        <f t="shared" si="124"/>
        <v>10.467142489711932</v>
      </c>
      <c r="BN54" s="21">
        <f t="shared" si="124"/>
        <v>11.639285408093281</v>
      </c>
      <c r="BO54" s="21">
        <f t="shared" si="124"/>
        <v>12.616071173411065</v>
      </c>
      <c r="BP54" s="21">
        <f t="shared" si="124"/>
        <v>13.430059311175885</v>
      </c>
      <c r="BQ54" s="21">
        <f t="shared" si="124"/>
        <v>14.108382759313233</v>
      </c>
      <c r="BR54" s="21">
        <f t="shared" si="124"/>
        <v>14.673652299427705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0.24999999999999992</v>
      </c>
      <c r="F55" s="17">
        <f t="shared" ref="F55:N55" si="125">F50*F$16/$E$4</f>
        <v>0.25000000000000006</v>
      </c>
      <c r="G55" s="17">
        <f t="shared" si="125"/>
        <v>0.24999999999999981</v>
      </c>
      <c r="H55" s="17">
        <f t="shared" si="125"/>
        <v>0.25000000000000017</v>
      </c>
      <c r="I55" s="17">
        <f t="shared" si="125"/>
        <v>0.24999999999999986</v>
      </c>
      <c r="J55" s="17">
        <f t="shared" si="125"/>
        <v>0.2500000000000005</v>
      </c>
      <c r="K55" s="17">
        <f t="shared" si="125"/>
        <v>0.24999999999999978</v>
      </c>
      <c r="L55" s="17">
        <f t="shared" si="125"/>
        <v>0.24999999999999978</v>
      </c>
      <c r="M55" s="17">
        <f t="shared" si="125"/>
        <v>0.24999999999999914</v>
      </c>
      <c r="N55" s="17">
        <f t="shared" si="125"/>
        <v>0.25000000000000061</v>
      </c>
      <c r="P55" s="163"/>
      <c r="Q55" s="171" t="s">
        <v>45</v>
      </c>
      <c r="R55" s="16" t="s">
        <v>55</v>
      </c>
      <c r="S55" s="17">
        <f>S50*S$16/$E$4</f>
        <v>0.27499999999999997</v>
      </c>
      <c r="T55" s="17">
        <f t="shared" ref="T55:AB55" si="126">T50*T$16/$E$4</f>
        <v>0.27500000000000008</v>
      </c>
      <c r="U55" s="17">
        <f t="shared" si="126"/>
        <v>0.27499999999999986</v>
      </c>
      <c r="V55" s="17">
        <f t="shared" si="126"/>
        <v>0.27500000000000013</v>
      </c>
      <c r="W55" s="17">
        <f t="shared" si="126"/>
        <v>0.27499999999999986</v>
      </c>
      <c r="X55" s="17">
        <f t="shared" si="126"/>
        <v>0.27500000000000041</v>
      </c>
      <c r="Y55" s="17">
        <f t="shared" si="126"/>
        <v>0.27499999999999974</v>
      </c>
      <c r="Z55" s="17">
        <f t="shared" si="126"/>
        <v>0.2749999999999998</v>
      </c>
      <c r="AA55" s="17">
        <f t="shared" si="126"/>
        <v>0.27499999999999919</v>
      </c>
      <c r="AB55" s="17">
        <f t="shared" si="126"/>
        <v>0.27500000000000058</v>
      </c>
      <c r="AC55" s="5"/>
      <c r="AD55" s="163"/>
      <c r="AE55" s="171" t="s">
        <v>45</v>
      </c>
      <c r="AF55" s="16" t="s">
        <v>55</v>
      </c>
      <c r="AG55" s="17">
        <f>AG50*AG$16/$E$4</f>
        <v>0.29999999999999993</v>
      </c>
      <c r="AH55" s="17">
        <f t="shared" ref="AH55:AP55" si="127">AH50*AH$16/$E$4</f>
        <v>0.3000000000000001</v>
      </c>
      <c r="AI55" s="17">
        <f t="shared" si="127"/>
        <v>0.29999999999999988</v>
      </c>
      <c r="AJ55" s="17">
        <f t="shared" si="127"/>
        <v>0.3000000000000001</v>
      </c>
      <c r="AK55" s="17">
        <f t="shared" si="127"/>
        <v>0.29999999999999988</v>
      </c>
      <c r="AL55" s="17">
        <f t="shared" si="127"/>
        <v>0.30000000000000043</v>
      </c>
      <c r="AM55" s="17">
        <f t="shared" si="127"/>
        <v>0.29999999999999977</v>
      </c>
      <c r="AN55" s="17">
        <f t="shared" si="127"/>
        <v>0.29999999999999977</v>
      </c>
      <c r="AO55" s="17">
        <f t="shared" si="127"/>
        <v>0.2999999999999991</v>
      </c>
      <c r="AP55" s="17">
        <f t="shared" si="127"/>
        <v>0.3000000000000006</v>
      </c>
      <c r="AQ55" s="5"/>
      <c r="AR55" s="163"/>
      <c r="AS55" s="171" t="s">
        <v>45</v>
      </c>
      <c r="AT55" s="16" t="s">
        <v>55</v>
      </c>
      <c r="AU55" s="17">
        <f>AU50*AU$16/$E$4</f>
        <v>0.32499999999999996</v>
      </c>
      <c r="AV55" s="17">
        <f t="shared" ref="AV55:BD55" si="128">AV50*AV$16/$E$4</f>
        <v>0.32500000000000007</v>
      </c>
      <c r="AW55" s="17">
        <f t="shared" si="128"/>
        <v>0.32499999999999984</v>
      </c>
      <c r="AX55" s="17">
        <f t="shared" si="128"/>
        <v>0.32500000000000012</v>
      </c>
      <c r="AY55" s="17">
        <f t="shared" si="128"/>
        <v>0.3249999999999999</v>
      </c>
      <c r="AZ55" s="17">
        <f t="shared" si="128"/>
        <v>0.32500000000000046</v>
      </c>
      <c r="BA55" s="17">
        <f t="shared" si="128"/>
        <v>0.32499999999999979</v>
      </c>
      <c r="BB55" s="17">
        <f t="shared" si="128"/>
        <v>0.32499999999999973</v>
      </c>
      <c r="BC55" s="17">
        <f t="shared" si="128"/>
        <v>0.32499999999999912</v>
      </c>
      <c r="BD55" s="17">
        <f t="shared" si="128"/>
        <v>0.32500000000000057</v>
      </c>
      <c r="BE55" s="5"/>
      <c r="BF55" s="163"/>
      <c r="BG55" s="171" t="s">
        <v>45</v>
      </c>
      <c r="BH55" s="16" t="s">
        <v>55</v>
      </c>
      <c r="BI55" s="17">
        <f>BI50*BI$16/$E$4</f>
        <v>0.34999999999999992</v>
      </c>
      <c r="BJ55" s="17">
        <f t="shared" ref="BJ55:BR55" si="129">BJ50*BJ$16/$E$4</f>
        <v>0.35000000000000009</v>
      </c>
      <c r="BK55" s="17">
        <f t="shared" si="129"/>
        <v>0.34999999999999987</v>
      </c>
      <c r="BL55" s="17">
        <f t="shared" si="129"/>
        <v>0.35000000000000014</v>
      </c>
      <c r="BM55" s="17">
        <f t="shared" si="129"/>
        <v>0.34999999999999987</v>
      </c>
      <c r="BN55" s="17">
        <f t="shared" si="129"/>
        <v>0.35000000000000042</v>
      </c>
      <c r="BO55" s="17">
        <f t="shared" si="129"/>
        <v>0.34999999999999976</v>
      </c>
      <c r="BP55" s="17">
        <f t="shared" si="129"/>
        <v>0.3499999999999997</v>
      </c>
      <c r="BQ55" s="17">
        <f t="shared" si="129"/>
        <v>0.34999999999999915</v>
      </c>
      <c r="BR55" s="17">
        <f t="shared" si="129"/>
        <v>0.35000000000000059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130">E53*E$16</f>
        <v>249999.99999999997</v>
      </c>
      <c r="F56" s="22">
        <f t="shared" si="130"/>
        <v>250000.00000000006</v>
      </c>
      <c r="G56" s="22">
        <f t="shared" si="130"/>
        <v>249999.99999999983</v>
      </c>
      <c r="H56" s="22">
        <f t="shared" si="130"/>
        <v>250000.00000000015</v>
      </c>
      <c r="I56" s="22">
        <f t="shared" si="130"/>
        <v>249999.99999999985</v>
      </c>
      <c r="J56" s="22">
        <f t="shared" si="130"/>
        <v>250000.00000000047</v>
      </c>
      <c r="K56" s="22">
        <f t="shared" si="130"/>
        <v>249999.99999999977</v>
      </c>
      <c r="L56" s="22">
        <f t="shared" si="130"/>
        <v>249999.9999999998</v>
      </c>
      <c r="M56" s="22">
        <f t="shared" si="130"/>
        <v>249999.99999999916</v>
      </c>
      <c r="N56" s="22">
        <f t="shared" si="130"/>
        <v>250000.00000000061</v>
      </c>
      <c r="P56" s="163"/>
      <c r="Q56" s="163"/>
      <c r="R56" s="20" t="s">
        <v>57</v>
      </c>
      <c r="S56" s="22">
        <f t="shared" ref="S56:AB56" si="131">S53*S$16</f>
        <v>274999.99999999994</v>
      </c>
      <c r="T56" s="22">
        <f t="shared" si="131"/>
        <v>275000.00000000006</v>
      </c>
      <c r="U56" s="22">
        <f t="shared" si="131"/>
        <v>274999.99999999983</v>
      </c>
      <c r="V56" s="22">
        <f t="shared" si="131"/>
        <v>275000.00000000012</v>
      </c>
      <c r="W56" s="22">
        <f t="shared" si="131"/>
        <v>274999.99999999983</v>
      </c>
      <c r="X56" s="22">
        <f t="shared" si="131"/>
        <v>275000.00000000041</v>
      </c>
      <c r="Y56" s="22">
        <f t="shared" si="131"/>
        <v>274999.99999999977</v>
      </c>
      <c r="Z56" s="22">
        <f t="shared" si="131"/>
        <v>274999.99999999977</v>
      </c>
      <c r="AA56" s="22">
        <f t="shared" si="131"/>
        <v>274999.99999999919</v>
      </c>
      <c r="AB56" s="22">
        <f t="shared" si="131"/>
        <v>275000.00000000058</v>
      </c>
      <c r="AC56" s="5"/>
      <c r="AD56" s="163"/>
      <c r="AE56" s="163"/>
      <c r="AF56" s="20" t="s">
        <v>57</v>
      </c>
      <c r="AG56" s="22">
        <f t="shared" ref="AG56:AP56" si="132">AG53*AG$16</f>
        <v>299999.99999999994</v>
      </c>
      <c r="AH56" s="22">
        <f t="shared" si="132"/>
        <v>300000.00000000006</v>
      </c>
      <c r="AI56" s="22">
        <f t="shared" si="132"/>
        <v>299999.99999999988</v>
      </c>
      <c r="AJ56" s="22">
        <f t="shared" si="132"/>
        <v>300000.00000000017</v>
      </c>
      <c r="AK56" s="22">
        <f t="shared" si="132"/>
        <v>299999.99999999983</v>
      </c>
      <c r="AL56" s="22">
        <f t="shared" si="132"/>
        <v>300000.00000000047</v>
      </c>
      <c r="AM56" s="22">
        <f t="shared" si="132"/>
        <v>299999.99999999977</v>
      </c>
      <c r="AN56" s="22">
        <f t="shared" si="132"/>
        <v>299999.99999999977</v>
      </c>
      <c r="AO56" s="22">
        <f t="shared" si="132"/>
        <v>299999.99999999919</v>
      </c>
      <c r="AP56" s="22">
        <f t="shared" si="132"/>
        <v>300000.00000000058</v>
      </c>
      <c r="AQ56" s="5"/>
      <c r="AR56" s="163"/>
      <c r="AS56" s="163"/>
      <c r="AT56" s="20" t="s">
        <v>57</v>
      </c>
      <c r="AU56" s="22">
        <f t="shared" ref="AU56:BD56" si="133">AU53*AU$16</f>
        <v>324999.99999999994</v>
      </c>
      <c r="AV56" s="22">
        <f t="shared" si="133"/>
        <v>325000.00000000012</v>
      </c>
      <c r="AW56" s="22">
        <f t="shared" si="133"/>
        <v>324999.99999999983</v>
      </c>
      <c r="AX56" s="22">
        <f t="shared" si="133"/>
        <v>325000.00000000017</v>
      </c>
      <c r="AY56" s="22">
        <f t="shared" si="133"/>
        <v>324999.99999999988</v>
      </c>
      <c r="AZ56" s="22">
        <f t="shared" si="133"/>
        <v>325000.00000000047</v>
      </c>
      <c r="BA56" s="22">
        <f t="shared" si="133"/>
        <v>324999.99999999977</v>
      </c>
      <c r="BB56" s="22">
        <f t="shared" si="133"/>
        <v>324999.99999999977</v>
      </c>
      <c r="BC56" s="22">
        <f t="shared" si="133"/>
        <v>324999.99999999913</v>
      </c>
      <c r="BD56" s="22">
        <f t="shared" si="133"/>
        <v>325000.00000000052</v>
      </c>
      <c r="BE56" s="5"/>
      <c r="BF56" s="163"/>
      <c r="BG56" s="163"/>
      <c r="BH56" s="20" t="s">
        <v>57</v>
      </c>
      <c r="BI56" s="22">
        <f t="shared" ref="BI56:BR56" si="134">BI53*BI$16</f>
        <v>349999.99999999994</v>
      </c>
      <c r="BJ56" s="22">
        <f t="shared" si="134"/>
        <v>350000.00000000012</v>
      </c>
      <c r="BK56" s="22">
        <f t="shared" si="134"/>
        <v>349999.99999999988</v>
      </c>
      <c r="BL56" s="22">
        <f t="shared" si="134"/>
        <v>350000.00000000017</v>
      </c>
      <c r="BM56" s="22">
        <f t="shared" si="134"/>
        <v>349999.99999999983</v>
      </c>
      <c r="BN56" s="22">
        <f t="shared" si="134"/>
        <v>350000.00000000041</v>
      </c>
      <c r="BO56" s="22">
        <f t="shared" si="134"/>
        <v>349999.99999999977</v>
      </c>
      <c r="BP56" s="22">
        <f t="shared" si="134"/>
        <v>349999.99999999971</v>
      </c>
      <c r="BQ56" s="22">
        <f t="shared" si="134"/>
        <v>349999.99999999913</v>
      </c>
      <c r="BR56" s="22">
        <f t="shared" si="134"/>
        <v>350000.00000000052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249999.99999999997</v>
      </c>
      <c r="F57" s="22">
        <f>E57+F56</f>
        <v>500000</v>
      </c>
      <c r="G57" s="22">
        <f t="shared" ref="G57:N57" si="135">F57+G56</f>
        <v>749999.99999999977</v>
      </c>
      <c r="H57" s="22">
        <f t="shared" si="135"/>
        <v>999999.99999999988</v>
      </c>
      <c r="I57" s="22">
        <f t="shared" si="135"/>
        <v>1249999.9999999998</v>
      </c>
      <c r="J57" s="22">
        <f t="shared" si="135"/>
        <v>1500000.0000000002</v>
      </c>
      <c r="K57" s="22">
        <f t="shared" si="135"/>
        <v>1750000</v>
      </c>
      <c r="L57" s="22">
        <f t="shared" si="135"/>
        <v>1999999.9999999998</v>
      </c>
      <c r="M57" s="22">
        <f t="shared" si="135"/>
        <v>2249999.9999999991</v>
      </c>
      <c r="N57" s="22">
        <f t="shared" si="135"/>
        <v>2499999.9999999995</v>
      </c>
      <c r="P57" s="163"/>
      <c r="Q57" s="163"/>
      <c r="R57" s="20" t="s">
        <v>58</v>
      </c>
      <c r="S57" s="22">
        <f>S56</f>
        <v>274999.99999999994</v>
      </c>
      <c r="T57" s="22">
        <f>S57+T56</f>
        <v>550000</v>
      </c>
      <c r="U57" s="22">
        <f t="shared" ref="U57:AB57" si="136">T57+U56</f>
        <v>824999.99999999977</v>
      </c>
      <c r="V57" s="22">
        <f t="shared" si="136"/>
        <v>1100000</v>
      </c>
      <c r="W57" s="22">
        <f t="shared" si="136"/>
        <v>1374999.9999999998</v>
      </c>
      <c r="X57" s="22">
        <f t="shared" si="136"/>
        <v>1650000.0000000002</v>
      </c>
      <c r="Y57" s="22">
        <f t="shared" si="136"/>
        <v>1925000</v>
      </c>
      <c r="Z57" s="22">
        <f t="shared" si="136"/>
        <v>2200000</v>
      </c>
      <c r="AA57" s="22">
        <f t="shared" si="136"/>
        <v>2474999.9999999991</v>
      </c>
      <c r="AB57" s="22">
        <f t="shared" si="136"/>
        <v>2749999.9999999995</v>
      </c>
      <c r="AC57" s="5"/>
      <c r="AD57" s="163"/>
      <c r="AE57" s="163"/>
      <c r="AF57" s="20" t="s">
        <v>58</v>
      </c>
      <c r="AG57" s="22">
        <f>AG56</f>
        <v>299999.99999999994</v>
      </c>
      <c r="AH57" s="22">
        <f>AG57+AH56</f>
        <v>600000</v>
      </c>
      <c r="AI57" s="22">
        <f t="shared" ref="AI57:AP57" si="137">AH57+AI56</f>
        <v>899999.99999999988</v>
      </c>
      <c r="AJ57" s="22">
        <f t="shared" si="137"/>
        <v>1200000</v>
      </c>
      <c r="AK57" s="22">
        <f t="shared" si="137"/>
        <v>1499999.9999999998</v>
      </c>
      <c r="AL57" s="22">
        <f t="shared" si="137"/>
        <v>1800000.0000000002</v>
      </c>
      <c r="AM57" s="22">
        <f t="shared" si="137"/>
        <v>2100000</v>
      </c>
      <c r="AN57" s="22">
        <f t="shared" si="137"/>
        <v>2400000</v>
      </c>
      <c r="AO57" s="22">
        <f t="shared" si="137"/>
        <v>2699999.9999999991</v>
      </c>
      <c r="AP57" s="22">
        <f t="shared" si="137"/>
        <v>2999999.9999999995</v>
      </c>
      <c r="AQ57" s="5"/>
      <c r="AR57" s="163"/>
      <c r="AS57" s="163"/>
      <c r="AT57" s="20" t="s">
        <v>58</v>
      </c>
      <c r="AU57" s="22">
        <f>AU56</f>
        <v>324999.99999999994</v>
      </c>
      <c r="AV57" s="22">
        <f>AU57+AV56</f>
        <v>650000</v>
      </c>
      <c r="AW57" s="22">
        <f t="shared" ref="AW57:BD57" si="138">AV57+AW56</f>
        <v>974999.99999999977</v>
      </c>
      <c r="AX57" s="22">
        <f t="shared" si="138"/>
        <v>1300000</v>
      </c>
      <c r="AY57" s="22">
        <f t="shared" si="138"/>
        <v>1625000</v>
      </c>
      <c r="AZ57" s="22">
        <f t="shared" si="138"/>
        <v>1950000.0000000005</v>
      </c>
      <c r="BA57" s="22">
        <f t="shared" si="138"/>
        <v>2275000</v>
      </c>
      <c r="BB57" s="22">
        <f t="shared" si="138"/>
        <v>2600000</v>
      </c>
      <c r="BC57" s="22">
        <f t="shared" si="138"/>
        <v>2924999.9999999991</v>
      </c>
      <c r="BD57" s="22">
        <f t="shared" si="138"/>
        <v>3249999.9999999995</v>
      </c>
      <c r="BE57" s="5"/>
      <c r="BF57" s="163"/>
      <c r="BG57" s="163"/>
      <c r="BH57" s="20" t="s">
        <v>58</v>
      </c>
      <c r="BI57" s="22">
        <f>BI56</f>
        <v>349999.99999999994</v>
      </c>
      <c r="BJ57" s="22">
        <f>BI57+BJ56</f>
        <v>700000</v>
      </c>
      <c r="BK57" s="22">
        <f t="shared" ref="BK57:BR57" si="139">BJ57+BK56</f>
        <v>1050000</v>
      </c>
      <c r="BL57" s="22">
        <f t="shared" si="139"/>
        <v>1400000.0000000002</v>
      </c>
      <c r="BM57" s="22">
        <f t="shared" si="139"/>
        <v>1750000</v>
      </c>
      <c r="BN57" s="22">
        <f t="shared" si="139"/>
        <v>2100000.0000000005</v>
      </c>
      <c r="BO57" s="22">
        <f t="shared" si="139"/>
        <v>2450000</v>
      </c>
      <c r="BP57" s="22">
        <f t="shared" si="139"/>
        <v>2799999.9999999995</v>
      </c>
      <c r="BQ57" s="22">
        <f t="shared" si="139"/>
        <v>3149999.9999999986</v>
      </c>
      <c r="BR57" s="22">
        <f t="shared" si="139"/>
        <v>3499999.9999999991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0.24999999999999992</v>
      </c>
      <c r="F58" s="17">
        <f>F52*F$16/$E$4-E58</f>
        <v>0.30000000000000016</v>
      </c>
      <c r="G58" s="17">
        <f>G52*G$16/$E$4-F58-E58</f>
        <v>0.35999999999999954</v>
      </c>
      <c r="H58" s="17">
        <f>H52*H$16/$E$4-G58-F58-E58</f>
        <v>0.43200000000000072</v>
      </c>
      <c r="I58" s="17">
        <f>I52*I$16/$E$4-H58-G58-F58-E58</f>
        <v>0.51839999999999908</v>
      </c>
      <c r="J58" s="17">
        <f>J52*J$16/$E$4-I58-H58-G58-F58-E58</f>
        <v>0.6220800000000033</v>
      </c>
      <c r="K58" s="17">
        <f>K52*K$16/$E$4-J58-I58-H58-G58-F58-E58</f>
        <v>0.74649599999999716</v>
      </c>
      <c r="L58" s="17">
        <f>L52*L$16/$E$4-K58-J58-I58-H58-G58-F58-E58</f>
        <v>0.89579519999999946</v>
      </c>
      <c r="M58" s="17">
        <f>M52*M$16/$E$4-L58-K58-J58-I58-H58-G58-F58-E58</f>
        <v>1.0749542399999932</v>
      </c>
      <c r="N58" s="17">
        <f>N52*N$16/$E$4-M58-L58-K58-J58-I58-H58-G58-F58-E58</f>
        <v>1.2899450880000147</v>
      </c>
      <c r="P58" s="163"/>
      <c r="Q58" s="171" t="s">
        <v>44</v>
      </c>
      <c r="R58" s="16" t="s">
        <v>55</v>
      </c>
      <c r="S58" s="17">
        <f>S52*S$16/$E$4</f>
        <v>0.27499999999999997</v>
      </c>
      <c r="T58" s="17">
        <f>T52*T$16/$E$4-S58</f>
        <v>0.33000000000000013</v>
      </c>
      <c r="U58" s="17">
        <f>U52*U$16/$E$4-T58-S58</f>
        <v>0.39599999999999985</v>
      </c>
      <c r="V58" s="17">
        <f>V52*V$16/$E$4-U58-T58-S58</f>
        <v>0.47520000000000046</v>
      </c>
      <c r="W58" s="17">
        <f>W52*W$16/$E$4-V58-U58-T58-S58</f>
        <v>0.57023999999999919</v>
      </c>
      <c r="X58" s="17">
        <f>X52*X$16/$E$4-W58-V58-U58-T58-S58</f>
        <v>0.68428800000000223</v>
      </c>
      <c r="Y58" s="17">
        <f>Y52*Y$16/$E$4-X58-W58-V58-U58-T58-S58</f>
        <v>0.82114559999999726</v>
      </c>
      <c r="Z58" s="17">
        <f>Z52*Z$16/$E$4-Y58-X58-W58-V58-U58-T58-S58</f>
        <v>0.9853747200000007</v>
      </c>
      <c r="AA58" s="17">
        <f>AA52*AA$16/$E$4-Z58-Y58-X58-W58-V58-U58-T58-S58</f>
        <v>1.1824496639999942</v>
      </c>
      <c r="AB58" s="17">
        <f>AB52*AB$16/$E$4-AA58-Z58-Y58-X58-W58-V58-U58-T58-S58</f>
        <v>1.4189395968000111</v>
      </c>
      <c r="AC58" s="5"/>
      <c r="AD58" s="163"/>
      <c r="AE58" s="171" t="s">
        <v>44</v>
      </c>
      <c r="AF58" s="16" t="s">
        <v>55</v>
      </c>
      <c r="AG58" s="17">
        <f>AG52*AG$16/$E$4</f>
        <v>0.29999999999999993</v>
      </c>
      <c r="AH58" s="17">
        <f>AH52*AH$16/$E$4-AG58</f>
        <v>0.3600000000000001</v>
      </c>
      <c r="AI58" s="17">
        <f>AI52*AI$16/$E$4-AH58-AG58</f>
        <v>0.43199999999999961</v>
      </c>
      <c r="AJ58" s="17">
        <f>AJ52*AJ$16/$E$4-AI58-AH58-AG58</f>
        <v>0.51840000000000075</v>
      </c>
      <c r="AK58" s="17">
        <f>AK52*AK$16/$E$4-AJ58-AI58-AH58-AG58</f>
        <v>0.62207999999999919</v>
      </c>
      <c r="AL58" s="17">
        <f>AL52*AL$16/$E$4-AK58-AJ58-AI58-AH58-AG58</f>
        <v>0.74649600000000238</v>
      </c>
      <c r="AM58" s="17">
        <f>AM52*AM$16/$E$4-AL58-AK58-AJ58-AI58-AH58-AG58</f>
        <v>0.89579519999999724</v>
      </c>
      <c r="AN58" s="17">
        <f>AN52*AN$16/$E$4-AM58-AL58-AK58-AJ58-AI58-AH58-AG58</f>
        <v>1.0749542399999998</v>
      </c>
      <c r="AO58" s="17">
        <f>AO52*AO$16/$E$4-AN58-AM58-AL58-AK58-AJ58-AI58-AH58-AG58</f>
        <v>1.2899450879999947</v>
      </c>
      <c r="AP58" s="17">
        <f>AP52*AP$16/$E$4-AO58-AN58-AM58-AL58-AK58-AJ58-AI58-AH58-AG58</f>
        <v>1.5479341056000107</v>
      </c>
      <c r="AQ58" s="5"/>
      <c r="AR58" s="163"/>
      <c r="AS58" s="171" t="s">
        <v>44</v>
      </c>
      <c r="AT58" s="16" t="s">
        <v>55</v>
      </c>
      <c r="AU58" s="17">
        <f>AU52*AU$16/$E$4</f>
        <v>0.32499999999999996</v>
      </c>
      <c r="AV58" s="17">
        <f>AV52*AV$16/$E$4-AU58</f>
        <v>0.39</v>
      </c>
      <c r="AW58" s="17">
        <f>AW52*AW$16/$E$4-AV58-AU58</f>
        <v>0.46799999999999986</v>
      </c>
      <c r="AX58" s="17">
        <f>AX52*AX$16/$E$4-AW58-AV58-AU58</f>
        <v>0.56160000000000065</v>
      </c>
      <c r="AY58" s="17">
        <f>AY52*AY$16/$E$4-AX58-AW58-AV58-AU58</f>
        <v>0.67391999999999885</v>
      </c>
      <c r="AZ58" s="17">
        <f>AZ52*AZ$16/$E$4-AY58-AX58-AW58-AV58-AU58</f>
        <v>0.80870400000000164</v>
      </c>
      <c r="BA58" s="17">
        <f>BA52*BA$16/$E$4-AZ58-AY58-AX58-AW58-AV58-AU58</f>
        <v>0.97044479999999855</v>
      </c>
      <c r="BB58" s="17">
        <f>BB52*BB$16/$E$4-BA58-AZ58-AY58-AX58-AW58-AV58-AU58</f>
        <v>1.1645337599999996</v>
      </c>
      <c r="BC58" s="17">
        <f>BC52*BC$16/$E$4-BB58-BA58-AZ58-AY58-AX58-AW58-AV58-AU58</f>
        <v>1.397440511999996</v>
      </c>
      <c r="BD58" s="17">
        <f>BD52*BD$16/$E$4-BC58-BB58-BA58-AZ58-AY58-AX58-AW58-AV58-AU58</f>
        <v>1.6769286144000077</v>
      </c>
      <c r="BE58" s="5"/>
      <c r="BF58" s="163"/>
      <c r="BG58" s="171" t="s">
        <v>44</v>
      </c>
      <c r="BH58" s="16" t="s">
        <v>55</v>
      </c>
      <c r="BI58" s="17">
        <f>BI52*BI$16/$E$4</f>
        <v>0.34999999999999992</v>
      </c>
      <c r="BJ58" s="17">
        <f>BJ52*BJ$16/$E$4-BI58</f>
        <v>0.42000000000000021</v>
      </c>
      <c r="BK58" s="17">
        <f>BK52*BK$16/$E$4-BJ58-BI58</f>
        <v>0.504</v>
      </c>
      <c r="BL58" s="17">
        <f>BL52*BL$16/$E$4-BK58-BJ58-BI58</f>
        <v>0.6048</v>
      </c>
      <c r="BM58" s="17">
        <f>BM52*BM$16/$E$4-BL58-BK58-BJ58-BI58</f>
        <v>0.72575999999999929</v>
      </c>
      <c r="BN58" s="17">
        <f>BN52*BN$16/$E$4-BM58-BL58-BK58-BJ58-BI58</f>
        <v>0.87091200000000146</v>
      </c>
      <c r="BO58" s="17">
        <f>BO52*BO$16/$E$4-BN58-BM58-BL58-BK58-BJ58-BI58</f>
        <v>1.0450943999999991</v>
      </c>
      <c r="BP58" s="17">
        <f>BP52*BP$16/$E$4-BO58-BN58-BM58-BL58-BK58-BJ58-BI58</f>
        <v>1.2541132799999986</v>
      </c>
      <c r="BQ58" s="17">
        <f>BQ52*BQ$16/$E$4-BP58-BO58-BN58-BM58-BL58-BK58-BJ58-BI58</f>
        <v>1.5049359359999981</v>
      </c>
      <c r="BR58" s="17">
        <f>BR52*BR$16/$E$4-BQ58-BP58-BO58-BN58-BM58-BL58-BK58-BJ58-BI58</f>
        <v>1.8059231232000055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0.37207999999999986</v>
      </c>
      <c r="J59" s="18"/>
      <c r="K59" s="18"/>
      <c r="L59" s="18"/>
      <c r="M59" s="18"/>
      <c r="N59" s="18">
        <f>SUM(E58:N58)/10</f>
        <v>0.64896705280000067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0.40928799999999993</v>
      </c>
      <c r="X59" s="18"/>
      <c r="Y59" s="18"/>
      <c r="Z59" s="18"/>
      <c r="AA59" s="18"/>
      <c r="AB59" s="18">
        <f>SUM(S58:AB58)/10</f>
        <v>0.71386375808000058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0.44649599999999989</v>
      </c>
      <c r="AL59" s="18"/>
      <c r="AM59" s="18"/>
      <c r="AN59" s="18"/>
      <c r="AO59" s="18"/>
      <c r="AP59" s="18">
        <f>SUM(AG58:AP58)/10</f>
        <v>0.77876046336000027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0.48370399999999991</v>
      </c>
      <c r="AZ59" s="18"/>
      <c r="BA59" s="18"/>
      <c r="BB59" s="18"/>
      <c r="BC59" s="18"/>
      <c r="BD59" s="18">
        <f>SUM(AU58:BD58)/10</f>
        <v>0.84365716864000029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0.52091199999999982</v>
      </c>
      <c r="BN59" s="18"/>
      <c r="BO59" s="18"/>
      <c r="BP59" s="18"/>
      <c r="BQ59" s="18"/>
      <c r="BR59" s="18">
        <f>SUM(BI58:BR58)/10</f>
        <v>0.9085538739200002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249999.99999999997</v>
      </c>
      <c r="F60" s="23">
        <f>F62-E62</f>
        <v>300000</v>
      </c>
      <c r="G60" s="23">
        <f t="shared" ref="G60:N60" si="140">G62-F62</f>
        <v>359999.99999999965</v>
      </c>
      <c r="H60" s="23">
        <f t="shared" si="140"/>
        <v>432000.00000000058</v>
      </c>
      <c r="I60" s="23">
        <f t="shared" si="140"/>
        <v>518399.99999999907</v>
      </c>
      <c r="J60" s="23">
        <f t="shared" si="140"/>
        <v>622080.00000000303</v>
      </c>
      <c r="K60" s="23">
        <f t="shared" si="140"/>
        <v>746495.99999999674</v>
      </c>
      <c r="L60" s="23">
        <f t="shared" si="140"/>
        <v>895795.19999999925</v>
      </c>
      <c r="M60" s="23">
        <f t="shared" si="140"/>
        <v>1074954.2399999937</v>
      </c>
      <c r="N60" s="23">
        <f t="shared" si="140"/>
        <v>1289945.0880000144</v>
      </c>
      <c r="P60" s="163"/>
      <c r="Q60" s="163"/>
      <c r="R60" s="20" t="s">
        <v>57</v>
      </c>
      <c r="S60" s="23">
        <f>S62</f>
        <v>274999.99999999994</v>
      </c>
      <c r="T60" s="23">
        <f>T62-S62</f>
        <v>330000.00000000006</v>
      </c>
      <c r="U60" s="23">
        <f t="shared" ref="U60:AB60" si="141">U62-T62</f>
        <v>395999.99999999988</v>
      </c>
      <c r="V60" s="23">
        <f t="shared" si="141"/>
        <v>475200.00000000035</v>
      </c>
      <c r="W60" s="23">
        <f t="shared" si="141"/>
        <v>570239.99999999907</v>
      </c>
      <c r="X60" s="23">
        <f t="shared" si="141"/>
        <v>684288.00000000256</v>
      </c>
      <c r="Y60" s="23">
        <f t="shared" si="141"/>
        <v>821145.59999999776</v>
      </c>
      <c r="Z60" s="23">
        <f t="shared" si="141"/>
        <v>985374.71999999974</v>
      </c>
      <c r="AA60" s="23">
        <f t="shared" si="141"/>
        <v>1182449.6639999943</v>
      </c>
      <c r="AB60" s="23">
        <f t="shared" si="141"/>
        <v>1418939.5968000125</v>
      </c>
      <c r="AC60" s="5"/>
      <c r="AD60" s="163"/>
      <c r="AE60" s="163"/>
      <c r="AF60" s="20" t="s">
        <v>57</v>
      </c>
      <c r="AG60" s="23">
        <f>AG62</f>
        <v>299999.99999999994</v>
      </c>
      <c r="AH60" s="23">
        <f>AH62-AG62</f>
        <v>360000.00000000017</v>
      </c>
      <c r="AI60" s="23">
        <f t="shared" ref="AI60:AP60" si="142">AI62-AH62</f>
        <v>431999.99999999965</v>
      </c>
      <c r="AJ60" s="23">
        <f t="shared" si="142"/>
        <v>518400.00000000023</v>
      </c>
      <c r="AK60" s="23">
        <f t="shared" si="142"/>
        <v>622079.99999999907</v>
      </c>
      <c r="AL60" s="23">
        <f t="shared" si="142"/>
        <v>746496.00000000233</v>
      </c>
      <c r="AM60" s="23">
        <f t="shared" si="142"/>
        <v>895795.19999999739</v>
      </c>
      <c r="AN60" s="23">
        <f t="shared" si="142"/>
        <v>1074954.2399999998</v>
      </c>
      <c r="AO60" s="23">
        <f t="shared" si="142"/>
        <v>1289945.0879999958</v>
      </c>
      <c r="AP60" s="23">
        <f t="shared" si="142"/>
        <v>1547934.1056000087</v>
      </c>
      <c r="AQ60" s="5"/>
      <c r="AR60" s="163"/>
      <c r="AS60" s="163"/>
      <c r="AT60" s="20" t="s">
        <v>57</v>
      </c>
      <c r="AU60" s="23">
        <f>AU62</f>
        <v>324999.99999999994</v>
      </c>
      <c r="AV60" s="23">
        <f>AV62-AU62</f>
        <v>390000.00000000006</v>
      </c>
      <c r="AW60" s="23">
        <f t="shared" ref="AW60:BD60" si="143">AW62-AV62</f>
        <v>467999.99999999977</v>
      </c>
      <c r="AX60" s="23">
        <f t="shared" si="143"/>
        <v>561600.0000000007</v>
      </c>
      <c r="AY60" s="23">
        <f t="shared" si="143"/>
        <v>673919.99999999907</v>
      </c>
      <c r="AZ60" s="23">
        <f t="shared" si="143"/>
        <v>808704.00000000186</v>
      </c>
      <c r="BA60" s="23">
        <f t="shared" si="143"/>
        <v>970444.79999999842</v>
      </c>
      <c r="BB60" s="23">
        <f t="shared" si="143"/>
        <v>1164533.7599999998</v>
      </c>
      <c r="BC60" s="23">
        <f t="shared" si="143"/>
        <v>1397440.5119999954</v>
      </c>
      <c r="BD60" s="23">
        <f t="shared" si="143"/>
        <v>1676928.6144000068</v>
      </c>
      <c r="BE60" s="5"/>
      <c r="BF60" s="163"/>
      <c r="BG60" s="163"/>
      <c r="BH60" s="20" t="s">
        <v>57</v>
      </c>
      <c r="BI60" s="23">
        <f>BI62</f>
        <v>349999.99999999994</v>
      </c>
      <c r="BJ60" s="23">
        <f>BJ62-BI62</f>
        <v>420000.00000000017</v>
      </c>
      <c r="BK60" s="23">
        <f t="shared" ref="BK60:BR60" si="144">BK62-BJ62</f>
        <v>503999.99999999988</v>
      </c>
      <c r="BL60" s="23">
        <f t="shared" si="144"/>
        <v>604800</v>
      </c>
      <c r="BM60" s="23">
        <f t="shared" si="144"/>
        <v>725759.99999999953</v>
      </c>
      <c r="BN60" s="23">
        <f t="shared" si="144"/>
        <v>870912.0000000014</v>
      </c>
      <c r="BO60" s="23">
        <f t="shared" si="144"/>
        <v>1045094.3999999994</v>
      </c>
      <c r="BP60" s="23">
        <f t="shared" si="144"/>
        <v>1254113.2799999984</v>
      </c>
      <c r="BQ60" s="23">
        <f t="shared" si="144"/>
        <v>1504935.9359999979</v>
      </c>
      <c r="BR60" s="23">
        <f t="shared" si="144"/>
        <v>1805923.1232000049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372079.99999999988</v>
      </c>
      <c r="J61" s="23"/>
      <c r="K61" s="23"/>
      <c r="L61" s="23"/>
      <c r="M61" s="23"/>
      <c r="N61" s="23">
        <f>SUM(E60:N60)/10</f>
        <v>648967.05280000065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409287.99999999988</v>
      </c>
      <c r="X61" s="23"/>
      <c r="Y61" s="23"/>
      <c r="Z61" s="23"/>
      <c r="AA61" s="23"/>
      <c r="AB61" s="23">
        <f>SUM(S60:AB60)/10</f>
        <v>713863.75808000064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446495.99999999983</v>
      </c>
      <c r="AL61" s="23"/>
      <c r="AM61" s="23"/>
      <c r="AN61" s="23"/>
      <c r="AO61" s="23"/>
      <c r="AP61" s="23">
        <f>SUM(AG60:AP60)/10</f>
        <v>778760.46336000029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483703.99999999988</v>
      </c>
      <c r="AZ61" s="23"/>
      <c r="BA61" s="23"/>
      <c r="BB61" s="23"/>
      <c r="BC61" s="23"/>
      <c r="BD61" s="23">
        <f>SUM(AU60:BD60)/10</f>
        <v>843657.16864000016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520911.99999999988</v>
      </c>
      <c r="BN61" s="23"/>
      <c r="BO61" s="23"/>
      <c r="BP61" s="23"/>
      <c r="BQ61" s="23"/>
      <c r="BR61" s="23">
        <f>SUM(BI60:BR60)/10</f>
        <v>908553.87392000016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145">E54*E$16</f>
        <v>249999.99999999997</v>
      </c>
      <c r="F62" s="22">
        <f t="shared" si="145"/>
        <v>550000</v>
      </c>
      <c r="G62" s="22">
        <f t="shared" si="145"/>
        <v>909999.99999999965</v>
      </c>
      <c r="H62" s="22">
        <f t="shared" si="145"/>
        <v>1342000.0000000002</v>
      </c>
      <c r="I62" s="22">
        <f t="shared" si="145"/>
        <v>1860399.9999999993</v>
      </c>
      <c r="J62" s="22">
        <f t="shared" si="145"/>
        <v>2482480.0000000023</v>
      </c>
      <c r="K62" s="22">
        <f t="shared" si="145"/>
        <v>3228975.9999999991</v>
      </c>
      <c r="L62" s="22">
        <f t="shared" si="145"/>
        <v>4124771.1999999983</v>
      </c>
      <c r="M62" s="22">
        <f t="shared" si="145"/>
        <v>5199725.439999992</v>
      </c>
      <c r="N62" s="22">
        <f t="shared" si="145"/>
        <v>6489670.5280000065</v>
      </c>
      <c r="P62" s="163"/>
      <c r="Q62" s="163"/>
      <c r="R62" s="20" t="s">
        <v>58</v>
      </c>
      <c r="S62" s="22">
        <f t="shared" ref="S62:AB62" si="146">S54*S$16</f>
        <v>274999.99999999994</v>
      </c>
      <c r="T62" s="22">
        <f t="shared" si="146"/>
        <v>605000</v>
      </c>
      <c r="U62" s="22">
        <f t="shared" si="146"/>
        <v>1000999.9999999999</v>
      </c>
      <c r="V62" s="22">
        <f t="shared" si="146"/>
        <v>1476200.0000000002</v>
      </c>
      <c r="W62" s="22">
        <f t="shared" si="146"/>
        <v>2046439.9999999993</v>
      </c>
      <c r="X62" s="22">
        <f t="shared" si="146"/>
        <v>2730728.0000000019</v>
      </c>
      <c r="Y62" s="22">
        <f t="shared" si="146"/>
        <v>3551873.5999999996</v>
      </c>
      <c r="Z62" s="22">
        <f t="shared" si="146"/>
        <v>4537248.3199999994</v>
      </c>
      <c r="AA62" s="22">
        <f t="shared" si="146"/>
        <v>5719697.9839999937</v>
      </c>
      <c r="AB62" s="22">
        <f t="shared" si="146"/>
        <v>7138637.5808000062</v>
      </c>
      <c r="AC62" s="5"/>
      <c r="AD62" s="163"/>
      <c r="AE62" s="163"/>
      <c r="AF62" s="20" t="s">
        <v>58</v>
      </c>
      <c r="AG62" s="22">
        <f t="shared" ref="AG62:AP62" si="147">AG54*AG$16</f>
        <v>299999.99999999994</v>
      </c>
      <c r="AH62" s="22">
        <f t="shared" si="147"/>
        <v>660000.00000000012</v>
      </c>
      <c r="AI62" s="22">
        <f t="shared" si="147"/>
        <v>1091999.9999999998</v>
      </c>
      <c r="AJ62" s="22">
        <f t="shared" si="147"/>
        <v>1610400</v>
      </c>
      <c r="AK62" s="22">
        <f t="shared" si="147"/>
        <v>2232479.9999999991</v>
      </c>
      <c r="AL62" s="22">
        <f t="shared" si="147"/>
        <v>2978976.0000000014</v>
      </c>
      <c r="AM62" s="22">
        <f t="shared" si="147"/>
        <v>3874771.1999999988</v>
      </c>
      <c r="AN62" s="22">
        <f t="shared" si="147"/>
        <v>4949725.4399999985</v>
      </c>
      <c r="AO62" s="22">
        <f t="shared" si="147"/>
        <v>6239670.5279999943</v>
      </c>
      <c r="AP62" s="22">
        <f t="shared" si="147"/>
        <v>7787604.6336000031</v>
      </c>
      <c r="AQ62" s="5"/>
      <c r="AR62" s="163"/>
      <c r="AS62" s="163"/>
      <c r="AT62" s="20" t="s">
        <v>58</v>
      </c>
      <c r="AU62" s="22">
        <f t="shared" ref="AU62:BD62" si="148">AU54*AU$16</f>
        <v>324999.99999999994</v>
      </c>
      <c r="AV62" s="22">
        <f t="shared" si="148"/>
        <v>715000</v>
      </c>
      <c r="AW62" s="22">
        <f t="shared" si="148"/>
        <v>1182999.9999999998</v>
      </c>
      <c r="AX62" s="22">
        <f t="shared" si="148"/>
        <v>1744600.0000000005</v>
      </c>
      <c r="AY62" s="22">
        <f t="shared" si="148"/>
        <v>2418519.9999999995</v>
      </c>
      <c r="AZ62" s="22">
        <f t="shared" si="148"/>
        <v>3227224.0000000014</v>
      </c>
      <c r="BA62" s="22">
        <f t="shared" si="148"/>
        <v>4197668.8</v>
      </c>
      <c r="BB62" s="22">
        <f t="shared" si="148"/>
        <v>5362202.5599999996</v>
      </c>
      <c r="BC62" s="22">
        <f t="shared" si="148"/>
        <v>6759643.071999995</v>
      </c>
      <c r="BD62" s="22">
        <f t="shared" si="148"/>
        <v>8436571.6864000019</v>
      </c>
      <c r="BE62" s="5"/>
      <c r="BF62" s="163"/>
      <c r="BG62" s="163"/>
      <c r="BH62" s="20" t="s">
        <v>58</v>
      </c>
      <c r="BI62" s="22">
        <f t="shared" ref="BI62:BR62" si="149">BI54*BI$16</f>
        <v>349999.99999999994</v>
      </c>
      <c r="BJ62" s="22">
        <f t="shared" si="149"/>
        <v>770000.00000000012</v>
      </c>
      <c r="BK62" s="22">
        <f t="shared" si="149"/>
        <v>1274000</v>
      </c>
      <c r="BL62" s="22">
        <f t="shared" si="149"/>
        <v>1878800</v>
      </c>
      <c r="BM62" s="22">
        <f t="shared" si="149"/>
        <v>2604559.9999999995</v>
      </c>
      <c r="BN62" s="22">
        <f t="shared" si="149"/>
        <v>3475472.0000000009</v>
      </c>
      <c r="BO62" s="22">
        <f t="shared" si="149"/>
        <v>4520566.4000000004</v>
      </c>
      <c r="BP62" s="22">
        <f t="shared" si="149"/>
        <v>5774679.6799999988</v>
      </c>
      <c r="BQ62" s="22">
        <f t="shared" si="149"/>
        <v>7279615.6159999967</v>
      </c>
      <c r="BR62" s="22">
        <f t="shared" si="149"/>
        <v>9085538.7392000016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2.8333333333333332E-2</v>
      </c>
      <c r="F63" s="17">
        <f t="shared" ref="F63:N63" si="150">F$26*$D48</f>
        <v>2.7152777777777776E-2</v>
      </c>
      <c r="G63" s="17">
        <f t="shared" si="150"/>
        <v>2.6168981481481484E-2</v>
      </c>
      <c r="H63" s="17">
        <f t="shared" si="150"/>
        <v>2.5349151234567904E-2</v>
      </c>
      <c r="I63" s="17">
        <f t="shared" si="150"/>
        <v>2.466595936213992E-2</v>
      </c>
      <c r="J63" s="17">
        <f t="shared" si="150"/>
        <v>2.4096632801783265E-2</v>
      </c>
      <c r="K63" s="17">
        <f t="shared" si="150"/>
        <v>2.3622194001486053E-2</v>
      </c>
      <c r="L63" s="17">
        <f t="shared" si="150"/>
        <v>2.3226828334571712E-2</v>
      </c>
      <c r="M63" s="17">
        <f t="shared" si="150"/>
        <v>2.2897356945476427E-2</v>
      </c>
      <c r="N63" s="17">
        <f t="shared" si="150"/>
        <v>2.2622797454563689E-2</v>
      </c>
      <c r="P63" s="163" t="s">
        <v>17</v>
      </c>
      <c r="Q63" s="165" t="s">
        <v>41</v>
      </c>
      <c r="R63" s="16" t="s">
        <v>55</v>
      </c>
      <c r="S63" s="17">
        <f>S$26*$D48</f>
        <v>2.8333333333333332E-2</v>
      </c>
      <c r="T63" s="17">
        <f t="shared" ref="T63:AB63" si="151">T$26*$D48</f>
        <v>2.7152777777777776E-2</v>
      </c>
      <c r="U63" s="17">
        <f t="shared" si="151"/>
        <v>2.6168981481481484E-2</v>
      </c>
      <c r="V63" s="17">
        <f t="shared" si="151"/>
        <v>2.5349151234567904E-2</v>
      </c>
      <c r="W63" s="17">
        <f t="shared" si="151"/>
        <v>2.466595936213992E-2</v>
      </c>
      <c r="X63" s="17">
        <f t="shared" si="151"/>
        <v>2.4096632801783265E-2</v>
      </c>
      <c r="Y63" s="17">
        <f t="shared" si="151"/>
        <v>2.3622194001486053E-2</v>
      </c>
      <c r="Z63" s="17">
        <f t="shared" si="151"/>
        <v>2.3226828334571712E-2</v>
      </c>
      <c r="AA63" s="17">
        <f t="shared" si="151"/>
        <v>2.2897356945476427E-2</v>
      </c>
      <c r="AB63" s="17">
        <f t="shared" si="151"/>
        <v>2.2622797454563689E-2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2.8333333333333332E-2</v>
      </c>
      <c r="AH63" s="17">
        <f t="shared" ref="AH63:AP63" si="152">AH$26*$D48</f>
        <v>2.7152777777777776E-2</v>
      </c>
      <c r="AI63" s="17">
        <f t="shared" si="152"/>
        <v>2.6168981481481484E-2</v>
      </c>
      <c r="AJ63" s="17">
        <f t="shared" si="152"/>
        <v>2.5349151234567904E-2</v>
      </c>
      <c r="AK63" s="17">
        <f t="shared" si="152"/>
        <v>2.466595936213992E-2</v>
      </c>
      <c r="AL63" s="17">
        <f t="shared" si="152"/>
        <v>2.4096632801783265E-2</v>
      </c>
      <c r="AM63" s="17">
        <f t="shared" si="152"/>
        <v>2.3622194001486053E-2</v>
      </c>
      <c r="AN63" s="17">
        <f t="shared" si="152"/>
        <v>2.3226828334571712E-2</v>
      </c>
      <c r="AO63" s="17">
        <f t="shared" si="152"/>
        <v>2.2897356945476427E-2</v>
      </c>
      <c r="AP63" s="17">
        <f t="shared" si="152"/>
        <v>2.2622797454563689E-2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2.8333333333333332E-2</v>
      </c>
      <c r="AV63" s="17">
        <f t="shared" ref="AV63:BD63" si="153">AV$26*$D48</f>
        <v>2.7152777777777776E-2</v>
      </c>
      <c r="AW63" s="17">
        <f t="shared" si="153"/>
        <v>2.6168981481481484E-2</v>
      </c>
      <c r="AX63" s="17">
        <f t="shared" si="153"/>
        <v>2.5349151234567904E-2</v>
      </c>
      <c r="AY63" s="17">
        <f t="shared" si="153"/>
        <v>2.466595936213992E-2</v>
      </c>
      <c r="AZ63" s="17">
        <f t="shared" si="153"/>
        <v>2.4096632801783265E-2</v>
      </c>
      <c r="BA63" s="17">
        <f t="shared" si="153"/>
        <v>2.3622194001486053E-2</v>
      </c>
      <c r="BB63" s="17">
        <f t="shared" si="153"/>
        <v>2.3226828334571712E-2</v>
      </c>
      <c r="BC63" s="17">
        <f t="shared" si="153"/>
        <v>2.2897356945476427E-2</v>
      </c>
      <c r="BD63" s="17">
        <f t="shared" si="153"/>
        <v>2.2622797454563689E-2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2.8333333333333332E-2</v>
      </c>
      <c r="BJ63" s="17">
        <f t="shared" ref="BJ63:BR63" si="154">BJ$26*$D48</f>
        <v>2.7152777777777776E-2</v>
      </c>
      <c r="BK63" s="17">
        <f t="shared" si="154"/>
        <v>2.6168981481481484E-2</v>
      </c>
      <c r="BL63" s="17">
        <f t="shared" si="154"/>
        <v>2.5349151234567904E-2</v>
      </c>
      <c r="BM63" s="17">
        <f t="shared" si="154"/>
        <v>2.466595936213992E-2</v>
      </c>
      <c r="BN63" s="17">
        <f t="shared" si="154"/>
        <v>2.4096632801783265E-2</v>
      </c>
      <c r="BO63" s="17">
        <f t="shared" si="154"/>
        <v>2.3622194001486053E-2</v>
      </c>
      <c r="BP63" s="17">
        <f t="shared" si="154"/>
        <v>2.3226828334571712E-2</v>
      </c>
      <c r="BQ63" s="17">
        <f t="shared" si="154"/>
        <v>2.2897356945476427E-2</v>
      </c>
      <c r="BR63" s="17">
        <f t="shared" si="154"/>
        <v>2.2622797454563689E-2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2.6334040637860084E-2</v>
      </c>
      <c r="J64" s="18"/>
      <c r="K64" s="18"/>
      <c r="L64" s="18"/>
      <c r="M64" s="18"/>
      <c r="N64" s="18">
        <f>SUM(E63:N63)/10</f>
        <v>2.4813601272718155E-2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2.6334040637860084E-2</v>
      </c>
      <c r="X64" s="18"/>
      <c r="Y64" s="18"/>
      <c r="Z64" s="18"/>
      <c r="AA64" s="18"/>
      <c r="AB64" s="18">
        <f>SUM(S63:AB63)/10</f>
        <v>2.4813601272718155E-2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2.6334040637860084E-2</v>
      </c>
      <c r="AL64" s="18"/>
      <c r="AM64" s="18"/>
      <c r="AN64" s="18"/>
      <c r="AO64" s="18"/>
      <c r="AP64" s="18">
        <f>SUM(AG63:AP63)/10</f>
        <v>2.4813601272718155E-2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2.6334040637860084E-2</v>
      </c>
      <c r="AZ64" s="18"/>
      <c r="BA64" s="18"/>
      <c r="BB64" s="18"/>
      <c r="BC64" s="18"/>
      <c r="BD64" s="18">
        <f>SUM(AU63:BD63)/10</f>
        <v>2.4813601272718155E-2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2.6334040637860084E-2</v>
      </c>
      <c r="BN64" s="18"/>
      <c r="BO64" s="18"/>
      <c r="BP64" s="18"/>
      <c r="BQ64" s="18"/>
      <c r="BR64" s="18">
        <f>SUM(BI63:BR63)/10</f>
        <v>2.4813601272718155E-2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155">E$28*$D48</f>
        <v>2.8333333333333332E-2</v>
      </c>
      <c r="F65" s="17">
        <f t="shared" si="155"/>
        <v>5.5486111111111104E-2</v>
      </c>
      <c r="G65" s="17">
        <f t="shared" si="155"/>
        <v>8.1655092592592585E-2</v>
      </c>
      <c r="H65" s="17">
        <f t="shared" si="155"/>
        <v>0.10700424382716048</v>
      </c>
      <c r="I65" s="17">
        <f t="shared" si="155"/>
        <v>0.13167020318930039</v>
      </c>
      <c r="J65" s="17">
        <f t="shared" si="155"/>
        <v>0.15576683599108368</v>
      </c>
      <c r="K65" s="17">
        <f t="shared" si="155"/>
        <v>0.17938902999256973</v>
      </c>
      <c r="L65" s="17">
        <f t="shared" si="155"/>
        <v>0.20261585832714141</v>
      </c>
      <c r="M65" s="17">
        <f t="shared" si="155"/>
        <v>0.22551321527261786</v>
      </c>
      <c r="N65" s="17">
        <f t="shared" si="155"/>
        <v>0.24813601272718153</v>
      </c>
      <c r="P65" s="163"/>
      <c r="Q65" s="165"/>
      <c r="R65" s="16" t="s">
        <v>53</v>
      </c>
      <c r="S65" s="17">
        <f t="shared" ref="S65:AB65" si="156">S$28*$D48</f>
        <v>2.8333333333333332E-2</v>
      </c>
      <c r="T65" s="17">
        <f t="shared" si="156"/>
        <v>5.5486111111111104E-2</v>
      </c>
      <c r="U65" s="17">
        <f t="shared" si="156"/>
        <v>8.1655092592592585E-2</v>
      </c>
      <c r="V65" s="17">
        <f t="shared" si="156"/>
        <v>0.10700424382716048</v>
      </c>
      <c r="W65" s="17">
        <f t="shared" si="156"/>
        <v>0.13167020318930039</v>
      </c>
      <c r="X65" s="17">
        <f t="shared" si="156"/>
        <v>0.15576683599108368</v>
      </c>
      <c r="Y65" s="17">
        <f t="shared" si="156"/>
        <v>0.17938902999256973</v>
      </c>
      <c r="Z65" s="17">
        <f t="shared" si="156"/>
        <v>0.20261585832714141</v>
      </c>
      <c r="AA65" s="17">
        <f t="shared" si="156"/>
        <v>0.22551321527261786</v>
      </c>
      <c r="AB65" s="17">
        <f t="shared" si="156"/>
        <v>0.24813601272718153</v>
      </c>
      <c r="AC65" s="5"/>
      <c r="AD65" s="163"/>
      <c r="AE65" s="165"/>
      <c r="AF65" s="16" t="s">
        <v>53</v>
      </c>
      <c r="AG65" s="17">
        <f t="shared" ref="AG65:AP65" si="157">AG$28*$D48</f>
        <v>2.8333333333333332E-2</v>
      </c>
      <c r="AH65" s="17">
        <f t="shared" si="157"/>
        <v>5.5486111111111104E-2</v>
      </c>
      <c r="AI65" s="17">
        <f t="shared" si="157"/>
        <v>8.1655092592592585E-2</v>
      </c>
      <c r="AJ65" s="17">
        <f t="shared" si="157"/>
        <v>0.10700424382716048</v>
      </c>
      <c r="AK65" s="17">
        <f t="shared" si="157"/>
        <v>0.13167020318930039</v>
      </c>
      <c r="AL65" s="17">
        <f t="shared" si="157"/>
        <v>0.15576683599108368</v>
      </c>
      <c r="AM65" s="17">
        <f t="shared" si="157"/>
        <v>0.17938902999256973</v>
      </c>
      <c r="AN65" s="17">
        <f t="shared" si="157"/>
        <v>0.20261585832714141</v>
      </c>
      <c r="AO65" s="17">
        <f t="shared" si="157"/>
        <v>0.22551321527261786</v>
      </c>
      <c r="AP65" s="17">
        <f t="shared" si="157"/>
        <v>0.24813601272718153</v>
      </c>
      <c r="AQ65" s="5"/>
      <c r="AR65" s="163"/>
      <c r="AS65" s="165"/>
      <c r="AT65" s="16" t="s">
        <v>53</v>
      </c>
      <c r="AU65" s="17">
        <f t="shared" ref="AU65:BD65" si="158">AU$28*$D48</f>
        <v>2.8333333333333332E-2</v>
      </c>
      <c r="AV65" s="17">
        <f t="shared" si="158"/>
        <v>5.5486111111111104E-2</v>
      </c>
      <c r="AW65" s="17">
        <f t="shared" si="158"/>
        <v>8.1655092592592585E-2</v>
      </c>
      <c r="AX65" s="17">
        <f t="shared" si="158"/>
        <v>0.10700424382716048</v>
      </c>
      <c r="AY65" s="17">
        <f t="shared" si="158"/>
        <v>0.13167020318930039</v>
      </c>
      <c r="AZ65" s="17">
        <f t="shared" si="158"/>
        <v>0.15576683599108368</v>
      </c>
      <c r="BA65" s="17">
        <f t="shared" si="158"/>
        <v>0.17938902999256973</v>
      </c>
      <c r="BB65" s="17">
        <f t="shared" si="158"/>
        <v>0.20261585832714141</v>
      </c>
      <c r="BC65" s="17">
        <f t="shared" si="158"/>
        <v>0.22551321527261786</v>
      </c>
      <c r="BD65" s="17">
        <f t="shared" si="158"/>
        <v>0.24813601272718153</v>
      </c>
      <c r="BE65" s="5"/>
      <c r="BF65" s="163"/>
      <c r="BG65" s="165"/>
      <c r="BH65" s="16" t="s">
        <v>53</v>
      </c>
      <c r="BI65" s="17">
        <f t="shared" ref="BI65:BR65" si="159">BI$28*$D48</f>
        <v>2.8333333333333332E-2</v>
      </c>
      <c r="BJ65" s="17">
        <f t="shared" si="159"/>
        <v>5.5486111111111104E-2</v>
      </c>
      <c r="BK65" s="17">
        <f t="shared" si="159"/>
        <v>8.1655092592592585E-2</v>
      </c>
      <c r="BL65" s="17">
        <f t="shared" si="159"/>
        <v>0.10700424382716048</v>
      </c>
      <c r="BM65" s="17">
        <f t="shared" si="159"/>
        <v>0.13167020318930039</v>
      </c>
      <c r="BN65" s="17">
        <f t="shared" si="159"/>
        <v>0.15576683599108368</v>
      </c>
      <c r="BO65" s="17">
        <f t="shared" si="159"/>
        <v>0.17938902999256973</v>
      </c>
      <c r="BP65" s="17">
        <f t="shared" si="159"/>
        <v>0.20261585832714141</v>
      </c>
      <c r="BQ65" s="17">
        <f t="shared" si="159"/>
        <v>0.22551321527261786</v>
      </c>
      <c r="BR65" s="17">
        <f t="shared" si="159"/>
        <v>0.24813601272718153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160">10*E63</f>
        <v>0.28333333333333333</v>
      </c>
      <c r="F66" s="21">
        <f t="shared" si="160"/>
        <v>0.27152777777777776</v>
      </c>
      <c r="G66" s="21">
        <f t="shared" si="160"/>
        <v>0.26168981481481485</v>
      </c>
      <c r="H66" s="21">
        <f t="shared" si="160"/>
        <v>0.25349151234567902</v>
      </c>
      <c r="I66" s="21">
        <f t="shared" si="160"/>
        <v>0.24665959362139919</v>
      </c>
      <c r="J66" s="21">
        <f t="shared" si="160"/>
        <v>0.24096632801783263</v>
      </c>
      <c r="K66" s="21">
        <f t="shared" si="160"/>
        <v>0.23622194001486052</v>
      </c>
      <c r="L66" s="21">
        <f t="shared" si="160"/>
        <v>0.23226828334571711</v>
      </c>
      <c r="M66" s="21">
        <f t="shared" si="160"/>
        <v>0.22897356945476427</v>
      </c>
      <c r="N66" s="21">
        <f t="shared" si="160"/>
        <v>0.2262279745456369</v>
      </c>
      <c r="P66" s="163"/>
      <c r="Q66" s="163"/>
      <c r="R66" s="20" t="s">
        <v>57</v>
      </c>
      <c r="S66" s="21">
        <f t="shared" ref="S66:AB66" si="161">10*S63</f>
        <v>0.28333333333333333</v>
      </c>
      <c r="T66" s="21">
        <f t="shared" si="161"/>
        <v>0.27152777777777776</v>
      </c>
      <c r="U66" s="21">
        <f t="shared" si="161"/>
        <v>0.26168981481481485</v>
      </c>
      <c r="V66" s="21">
        <f t="shared" si="161"/>
        <v>0.25349151234567902</v>
      </c>
      <c r="W66" s="21">
        <f t="shared" si="161"/>
        <v>0.24665959362139919</v>
      </c>
      <c r="X66" s="21">
        <f t="shared" si="161"/>
        <v>0.24096632801783263</v>
      </c>
      <c r="Y66" s="21">
        <f t="shared" si="161"/>
        <v>0.23622194001486052</v>
      </c>
      <c r="Z66" s="21">
        <f t="shared" si="161"/>
        <v>0.23226828334571711</v>
      </c>
      <c r="AA66" s="21">
        <f t="shared" si="161"/>
        <v>0.22897356945476427</v>
      </c>
      <c r="AB66" s="21">
        <f t="shared" si="161"/>
        <v>0.2262279745456369</v>
      </c>
      <c r="AC66" s="5"/>
      <c r="AD66" s="163"/>
      <c r="AE66" s="163"/>
      <c r="AF66" s="20" t="s">
        <v>57</v>
      </c>
      <c r="AG66" s="21">
        <f t="shared" ref="AG66:AP66" si="162">10*AG63</f>
        <v>0.28333333333333333</v>
      </c>
      <c r="AH66" s="21">
        <f t="shared" si="162"/>
        <v>0.27152777777777776</v>
      </c>
      <c r="AI66" s="21">
        <f t="shared" si="162"/>
        <v>0.26168981481481485</v>
      </c>
      <c r="AJ66" s="21">
        <f t="shared" si="162"/>
        <v>0.25349151234567902</v>
      </c>
      <c r="AK66" s="21">
        <f t="shared" si="162"/>
        <v>0.24665959362139919</v>
      </c>
      <c r="AL66" s="21">
        <f t="shared" si="162"/>
        <v>0.24096632801783263</v>
      </c>
      <c r="AM66" s="21">
        <f t="shared" si="162"/>
        <v>0.23622194001486052</v>
      </c>
      <c r="AN66" s="21">
        <f t="shared" si="162"/>
        <v>0.23226828334571711</v>
      </c>
      <c r="AO66" s="21">
        <f t="shared" si="162"/>
        <v>0.22897356945476427</v>
      </c>
      <c r="AP66" s="21">
        <f t="shared" si="162"/>
        <v>0.2262279745456369</v>
      </c>
      <c r="AQ66" s="5"/>
      <c r="AR66" s="163"/>
      <c r="AS66" s="163"/>
      <c r="AT66" s="20" t="s">
        <v>57</v>
      </c>
      <c r="AU66" s="21">
        <f t="shared" ref="AU66:BD66" si="163">10*AU63</f>
        <v>0.28333333333333333</v>
      </c>
      <c r="AV66" s="21">
        <f t="shared" si="163"/>
        <v>0.27152777777777776</v>
      </c>
      <c r="AW66" s="21">
        <f t="shared" si="163"/>
        <v>0.26168981481481485</v>
      </c>
      <c r="AX66" s="21">
        <f t="shared" si="163"/>
        <v>0.25349151234567902</v>
      </c>
      <c r="AY66" s="21">
        <f t="shared" si="163"/>
        <v>0.24665959362139919</v>
      </c>
      <c r="AZ66" s="21">
        <f t="shared" si="163"/>
        <v>0.24096632801783263</v>
      </c>
      <c r="BA66" s="21">
        <f t="shared" si="163"/>
        <v>0.23622194001486052</v>
      </c>
      <c r="BB66" s="21">
        <f t="shared" si="163"/>
        <v>0.23226828334571711</v>
      </c>
      <c r="BC66" s="21">
        <f t="shared" si="163"/>
        <v>0.22897356945476427</v>
      </c>
      <c r="BD66" s="21">
        <f t="shared" si="163"/>
        <v>0.2262279745456369</v>
      </c>
      <c r="BE66" s="5"/>
      <c r="BF66" s="163"/>
      <c r="BG66" s="163"/>
      <c r="BH66" s="20" t="s">
        <v>57</v>
      </c>
      <c r="BI66" s="21">
        <f t="shared" ref="BI66:BR66" si="164">10*BI63</f>
        <v>0.28333333333333333</v>
      </c>
      <c r="BJ66" s="21">
        <f t="shared" si="164"/>
        <v>0.27152777777777776</v>
      </c>
      <c r="BK66" s="21">
        <f t="shared" si="164"/>
        <v>0.26168981481481485</v>
      </c>
      <c r="BL66" s="21">
        <f t="shared" si="164"/>
        <v>0.25349151234567902</v>
      </c>
      <c r="BM66" s="21">
        <f t="shared" si="164"/>
        <v>0.24665959362139919</v>
      </c>
      <c r="BN66" s="21">
        <f t="shared" si="164"/>
        <v>0.24096632801783263</v>
      </c>
      <c r="BO66" s="21">
        <f t="shared" si="164"/>
        <v>0.23622194001486052</v>
      </c>
      <c r="BP66" s="21">
        <f t="shared" si="164"/>
        <v>0.23226828334571711</v>
      </c>
      <c r="BQ66" s="21">
        <f t="shared" si="164"/>
        <v>0.22897356945476427</v>
      </c>
      <c r="BR66" s="21">
        <f t="shared" si="164"/>
        <v>0.2262279745456369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0.28333333333333333</v>
      </c>
      <c r="F67" s="21">
        <f t="shared" ref="F67:N67" si="165">10*F65</f>
        <v>0.55486111111111103</v>
      </c>
      <c r="G67" s="21">
        <f t="shared" si="165"/>
        <v>0.81655092592592582</v>
      </c>
      <c r="H67" s="21">
        <f t="shared" si="165"/>
        <v>1.0700424382716047</v>
      </c>
      <c r="I67" s="21">
        <f t="shared" si="165"/>
        <v>1.3167020318930041</v>
      </c>
      <c r="J67" s="21">
        <f t="shared" si="165"/>
        <v>1.5576683599108367</v>
      </c>
      <c r="K67" s="21">
        <f t="shared" si="165"/>
        <v>1.7938902999256974</v>
      </c>
      <c r="L67" s="21">
        <f t="shared" si="165"/>
        <v>2.026158583271414</v>
      </c>
      <c r="M67" s="21">
        <f t="shared" si="165"/>
        <v>2.2551321527261785</v>
      </c>
      <c r="N67" s="21">
        <f t="shared" si="165"/>
        <v>2.4813601272718153</v>
      </c>
      <c r="P67" s="163"/>
      <c r="Q67" s="163"/>
      <c r="R67" s="20" t="s">
        <v>58</v>
      </c>
      <c r="S67" s="21">
        <f>10*S65</f>
        <v>0.28333333333333333</v>
      </c>
      <c r="T67" s="21">
        <f t="shared" ref="T67:AB67" si="166">10*T65</f>
        <v>0.55486111111111103</v>
      </c>
      <c r="U67" s="21">
        <f t="shared" si="166"/>
        <v>0.81655092592592582</v>
      </c>
      <c r="V67" s="21">
        <f t="shared" si="166"/>
        <v>1.0700424382716047</v>
      </c>
      <c r="W67" s="21">
        <f t="shared" si="166"/>
        <v>1.3167020318930041</v>
      </c>
      <c r="X67" s="21">
        <f t="shared" si="166"/>
        <v>1.5576683599108367</v>
      </c>
      <c r="Y67" s="21">
        <f t="shared" si="166"/>
        <v>1.7938902999256974</v>
      </c>
      <c r="Z67" s="21">
        <f t="shared" si="166"/>
        <v>2.026158583271414</v>
      </c>
      <c r="AA67" s="21">
        <f t="shared" si="166"/>
        <v>2.2551321527261785</v>
      </c>
      <c r="AB67" s="21">
        <f t="shared" si="166"/>
        <v>2.4813601272718153</v>
      </c>
      <c r="AC67" s="5"/>
      <c r="AD67" s="163"/>
      <c r="AE67" s="163"/>
      <c r="AF67" s="20" t="s">
        <v>58</v>
      </c>
      <c r="AG67" s="21">
        <f>10*AG65</f>
        <v>0.28333333333333333</v>
      </c>
      <c r="AH67" s="21">
        <f t="shared" ref="AH67:AP67" si="167">10*AH65</f>
        <v>0.55486111111111103</v>
      </c>
      <c r="AI67" s="21">
        <f t="shared" si="167"/>
        <v>0.81655092592592582</v>
      </c>
      <c r="AJ67" s="21">
        <f t="shared" si="167"/>
        <v>1.0700424382716047</v>
      </c>
      <c r="AK67" s="21">
        <f t="shared" si="167"/>
        <v>1.3167020318930041</v>
      </c>
      <c r="AL67" s="21">
        <f t="shared" si="167"/>
        <v>1.5576683599108367</v>
      </c>
      <c r="AM67" s="21">
        <f t="shared" si="167"/>
        <v>1.7938902999256974</v>
      </c>
      <c r="AN67" s="21">
        <f t="shared" si="167"/>
        <v>2.026158583271414</v>
      </c>
      <c r="AO67" s="21">
        <f t="shared" si="167"/>
        <v>2.2551321527261785</v>
      </c>
      <c r="AP67" s="21">
        <f t="shared" si="167"/>
        <v>2.4813601272718153</v>
      </c>
      <c r="AQ67" s="5"/>
      <c r="AR67" s="163"/>
      <c r="AS67" s="163"/>
      <c r="AT67" s="20" t="s">
        <v>58</v>
      </c>
      <c r="AU67" s="21">
        <f>10*AU65</f>
        <v>0.28333333333333333</v>
      </c>
      <c r="AV67" s="21">
        <f t="shared" ref="AV67:BD67" si="168">10*AV65</f>
        <v>0.55486111111111103</v>
      </c>
      <c r="AW67" s="21">
        <f t="shared" si="168"/>
        <v>0.81655092592592582</v>
      </c>
      <c r="AX67" s="21">
        <f t="shared" si="168"/>
        <v>1.0700424382716047</v>
      </c>
      <c r="AY67" s="21">
        <f t="shared" si="168"/>
        <v>1.3167020318930041</v>
      </c>
      <c r="AZ67" s="21">
        <f t="shared" si="168"/>
        <v>1.5576683599108367</v>
      </c>
      <c r="BA67" s="21">
        <f t="shared" si="168"/>
        <v>1.7938902999256974</v>
      </c>
      <c r="BB67" s="21">
        <f t="shared" si="168"/>
        <v>2.026158583271414</v>
      </c>
      <c r="BC67" s="21">
        <f t="shared" si="168"/>
        <v>2.2551321527261785</v>
      </c>
      <c r="BD67" s="21">
        <f t="shared" si="168"/>
        <v>2.4813601272718153</v>
      </c>
      <c r="BE67" s="5"/>
      <c r="BF67" s="163"/>
      <c r="BG67" s="163"/>
      <c r="BH67" s="20" t="s">
        <v>58</v>
      </c>
      <c r="BI67" s="21">
        <f>10*BI65</f>
        <v>0.28333333333333333</v>
      </c>
      <c r="BJ67" s="21">
        <f t="shared" ref="BJ67:BR67" si="169">10*BJ65</f>
        <v>0.55486111111111103</v>
      </c>
      <c r="BK67" s="21">
        <f t="shared" si="169"/>
        <v>0.81655092592592582</v>
      </c>
      <c r="BL67" s="21">
        <f t="shared" si="169"/>
        <v>1.0700424382716047</v>
      </c>
      <c r="BM67" s="21">
        <f t="shared" si="169"/>
        <v>1.3167020318930041</v>
      </c>
      <c r="BN67" s="21">
        <f t="shared" si="169"/>
        <v>1.5576683599108367</v>
      </c>
      <c r="BO67" s="21">
        <f t="shared" si="169"/>
        <v>1.7938902999256974</v>
      </c>
      <c r="BP67" s="21">
        <f t="shared" si="169"/>
        <v>2.026158583271414</v>
      </c>
      <c r="BQ67" s="21">
        <f t="shared" si="169"/>
        <v>2.2551321527261785</v>
      </c>
      <c r="BR67" s="21">
        <f t="shared" si="169"/>
        <v>2.4813601272718153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3.4000000000000002E-2</v>
      </c>
      <c r="F68" s="17">
        <f t="shared" ref="F68:N68" si="170">F63*F$16/$E$4</f>
        <v>3.9099999999999996E-2</v>
      </c>
      <c r="G68" s="17">
        <f t="shared" si="170"/>
        <v>4.5220000000000003E-2</v>
      </c>
      <c r="H68" s="17">
        <f t="shared" si="170"/>
        <v>5.2564000000000007E-2</v>
      </c>
      <c r="I68" s="17">
        <f t="shared" si="170"/>
        <v>6.1376800000000002E-2</v>
      </c>
      <c r="J68" s="17">
        <f t="shared" si="170"/>
        <v>7.1952160000000001E-2</v>
      </c>
      <c r="K68" s="17">
        <f t="shared" si="170"/>
        <v>8.4642592000000003E-2</v>
      </c>
      <c r="L68" s="17">
        <f t="shared" si="170"/>
        <v>9.9871110400000004E-2</v>
      </c>
      <c r="M68" s="17">
        <f t="shared" si="170"/>
        <v>0.11814533248</v>
      </c>
      <c r="N68" s="17">
        <f t="shared" si="170"/>
        <v>0.14007439897599999</v>
      </c>
      <c r="P68" s="163"/>
      <c r="Q68" s="171" t="s">
        <v>45</v>
      </c>
      <c r="R68" s="16" t="s">
        <v>55</v>
      </c>
      <c r="S68" s="17">
        <f>S63*S$16/$E$4</f>
        <v>3.4000000000000002E-2</v>
      </c>
      <c r="T68" s="17">
        <f t="shared" ref="T68:AB68" si="171">T63*T$16/$E$4</f>
        <v>3.9099999999999996E-2</v>
      </c>
      <c r="U68" s="17">
        <f t="shared" si="171"/>
        <v>4.5220000000000003E-2</v>
      </c>
      <c r="V68" s="17">
        <f t="shared" si="171"/>
        <v>5.2564000000000007E-2</v>
      </c>
      <c r="W68" s="17">
        <f t="shared" si="171"/>
        <v>6.1376800000000002E-2</v>
      </c>
      <c r="X68" s="17">
        <f t="shared" si="171"/>
        <v>7.1952160000000001E-2</v>
      </c>
      <c r="Y68" s="17">
        <f t="shared" si="171"/>
        <v>8.4642592000000003E-2</v>
      </c>
      <c r="Z68" s="17">
        <f t="shared" si="171"/>
        <v>9.9871110400000004E-2</v>
      </c>
      <c r="AA68" s="17">
        <f t="shared" si="171"/>
        <v>0.11814533248</v>
      </c>
      <c r="AB68" s="17">
        <f t="shared" si="171"/>
        <v>0.14007439897599999</v>
      </c>
      <c r="AC68" s="5"/>
      <c r="AD68" s="163"/>
      <c r="AE68" s="171" t="s">
        <v>45</v>
      </c>
      <c r="AF68" s="16" t="s">
        <v>55</v>
      </c>
      <c r="AG68" s="17">
        <f>AG63*AG$16/$E$4</f>
        <v>3.4000000000000002E-2</v>
      </c>
      <c r="AH68" s="17">
        <f t="shared" ref="AH68:AP68" si="172">AH63*AH$16/$E$4</f>
        <v>3.9099999999999996E-2</v>
      </c>
      <c r="AI68" s="17">
        <f t="shared" si="172"/>
        <v>4.5220000000000003E-2</v>
      </c>
      <c r="AJ68" s="17">
        <f t="shared" si="172"/>
        <v>5.2564000000000007E-2</v>
      </c>
      <c r="AK68" s="17">
        <f t="shared" si="172"/>
        <v>6.1376800000000002E-2</v>
      </c>
      <c r="AL68" s="17">
        <f t="shared" si="172"/>
        <v>7.1952160000000001E-2</v>
      </c>
      <c r="AM68" s="17">
        <f t="shared" si="172"/>
        <v>8.4642592000000003E-2</v>
      </c>
      <c r="AN68" s="17">
        <f t="shared" si="172"/>
        <v>9.9871110400000004E-2</v>
      </c>
      <c r="AO68" s="17">
        <f t="shared" si="172"/>
        <v>0.11814533248</v>
      </c>
      <c r="AP68" s="17">
        <f t="shared" si="172"/>
        <v>0.14007439897599999</v>
      </c>
      <c r="AQ68" s="5"/>
      <c r="AR68" s="163"/>
      <c r="AS68" s="171" t="s">
        <v>45</v>
      </c>
      <c r="AT68" s="16" t="s">
        <v>55</v>
      </c>
      <c r="AU68" s="17">
        <f>AU63*AU$16/$E$4</f>
        <v>3.4000000000000002E-2</v>
      </c>
      <c r="AV68" s="17">
        <f t="shared" ref="AV68:BD68" si="173">AV63*AV$16/$E$4</f>
        <v>3.9099999999999996E-2</v>
      </c>
      <c r="AW68" s="17">
        <f t="shared" si="173"/>
        <v>4.5220000000000003E-2</v>
      </c>
      <c r="AX68" s="17">
        <f t="shared" si="173"/>
        <v>5.2564000000000007E-2</v>
      </c>
      <c r="AY68" s="17">
        <f t="shared" si="173"/>
        <v>6.1376800000000002E-2</v>
      </c>
      <c r="AZ68" s="17">
        <f t="shared" si="173"/>
        <v>7.1952160000000001E-2</v>
      </c>
      <c r="BA68" s="17">
        <f t="shared" si="173"/>
        <v>8.4642592000000003E-2</v>
      </c>
      <c r="BB68" s="17">
        <f t="shared" si="173"/>
        <v>9.9871110400000004E-2</v>
      </c>
      <c r="BC68" s="17">
        <f t="shared" si="173"/>
        <v>0.11814533248</v>
      </c>
      <c r="BD68" s="17">
        <f t="shared" si="173"/>
        <v>0.14007439897599999</v>
      </c>
      <c r="BE68" s="5"/>
      <c r="BF68" s="163"/>
      <c r="BG68" s="171" t="s">
        <v>45</v>
      </c>
      <c r="BH68" s="16" t="s">
        <v>55</v>
      </c>
      <c r="BI68" s="17">
        <f>BI63*BI$16/$E$4</f>
        <v>3.4000000000000002E-2</v>
      </c>
      <c r="BJ68" s="17">
        <f t="shared" ref="BJ68:BR68" si="174">BJ63*BJ$16/$E$4</f>
        <v>3.9099999999999996E-2</v>
      </c>
      <c r="BK68" s="17">
        <f t="shared" si="174"/>
        <v>4.5220000000000003E-2</v>
      </c>
      <c r="BL68" s="17">
        <f t="shared" si="174"/>
        <v>5.2564000000000007E-2</v>
      </c>
      <c r="BM68" s="17">
        <f t="shared" si="174"/>
        <v>6.1376800000000002E-2</v>
      </c>
      <c r="BN68" s="17">
        <f t="shared" si="174"/>
        <v>7.1952160000000001E-2</v>
      </c>
      <c r="BO68" s="17">
        <f t="shared" si="174"/>
        <v>8.4642592000000003E-2</v>
      </c>
      <c r="BP68" s="17">
        <f t="shared" si="174"/>
        <v>9.9871110400000004E-2</v>
      </c>
      <c r="BQ68" s="17">
        <f t="shared" si="174"/>
        <v>0.11814533248</v>
      </c>
      <c r="BR68" s="17">
        <f t="shared" si="174"/>
        <v>0.14007439897599999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4.6452160000000006E-2</v>
      </c>
      <c r="J69" s="18"/>
      <c r="K69" s="18"/>
      <c r="L69" s="18"/>
      <c r="M69" s="18"/>
      <c r="N69" s="18">
        <f>SUM(E68:N68)/10</f>
        <v>7.4694639385600017E-2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4.6452160000000006E-2</v>
      </c>
      <c r="X69" s="18"/>
      <c r="Y69" s="18"/>
      <c r="Z69" s="18"/>
      <c r="AA69" s="18"/>
      <c r="AB69" s="18">
        <f>SUM(S68:AB68)/10</f>
        <v>7.4694639385600017E-2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4.6452160000000006E-2</v>
      </c>
      <c r="AL69" s="18"/>
      <c r="AM69" s="18"/>
      <c r="AN69" s="18"/>
      <c r="AO69" s="18"/>
      <c r="AP69" s="18">
        <f>SUM(AG68:AP68)/10</f>
        <v>7.4694639385600017E-2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4.6452160000000006E-2</v>
      </c>
      <c r="AZ69" s="18"/>
      <c r="BA69" s="18"/>
      <c r="BB69" s="18"/>
      <c r="BC69" s="18"/>
      <c r="BD69" s="18">
        <f>SUM(AU68:BD68)/10</f>
        <v>7.4694639385600017E-2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4.6452160000000006E-2</v>
      </c>
      <c r="BN69" s="18"/>
      <c r="BO69" s="18"/>
      <c r="BP69" s="18"/>
      <c r="BQ69" s="18"/>
      <c r="BR69" s="18">
        <f>SUM(BI68:BR68)/10</f>
        <v>7.4694639385600017E-2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175">E66*E$16</f>
        <v>34000</v>
      </c>
      <c r="F70" s="24">
        <f t="shared" si="175"/>
        <v>39100</v>
      </c>
      <c r="G70" s="24">
        <f t="shared" si="175"/>
        <v>45220.000000000007</v>
      </c>
      <c r="H70" s="24">
        <f t="shared" si="175"/>
        <v>52564</v>
      </c>
      <c r="I70" s="24">
        <f t="shared" si="175"/>
        <v>61376.800000000003</v>
      </c>
      <c r="J70" s="24">
        <f t="shared" si="175"/>
        <v>71952.160000000003</v>
      </c>
      <c r="K70" s="24">
        <f t="shared" si="175"/>
        <v>84642.592000000004</v>
      </c>
      <c r="L70" s="24">
        <f t="shared" si="175"/>
        <v>99871.110400000005</v>
      </c>
      <c r="M70" s="24">
        <f t="shared" si="175"/>
        <v>118145.33248</v>
      </c>
      <c r="N70" s="24">
        <f t="shared" si="175"/>
        <v>140074.398976</v>
      </c>
      <c r="P70" s="163"/>
      <c r="Q70" s="163"/>
      <c r="R70" s="20" t="s">
        <v>57</v>
      </c>
      <c r="S70" s="24">
        <f t="shared" ref="S70:AB70" si="176">S66*S$16</f>
        <v>34000</v>
      </c>
      <c r="T70" s="24">
        <f t="shared" si="176"/>
        <v>39100</v>
      </c>
      <c r="U70" s="24">
        <f t="shared" si="176"/>
        <v>45220.000000000007</v>
      </c>
      <c r="V70" s="24">
        <f t="shared" si="176"/>
        <v>52564</v>
      </c>
      <c r="W70" s="24">
        <f t="shared" si="176"/>
        <v>61376.800000000003</v>
      </c>
      <c r="X70" s="24">
        <f t="shared" si="176"/>
        <v>71952.160000000003</v>
      </c>
      <c r="Y70" s="24">
        <f t="shared" si="176"/>
        <v>84642.592000000004</v>
      </c>
      <c r="Z70" s="24">
        <f t="shared" si="176"/>
        <v>99871.110400000005</v>
      </c>
      <c r="AA70" s="24">
        <f t="shared" si="176"/>
        <v>118145.33248</v>
      </c>
      <c r="AB70" s="24">
        <f t="shared" si="176"/>
        <v>140074.398976</v>
      </c>
      <c r="AC70" s="5"/>
      <c r="AD70" s="163"/>
      <c r="AE70" s="163"/>
      <c r="AF70" s="20" t="s">
        <v>57</v>
      </c>
      <c r="AG70" s="24">
        <f t="shared" ref="AG70:AP70" si="177">AG66*AG$16</f>
        <v>34000</v>
      </c>
      <c r="AH70" s="24">
        <f t="shared" si="177"/>
        <v>39100</v>
      </c>
      <c r="AI70" s="24">
        <f t="shared" si="177"/>
        <v>45220.000000000007</v>
      </c>
      <c r="AJ70" s="24">
        <f t="shared" si="177"/>
        <v>52564</v>
      </c>
      <c r="AK70" s="24">
        <f t="shared" si="177"/>
        <v>61376.800000000003</v>
      </c>
      <c r="AL70" s="24">
        <f t="shared" si="177"/>
        <v>71952.160000000003</v>
      </c>
      <c r="AM70" s="24">
        <f t="shared" si="177"/>
        <v>84642.592000000004</v>
      </c>
      <c r="AN70" s="24">
        <f t="shared" si="177"/>
        <v>99871.110400000005</v>
      </c>
      <c r="AO70" s="24">
        <f t="shared" si="177"/>
        <v>118145.33248</v>
      </c>
      <c r="AP70" s="24">
        <f t="shared" si="177"/>
        <v>140074.398976</v>
      </c>
      <c r="AQ70" s="5"/>
      <c r="AR70" s="163"/>
      <c r="AS70" s="163"/>
      <c r="AT70" s="20" t="s">
        <v>57</v>
      </c>
      <c r="AU70" s="24">
        <f t="shared" ref="AU70:BD70" si="178">AU66*AU$16</f>
        <v>34000</v>
      </c>
      <c r="AV70" s="24">
        <f t="shared" si="178"/>
        <v>39100</v>
      </c>
      <c r="AW70" s="24">
        <f t="shared" si="178"/>
        <v>45220.000000000007</v>
      </c>
      <c r="AX70" s="24">
        <f t="shared" si="178"/>
        <v>52564</v>
      </c>
      <c r="AY70" s="24">
        <f t="shared" si="178"/>
        <v>61376.800000000003</v>
      </c>
      <c r="AZ70" s="24">
        <f t="shared" si="178"/>
        <v>71952.160000000003</v>
      </c>
      <c r="BA70" s="24">
        <f t="shared" si="178"/>
        <v>84642.592000000004</v>
      </c>
      <c r="BB70" s="24">
        <f t="shared" si="178"/>
        <v>99871.110400000005</v>
      </c>
      <c r="BC70" s="24">
        <f t="shared" si="178"/>
        <v>118145.33248</v>
      </c>
      <c r="BD70" s="24">
        <f t="shared" si="178"/>
        <v>140074.398976</v>
      </c>
      <c r="BE70" s="5"/>
      <c r="BF70" s="163"/>
      <c r="BG70" s="163"/>
      <c r="BH70" s="20" t="s">
        <v>57</v>
      </c>
      <c r="BI70" s="24">
        <f t="shared" ref="BI70:BR70" si="179">BI66*BI$16</f>
        <v>34000</v>
      </c>
      <c r="BJ70" s="24">
        <f t="shared" si="179"/>
        <v>39100</v>
      </c>
      <c r="BK70" s="24">
        <f t="shared" si="179"/>
        <v>45220.000000000007</v>
      </c>
      <c r="BL70" s="24">
        <f t="shared" si="179"/>
        <v>52564</v>
      </c>
      <c r="BM70" s="24">
        <f t="shared" si="179"/>
        <v>61376.800000000003</v>
      </c>
      <c r="BN70" s="24">
        <f t="shared" si="179"/>
        <v>71952.160000000003</v>
      </c>
      <c r="BO70" s="24">
        <f t="shared" si="179"/>
        <v>84642.592000000004</v>
      </c>
      <c r="BP70" s="24">
        <f t="shared" si="179"/>
        <v>99871.110400000005</v>
      </c>
      <c r="BQ70" s="24">
        <f t="shared" si="179"/>
        <v>118145.33248</v>
      </c>
      <c r="BR70" s="24">
        <f t="shared" si="179"/>
        <v>140074.398976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46452.159999999996</v>
      </c>
      <c r="J71" s="24"/>
      <c r="K71" s="24"/>
      <c r="L71" s="24"/>
      <c r="M71" s="24"/>
      <c r="N71" s="24">
        <f>SUM(E70:N70)/10</f>
        <v>74694.639385600007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46452.159999999996</v>
      </c>
      <c r="X71" s="24"/>
      <c r="Y71" s="24"/>
      <c r="Z71" s="24"/>
      <c r="AA71" s="24"/>
      <c r="AB71" s="24">
        <f>SUM(S70:AB70)/10</f>
        <v>74694.639385600007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46452.159999999996</v>
      </c>
      <c r="AL71" s="24"/>
      <c r="AM71" s="24"/>
      <c r="AN71" s="24"/>
      <c r="AO71" s="24"/>
      <c r="AP71" s="24">
        <f>SUM(AG70:AP70)/10</f>
        <v>74694.639385600007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46452.159999999996</v>
      </c>
      <c r="AZ71" s="24"/>
      <c r="BA71" s="24"/>
      <c r="BB71" s="24"/>
      <c r="BC71" s="24"/>
      <c r="BD71" s="24">
        <f>SUM(AU70:BD70)/10</f>
        <v>74694.639385600007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46452.159999999996</v>
      </c>
      <c r="BN71" s="24"/>
      <c r="BO71" s="24"/>
      <c r="BP71" s="24"/>
      <c r="BQ71" s="24"/>
      <c r="BR71" s="24">
        <f>SUM(BI70:BR70)/10</f>
        <v>74694.639385600007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34000</v>
      </c>
      <c r="F72" s="25">
        <f t="shared" ref="F72:N72" si="180">E72+F70</f>
        <v>73100</v>
      </c>
      <c r="G72" s="25">
        <f t="shared" si="180"/>
        <v>118320</v>
      </c>
      <c r="H72" s="25">
        <f t="shared" si="180"/>
        <v>170884</v>
      </c>
      <c r="I72" s="25">
        <f t="shared" si="180"/>
        <v>232260.8</v>
      </c>
      <c r="J72" s="25">
        <f t="shared" si="180"/>
        <v>304212.95999999996</v>
      </c>
      <c r="K72" s="25">
        <f t="shared" si="180"/>
        <v>388855.55199999997</v>
      </c>
      <c r="L72" s="25">
        <f t="shared" si="180"/>
        <v>488726.66239999997</v>
      </c>
      <c r="M72" s="25">
        <f t="shared" si="180"/>
        <v>606871.99488000001</v>
      </c>
      <c r="N72" s="25">
        <f t="shared" si="180"/>
        <v>746946.39385600004</v>
      </c>
      <c r="P72" s="163"/>
      <c r="Q72" s="163"/>
      <c r="R72" s="20" t="s">
        <v>58</v>
      </c>
      <c r="S72" s="25">
        <f>S70</f>
        <v>34000</v>
      </c>
      <c r="T72" s="25">
        <f t="shared" ref="T72:AB72" si="181">S72+T70</f>
        <v>73100</v>
      </c>
      <c r="U72" s="25">
        <f t="shared" si="181"/>
        <v>118320</v>
      </c>
      <c r="V72" s="25">
        <f t="shared" si="181"/>
        <v>170884</v>
      </c>
      <c r="W72" s="25">
        <f t="shared" si="181"/>
        <v>232260.8</v>
      </c>
      <c r="X72" s="25">
        <f t="shared" si="181"/>
        <v>304212.95999999996</v>
      </c>
      <c r="Y72" s="25">
        <f t="shared" si="181"/>
        <v>388855.55199999997</v>
      </c>
      <c r="Z72" s="25">
        <f t="shared" si="181"/>
        <v>488726.66239999997</v>
      </c>
      <c r="AA72" s="25">
        <f t="shared" si="181"/>
        <v>606871.99488000001</v>
      </c>
      <c r="AB72" s="25">
        <f t="shared" si="181"/>
        <v>746946.39385600004</v>
      </c>
      <c r="AC72" s="5"/>
      <c r="AD72" s="163"/>
      <c r="AE72" s="163"/>
      <c r="AF72" s="20" t="s">
        <v>58</v>
      </c>
      <c r="AG72" s="25">
        <f>AG70</f>
        <v>34000</v>
      </c>
      <c r="AH72" s="25">
        <f t="shared" ref="AH72:AP72" si="182">AG72+AH70</f>
        <v>73100</v>
      </c>
      <c r="AI72" s="25">
        <f t="shared" si="182"/>
        <v>118320</v>
      </c>
      <c r="AJ72" s="25">
        <f t="shared" si="182"/>
        <v>170884</v>
      </c>
      <c r="AK72" s="25">
        <f t="shared" si="182"/>
        <v>232260.8</v>
      </c>
      <c r="AL72" s="25">
        <f t="shared" si="182"/>
        <v>304212.95999999996</v>
      </c>
      <c r="AM72" s="25">
        <f t="shared" si="182"/>
        <v>388855.55199999997</v>
      </c>
      <c r="AN72" s="25">
        <f t="shared" si="182"/>
        <v>488726.66239999997</v>
      </c>
      <c r="AO72" s="25">
        <f t="shared" si="182"/>
        <v>606871.99488000001</v>
      </c>
      <c r="AP72" s="25">
        <f t="shared" si="182"/>
        <v>746946.39385600004</v>
      </c>
      <c r="AQ72" s="5"/>
      <c r="AR72" s="163"/>
      <c r="AS72" s="163"/>
      <c r="AT72" s="20" t="s">
        <v>58</v>
      </c>
      <c r="AU72" s="25">
        <f>AU70</f>
        <v>34000</v>
      </c>
      <c r="AV72" s="25">
        <f t="shared" ref="AV72:BD72" si="183">AU72+AV70</f>
        <v>73100</v>
      </c>
      <c r="AW72" s="25">
        <f t="shared" si="183"/>
        <v>118320</v>
      </c>
      <c r="AX72" s="25">
        <f t="shared" si="183"/>
        <v>170884</v>
      </c>
      <c r="AY72" s="25">
        <f t="shared" si="183"/>
        <v>232260.8</v>
      </c>
      <c r="AZ72" s="25">
        <f t="shared" si="183"/>
        <v>304212.95999999996</v>
      </c>
      <c r="BA72" s="25">
        <f t="shared" si="183"/>
        <v>388855.55199999997</v>
      </c>
      <c r="BB72" s="25">
        <f t="shared" si="183"/>
        <v>488726.66239999997</v>
      </c>
      <c r="BC72" s="25">
        <f t="shared" si="183"/>
        <v>606871.99488000001</v>
      </c>
      <c r="BD72" s="25">
        <f t="shared" si="183"/>
        <v>746946.39385600004</v>
      </c>
      <c r="BE72" s="5"/>
      <c r="BF72" s="163"/>
      <c r="BG72" s="163"/>
      <c r="BH72" s="20" t="s">
        <v>58</v>
      </c>
      <c r="BI72" s="25">
        <f>BI70</f>
        <v>34000</v>
      </c>
      <c r="BJ72" s="25">
        <f t="shared" ref="BJ72:BR72" si="184">BI72+BJ70</f>
        <v>73100</v>
      </c>
      <c r="BK72" s="25">
        <f t="shared" si="184"/>
        <v>118320</v>
      </c>
      <c r="BL72" s="25">
        <f t="shared" si="184"/>
        <v>170884</v>
      </c>
      <c r="BM72" s="25">
        <f t="shared" si="184"/>
        <v>232260.8</v>
      </c>
      <c r="BN72" s="25">
        <f t="shared" si="184"/>
        <v>304212.95999999996</v>
      </c>
      <c r="BO72" s="25">
        <f t="shared" si="184"/>
        <v>388855.55199999997</v>
      </c>
      <c r="BP72" s="25">
        <f t="shared" si="184"/>
        <v>488726.66239999997</v>
      </c>
      <c r="BQ72" s="25">
        <f t="shared" si="184"/>
        <v>606871.99488000001</v>
      </c>
      <c r="BR72" s="25">
        <f t="shared" si="184"/>
        <v>746946.39385600004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3.4000000000000002E-2</v>
      </c>
      <c r="F73" s="17">
        <f>F65*F$16/$E$4-E73</f>
        <v>4.5899999999999982E-2</v>
      </c>
      <c r="G73" s="17">
        <f>G65*G$16/$E$4-F73-E73</f>
        <v>6.1199999999999991E-2</v>
      </c>
      <c r="H73" s="17">
        <f>H65*H$16/$E$4-G73-F73-E73</f>
        <v>8.0784000000000009E-2</v>
      </c>
      <c r="I73" s="17">
        <f>I65*I$16/$E$4-H73-G73-F73-E73</f>
        <v>0.10575359999999998</v>
      </c>
      <c r="J73" s="17">
        <f>J65*J$16/$E$4-I73-H73-G73-F73-E73</f>
        <v>0.13747968000000008</v>
      </c>
      <c r="K73" s="17">
        <f>K65*K$16/$E$4-J73-I73-H73-G73-F73-E73</f>
        <v>0.17766604799999994</v>
      </c>
      <c r="L73" s="17">
        <f>L65*L$16/$E$4-K73-J73-I73-H73-G73-F73-E73</f>
        <v>0.22842777599999983</v>
      </c>
      <c r="M73" s="17">
        <f>M65*M$16/$E$4-L73-K73-J73-I73-H73-G73-F73-E73</f>
        <v>0.29238755327999999</v>
      </c>
      <c r="N73" s="17">
        <f>N65*N$16/$E$4-M73-L73-K73-J73-I73-H73-G73-F73-E73</f>
        <v>0.37279413043200005</v>
      </c>
      <c r="P73" s="163"/>
      <c r="Q73" s="171" t="s">
        <v>44</v>
      </c>
      <c r="R73" s="16" t="s">
        <v>55</v>
      </c>
      <c r="S73" s="17">
        <f>S65*S$16/$E$4</f>
        <v>3.4000000000000002E-2</v>
      </c>
      <c r="T73" s="17">
        <f>T65*T$16/$E$4-S73</f>
        <v>4.5899999999999982E-2</v>
      </c>
      <c r="U73" s="17">
        <f>U65*U$16/$E$4-T73-S73</f>
        <v>6.1199999999999991E-2</v>
      </c>
      <c r="V73" s="17">
        <f>V65*V$16/$E$4-U73-T73-S73</f>
        <v>8.0784000000000009E-2</v>
      </c>
      <c r="W73" s="17">
        <f>W65*W$16/$E$4-V73-U73-T73-S73</f>
        <v>0.10575359999999998</v>
      </c>
      <c r="X73" s="17">
        <f>X65*X$16/$E$4-W73-V73-U73-T73-S73</f>
        <v>0.13747968000000008</v>
      </c>
      <c r="Y73" s="17">
        <f>Y65*Y$16/$E$4-X73-W73-V73-U73-T73-S73</f>
        <v>0.17766604799999994</v>
      </c>
      <c r="Z73" s="17">
        <f>Z65*Z$16/$E$4-Y73-X73-W73-V73-U73-T73-S73</f>
        <v>0.22842777599999983</v>
      </c>
      <c r="AA73" s="17">
        <f>AA65*AA$16/$E$4-Z73-Y73-X73-W73-V73-U73-T73-S73</f>
        <v>0.29238755327999999</v>
      </c>
      <c r="AB73" s="17">
        <f>AB65*AB$16/$E$4-AA73-Z73-Y73-X73-W73-V73-U73-T73-S73</f>
        <v>0.37279413043200005</v>
      </c>
      <c r="AC73" s="5"/>
      <c r="AD73" s="163"/>
      <c r="AE73" s="171" t="s">
        <v>44</v>
      </c>
      <c r="AF73" s="16" t="s">
        <v>55</v>
      </c>
      <c r="AG73" s="17">
        <f>AG65*AG$16/$E$4</f>
        <v>3.4000000000000002E-2</v>
      </c>
      <c r="AH73" s="17">
        <f>AH65*AH$16/$E$4-AG73</f>
        <v>4.5899999999999982E-2</v>
      </c>
      <c r="AI73" s="17">
        <f>AI65*AI$16/$E$4-AH73-AG73</f>
        <v>6.1199999999999991E-2</v>
      </c>
      <c r="AJ73" s="17">
        <f>AJ65*AJ$16/$E$4-AI73-AH73-AG73</f>
        <v>8.0784000000000009E-2</v>
      </c>
      <c r="AK73" s="17">
        <f>AK65*AK$16/$E$4-AJ73-AI73-AH73-AG73</f>
        <v>0.10575359999999998</v>
      </c>
      <c r="AL73" s="17">
        <f>AL65*AL$16/$E$4-AK73-AJ73-AI73-AH73-AG73</f>
        <v>0.13747968000000008</v>
      </c>
      <c r="AM73" s="17">
        <f>AM65*AM$16/$E$4-AL73-AK73-AJ73-AI73-AH73-AG73</f>
        <v>0.17766604799999994</v>
      </c>
      <c r="AN73" s="17">
        <f>AN65*AN$16/$E$4-AM73-AL73-AK73-AJ73-AI73-AH73-AG73</f>
        <v>0.22842777599999983</v>
      </c>
      <c r="AO73" s="17">
        <f>AO65*AO$16/$E$4-AN73-AM73-AL73-AK73-AJ73-AI73-AH73-AG73</f>
        <v>0.29238755327999999</v>
      </c>
      <c r="AP73" s="17">
        <f>AP65*AP$16/$E$4-AO73-AN73-AM73-AL73-AK73-AJ73-AI73-AH73-AG73</f>
        <v>0.37279413043200005</v>
      </c>
      <c r="AQ73" s="5"/>
      <c r="AR73" s="163"/>
      <c r="AS73" s="171" t="s">
        <v>44</v>
      </c>
      <c r="AT73" s="16" t="s">
        <v>55</v>
      </c>
      <c r="AU73" s="17">
        <f>AU65*AU$16/$E$4</f>
        <v>3.4000000000000002E-2</v>
      </c>
      <c r="AV73" s="17">
        <f>AV65*AV$16/$E$4-AU73</f>
        <v>4.5899999999999982E-2</v>
      </c>
      <c r="AW73" s="17">
        <f>AW65*AW$16/$E$4-AV73-AU73</f>
        <v>6.1199999999999991E-2</v>
      </c>
      <c r="AX73" s="17">
        <f>AX65*AX$16/$E$4-AW73-AV73-AU73</f>
        <v>8.0784000000000009E-2</v>
      </c>
      <c r="AY73" s="17">
        <f>AY65*AY$16/$E$4-AX73-AW73-AV73-AU73</f>
        <v>0.10575359999999998</v>
      </c>
      <c r="AZ73" s="17">
        <f>AZ65*AZ$16/$E$4-AY73-AX73-AW73-AV73-AU73</f>
        <v>0.13747968000000008</v>
      </c>
      <c r="BA73" s="17">
        <f>BA65*BA$16/$E$4-AZ73-AY73-AX73-AW73-AV73-AU73</f>
        <v>0.17766604799999994</v>
      </c>
      <c r="BB73" s="17">
        <f>BB65*BB$16/$E$4-BA73-AZ73-AY73-AX73-AW73-AV73-AU73</f>
        <v>0.22842777599999983</v>
      </c>
      <c r="BC73" s="17">
        <f>BC65*BC$16/$E$4-BB73-BA73-AZ73-AY73-AX73-AW73-AV73-AU73</f>
        <v>0.29238755327999999</v>
      </c>
      <c r="BD73" s="17">
        <f>BD65*BD$16/$E$4-BC73-BB73-BA73-AZ73-AY73-AX73-AW73-AV73-AU73</f>
        <v>0.37279413043200005</v>
      </c>
      <c r="BE73" s="5"/>
      <c r="BF73" s="163"/>
      <c r="BG73" s="171" t="s">
        <v>44</v>
      </c>
      <c r="BH73" s="16" t="s">
        <v>55</v>
      </c>
      <c r="BI73" s="17">
        <f>BI65*BI$16/$E$4</f>
        <v>3.4000000000000002E-2</v>
      </c>
      <c r="BJ73" s="17">
        <f>BJ65*BJ$16/$E$4-BI73</f>
        <v>4.5899999999999982E-2</v>
      </c>
      <c r="BK73" s="17">
        <f>BK65*BK$16/$E$4-BJ73-BI73</f>
        <v>6.1199999999999991E-2</v>
      </c>
      <c r="BL73" s="17">
        <f>BL65*BL$16/$E$4-BK73-BJ73-BI73</f>
        <v>8.0784000000000009E-2</v>
      </c>
      <c r="BM73" s="17">
        <f>BM65*BM$16/$E$4-BL73-BK73-BJ73-BI73</f>
        <v>0.10575359999999998</v>
      </c>
      <c r="BN73" s="17">
        <f>BN65*BN$16/$E$4-BM73-BL73-BK73-BJ73-BI73</f>
        <v>0.13747968000000008</v>
      </c>
      <c r="BO73" s="17">
        <f>BO65*BO$16/$E$4-BN73-BM73-BL73-BK73-BJ73-BI73</f>
        <v>0.17766604799999994</v>
      </c>
      <c r="BP73" s="17">
        <f>BP65*BP$16/$E$4-BO73-BN73-BM73-BL73-BK73-BJ73-BI73</f>
        <v>0.22842777599999983</v>
      </c>
      <c r="BQ73" s="17">
        <f>BQ65*BQ$16/$E$4-BP73-BO73-BN73-BM73-BL73-BK73-BJ73-BI73</f>
        <v>0.29238755327999999</v>
      </c>
      <c r="BR73" s="17">
        <f>BR65*BR$16/$E$4-BQ73-BP73-BO73-BN73-BM73-BL73-BK73-BJ73-BI73</f>
        <v>0.37279413043200005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6.5527519999999992E-2</v>
      </c>
      <c r="J74" s="18"/>
      <c r="K74" s="18"/>
      <c r="L74" s="18"/>
      <c r="M74" s="18"/>
      <c r="N74" s="18">
        <f>SUM(E73:N73)/10</f>
        <v>0.15363927877119998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6.5527519999999992E-2</v>
      </c>
      <c r="X74" s="18"/>
      <c r="Y74" s="18"/>
      <c r="Z74" s="18"/>
      <c r="AA74" s="18"/>
      <c r="AB74" s="18">
        <f>SUM(S73:AB73)/10</f>
        <v>0.15363927877119998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6.5527519999999992E-2</v>
      </c>
      <c r="AL74" s="18"/>
      <c r="AM74" s="18"/>
      <c r="AN74" s="18"/>
      <c r="AO74" s="18"/>
      <c r="AP74" s="18">
        <f>SUM(AG73:AP73)/10</f>
        <v>0.15363927877119998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6.5527519999999992E-2</v>
      </c>
      <c r="AZ74" s="18"/>
      <c r="BA74" s="18"/>
      <c r="BB74" s="18"/>
      <c r="BC74" s="18"/>
      <c r="BD74" s="18">
        <f>SUM(AU73:BD73)/10</f>
        <v>0.15363927877119998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6.5527519999999992E-2</v>
      </c>
      <c r="BN74" s="18"/>
      <c r="BO74" s="18"/>
      <c r="BP74" s="18"/>
      <c r="BQ74" s="18"/>
      <c r="BR74" s="18">
        <f>SUM(BI73:BR73)/10</f>
        <v>0.15363927877119998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34000</v>
      </c>
      <c r="F75" s="24">
        <f>F77-E77</f>
        <v>45899.999999999985</v>
      </c>
      <c r="G75" s="24">
        <f>G77-F77</f>
        <v>61199.999999999985</v>
      </c>
      <c r="H75" s="24">
        <f t="shared" ref="H75:N75" si="185">H77-G77</f>
        <v>80783.999999999971</v>
      </c>
      <c r="I75" s="24">
        <f t="shared" si="185"/>
        <v>105753.60000000003</v>
      </c>
      <c r="J75" s="24">
        <f t="shared" si="185"/>
        <v>137479.68000000005</v>
      </c>
      <c r="K75" s="24">
        <f t="shared" si="185"/>
        <v>177666.04800000007</v>
      </c>
      <c r="L75" s="24">
        <f t="shared" si="185"/>
        <v>228427.77599999972</v>
      </c>
      <c r="M75" s="24">
        <f t="shared" si="185"/>
        <v>292387.55328000011</v>
      </c>
      <c r="N75" s="24">
        <f t="shared" si="185"/>
        <v>372794.13043199992</v>
      </c>
      <c r="P75" s="163"/>
      <c r="Q75" s="163"/>
      <c r="R75" s="20" t="s">
        <v>57</v>
      </c>
      <c r="S75" s="24">
        <f>S77</f>
        <v>34000</v>
      </c>
      <c r="T75" s="24">
        <f>T77-S77</f>
        <v>45899.999999999985</v>
      </c>
      <c r="U75" s="24">
        <f>U77-T77</f>
        <v>61199.999999999985</v>
      </c>
      <c r="V75" s="24">
        <f t="shared" ref="V75:AB75" si="186">V77-U77</f>
        <v>80783.999999999971</v>
      </c>
      <c r="W75" s="24">
        <f t="shared" si="186"/>
        <v>105753.60000000003</v>
      </c>
      <c r="X75" s="24">
        <f t="shared" si="186"/>
        <v>137479.68000000005</v>
      </c>
      <c r="Y75" s="24">
        <f t="shared" si="186"/>
        <v>177666.04800000007</v>
      </c>
      <c r="Z75" s="24">
        <f t="shared" si="186"/>
        <v>228427.77599999972</v>
      </c>
      <c r="AA75" s="24">
        <f t="shared" si="186"/>
        <v>292387.55328000011</v>
      </c>
      <c r="AB75" s="24">
        <f t="shared" si="186"/>
        <v>372794.13043199992</v>
      </c>
      <c r="AC75" s="5"/>
      <c r="AD75" s="163"/>
      <c r="AE75" s="163"/>
      <c r="AF75" s="20" t="s">
        <v>57</v>
      </c>
      <c r="AG75" s="24">
        <f>AG77</f>
        <v>34000</v>
      </c>
      <c r="AH75" s="24">
        <f>AH77-AG77</f>
        <v>45899.999999999985</v>
      </c>
      <c r="AI75" s="24">
        <f>AI77-AH77</f>
        <v>61199.999999999985</v>
      </c>
      <c r="AJ75" s="24">
        <f t="shared" ref="AJ75:AP75" si="187">AJ77-AI77</f>
        <v>80783.999999999971</v>
      </c>
      <c r="AK75" s="24">
        <f t="shared" si="187"/>
        <v>105753.60000000003</v>
      </c>
      <c r="AL75" s="24">
        <f t="shared" si="187"/>
        <v>137479.68000000005</v>
      </c>
      <c r="AM75" s="24">
        <f t="shared" si="187"/>
        <v>177666.04800000007</v>
      </c>
      <c r="AN75" s="24">
        <f t="shared" si="187"/>
        <v>228427.77599999972</v>
      </c>
      <c r="AO75" s="24">
        <f t="shared" si="187"/>
        <v>292387.55328000011</v>
      </c>
      <c r="AP75" s="24">
        <f t="shared" si="187"/>
        <v>372794.13043199992</v>
      </c>
      <c r="AQ75" s="5"/>
      <c r="AR75" s="163"/>
      <c r="AS75" s="163"/>
      <c r="AT75" s="20" t="s">
        <v>57</v>
      </c>
      <c r="AU75" s="24">
        <f>AU77</f>
        <v>34000</v>
      </c>
      <c r="AV75" s="24">
        <f>AV77-AU77</f>
        <v>45899.999999999985</v>
      </c>
      <c r="AW75" s="24">
        <f>AW77-AV77</f>
        <v>61199.999999999985</v>
      </c>
      <c r="AX75" s="24">
        <f t="shared" ref="AX75:BD75" si="188">AX77-AW77</f>
        <v>80783.999999999971</v>
      </c>
      <c r="AY75" s="24">
        <f t="shared" si="188"/>
        <v>105753.60000000003</v>
      </c>
      <c r="AZ75" s="24">
        <f t="shared" si="188"/>
        <v>137479.68000000005</v>
      </c>
      <c r="BA75" s="24">
        <f t="shared" si="188"/>
        <v>177666.04800000007</v>
      </c>
      <c r="BB75" s="24">
        <f t="shared" si="188"/>
        <v>228427.77599999972</v>
      </c>
      <c r="BC75" s="24">
        <f t="shared" si="188"/>
        <v>292387.55328000011</v>
      </c>
      <c r="BD75" s="24">
        <f t="shared" si="188"/>
        <v>372794.13043199992</v>
      </c>
      <c r="BE75" s="5"/>
      <c r="BF75" s="163"/>
      <c r="BG75" s="163"/>
      <c r="BH75" s="20" t="s">
        <v>57</v>
      </c>
      <c r="BI75" s="24">
        <f>BI77</f>
        <v>34000</v>
      </c>
      <c r="BJ75" s="24">
        <f>BJ77-BI77</f>
        <v>45899.999999999985</v>
      </c>
      <c r="BK75" s="24">
        <f>BK77-BJ77</f>
        <v>61199.999999999985</v>
      </c>
      <c r="BL75" s="24">
        <f t="shared" ref="BL75:BR75" si="189">BL77-BK77</f>
        <v>80783.999999999971</v>
      </c>
      <c r="BM75" s="24">
        <f t="shared" si="189"/>
        <v>105753.60000000003</v>
      </c>
      <c r="BN75" s="24">
        <f t="shared" si="189"/>
        <v>137479.68000000005</v>
      </c>
      <c r="BO75" s="24">
        <f t="shared" si="189"/>
        <v>177666.04800000007</v>
      </c>
      <c r="BP75" s="24">
        <f t="shared" si="189"/>
        <v>228427.77599999972</v>
      </c>
      <c r="BQ75" s="24">
        <f t="shared" si="189"/>
        <v>292387.55328000011</v>
      </c>
      <c r="BR75" s="24">
        <f t="shared" si="189"/>
        <v>372794.13043199992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65527.519999999997</v>
      </c>
      <c r="J76" s="24"/>
      <c r="K76" s="24"/>
      <c r="L76" s="24"/>
      <c r="M76" s="24"/>
      <c r="N76" s="24">
        <f>SUM(E75:N75)/10</f>
        <v>153639.27877119998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65527.519999999997</v>
      </c>
      <c r="X76" s="24"/>
      <c r="Y76" s="24"/>
      <c r="Z76" s="24"/>
      <c r="AA76" s="24"/>
      <c r="AB76" s="24">
        <f>SUM(S75:AB75)/10</f>
        <v>153639.27877119998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65527.519999999997</v>
      </c>
      <c r="AL76" s="24"/>
      <c r="AM76" s="24"/>
      <c r="AN76" s="24"/>
      <c r="AO76" s="24"/>
      <c r="AP76" s="24">
        <f>SUM(AG75:AP75)/10</f>
        <v>153639.27877119998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65527.519999999997</v>
      </c>
      <c r="AZ76" s="24"/>
      <c r="BA76" s="24"/>
      <c r="BB76" s="24"/>
      <c r="BC76" s="24"/>
      <c r="BD76" s="24">
        <f>SUM(AU75:BD75)/10</f>
        <v>153639.27877119998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65527.519999999997</v>
      </c>
      <c r="BN76" s="24"/>
      <c r="BO76" s="24"/>
      <c r="BP76" s="24"/>
      <c r="BQ76" s="24"/>
      <c r="BR76" s="24">
        <f>SUM(BI75:BR75)/10</f>
        <v>153639.27877119998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190">E67*E$16</f>
        <v>34000</v>
      </c>
      <c r="F77" s="25">
        <f t="shared" si="190"/>
        <v>79899.999999999985</v>
      </c>
      <c r="G77" s="25">
        <f t="shared" si="190"/>
        <v>141099.99999999997</v>
      </c>
      <c r="H77" s="25">
        <f t="shared" si="190"/>
        <v>221883.99999999994</v>
      </c>
      <c r="I77" s="25">
        <f t="shared" si="190"/>
        <v>327637.59999999998</v>
      </c>
      <c r="J77" s="25">
        <f t="shared" si="190"/>
        <v>465117.28</v>
      </c>
      <c r="K77" s="25">
        <f t="shared" si="190"/>
        <v>642783.3280000001</v>
      </c>
      <c r="L77" s="25">
        <f t="shared" si="190"/>
        <v>871211.10399999982</v>
      </c>
      <c r="M77" s="25">
        <f t="shared" si="190"/>
        <v>1163598.6572799999</v>
      </c>
      <c r="N77" s="25">
        <f t="shared" si="190"/>
        <v>1536392.7877119998</v>
      </c>
      <c r="P77" s="163"/>
      <c r="Q77" s="163"/>
      <c r="R77" s="20" t="s">
        <v>58</v>
      </c>
      <c r="S77" s="25">
        <f t="shared" ref="S77:AB77" si="191">S67*S$16</f>
        <v>34000</v>
      </c>
      <c r="T77" s="25">
        <f t="shared" si="191"/>
        <v>79899.999999999985</v>
      </c>
      <c r="U77" s="25">
        <f t="shared" si="191"/>
        <v>141099.99999999997</v>
      </c>
      <c r="V77" s="25">
        <f t="shared" si="191"/>
        <v>221883.99999999994</v>
      </c>
      <c r="W77" s="25">
        <f t="shared" si="191"/>
        <v>327637.59999999998</v>
      </c>
      <c r="X77" s="25">
        <f t="shared" si="191"/>
        <v>465117.28</v>
      </c>
      <c r="Y77" s="25">
        <f t="shared" si="191"/>
        <v>642783.3280000001</v>
      </c>
      <c r="Z77" s="25">
        <f t="shared" si="191"/>
        <v>871211.10399999982</v>
      </c>
      <c r="AA77" s="25">
        <f t="shared" si="191"/>
        <v>1163598.6572799999</v>
      </c>
      <c r="AB77" s="25">
        <f t="shared" si="191"/>
        <v>1536392.7877119998</v>
      </c>
      <c r="AC77" s="5"/>
      <c r="AD77" s="163"/>
      <c r="AE77" s="163"/>
      <c r="AF77" s="20" t="s">
        <v>58</v>
      </c>
      <c r="AG77" s="25">
        <f t="shared" ref="AG77:AP77" si="192">AG67*AG$16</f>
        <v>34000</v>
      </c>
      <c r="AH77" s="25">
        <f t="shared" si="192"/>
        <v>79899.999999999985</v>
      </c>
      <c r="AI77" s="25">
        <f t="shared" si="192"/>
        <v>141099.99999999997</v>
      </c>
      <c r="AJ77" s="25">
        <f t="shared" si="192"/>
        <v>221883.99999999994</v>
      </c>
      <c r="AK77" s="25">
        <f t="shared" si="192"/>
        <v>327637.59999999998</v>
      </c>
      <c r="AL77" s="25">
        <f t="shared" si="192"/>
        <v>465117.28</v>
      </c>
      <c r="AM77" s="25">
        <f t="shared" si="192"/>
        <v>642783.3280000001</v>
      </c>
      <c r="AN77" s="25">
        <f t="shared" si="192"/>
        <v>871211.10399999982</v>
      </c>
      <c r="AO77" s="25">
        <f t="shared" si="192"/>
        <v>1163598.6572799999</v>
      </c>
      <c r="AP77" s="25">
        <f t="shared" si="192"/>
        <v>1536392.7877119998</v>
      </c>
      <c r="AQ77" s="5"/>
      <c r="AR77" s="163"/>
      <c r="AS77" s="163"/>
      <c r="AT77" s="20" t="s">
        <v>58</v>
      </c>
      <c r="AU77" s="25">
        <f t="shared" ref="AU77:BD77" si="193">AU67*AU$16</f>
        <v>34000</v>
      </c>
      <c r="AV77" s="25">
        <f t="shared" si="193"/>
        <v>79899.999999999985</v>
      </c>
      <c r="AW77" s="25">
        <f t="shared" si="193"/>
        <v>141099.99999999997</v>
      </c>
      <c r="AX77" s="25">
        <f t="shared" si="193"/>
        <v>221883.99999999994</v>
      </c>
      <c r="AY77" s="25">
        <f t="shared" si="193"/>
        <v>327637.59999999998</v>
      </c>
      <c r="AZ77" s="25">
        <f t="shared" si="193"/>
        <v>465117.28</v>
      </c>
      <c r="BA77" s="25">
        <f t="shared" si="193"/>
        <v>642783.3280000001</v>
      </c>
      <c r="BB77" s="25">
        <f t="shared" si="193"/>
        <v>871211.10399999982</v>
      </c>
      <c r="BC77" s="25">
        <f t="shared" si="193"/>
        <v>1163598.6572799999</v>
      </c>
      <c r="BD77" s="25">
        <f t="shared" si="193"/>
        <v>1536392.7877119998</v>
      </c>
      <c r="BE77" s="5"/>
      <c r="BF77" s="163"/>
      <c r="BG77" s="163"/>
      <c r="BH77" s="20" t="s">
        <v>58</v>
      </c>
      <c r="BI77" s="25">
        <f t="shared" ref="BI77:BR77" si="194">BI67*BI$16</f>
        <v>34000</v>
      </c>
      <c r="BJ77" s="25">
        <f t="shared" si="194"/>
        <v>79899.999999999985</v>
      </c>
      <c r="BK77" s="25">
        <f t="shared" si="194"/>
        <v>141099.99999999997</v>
      </c>
      <c r="BL77" s="25">
        <f t="shared" si="194"/>
        <v>221883.99999999994</v>
      </c>
      <c r="BM77" s="25">
        <f t="shared" si="194"/>
        <v>327637.59999999998</v>
      </c>
      <c r="BN77" s="25">
        <f t="shared" si="194"/>
        <v>465117.28</v>
      </c>
      <c r="BO77" s="25">
        <f t="shared" si="194"/>
        <v>642783.3280000001</v>
      </c>
      <c r="BP77" s="25">
        <f t="shared" si="194"/>
        <v>871211.10399999982</v>
      </c>
      <c r="BQ77" s="25">
        <f t="shared" si="194"/>
        <v>1163598.6572799999</v>
      </c>
      <c r="BR77" s="25">
        <f t="shared" si="194"/>
        <v>1536392.7877119998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195">E50+E63-E124</f>
        <v>0.14291666666666664</v>
      </c>
      <c r="F78" s="17">
        <f t="shared" si="195"/>
        <v>0.12263888888888895</v>
      </c>
      <c r="G78" s="17">
        <f t="shared" si="195"/>
        <v>0.10574074074074064</v>
      </c>
      <c r="H78" s="17">
        <f t="shared" si="195"/>
        <v>9.1658950617284046E-2</v>
      </c>
      <c r="I78" s="17">
        <f t="shared" si="195"/>
        <v>7.9924125514403241E-2</v>
      </c>
      <c r="J78" s="17">
        <f t="shared" si="195"/>
        <v>7.0145104595336225E-2</v>
      </c>
      <c r="K78" s="17">
        <f t="shared" si="195"/>
        <v>6.1995920496113327E-2</v>
      </c>
      <c r="L78" s="17">
        <f t="shared" si="195"/>
        <v>5.5204933746761123E-2</v>
      </c>
      <c r="M78" s="17">
        <f t="shared" si="195"/>
        <v>4.9545778122300807E-2</v>
      </c>
      <c r="N78" s="17">
        <f t="shared" si="195"/>
        <v>4.4829815101917581E-2</v>
      </c>
      <c r="P78" s="163" t="s">
        <v>18</v>
      </c>
      <c r="Q78" s="165" t="s">
        <v>41</v>
      </c>
      <c r="R78" s="16" t="s">
        <v>55</v>
      </c>
      <c r="S78" s="17">
        <f t="shared" ref="S78:AB78" si="196">S50+S63-S124</f>
        <v>0.16374999999999995</v>
      </c>
      <c r="T78" s="17">
        <f t="shared" si="196"/>
        <v>0.14000000000000007</v>
      </c>
      <c r="U78" s="17">
        <f t="shared" si="196"/>
        <v>0.12020833333333325</v>
      </c>
      <c r="V78" s="17">
        <f t="shared" si="196"/>
        <v>0.10371527777777786</v>
      </c>
      <c r="W78" s="17">
        <f t="shared" si="196"/>
        <v>8.9971064814814775E-2</v>
      </c>
      <c r="X78" s="17">
        <f t="shared" si="196"/>
        <v>7.8517554012345822E-2</v>
      </c>
      <c r="Y78" s="17">
        <f t="shared" si="196"/>
        <v>6.8972961676954658E-2</v>
      </c>
      <c r="Z78" s="17">
        <f t="shared" si="196"/>
        <v>6.1019134730795566E-2</v>
      </c>
      <c r="AA78" s="17">
        <f t="shared" si="196"/>
        <v>5.4390945608996183E-2</v>
      </c>
      <c r="AB78" s="17">
        <f t="shared" si="196"/>
        <v>4.8867454674163716E-2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197">AG50+AG63-AG124</f>
        <v>0.18458333333333327</v>
      </c>
      <c r="AH78" s="17">
        <f t="shared" si="197"/>
        <v>0.15736111111111117</v>
      </c>
      <c r="AI78" s="17">
        <f t="shared" si="197"/>
        <v>0.13467592592592584</v>
      </c>
      <c r="AJ78" s="17">
        <f t="shared" si="197"/>
        <v>0.11577160493827168</v>
      </c>
      <c r="AK78" s="17">
        <f t="shared" si="197"/>
        <v>0.10001800411522628</v>
      </c>
      <c r="AL78" s="17">
        <f t="shared" si="197"/>
        <v>8.689000342935542E-2</v>
      </c>
      <c r="AM78" s="17">
        <f t="shared" si="197"/>
        <v>7.595000285779599E-2</v>
      </c>
      <c r="AN78" s="17">
        <f t="shared" si="197"/>
        <v>6.6833335714830008E-2</v>
      </c>
      <c r="AO78" s="17">
        <f t="shared" si="197"/>
        <v>5.9236113095691545E-2</v>
      </c>
      <c r="AP78" s="17">
        <f t="shared" si="197"/>
        <v>5.2905094246409864E-2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198">AU50+AU63-AU124</f>
        <v>0.20541666666666664</v>
      </c>
      <c r="AV78" s="17">
        <f t="shared" si="198"/>
        <v>0.17472222222222228</v>
      </c>
      <c r="AW78" s="17">
        <f t="shared" si="198"/>
        <v>0.14914351851851843</v>
      </c>
      <c r="AX78" s="17">
        <f t="shared" si="198"/>
        <v>0.12782793209876553</v>
      </c>
      <c r="AY78" s="17">
        <f t="shared" si="198"/>
        <v>0.11006494341563781</v>
      </c>
      <c r="AZ78" s="17">
        <f t="shared" si="198"/>
        <v>9.5262452846365045E-2</v>
      </c>
      <c r="BA78" s="17">
        <f t="shared" si="198"/>
        <v>8.2927044038637349E-2</v>
      </c>
      <c r="BB78" s="17">
        <f t="shared" si="198"/>
        <v>7.2647536698864451E-2</v>
      </c>
      <c r="BC78" s="17">
        <f t="shared" si="198"/>
        <v>6.4081280582386921E-2</v>
      </c>
      <c r="BD78" s="17">
        <f t="shared" si="198"/>
        <v>5.6942733818655999E-2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199">BI50+BI63-BI124</f>
        <v>0.22624999999999995</v>
      </c>
      <c r="BJ78" s="17">
        <f t="shared" si="199"/>
        <v>0.19208333333333338</v>
      </c>
      <c r="BK78" s="17">
        <f t="shared" si="199"/>
        <v>0.16361111111111104</v>
      </c>
      <c r="BL78" s="17">
        <f t="shared" si="199"/>
        <v>0.13988425925925935</v>
      </c>
      <c r="BM78" s="17">
        <f t="shared" si="199"/>
        <v>0.12011188271604932</v>
      </c>
      <c r="BN78" s="17">
        <f t="shared" si="199"/>
        <v>0.10363490226337464</v>
      </c>
      <c r="BO78" s="17">
        <f t="shared" si="199"/>
        <v>8.990408521947868E-2</v>
      </c>
      <c r="BP78" s="17">
        <f t="shared" si="199"/>
        <v>7.8461737682898894E-2</v>
      </c>
      <c r="BQ78" s="17">
        <f t="shared" si="199"/>
        <v>6.8926448069082297E-2</v>
      </c>
      <c r="BR78" s="17">
        <f t="shared" si="199"/>
        <v>6.0980373390902148E-2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0.10857587448559669</v>
      </c>
      <c r="J79" s="17"/>
      <c r="K79" s="17"/>
      <c r="L79" s="17"/>
      <c r="M79" s="17"/>
      <c r="N79" s="18">
        <f>SUM(E78:N78)/10</f>
        <v>8.2460092449041247E-2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0.12352893518518518</v>
      </c>
      <c r="X79" s="17"/>
      <c r="Y79" s="17"/>
      <c r="Z79" s="17"/>
      <c r="AA79" s="17"/>
      <c r="AB79" s="18">
        <f>SUM(S78:AB78)/10</f>
        <v>9.2941272662918184E-2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0.13848199588477367</v>
      </c>
      <c r="AL79" s="17"/>
      <c r="AM79" s="17"/>
      <c r="AN79" s="17"/>
      <c r="AO79" s="17"/>
      <c r="AP79" s="18">
        <f>SUM(AG78:AP78)/10</f>
        <v>0.10342245287679511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0.15343505658436213</v>
      </c>
      <c r="AZ79" s="17"/>
      <c r="BA79" s="17"/>
      <c r="BB79" s="17"/>
      <c r="BC79" s="17"/>
      <c r="BD79" s="18">
        <f>SUM(AU78:BD78)/10</f>
        <v>0.11390363309067206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0.16838811728395059</v>
      </c>
      <c r="BN79" s="17"/>
      <c r="BO79" s="17"/>
      <c r="BP79" s="17"/>
      <c r="BQ79" s="17"/>
      <c r="BR79" s="18">
        <f>SUM(BI78:BR78)/10</f>
        <v>0.12438481330454898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200">E52+E65-E126</f>
        <v>0.14291666666666661</v>
      </c>
      <c r="F80" s="17">
        <f t="shared" si="200"/>
        <v>0.26555555555555566</v>
      </c>
      <c r="G80" s="17">
        <f t="shared" si="200"/>
        <v>0.37129629629629601</v>
      </c>
      <c r="H80" s="17">
        <f t="shared" si="200"/>
        <v>0.46295524691358048</v>
      </c>
      <c r="I80" s="17">
        <f t="shared" si="200"/>
        <v>0.54287937242798312</v>
      </c>
      <c r="J80" s="17">
        <f t="shared" si="200"/>
        <v>0.61302447702332075</v>
      </c>
      <c r="K80" s="17">
        <f t="shared" si="200"/>
        <v>0.67502039751943244</v>
      </c>
      <c r="L80" s="17">
        <f t="shared" si="200"/>
        <v>0.73022533126619371</v>
      </c>
      <c r="M80" s="17">
        <f t="shared" si="200"/>
        <v>0.7797711093884927</v>
      </c>
      <c r="N80" s="17">
        <f t="shared" si="200"/>
        <v>0.82460092449041433</v>
      </c>
      <c r="P80" s="163"/>
      <c r="Q80" s="165"/>
      <c r="R80" s="16" t="s">
        <v>53</v>
      </c>
      <c r="S80" s="17">
        <f t="shared" ref="S80:AB80" si="201">S52+S65-S126</f>
        <v>0.16374999999999995</v>
      </c>
      <c r="T80" s="17">
        <f t="shared" si="201"/>
        <v>0.30375000000000013</v>
      </c>
      <c r="U80" s="17">
        <f t="shared" si="201"/>
        <v>0.42395833333333321</v>
      </c>
      <c r="V80" s="17">
        <f t="shared" si="201"/>
        <v>0.52767361111111133</v>
      </c>
      <c r="W80" s="17">
        <f t="shared" si="201"/>
        <v>0.61764467592592565</v>
      </c>
      <c r="X80" s="17">
        <f t="shared" si="201"/>
        <v>0.6961622299382727</v>
      </c>
      <c r="Y80" s="17">
        <f t="shared" si="201"/>
        <v>0.76513519161522581</v>
      </c>
      <c r="Z80" s="17">
        <f t="shared" si="201"/>
        <v>0.82615432634602159</v>
      </c>
      <c r="AA80" s="17">
        <f t="shared" si="201"/>
        <v>0.8805452719550162</v>
      </c>
      <c r="AB80" s="17">
        <f t="shared" si="201"/>
        <v>0.92941272662918351</v>
      </c>
      <c r="AC80" s="5"/>
      <c r="AD80" s="163"/>
      <c r="AE80" s="165"/>
      <c r="AF80" s="16" t="s">
        <v>53</v>
      </c>
      <c r="AG80" s="17">
        <f t="shared" ref="AG80:AP80" si="202">AG52+AG65-AG126</f>
        <v>0.18458333333333327</v>
      </c>
      <c r="AH80" s="17">
        <f t="shared" si="202"/>
        <v>0.34194444444444455</v>
      </c>
      <c r="AI80" s="17">
        <f t="shared" si="202"/>
        <v>0.47662037037037019</v>
      </c>
      <c r="AJ80" s="17">
        <f t="shared" si="202"/>
        <v>0.59239197530864218</v>
      </c>
      <c r="AK80" s="17">
        <f t="shared" si="202"/>
        <v>0.69240997942386795</v>
      </c>
      <c r="AL80" s="17">
        <f t="shared" si="202"/>
        <v>0.77929998285322444</v>
      </c>
      <c r="AM80" s="17">
        <f t="shared" si="202"/>
        <v>0.85524998571101918</v>
      </c>
      <c r="AN80" s="17">
        <f t="shared" si="202"/>
        <v>0.92208332142584926</v>
      </c>
      <c r="AO80" s="17">
        <f t="shared" si="202"/>
        <v>0.98131943452153947</v>
      </c>
      <c r="AP80" s="17">
        <f t="shared" si="202"/>
        <v>1.0342245287679526</v>
      </c>
      <c r="AQ80" s="5"/>
      <c r="AR80" s="163"/>
      <c r="AS80" s="165"/>
      <c r="AT80" s="16" t="s">
        <v>53</v>
      </c>
      <c r="AU80" s="17">
        <f t="shared" ref="AU80:BD80" si="203">AU52+AU65-AU126</f>
        <v>0.20541666666666664</v>
      </c>
      <c r="AV80" s="17">
        <f t="shared" si="203"/>
        <v>0.38013888888888897</v>
      </c>
      <c r="AW80" s="17">
        <f t="shared" si="203"/>
        <v>0.52928240740740728</v>
      </c>
      <c r="AX80" s="17">
        <f t="shared" si="203"/>
        <v>0.65711033950617315</v>
      </c>
      <c r="AY80" s="17">
        <f t="shared" si="203"/>
        <v>0.76717528292181048</v>
      </c>
      <c r="AZ80" s="17">
        <f t="shared" si="203"/>
        <v>0.86243773576817662</v>
      </c>
      <c r="BA80" s="17">
        <f t="shared" si="203"/>
        <v>0.94536477980681277</v>
      </c>
      <c r="BB80" s="17">
        <f t="shared" si="203"/>
        <v>1.0180123165056771</v>
      </c>
      <c r="BC80" s="17">
        <f t="shared" si="203"/>
        <v>1.0820935970880627</v>
      </c>
      <c r="BD80" s="17">
        <f t="shared" si="203"/>
        <v>1.1390363309067215</v>
      </c>
      <c r="BE80" s="5"/>
      <c r="BF80" s="163"/>
      <c r="BG80" s="165"/>
      <c r="BH80" s="16" t="s">
        <v>53</v>
      </c>
      <c r="BI80" s="17">
        <f t="shared" ref="BI80:BR80" si="204">BI52+BI65-BI126</f>
        <v>0.22624999999999995</v>
      </c>
      <c r="BJ80" s="17">
        <f t="shared" si="204"/>
        <v>0.4183333333333335</v>
      </c>
      <c r="BK80" s="17">
        <f t="shared" si="204"/>
        <v>0.58194444444444438</v>
      </c>
      <c r="BL80" s="17">
        <f t="shared" si="204"/>
        <v>0.721828703703704</v>
      </c>
      <c r="BM80" s="17">
        <f t="shared" si="204"/>
        <v>0.84194058641975278</v>
      </c>
      <c r="BN80" s="17">
        <f t="shared" si="204"/>
        <v>0.94557548868312835</v>
      </c>
      <c r="BO80" s="17">
        <f t="shared" si="204"/>
        <v>1.0354795739026061</v>
      </c>
      <c r="BP80" s="17">
        <f t="shared" si="204"/>
        <v>1.1139413115855048</v>
      </c>
      <c r="BQ80" s="17">
        <f t="shared" si="204"/>
        <v>1.1828677596545862</v>
      </c>
      <c r="BR80" s="17">
        <f t="shared" si="204"/>
        <v>1.2438481330454909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1.4291666666666663</v>
      </c>
      <c r="F81" s="21">
        <f t="shared" ref="F81:N81" si="205">10*F78</f>
        <v>1.2263888888888894</v>
      </c>
      <c r="G81" s="21">
        <f t="shared" si="205"/>
        <v>1.0574074074074065</v>
      </c>
      <c r="H81" s="21">
        <f t="shared" si="205"/>
        <v>0.91658950617284041</v>
      </c>
      <c r="I81" s="21">
        <f t="shared" si="205"/>
        <v>0.79924125514403244</v>
      </c>
      <c r="J81" s="21">
        <f t="shared" si="205"/>
        <v>0.70145104595336227</v>
      </c>
      <c r="K81" s="21">
        <f t="shared" si="205"/>
        <v>0.61995920496113333</v>
      </c>
      <c r="L81" s="21">
        <f t="shared" si="205"/>
        <v>0.5520493374676112</v>
      </c>
      <c r="M81" s="21">
        <f t="shared" si="205"/>
        <v>0.4954577812230081</v>
      </c>
      <c r="N81" s="21">
        <f t="shared" si="205"/>
        <v>0.44829815101917581</v>
      </c>
      <c r="P81" s="163"/>
      <c r="Q81" s="163"/>
      <c r="R81" s="20" t="s">
        <v>57</v>
      </c>
      <c r="S81" s="21">
        <f>10*S78</f>
        <v>1.6374999999999995</v>
      </c>
      <c r="T81" s="21">
        <f t="shared" ref="T81:AB81" si="206">10*T78</f>
        <v>1.4000000000000008</v>
      </c>
      <c r="U81" s="21">
        <f t="shared" si="206"/>
        <v>1.2020833333333325</v>
      </c>
      <c r="V81" s="21">
        <f t="shared" si="206"/>
        <v>1.0371527777777787</v>
      </c>
      <c r="W81" s="21">
        <f t="shared" si="206"/>
        <v>0.89971064814814772</v>
      </c>
      <c r="X81" s="21">
        <f t="shared" si="206"/>
        <v>0.78517554012345825</v>
      </c>
      <c r="Y81" s="21">
        <f t="shared" si="206"/>
        <v>0.68972961676954658</v>
      </c>
      <c r="Z81" s="21">
        <f t="shared" si="206"/>
        <v>0.61019134730795566</v>
      </c>
      <c r="AA81" s="21">
        <f t="shared" si="206"/>
        <v>0.54390945608996177</v>
      </c>
      <c r="AB81" s="21">
        <f t="shared" si="206"/>
        <v>0.48867454674163713</v>
      </c>
      <c r="AC81" s="5"/>
      <c r="AD81" s="163"/>
      <c r="AE81" s="163"/>
      <c r="AF81" s="20" t="s">
        <v>57</v>
      </c>
      <c r="AG81" s="21">
        <f>10*AG78</f>
        <v>1.8458333333333328</v>
      </c>
      <c r="AH81" s="21">
        <f t="shared" ref="AH81:AP81" si="207">10*AH78</f>
        <v>1.5736111111111117</v>
      </c>
      <c r="AI81" s="21">
        <f t="shared" si="207"/>
        <v>1.3467592592592583</v>
      </c>
      <c r="AJ81" s="21">
        <f t="shared" si="207"/>
        <v>1.1577160493827168</v>
      </c>
      <c r="AK81" s="21">
        <f t="shared" si="207"/>
        <v>1.0001800411522628</v>
      </c>
      <c r="AL81" s="21">
        <f t="shared" si="207"/>
        <v>0.86890003429355422</v>
      </c>
      <c r="AM81" s="21">
        <f t="shared" si="207"/>
        <v>0.75950002857795984</v>
      </c>
      <c r="AN81" s="21">
        <f t="shared" si="207"/>
        <v>0.66833335714830011</v>
      </c>
      <c r="AO81" s="21">
        <f t="shared" si="207"/>
        <v>0.59236113095691545</v>
      </c>
      <c r="AP81" s="21">
        <f t="shared" si="207"/>
        <v>0.52905094246409867</v>
      </c>
      <c r="AQ81" s="5"/>
      <c r="AR81" s="163"/>
      <c r="AS81" s="163"/>
      <c r="AT81" s="20" t="s">
        <v>57</v>
      </c>
      <c r="AU81" s="21">
        <f>10*AU78</f>
        <v>2.0541666666666663</v>
      </c>
      <c r="AV81" s="21">
        <f t="shared" ref="AV81:BD81" si="208">10*AV78</f>
        <v>1.7472222222222227</v>
      </c>
      <c r="AW81" s="21">
        <f t="shared" si="208"/>
        <v>1.4914351851851841</v>
      </c>
      <c r="AX81" s="21">
        <f t="shared" si="208"/>
        <v>1.2782793209876553</v>
      </c>
      <c r="AY81" s="21">
        <f t="shared" si="208"/>
        <v>1.1006494341563782</v>
      </c>
      <c r="AZ81" s="21">
        <f t="shared" si="208"/>
        <v>0.95262452846365042</v>
      </c>
      <c r="BA81" s="21">
        <f t="shared" si="208"/>
        <v>0.82927044038637354</v>
      </c>
      <c r="BB81" s="21">
        <f t="shared" si="208"/>
        <v>0.72647536698864457</v>
      </c>
      <c r="BC81" s="21">
        <f t="shared" si="208"/>
        <v>0.64081280582386924</v>
      </c>
      <c r="BD81" s="21">
        <f t="shared" si="208"/>
        <v>0.56942733818655999</v>
      </c>
      <c r="BE81" s="5"/>
      <c r="BF81" s="163"/>
      <c r="BG81" s="163"/>
      <c r="BH81" s="20" t="s">
        <v>57</v>
      </c>
      <c r="BI81" s="21">
        <f>10*BI78</f>
        <v>2.2624999999999993</v>
      </c>
      <c r="BJ81" s="21">
        <f t="shared" ref="BJ81:BR81" si="209">10*BJ78</f>
        <v>1.9208333333333338</v>
      </c>
      <c r="BK81" s="21">
        <f t="shared" si="209"/>
        <v>1.6361111111111104</v>
      </c>
      <c r="BL81" s="21">
        <f t="shared" si="209"/>
        <v>1.3988425925925934</v>
      </c>
      <c r="BM81" s="21">
        <f t="shared" si="209"/>
        <v>1.2011188271604931</v>
      </c>
      <c r="BN81" s="21">
        <f t="shared" si="209"/>
        <v>1.0363490226337464</v>
      </c>
      <c r="BO81" s="21">
        <f t="shared" si="209"/>
        <v>0.8990408521947868</v>
      </c>
      <c r="BP81" s="21">
        <f t="shared" si="209"/>
        <v>0.78461737682898891</v>
      </c>
      <c r="BQ81" s="21">
        <f t="shared" si="209"/>
        <v>0.68926448069082302</v>
      </c>
      <c r="BR81" s="21">
        <f t="shared" si="209"/>
        <v>0.60980373390902143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1.429166666666666</v>
      </c>
      <c r="F82" s="21">
        <f>10*F80</f>
        <v>2.6555555555555568</v>
      </c>
      <c r="G82" s="21">
        <f>10*G80</f>
        <v>3.7129629629629601</v>
      </c>
      <c r="H82" s="21">
        <f t="shared" ref="H82:N82" si="210">10*H80</f>
        <v>4.6295524691358043</v>
      </c>
      <c r="I82" s="21">
        <f t="shared" si="210"/>
        <v>5.4287937242798314</v>
      </c>
      <c r="J82" s="21">
        <f t="shared" si="210"/>
        <v>6.1302447702332072</v>
      </c>
      <c r="K82" s="21">
        <f t="shared" si="210"/>
        <v>6.7502039751943244</v>
      </c>
      <c r="L82" s="21">
        <f t="shared" si="210"/>
        <v>7.3022533126619376</v>
      </c>
      <c r="M82" s="21">
        <f t="shared" si="210"/>
        <v>7.797711093884927</v>
      </c>
      <c r="N82" s="21">
        <f t="shared" si="210"/>
        <v>8.246009244904144</v>
      </c>
      <c r="P82" s="163"/>
      <c r="Q82" s="163"/>
      <c r="R82" s="20" t="s">
        <v>58</v>
      </c>
      <c r="S82" s="21">
        <f>10*S80</f>
        <v>1.6374999999999995</v>
      </c>
      <c r="T82" s="21">
        <f>10*T80</f>
        <v>3.0375000000000014</v>
      </c>
      <c r="U82" s="21">
        <f>10*U80</f>
        <v>4.2395833333333321</v>
      </c>
      <c r="V82" s="21">
        <f t="shared" ref="V82:AB82" si="211">10*V80</f>
        <v>5.2767361111111128</v>
      </c>
      <c r="W82" s="21">
        <f t="shared" si="211"/>
        <v>6.1764467592592567</v>
      </c>
      <c r="X82" s="21">
        <f t="shared" si="211"/>
        <v>6.9616222993827268</v>
      </c>
      <c r="Y82" s="21">
        <f t="shared" si="211"/>
        <v>7.6513519161522581</v>
      </c>
      <c r="Z82" s="21">
        <f t="shared" si="211"/>
        <v>8.2615432634602151</v>
      </c>
      <c r="AA82" s="21">
        <f t="shared" si="211"/>
        <v>8.8054527195501624</v>
      </c>
      <c r="AB82" s="21">
        <f t="shared" si="211"/>
        <v>9.2941272662918344</v>
      </c>
      <c r="AC82" s="5"/>
      <c r="AD82" s="163"/>
      <c r="AE82" s="163"/>
      <c r="AF82" s="20" t="s">
        <v>58</v>
      </c>
      <c r="AG82" s="21">
        <f>10*AG80</f>
        <v>1.8458333333333328</v>
      </c>
      <c r="AH82" s="21">
        <f>10*AH80</f>
        <v>3.4194444444444456</v>
      </c>
      <c r="AI82" s="21">
        <f>10*AI80</f>
        <v>4.7662037037037024</v>
      </c>
      <c r="AJ82" s="21">
        <f t="shared" ref="AJ82:AP82" si="212">10*AJ80</f>
        <v>5.9239197530864214</v>
      </c>
      <c r="AK82" s="21">
        <f t="shared" si="212"/>
        <v>6.9240997942386793</v>
      </c>
      <c r="AL82" s="21">
        <f t="shared" si="212"/>
        <v>7.7929998285322446</v>
      </c>
      <c r="AM82" s="21">
        <f t="shared" si="212"/>
        <v>8.5524998571101918</v>
      </c>
      <c r="AN82" s="21">
        <f t="shared" si="212"/>
        <v>9.2208332142584926</v>
      </c>
      <c r="AO82" s="21">
        <f t="shared" si="212"/>
        <v>9.8131943452153951</v>
      </c>
      <c r="AP82" s="21">
        <f t="shared" si="212"/>
        <v>10.342245287679525</v>
      </c>
      <c r="AQ82" s="5"/>
      <c r="AR82" s="163"/>
      <c r="AS82" s="163"/>
      <c r="AT82" s="20" t="s">
        <v>58</v>
      </c>
      <c r="AU82" s="21">
        <f>10*AU80</f>
        <v>2.0541666666666663</v>
      </c>
      <c r="AV82" s="21">
        <f>10*AV80</f>
        <v>3.8013888888888898</v>
      </c>
      <c r="AW82" s="21">
        <f>10*AW80</f>
        <v>5.2928240740740726</v>
      </c>
      <c r="AX82" s="21">
        <f t="shared" ref="AX82:BD82" si="213">10*AX80</f>
        <v>6.5711033950617317</v>
      </c>
      <c r="AY82" s="21">
        <f t="shared" si="213"/>
        <v>7.6717528292181045</v>
      </c>
      <c r="AZ82" s="21">
        <f t="shared" si="213"/>
        <v>8.6243773576817659</v>
      </c>
      <c r="BA82" s="21">
        <f t="shared" si="213"/>
        <v>9.4536477980681273</v>
      </c>
      <c r="BB82" s="21">
        <f t="shared" si="213"/>
        <v>10.180123165056772</v>
      </c>
      <c r="BC82" s="21">
        <f t="shared" si="213"/>
        <v>10.820935970880628</v>
      </c>
      <c r="BD82" s="21">
        <f t="shared" si="213"/>
        <v>11.390363309067215</v>
      </c>
      <c r="BE82" s="5"/>
      <c r="BF82" s="163"/>
      <c r="BG82" s="163"/>
      <c r="BH82" s="20" t="s">
        <v>58</v>
      </c>
      <c r="BI82" s="21">
        <f>10*BI80</f>
        <v>2.2624999999999993</v>
      </c>
      <c r="BJ82" s="21">
        <f>10*BJ80</f>
        <v>4.1833333333333353</v>
      </c>
      <c r="BK82" s="21">
        <f>10*BK80</f>
        <v>5.8194444444444438</v>
      </c>
      <c r="BL82" s="21">
        <f t="shared" ref="BL82:BR82" si="214">10*BL80</f>
        <v>7.2182870370370402</v>
      </c>
      <c r="BM82" s="21">
        <f t="shared" si="214"/>
        <v>8.4194058641975271</v>
      </c>
      <c r="BN82" s="21">
        <f t="shared" si="214"/>
        <v>9.4557548868312828</v>
      </c>
      <c r="BO82" s="21">
        <f t="shared" si="214"/>
        <v>10.354795739026061</v>
      </c>
      <c r="BP82" s="21">
        <f t="shared" si="214"/>
        <v>11.139413115855048</v>
      </c>
      <c r="BQ82" s="21">
        <f t="shared" si="214"/>
        <v>11.828677596545862</v>
      </c>
      <c r="BR82" s="21">
        <f t="shared" si="214"/>
        <v>12.438481330454909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215">E55+E68-E129</f>
        <v>0.17149999999999993</v>
      </c>
      <c r="F83" s="17">
        <f t="shared" si="215"/>
        <v>0.17660000000000003</v>
      </c>
      <c r="G83" s="17">
        <f t="shared" si="215"/>
        <v>0.18271999999999983</v>
      </c>
      <c r="H83" s="17">
        <f t="shared" si="215"/>
        <v>0.19006400000000018</v>
      </c>
      <c r="I83" s="17">
        <f t="shared" si="215"/>
        <v>0.19887679999999985</v>
      </c>
      <c r="J83" s="17">
        <f t="shared" si="215"/>
        <v>0.2094521600000005</v>
      </c>
      <c r="K83" s="17">
        <f t="shared" si="215"/>
        <v>0.22214259199999981</v>
      </c>
      <c r="L83" s="17">
        <f t="shared" si="215"/>
        <v>0.23737111039999981</v>
      </c>
      <c r="M83" s="17">
        <f t="shared" si="215"/>
        <v>0.25564533247999915</v>
      </c>
      <c r="N83" s="17">
        <f t="shared" si="215"/>
        <v>0.27757439897600061</v>
      </c>
      <c r="P83" s="163"/>
      <c r="Q83" s="171" t="s">
        <v>45</v>
      </c>
      <c r="R83" s="16" t="s">
        <v>55</v>
      </c>
      <c r="S83" s="17">
        <f t="shared" ref="S83:AB83" si="216">S55+S68-S129</f>
        <v>0.19649999999999995</v>
      </c>
      <c r="T83" s="17">
        <f t="shared" si="216"/>
        <v>0.20160000000000006</v>
      </c>
      <c r="U83" s="17">
        <f t="shared" si="216"/>
        <v>0.20771999999999985</v>
      </c>
      <c r="V83" s="17">
        <f t="shared" si="216"/>
        <v>0.21506400000000014</v>
      </c>
      <c r="W83" s="17">
        <f t="shared" si="216"/>
        <v>0.22387679999999988</v>
      </c>
      <c r="X83" s="17">
        <f t="shared" si="216"/>
        <v>0.23445216000000041</v>
      </c>
      <c r="Y83" s="17">
        <f t="shared" si="216"/>
        <v>0.24714259199999977</v>
      </c>
      <c r="Z83" s="17">
        <f t="shared" si="216"/>
        <v>0.26237111039999983</v>
      </c>
      <c r="AA83" s="17">
        <f t="shared" si="216"/>
        <v>0.28064533247999918</v>
      </c>
      <c r="AB83" s="17">
        <f t="shared" si="216"/>
        <v>0.30257439897600058</v>
      </c>
      <c r="AC83" s="5"/>
      <c r="AD83" s="163"/>
      <c r="AE83" s="171" t="s">
        <v>45</v>
      </c>
      <c r="AF83" s="16" t="s">
        <v>55</v>
      </c>
      <c r="AG83" s="17">
        <f t="shared" ref="AG83:AP83" si="217">AG55+AG68-AG129</f>
        <v>0.22149999999999997</v>
      </c>
      <c r="AH83" s="17">
        <f t="shared" si="217"/>
        <v>0.22660000000000008</v>
      </c>
      <c r="AI83" s="17">
        <f t="shared" si="217"/>
        <v>0.23271999999999987</v>
      </c>
      <c r="AJ83" s="17">
        <f t="shared" si="217"/>
        <v>0.24006400000000011</v>
      </c>
      <c r="AK83" s="17">
        <f t="shared" si="217"/>
        <v>0.2488767999999999</v>
      </c>
      <c r="AL83" s="17">
        <f t="shared" si="217"/>
        <v>0.25945216000000043</v>
      </c>
      <c r="AM83" s="17">
        <f t="shared" si="217"/>
        <v>0.27214259199999979</v>
      </c>
      <c r="AN83" s="17">
        <f t="shared" si="217"/>
        <v>0.2873711103999998</v>
      </c>
      <c r="AO83" s="17">
        <f t="shared" si="217"/>
        <v>0.30564533247999909</v>
      </c>
      <c r="AP83" s="17">
        <f t="shared" si="217"/>
        <v>0.3275743989760006</v>
      </c>
      <c r="AQ83" s="5"/>
      <c r="AR83" s="163"/>
      <c r="AS83" s="171" t="s">
        <v>45</v>
      </c>
      <c r="AT83" s="16" t="s">
        <v>55</v>
      </c>
      <c r="AU83" s="17">
        <f t="shared" ref="AU83:BD83" si="218">AU55+AU68-AU129</f>
        <v>0.2465</v>
      </c>
      <c r="AV83" s="17">
        <f t="shared" si="218"/>
        <v>0.2516000000000001</v>
      </c>
      <c r="AW83" s="17">
        <f t="shared" si="218"/>
        <v>0.25771999999999984</v>
      </c>
      <c r="AX83" s="17">
        <f t="shared" si="218"/>
        <v>0.26506400000000013</v>
      </c>
      <c r="AY83" s="17">
        <f t="shared" si="218"/>
        <v>0.27387679999999992</v>
      </c>
      <c r="AZ83" s="17">
        <f t="shared" si="218"/>
        <v>0.28445216000000045</v>
      </c>
      <c r="BA83" s="17">
        <f t="shared" si="218"/>
        <v>0.29714259199999982</v>
      </c>
      <c r="BB83" s="17">
        <f t="shared" si="218"/>
        <v>0.31237111039999976</v>
      </c>
      <c r="BC83" s="17">
        <f t="shared" si="218"/>
        <v>0.33064533247999911</v>
      </c>
      <c r="BD83" s="17">
        <f t="shared" si="218"/>
        <v>0.35257439897600057</v>
      </c>
      <c r="BE83" s="5"/>
      <c r="BF83" s="163"/>
      <c r="BG83" s="171" t="s">
        <v>45</v>
      </c>
      <c r="BH83" s="16" t="s">
        <v>55</v>
      </c>
      <c r="BI83" s="17">
        <f t="shared" ref="BI83:BR83" si="219">BI55+BI68-BI129</f>
        <v>0.27149999999999991</v>
      </c>
      <c r="BJ83" s="17">
        <f t="shared" si="219"/>
        <v>0.27660000000000012</v>
      </c>
      <c r="BK83" s="17">
        <f t="shared" si="219"/>
        <v>0.28271999999999986</v>
      </c>
      <c r="BL83" s="17">
        <f t="shared" si="219"/>
        <v>0.29006400000000016</v>
      </c>
      <c r="BM83" s="17">
        <f t="shared" si="219"/>
        <v>0.29887679999999989</v>
      </c>
      <c r="BN83" s="17">
        <f t="shared" si="219"/>
        <v>0.30945216000000042</v>
      </c>
      <c r="BO83" s="17">
        <f t="shared" si="219"/>
        <v>0.32214259199999978</v>
      </c>
      <c r="BP83" s="17">
        <f t="shared" si="219"/>
        <v>0.33737111039999973</v>
      </c>
      <c r="BQ83" s="17">
        <f t="shared" si="219"/>
        <v>0.35564533247999913</v>
      </c>
      <c r="BR83" s="17">
        <f t="shared" si="219"/>
        <v>0.37757439897600059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0.18395215999999998</v>
      </c>
      <c r="J84" s="18"/>
      <c r="K84" s="18"/>
      <c r="L84" s="18"/>
      <c r="M84" s="18"/>
      <c r="N84" s="18">
        <f>SUM(E83:N83)/10</f>
        <v>0.21219463938559996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0.20895215999999994</v>
      </c>
      <c r="X84" s="18"/>
      <c r="Y84" s="18"/>
      <c r="Z84" s="18"/>
      <c r="AA84" s="18"/>
      <c r="AB84" s="18">
        <f>SUM(S83:AB83)/10</f>
        <v>0.23719463938559998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0.23395215999999999</v>
      </c>
      <c r="AL84" s="18"/>
      <c r="AM84" s="18"/>
      <c r="AN84" s="18"/>
      <c r="AO84" s="18"/>
      <c r="AP84" s="18">
        <f>SUM(AG83:AP83)/10</f>
        <v>0.26219463938559995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0.25895216000000004</v>
      </c>
      <c r="AZ84" s="18"/>
      <c r="BA84" s="18"/>
      <c r="BB84" s="18"/>
      <c r="BC84" s="18"/>
      <c r="BD84" s="18">
        <f>SUM(AU83:BD83)/10</f>
        <v>0.28719463938560003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0.28395216000000001</v>
      </c>
      <c r="BN84" s="18"/>
      <c r="BO84" s="18"/>
      <c r="BP84" s="18"/>
      <c r="BQ84" s="18"/>
      <c r="BR84" s="18">
        <f>SUM(BI83:BR83)/10</f>
        <v>0.31219463938559999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220">E81*E$16</f>
        <v>171499.99999999994</v>
      </c>
      <c r="F85" s="23">
        <f t="shared" si="220"/>
        <v>176600.00000000009</v>
      </c>
      <c r="G85" s="23">
        <f t="shared" si="220"/>
        <v>182719.99999999983</v>
      </c>
      <c r="H85" s="23">
        <f t="shared" si="220"/>
        <v>190064.00000000017</v>
      </c>
      <c r="I85" s="23">
        <f t="shared" si="220"/>
        <v>198876.79999999987</v>
      </c>
      <c r="J85" s="23">
        <f t="shared" si="220"/>
        <v>209452.16000000047</v>
      </c>
      <c r="K85" s="23">
        <f t="shared" si="220"/>
        <v>222142.59199999977</v>
      </c>
      <c r="L85" s="23">
        <f t="shared" si="220"/>
        <v>237371.1103999998</v>
      </c>
      <c r="M85" s="23">
        <f t="shared" si="220"/>
        <v>255645.33247999917</v>
      </c>
      <c r="N85" s="23">
        <f t="shared" si="220"/>
        <v>277574.39897600061</v>
      </c>
      <c r="P85" s="163"/>
      <c r="Q85" s="163"/>
      <c r="R85" s="20" t="s">
        <v>57</v>
      </c>
      <c r="S85" s="23">
        <f t="shared" ref="S85:AB85" si="221">S81*S$16</f>
        <v>196499.99999999994</v>
      </c>
      <c r="T85" s="23">
        <f t="shared" si="221"/>
        <v>201600.00000000012</v>
      </c>
      <c r="U85" s="23">
        <f t="shared" si="221"/>
        <v>207719.99999999985</v>
      </c>
      <c r="V85" s="23">
        <f t="shared" si="221"/>
        <v>215064.0000000002</v>
      </c>
      <c r="W85" s="23">
        <f t="shared" si="221"/>
        <v>223876.7999999999</v>
      </c>
      <c r="X85" s="23">
        <f t="shared" si="221"/>
        <v>234452.16000000044</v>
      </c>
      <c r="Y85" s="23">
        <f t="shared" si="221"/>
        <v>247142.59199999974</v>
      </c>
      <c r="Z85" s="23">
        <f t="shared" si="221"/>
        <v>262371.11039999983</v>
      </c>
      <c r="AA85" s="23">
        <f t="shared" si="221"/>
        <v>280645.33247999917</v>
      </c>
      <c r="AB85" s="23">
        <f t="shared" si="221"/>
        <v>302574.39897600055</v>
      </c>
      <c r="AC85" s="5"/>
      <c r="AD85" s="163"/>
      <c r="AE85" s="163"/>
      <c r="AF85" s="20" t="s">
        <v>57</v>
      </c>
      <c r="AG85" s="23">
        <f t="shared" ref="AG85:AP85" si="222">AG81*AG$16</f>
        <v>221499.99999999994</v>
      </c>
      <c r="AH85" s="23">
        <f t="shared" si="222"/>
        <v>226600.00000000009</v>
      </c>
      <c r="AI85" s="23">
        <f t="shared" si="222"/>
        <v>232719.99999999983</v>
      </c>
      <c r="AJ85" s="23">
        <f t="shared" si="222"/>
        <v>240064.00000000015</v>
      </c>
      <c r="AK85" s="23">
        <f t="shared" si="222"/>
        <v>248876.79999999984</v>
      </c>
      <c r="AL85" s="23">
        <f t="shared" si="222"/>
        <v>259452.16000000044</v>
      </c>
      <c r="AM85" s="23">
        <f t="shared" si="222"/>
        <v>272142.59199999971</v>
      </c>
      <c r="AN85" s="23">
        <f t="shared" si="222"/>
        <v>287371.11039999983</v>
      </c>
      <c r="AO85" s="23">
        <f t="shared" si="222"/>
        <v>305645.33247999911</v>
      </c>
      <c r="AP85" s="23">
        <f t="shared" si="222"/>
        <v>327574.39897600061</v>
      </c>
      <c r="AQ85" s="5"/>
      <c r="AR85" s="163"/>
      <c r="AS85" s="163"/>
      <c r="AT85" s="20" t="s">
        <v>57</v>
      </c>
      <c r="AU85" s="23">
        <f t="shared" ref="AU85:BD85" si="223">AU81*AU$16</f>
        <v>246499.99999999994</v>
      </c>
      <c r="AV85" s="23">
        <f t="shared" si="223"/>
        <v>251600.00000000006</v>
      </c>
      <c r="AW85" s="23">
        <f t="shared" si="223"/>
        <v>257719.99999999983</v>
      </c>
      <c r="AX85" s="23">
        <f t="shared" si="223"/>
        <v>265064.00000000017</v>
      </c>
      <c r="AY85" s="23">
        <f t="shared" si="223"/>
        <v>273876.79999999987</v>
      </c>
      <c r="AZ85" s="23">
        <f t="shared" si="223"/>
        <v>284452.1600000005</v>
      </c>
      <c r="BA85" s="23">
        <f t="shared" si="223"/>
        <v>297142.59199999983</v>
      </c>
      <c r="BB85" s="23">
        <f t="shared" si="223"/>
        <v>312371.11039999977</v>
      </c>
      <c r="BC85" s="23">
        <f t="shared" si="223"/>
        <v>330645.33247999917</v>
      </c>
      <c r="BD85" s="23">
        <f t="shared" si="223"/>
        <v>352574.39897600055</v>
      </c>
      <c r="BE85" s="5"/>
      <c r="BF85" s="163"/>
      <c r="BG85" s="163"/>
      <c r="BH85" s="20" t="s">
        <v>57</v>
      </c>
      <c r="BI85" s="23">
        <f t="shared" ref="BI85:BR85" si="224">BI81*BI$16</f>
        <v>271499.99999999994</v>
      </c>
      <c r="BJ85" s="23">
        <f t="shared" si="224"/>
        <v>276600.00000000006</v>
      </c>
      <c r="BK85" s="23">
        <f t="shared" si="224"/>
        <v>282719.99999999988</v>
      </c>
      <c r="BL85" s="23">
        <f t="shared" si="224"/>
        <v>290064.00000000017</v>
      </c>
      <c r="BM85" s="23">
        <f t="shared" si="224"/>
        <v>298876.79999999981</v>
      </c>
      <c r="BN85" s="23">
        <f t="shared" si="224"/>
        <v>309452.1600000005</v>
      </c>
      <c r="BO85" s="23">
        <f t="shared" si="224"/>
        <v>322142.59199999983</v>
      </c>
      <c r="BP85" s="23">
        <f t="shared" si="224"/>
        <v>337371.11039999977</v>
      </c>
      <c r="BQ85" s="23">
        <f t="shared" si="224"/>
        <v>355645.33247999917</v>
      </c>
      <c r="BR85" s="23">
        <f t="shared" si="224"/>
        <v>377574.39897600055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183952.15999999997</v>
      </c>
      <c r="J86" s="23"/>
      <c r="K86" s="23"/>
      <c r="L86" s="23"/>
      <c r="M86" s="23"/>
      <c r="N86" s="23">
        <f>SUM(E85:N85)/10</f>
        <v>212194.63938559996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208952.16</v>
      </c>
      <c r="X86" s="23"/>
      <c r="Y86" s="23"/>
      <c r="Z86" s="23"/>
      <c r="AA86" s="23"/>
      <c r="AB86" s="23">
        <f>SUM(S85:AB85)/10</f>
        <v>237194.63938559996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233952.15999999997</v>
      </c>
      <c r="AL86" s="23"/>
      <c r="AM86" s="23"/>
      <c r="AN86" s="23"/>
      <c r="AO86" s="23"/>
      <c r="AP86" s="23">
        <f>SUM(AG85:AP85)/10</f>
        <v>262194.63938559993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258952.15999999997</v>
      </c>
      <c r="AZ86" s="23"/>
      <c r="BA86" s="23"/>
      <c r="BB86" s="23"/>
      <c r="BC86" s="23"/>
      <c r="BD86" s="23">
        <f>SUM(AU85:BD85)/10</f>
        <v>287194.63938559999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283952.15999999997</v>
      </c>
      <c r="BN86" s="23"/>
      <c r="BO86" s="23"/>
      <c r="BP86" s="23"/>
      <c r="BQ86" s="23"/>
      <c r="BR86" s="23">
        <f>SUM(BI85:BR85)/10</f>
        <v>312194.63938559999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171499.99999999994</v>
      </c>
      <c r="F87" s="22">
        <f t="shared" ref="F87:N87" si="225">E87+F85</f>
        <v>348100</v>
      </c>
      <c r="G87" s="22">
        <f t="shared" si="225"/>
        <v>530819.99999999977</v>
      </c>
      <c r="H87" s="22">
        <f t="shared" si="225"/>
        <v>720884</v>
      </c>
      <c r="I87" s="22">
        <f t="shared" si="225"/>
        <v>919760.79999999981</v>
      </c>
      <c r="J87" s="22">
        <f t="shared" si="225"/>
        <v>1129212.9600000002</v>
      </c>
      <c r="K87" s="22">
        <f t="shared" si="225"/>
        <v>1351355.5519999999</v>
      </c>
      <c r="L87" s="22">
        <f t="shared" si="225"/>
        <v>1588726.6623999998</v>
      </c>
      <c r="M87" s="22">
        <f t="shared" si="225"/>
        <v>1844371.994879999</v>
      </c>
      <c r="N87" s="22">
        <f t="shared" si="225"/>
        <v>2121946.3938559997</v>
      </c>
      <c r="P87" s="163"/>
      <c r="Q87" s="163"/>
      <c r="R87" s="20" t="s">
        <v>58</v>
      </c>
      <c r="S87" s="22">
        <f>S85</f>
        <v>196499.99999999994</v>
      </c>
      <c r="T87" s="22">
        <f t="shared" ref="T87:AB87" si="226">S87+T85</f>
        <v>398100.00000000006</v>
      </c>
      <c r="U87" s="22">
        <f t="shared" si="226"/>
        <v>605819.99999999988</v>
      </c>
      <c r="V87" s="22">
        <f t="shared" si="226"/>
        <v>820884.00000000012</v>
      </c>
      <c r="W87" s="22">
        <f t="shared" si="226"/>
        <v>1044760.8</v>
      </c>
      <c r="X87" s="22">
        <f t="shared" si="226"/>
        <v>1279212.9600000004</v>
      </c>
      <c r="Y87" s="22">
        <f t="shared" si="226"/>
        <v>1526355.5520000001</v>
      </c>
      <c r="Z87" s="22">
        <f t="shared" si="226"/>
        <v>1788726.6624</v>
      </c>
      <c r="AA87" s="22">
        <f t="shared" si="226"/>
        <v>2069371.9948799992</v>
      </c>
      <c r="AB87" s="22">
        <f t="shared" si="226"/>
        <v>2371946.3938559997</v>
      </c>
      <c r="AC87" s="5"/>
      <c r="AD87" s="163"/>
      <c r="AE87" s="163"/>
      <c r="AF87" s="20" t="s">
        <v>58</v>
      </c>
      <c r="AG87" s="22">
        <f>AG85</f>
        <v>221499.99999999994</v>
      </c>
      <c r="AH87" s="22">
        <f t="shared" ref="AH87:AP87" si="227">AG87+AH85</f>
        <v>448100</v>
      </c>
      <c r="AI87" s="22">
        <f t="shared" si="227"/>
        <v>680819.99999999977</v>
      </c>
      <c r="AJ87" s="22">
        <f t="shared" si="227"/>
        <v>920883.99999999988</v>
      </c>
      <c r="AK87" s="22">
        <f t="shared" si="227"/>
        <v>1169760.7999999998</v>
      </c>
      <c r="AL87" s="22">
        <f t="shared" si="227"/>
        <v>1429212.9600000002</v>
      </c>
      <c r="AM87" s="22">
        <f t="shared" si="227"/>
        <v>1701355.5519999999</v>
      </c>
      <c r="AN87" s="22">
        <f t="shared" si="227"/>
        <v>1988726.6623999998</v>
      </c>
      <c r="AO87" s="22">
        <f t="shared" si="227"/>
        <v>2294371.9948799987</v>
      </c>
      <c r="AP87" s="22">
        <f t="shared" si="227"/>
        <v>2621946.3938559992</v>
      </c>
      <c r="AQ87" s="5"/>
      <c r="AR87" s="163"/>
      <c r="AS87" s="163"/>
      <c r="AT87" s="20" t="s">
        <v>58</v>
      </c>
      <c r="AU87" s="22">
        <f>AU85</f>
        <v>246499.99999999994</v>
      </c>
      <c r="AV87" s="22">
        <f t="shared" ref="AV87:BD87" si="228">AU87+AV85</f>
        <v>498100</v>
      </c>
      <c r="AW87" s="22">
        <f t="shared" si="228"/>
        <v>755819.99999999977</v>
      </c>
      <c r="AX87" s="22">
        <f t="shared" si="228"/>
        <v>1020884</v>
      </c>
      <c r="AY87" s="22">
        <f t="shared" si="228"/>
        <v>1294760.7999999998</v>
      </c>
      <c r="AZ87" s="22">
        <f t="shared" si="228"/>
        <v>1579212.9600000004</v>
      </c>
      <c r="BA87" s="22">
        <f t="shared" si="228"/>
        <v>1876355.5520000001</v>
      </c>
      <c r="BB87" s="22">
        <f t="shared" si="228"/>
        <v>2188726.6623999998</v>
      </c>
      <c r="BC87" s="22">
        <f t="shared" si="228"/>
        <v>2519371.9948799992</v>
      </c>
      <c r="BD87" s="22">
        <f t="shared" si="228"/>
        <v>2871946.3938559997</v>
      </c>
      <c r="BE87" s="5"/>
      <c r="BF87" s="163"/>
      <c r="BG87" s="163"/>
      <c r="BH87" s="20" t="s">
        <v>58</v>
      </c>
      <c r="BI87" s="22">
        <f>BI85</f>
        <v>271499.99999999994</v>
      </c>
      <c r="BJ87" s="22">
        <f t="shared" ref="BJ87:BR87" si="229">BI87+BJ85</f>
        <v>548100</v>
      </c>
      <c r="BK87" s="22">
        <f t="shared" si="229"/>
        <v>830819.99999999988</v>
      </c>
      <c r="BL87" s="22">
        <f t="shared" si="229"/>
        <v>1120884</v>
      </c>
      <c r="BM87" s="22">
        <f t="shared" si="229"/>
        <v>1419760.7999999998</v>
      </c>
      <c r="BN87" s="22">
        <f t="shared" si="229"/>
        <v>1729212.9600000004</v>
      </c>
      <c r="BO87" s="22">
        <f t="shared" si="229"/>
        <v>2051355.5520000001</v>
      </c>
      <c r="BP87" s="22">
        <f t="shared" si="229"/>
        <v>2388726.6623999998</v>
      </c>
      <c r="BQ87" s="22">
        <f t="shared" si="229"/>
        <v>2744371.9948799992</v>
      </c>
      <c r="BR87" s="22">
        <f t="shared" si="229"/>
        <v>3121946.3938559997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230">E58+E73-E132</f>
        <v>0.17149999999999993</v>
      </c>
      <c r="F88" s="17">
        <f t="shared" si="230"/>
        <v>0.21090000000000025</v>
      </c>
      <c r="G88" s="17">
        <f t="shared" si="230"/>
        <v>0.25919999999999932</v>
      </c>
      <c r="H88" s="17">
        <f t="shared" si="230"/>
        <v>0.31838400000000111</v>
      </c>
      <c r="I88" s="17">
        <f t="shared" si="230"/>
        <v>0.3908735999999986</v>
      </c>
      <c r="J88" s="17">
        <f t="shared" si="230"/>
        <v>0.47962368000000483</v>
      </c>
      <c r="K88" s="17">
        <f t="shared" si="230"/>
        <v>0.58823884799999515</v>
      </c>
      <c r="L88" s="17">
        <f t="shared" si="230"/>
        <v>0.72111513599999943</v>
      </c>
      <c r="M88" s="17">
        <f t="shared" si="230"/>
        <v>0.88361238527998953</v>
      </c>
      <c r="N88" s="17">
        <f t="shared" si="230"/>
        <v>1.0822639288320239</v>
      </c>
      <c r="P88" s="163"/>
      <c r="Q88" s="171" t="s">
        <v>44</v>
      </c>
      <c r="R88" s="16" t="s">
        <v>55</v>
      </c>
      <c r="S88" s="17">
        <f t="shared" ref="S88:AB88" si="231">S58+S73-S132</f>
        <v>0.19649999999999995</v>
      </c>
      <c r="T88" s="17">
        <f t="shared" si="231"/>
        <v>0.24090000000000023</v>
      </c>
      <c r="U88" s="17">
        <f t="shared" si="231"/>
        <v>0.29519999999999963</v>
      </c>
      <c r="V88" s="17">
        <f t="shared" si="231"/>
        <v>0.3615840000000009</v>
      </c>
      <c r="W88" s="17">
        <f t="shared" si="231"/>
        <v>0.44271359999999871</v>
      </c>
      <c r="X88" s="17">
        <f t="shared" si="231"/>
        <v>0.54183168000000381</v>
      </c>
      <c r="Y88" s="17">
        <f t="shared" si="231"/>
        <v>0.66288844799999525</v>
      </c>
      <c r="Z88" s="17">
        <f t="shared" si="231"/>
        <v>0.81069465600000057</v>
      </c>
      <c r="AA88" s="17">
        <f t="shared" si="231"/>
        <v>0.99110780927999054</v>
      </c>
      <c r="AB88" s="17">
        <f t="shared" si="231"/>
        <v>1.2112584376320203</v>
      </c>
      <c r="AC88" s="5"/>
      <c r="AD88" s="163"/>
      <c r="AE88" s="171" t="s">
        <v>44</v>
      </c>
      <c r="AF88" s="16" t="s">
        <v>55</v>
      </c>
      <c r="AG88" s="17">
        <f t="shared" ref="AG88:AP88" si="232">AG58+AG73-AG132</f>
        <v>0.22149999999999997</v>
      </c>
      <c r="AH88" s="17">
        <f t="shared" si="232"/>
        <v>0.2709000000000002</v>
      </c>
      <c r="AI88" s="17">
        <f t="shared" si="232"/>
        <v>0.33119999999999938</v>
      </c>
      <c r="AJ88" s="17">
        <f t="shared" si="232"/>
        <v>0.40478400000000114</v>
      </c>
      <c r="AK88" s="17">
        <f t="shared" si="232"/>
        <v>0.49455359999999871</v>
      </c>
      <c r="AL88" s="17">
        <f t="shared" si="232"/>
        <v>0.60403968000000385</v>
      </c>
      <c r="AM88" s="17">
        <f t="shared" si="232"/>
        <v>0.73753804799999512</v>
      </c>
      <c r="AN88" s="17">
        <f t="shared" si="232"/>
        <v>0.9002741759999997</v>
      </c>
      <c r="AO88" s="17">
        <f t="shared" si="232"/>
        <v>1.0986032332799911</v>
      </c>
      <c r="AP88" s="17">
        <f t="shared" si="232"/>
        <v>1.3402529464320199</v>
      </c>
      <c r="AQ88" s="5"/>
      <c r="AR88" s="163"/>
      <c r="AS88" s="171" t="s">
        <v>44</v>
      </c>
      <c r="AT88" s="16" t="s">
        <v>55</v>
      </c>
      <c r="AU88" s="17">
        <f t="shared" ref="AU88:BD88" si="233">AU58+AU73-AU132</f>
        <v>0.2465</v>
      </c>
      <c r="AV88" s="17">
        <f t="shared" si="233"/>
        <v>0.30090000000000011</v>
      </c>
      <c r="AW88" s="17">
        <f t="shared" si="233"/>
        <v>0.36719999999999969</v>
      </c>
      <c r="AX88" s="17">
        <f t="shared" si="233"/>
        <v>0.44798400000000105</v>
      </c>
      <c r="AY88" s="17">
        <f t="shared" si="233"/>
        <v>0.54639359999999837</v>
      </c>
      <c r="AZ88" s="17">
        <f t="shared" si="233"/>
        <v>0.66624768000000323</v>
      </c>
      <c r="BA88" s="17">
        <f t="shared" si="233"/>
        <v>0.81218764799999632</v>
      </c>
      <c r="BB88" s="17">
        <f t="shared" si="233"/>
        <v>0.98985369599999951</v>
      </c>
      <c r="BC88" s="17">
        <f t="shared" si="233"/>
        <v>1.2060986572799923</v>
      </c>
      <c r="BD88" s="17">
        <f t="shared" si="233"/>
        <v>1.4692474552320167</v>
      </c>
      <c r="BE88" s="5"/>
      <c r="BF88" s="163"/>
      <c r="BG88" s="171" t="s">
        <v>44</v>
      </c>
      <c r="BH88" s="16" t="s">
        <v>55</v>
      </c>
      <c r="BI88" s="17">
        <f t="shared" ref="BI88:BR88" si="234">BI58+BI73-BI132</f>
        <v>0.27149999999999991</v>
      </c>
      <c r="BJ88" s="17">
        <f t="shared" si="234"/>
        <v>0.33090000000000031</v>
      </c>
      <c r="BK88" s="17">
        <f t="shared" si="234"/>
        <v>0.40319999999999984</v>
      </c>
      <c r="BL88" s="17">
        <f t="shared" si="234"/>
        <v>0.4911840000000004</v>
      </c>
      <c r="BM88" s="17">
        <f t="shared" si="234"/>
        <v>0.59823359999999881</v>
      </c>
      <c r="BN88" s="17">
        <f t="shared" si="234"/>
        <v>0.72845568000000283</v>
      </c>
      <c r="BO88" s="17">
        <f t="shared" si="234"/>
        <v>0.88683724799999686</v>
      </c>
      <c r="BP88" s="17">
        <f t="shared" si="234"/>
        <v>1.0794332159999984</v>
      </c>
      <c r="BQ88" s="17">
        <f t="shared" si="234"/>
        <v>1.3135940812799944</v>
      </c>
      <c r="BR88" s="17">
        <f t="shared" si="234"/>
        <v>1.5982419640320145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0.27017151999999983</v>
      </c>
      <c r="J89" s="18"/>
      <c r="K89" s="18"/>
      <c r="L89" s="18"/>
      <c r="M89" s="18"/>
      <c r="N89" s="18">
        <f>SUM(E88:N88)/10</f>
        <v>0.51057115781120133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0.30737951999999991</v>
      </c>
      <c r="X89" s="18"/>
      <c r="Y89" s="18"/>
      <c r="Z89" s="18"/>
      <c r="AA89" s="18"/>
      <c r="AB89" s="18">
        <f>SUM(S88:AB88)/10</f>
        <v>0.57546786309120113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0.34458751999999987</v>
      </c>
      <c r="AL89" s="18"/>
      <c r="AM89" s="18"/>
      <c r="AN89" s="18"/>
      <c r="AO89" s="18"/>
      <c r="AP89" s="18">
        <f>SUM(AG88:AP88)/10</f>
        <v>0.64036456837120093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0.38179551999999983</v>
      </c>
      <c r="AZ89" s="18"/>
      <c r="BA89" s="18"/>
      <c r="BB89" s="18"/>
      <c r="BC89" s="18"/>
      <c r="BD89" s="18">
        <f>SUM(AU88:BD88)/10</f>
        <v>0.70526127365120073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0.41900351999999985</v>
      </c>
      <c r="BN89" s="18"/>
      <c r="BO89" s="18"/>
      <c r="BP89" s="18"/>
      <c r="BQ89" s="18"/>
      <c r="BR89" s="18">
        <f>SUM(BI88:BR88)/10</f>
        <v>0.77015797893120064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171499.99999999991</v>
      </c>
      <c r="F90" s="23">
        <f>F92-E92</f>
        <v>210900.00000000026</v>
      </c>
      <c r="G90" s="23">
        <f>G92-F92</f>
        <v>259199.99999999936</v>
      </c>
      <c r="H90" s="23">
        <f t="shared" ref="H90:N90" si="235">H92-G92</f>
        <v>318384.00000000081</v>
      </c>
      <c r="I90" s="23">
        <f t="shared" si="235"/>
        <v>390873.59999999858</v>
      </c>
      <c r="J90" s="23">
        <f t="shared" si="235"/>
        <v>479623.68000000459</v>
      </c>
      <c r="K90" s="23">
        <f t="shared" si="235"/>
        <v>588238.84799999464</v>
      </c>
      <c r="L90" s="23">
        <f t="shared" si="235"/>
        <v>721115.13599999994</v>
      </c>
      <c r="M90" s="23">
        <f t="shared" si="235"/>
        <v>883612.38527998934</v>
      </c>
      <c r="N90" s="23">
        <f t="shared" si="235"/>
        <v>1082263.9288320234</v>
      </c>
      <c r="P90" s="163"/>
      <c r="Q90" s="163"/>
      <c r="R90" s="20" t="s">
        <v>57</v>
      </c>
      <c r="S90" s="23">
        <f>S92</f>
        <v>196499.99999999994</v>
      </c>
      <c r="T90" s="23">
        <f>T92-S92</f>
        <v>240900.00000000029</v>
      </c>
      <c r="U90" s="23">
        <f>U92-T92</f>
        <v>295199.99999999953</v>
      </c>
      <c r="V90" s="23">
        <f t="shared" ref="V90:AB90" si="236">V92-U92</f>
        <v>361584.0000000007</v>
      </c>
      <c r="W90" s="23">
        <f t="shared" si="236"/>
        <v>442713.59999999893</v>
      </c>
      <c r="X90" s="23">
        <f t="shared" si="236"/>
        <v>541831.68000000389</v>
      </c>
      <c r="Y90" s="23">
        <f t="shared" si="236"/>
        <v>662888.44799999497</v>
      </c>
      <c r="Z90" s="23">
        <f t="shared" si="236"/>
        <v>810694.65599999996</v>
      </c>
      <c r="AA90" s="23">
        <f t="shared" si="236"/>
        <v>991107.80927999085</v>
      </c>
      <c r="AB90" s="23">
        <f t="shared" si="236"/>
        <v>1211258.4376320196</v>
      </c>
      <c r="AC90" s="5"/>
      <c r="AD90" s="163"/>
      <c r="AE90" s="163"/>
      <c r="AF90" s="20" t="s">
        <v>57</v>
      </c>
      <c r="AG90" s="23">
        <f>AG92</f>
        <v>221499.99999999994</v>
      </c>
      <c r="AH90" s="23">
        <f>AH92-AG92</f>
        <v>270900.00000000023</v>
      </c>
      <c r="AI90" s="23">
        <f>AI92-AH92</f>
        <v>331199.99999999959</v>
      </c>
      <c r="AJ90" s="23">
        <f t="shared" ref="AJ90:AP90" si="237">AJ92-AI92</f>
        <v>404784.00000000047</v>
      </c>
      <c r="AK90" s="23">
        <f t="shared" si="237"/>
        <v>494553.5999999987</v>
      </c>
      <c r="AL90" s="23">
        <f t="shared" si="237"/>
        <v>604039.68000000366</v>
      </c>
      <c r="AM90" s="23">
        <f t="shared" si="237"/>
        <v>737538.04799999576</v>
      </c>
      <c r="AN90" s="23">
        <f t="shared" si="237"/>
        <v>900274.17599999951</v>
      </c>
      <c r="AO90" s="23">
        <f t="shared" si="237"/>
        <v>1098603.2332799919</v>
      </c>
      <c r="AP90" s="23">
        <f t="shared" si="237"/>
        <v>1340252.9464320177</v>
      </c>
      <c r="AQ90" s="5"/>
      <c r="AR90" s="163"/>
      <c r="AS90" s="163"/>
      <c r="AT90" s="20" t="s">
        <v>57</v>
      </c>
      <c r="AU90" s="23">
        <f>AU92</f>
        <v>246499.99999999994</v>
      </c>
      <c r="AV90" s="23">
        <f>AV92-AU92</f>
        <v>300900.00000000017</v>
      </c>
      <c r="AW90" s="23">
        <f>AW92-AV92</f>
        <v>367199.99999999965</v>
      </c>
      <c r="AX90" s="23">
        <f t="shared" ref="AX90:BD90" si="238">AX92-AW92</f>
        <v>447984.00000000093</v>
      </c>
      <c r="AY90" s="23">
        <f t="shared" si="238"/>
        <v>546393.5999999987</v>
      </c>
      <c r="AZ90" s="23">
        <f t="shared" si="238"/>
        <v>666247.68000000366</v>
      </c>
      <c r="BA90" s="23">
        <f t="shared" si="238"/>
        <v>812187.64799999632</v>
      </c>
      <c r="BB90" s="23">
        <f t="shared" si="238"/>
        <v>989853.69599999953</v>
      </c>
      <c r="BC90" s="23">
        <f t="shared" si="238"/>
        <v>1206098.6572799915</v>
      </c>
      <c r="BD90" s="23">
        <f t="shared" si="238"/>
        <v>1469247.4552320158</v>
      </c>
      <c r="BE90" s="5"/>
      <c r="BF90" s="163"/>
      <c r="BG90" s="163"/>
      <c r="BH90" s="20" t="s">
        <v>57</v>
      </c>
      <c r="BI90" s="23">
        <f>BI92</f>
        <v>271499.99999999994</v>
      </c>
      <c r="BJ90" s="23">
        <f>BJ92-BI92</f>
        <v>330900.00000000029</v>
      </c>
      <c r="BK90" s="23">
        <f>BK92-BJ92</f>
        <v>403199.99999999965</v>
      </c>
      <c r="BL90" s="23">
        <f t="shared" ref="BL90:BR90" si="239">BL92-BK92</f>
        <v>491184.00000000081</v>
      </c>
      <c r="BM90" s="23">
        <f t="shared" si="239"/>
        <v>598233.59999999846</v>
      </c>
      <c r="BN90" s="23">
        <f t="shared" si="239"/>
        <v>728455.68000000296</v>
      </c>
      <c r="BO90" s="23">
        <f t="shared" si="239"/>
        <v>886837.24799999734</v>
      </c>
      <c r="BP90" s="23">
        <f t="shared" si="239"/>
        <v>1079433.2159999986</v>
      </c>
      <c r="BQ90" s="23">
        <f t="shared" si="239"/>
        <v>1313594.081279994</v>
      </c>
      <c r="BR90" s="23">
        <f t="shared" si="239"/>
        <v>1598241.9640320148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270171.51999999979</v>
      </c>
      <c r="J91" s="23"/>
      <c r="K91" s="23"/>
      <c r="L91" s="23"/>
      <c r="M91" s="23"/>
      <c r="N91" s="23">
        <f>SUM(E90:N90)/10</f>
        <v>510571.15781120106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307379.5199999999</v>
      </c>
      <c r="X91" s="23"/>
      <c r="Y91" s="23"/>
      <c r="Z91" s="23"/>
      <c r="AA91" s="23"/>
      <c r="AB91" s="23">
        <f>SUM(S90:AB90)/10</f>
        <v>575467.86309120082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344587.51999999979</v>
      </c>
      <c r="AL91" s="23"/>
      <c r="AM91" s="23"/>
      <c r="AN91" s="23"/>
      <c r="AO91" s="23"/>
      <c r="AP91" s="23">
        <f>SUM(AG90:AP90)/10</f>
        <v>640364.5683712007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381795.5199999999</v>
      </c>
      <c r="AZ91" s="23"/>
      <c r="BA91" s="23"/>
      <c r="BB91" s="23"/>
      <c r="BC91" s="23"/>
      <c r="BD91" s="23">
        <f>SUM(AU90:BD90)/10</f>
        <v>705261.27365120058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419003.51999999984</v>
      </c>
      <c r="BN91" s="23"/>
      <c r="BO91" s="23"/>
      <c r="BP91" s="23"/>
      <c r="BQ91" s="23"/>
      <c r="BR91" s="23">
        <f>SUM(BI90:BR90)/10</f>
        <v>770157.97893120069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240">E82*E$16</f>
        <v>171499.99999999991</v>
      </c>
      <c r="F92" s="22">
        <f t="shared" si="240"/>
        <v>382400.00000000017</v>
      </c>
      <c r="G92" s="22">
        <f t="shared" si="240"/>
        <v>641599.99999999953</v>
      </c>
      <c r="H92" s="22">
        <f t="shared" si="240"/>
        <v>959984.00000000035</v>
      </c>
      <c r="I92" s="22">
        <f t="shared" si="240"/>
        <v>1350857.5999999989</v>
      </c>
      <c r="J92" s="22">
        <f t="shared" si="240"/>
        <v>1830481.2800000035</v>
      </c>
      <c r="K92" s="22">
        <f t="shared" si="240"/>
        <v>2418720.1279999982</v>
      </c>
      <c r="L92" s="22">
        <f t="shared" si="240"/>
        <v>3139835.2639999981</v>
      </c>
      <c r="M92" s="22">
        <f t="shared" si="240"/>
        <v>4023447.6492799874</v>
      </c>
      <c r="N92" s="22">
        <f t="shared" si="240"/>
        <v>5105711.5781120108</v>
      </c>
      <c r="P92" s="163"/>
      <c r="Q92" s="163"/>
      <c r="R92" s="20" t="s">
        <v>58</v>
      </c>
      <c r="S92" s="22">
        <f t="shared" ref="S92:AB92" si="241">S82*S$16</f>
        <v>196499.99999999994</v>
      </c>
      <c r="T92" s="22">
        <f t="shared" si="241"/>
        <v>437400.00000000023</v>
      </c>
      <c r="U92" s="22">
        <f t="shared" si="241"/>
        <v>732599.99999999977</v>
      </c>
      <c r="V92" s="22">
        <f t="shared" si="241"/>
        <v>1094184.0000000005</v>
      </c>
      <c r="W92" s="22">
        <f t="shared" si="241"/>
        <v>1536897.5999999994</v>
      </c>
      <c r="X92" s="22">
        <f t="shared" si="241"/>
        <v>2078729.2800000033</v>
      </c>
      <c r="Y92" s="22">
        <f t="shared" si="241"/>
        <v>2741617.7279999983</v>
      </c>
      <c r="Z92" s="22">
        <f t="shared" si="241"/>
        <v>3552312.3839999982</v>
      </c>
      <c r="AA92" s="22">
        <f t="shared" si="241"/>
        <v>4543420.1932799891</v>
      </c>
      <c r="AB92" s="22">
        <f t="shared" si="241"/>
        <v>5754678.6309120087</v>
      </c>
      <c r="AC92" s="5"/>
      <c r="AD92" s="163"/>
      <c r="AE92" s="163"/>
      <c r="AF92" s="20" t="s">
        <v>58</v>
      </c>
      <c r="AG92" s="22">
        <f t="shared" ref="AG92:AP92" si="242">AG82*AG$16</f>
        <v>221499.99999999994</v>
      </c>
      <c r="AH92" s="22">
        <f t="shared" si="242"/>
        <v>492400.00000000017</v>
      </c>
      <c r="AI92" s="22">
        <f t="shared" si="242"/>
        <v>823599.99999999977</v>
      </c>
      <c r="AJ92" s="22">
        <f t="shared" si="242"/>
        <v>1228384.0000000002</v>
      </c>
      <c r="AK92" s="22">
        <f t="shared" si="242"/>
        <v>1722937.5999999989</v>
      </c>
      <c r="AL92" s="22">
        <f t="shared" si="242"/>
        <v>2326977.2800000026</v>
      </c>
      <c r="AM92" s="22">
        <f t="shared" si="242"/>
        <v>3064515.3279999983</v>
      </c>
      <c r="AN92" s="22">
        <f t="shared" si="242"/>
        <v>3964789.5039999979</v>
      </c>
      <c r="AO92" s="22">
        <f t="shared" si="242"/>
        <v>5063392.7372799898</v>
      </c>
      <c r="AP92" s="22">
        <f t="shared" si="242"/>
        <v>6403645.6837120075</v>
      </c>
      <c r="AQ92" s="5"/>
      <c r="AR92" s="163"/>
      <c r="AS92" s="163"/>
      <c r="AT92" s="20" t="s">
        <v>58</v>
      </c>
      <c r="AU92" s="22">
        <f t="shared" ref="AU92:BD92" si="243">AU82*AU$16</f>
        <v>246499.99999999994</v>
      </c>
      <c r="AV92" s="22">
        <f t="shared" si="243"/>
        <v>547400.00000000012</v>
      </c>
      <c r="AW92" s="22">
        <f t="shared" si="243"/>
        <v>914599.99999999977</v>
      </c>
      <c r="AX92" s="22">
        <f t="shared" si="243"/>
        <v>1362584.0000000007</v>
      </c>
      <c r="AY92" s="22">
        <f t="shared" si="243"/>
        <v>1908977.5999999994</v>
      </c>
      <c r="AZ92" s="22">
        <f t="shared" si="243"/>
        <v>2575225.2800000031</v>
      </c>
      <c r="BA92" s="22">
        <f t="shared" si="243"/>
        <v>3387412.9279999994</v>
      </c>
      <c r="BB92" s="22">
        <f t="shared" si="243"/>
        <v>4377266.6239999989</v>
      </c>
      <c r="BC92" s="22">
        <f t="shared" si="243"/>
        <v>5583365.2812799904</v>
      </c>
      <c r="BD92" s="22">
        <f t="shared" si="243"/>
        <v>7052612.7365120063</v>
      </c>
      <c r="BE92" s="5"/>
      <c r="BF92" s="163"/>
      <c r="BG92" s="163"/>
      <c r="BH92" s="20" t="s">
        <v>58</v>
      </c>
      <c r="BI92" s="22">
        <f t="shared" ref="BI92:BR92" si="244">BI82*BI$16</f>
        <v>271499.99999999994</v>
      </c>
      <c r="BJ92" s="22">
        <f t="shared" si="244"/>
        <v>602400.00000000023</v>
      </c>
      <c r="BK92" s="22">
        <f t="shared" si="244"/>
        <v>1005599.9999999999</v>
      </c>
      <c r="BL92" s="22">
        <f t="shared" si="244"/>
        <v>1496784.0000000007</v>
      </c>
      <c r="BM92" s="22">
        <f t="shared" si="244"/>
        <v>2095017.5999999992</v>
      </c>
      <c r="BN92" s="22">
        <f t="shared" si="244"/>
        <v>2823473.2800000021</v>
      </c>
      <c r="BO92" s="22">
        <f t="shared" si="244"/>
        <v>3710310.5279999995</v>
      </c>
      <c r="BP92" s="22">
        <f t="shared" si="244"/>
        <v>4789743.7439999981</v>
      </c>
      <c r="BQ92" s="22">
        <f t="shared" si="244"/>
        <v>6103337.8252799921</v>
      </c>
      <c r="BR92" s="22">
        <f t="shared" si="244"/>
        <v>7701579.7893120069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6.2499999999999993E-2</v>
      </c>
      <c r="F96" s="17">
        <f t="shared" ref="F96:N96" si="245">F$24*$D94</f>
        <v>5.208333333333335E-2</v>
      </c>
      <c r="G96" s="17">
        <f t="shared" si="245"/>
        <v>4.3402777777777762E-2</v>
      </c>
      <c r="H96" s="17">
        <f t="shared" si="245"/>
        <v>3.6168981481481496E-2</v>
      </c>
      <c r="I96" s="17">
        <f t="shared" si="245"/>
        <v>3.014081790123456E-2</v>
      </c>
      <c r="J96" s="17">
        <f t="shared" si="245"/>
        <v>2.5117348251028834E-2</v>
      </c>
      <c r="K96" s="17">
        <f t="shared" si="245"/>
        <v>2.0931123542523994E-2</v>
      </c>
      <c r="L96" s="17">
        <f t="shared" si="245"/>
        <v>1.7442602952103328E-2</v>
      </c>
      <c r="M96" s="17">
        <f t="shared" si="245"/>
        <v>1.4535502460086086E-2</v>
      </c>
      <c r="N96" s="17">
        <f t="shared" si="245"/>
        <v>1.2112918716738447E-2</v>
      </c>
      <c r="P96" s="163" t="s">
        <v>16</v>
      </c>
      <c r="Q96" s="165" t="s">
        <v>41</v>
      </c>
      <c r="R96" s="16" t="s">
        <v>83</v>
      </c>
      <c r="S96" s="17">
        <f>S$24*$D94</f>
        <v>6.2499999999999993E-2</v>
      </c>
      <c r="T96" s="17">
        <f t="shared" ref="T96:AB96" si="246">T$24*$D94</f>
        <v>5.208333333333335E-2</v>
      </c>
      <c r="U96" s="17">
        <f t="shared" si="246"/>
        <v>4.3402777777777762E-2</v>
      </c>
      <c r="V96" s="17">
        <f t="shared" si="246"/>
        <v>3.6168981481481496E-2</v>
      </c>
      <c r="W96" s="17">
        <f t="shared" si="246"/>
        <v>3.014081790123456E-2</v>
      </c>
      <c r="X96" s="17">
        <f t="shared" si="246"/>
        <v>2.5117348251028834E-2</v>
      </c>
      <c r="Y96" s="17">
        <f t="shared" si="246"/>
        <v>2.0931123542523994E-2</v>
      </c>
      <c r="Z96" s="17">
        <f t="shared" si="246"/>
        <v>1.7442602952103328E-2</v>
      </c>
      <c r="AA96" s="17">
        <f t="shared" si="246"/>
        <v>1.4535502460086086E-2</v>
      </c>
      <c r="AB96" s="17">
        <f t="shared" si="246"/>
        <v>1.2112918716738447E-2</v>
      </c>
      <c r="AD96" s="163" t="s">
        <v>16</v>
      </c>
      <c r="AE96" s="165" t="s">
        <v>41</v>
      </c>
      <c r="AF96" s="16" t="s">
        <v>83</v>
      </c>
      <c r="AG96" s="17">
        <f>AG$24*$D94</f>
        <v>6.2499999999999993E-2</v>
      </c>
      <c r="AH96" s="17">
        <f t="shared" ref="AH96:AP96" si="247">AH$24*$D94</f>
        <v>5.208333333333335E-2</v>
      </c>
      <c r="AI96" s="17">
        <f t="shared" si="247"/>
        <v>4.3402777777777762E-2</v>
      </c>
      <c r="AJ96" s="17">
        <f t="shared" si="247"/>
        <v>3.6168981481481496E-2</v>
      </c>
      <c r="AK96" s="17">
        <f t="shared" si="247"/>
        <v>3.014081790123456E-2</v>
      </c>
      <c r="AL96" s="17">
        <f t="shared" si="247"/>
        <v>2.5117348251028834E-2</v>
      </c>
      <c r="AM96" s="17">
        <f t="shared" si="247"/>
        <v>2.0931123542523994E-2</v>
      </c>
      <c r="AN96" s="17">
        <f t="shared" si="247"/>
        <v>1.7442602952103328E-2</v>
      </c>
      <c r="AO96" s="17">
        <f t="shared" si="247"/>
        <v>1.4535502460086086E-2</v>
      </c>
      <c r="AP96" s="17">
        <f t="shared" si="247"/>
        <v>1.2112918716738447E-2</v>
      </c>
      <c r="AR96" s="163" t="s">
        <v>16</v>
      </c>
      <c r="AS96" s="165" t="s">
        <v>41</v>
      </c>
      <c r="AT96" s="16" t="s">
        <v>83</v>
      </c>
      <c r="AU96" s="17">
        <f>AU$24*$D94</f>
        <v>6.2499999999999993E-2</v>
      </c>
      <c r="AV96" s="17">
        <f t="shared" ref="AV96:BD96" si="248">AV$24*$D94</f>
        <v>5.208333333333335E-2</v>
      </c>
      <c r="AW96" s="17">
        <f t="shared" si="248"/>
        <v>4.3402777777777762E-2</v>
      </c>
      <c r="AX96" s="17">
        <f t="shared" si="248"/>
        <v>3.6168981481481496E-2</v>
      </c>
      <c r="AY96" s="17">
        <f t="shared" si="248"/>
        <v>3.014081790123456E-2</v>
      </c>
      <c r="AZ96" s="17">
        <f t="shared" si="248"/>
        <v>2.5117348251028834E-2</v>
      </c>
      <c r="BA96" s="17">
        <f t="shared" si="248"/>
        <v>2.0931123542523994E-2</v>
      </c>
      <c r="BB96" s="17">
        <f t="shared" si="248"/>
        <v>1.7442602952103328E-2</v>
      </c>
      <c r="BC96" s="17">
        <f t="shared" si="248"/>
        <v>1.4535502460086086E-2</v>
      </c>
      <c r="BD96" s="17">
        <f t="shared" si="248"/>
        <v>1.2112918716738447E-2</v>
      </c>
      <c r="BF96" s="163" t="s">
        <v>16</v>
      </c>
      <c r="BG96" s="165" t="s">
        <v>41</v>
      </c>
      <c r="BH96" s="16" t="s">
        <v>83</v>
      </c>
      <c r="BI96" s="17">
        <f>BI$24*$D94</f>
        <v>6.2499999999999993E-2</v>
      </c>
      <c r="BJ96" s="17">
        <f t="shared" ref="BJ96:BR96" si="249">BJ$24*$D94</f>
        <v>5.208333333333335E-2</v>
      </c>
      <c r="BK96" s="17">
        <f t="shared" si="249"/>
        <v>4.3402777777777762E-2</v>
      </c>
      <c r="BL96" s="17">
        <f t="shared" si="249"/>
        <v>3.6168981481481496E-2</v>
      </c>
      <c r="BM96" s="17">
        <f t="shared" si="249"/>
        <v>3.014081790123456E-2</v>
      </c>
      <c r="BN96" s="17">
        <f t="shared" si="249"/>
        <v>2.5117348251028834E-2</v>
      </c>
      <c r="BO96" s="17">
        <f t="shared" si="249"/>
        <v>2.0931123542523994E-2</v>
      </c>
      <c r="BP96" s="17">
        <f t="shared" si="249"/>
        <v>1.7442602952103328E-2</v>
      </c>
      <c r="BQ96" s="17">
        <f t="shared" si="249"/>
        <v>1.4535502460086086E-2</v>
      </c>
      <c r="BR96" s="17">
        <f t="shared" si="249"/>
        <v>1.2112918716738447E-2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4.4859182098765438E-2</v>
      </c>
      <c r="J97" s="17"/>
      <c r="K97" s="17"/>
      <c r="L97" s="17"/>
      <c r="M97" s="17"/>
      <c r="N97" s="18">
        <f>SUM(E96:N96)/10</f>
        <v>3.1443540641630782E-2</v>
      </c>
      <c r="P97" s="163"/>
      <c r="Q97" s="165"/>
      <c r="R97" s="16" t="s">
        <v>84</v>
      </c>
      <c r="S97" s="17"/>
      <c r="T97" s="17"/>
      <c r="U97" s="17"/>
      <c r="V97" s="17"/>
      <c r="W97" s="100">
        <f>SUM(S96:W96)/5</f>
        <v>4.4859182098765438E-2</v>
      </c>
      <c r="X97" s="17"/>
      <c r="Y97" s="17"/>
      <c r="Z97" s="17"/>
      <c r="AA97" s="17"/>
      <c r="AB97" s="18">
        <f>SUM(S96:AB96)/10</f>
        <v>3.1443540641630782E-2</v>
      </c>
      <c r="AD97" s="163"/>
      <c r="AE97" s="165"/>
      <c r="AF97" s="16" t="s">
        <v>84</v>
      </c>
      <c r="AG97" s="17"/>
      <c r="AH97" s="17"/>
      <c r="AI97" s="17"/>
      <c r="AJ97" s="17"/>
      <c r="AK97" s="100">
        <f>SUM(AG96:AK96)/5</f>
        <v>4.4859182098765438E-2</v>
      </c>
      <c r="AL97" s="17"/>
      <c r="AM97" s="17"/>
      <c r="AN97" s="17"/>
      <c r="AO97" s="17"/>
      <c r="AP97" s="18">
        <f>SUM(AG96:AP96)/10</f>
        <v>3.1443540641630782E-2</v>
      </c>
      <c r="AR97" s="163"/>
      <c r="AS97" s="165"/>
      <c r="AT97" s="16" t="s">
        <v>84</v>
      </c>
      <c r="AU97" s="17"/>
      <c r="AV97" s="17"/>
      <c r="AW97" s="17"/>
      <c r="AX97" s="17"/>
      <c r="AY97" s="100">
        <f>SUM(AU96:AY96)/5</f>
        <v>4.4859182098765438E-2</v>
      </c>
      <c r="AZ97" s="17"/>
      <c r="BA97" s="17"/>
      <c r="BB97" s="17"/>
      <c r="BC97" s="17"/>
      <c r="BD97" s="18">
        <f>SUM(AU96:BD96)/10</f>
        <v>3.1443540641630782E-2</v>
      </c>
      <c r="BF97" s="163"/>
      <c r="BG97" s="165"/>
      <c r="BH97" s="16" t="s">
        <v>84</v>
      </c>
      <c r="BI97" s="17"/>
      <c r="BJ97" s="17"/>
      <c r="BK97" s="17"/>
      <c r="BL97" s="17"/>
      <c r="BM97" s="100">
        <f>SUM(BI96:BM96)/5</f>
        <v>4.4859182098765438E-2</v>
      </c>
      <c r="BN97" s="17"/>
      <c r="BO97" s="17"/>
      <c r="BP97" s="17"/>
      <c r="BQ97" s="17"/>
      <c r="BR97" s="18">
        <f>SUM(BI96:BR96)/10</f>
        <v>3.1443540641630782E-2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6.25E-2</v>
      </c>
      <c r="F98" s="17">
        <f t="shared" ref="F98:N98" si="250">F$18*(F96/F$20)</f>
        <v>0.11458333333333334</v>
      </c>
      <c r="G98" s="17">
        <f t="shared" si="250"/>
        <v>0.1579861111111111</v>
      </c>
      <c r="H98" s="17">
        <f t="shared" si="250"/>
        <v>0.19415509259259262</v>
      </c>
      <c r="I98" s="17">
        <f t="shared" si="250"/>
        <v>0.22429591049382716</v>
      </c>
      <c r="J98" s="17">
        <f t="shared" si="250"/>
        <v>0.24941325874485598</v>
      </c>
      <c r="K98" s="17">
        <f t="shared" si="250"/>
        <v>0.27034438228738</v>
      </c>
      <c r="L98" s="17">
        <f t="shared" si="250"/>
        <v>0.28778698523948332</v>
      </c>
      <c r="M98" s="17">
        <f t="shared" si="250"/>
        <v>0.30232248769956938</v>
      </c>
      <c r="N98" s="17">
        <f t="shared" si="250"/>
        <v>0.31443540641630785</v>
      </c>
      <c r="P98" s="163"/>
      <c r="Q98" s="165"/>
      <c r="R98" s="16" t="s">
        <v>53</v>
      </c>
      <c r="S98" s="17">
        <f>S$18*(S96/S$20)</f>
        <v>6.25E-2</v>
      </c>
      <c r="T98" s="17">
        <f t="shared" ref="T98:AB98" si="251">T$18*(T96/T$20)</f>
        <v>0.11458333333333334</v>
      </c>
      <c r="U98" s="17">
        <f t="shared" si="251"/>
        <v>0.1579861111111111</v>
      </c>
      <c r="V98" s="17">
        <f t="shared" si="251"/>
        <v>0.19415509259259262</v>
      </c>
      <c r="W98" s="17">
        <f t="shared" si="251"/>
        <v>0.22429591049382716</v>
      </c>
      <c r="X98" s="17">
        <f t="shared" si="251"/>
        <v>0.24941325874485598</v>
      </c>
      <c r="Y98" s="17">
        <f t="shared" si="251"/>
        <v>0.27034438228738</v>
      </c>
      <c r="Z98" s="17">
        <f t="shared" si="251"/>
        <v>0.28778698523948332</v>
      </c>
      <c r="AA98" s="17">
        <f t="shared" si="251"/>
        <v>0.30232248769956938</v>
      </c>
      <c r="AB98" s="17">
        <f t="shared" si="251"/>
        <v>0.31443540641630785</v>
      </c>
      <c r="AD98" s="163"/>
      <c r="AE98" s="165"/>
      <c r="AF98" s="16" t="s">
        <v>53</v>
      </c>
      <c r="AG98" s="17">
        <f>AG$18*(AG96/AG$20)</f>
        <v>6.25E-2</v>
      </c>
      <c r="AH98" s="17">
        <f t="shared" ref="AH98:AP98" si="252">AH$18*(AH96/AH$20)</f>
        <v>0.11458333333333334</v>
      </c>
      <c r="AI98" s="17">
        <f t="shared" si="252"/>
        <v>0.1579861111111111</v>
      </c>
      <c r="AJ98" s="17">
        <f t="shared" si="252"/>
        <v>0.19415509259259262</v>
      </c>
      <c r="AK98" s="17">
        <f t="shared" si="252"/>
        <v>0.22429591049382716</v>
      </c>
      <c r="AL98" s="17">
        <f t="shared" si="252"/>
        <v>0.24941325874485598</v>
      </c>
      <c r="AM98" s="17">
        <f t="shared" si="252"/>
        <v>0.27034438228738</v>
      </c>
      <c r="AN98" s="17">
        <f t="shared" si="252"/>
        <v>0.28778698523948332</v>
      </c>
      <c r="AO98" s="17">
        <f t="shared" si="252"/>
        <v>0.30232248769956938</v>
      </c>
      <c r="AP98" s="17">
        <f t="shared" si="252"/>
        <v>0.31443540641630785</v>
      </c>
      <c r="AR98" s="163"/>
      <c r="AS98" s="165"/>
      <c r="AT98" s="16" t="s">
        <v>53</v>
      </c>
      <c r="AU98" s="17">
        <f>AU$18*(AU96/AU$20)</f>
        <v>6.25E-2</v>
      </c>
      <c r="AV98" s="17">
        <f t="shared" ref="AV98:BD98" si="253">AV$18*(AV96/AV$20)</f>
        <v>0.11458333333333334</v>
      </c>
      <c r="AW98" s="17">
        <f t="shared" si="253"/>
        <v>0.1579861111111111</v>
      </c>
      <c r="AX98" s="17">
        <f t="shared" si="253"/>
        <v>0.19415509259259262</v>
      </c>
      <c r="AY98" s="17">
        <f t="shared" si="253"/>
        <v>0.22429591049382716</v>
      </c>
      <c r="AZ98" s="17">
        <f t="shared" si="253"/>
        <v>0.24941325874485598</v>
      </c>
      <c r="BA98" s="17">
        <f t="shared" si="253"/>
        <v>0.27034438228738</v>
      </c>
      <c r="BB98" s="17">
        <f t="shared" si="253"/>
        <v>0.28778698523948332</v>
      </c>
      <c r="BC98" s="17">
        <f t="shared" si="253"/>
        <v>0.30232248769956938</v>
      </c>
      <c r="BD98" s="17">
        <f t="shared" si="253"/>
        <v>0.31443540641630785</v>
      </c>
      <c r="BF98" s="163"/>
      <c r="BG98" s="165"/>
      <c r="BH98" s="16" t="s">
        <v>53</v>
      </c>
      <c r="BI98" s="17">
        <f>BI$18*(BI96/BI$20)</f>
        <v>6.25E-2</v>
      </c>
      <c r="BJ98" s="17">
        <f t="shared" ref="BJ98:BR98" si="254">BJ$18*(BJ96/BJ$20)</f>
        <v>0.11458333333333334</v>
      </c>
      <c r="BK98" s="17">
        <f t="shared" si="254"/>
        <v>0.1579861111111111</v>
      </c>
      <c r="BL98" s="17">
        <f t="shared" si="254"/>
        <v>0.19415509259259262</v>
      </c>
      <c r="BM98" s="17">
        <f t="shared" si="254"/>
        <v>0.22429591049382716</v>
      </c>
      <c r="BN98" s="17">
        <f t="shared" si="254"/>
        <v>0.24941325874485598</v>
      </c>
      <c r="BO98" s="17">
        <f t="shared" si="254"/>
        <v>0.27034438228738</v>
      </c>
      <c r="BP98" s="17">
        <f t="shared" si="254"/>
        <v>0.28778698523948332</v>
      </c>
      <c r="BQ98" s="17">
        <f t="shared" si="254"/>
        <v>0.30232248769956938</v>
      </c>
      <c r="BR98" s="17">
        <f t="shared" si="254"/>
        <v>0.31443540641630785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0.62499999999999989</v>
      </c>
      <c r="F99" s="21">
        <f t="shared" ref="F99:N99" si="255">10*F96</f>
        <v>0.52083333333333348</v>
      </c>
      <c r="G99" s="21">
        <f t="shared" si="255"/>
        <v>0.43402777777777762</v>
      </c>
      <c r="H99" s="21">
        <f t="shared" si="255"/>
        <v>0.36168981481481499</v>
      </c>
      <c r="I99" s="21">
        <f t="shared" si="255"/>
        <v>0.30140817901234562</v>
      </c>
      <c r="J99" s="21">
        <f t="shared" si="255"/>
        <v>0.25117348251028837</v>
      </c>
      <c r="K99" s="21">
        <f t="shared" si="255"/>
        <v>0.20931123542523994</v>
      </c>
      <c r="L99" s="21">
        <f t="shared" si="255"/>
        <v>0.17442602952103328</v>
      </c>
      <c r="M99" s="21">
        <f t="shared" si="255"/>
        <v>0.14535502460086086</v>
      </c>
      <c r="N99" s="21">
        <f t="shared" si="255"/>
        <v>0.12112918716738447</v>
      </c>
      <c r="P99" s="163"/>
      <c r="Q99" s="163"/>
      <c r="R99" s="20" t="s">
        <v>57</v>
      </c>
      <c r="S99" s="21">
        <f>10*S96</f>
        <v>0.62499999999999989</v>
      </c>
      <c r="T99" s="21">
        <f t="shared" ref="T99:AB99" si="256">10*T96</f>
        <v>0.52083333333333348</v>
      </c>
      <c r="U99" s="21">
        <f t="shared" si="256"/>
        <v>0.43402777777777762</v>
      </c>
      <c r="V99" s="21">
        <f t="shared" si="256"/>
        <v>0.36168981481481499</v>
      </c>
      <c r="W99" s="21">
        <f t="shared" si="256"/>
        <v>0.30140817901234562</v>
      </c>
      <c r="X99" s="21">
        <f t="shared" si="256"/>
        <v>0.25117348251028837</v>
      </c>
      <c r="Y99" s="21">
        <f t="shared" si="256"/>
        <v>0.20931123542523994</v>
      </c>
      <c r="Z99" s="21">
        <f t="shared" si="256"/>
        <v>0.17442602952103328</v>
      </c>
      <c r="AA99" s="21">
        <f t="shared" si="256"/>
        <v>0.14535502460086086</v>
      </c>
      <c r="AB99" s="21">
        <f t="shared" si="256"/>
        <v>0.12112918716738447</v>
      </c>
      <c r="AD99" s="163"/>
      <c r="AE99" s="163"/>
      <c r="AF99" s="20" t="s">
        <v>57</v>
      </c>
      <c r="AG99" s="21">
        <f>10*AG96</f>
        <v>0.62499999999999989</v>
      </c>
      <c r="AH99" s="21">
        <f t="shared" ref="AH99:AP99" si="257">10*AH96</f>
        <v>0.52083333333333348</v>
      </c>
      <c r="AI99" s="21">
        <f t="shared" si="257"/>
        <v>0.43402777777777762</v>
      </c>
      <c r="AJ99" s="21">
        <f t="shared" si="257"/>
        <v>0.36168981481481499</v>
      </c>
      <c r="AK99" s="21">
        <f t="shared" si="257"/>
        <v>0.30140817901234562</v>
      </c>
      <c r="AL99" s="21">
        <f t="shared" si="257"/>
        <v>0.25117348251028837</v>
      </c>
      <c r="AM99" s="21">
        <f t="shared" si="257"/>
        <v>0.20931123542523994</v>
      </c>
      <c r="AN99" s="21">
        <f t="shared" si="257"/>
        <v>0.17442602952103328</v>
      </c>
      <c r="AO99" s="21">
        <f t="shared" si="257"/>
        <v>0.14535502460086086</v>
      </c>
      <c r="AP99" s="21">
        <f t="shared" si="257"/>
        <v>0.12112918716738447</v>
      </c>
      <c r="AR99" s="163"/>
      <c r="AS99" s="163"/>
      <c r="AT99" s="20" t="s">
        <v>57</v>
      </c>
      <c r="AU99" s="21">
        <f>10*AU96</f>
        <v>0.62499999999999989</v>
      </c>
      <c r="AV99" s="21">
        <f t="shared" ref="AV99:BD99" si="258">10*AV96</f>
        <v>0.52083333333333348</v>
      </c>
      <c r="AW99" s="21">
        <f t="shared" si="258"/>
        <v>0.43402777777777762</v>
      </c>
      <c r="AX99" s="21">
        <f t="shared" si="258"/>
        <v>0.36168981481481499</v>
      </c>
      <c r="AY99" s="21">
        <f t="shared" si="258"/>
        <v>0.30140817901234562</v>
      </c>
      <c r="AZ99" s="21">
        <f t="shared" si="258"/>
        <v>0.25117348251028837</v>
      </c>
      <c r="BA99" s="21">
        <f t="shared" si="258"/>
        <v>0.20931123542523994</v>
      </c>
      <c r="BB99" s="21">
        <f t="shared" si="258"/>
        <v>0.17442602952103328</v>
      </c>
      <c r="BC99" s="21">
        <f t="shared" si="258"/>
        <v>0.14535502460086086</v>
      </c>
      <c r="BD99" s="21">
        <f t="shared" si="258"/>
        <v>0.12112918716738447</v>
      </c>
      <c r="BF99" s="163"/>
      <c r="BG99" s="163"/>
      <c r="BH99" s="20" t="s">
        <v>57</v>
      </c>
      <c r="BI99" s="21">
        <f>10*BI96</f>
        <v>0.62499999999999989</v>
      </c>
      <c r="BJ99" s="21">
        <f t="shared" ref="BJ99:BR99" si="259">10*BJ96</f>
        <v>0.52083333333333348</v>
      </c>
      <c r="BK99" s="21">
        <f t="shared" si="259"/>
        <v>0.43402777777777762</v>
      </c>
      <c r="BL99" s="21">
        <f t="shared" si="259"/>
        <v>0.36168981481481499</v>
      </c>
      <c r="BM99" s="21">
        <f t="shared" si="259"/>
        <v>0.30140817901234562</v>
      </c>
      <c r="BN99" s="21">
        <f t="shared" si="259"/>
        <v>0.25117348251028837</v>
      </c>
      <c r="BO99" s="21">
        <f t="shared" si="259"/>
        <v>0.20931123542523994</v>
      </c>
      <c r="BP99" s="21">
        <f t="shared" si="259"/>
        <v>0.17442602952103328</v>
      </c>
      <c r="BQ99" s="21">
        <f t="shared" si="259"/>
        <v>0.14535502460086086</v>
      </c>
      <c r="BR99" s="21">
        <f t="shared" si="259"/>
        <v>0.12112918716738447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0.625</v>
      </c>
      <c r="F100" s="21">
        <f>10*F98</f>
        <v>1.1458333333333335</v>
      </c>
      <c r="G100" s="21">
        <f>10*G98</f>
        <v>1.5798611111111112</v>
      </c>
      <c r="H100" s="21">
        <f t="shared" ref="H100:N100" si="260">10*H98</f>
        <v>1.941550925925926</v>
      </c>
      <c r="I100" s="21">
        <f t="shared" si="260"/>
        <v>2.2429591049382718</v>
      </c>
      <c r="J100" s="21">
        <f t="shared" si="260"/>
        <v>2.4941325874485596</v>
      </c>
      <c r="K100" s="21">
        <f t="shared" si="260"/>
        <v>2.7034438228738003</v>
      </c>
      <c r="L100" s="21">
        <f t="shared" si="260"/>
        <v>2.8778698523948334</v>
      </c>
      <c r="M100" s="21">
        <f t="shared" si="260"/>
        <v>3.0232248769956938</v>
      </c>
      <c r="N100" s="21">
        <f t="shared" si="260"/>
        <v>3.1443540641630783</v>
      </c>
      <c r="P100" s="163"/>
      <c r="Q100" s="163"/>
      <c r="R100" s="20" t="s">
        <v>58</v>
      </c>
      <c r="S100" s="21">
        <f>10*S98</f>
        <v>0.625</v>
      </c>
      <c r="T100" s="21">
        <f>10*T98</f>
        <v>1.1458333333333335</v>
      </c>
      <c r="U100" s="21">
        <f>10*U98</f>
        <v>1.5798611111111112</v>
      </c>
      <c r="V100" s="21">
        <f t="shared" ref="V100:AB100" si="261">10*V98</f>
        <v>1.941550925925926</v>
      </c>
      <c r="W100" s="21">
        <f t="shared" si="261"/>
        <v>2.2429591049382718</v>
      </c>
      <c r="X100" s="21">
        <f t="shared" si="261"/>
        <v>2.4941325874485596</v>
      </c>
      <c r="Y100" s="21">
        <f t="shared" si="261"/>
        <v>2.7034438228738003</v>
      </c>
      <c r="Z100" s="21">
        <f t="shared" si="261"/>
        <v>2.8778698523948334</v>
      </c>
      <c r="AA100" s="21">
        <f t="shared" si="261"/>
        <v>3.0232248769956938</v>
      </c>
      <c r="AB100" s="21">
        <f t="shared" si="261"/>
        <v>3.1443540641630783</v>
      </c>
      <c r="AD100" s="163"/>
      <c r="AE100" s="163"/>
      <c r="AF100" s="20" t="s">
        <v>58</v>
      </c>
      <c r="AG100" s="21">
        <f>10*AG98</f>
        <v>0.625</v>
      </c>
      <c r="AH100" s="21">
        <f>10*AH98</f>
        <v>1.1458333333333335</v>
      </c>
      <c r="AI100" s="21">
        <f>10*AI98</f>
        <v>1.5798611111111112</v>
      </c>
      <c r="AJ100" s="21">
        <f t="shared" ref="AJ100:AP100" si="262">10*AJ98</f>
        <v>1.941550925925926</v>
      </c>
      <c r="AK100" s="21">
        <f t="shared" si="262"/>
        <v>2.2429591049382718</v>
      </c>
      <c r="AL100" s="21">
        <f t="shared" si="262"/>
        <v>2.4941325874485596</v>
      </c>
      <c r="AM100" s="21">
        <f t="shared" si="262"/>
        <v>2.7034438228738003</v>
      </c>
      <c r="AN100" s="21">
        <f t="shared" si="262"/>
        <v>2.8778698523948334</v>
      </c>
      <c r="AO100" s="21">
        <f t="shared" si="262"/>
        <v>3.0232248769956938</v>
      </c>
      <c r="AP100" s="21">
        <f t="shared" si="262"/>
        <v>3.1443540641630783</v>
      </c>
      <c r="AR100" s="163"/>
      <c r="AS100" s="163"/>
      <c r="AT100" s="20" t="s">
        <v>58</v>
      </c>
      <c r="AU100" s="21">
        <f>10*AU98</f>
        <v>0.625</v>
      </c>
      <c r="AV100" s="21">
        <f>10*AV98</f>
        <v>1.1458333333333335</v>
      </c>
      <c r="AW100" s="21">
        <f>10*AW98</f>
        <v>1.5798611111111112</v>
      </c>
      <c r="AX100" s="21">
        <f t="shared" ref="AX100:BD100" si="263">10*AX98</f>
        <v>1.941550925925926</v>
      </c>
      <c r="AY100" s="21">
        <f t="shared" si="263"/>
        <v>2.2429591049382718</v>
      </c>
      <c r="AZ100" s="21">
        <f t="shared" si="263"/>
        <v>2.4941325874485596</v>
      </c>
      <c r="BA100" s="21">
        <f t="shared" si="263"/>
        <v>2.7034438228738003</v>
      </c>
      <c r="BB100" s="21">
        <f t="shared" si="263"/>
        <v>2.8778698523948334</v>
      </c>
      <c r="BC100" s="21">
        <f t="shared" si="263"/>
        <v>3.0232248769956938</v>
      </c>
      <c r="BD100" s="21">
        <f t="shared" si="263"/>
        <v>3.1443540641630783</v>
      </c>
      <c r="BF100" s="163"/>
      <c r="BG100" s="163"/>
      <c r="BH100" s="20" t="s">
        <v>58</v>
      </c>
      <c r="BI100" s="21">
        <f>10*BI98</f>
        <v>0.625</v>
      </c>
      <c r="BJ100" s="21">
        <f>10*BJ98</f>
        <v>1.1458333333333335</v>
      </c>
      <c r="BK100" s="21">
        <f>10*BK98</f>
        <v>1.5798611111111112</v>
      </c>
      <c r="BL100" s="21">
        <f t="shared" ref="BL100:BR100" si="264">10*BL98</f>
        <v>1.941550925925926</v>
      </c>
      <c r="BM100" s="21">
        <f t="shared" si="264"/>
        <v>2.2429591049382718</v>
      </c>
      <c r="BN100" s="21">
        <f t="shared" si="264"/>
        <v>2.4941325874485596</v>
      </c>
      <c r="BO100" s="21">
        <f t="shared" si="264"/>
        <v>2.7034438228738003</v>
      </c>
      <c r="BP100" s="21">
        <f t="shared" si="264"/>
        <v>2.8778698523948334</v>
      </c>
      <c r="BQ100" s="21">
        <f t="shared" si="264"/>
        <v>3.0232248769956938</v>
      </c>
      <c r="BR100" s="21">
        <f t="shared" si="264"/>
        <v>3.1443540641630783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7.4999999999999997E-2</v>
      </c>
      <c r="F101" s="17">
        <f t="shared" ref="F101:N101" si="265">F96*F$16/$E$4</f>
        <v>7.5000000000000025E-2</v>
      </c>
      <c r="G101" s="17">
        <f t="shared" si="265"/>
        <v>7.4999999999999969E-2</v>
      </c>
      <c r="H101" s="17">
        <f t="shared" si="265"/>
        <v>7.5000000000000025E-2</v>
      </c>
      <c r="I101" s="17">
        <f t="shared" si="265"/>
        <v>7.4999999999999983E-2</v>
      </c>
      <c r="J101" s="17">
        <f t="shared" si="265"/>
        <v>7.5000000000000094E-2</v>
      </c>
      <c r="K101" s="17">
        <f t="shared" si="265"/>
        <v>7.4999999999999969E-2</v>
      </c>
      <c r="L101" s="17">
        <f t="shared" si="265"/>
        <v>7.4999999999999956E-2</v>
      </c>
      <c r="M101" s="17">
        <f t="shared" si="265"/>
        <v>7.4999999999999845E-2</v>
      </c>
      <c r="N101" s="17">
        <f t="shared" si="265"/>
        <v>7.5000000000000094E-2</v>
      </c>
      <c r="P101" s="163"/>
      <c r="Q101" s="171" t="s">
        <v>45</v>
      </c>
      <c r="R101" s="16" t="s">
        <v>55</v>
      </c>
      <c r="S101" s="17">
        <f>S96*S$16/$E$4</f>
        <v>7.4999999999999997E-2</v>
      </c>
      <c r="T101" s="17">
        <f t="shared" ref="T101:AB101" si="266">T96*T$16/$E$4</f>
        <v>7.5000000000000025E-2</v>
      </c>
      <c r="U101" s="17">
        <f t="shared" si="266"/>
        <v>7.4999999999999969E-2</v>
      </c>
      <c r="V101" s="17">
        <f t="shared" si="266"/>
        <v>7.5000000000000025E-2</v>
      </c>
      <c r="W101" s="17">
        <f t="shared" si="266"/>
        <v>7.4999999999999983E-2</v>
      </c>
      <c r="X101" s="17">
        <f t="shared" si="266"/>
        <v>7.5000000000000094E-2</v>
      </c>
      <c r="Y101" s="17">
        <f t="shared" si="266"/>
        <v>7.4999999999999969E-2</v>
      </c>
      <c r="Z101" s="17">
        <f t="shared" si="266"/>
        <v>7.4999999999999956E-2</v>
      </c>
      <c r="AA101" s="17">
        <f t="shared" si="266"/>
        <v>7.4999999999999845E-2</v>
      </c>
      <c r="AB101" s="17">
        <f t="shared" si="266"/>
        <v>7.5000000000000094E-2</v>
      </c>
      <c r="AD101" s="163"/>
      <c r="AE101" s="171" t="s">
        <v>45</v>
      </c>
      <c r="AF101" s="16" t="s">
        <v>55</v>
      </c>
      <c r="AG101" s="17">
        <f>AG96*AG$16/$E$4</f>
        <v>7.4999999999999997E-2</v>
      </c>
      <c r="AH101" s="17">
        <f t="shared" ref="AH101:AP101" si="267">AH96*AH$16/$E$4</f>
        <v>7.5000000000000025E-2</v>
      </c>
      <c r="AI101" s="17">
        <f t="shared" si="267"/>
        <v>7.4999999999999969E-2</v>
      </c>
      <c r="AJ101" s="17">
        <f t="shared" si="267"/>
        <v>7.5000000000000025E-2</v>
      </c>
      <c r="AK101" s="17">
        <f t="shared" si="267"/>
        <v>7.4999999999999983E-2</v>
      </c>
      <c r="AL101" s="17">
        <f t="shared" si="267"/>
        <v>7.5000000000000094E-2</v>
      </c>
      <c r="AM101" s="17">
        <f t="shared" si="267"/>
        <v>7.4999999999999969E-2</v>
      </c>
      <c r="AN101" s="17">
        <f t="shared" si="267"/>
        <v>7.4999999999999956E-2</v>
      </c>
      <c r="AO101" s="17">
        <f t="shared" si="267"/>
        <v>7.4999999999999845E-2</v>
      </c>
      <c r="AP101" s="17">
        <f t="shared" si="267"/>
        <v>7.5000000000000094E-2</v>
      </c>
      <c r="AR101" s="163"/>
      <c r="AS101" s="171" t="s">
        <v>45</v>
      </c>
      <c r="AT101" s="16" t="s">
        <v>55</v>
      </c>
      <c r="AU101" s="17">
        <f>AU96*AU$16/$E$4</f>
        <v>7.4999999999999997E-2</v>
      </c>
      <c r="AV101" s="17">
        <f t="shared" ref="AV101:BD101" si="268">AV96*AV$16/$E$4</f>
        <v>7.5000000000000025E-2</v>
      </c>
      <c r="AW101" s="17">
        <f t="shared" si="268"/>
        <v>7.4999999999999969E-2</v>
      </c>
      <c r="AX101" s="17">
        <f t="shared" si="268"/>
        <v>7.5000000000000025E-2</v>
      </c>
      <c r="AY101" s="17">
        <f t="shared" si="268"/>
        <v>7.4999999999999983E-2</v>
      </c>
      <c r="AZ101" s="17">
        <f t="shared" si="268"/>
        <v>7.5000000000000094E-2</v>
      </c>
      <c r="BA101" s="17">
        <f t="shared" si="268"/>
        <v>7.4999999999999969E-2</v>
      </c>
      <c r="BB101" s="17">
        <f t="shared" si="268"/>
        <v>7.4999999999999956E-2</v>
      </c>
      <c r="BC101" s="17">
        <f t="shared" si="268"/>
        <v>7.4999999999999845E-2</v>
      </c>
      <c r="BD101" s="17">
        <f t="shared" si="268"/>
        <v>7.5000000000000094E-2</v>
      </c>
      <c r="BF101" s="163"/>
      <c r="BG101" s="171" t="s">
        <v>45</v>
      </c>
      <c r="BH101" s="16" t="s">
        <v>55</v>
      </c>
      <c r="BI101" s="17">
        <f>BI96*BI$16/$E$4</f>
        <v>7.4999999999999997E-2</v>
      </c>
      <c r="BJ101" s="17">
        <f t="shared" ref="BJ101:BR101" si="269">BJ96*BJ$16/$E$4</f>
        <v>7.5000000000000025E-2</v>
      </c>
      <c r="BK101" s="17">
        <f t="shared" si="269"/>
        <v>7.4999999999999969E-2</v>
      </c>
      <c r="BL101" s="17">
        <f t="shared" si="269"/>
        <v>7.5000000000000025E-2</v>
      </c>
      <c r="BM101" s="17">
        <f t="shared" si="269"/>
        <v>7.4999999999999983E-2</v>
      </c>
      <c r="BN101" s="17">
        <f t="shared" si="269"/>
        <v>7.5000000000000094E-2</v>
      </c>
      <c r="BO101" s="17">
        <f t="shared" si="269"/>
        <v>7.4999999999999969E-2</v>
      </c>
      <c r="BP101" s="17">
        <f t="shared" si="269"/>
        <v>7.4999999999999956E-2</v>
      </c>
      <c r="BQ101" s="17">
        <f t="shared" si="269"/>
        <v>7.4999999999999845E-2</v>
      </c>
      <c r="BR101" s="17">
        <f t="shared" si="269"/>
        <v>7.5000000000000094E-2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270">E99*E$16</f>
        <v>74999.999999999985</v>
      </c>
      <c r="F102" s="22">
        <f t="shared" si="270"/>
        <v>75000.000000000015</v>
      </c>
      <c r="G102" s="22">
        <f t="shared" si="270"/>
        <v>74999.999999999971</v>
      </c>
      <c r="H102" s="22">
        <f t="shared" si="270"/>
        <v>75000.000000000044</v>
      </c>
      <c r="I102" s="22">
        <f t="shared" si="270"/>
        <v>74999.999999999985</v>
      </c>
      <c r="J102" s="22">
        <f t="shared" si="270"/>
        <v>75000.000000000102</v>
      </c>
      <c r="K102" s="22">
        <f t="shared" si="270"/>
        <v>74999.999999999956</v>
      </c>
      <c r="L102" s="22">
        <f t="shared" si="270"/>
        <v>74999.999999999956</v>
      </c>
      <c r="M102" s="22">
        <f t="shared" si="270"/>
        <v>74999.999999999854</v>
      </c>
      <c r="N102" s="22">
        <f t="shared" si="270"/>
        <v>75000.000000000102</v>
      </c>
      <c r="P102" s="163"/>
      <c r="Q102" s="163"/>
      <c r="R102" s="20" t="s">
        <v>57</v>
      </c>
      <c r="S102" s="22">
        <f t="shared" ref="S102:AB102" si="271">S99*S$16</f>
        <v>74999.999999999985</v>
      </c>
      <c r="T102" s="22">
        <f t="shared" si="271"/>
        <v>75000.000000000015</v>
      </c>
      <c r="U102" s="22">
        <f t="shared" si="271"/>
        <v>74999.999999999971</v>
      </c>
      <c r="V102" s="22">
        <f t="shared" si="271"/>
        <v>75000.000000000044</v>
      </c>
      <c r="W102" s="22">
        <f t="shared" si="271"/>
        <v>74999.999999999985</v>
      </c>
      <c r="X102" s="22">
        <f t="shared" si="271"/>
        <v>75000.000000000102</v>
      </c>
      <c r="Y102" s="22">
        <f t="shared" si="271"/>
        <v>74999.999999999956</v>
      </c>
      <c r="Z102" s="22">
        <f t="shared" si="271"/>
        <v>74999.999999999956</v>
      </c>
      <c r="AA102" s="22">
        <f t="shared" si="271"/>
        <v>74999.999999999854</v>
      </c>
      <c r="AB102" s="22">
        <f t="shared" si="271"/>
        <v>75000.000000000102</v>
      </c>
      <c r="AD102" s="163"/>
      <c r="AE102" s="163"/>
      <c r="AF102" s="20" t="s">
        <v>57</v>
      </c>
      <c r="AG102" s="22">
        <f t="shared" ref="AG102:AP102" si="272">AG99*AG$16</f>
        <v>74999.999999999985</v>
      </c>
      <c r="AH102" s="22">
        <f t="shared" si="272"/>
        <v>75000.000000000015</v>
      </c>
      <c r="AI102" s="22">
        <f t="shared" si="272"/>
        <v>74999.999999999971</v>
      </c>
      <c r="AJ102" s="22">
        <f t="shared" si="272"/>
        <v>75000.000000000044</v>
      </c>
      <c r="AK102" s="22">
        <f t="shared" si="272"/>
        <v>74999.999999999985</v>
      </c>
      <c r="AL102" s="22">
        <f t="shared" si="272"/>
        <v>75000.000000000102</v>
      </c>
      <c r="AM102" s="22">
        <f t="shared" si="272"/>
        <v>74999.999999999956</v>
      </c>
      <c r="AN102" s="22">
        <f t="shared" si="272"/>
        <v>74999.999999999956</v>
      </c>
      <c r="AO102" s="22">
        <f t="shared" si="272"/>
        <v>74999.999999999854</v>
      </c>
      <c r="AP102" s="22">
        <f t="shared" si="272"/>
        <v>75000.000000000102</v>
      </c>
      <c r="AR102" s="163"/>
      <c r="AS102" s="163"/>
      <c r="AT102" s="20" t="s">
        <v>57</v>
      </c>
      <c r="AU102" s="22">
        <f t="shared" ref="AU102:BD102" si="273">AU99*AU$16</f>
        <v>74999.999999999985</v>
      </c>
      <c r="AV102" s="22">
        <f t="shared" si="273"/>
        <v>75000.000000000015</v>
      </c>
      <c r="AW102" s="22">
        <f t="shared" si="273"/>
        <v>74999.999999999971</v>
      </c>
      <c r="AX102" s="22">
        <f t="shared" si="273"/>
        <v>75000.000000000044</v>
      </c>
      <c r="AY102" s="22">
        <f t="shared" si="273"/>
        <v>74999.999999999985</v>
      </c>
      <c r="AZ102" s="22">
        <f t="shared" si="273"/>
        <v>75000.000000000102</v>
      </c>
      <c r="BA102" s="22">
        <f t="shared" si="273"/>
        <v>74999.999999999956</v>
      </c>
      <c r="BB102" s="22">
        <f t="shared" si="273"/>
        <v>74999.999999999956</v>
      </c>
      <c r="BC102" s="22">
        <f t="shared" si="273"/>
        <v>74999.999999999854</v>
      </c>
      <c r="BD102" s="22">
        <f t="shared" si="273"/>
        <v>75000.000000000102</v>
      </c>
      <c r="BF102" s="163"/>
      <c r="BG102" s="163"/>
      <c r="BH102" s="20" t="s">
        <v>57</v>
      </c>
      <c r="BI102" s="22">
        <f t="shared" ref="BI102:BR102" si="274">BI99*BI$16</f>
        <v>74999.999999999985</v>
      </c>
      <c r="BJ102" s="22">
        <f t="shared" si="274"/>
        <v>75000.000000000015</v>
      </c>
      <c r="BK102" s="22">
        <f t="shared" si="274"/>
        <v>74999.999999999971</v>
      </c>
      <c r="BL102" s="22">
        <f t="shared" si="274"/>
        <v>75000.000000000044</v>
      </c>
      <c r="BM102" s="22">
        <f t="shared" si="274"/>
        <v>74999.999999999985</v>
      </c>
      <c r="BN102" s="22">
        <f t="shared" si="274"/>
        <v>75000.000000000102</v>
      </c>
      <c r="BO102" s="22">
        <f t="shared" si="274"/>
        <v>74999.999999999956</v>
      </c>
      <c r="BP102" s="22">
        <f t="shared" si="274"/>
        <v>74999.999999999956</v>
      </c>
      <c r="BQ102" s="22">
        <f t="shared" si="274"/>
        <v>74999.999999999854</v>
      </c>
      <c r="BR102" s="22">
        <f t="shared" si="274"/>
        <v>75000.000000000102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74999.999999999985</v>
      </c>
      <c r="F103" s="22">
        <f>E103+F102</f>
        <v>150000</v>
      </c>
      <c r="G103" s="22">
        <f t="shared" ref="G103:N103" si="275">F103+G102</f>
        <v>224999.99999999997</v>
      </c>
      <c r="H103" s="22">
        <f t="shared" si="275"/>
        <v>300000</v>
      </c>
      <c r="I103" s="22">
        <f t="shared" si="275"/>
        <v>375000</v>
      </c>
      <c r="J103" s="22">
        <f t="shared" si="275"/>
        <v>450000.00000000012</v>
      </c>
      <c r="K103" s="22">
        <f t="shared" si="275"/>
        <v>525000.00000000012</v>
      </c>
      <c r="L103" s="22">
        <f t="shared" si="275"/>
        <v>600000.00000000012</v>
      </c>
      <c r="M103" s="22">
        <f t="shared" si="275"/>
        <v>675000</v>
      </c>
      <c r="N103" s="22">
        <f t="shared" si="275"/>
        <v>750000.00000000012</v>
      </c>
      <c r="P103" s="163"/>
      <c r="Q103" s="163"/>
      <c r="R103" s="20" t="s">
        <v>58</v>
      </c>
      <c r="S103" s="22">
        <f>S102</f>
        <v>74999.999999999985</v>
      </c>
      <c r="T103" s="22">
        <f>S103+T102</f>
        <v>150000</v>
      </c>
      <c r="U103" s="22">
        <f t="shared" ref="U103:AB103" si="276">T103+U102</f>
        <v>224999.99999999997</v>
      </c>
      <c r="V103" s="22">
        <f t="shared" si="276"/>
        <v>300000</v>
      </c>
      <c r="W103" s="22">
        <f t="shared" si="276"/>
        <v>375000</v>
      </c>
      <c r="X103" s="22">
        <f t="shared" si="276"/>
        <v>450000.00000000012</v>
      </c>
      <c r="Y103" s="22">
        <f t="shared" si="276"/>
        <v>525000.00000000012</v>
      </c>
      <c r="Z103" s="22">
        <f t="shared" si="276"/>
        <v>600000.00000000012</v>
      </c>
      <c r="AA103" s="22">
        <f t="shared" si="276"/>
        <v>675000</v>
      </c>
      <c r="AB103" s="22">
        <f t="shared" si="276"/>
        <v>750000.00000000012</v>
      </c>
      <c r="AD103" s="163"/>
      <c r="AE103" s="163"/>
      <c r="AF103" s="20" t="s">
        <v>58</v>
      </c>
      <c r="AG103" s="22">
        <f>AG102</f>
        <v>74999.999999999985</v>
      </c>
      <c r="AH103" s="22">
        <f>AG103+AH102</f>
        <v>150000</v>
      </c>
      <c r="AI103" s="22">
        <f t="shared" ref="AI103:AP103" si="277">AH103+AI102</f>
        <v>224999.99999999997</v>
      </c>
      <c r="AJ103" s="22">
        <f t="shared" si="277"/>
        <v>300000</v>
      </c>
      <c r="AK103" s="22">
        <f t="shared" si="277"/>
        <v>375000</v>
      </c>
      <c r="AL103" s="22">
        <f t="shared" si="277"/>
        <v>450000.00000000012</v>
      </c>
      <c r="AM103" s="22">
        <f t="shared" si="277"/>
        <v>525000.00000000012</v>
      </c>
      <c r="AN103" s="22">
        <f t="shared" si="277"/>
        <v>600000.00000000012</v>
      </c>
      <c r="AO103" s="22">
        <f t="shared" si="277"/>
        <v>675000</v>
      </c>
      <c r="AP103" s="22">
        <f t="shared" si="277"/>
        <v>750000.00000000012</v>
      </c>
      <c r="AR103" s="163"/>
      <c r="AS103" s="163"/>
      <c r="AT103" s="20" t="s">
        <v>58</v>
      </c>
      <c r="AU103" s="22">
        <f>AU102</f>
        <v>74999.999999999985</v>
      </c>
      <c r="AV103" s="22">
        <f>AU103+AV102</f>
        <v>150000</v>
      </c>
      <c r="AW103" s="22">
        <f t="shared" ref="AW103:BD103" si="278">AV103+AW102</f>
        <v>224999.99999999997</v>
      </c>
      <c r="AX103" s="22">
        <f t="shared" si="278"/>
        <v>300000</v>
      </c>
      <c r="AY103" s="22">
        <f t="shared" si="278"/>
        <v>375000</v>
      </c>
      <c r="AZ103" s="22">
        <f t="shared" si="278"/>
        <v>450000.00000000012</v>
      </c>
      <c r="BA103" s="22">
        <f t="shared" si="278"/>
        <v>525000.00000000012</v>
      </c>
      <c r="BB103" s="22">
        <f t="shared" si="278"/>
        <v>600000.00000000012</v>
      </c>
      <c r="BC103" s="22">
        <f t="shared" si="278"/>
        <v>675000</v>
      </c>
      <c r="BD103" s="22">
        <f t="shared" si="278"/>
        <v>750000.00000000012</v>
      </c>
      <c r="BF103" s="163"/>
      <c r="BG103" s="163"/>
      <c r="BH103" s="20" t="s">
        <v>58</v>
      </c>
      <c r="BI103" s="22">
        <f>BI102</f>
        <v>74999.999999999985</v>
      </c>
      <c r="BJ103" s="22">
        <f>BI103+BJ102</f>
        <v>150000</v>
      </c>
      <c r="BK103" s="22">
        <f t="shared" ref="BK103:BR103" si="279">BJ103+BK102</f>
        <v>224999.99999999997</v>
      </c>
      <c r="BL103" s="22">
        <f t="shared" si="279"/>
        <v>300000</v>
      </c>
      <c r="BM103" s="22">
        <f t="shared" si="279"/>
        <v>375000</v>
      </c>
      <c r="BN103" s="22">
        <f t="shared" si="279"/>
        <v>450000.00000000012</v>
      </c>
      <c r="BO103" s="22">
        <f t="shared" si="279"/>
        <v>525000.00000000012</v>
      </c>
      <c r="BP103" s="22">
        <f t="shared" si="279"/>
        <v>600000.00000000012</v>
      </c>
      <c r="BQ103" s="22">
        <f t="shared" si="279"/>
        <v>675000</v>
      </c>
      <c r="BR103" s="22">
        <f t="shared" si="279"/>
        <v>750000.00000000012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7.4999999999999997E-2</v>
      </c>
      <c r="F104" s="17">
        <f>F98*F$16/$E$4-E104</f>
        <v>9.0000000000000011E-2</v>
      </c>
      <c r="G104" s="17">
        <f>G98*G$16/$E$4-F104-E104</f>
        <v>0.108</v>
      </c>
      <c r="H104" s="17">
        <f>H98*H$16/$E$4-G104-F104-E104</f>
        <v>0.12960000000000005</v>
      </c>
      <c r="I104" s="17">
        <f>I98*I$16/$E$4-H104-G104-F104-E104</f>
        <v>0.15551999999999988</v>
      </c>
      <c r="J104" s="17">
        <f>J98*J$16/$E$4-I104-H104-G104-F104-E104</f>
        <v>0.18662400000000012</v>
      </c>
      <c r="K104" s="17">
        <f>K98*K$16/$E$4-J104-I104-H104-G104-F104-E104</f>
        <v>0.22394880000000006</v>
      </c>
      <c r="L104" s="17">
        <f>L98*L$16/$E$4-K104-J104-I104-H104-G104-F104-E104</f>
        <v>0.26873855999999985</v>
      </c>
      <c r="M104" s="17">
        <f>M98*M$16/$E$4-L104-K104-J104-I104-H104-G104-F104-E104</f>
        <v>0.32248627199999969</v>
      </c>
      <c r="N104" s="17">
        <f>N98*N$16/$E$4-M104-L104-K104-J104-I104-H104-G104-F104-E104</f>
        <v>0.38698352640000011</v>
      </c>
      <c r="P104" s="163"/>
      <c r="Q104" s="171" t="s">
        <v>44</v>
      </c>
      <c r="R104" s="16" t="s">
        <v>55</v>
      </c>
      <c r="S104" s="17">
        <f>S98*S$16/$E$4</f>
        <v>7.4999999999999997E-2</v>
      </c>
      <c r="T104" s="17">
        <f>T98*T$16/$E$4-S104</f>
        <v>9.0000000000000011E-2</v>
      </c>
      <c r="U104" s="17">
        <f>U98*U$16/$E$4-T104-S104</f>
        <v>0.108</v>
      </c>
      <c r="V104" s="17">
        <f>V98*V$16/$E$4-U104-T104-S104</f>
        <v>0.12960000000000005</v>
      </c>
      <c r="W104" s="17">
        <f>W98*W$16/$E$4-V104-U104-T104-S104</f>
        <v>0.15551999999999988</v>
      </c>
      <c r="X104" s="17">
        <f>X98*X$16/$E$4-W104-V104-U104-T104-S104</f>
        <v>0.18662400000000012</v>
      </c>
      <c r="Y104" s="17">
        <f>Y98*Y$16/$E$4-X104-W104-V104-U104-T104-S104</f>
        <v>0.22394880000000006</v>
      </c>
      <c r="Z104" s="17">
        <f>Z98*Z$16/$E$4-Y104-X104-W104-V104-U104-T104-S104</f>
        <v>0.26873855999999985</v>
      </c>
      <c r="AA104" s="17">
        <f>AA98*AA$16/$E$4-Z104-Y104-X104-W104-V104-U104-T104-S104</f>
        <v>0.32248627199999969</v>
      </c>
      <c r="AB104" s="17">
        <f>AB98*AB$16/$E$4-AA104-Z104-Y104-X104-W104-V104-U104-T104-S104</f>
        <v>0.38698352640000011</v>
      </c>
      <c r="AD104" s="163"/>
      <c r="AE104" s="171" t="s">
        <v>44</v>
      </c>
      <c r="AF104" s="16" t="s">
        <v>55</v>
      </c>
      <c r="AG104" s="17">
        <f>AG98*AG$16/$E$4</f>
        <v>7.4999999999999997E-2</v>
      </c>
      <c r="AH104" s="17">
        <f>AH98*AH$16/$E$4-AG104</f>
        <v>9.0000000000000011E-2</v>
      </c>
      <c r="AI104" s="17">
        <f>AI98*AI$16/$E$4-AH104-AG104</f>
        <v>0.108</v>
      </c>
      <c r="AJ104" s="17">
        <f>AJ98*AJ$16/$E$4-AI104-AH104-AG104</f>
        <v>0.12960000000000005</v>
      </c>
      <c r="AK104" s="17">
        <f>AK98*AK$16/$E$4-AJ104-AI104-AH104-AG104</f>
        <v>0.15551999999999988</v>
      </c>
      <c r="AL104" s="17">
        <f>AL98*AL$16/$E$4-AK104-AJ104-AI104-AH104-AG104</f>
        <v>0.18662400000000012</v>
      </c>
      <c r="AM104" s="17">
        <f>AM98*AM$16/$E$4-AL104-AK104-AJ104-AI104-AH104-AG104</f>
        <v>0.22394880000000006</v>
      </c>
      <c r="AN104" s="17">
        <f>AN98*AN$16/$E$4-AM104-AL104-AK104-AJ104-AI104-AH104-AG104</f>
        <v>0.26873855999999985</v>
      </c>
      <c r="AO104" s="17">
        <f>AO98*AO$16/$E$4-AN104-AM104-AL104-AK104-AJ104-AI104-AH104-AG104</f>
        <v>0.32248627199999969</v>
      </c>
      <c r="AP104" s="17">
        <f>AP98*AP$16/$E$4-AO104-AN104-AM104-AL104-AK104-AJ104-AI104-AH104-AG104</f>
        <v>0.38698352640000011</v>
      </c>
      <c r="AR104" s="163"/>
      <c r="AS104" s="171" t="s">
        <v>44</v>
      </c>
      <c r="AT104" s="16" t="s">
        <v>55</v>
      </c>
      <c r="AU104" s="17">
        <f>AU98*AU$16/$E$4</f>
        <v>7.4999999999999997E-2</v>
      </c>
      <c r="AV104" s="17">
        <f>AV98*AV$16/$E$4-AU104</f>
        <v>9.0000000000000011E-2</v>
      </c>
      <c r="AW104" s="17">
        <f>AW98*AW$16/$E$4-AV104-AU104</f>
        <v>0.108</v>
      </c>
      <c r="AX104" s="17">
        <f>AX98*AX$16/$E$4-AW104-AV104-AU104</f>
        <v>0.12960000000000005</v>
      </c>
      <c r="AY104" s="17">
        <f>AY98*AY$16/$E$4-AX104-AW104-AV104-AU104</f>
        <v>0.15551999999999988</v>
      </c>
      <c r="AZ104" s="17">
        <f>AZ98*AZ$16/$E$4-AY104-AX104-AW104-AV104-AU104</f>
        <v>0.18662400000000012</v>
      </c>
      <c r="BA104" s="17">
        <f>BA98*BA$16/$E$4-AZ104-AY104-AX104-AW104-AV104-AU104</f>
        <v>0.22394880000000006</v>
      </c>
      <c r="BB104" s="17">
        <f>BB98*BB$16/$E$4-BA104-AZ104-AY104-AX104-AW104-AV104-AU104</f>
        <v>0.26873855999999985</v>
      </c>
      <c r="BC104" s="17">
        <f>BC98*BC$16/$E$4-BB104-BA104-AZ104-AY104-AX104-AW104-AV104-AU104</f>
        <v>0.32248627199999969</v>
      </c>
      <c r="BD104" s="17">
        <f>BD98*BD$16/$E$4-BC104-BB104-BA104-AZ104-AY104-AX104-AW104-AV104-AU104</f>
        <v>0.38698352640000011</v>
      </c>
      <c r="BF104" s="163"/>
      <c r="BG104" s="171" t="s">
        <v>44</v>
      </c>
      <c r="BH104" s="16" t="s">
        <v>55</v>
      </c>
      <c r="BI104" s="17">
        <f>BI98*BI$16/$E$4</f>
        <v>7.4999999999999997E-2</v>
      </c>
      <c r="BJ104" s="17">
        <f>BJ98*BJ$16/$E$4-BI104</f>
        <v>9.0000000000000011E-2</v>
      </c>
      <c r="BK104" s="17">
        <f>BK98*BK$16/$E$4-BJ104-BI104</f>
        <v>0.108</v>
      </c>
      <c r="BL104" s="17">
        <f>BL98*BL$16/$E$4-BK104-BJ104-BI104</f>
        <v>0.12960000000000005</v>
      </c>
      <c r="BM104" s="17">
        <f>BM98*BM$16/$E$4-BL104-BK104-BJ104-BI104</f>
        <v>0.15551999999999988</v>
      </c>
      <c r="BN104" s="17">
        <f>BN98*BN$16/$E$4-BM104-BL104-BK104-BJ104-BI104</f>
        <v>0.18662400000000012</v>
      </c>
      <c r="BO104" s="17">
        <f>BO98*BO$16/$E$4-BN104-BM104-BL104-BK104-BJ104-BI104</f>
        <v>0.22394880000000006</v>
      </c>
      <c r="BP104" s="17">
        <f>BP98*BP$16/$E$4-BO104-BN104-BM104-BL104-BK104-BJ104-BI104</f>
        <v>0.26873855999999985</v>
      </c>
      <c r="BQ104" s="17">
        <f>BQ98*BQ$16/$E$4-BP104-BO104-BN104-BM104-BL104-BK104-BJ104-BI104</f>
        <v>0.32248627199999969</v>
      </c>
      <c r="BR104" s="17">
        <f>BR98*BR$16/$E$4-BQ104-BP104-BO104-BN104-BM104-BL104-BK104-BJ104-BI104</f>
        <v>0.38698352640000011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0.11162399999999999</v>
      </c>
      <c r="J105" s="18"/>
      <c r="K105" s="18"/>
      <c r="L105" s="18"/>
      <c r="M105" s="18"/>
      <c r="N105" s="18">
        <f>SUM(E104:N104)/10</f>
        <v>0.19469011583999998</v>
      </c>
      <c r="P105" s="163"/>
      <c r="Q105" s="165"/>
      <c r="R105" s="16" t="s">
        <v>56</v>
      </c>
      <c r="S105" s="18"/>
      <c r="T105" s="18"/>
      <c r="U105" s="18"/>
      <c r="V105" s="18"/>
      <c r="W105" s="18">
        <f>SUM(S104:W104)/5</f>
        <v>0.11162399999999999</v>
      </c>
      <c r="X105" s="18"/>
      <c r="Y105" s="18"/>
      <c r="Z105" s="18"/>
      <c r="AA105" s="18"/>
      <c r="AB105" s="18">
        <f>SUM(S104:AB104)/10</f>
        <v>0.19469011583999998</v>
      </c>
      <c r="AD105" s="163"/>
      <c r="AE105" s="165"/>
      <c r="AF105" s="16" t="s">
        <v>56</v>
      </c>
      <c r="AG105" s="18"/>
      <c r="AH105" s="18"/>
      <c r="AI105" s="18"/>
      <c r="AJ105" s="18"/>
      <c r="AK105" s="18">
        <f>SUM(AG104:AK104)/5</f>
        <v>0.11162399999999999</v>
      </c>
      <c r="AL105" s="18"/>
      <c r="AM105" s="18"/>
      <c r="AN105" s="18"/>
      <c r="AO105" s="18"/>
      <c r="AP105" s="18">
        <f>SUM(AG104:AP104)/10</f>
        <v>0.19469011583999998</v>
      </c>
      <c r="AR105" s="163"/>
      <c r="AS105" s="165"/>
      <c r="AT105" s="16" t="s">
        <v>56</v>
      </c>
      <c r="AU105" s="18"/>
      <c r="AV105" s="18"/>
      <c r="AW105" s="18"/>
      <c r="AX105" s="18"/>
      <c r="AY105" s="18">
        <f>SUM(AU104:AY104)/5</f>
        <v>0.11162399999999999</v>
      </c>
      <c r="AZ105" s="18"/>
      <c r="BA105" s="18"/>
      <c r="BB105" s="18"/>
      <c r="BC105" s="18"/>
      <c r="BD105" s="18">
        <f>SUM(AU104:BD104)/10</f>
        <v>0.19469011583999998</v>
      </c>
      <c r="BF105" s="163"/>
      <c r="BG105" s="165"/>
      <c r="BH105" s="16" t="s">
        <v>56</v>
      </c>
      <c r="BI105" s="18"/>
      <c r="BJ105" s="18"/>
      <c r="BK105" s="18"/>
      <c r="BL105" s="18"/>
      <c r="BM105" s="18">
        <f>SUM(BI104:BM104)/5</f>
        <v>0.11162399999999999</v>
      </c>
      <c r="BN105" s="18"/>
      <c r="BO105" s="18"/>
      <c r="BP105" s="18"/>
      <c r="BQ105" s="18"/>
      <c r="BR105" s="18">
        <f>SUM(BI104:BR104)/10</f>
        <v>0.19469011583999998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75000</v>
      </c>
      <c r="F106" s="23">
        <f>F108-E108</f>
        <v>90000.000000000029</v>
      </c>
      <c r="G106" s="23">
        <f t="shared" ref="G106:N106" si="280">G108-F108</f>
        <v>107999.99999999997</v>
      </c>
      <c r="H106" s="23">
        <f t="shared" si="280"/>
        <v>129600</v>
      </c>
      <c r="I106" s="23">
        <f t="shared" si="280"/>
        <v>155520</v>
      </c>
      <c r="J106" s="23">
        <f t="shared" si="280"/>
        <v>186624</v>
      </c>
      <c r="K106" s="23">
        <f t="shared" si="280"/>
        <v>223948.80000000028</v>
      </c>
      <c r="L106" s="23">
        <f t="shared" si="280"/>
        <v>268738.55999999982</v>
      </c>
      <c r="M106" s="23">
        <f t="shared" si="280"/>
        <v>322486.27199999965</v>
      </c>
      <c r="N106" s="23">
        <f t="shared" si="280"/>
        <v>386983.52639999986</v>
      </c>
      <c r="P106" s="163"/>
      <c r="Q106" s="163"/>
      <c r="R106" s="20" t="s">
        <v>57</v>
      </c>
      <c r="S106" s="23">
        <f>S108</f>
        <v>75000</v>
      </c>
      <c r="T106" s="23">
        <f>T108-S108</f>
        <v>90000.000000000029</v>
      </c>
      <c r="U106" s="23">
        <f t="shared" ref="U106:AB106" si="281">U108-T108</f>
        <v>107999.99999999997</v>
      </c>
      <c r="V106" s="23">
        <f t="shared" si="281"/>
        <v>129600</v>
      </c>
      <c r="W106" s="23">
        <f t="shared" si="281"/>
        <v>155520</v>
      </c>
      <c r="X106" s="23">
        <f t="shared" si="281"/>
        <v>186624</v>
      </c>
      <c r="Y106" s="23">
        <f t="shared" si="281"/>
        <v>223948.80000000028</v>
      </c>
      <c r="Z106" s="23">
        <f t="shared" si="281"/>
        <v>268738.55999999982</v>
      </c>
      <c r="AA106" s="23">
        <f t="shared" si="281"/>
        <v>322486.27199999965</v>
      </c>
      <c r="AB106" s="23">
        <f t="shared" si="281"/>
        <v>386983.52639999986</v>
      </c>
      <c r="AD106" s="163"/>
      <c r="AE106" s="163"/>
      <c r="AF106" s="20" t="s">
        <v>57</v>
      </c>
      <c r="AG106" s="23">
        <f>AG108</f>
        <v>75000</v>
      </c>
      <c r="AH106" s="23">
        <f>AH108-AG108</f>
        <v>90000.000000000029</v>
      </c>
      <c r="AI106" s="23">
        <f t="shared" ref="AI106:AP106" si="282">AI108-AH108</f>
        <v>107999.99999999997</v>
      </c>
      <c r="AJ106" s="23">
        <f t="shared" si="282"/>
        <v>129600</v>
      </c>
      <c r="AK106" s="23">
        <f t="shared" si="282"/>
        <v>155520</v>
      </c>
      <c r="AL106" s="23">
        <f t="shared" si="282"/>
        <v>186624</v>
      </c>
      <c r="AM106" s="23">
        <f t="shared" si="282"/>
        <v>223948.80000000028</v>
      </c>
      <c r="AN106" s="23">
        <f t="shared" si="282"/>
        <v>268738.55999999982</v>
      </c>
      <c r="AO106" s="23">
        <f t="shared" si="282"/>
        <v>322486.27199999965</v>
      </c>
      <c r="AP106" s="23">
        <f t="shared" si="282"/>
        <v>386983.52639999986</v>
      </c>
      <c r="AR106" s="163"/>
      <c r="AS106" s="163"/>
      <c r="AT106" s="20" t="s">
        <v>57</v>
      </c>
      <c r="AU106" s="23">
        <f>AU108</f>
        <v>75000</v>
      </c>
      <c r="AV106" s="23">
        <f>AV108-AU108</f>
        <v>90000.000000000029</v>
      </c>
      <c r="AW106" s="23">
        <f t="shared" ref="AW106:BD106" si="283">AW108-AV108</f>
        <v>107999.99999999997</v>
      </c>
      <c r="AX106" s="23">
        <f t="shared" si="283"/>
        <v>129600</v>
      </c>
      <c r="AY106" s="23">
        <f t="shared" si="283"/>
        <v>155520</v>
      </c>
      <c r="AZ106" s="23">
        <f t="shared" si="283"/>
        <v>186624</v>
      </c>
      <c r="BA106" s="23">
        <f t="shared" si="283"/>
        <v>223948.80000000028</v>
      </c>
      <c r="BB106" s="23">
        <f t="shared" si="283"/>
        <v>268738.55999999982</v>
      </c>
      <c r="BC106" s="23">
        <f t="shared" si="283"/>
        <v>322486.27199999965</v>
      </c>
      <c r="BD106" s="23">
        <f t="shared" si="283"/>
        <v>386983.52639999986</v>
      </c>
      <c r="BF106" s="163"/>
      <c r="BG106" s="163"/>
      <c r="BH106" s="20" t="s">
        <v>57</v>
      </c>
      <c r="BI106" s="23">
        <f>BI108</f>
        <v>75000</v>
      </c>
      <c r="BJ106" s="23">
        <f>BJ108-BI108</f>
        <v>90000.000000000029</v>
      </c>
      <c r="BK106" s="23">
        <f t="shared" ref="BK106:BR106" si="284">BK108-BJ108</f>
        <v>107999.99999999997</v>
      </c>
      <c r="BL106" s="23">
        <f t="shared" si="284"/>
        <v>129600</v>
      </c>
      <c r="BM106" s="23">
        <f t="shared" si="284"/>
        <v>155520</v>
      </c>
      <c r="BN106" s="23">
        <f t="shared" si="284"/>
        <v>186624</v>
      </c>
      <c r="BO106" s="23">
        <f t="shared" si="284"/>
        <v>223948.80000000028</v>
      </c>
      <c r="BP106" s="23">
        <f t="shared" si="284"/>
        <v>268738.55999999982</v>
      </c>
      <c r="BQ106" s="23">
        <f t="shared" si="284"/>
        <v>322486.27199999965</v>
      </c>
      <c r="BR106" s="23">
        <f t="shared" si="284"/>
        <v>386983.52639999986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111624</v>
      </c>
      <c r="J107" s="23"/>
      <c r="K107" s="23"/>
      <c r="L107" s="23"/>
      <c r="M107" s="23"/>
      <c r="N107" s="23">
        <f>SUM(E106:N106)/10</f>
        <v>194690.11583999995</v>
      </c>
      <c r="P107" s="163"/>
      <c r="Q107" s="163"/>
      <c r="R107" s="20" t="s">
        <v>59</v>
      </c>
      <c r="S107" s="23"/>
      <c r="T107" s="23"/>
      <c r="U107" s="23"/>
      <c r="V107" s="23"/>
      <c r="W107" s="23">
        <f>SUM(S106:W106)/5</f>
        <v>111624</v>
      </c>
      <c r="X107" s="23"/>
      <c r="Y107" s="23"/>
      <c r="Z107" s="23"/>
      <c r="AA107" s="23"/>
      <c r="AB107" s="23">
        <f>SUM(S106:AB106)/10</f>
        <v>194690.11583999995</v>
      </c>
      <c r="AD107" s="163"/>
      <c r="AE107" s="163"/>
      <c r="AF107" s="20" t="s">
        <v>59</v>
      </c>
      <c r="AG107" s="23"/>
      <c r="AH107" s="23"/>
      <c r="AI107" s="23"/>
      <c r="AJ107" s="23"/>
      <c r="AK107" s="23">
        <f>SUM(AG106:AK106)/5</f>
        <v>111624</v>
      </c>
      <c r="AL107" s="23"/>
      <c r="AM107" s="23"/>
      <c r="AN107" s="23"/>
      <c r="AO107" s="23"/>
      <c r="AP107" s="23">
        <f>SUM(AG106:AP106)/10</f>
        <v>194690.11583999995</v>
      </c>
      <c r="AR107" s="163"/>
      <c r="AS107" s="163"/>
      <c r="AT107" s="20" t="s">
        <v>59</v>
      </c>
      <c r="AU107" s="23"/>
      <c r="AV107" s="23"/>
      <c r="AW107" s="23"/>
      <c r="AX107" s="23"/>
      <c r="AY107" s="23">
        <f>SUM(AU106:AY106)/5</f>
        <v>111624</v>
      </c>
      <c r="AZ107" s="23"/>
      <c r="BA107" s="23"/>
      <c r="BB107" s="23"/>
      <c r="BC107" s="23"/>
      <c r="BD107" s="23">
        <f>SUM(AU106:BD106)/10</f>
        <v>194690.11583999995</v>
      </c>
      <c r="BF107" s="163"/>
      <c r="BG107" s="163"/>
      <c r="BH107" s="20" t="s">
        <v>59</v>
      </c>
      <c r="BI107" s="23"/>
      <c r="BJ107" s="23"/>
      <c r="BK107" s="23"/>
      <c r="BL107" s="23"/>
      <c r="BM107" s="23">
        <f>SUM(BI106:BM106)/5</f>
        <v>111624</v>
      </c>
      <c r="BN107" s="23"/>
      <c r="BO107" s="23"/>
      <c r="BP107" s="23"/>
      <c r="BQ107" s="23"/>
      <c r="BR107" s="23">
        <f>SUM(BI106:BR106)/10</f>
        <v>194690.11583999995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75000</v>
      </c>
      <c r="F108" s="22">
        <f t="shared" ref="F108:N108" si="285">F100*F$16</f>
        <v>165000.00000000003</v>
      </c>
      <c r="G108" s="22">
        <f t="shared" si="285"/>
        <v>273000</v>
      </c>
      <c r="H108" s="22">
        <f t="shared" si="285"/>
        <v>402600</v>
      </c>
      <c r="I108" s="22">
        <f t="shared" si="285"/>
        <v>558120</v>
      </c>
      <c r="J108" s="22">
        <f t="shared" si="285"/>
        <v>744744</v>
      </c>
      <c r="K108" s="22">
        <f t="shared" si="285"/>
        <v>968692.80000000028</v>
      </c>
      <c r="L108" s="22">
        <f t="shared" si="285"/>
        <v>1237431.3600000001</v>
      </c>
      <c r="M108" s="22">
        <f t="shared" si="285"/>
        <v>1559917.6319999998</v>
      </c>
      <c r="N108" s="22">
        <f t="shared" si="285"/>
        <v>1946901.1583999996</v>
      </c>
      <c r="P108" s="163"/>
      <c r="Q108" s="163"/>
      <c r="R108" s="20" t="s">
        <v>58</v>
      </c>
      <c r="S108" s="22">
        <f>S100*S$16</f>
        <v>75000</v>
      </c>
      <c r="T108" s="22">
        <f t="shared" ref="T108:AB108" si="286">T100*T$16</f>
        <v>165000.00000000003</v>
      </c>
      <c r="U108" s="22">
        <f t="shared" si="286"/>
        <v>273000</v>
      </c>
      <c r="V108" s="22">
        <f t="shared" si="286"/>
        <v>402600</v>
      </c>
      <c r="W108" s="22">
        <f t="shared" si="286"/>
        <v>558120</v>
      </c>
      <c r="X108" s="22">
        <f t="shared" si="286"/>
        <v>744744</v>
      </c>
      <c r="Y108" s="22">
        <f t="shared" si="286"/>
        <v>968692.80000000028</v>
      </c>
      <c r="Z108" s="22">
        <f t="shared" si="286"/>
        <v>1237431.3600000001</v>
      </c>
      <c r="AA108" s="22">
        <f t="shared" si="286"/>
        <v>1559917.6319999998</v>
      </c>
      <c r="AB108" s="22">
        <f t="shared" si="286"/>
        <v>1946901.1583999996</v>
      </c>
      <c r="AD108" s="163"/>
      <c r="AE108" s="163"/>
      <c r="AF108" s="20" t="s">
        <v>58</v>
      </c>
      <c r="AG108" s="22">
        <f>AG100*AG$16</f>
        <v>75000</v>
      </c>
      <c r="AH108" s="22">
        <f t="shared" ref="AH108:AP108" si="287">AH100*AH$16</f>
        <v>165000.00000000003</v>
      </c>
      <c r="AI108" s="22">
        <f t="shared" si="287"/>
        <v>273000</v>
      </c>
      <c r="AJ108" s="22">
        <f t="shared" si="287"/>
        <v>402600</v>
      </c>
      <c r="AK108" s="22">
        <f t="shared" si="287"/>
        <v>558120</v>
      </c>
      <c r="AL108" s="22">
        <f t="shared" si="287"/>
        <v>744744</v>
      </c>
      <c r="AM108" s="22">
        <f t="shared" si="287"/>
        <v>968692.80000000028</v>
      </c>
      <c r="AN108" s="22">
        <f t="shared" si="287"/>
        <v>1237431.3600000001</v>
      </c>
      <c r="AO108" s="22">
        <f t="shared" si="287"/>
        <v>1559917.6319999998</v>
      </c>
      <c r="AP108" s="22">
        <f t="shared" si="287"/>
        <v>1946901.1583999996</v>
      </c>
      <c r="AR108" s="163"/>
      <c r="AS108" s="163"/>
      <c r="AT108" s="20" t="s">
        <v>58</v>
      </c>
      <c r="AU108" s="22">
        <f>AU100*AU$16</f>
        <v>75000</v>
      </c>
      <c r="AV108" s="22">
        <f t="shared" ref="AV108:BD108" si="288">AV100*AV$16</f>
        <v>165000.00000000003</v>
      </c>
      <c r="AW108" s="22">
        <f t="shared" si="288"/>
        <v>273000</v>
      </c>
      <c r="AX108" s="22">
        <f t="shared" si="288"/>
        <v>402600</v>
      </c>
      <c r="AY108" s="22">
        <f t="shared" si="288"/>
        <v>558120</v>
      </c>
      <c r="AZ108" s="22">
        <f t="shared" si="288"/>
        <v>744744</v>
      </c>
      <c r="BA108" s="22">
        <f t="shared" si="288"/>
        <v>968692.80000000028</v>
      </c>
      <c r="BB108" s="22">
        <f t="shared" si="288"/>
        <v>1237431.3600000001</v>
      </c>
      <c r="BC108" s="22">
        <f t="shared" si="288"/>
        <v>1559917.6319999998</v>
      </c>
      <c r="BD108" s="22">
        <f t="shared" si="288"/>
        <v>1946901.1583999996</v>
      </c>
      <c r="BF108" s="163"/>
      <c r="BG108" s="163"/>
      <c r="BH108" s="20" t="s">
        <v>58</v>
      </c>
      <c r="BI108" s="22">
        <f>BI100*BI$16</f>
        <v>75000</v>
      </c>
      <c r="BJ108" s="22">
        <f t="shared" ref="BJ108:BR108" si="289">BJ100*BJ$16</f>
        <v>165000.00000000003</v>
      </c>
      <c r="BK108" s="22">
        <f t="shared" si="289"/>
        <v>273000</v>
      </c>
      <c r="BL108" s="22">
        <f t="shared" si="289"/>
        <v>402600</v>
      </c>
      <c r="BM108" s="22">
        <f t="shared" si="289"/>
        <v>558120</v>
      </c>
      <c r="BN108" s="22">
        <f t="shared" si="289"/>
        <v>744744</v>
      </c>
      <c r="BO108" s="22">
        <f t="shared" si="289"/>
        <v>968692.80000000028</v>
      </c>
      <c r="BP108" s="22">
        <f t="shared" si="289"/>
        <v>1237431.3600000001</v>
      </c>
      <c r="BQ108" s="22">
        <f t="shared" si="289"/>
        <v>1559917.6319999998</v>
      </c>
      <c r="BR108" s="22">
        <f t="shared" si="289"/>
        <v>1946901.1583999996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5.0000000000000001E-3</v>
      </c>
      <c r="F109" s="17">
        <f t="shared" ref="F109:N109" si="290">F$26*$D94</f>
        <v>4.7916666666666663E-3</v>
      </c>
      <c r="G109" s="17">
        <f t="shared" si="290"/>
        <v>4.6180555555555558E-3</v>
      </c>
      <c r="H109" s="17">
        <f t="shared" si="290"/>
        <v>4.4733796296296301E-3</v>
      </c>
      <c r="I109" s="17">
        <f t="shared" si="290"/>
        <v>4.3528163580246913E-3</v>
      </c>
      <c r="J109" s="17">
        <f t="shared" si="290"/>
        <v>4.2523469650205762E-3</v>
      </c>
      <c r="K109" s="17">
        <f t="shared" si="290"/>
        <v>4.1686224708504796E-3</v>
      </c>
      <c r="L109" s="17">
        <f t="shared" si="290"/>
        <v>4.0988520590420664E-3</v>
      </c>
      <c r="M109" s="17">
        <f t="shared" si="290"/>
        <v>4.040710049201722E-3</v>
      </c>
      <c r="N109" s="17">
        <f t="shared" si="290"/>
        <v>3.9922583743347683E-3</v>
      </c>
      <c r="P109" s="163" t="s">
        <v>17</v>
      </c>
      <c r="Q109" s="165" t="s">
        <v>41</v>
      </c>
      <c r="R109" s="16" t="s">
        <v>55</v>
      </c>
      <c r="S109" s="17">
        <f>S$26*$D94</f>
        <v>5.0000000000000001E-3</v>
      </c>
      <c r="T109" s="17">
        <f t="shared" ref="T109:AB109" si="291">T$26*$D94</f>
        <v>4.7916666666666663E-3</v>
      </c>
      <c r="U109" s="17">
        <f t="shared" si="291"/>
        <v>4.6180555555555558E-3</v>
      </c>
      <c r="V109" s="17">
        <f t="shared" si="291"/>
        <v>4.4733796296296301E-3</v>
      </c>
      <c r="W109" s="17">
        <f t="shared" si="291"/>
        <v>4.3528163580246913E-3</v>
      </c>
      <c r="X109" s="17">
        <f t="shared" si="291"/>
        <v>4.2523469650205762E-3</v>
      </c>
      <c r="Y109" s="17">
        <f t="shared" si="291"/>
        <v>4.1686224708504796E-3</v>
      </c>
      <c r="Z109" s="17">
        <f t="shared" si="291"/>
        <v>4.0988520590420664E-3</v>
      </c>
      <c r="AA109" s="17">
        <f t="shared" si="291"/>
        <v>4.040710049201722E-3</v>
      </c>
      <c r="AB109" s="17">
        <f t="shared" si="291"/>
        <v>3.9922583743347683E-3</v>
      </c>
      <c r="AD109" s="163" t="s">
        <v>17</v>
      </c>
      <c r="AE109" s="165" t="s">
        <v>41</v>
      </c>
      <c r="AF109" s="16" t="s">
        <v>55</v>
      </c>
      <c r="AG109" s="17">
        <f>AG$26*$D94</f>
        <v>5.0000000000000001E-3</v>
      </c>
      <c r="AH109" s="17">
        <f t="shared" ref="AH109:AP109" si="292">AH$26*$D94</f>
        <v>4.7916666666666663E-3</v>
      </c>
      <c r="AI109" s="17">
        <f t="shared" si="292"/>
        <v>4.6180555555555558E-3</v>
      </c>
      <c r="AJ109" s="17">
        <f t="shared" si="292"/>
        <v>4.4733796296296301E-3</v>
      </c>
      <c r="AK109" s="17">
        <f t="shared" si="292"/>
        <v>4.3528163580246913E-3</v>
      </c>
      <c r="AL109" s="17">
        <f t="shared" si="292"/>
        <v>4.2523469650205762E-3</v>
      </c>
      <c r="AM109" s="17">
        <f t="shared" si="292"/>
        <v>4.1686224708504796E-3</v>
      </c>
      <c r="AN109" s="17">
        <f t="shared" si="292"/>
        <v>4.0988520590420664E-3</v>
      </c>
      <c r="AO109" s="17">
        <f t="shared" si="292"/>
        <v>4.040710049201722E-3</v>
      </c>
      <c r="AP109" s="17">
        <f t="shared" si="292"/>
        <v>3.9922583743347683E-3</v>
      </c>
      <c r="AR109" s="163" t="s">
        <v>17</v>
      </c>
      <c r="AS109" s="165" t="s">
        <v>41</v>
      </c>
      <c r="AT109" s="16" t="s">
        <v>55</v>
      </c>
      <c r="AU109" s="17">
        <f>AU$26*$D94</f>
        <v>5.0000000000000001E-3</v>
      </c>
      <c r="AV109" s="17">
        <f t="shared" ref="AV109:BD109" si="293">AV$26*$D94</f>
        <v>4.7916666666666663E-3</v>
      </c>
      <c r="AW109" s="17">
        <f t="shared" si="293"/>
        <v>4.6180555555555558E-3</v>
      </c>
      <c r="AX109" s="17">
        <f t="shared" si="293"/>
        <v>4.4733796296296301E-3</v>
      </c>
      <c r="AY109" s="17">
        <f t="shared" si="293"/>
        <v>4.3528163580246913E-3</v>
      </c>
      <c r="AZ109" s="17">
        <f t="shared" si="293"/>
        <v>4.2523469650205762E-3</v>
      </c>
      <c r="BA109" s="17">
        <f t="shared" si="293"/>
        <v>4.1686224708504796E-3</v>
      </c>
      <c r="BB109" s="17">
        <f t="shared" si="293"/>
        <v>4.0988520590420664E-3</v>
      </c>
      <c r="BC109" s="17">
        <f t="shared" si="293"/>
        <v>4.040710049201722E-3</v>
      </c>
      <c r="BD109" s="17">
        <f t="shared" si="293"/>
        <v>3.9922583743347683E-3</v>
      </c>
      <c r="BF109" s="163" t="s">
        <v>17</v>
      </c>
      <c r="BG109" s="165" t="s">
        <v>41</v>
      </c>
      <c r="BH109" s="16" t="s">
        <v>55</v>
      </c>
      <c r="BI109" s="17">
        <f>BI$26*$D94</f>
        <v>5.0000000000000001E-3</v>
      </c>
      <c r="BJ109" s="17">
        <f t="shared" ref="BJ109:BR109" si="294">BJ$26*$D94</f>
        <v>4.7916666666666663E-3</v>
      </c>
      <c r="BK109" s="17">
        <f t="shared" si="294"/>
        <v>4.6180555555555558E-3</v>
      </c>
      <c r="BL109" s="17">
        <f t="shared" si="294"/>
        <v>4.4733796296296301E-3</v>
      </c>
      <c r="BM109" s="17">
        <f t="shared" si="294"/>
        <v>4.3528163580246913E-3</v>
      </c>
      <c r="BN109" s="17">
        <f t="shared" si="294"/>
        <v>4.2523469650205762E-3</v>
      </c>
      <c r="BO109" s="17">
        <f t="shared" si="294"/>
        <v>4.1686224708504796E-3</v>
      </c>
      <c r="BP109" s="17">
        <f t="shared" si="294"/>
        <v>4.0988520590420664E-3</v>
      </c>
      <c r="BQ109" s="17">
        <f t="shared" si="294"/>
        <v>4.040710049201722E-3</v>
      </c>
      <c r="BR109" s="17">
        <f t="shared" si="294"/>
        <v>3.9922583743347683E-3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4.6471836419753089E-3</v>
      </c>
      <c r="J110" s="18"/>
      <c r="K110" s="18"/>
      <c r="L110" s="18"/>
      <c r="M110" s="18"/>
      <c r="N110" s="18">
        <f>SUM(E109:N109)/10</f>
        <v>4.3788708128326154E-3</v>
      </c>
      <c r="P110" s="163"/>
      <c r="Q110" s="165"/>
      <c r="R110" s="16" t="s">
        <v>56</v>
      </c>
      <c r="S110" s="17"/>
      <c r="T110" s="17"/>
      <c r="U110" s="17"/>
      <c r="V110" s="17"/>
      <c r="W110" s="100">
        <f>SUM(S109:W109)/5</f>
        <v>4.6471836419753089E-3</v>
      </c>
      <c r="X110" s="18"/>
      <c r="Y110" s="18"/>
      <c r="Z110" s="18"/>
      <c r="AA110" s="18"/>
      <c r="AB110" s="18">
        <f>SUM(S109:AB109)/10</f>
        <v>4.3788708128326154E-3</v>
      </c>
      <c r="AD110" s="163"/>
      <c r="AE110" s="165"/>
      <c r="AF110" s="16" t="s">
        <v>56</v>
      </c>
      <c r="AG110" s="17"/>
      <c r="AH110" s="17"/>
      <c r="AI110" s="17"/>
      <c r="AJ110" s="17"/>
      <c r="AK110" s="100">
        <f>SUM(AG109:AK109)/5</f>
        <v>4.6471836419753089E-3</v>
      </c>
      <c r="AL110" s="18"/>
      <c r="AM110" s="18"/>
      <c r="AN110" s="18"/>
      <c r="AO110" s="18"/>
      <c r="AP110" s="18">
        <f>SUM(AG109:AP109)/10</f>
        <v>4.3788708128326154E-3</v>
      </c>
      <c r="AR110" s="163"/>
      <c r="AS110" s="165"/>
      <c r="AT110" s="16" t="s">
        <v>56</v>
      </c>
      <c r="AU110" s="17"/>
      <c r="AV110" s="17"/>
      <c r="AW110" s="17"/>
      <c r="AX110" s="17"/>
      <c r="AY110" s="100">
        <f>SUM(AU109:AY109)/5</f>
        <v>4.6471836419753089E-3</v>
      </c>
      <c r="AZ110" s="18"/>
      <c r="BA110" s="18"/>
      <c r="BB110" s="18"/>
      <c r="BC110" s="18"/>
      <c r="BD110" s="18">
        <f>SUM(AU109:BD109)/10</f>
        <v>4.3788708128326154E-3</v>
      </c>
      <c r="BF110" s="163"/>
      <c r="BG110" s="165"/>
      <c r="BH110" s="16" t="s">
        <v>56</v>
      </c>
      <c r="BI110" s="17"/>
      <c r="BJ110" s="17"/>
      <c r="BK110" s="17"/>
      <c r="BL110" s="17"/>
      <c r="BM110" s="100">
        <f>SUM(BI109:BM109)/5</f>
        <v>4.6471836419753089E-3</v>
      </c>
      <c r="BN110" s="18"/>
      <c r="BO110" s="18"/>
      <c r="BP110" s="18"/>
      <c r="BQ110" s="18"/>
      <c r="BR110" s="18">
        <f>SUM(BI109:BR109)/10</f>
        <v>4.3788708128326154E-3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295">E$28*$D94</f>
        <v>5.0000000000000001E-3</v>
      </c>
      <c r="F111" s="17">
        <f t="shared" si="295"/>
        <v>9.7916666666666655E-3</v>
      </c>
      <c r="G111" s="17">
        <f t="shared" si="295"/>
        <v>1.4409722222222221E-2</v>
      </c>
      <c r="H111" s="17">
        <f t="shared" si="295"/>
        <v>1.8883101851851849E-2</v>
      </c>
      <c r="I111" s="17">
        <f t="shared" si="295"/>
        <v>2.3235918209876541E-2</v>
      </c>
      <c r="J111" s="17">
        <f t="shared" si="295"/>
        <v>2.7488265174897119E-2</v>
      </c>
      <c r="K111" s="17">
        <f t="shared" si="295"/>
        <v>3.1656887645747596E-2</v>
      </c>
      <c r="L111" s="17">
        <f t="shared" si="295"/>
        <v>3.5755739704789659E-2</v>
      </c>
      <c r="M111" s="17">
        <f t="shared" si="295"/>
        <v>3.9796449753991388E-2</v>
      </c>
      <c r="N111" s="17">
        <f t="shared" si="295"/>
        <v>4.3788708128326151E-2</v>
      </c>
      <c r="P111" s="163"/>
      <c r="Q111" s="165"/>
      <c r="R111" s="16" t="s">
        <v>53</v>
      </c>
      <c r="S111" s="17">
        <f t="shared" ref="S111:AB111" si="296">S$28*$D94</f>
        <v>5.0000000000000001E-3</v>
      </c>
      <c r="T111" s="17">
        <f t="shared" si="296"/>
        <v>9.7916666666666655E-3</v>
      </c>
      <c r="U111" s="17">
        <f t="shared" si="296"/>
        <v>1.4409722222222221E-2</v>
      </c>
      <c r="V111" s="17">
        <f t="shared" si="296"/>
        <v>1.8883101851851849E-2</v>
      </c>
      <c r="W111" s="17">
        <f t="shared" si="296"/>
        <v>2.3235918209876541E-2</v>
      </c>
      <c r="X111" s="17">
        <f t="shared" si="296"/>
        <v>2.7488265174897119E-2</v>
      </c>
      <c r="Y111" s="17">
        <f t="shared" si="296"/>
        <v>3.1656887645747596E-2</v>
      </c>
      <c r="Z111" s="17">
        <f t="shared" si="296"/>
        <v>3.5755739704789659E-2</v>
      </c>
      <c r="AA111" s="17">
        <f t="shared" si="296"/>
        <v>3.9796449753991388E-2</v>
      </c>
      <c r="AB111" s="17">
        <f t="shared" si="296"/>
        <v>4.3788708128326151E-2</v>
      </c>
      <c r="AD111" s="163"/>
      <c r="AE111" s="165"/>
      <c r="AF111" s="16" t="s">
        <v>53</v>
      </c>
      <c r="AG111" s="17">
        <f t="shared" ref="AG111:AP111" si="297">AG$28*$D94</f>
        <v>5.0000000000000001E-3</v>
      </c>
      <c r="AH111" s="17">
        <f t="shared" si="297"/>
        <v>9.7916666666666655E-3</v>
      </c>
      <c r="AI111" s="17">
        <f t="shared" si="297"/>
        <v>1.4409722222222221E-2</v>
      </c>
      <c r="AJ111" s="17">
        <f t="shared" si="297"/>
        <v>1.8883101851851849E-2</v>
      </c>
      <c r="AK111" s="17">
        <f t="shared" si="297"/>
        <v>2.3235918209876541E-2</v>
      </c>
      <c r="AL111" s="17">
        <f t="shared" si="297"/>
        <v>2.7488265174897119E-2</v>
      </c>
      <c r="AM111" s="17">
        <f t="shared" si="297"/>
        <v>3.1656887645747596E-2</v>
      </c>
      <c r="AN111" s="17">
        <f t="shared" si="297"/>
        <v>3.5755739704789659E-2</v>
      </c>
      <c r="AO111" s="17">
        <f t="shared" si="297"/>
        <v>3.9796449753991388E-2</v>
      </c>
      <c r="AP111" s="17">
        <f t="shared" si="297"/>
        <v>4.3788708128326151E-2</v>
      </c>
      <c r="AR111" s="163"/>
      <c r="AS111" s="165"/>
      <c r="AT111" s="16" t="s">
        <v>53</v>
      </c>
      <c r="AU111" s="17">
        <f t="shared" ref="AU111:BD111" si="298">AU$28*$D94</f>
        <v>5.0000000000000001E-3</v>
      </c>
      <c r="AV111" s="17">
        <f t="shared" si="298"/>
        <v>9.7916666666666655E-3</v>
      </c>
      <c r="AW111" s="17">
        <f t="shared" si="298"/>
        <v>1.4409722222222221E-2</v>
      </c>
      <c r="AX111" s="17">
        <f t="shared" si="298"/>
        <v>1.8883101851851849E-2</v>
      </c>
      <c r="AY111" s="17">
        <f t="shared" si="298"/>
        <v>2.3235918209876541E-2</v>
      </c>
      <c r="AZ111" s="17">
        <f t="shared" si="298"/>
        <v>2.7488265174897119E-2</v>
      </c>
      <c r="BA111" s="17">
        <f t="shared" si="298"/>
        <v>3.1656887645747596E-2</v>
      </c>
      <c r="BB111" s="17">
        <f t="shared" si="298"/>
        <v>3.5755739704789659E-2</v>
      </c>
      <c r="BC111" s="17">
        <f t="shared" si="298"/>
        <v>3.9796449753991388E-2</v>
      </c>
      <c r="BD111" s="17">
        <f t="shared" si="298"/>
        <v>4.3788708128326151E-2</v>
      </c>
      <c r="BF111" s="163"/>
      <c r="BG111" s="165"/>
      <c r="BH111" s="16" t="s">
        <v>53</v>
      </c>
      <c r="BI111" s="17">
        <f t="shared" ref="BI111:BR111" si="299">BI$28*$D94</f>
        <v>5.0000000000000001E-3</v>
      </c>
      <c r="BJ111" s="17">
        <f t="shared" si="299"/>
        <v>9.7916666666666655E-3</v>
      </c>
      <c r="BK111" s="17">
        <f t="shared" si="299"/>
        <v>1.4409722222222221E-2</v>
      </c>
      <c r="BL111" s="17">
        <f t="shared" si="299"/>
        <v>1.8883101851851849E-2</v>
      </c>
      <c r="BM111" s="17">
        <f t="shared" si="299"/>
        <v>2.3235918209876541E-2</v>
      </c>
      <c r="BN111" s="17">
        <f t="shared" si="299"/>
        <v>2.7488265174897119E-2</v>
      </c>
      <c r="BO111" s="17">
        <f t="shared" si="299"/>
        <v>3.1656887645747596E-2</v>
      </c>
      <c r="BP111" s="17">
        <f t="shared" si="299"/>
        <v>3.5755739704789659E-2</v>
      </c>
      <c r="BQ111" s="17">
        <f t="shared" si="299"/>
        <v>3.9796449753991388E-2</v>
      </c>
      <c r="BR111" s="17">
        <f t="shared" si="299"/>
        <v>4.3788708128326151E-2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300">10*E109</f>
        <v>0.05</v>
      </c>
      <c r="F112" s="21">
        <f t="shared" si="300"/>
        <v>4.7916666666666663E-2</v>
      </c>
      <c r="G112" s="21">
        <f t="shared" si="300"/>
        <v>4.6180555555555558E-2</v>
      </c>
      <c r="H112" s="21">
        <f t="shared" si="300"/>
        <v>4.4733796296296299E-2</v>
      </c>
      <c r="I112" s="21">
        <f t="shared" si="300"/>
        <v>4.3528163580246915E-2</v>
      </c>
      <c r="J112" s="21">
        <f t="shared" si="300"/>
        <v>4.2523469650205759E-2</v>
      </c>
      <c r="K112" s="21">
        <f t="shared" si="300"/>
        <v>4.1686224708504797E-2</v>
      </c>
      <c r="L112" s="21">
        <f t="shared" si="300"/>
        <v>4.0988520590420664E-2</v>
      </c>
      <c r="M112" s="21">
        <f t="shared" si="300"/>
        <v>4.040710049201722E-2</v>
      </c>
      <c r="N112" s="21">
        <f t="shared" si="300"/>
        <v>3.9922583743347687E-2</v>
      </c>
      <c r="P112" s="163"/>
      <c r="Q112" s="163"/>
      <c r="R112" s="20" t="s">
        <v>57</v>
      </c>
      <c r="S112" s="21">
        <f t="shared" ref="S112:AB112" si="301">10*S109</f>
        <v>0.05</v>
      </c>
      <c r="T112" s="21">
        <f t="shared" si="301"/>
        <v>4.7916666666666663E-2</v>
      </c>
      <c r="U112" s="21">
        <f t="shared" si="301"/>
        <v>4.6180555555555558E-2</v>
      </c>
      <c r="V112" s="21">
        <f t="shared" si="301"/>
        <v>4.4733796296296299E-2</v>
      </c>
      <c r="W112" s="21">
        <f t="shared" si="301"/>
        <v>4.3528163580246915E-2</v>
      </c>
      <c r="X112" s="21">
        <f t="shared" si="301"/>
        <v>4.2523469650205759E-2</v>
      </c>
      <c r="Y112" s="21">
        <f t="shared" si="301"/>
        <v>4.1686224708504797E-2</v>
      </c>
      <c r="Z112" s="21">
        <f t="shared" si="301"/>
        <v>4.0988520590420664E-2</v>
      </c>
      <c r="AA112" s="21">
        <f t="shared" si="301"/>
        <v>4.040710049201722E-2</v>
      </c>
      <c r="AB112" s="21">
        <f t="shared" si="301"/>
        <v>3.9922583743347687E-2</v>
      </c>
      <c r="AD112" s="163"/>
      <c r="AE112" s="163"/>
      <c r="AF112" s="20" t="s">
        <v>57</v>
      </c>
      <c r="AG112" s="21">
        <f t="shared" ref="AG112:AP112" si="302">10*AG109</f>
        <v>0.05</v>
      </c>
      <c r="AH112" s="21">
        <f t="shared" si="302"/>
        <v>4.7916666666666663E-2</v>
      </c>
      <c r="AI112" s="21">
        <f t="shared" si="302"/>
        <v>4.6180555555555558E-2</v>
      </c>
      <c r="AJ112" s="21">
        <f t="shared" si="302"/>
        <v>4.4733796296296299E-2</v>
      </c>
      <c r="AK112" s="21">
        <f t="shared" si="302"/>
        <v>4.3528163580246915E-2</v>
      </c>
      <c r="AL112" s="21">
        <f t="shared" si="302"/>
        <v>4.2523469650205759E-2</v>
      </c>
      <c r="AM112" s="21">
        <f t="shared" si="302"/>
        <v>4.1686224708504797E-2</v>
      </c>
      <c r="AN112" s="21">
        <f t="shared" si="302"/>
        <v>4.0988520590420664E-2</v>
      </c>
      <c r="AO112" s="21">
        <f t="shared" si="302"/>
        <v>4.040710049201722E-2</v>
      </c>
      <c r="AP112" s="21">
        <f t="shared" si="302"/>
        <v>3.9922583743347687E-2</v>
      </c>
      <c r="AR112" s="163"/>
      <c r="AS112" s="163"/>
      <c r="AT112" s="20" t="s">
        <v>57</v>
      </c>
      <c r="AU112" s="21">
        <f t="shared" ref="AU112:BD112" si="303">10*AU109</f>
        <v>0.05</v>
      </c>
      <c r="AV112" s="21">
        <f t="shared" si="303"/>
        <v>4.7916666666666663E-2</v>
      </c>
      <c r="AW112" s="21">
        <f t="shared" si="303"/>
        <v>4.6180555555555558E-2</v>
      </c>
      <c r="AX112" s="21">
        <f t="shared" si="303"/>
        <v>4.4733796296296299E-2</v>
      </c>
      <c r="AY112" s="21">
        <f t="shared" si="303"/>
        <v>4.3528163580246915E-2</v>
      </c>
      <c r="AZ112" s="21">
        <f t="shared" si="303"/>
        <v>4.2523469650205759E-2</v>
      </c>
      <c r="BA112" s="21">
        <f t="shared" si="303"/>
        <v>4.1686224708504797E-2</v>
      </c>
      <c r="BB112" s="21">
        <f t="shared" si="303"/>
        <v>4.0988520590420664E-2</v>
      </c>
      <c r="BC112" s="21">
        <f t="shared" si="303"/>
        <v>4.040710049201722E-2</v>
      </c>
      <c r="BD112" s="21">
        <f t="shared" si="303"/>
        <v>3.9922583743347687E-2</v>
      </c>
      <c r="BF112" s="163"/>
      <c r="BG112" s="163"/>
      <c r="BH112" s="20" t="s">
        <v>57</v>
      </c>
      <c r="BI112" s="21">
        <f t="shared" ref="BI112:BR112" si="304">10*BI109</f>
        <v>0.05</v>
      </c>
      <c r="BJ112" s="21">
        <f t="shared" si="304"/>
        <v>4.7916666666666663E-2</v>
      </c>
      <c r="BK112" s="21">
        <f t="shared" si="304"/>
        <v>4.6180555555555558E-2</v>
      </c>
      <c r="BL112" s="21">
        <f t="shared" si="304"/>
        <v>4.4733796296296299E-2</v>
      </c>
      <c r="BM112" s="21">
        <f t="shared" si="304"/>
        <v>4.3528163580246915E-2</v>
      </c>
      <c r="BN112" s="21">
        <f t="shared" si="304"/>
        <v>4.2523469650205759E-2</v>
      </c>
      <c r="BO112" s="21">
        <f t="shared" si="304"/>
        <v>4.1686224708504797E-2</v>
      </c>
      <c r="BP112" s="21">
        <f t="shared" si="304"/>
        <v>4.0988520590420664E-2</v>
      </c>
      <c r="BQ112" s="21">
        <f t="shared" si="304"/>
        <v>4.040710049201722E-2</v>
      </c>
      <c r="BR112" s="21">
        <f t="shared" si="304"/>
        <v>3.9922583743347687E-2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0.05</v>
      </c>
      <c r="F113" s="21">
        <f t="shared" ref="F113:N113" si="305">10*F111</f>
        <v>9.7916666666666652E-2</v>
      </c>
      <c r="G113" s="21">
        <f t="shared" si="305"/>
        <v>0.14409722222222221</v>
      </c>
      <c r="H113" s="21">
        <f t="shared" si="305"/>
        <v>0.1888310185185185</v>
      </c>
      <c r="I113" s="21">
        <f t="shared" si="305"/>
        <v>0.23235918209876541</v>
      </c>
      <c r="J113" s="21">
        <f t="shared" si="305"/>
        <v>0.2748826517489712</v>
      </c>
      <c r="K113" s="21">
        <f t="shared" si="305"/>
        <v>0.31656887645747595</v>
      </c>
      <c r="L113" s="21">
        <f t="shared" si="305"/>
        <v>0.35755739704789657</v>
      </c>
      <c r="M113" s="21">
        <f t="shared" si="305"/>
        <v>0.39796449753991386</v>
      </c>
      <c r="N113" s="21">
        <f t="shared" si="305"/>
        <v>0.43788708128326148</v>
      </c>
      <c r="P113" s="163"/>
      <c r="Q113" s="163"/>
      <c r="R113" s="20" t="s">
        <v>58</v>
      </c>
      <c r="S113" s="21">
        <f>10*S111</f>
        <v>0.05</v>
      </c>
      <c r="T113" s="21">
        <f t="shared" ref="T113:AB113" si="306">10*T111</f>
        <v>9.7916666666666652E-2</v>
      </c>
      <c r="U113" s="21">
        <f t="shared" si="306"/>
        <v>0.14409722222222221</v>
      </c>
      <c r="V113" s="21">
        <f t="shared" si="306"/>
        <v>0.1888310185185185</v>
      </c>
      <c r="W113" s="21">
        <f t="shared" si="306"/>
        <v>0.23235918209876541</v>
      </c>
      <c r="X113" s="21">
        <f t="shared" si="306"/>
        <v>0.2748826517489712</v>
      </c>
      <c r="Y113" s="21">
        <f t="shared" si="306"/>
        <v>0.31656887645747595</v>
      </c>
      <c r="Z113" s="21">
        <f t="shared" si="306"/>
        <v>0.35755739704789657</v>
      </c>
      <c r="AA113" s="21">
        <f t="shared" si="306"/>
        <v>0.39796449753991386</v>
      </c>
      <c r="AB113" s="21">
        <f t="shared" si="306"/>
        <v>0.43788708128326148</v>
      </c>
      <c r="AD113" s="163"/>
      <c r="AE113" s="163"/>
      <c r="AF113" s="20" t="s">
        <v>58</v>
      </c>
      <c r="AG113" s="21">
        <f>10*AG111</f>
        <v>0.05</v>
      </c>
      <c r="AH113" s="21">
        <f t="shared" ref="AH113:AP113" si="307">10*AH111</f>
        <v>9.7916666666666652E-2</v>
      </c>
      <c r="AI113" s="21">
        <f t="shared" si="307"/>
        <v>0.14409722222222221</v>
      </c>
      <c r="AJ113" s="21">
        <f t="shared" si="307"/>
        <v>0.1888310185185185</v>
      </c>
      <c r="AK113" s="21">
        <f t="shared" si="307"/>
        <v>0.23235918209876541</v>
      </c>
      <c r="AL113" s="21">
        <f t="shared" si="307"/>
        <v>0.2748826517489712</v>
      </c>
      <c r="AM113" s="21">
        <f t="shared" si="307"/>
        <v>0.31656887645747595</v>
      </c>
      <c r="AN113" s="21">
        <f t="shared" si="307"/>
        <v>0.35755739704789657</v>
      </c>
      <c r="AO113" s="21">
        <f t="shared" si="307"/>
        <v>0.39796449753991386</v>
      </c>
      <c r="AP113" s="21">
        <f t="shared" si="307"/>
        <v>0.43788708128326148</v>
      </c>
      <c r="AR113" s="163"/>
      <c r="AS113" s="163"/>
      <c r="AT113" s="20" t="s">
        <v>58</v>
      </c>
      <c r="AU113" s="21">
        <f>10*AU111</f>
        <v>0.05</v>
      </c>
      <c r="AV113" s="21">
        <f t="shared" ref="AV113:BD113" si="308">10*AV111</f>
        <v>9.7916666666666652E-2</v>
      </c>
      <c r="AW113" s="21">
        <f t="shared" si="308"/>
        <v>0.14409722222222221</v>
      </c>
      <c r="AX113" s="21">
        <f t="shared" si="308"/>
        <v>0.1888310185185185</v>
      </c>
      <c r="AY113" s="21">
        <f t="shared" si="308"/>
        <v>0.23235918209876541</v>
      </c>
      <c r="AZ113" s="21">
        <f t="shared" si="308"/>
        <v>0.2748826517489712</v>
      </c>
      <c r="BA113" s="21">
        <f t="shared" si="308"/>
        <v>0.31656887645747595</v>
      </c>
      <c r="BB113" s="21">
        <f t="shared" si="308"/>
        <v>0.35755739704789657</v>
      </c>
      <c r="BC113" s="21">
        <f t="shared" si="308"/>
        <v>0.39796449753991386</v>
      </c>
      <c r="BD113" s="21">
        <f t="shared" si="308"/>
        <v>0.43788708128326148</v>
      </c>
      <c r="BF113" s="163"/>
      <c r="BG113" s="163"/>
      <c r="BH113" s="20" t="s">
        <v>58</v>
      </c>
      <c r="BI113" s="21">
        <f>10*BI111</f>
        <v>0.05</v>
      </c>
      <c r="BJ113" s="21">
        <f t="shared" ref="BJ113:BR113" si="309">10*BJ111</f>
        <v>9.7916666666666652E-2</v>
      </c>
      <c r="BK113" s="21">
        <f t="shared" si="309"/>
        <v>0.14409722222222221</v>
      </c>
      <c r="BL113" s="21">
        <f t="shared" si="309"/>
        <v>0.1888310185185185</v>
      </c>
      <c r="BM113" s="21">
        <f t="shared" si="309"/>
        <v>0.23235918209876541</v>
      </c>
      <c r="BN113" s="21">
        <f t="shared" si="309"/>
        <v>0.2748826517489712</v>
      </c>
      <c r="BO113" s="21">
        <f t="shared" si="309"/>
        <v>0.31656887645747595</v>
      </c>
      <c r="BP113" s="21">
        <f t="shared" si="309"/>
        <v>0.35755739704789657</v>
      </c>
      <c r="BQ113" s="21">
        <f t="shared" si="309"/>
        <v>0.39796449753991386</v>
      </c>
      <c r="BR113" s="21">
        <f t="shared" si="309"/>
        <v>0.43788708128326148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310">E109*E$16/$E$4</f>
        <v>6.0000000000000001E-3</v>
      </c>
      <c r="F114" s="17">
        <f t="shared" si="310"/>
        <v>6.8999999999999999E-3</v>
      </c>
      <c r="G114" s="17">
        <f t="shared" si="310"/>
        <v>7.9799999999999992E-3</v>
      </c>
      <c r="H114" s="17">
        <f t="shared" si="310"/>
        <v>9.2760000000000013E-3</v>
      </c>
      <c r="I114" s="17">
        <f t="shared" si="310"/>
        <v>1.0831199999999999E-2</v>
      </c>
      <c r="J114" s="17">
        <f t="shared" si="310"/>
        <v>1.2697440000000001E-2</v>
      </c>
      <c r="K114" s="17">
        <f t="shared" si="310"/>
        <v>1.4936927999999999E-2</v>
      </c>
      <c r="L114" s="17">
        <f t="shared" si="310"/>
        <v>1.7624313599999997E-2</v>
      </c>
      <c r="M114" s="17">
        <f t="shared" si="310"/>
        <v>2.0849176319999996E-2</v>
      </c>
      <c r="N114" s="17">
        <f t="shared" si="310"/>
        <v>2.4719011583999997E-2</v>
      </c>
      <c r="P114" s="163"/>
      <c r="Q114" s="171" t="s">
        <v>45</v>
      </c>
      <c r="R114" s="16" t="s">
        <v>55</v>
      </c>
      <c r="S114" s="17">
        <f t="shared" ref="S114:AB114" si="311">S109*S$16/$E$4</f>
        <v>6.0000000000000001E-3</v>
      </c>
      <c r="T114" s="17">
        <f t="shared" si="311"/>
        <v>6.8999999999999999E-3</v>
      </c>
      <c r="U114" s="17">
        <f t="shared" si="311"/>
        <v>7.9799999999999992E-3</v>
      </c>
      <c r="V114" s="17">
        <f t="shared" si="311"/>
        <v>9.2760000000000013E-3</v>
      </c>
      <c r="W114" s="17">
        <f t="shared" si="311"/>
        <v>1.0831199999999999E-2</v>
      </c>
      <c r="X114" s="17">
        <f t="shared" si="311"/>
        <v>1.2697440000000001E-2</v>
      </c>
      <c r="Y114" s="17">
        <f t="shared" si="311"/>
        <v>1.4936927999999999E-2</v>
      </c>
      <c r="Z114" s="17">
        <f t="shared" si="311"/>
        <v>1.7624313599999997E-2</v>
      </c>
      <c r="AA114" s="17">
        <f t="shared" si="311"/>
        <v>2.0849176319999996E-2</v>
      </c>
      <c r="AB114" s="17">
        <f t="shared" si="311"/>
        <v>2.4719011583999997E-2</v>
      </c>
      <c r="AD114" s="163"/>
      <c r="AE114" s="171" t="s">
        <v>45</v>
      </c>
      <c r="AF114" s="16" t="s">
        <v>55</v>
      </c>
      <c r="AG114" s="17">
        <f t="shared" ref="AG114:AP114" si="312">AG109*AG$16/$E$4</f>
        <v>6.0000000000000001E-3</v>
      </c>
      <c r="AH114" s="17">
        <f t="shared" si="312"/>
        <v>6.8999999999999999E-3</v>
      </c>
      <c r="AI114" s="17">
        <f t="shared" si="312"/>
        <v>7.9799999999999992E-3</v>
      </c>
      <c r="AJ114" s="17">
        <f t="shared" si="312"/>
        <v>9.2760000000000013E-3</v>
      </c>
      <c r="AK114" s="17">
        <f t="shared" si="312"/>
        <v>1.0831199999999999E-2</v>
      </c>
      <c r="AL114" s="17">
        <f t="shared" si="312"/>
        <v>1.2697440000000001E-2</v>
      </c>
      <c r="AM114" s="17">
        <f t="shared" si="312"/>
        <v>1.4936927999999999E-2</v>
      </c>
      <c r="AN114" s="17">
        <f t="shared" si="312"/>
        <v>1.7624313599999997E-2</v>
      </c>
      <c r="AO114" s="17">
        <f t="shared" si="312"/>
        <v>2.0849176319999996E-2</v>
      </c>
      <c r="AP114" s="17">
        <f t="shared" si="312"/>
        <v>2.4719011583999997E-2</v>
      </c>
      <c r="AR114" s="163"/>
      <c r="AS114" s="171" t="s">
        <v>45</v>
      </c>
      <c r="AT114" s="16" t="s">
        <v>55</v>
      </c>
      <c r="AU114" s="17">
        <f t="shared" ref="AU114:BD114" si="313">AU109*AU$16/$E$4</f>
        <v>6.0000000000000001E-3</v>
      </c>
      <c r="AV114" s="17">
        <f t="shared" si="313"/>
        <v>6.8999999999999999E-3</v>
      </c>
      <c r="AW114" s="17">
        <f t="shared" si="313"/>
        <v>7.9799999999999992E-3</v>
      </c>
      <c r="AX114" s="17">
        <f t="shared" si="313"/>
        <v>9.2760000000000013E-3</v>
      </c>
      <c r="AY114" s="17">
        <f t="shared" si="313"/>
        <v>1.0831199999999999E-2</v>
      </c>
      <c r="AZ114" s="17">
        <f t="shared" si="313"/>
        <v>1.2697440000000001E-2</v>
      </c>
      <c r="BA114" s="17">
        <f t="shared" si="313"/>
        <v>1.4936927999999999E-2</v>
      </c>
      <c r="BB114" s="17">
        <f t="shared" si="313"/>
        <v>1.7624313599999997E-2</v>
      </c>
      <c r="BC114" s="17">
        <f t="shared" si="313"/>
        <v>2.0849176319999996E-2</v>
      </c>
      <c r="BD114" s="17">
        <f t="shared" si="313"/>
        <v>2.4719011583999997E-2</v>
      </c>
      <c r="BF114" s="163"/>
      <c r="BG114" s="171" t="s">
        <v>45</v>
      </c>
      <c r="BH114" s="16" t="s">
        <v>55</v>
      </c>
      <c r="BI114" s="17">
        <f t="shared" ref="BI114:BR114" si="314">BI109*BI$16/$E$4</f>
        <v>6.0000000000000001E-3</v>
      </c>
      <c r="BJ114" s="17">
        <f t="shared" si="314"/>
        <v>6.8999999999999999E-3</v>
      </c>
      <c r="BK114" s="17">
        <f t="shared" si="314"/>
        <v>7.9799999999999992E-3</v>
      </c>
      <c r="BL114" s="17">
        <f t="shared" si="314"/>
        <v>9.2760000000000013E-3</v>
      </c>
      <c r="BM114" s="17">
        <f t="shared" si="314"/>
        <v>1.0831199999999999E-2</v>
      </c>
      <c r="BN114" s="17">
        <f t="shared" si="314"/>
        <v>1.2697440000000001E-2</v>
      </c>
      <c r="BO114" s="17">
        <f t="shared" si="314"/>
        <v>1.4936927999999999E-2</v>
      </c>
      <c r="BP114" s="17">
        <f t="shared" si="314"/>
        <v>1.7624313599999997E-2</v>
      </c>
      <c r="BQ114" s="17">
        <f t="shared" si="314"/>
        <v>2.0849176319999996E-2</v>
      </c>
      <c r="BR114" s="17">
        <f t="shared" si="314"/>
        <v>2.4719011583999997E-2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8.1974400000000003E-3</v>
      </c>
      <c r="J115" s="18"/>
      <c r="K115" s="18"/>
      <c r="L115" s="18"/>
      <c r="M115" s="18"/>
      <c r="N115" s="18">
        <f>SUM(E114:N114)/10</f>
        <v>1.3181406950399998E-2</v>
      </c>
      <c r="P115" s="163"/>
      <c r="Q115" s="165"/>
      <c r="R115" s="16" t="s">
        <v>56</v>
      </c>
      <c r="S115" s="17"/>
      <c r="T115" s="17"/>
      <c r="U115" s="17"/>
      <c r="V115" s="17"/>
      <c r="W115" s="18">
        <f>SUM(S114:W114)/5</f>
        <v>8.1974400000000003E-3</v>
      </c>
      <c r="X115" s="18"/>
      <c r="Y115" s="18"/>
      <c r="Z115" s="18"/>
      <c r="AA115" s="18"/>
      <c r="AB115" s="18">
        <f>SUM(S114:AB114)/10</f>
        <v>1.3181406950399998E-2</v>
      </c>
      <c r="AD115" s="163"/>
      <c r="AE115" s="165"/>
      <c r="AF115" s="16" t="s">
        <v>56</v>
      </c>
      <c r="AG115" s="17"/>
      <c r="AH115" s="17"/>
      <c r="AI115" s="17"/>
      <c r="AJ115" s="17"/>
      <c r="AK115" s="18">
        <f>SUM(AG114:AK114)/5</f>
        <v>8.1974400000000003E-3</v>
      </c>
      <c r="AL115" s="18"/>
      <c r="AM115" s="18"/>
      <c r="AN115" s="18"/>
      <c r="AO115" s="18"/>
      <c r="AP115" s="18">
        <f>SUM(AG114:AP114)/10</f>
        <v>1.3181406950399998E-2</v>
      </c>
      <c r="AR115" s="163"/>
      <c r="AS115" s="165"/>
      <c r="AT115" s="16" t="s">
        <v>56</v>
      </c>
      <c r="AU115" s="17"/>
      <c r="AV115" s="17"/>
      <c r="AW115" s="17"/>
      <c r="AX115" s="17"/>
      <c r="AY115" s="18">
        <f>SUM(AU114:AY114)/5</f>
        <v>8.1974400000000003E-3</v>
      </c>
      <c r="AZ115" s="18"/>
      <c r="BA115" s="18"/>
      <c r="BB115" s="18"/>
      <c r="BC115" s="18"/>
      <c r="BD115" s="18">
        <f>SUM(AU114:BD114)/10</f>
        <v>1.3181406950399998E-2</v>
      </c>
      <c r="BF115" s="163"/>
      <c r="BG115" s="165"/>
      <c r="BH115" s="16" t="s">
        <v>56</v>
      </c>
      <c r="BI115" s="17"/>
      <c r="BJ115" s="17"/>
      <c r="BK115" s="17"/>
      <c r="BL115" s="17"/>
      <c r="BM115" s="18">
        <f>SUM(BI114:BM114)/5</f>
        <v>8.1974400000000003E-3</v>
      </c>
      <c r="BN115" s="18"/>
      <c r="BO115" s="18"/>
      <c r="BP115" s="18"/>
      <c r="BQ115" s="18"/>
      <c r="BR115" s="18">
        <f>SUM(BI114:BR114)/10</f>
        <v>1.3181406950399998E-2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315">E112*E$16</f>
        <v>6000</v>
      </c>
      <c r="F116" s="24">
        <f t="shared" si="315"/>
        <v>6899.9999999999991</v>
      </c>
      <c r="G116" s="24">
        <f t="shared" si="315"/>
        <v>7980</v>
      </c>
      <c r="H116" s="24">
        <f t="shared" si="315"/>
        <v>9276</v>
      </c>
      <c r="I116" s="24">
        <f t="shared" si="315"/>
        <v>10831.2</v>
      </c>
      <c r="J116" s="24">
        <f t="shared" si="315"/>
        <v>12697.44</v>
      </c>
      <c r="K116" s="24">
        <f t="shared" si="315"/>
        <v>14936.928</v>
      </c>
      <c r="L116" s="24">
        <f t="shared" si="315"/>
        <v>17624.313599999998</v>
      </c>
      <c r="M116" s="24">
        <f t="shared" si="315"/>
        <v>20849.176319999999</v>
      </c>
      <c r="N116" s="24">
        <f t="shared" si="315"/>
        <v>24719.011584</v>
      </c>
      <c r="P116" s="163"/>
      <c r="Q116" s="163"/>
      <c r="R116" s="20" t="s">
        <v>57</v>
      </c>
      <c r="S116" s="24">
        <f t="shared" ref="S116:AB116" si="316">S112*S$16</f>
        <v>6000</v>
      </c>
      <c r="T116" s="24">
        <f t="shared" si="316"/>
        <v>6899.9999999999991</v>
      </c>
      <c r="U116" s="24">
        <f t="shared" si="316"/>
        <v>7980</v>
      </c>
      <c r="V116" s="24">
        <f t="shared" si="316"/>
        <v>9276</v>
      </c>
      <c r="W116" s="24">
        <f t="shared" si="316"/>
        <v>10831.2</v>
      </c>
      <c r="X116" s="24">
        <f t="shared" si="316"/>
        <v>12697.44</v>
      </c>
      <c r="Y116" s="24">
        <f t="shared" si="316"/>
        <v>14936.928</v>
      </c>
      <c r="Z116" s="24">
        <f t="shared" si="316"/>
        <v>17624.313599999998</v>
      </c>
      <c r="AA116" s="24">
        <f t="shared" si="316"/>
        <v>20849.176319999999</v>
      </c>
      <c r="AB116" s="24">
        <f t="shared" si="316"/>
        <v>24719.011584</v>
      </c>
      <c r="AD116" s="163"/>
      <c r="AE116" s="163"/>
      <c r="AF116" s="20" t="s">
        <v>57</v>
      </c>
      <c r="AG116" s="24">
        <f t="shared" ref="AG116:AP116" si="317">AG112*AG$16</f>
        <v>6000</v>
      </c>
      <c r="AH116" s="24">
        <f t="shared" si="317"/>
        <v>6899.9999999999991</v>
      </c>
      <c r="AI116" s="24">
        <f t="shared" si="317"/>
        <v>7980</v>
      </c>
      <c r="AJ116" s="24">
        <f t="shared" si="317"/>
        <v>9276</v>
      </c>
      <c r="AK116" s="24">
        <f t="shared" si="317"/>
        <v>10831.2</v>
      </c>
      <c r="AL116" s="24">
        <f t="shared" si="317"/>
        <v>12697.44</v>
      </c>
      <c r="AM116" s="24">
        <f t="shared" si="317"/>
        <v>14936.928</v>
      </c>
      <c r="AN116" s="24">
        <f t="shared" si="317"/>
        <v>17624.313599999998</v>
      </c>
      <c r="AO116" s="24">
        <f t="shared" si="317"/>
        <v>20849.176319999999</v>
      </c>
      <c r="AP116" s="24">
        <f t="shared" si="317"/>
        <v>24719.011584</v>
      </c>
      <c r="AR116" s="163"/>
      <c r="AS116" s="163"/>
      <c r="AT116" s="20" t="s">
        <v>57</v>
      </c>
      <c r="AU116" s="24">
        <f t="shared" ref="AU116:BD116" si="318">AU112*AU$16</f>
        <v>6000</v>
      </c>
      <c r="AV116" s="24">
        <f t="shared" si="318"/>
        <v>6899.9999999999991</v>
      </c>
      <c r="AW116" s="24">
        <f t="shared" si="318"/>
        <v>7980</v>
      </c>
      <c r="AX116" s="24">
        <f t="shared" si="318"/>
        <v>9276</v>
      </c>
      <c r="AY116" s="24">
        <f t="shared" si="318"/>
        <v>10831.2</v>
      </c>
      <c r="AZ116" s="24">
        <f t="shared" si="318"/>
        <v>12697.44</v>
      </c>
      <c r="BA116" s="24">
        <f t="shared" si="318"/>
        <v>14936.928</v>
      </c>
      <c r="BB116" s="24">
        <f t="shared" si="318"/>
        <v>17624.313599999998</v>
      </c>
      <c r="BC116" s="24">
        <f t="shared" si="318"/>
        <v>20849.176319999999</v>
      </c>
      <c r="BD116" s="24">
        <f t="shared" si="318"/>
        <v>24719.011584</v>
      </c>
      <c r="BF116" s="163"/>
      <c r="BG116" s="163"/>
      <c r="BH116" s="20" t="s">
        <v>57</v>
      </c>
      <c r="BI116" s="24">
        <f t="shared" ref="BI116:BR116" si="319">BI112*BI$16</f>
        <v>6000</v>
      </c>
      <c r="BJ116" s="24">
        <f t="shared" si="319"/>
        <v>6899.9999999999991</v>
      </c>
      <c r="BK116" s="24">
        <f t="shared" si="319"/>
        <v>7980</v>
      </c>
      <c r="BL116" s="24">
        <f t="shared" si="319"/>
        <v>9276</v>
      </c>
      <c r="BM116" s="24">
        <f t="shared" si="319"/>
        <v>10831.2</v>
      </c>
      <c r="BN116" s="24">
        <f t="shared" si="319"/>
        <v>12697.44</v>
      </c>
      <c r="BO116" s="24">
        <f t="shared" si="319"/>
        <v>14936.928</v>
      </c>
      <c r="BP116" s="24">
        <f t="shared" si="319"/>
        <v>17624.313599999998</v>
      </c>
      <c r="BQ116" s="24">
        <f t="shared" si="319"/>
        <v>20849.176319999999</v>
      </c>
      <c r="BR116" s="24">
        <f t="shared" si="319"/>
        <v>24719.011584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8197.4399999999987</v>
      </c>
      <c r="J117" s="24"/>
      <c r="K117" s="24"/>
      <c r="L117" s="24"/>
      <c r="M117" s="24"/>
      <c r="N117" s="24">
        <f>SUM(E116:N116)/10</f>
        <v>13181.406950399998</v>
      </c>
      <c r="P117" s="163"/>
      <c r="Q117" s="163"/>
      <c r="R117" s="20" t="s">
        <v>59</v>
      </c>
      <c r="S117" s="25"/>
      <c r="T117" s="25"/>
      <c r="U117" s="25"/>
      <c r="V117" s="25"/>
      <c r="W117" s="24">
        <f>SUM(S116:W116)/5</f>
        <v>8197.4399999999987</v>
      </c>
      <c r="X117" s="24"/>
      <c r="Y117" s="24"/>
      <c r="Z117" s="24"/>
      <c r="AA117" s="24"/>
      <c r="AB117" s="24">
        <f>SUM(S116:AB116)/10</f>
        <v>13181.406950399998</v>
      </c>
      <c r="AD117" s="163"/>
      <c r="AE117" s="163"/>
      <c r="AF117" s="20" t="s">
        <v>59</v>
      </c>
      <c r="AG117" s="25"/>
      <c r="AH117" s="25"/>
      <c r="AI117" s="25"/>
      <c r="AJ117" s="25"/>
      <c r="AK117" s="24">
        <f>SUM(AG116:AK116)/5</f>
        <v>8197.4399999999987</v>
      </c>
      <c r="AL117" s="24"/>
      <c r="AM117" s="24"/>
      <c r="AN117" s="24"/>
      <c r="AO117" s="24"/>
      <c r="AP117" s="24">
        <f>SUM(AG116:AP116)/10</f>
        <v>13181.406950399998</v>
      </c>
      <c r="AR117" s="163"/>
      <c r="AS117" s="163"/>
      <c r="AT117" s="20" t="s">
        <v>59</v>
      </c>
      <c r="AU117" s="25"/>
      <c r="AV117" s="25"/>
      <c r="AW117" s="25"/>
      <c r="AX117" s="25"/>
      <c r="AY117" s="24">
        <f>SUM(AU116:AY116)/5</f>
        <v>8197.4399999999987</v>
      </c>
      <c r="AZ117" s="24"/>
      <c r="BA117" s="24"/>
      <c r="BB117" s="24"/>
      <c r="BC117" s="24"/>
      <c r="BD117" s="24">
        <f>SUM(AU116:BD116)/10</f>
        <v>13181.406950399998</v>
      </c>
      <c r="BF117" s="163"/>
      <c r="BG117" s="163"/>
      <c r="BH117" s="20" t="s">
        <v>59</v>
      </c>
      <c r="BI117" s="25"/>
      <c r="BJ117" s="25"/>
      <c r="BK117" s="25"/>
      <c r="BL117" s="25"/>
      <c r="BM117" s="24">
        <f>SUM(BI116:BM116)/5</f>
        <v>8197.4399999999987</v>
      </c>
      <c r="BN117" s="24"/>
      <c r="BO117" s="24"/>
      <c r="BP117" s="24"/>
      <c r="BQ117" s="24"/>
      <c r="BR117" s="24">
        <f>SUM(BI116:BR116)/10</f>
        <v>13181.406950399998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6000</v>
      </c>
      <c r="F118" s="25">
        <f t="shared" ref="F118:N118" si="320">E118+F116</f>
        <v>12900</v>
      </c>
      <c r="G118" s="25">
        <f t="shared" si="320"/>
        <v>20880</v>
      </c>
      <c r="H118" s="25">
        <f t="shared" si="320"/>
        <v>30156</v>
      </c>
      <c r="I118" s="25">
        <f t="shared" si="320"/>
        <v>40987.199999999997</v>
      </c>
      <c r="J118" s="25">
        <f t="shared" si="320"/>
        <v>53684.639999999999</v>
      </c>
      <c r="K118" s="25">
        <f t="shared" si="320"/>
        <v>68621.567999999999</v>
      </c>
      <c r="L118" s="25">
        <f t="shared" si="320"/>
        <v>86245.881599999993</v>
      </c>
      <c r="M118" s="25">
        <f t="shared" si="320"/>
        <v>107095.05791999999</v>
      </c>
      <c r="N118" s="25">
        <f t="shared" si="320"/>
        <v>131814.06950399998</v>
      </c>
      <c r="P118" s="163"/>
      <c r="Q118" s="163"/>
      <c r="R118" s="20" t="s">
        <v>58</v>
      </c>
      <c r="S118" s="25">
        <f>S116</f>
        <v>6000</v>
      </c>
      <c r="T118" s="25">
        <f t="shared" ref="T118:AB118" si="321">S118+T116</f>
        <v>12900</v>
      </c>
      <c r="U118" s="25">
        <f t="shared" si="321"/>
        <v>20880</v>
      </c>
      <c r="V118" s="25">
        <f t="shared" si="321"/>
        <v>30156</v>
      </c>
      <c r="W118" s="25">
        <f t="shared" si="321"/>
        <v>40987.199999999997</v>
      </c>
      <c r="X118" s="25">
        <f t="shared" si="321"/>
        <v>53684.639999999999</v>
      </c>
      <c r="Y118" s="25">
        <f t="shared" si="321"/>
        <v>68621.567999999999</v>
      </c>
      <c r="Z118" s="25">
        <f t="shared" si="321"/>
        <v>86245.881599999993</v>
      </c>
      <c r="AA118" s="25">
        <f t="shared" si="321"/>
        <v>107095.05791999999</v>
      </c>
      <c r="AB118" s="25">
        <f t="shared" si="321"/>
        <v>131814.06950399998</v>
      </c>
      <c r="AD118" s="163"/>
      <c r="AE118" s="163"/>
      <c r="AF118" s="20" t="s">
        <v>58</v>
      </c>
      <c r="AG118" s="25">
        <f>AG116</f>
        <v>6000</v>
      </c>
      <c r="AH118" s="25">
        <f t="shared" ref="AH118:AP118" si="322">AG118+AH116</f>
        <v>12900</v>
      </c>
      <c r="AI118" s="25">
        <f t="shared" si="322"/>
        <v>20880</v>
      </c>
      <c r="AJ118" s="25">
        <f t="shared" si="322"/>
        <v>30156</v>
      </c>
      <c r="AK118" s="25">
        <f t="shared" si="322"/>
        <v>40987.199999999997</v>
      </c>
      <c r="AL118" s="25">
        <f t="shared" si="322"/>
        <v>53684.639999999999</v>
      </c>
      <c r="AM118" s="25">
        <f t="shared" si="322"/>
        <v>68621.567999999999</v>
      </c>
      <c r="AN118" s="25">
        <f t="shared" si="322"/>
        <v>86245.881599999993</v>
      </c>
      <c r="AO118" s="25">
        <f t="shared" si="322"/>
        <v>107095.05791999999</v>
      </c>
      <c r="AP118" s="25">
        <f t="shared" si="322"/>
        <v>131814.06950399998</v>
      </c>
      <c r="AR118" s="163"/>
      <c r="AS118" s="163"/>
      <c r="AT118" s="20" t="s">
        <v>58</v>
      </c>
      <c r="AU118" s="25">
        <f>AU116</f>
        <v>6000</v>
      </c>
      <c r="AV118" s="25">
        <f t="shared" ref="AV118:BD118" si="323">AU118+AV116</f>
        <v>12900</v>
      </c>
      <c r="AW118" s="25">
        <f t="shared" si="323"/>
        <v>20880</v>
      </c>
      <c r="AX118" s="25">
        <f t="shared" si="323"/>
        <v>30156</v>
      </c>
      <c r="AY118" s="25">
        <f t="shared" si="323"/>
        <v>40987.199999999997</v>
      </c>
      <c r="AZ118" s="25">
        <f t="shared" si="323"/>
        <v>53684.639999999999</v>
      </c>
      <c r="BA118" s="25">
        <f t="shared" si="323"/>
        <v>68621.567999999999</v>
      </c>
      <c r="BB118" s="25">
        <f t="shared" si="323"/>
        <v>86245.881599999993</v>
      </c>
      <c r="BC118" s="25">
        <f t="shared" si="323"/>
        <v>107095.05791999999</v>
      </c>
      <c r="BD118" s="25">
        <f t="shared" si="323"/>
        <v>131814.06950399998</v>
      </c>
      <c r="BF118" s="163"/>
      <c r="BG118" s="163"/>
      <c r="BH118" s="20" t="s">
        <v>58</v>
      </c>
      <c r="BI118" s="25">
        <f>BI116</f>
        <v>6000</v>
      </c>
      <c r="BJ118" s="25">
        <f t="shared" ref="BJ118:BR118" si="324">BI118+BJ116</f>
        <v>12900</v>
      </c>
      <c r="BK118" s="25">
        <f t="shared" si="324"/>
        <v>20880</v>
      </c>
      <c r="BL118" s="25">
        <f t="shared" si="324"/>
        <v>30156</v>
      </c>
      <c r="BM118" s="25">
        <f t="shared" si="324"/>
        <v>40987.199999999997</v>
      </c>
      <c r="BN118" s="25">
        <f t="shared" si="324"/>
        <v>53684.639999999999</v>
      </c>
      <c r="BO118" s="25">
        <f t="shared" si="324"/>
        <v>68621.567999999999</v>
      </c>
      <c r="BP118" s="25">
        <f t="shared" si="324"/>
        <v>86245.881599999993</v>
      </c>
      <c r="BQ118" s="25">
        <f t="shared" si="324"/>
        <v>107095.05791999999</v>
      </c>
      <c r="BR118" s="25">
        <f t="shared" si="324"/>
        <v>131814.06950399998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6.0000000000000001E-3</v>
      </c>
      <c r="F119" s="17">
        <f>F111*F$16/$E$4-E119</f>
        <v>8.0999999999999978E-3</v>
      </c>
      <c r="G119" s="17">
        <f>G111*G$16/$E$4-F119-E119</f>
        <v>1.0800000000000002E-2</v>
      </c>
      <c r="H119" s="17">
        <f>H111*H$16/$E$4-G119-F119-E119</f>
        <v>1.4255999999999996E-2</v>
      </c>
      <c r="I119" s="17">
        <f>I111*I$16/$E$4-H119-G119-F119-E119</f>
        <v>1.8662399999999996E-2</v>
      </c>
      <c r="J119" s="17">
        <f>J111*J$16/$E$4-I119-H119-G119-F119-E119</f>
        <v>2.4261120000000025E-2</v>
      </c>
      <c r="K119" s="17">
        <f>K111*K$16/$E$4-J119-I119-H119-G119-F119-E119</f>
        <v>3.1352831999999969E-2</v>
      </c>
      <c r="L119" s="17">
        <f>L111*L$16/$E$4-K119-J119-I119-H119-G119-F119-E119</f>
        <v>4.0310783999999968E-2</v>
      </c>
      <c r="M119" s="17">
        <f>M111*M$16/$E$4-L119-K119-J119-I119-H119-G119-F119-E119</f>
        <v>5.1597803520000048E-2</v>
      </c>
      <c r="N119" s="17">
        <f>N111*N$16/$E$4-M119-L119-K119-J119-I119-H119-G119-F119-E119</f>
        <v>6.5787199487999937E-2</v>
      </c>
      <c r="P119" s="163"/>
      <c r="Q119" s="171" t="s">
        <v>44</v>
      </c>
      <c r="R119" s="16" t="s">
        <v>55</v>
      </c>
      <c r="S119" s="17">
        <f>S111*S$16/$E$4</f>
        <v>6.0000000000000001E-3</v>
      </c>
      <c r="T119" s="17">
        <f>T111*T$16/$E$4-S119</f>
        <v>8.0999999999999978E-3</v>
      </c>
      <c r="U119" s="17">
        <f>U111*U$16/$E$4-T119-S119</f>
        <v>1.0800000000000002E-2</v>
      </c>
      <c r="V119" s="17">
        <f>V111*V$16/$E$4-U119-T119-S119</f>
        <v>1.4255999999999996E-2</v>
      </c>
      <c r="W119" s="17">
        <f>W111*W$16/$E$4-V119-U119-T119-S119</f>
        <v>1.8662399999999996E-2</v>
      </c>
      <c r="X119" s="17">
        <f>X111*X$16/$E$4-W119-V119-U119-T119-S119</f>
        <v>2.4261120000000025E-2</v>
      </c>
      <c r="Y119" s="17">
        <f>Y111*Y$16/$E$4-X119-W119-V119-U119-T119-S119</f>
        <v>3.1352831999999969E-2</v>
      </c>
      <c r="Z119" s="17">
        <f>Z111*Z$16/$E$4-Y119-X119-W119-V119-U119-T119-S119</f>
        <v>4.0310783999999968E-2</v>
      </c>
      <c r="AA119" s="17">
        <f>AA111*AA$16/$E$4-Z119-Y119-X119-W119-V119-U119-T119-S119</f>
        <v>5.1597803520000048E-2</v>
      </c>
      <c r="AB119" s="17">
        <f>AB111*AB$16/$E$4-AA119-Z119-Y119-X119-W119-V119-U119-T119-S119</f>
        <v>6.5787199487999937E-2</v>
      </c>
      <c r="AD119" s="163"/>
      <c r="AE119" s="171" t="s">
        <v>44</v>
      </c>
      <c r="AF119" s="16" t="s">
        <v>55</v>
      </c>
      <c r="AG119" s="17">
        <f>AG111*AG$16/$E$4</f>
        <v>6.0000000000000001E-3</v>
      </c>
      <c r="AH119" s="17">
        <f>AH111*AH$16/$E$4-AG119</f>
        <v>8.0999999999999978E-3</v>
      </c>
      <c r="AI119" s="17">
        <f>AI111*AI$16/$E$4-AH119-AG119</f>
        <v>1.0800000000000002E-2</v>
      </c>
      <c r="AJ119" s="17">
        <f>AJ111*AJ$16/$E$4-AI119-AH119-AG119</f>
        <v>1.4255999999999996E-2</v>
      </c>
      <c r="AK119" s="17">
        <f>AK111*AK$16/$E$4-AJ119-AI119-AH119-AG119</f>
        <v>1.8662399999999996E-2</v>
      </c>
      <c r="AL119" s="17">
        <f>AL111*AL$16/$E$4-AK119-AJ119-AI119-AH119-AG119</f>
        <v>2.4261120000000025E-2</v>
      </c>
      <c r="AM119" s="17">
        <f>AM111*AM$16/$E$4-AL119-AK119-AJ119-AI119-AH119-AG119</f>
        <v>3.1352831999999969E-2</v>
      </c>
      <c r="AN119" s="17">
        <f>AN111*AN$16/$E$4-AM119-AL119-AK119-AJ119-AI119-AH119-AG119</f>
        <v>4.0310783999999968E-2</v>
      </c>
      <c r="AO119" s="17">
        <f>AO111*AO$16/$E$4-AN119-AM119-AL119-AK119-AJ119-AI119-AH119-AG119</f>
        <v>5.1597803520000048E-2</v>
      </c>
      <c r="AP119" s="17">
        <f>AP111*AP$16/$E$4-AO119-AN119-AM119-AL119-AK119-AJ119-AI119-AH119-AG119</f>
        <v>6.5787199487999937E-2</v>
      </c>
      <c r="AR119" s="163"/>
      <c r="AS119" s="171" t="s">
        <v>44</v>
      </c>
      <c r="AT119" s="16" t="s">
        <v>55</v>
      </c>
      <c r="AU119" s="17">
        <f>AU111*AU$16/$E$4</f>
        <v>6.0000000000000001E-3</v>
      </c>
      <c r="AV119" s="17">
        <f>AV111*AV$16/$E$4-AU119</f>
        <v>8.0999999999999978E-3</v>
      </c>
      <c r="AW119" s="17">
        <f>AW111*AW$16/$E$4-AV119-AU119</f>
        <v>1.0800000000000002E-2</v>
      </c>
      <c r="AX119" s="17">
        <f>AX111*AX$16/$E$4-AW119-AV119-AU119</f>
        <v>1.4255999999999996E-2</v>
      </c>
      <c r="AY119" s="17">
        <f>AY111*AY$16/$E$4-AX119-AW119-AV119-AU119</f>
        <v>1.8662399999999996E-2</v>
      </c>
      <c r="AZ119" s="17">
        <f>AZ111*AZ$16/$E$4-AY119-AX119-AW119-AV119-AU119</f>
        <v>2.4261120000000025E-2</v>
      </c>
      <c r="BA119" s="17">
        <f>BA111*BA$16/$E$4-AZ119-AY119-AX119-AW119-AV119-AU119</f>
        <v>3.1352831999999969E-2</v>
      </c>
      <c r="BB119" s="17">
        <f>BB111*BB$16/$E$4-BA119-AZ119-AY119-AX119-AW119-AV119-AU119</f>
        <v>4.0310783999999968E-2</v>
      </c>
      <c r="BC119" s="17">
        <f>BC111*BC$16/$E$4-BB119-BA119-AZ119-AY119-AX119-AW119-AV119-AU119</f>
        <v>5.1597803520000048E-2</v>
      </c>
      <c r="BD119" s="17">
        <f>BD111*BD$16/$E$4-BC119-BB119-BA119-AZ119-AY119-AX119-AW119-AV119-AU119</f>
        <v>6.5787199487999937E-2</v>
      </c>
      <c r="BF119" s="163"/>
      <c r="BG119" s="171" t="s">
        <v>44</v>
      </c>
      <c r="BH119" s="16" t="s">
        <v>55</v>
      </c>
      <c r="BI119" s="17">
        <f>BI111*BI$16/$E$4</f>
        <v>6.0000000000000001E-3</v>
      </c>
      <c r="BJ119" s="17">
        <f>BJ111*BJ$16/$E$4-BI119</f>
        <v>8.0999999999999978E-3</v>
      </c>
      <c r="BK119" s="17">
        <f>BK111*BK$16/$E$4-BJ119-BI119</f>
        <v>1.0800000000000002E-2</v>
      </c>
      <c r="BL119" s="17">
        <f>BL111*BL$16/$E$4-BK119-BJ119-BI119</f>
        <v>1.4255999999999996E-2</v>
      </c>
      <c r="BM119" s="17">
        <f>BM111*BM$16/$E$4-BL119-BK119-BJ119-BI119</f>
        <v>1.8662399999999996E-2</v>
      </c>
      <c r="BN119" s="17">
        <f>BN111*BN$16/$E$4-BM119-BL119-BK119-BJ119-BI119</f>
        <v>2.4261120000000025E-2</v>
      </c>
      <c r="BO119" s="17">
        <f>BO111*BO$16/$E$4-BN119-BM119-BL119-BK119-BJ119-BI119</f>
        <v>3.1352831999999969E-2</v>
      </c>
      <c r="BP119" s="17">
        <f>BP111*BP$16/$E$4-BO119-BN119-BM119-BL119-BK119-BJ119-BI119</f>
        <v>4.0310783999999968E-2</v>
      </c>
      <c r="BQ119" s="17">
        <f>BQ111*BQ$16/$E$4-BP119-BO119-BN119-BM119-BL119-BK119-BJ119-BI119</f>
        <v>5.1597803520000048E-2</v>
      </c>
      <c r="BR119" s="17">
        <f>BR111*BR$16/$E$4-BQ119-BP119-BO119-BN119-BM119-BL119-BK119-BJ119-BI119</f>
        <v>6.5787199487999937E-2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1.1563679999999998E-2</v>
      </c>
      <c r="J120" s="18"/>
      <c r="K120" s="18"/>
      <c r="L120" s="18"/>
      <c r="M120" s="18"/>
      <c r="N120" s="18">
        <f>SUM(E119:N119)/10</f>
        <v>2.7112813900799993E-2</v>
      </c>
      <c r="P120" s="163"/>
      <c r="Q120" s="165"/>
      <c r="R120" s="16" t="s">
        <v>56</v>
      </c>
      <c r="S120" s="18"/>
      <c r="T120" s="18"/>
      <c r="U120" s="18"/>
      <c r="V120" s="18"/>
      <c r="W120" s="18">
        <f>SUM(S119:W119)/5</f>
        <v>1.1563679999999998E-2</v>
      </c>
      <c r="X120" s="18"/>
      <c r="Y120" s="18"/>
      <c r="Z120" s="18"/>
      <c r="AA120" s="18"/>
      <c r="AB120" s="18">
        <f>SUM(S119:AB119)/10</f>
        <v>2.7112813900799993E-2</v>
      </c>
      <c r="AD120" s="163"/>
      <c r="AE120" s="165"/>
      <c r="AF120" s="16" t="s">
        <v>56</v>
      </c>
      <c r="AG120" s="18"/>
      <c r="AH120" s="18"/>
      <c r="AI120" s="18"/>
      <c r="AJ120" s="18"/>
      <c r="AK120" s="18">
        <f>SUM(AG119:AK119)/5</f>
        <v>1.1563679999999998E-2</v>
      </c>
      <c r="AL120" s="18"/>
      <c r="AM120" s="18"/>
      <c r="AN120" s="18"/>
      <c r="AO120" s="18"/>
      <c r="AP120" s="18">
        <f>SUM(AG119:AP119)/10</f>
        <v>2.7112813900799993E-2</v>
      </c>
      <c r="AR120" s="163"/>
      <c r="AS120" s="165"/>
      <c r="AT120" s="16" t="s">
        <v>56</v>
      </c>
      <c r="AU120" s="18"/>
      <c r="AV120" s="18"/>
      <c r="AW120" s="18"/>
      <c r="AX120" s="18"/>
      <c r="AY120" s="18">
        <f>SUM(AU119:AY119)/5</f>
        <v>1.1563679999999998E-2</v>
      </c>
      <c r="AZ120" s="18"/>
      <c r="BA120" s="18"/>
      <c r="BB120" s="18"/>
      <c r="BC120" s="18"/>
      <c r="BD120" s="18">
        <f>SUM(AU119:BD119)/10</f>
        <v>2.7112813900799993E-2</v>
      </c>
      <c r="BF120" s="163"/>
      <c r="BG120" s="165"/>
      <c r="BH120" s="16" t="s">
        <v>56</v>
      </c>
      <c r="BI120" s="18"/>
      <c r="BJ120" s="18"/>
      <c r="BK120" s="18"/>
      <c r="BL120" s="18"/>
      <c r="BM120" s="18">
        <f>SUM(BI119:BM119)/5</f>
        <v>1.1563679999999998E-2</v>
      </c>
      <c r="BN120" s="18"/>
      <c r="BO120" s="18"/>
      <c r="BP120" s="18"/>
      <c r="BQ120" s="18"/>
      <c r="BR120" s="18">
        <f>SUM(BI119:BR119)/10</f>
        <v>2.7112813900799993E-2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6000</v>
      </c>
      <c r="F121" s="24">
        <f>F123-E123</f>
        <v>8099.9999999999982</v>
      </c>
      <c r="G121" s="24">
        <f>G123-F123</f>
        <v>10799.999999999998</v>
      </c>
      <c r="H121" s="24">
        <f t="shared" ref="H121:N121" si="325">H123-G123</f>
        <v>14255.999999999996</v>
      </c>
      <c r="I121" s="24">
        <f t="shared" si="325"/>
        <v>18662.400000000001</v>
      </c>
      <c r="J121" s="24">
        <f t="shared" si="325"/>
        <v>24261.12000000001</v>
      </c>
      <c r="K121" s="24">
        <f t="shared" si="325"/>
        <v>31352.83199999998</v>
      </c>
      <c r="L121" s="24">
        <f t="shared" si="325"/>
        <v>40310.783999999985</v>
      </c>
      <c r="M121" s="24">
        <f t="shared" si="325"/>
        <v>51597.803520000016</v>
      </c>
      <c r="N121" s="24">
        <f t="shared" si="325"/>
        <v>65787.199487999926</v>
      </c>
      <c r="P121" s="163"/>
      <c r="Q121" s="163"/>
      <c r="R121" s="20" t="s">
        <v>57</v>
      </c>
      <c r="S121" s="24">
        <f>S123</f>
        <v>6000</v>
      </c>
      <c r="T121" s="24">
        <f>T123-S123</f>
        <v>8099.9999999999982</v>
      </c>
      <c r="U121" s="24">
        <f>U123-T123</f>
        <v>10799.999999999998</v>
      </c>
      <c r="V121" s="24">
        <f t="shared" ref="V121:AB121" si="326">V123-U123</f>
        <v>14255.999999999996</v>
      </c>
      <c r="W121" s="24">
        <f t="shared" si="326"/>
        <v>18662.400000000001</v>
      </c>
      <c r="X121" s="24">
        <f t="shared" si="326"/>
        <v>24261.12000000001</v>
      </c>
      <c r="Y121" s="24">
        <f t="shared" si="326"/>
        <v>31352.83199999998</v>
      </c>
      <c r="Z121" s="24">
        <f t="shared" si="326"/>
        <v>40310.783999999985</v>
      </c>
      <c r="AA121" s="24">
        <f t="shared" si="326"/>
        <v>51597.803520000016</v>
      </c>
      <c r="AB121" s="24">
        <f t="shared" si="326"/>
        <v>65787.199487999926</v>
      </c>
      <c r="AD121" s="163"/>
      <c r="AE121" s="163"/>
      <c r="AF121" s="20" t="s">
        <v>57</v>
      </c>
      <c r="AG121" s="24">
        <f>AG123</f>
        <v>6000</v>
      </c>
      <c r="AH121" s="24">
        <f>AH123-AG123</f>
        <v>8099.9999999999982</v>
      </c>
      <c r="AI121" s="24">
        <f>AI123-AH123</f>
        <v>10799.999999999998</v>
      </c>
      <c r="AJ121" s="24">
        <f t="shared" ref="AJ121:AP121" si="327">AJ123-AI123</f>
        <v>14255.999999999996</v>
      </c>
      <c r="AK121" s="24">
        <f t="shared" si="327"/>
        <v>18662.400000000001</v>
      </c>
      <c r="AL121" s="24">
        <f t="shared" si="327"/>
        <v>24261.12000000001</v>
      </c>
      <c r="AM121" s="24">
        <f t="shared" si="327"/>
        <v>31352.83199999998</v>
      </c>
      <c r="AN121" s="24">
        <f t="shared" si="327"/>
        <v>40310.783999999985</v>
      </c>
      <c r="AO121" s="24">
        <f t="shared" si="327"/>
        <v>51597.803520000016</v>
      </c>
      <c r="AP121" s="24">
        <f t="shared" si="327"/>
        <v>65787.199487999926</v>
      </c>
      <c r="AR121" s="163"/>
      <c r="AS121" s="163"/>
      <c r="AT121" s="20" t="s">
        <v>57</v>
      </c>
      <c r="AU121" s="24">
        <f>AU123</f>
        <v>6000</v>
      </c>
      <c r="AV121" s="24">
        <f>AV123-AU123</f>
        <v>8099.9999999999982</v>
      </c>
      <c r="AW121" s="24">
        <f>AW123-AV123</f>
        <v>10799.999999999998</v>
      </c>
      <c r="AX121" s="24">
        <f t="shared" ref="AX121:BD121" si="328">AX123-AW123</f>
        <v>14255.999999999996</v>
      </c>
      <c r="AY121" s="24">
        <f t="shared" si="328"/>
        <v>18662.400000000001</v>
      </c>
      <c r="AZ121" s="24">
        <f t="shared" si="328"/>
        <v>24261.12000000001</v>
      </c>
      <c r="BA121" s="24">
        <f t="shared" si="328"/>
        <v>31352.83199999998</v>
      </c>
      <c r="BB121" s="24">
        <f t="shared" si="328"/>
        <v>40310.783999999985</v>
      </c>
      <c r="BC121" s="24">
        <f t="shared" si="328"/>
        <v>51597.803520000016</v>
      </c>
      <c r="BD121" s="24">
        <f t="shared" si="328"/>
        <v>65787.199487999926</v>
      </c>
      <c r="BF121" s="163"/>
      <c r="BG121" s="163"/>
      <c r="BH121" s="20" t="s">
        <v>57</v>
      </c>
      <c r="BI121" s="24">
        <f>BI123</f>
        <v>6000</v>
      </c>
      <c r="BJ121" s="24">
        <f>BJ123-BI123</f>
        <v>8099.9999999999982</v>
      </c>
      <c r="BK121" s="24">
        <f>BK123-BJ123</f>
        <v>10799.999999999998</v>
      </c>
      <c r="BL121" s="24">
        <f t="shared" ref="BL121:BR121" si="329">BL123-BK123</f>
        <v>14255.999999999996</v>
      </c>
      <c r="BM121" s="24">
        <f t="shared" si="329"/>
        <v>18662.400000000001</v>
      </c>
      <c r="BN121" s="24">
        <f t="shared" si="329"/>
        <v>24261.12000000001</v>
      </c>
      <c r="BO121" s="24">
        <f t="shared" si="329"/>
        <v>31352.83199999998</v>
      </c>
      <c r="BP121" s="24">
        <f t="shared" si="329"/>
        <v>40310.783999999985</v>
      </c>
      <c r="BQ121" s="24">
        <f t="shared" si="329"/>
        <v>51597.803520000016</v>
      </c>
      <c r="BR121" s="24">
        <f t="shared" si="329"/>
        <v>65787.199487999926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11563.679999999998</v>
      </c>
      <c r="J122" s="24"/>
      <c r="K122" s="24"/>
      <c r="L122" s="24"/>
      <c r="M122" s="24"/>
      <c r="N122" s="24">
        <f>SUM(E121:N121)/10</f>
        <v>27112.813900799993</v>
      </c>
      <c r="P122" s="163"/>
      <c r="Q122" s="163"/>
      <c r="R122" s="20" t="s">
        <v>59</v>
      </c>
      <c r="S122" s="24"/>
      <c r="T122" s="24"/>
      <c r="U122" s="24"/>
      <c r="V122" s="24"/>
      <c r="W122" s="24">
        <f>SUM(S121:W121)/5</f>
        <v>11563.679999999998</v>
      </c>
      <c r="X122" s="24"/>
      <c r="Y122" s="24"/>
      <c r="Z122" s="24"/>
      <c r="AA122" s="24"/>
      <c r="AB122" s="24">
        <f>SUM(S121:AB121)/10</f>
        <v>27112.813900799993</v>
      </c>
      <c r="AD122" s="163"/>
      <c r="AE122" s="163"/>
      <c r="AF122" s="20" t="s">
        <v>59</v>
      </c>
      <c r="AG122" s="24"/>
      <c r="AH122" s="24"/>
      <c r="AI122" s="24"/>
      <c r="AJ122" s="24"/>
      <c r="AK122" s="24">
        <f>SUM(AG121:AK121)/5</f>
        <v>11563.679999999998</v>
      </c>
      <c r="AL122" s="24"/>
      <c r="AM122" s="24"/>
      <c r="AN122" s="24"/>
      <c r="AO122" s="24"/>
      <c r="AP122" s="24">
        <f>SUM(AG121:AP121)/10</f>
        <v>27112.813900799993</v>
      </c>
      <c r="AR122" s="163"/>
      <c r="AS122" s="163"/>
      <c r="AT122" s="20" t="s">
        <v>59</v>
      </c>
      <c r="AU122" s="24"/>
      <c r="AV122" s="24"/>
      <c r="AW122" s="24"/>
      <c r="AX122" s="24"/>
      <c r="AY122" s="24">
        <f>SUM(AU121:AY121)/5</f>
        <v>11563.679999999998</v>
      </c>
      <c r="AZ122" s="24"/>
      <c r="BA122" s="24"/>
      <c r="BB122" s="24"/>
      <c r="BC122" s="24"/>
      <c r="BD122" s="24">
        <f>SUM(AU121:BD121)/10</f>
        <v>27112.813900799993</v>
      </c>
      <c r="BF122" s="163"/>
      <c r="BG122" s="163"/>
      <c r="BH122" s="20" t="s">
        <v>59</v>
      </c>
      <c r="BI122" s="24"/>
      <c r="BJ122" s="24"/>
      <c r="BK122" s="24"/>
      <c r="BL122" s="24"/>
      <c r="BM122" s="24">
        <f>SUM(BI121:BM121)/5</f>
        <v>11563.679999999998</v>
      </c>
      <c r="BN122" s="24"/>
      <c r="BO122" s="24"/>
      <c r="BP122" s="24"/>
      <c r="BQ122" s="24"/>
      <c r="BR122" s="24">
        <f>SUM(BI121:BR121)/10</f>
        <v>27112.813900799993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330">E113*E$16</f>
        <v>6000</v>
      </c>
      <c r="F123" s="25">
        <f t="shared" si="330"/>
        <v>14099.999999999998</v>
      </c>
      <c r="G123" s="25">
        <f t="shared" si="330"/>
        <v>24899.999999999996</v>
      </c>
      <c r="H123" s="25">
        <f t="shared" si="330"/>
        <v>39155.999999999993</v>
      </c>
      <c r="I123" s="25">
        <f t="shared" si="330"/>
        <v>57818.399999999994</v>
      </c>
      <c r="J123" s="25">
        <f t="shared" si="330"/>
        <v>82079.520000000004</v>
      </c>
      <c r="K123" s="25">
        <f t="shared" si="330"/>
        <v>113432.35199999998</v>
      </c>
      <c r="L123" s="25">
        <f t="shared" si="330"/>
        <v>153743.13599999997</v>
      </c>
      <c r="M123" s="25">
        <f t="shared" si="330"/>
        <v>205340.93951999999</v>
      </c>
      <c r="N123" s="25">
        <f t="shared" si="330"/>
        <v>271128.13900799991</v>
      </c>
      <c r="P123" s="163"/>
      <c r="Q123" s="163"/>
      <c r="R123" s="20" t="s">
        <v>58</v>
      </c>
      <c r="S123" s="25">
        <f t="shared" ref="S123:AB123" si="331">S113*S$16</f>
        <v>6000</v>
      </c>
      <c r="T123" s="25">
        <f t="shared" si="331"/>
        <v>14099.999999999998</v>
      </c>
      <c r="U123" s="25">
        <f t="shared" si="331"/>
        <v>24899.999999999996</v>
      </c>
      <c r="V123" s="25">
        <f t="shared" si="331"/>
        <v>39155.999999999993</v>
      </c>
      <c r="W123" s="25">
        <f t="shared" si="331"/>
        <v>57818.399999999994</v>
      </c>
      <c r="X123" s="25">
        <f t="shared" si="331"/>
        <v>82079.520000000004</v>
      </c>
      <c r="Y123" s="25">
        <f t="shared" si="331"/>
        <v>113432.35199999998</v>
      </c>
      <c r="Z123" s="25">
        <f t="shared" si="331"/>
        <v>153743.13599999997</v>
      </c>
      <c r="AA123" s="25">
        <f t="shared" si="331"/>
        <v>205340.93951999999</v>
      </c>
      <c r="AB123" s="25">
        <f t="shared" si="331"/>
        <v>271128.13900799991</v>
      </c>
      <c r="AD123" s="163"/>
      <c r="AE123" s="163"/>
      <c r="AF123" s="20" t="s">
        <v>58</v>
      </c>
      <c r="AG123" s="25">
        <f t="shared" ref="AG123:AP123" si="332">AG113*AG$16</f>
        <v>6000</v>
      </c>
      <c r="AH123" s="25">
        <f t="shared" si="332"/>
        <v>14099.999999999998</v>
      </c>
      <c r="AI123" s="25">
        <f t="shared" si="332"/>
        <v>24899.999999999996</v>
      </c>
      <c r="AJ123" s="25">
        <f t="shared" si="332"/>
        <v>39155.999999999993</v>
      </c>
      <c r="AK123" s="25">
        <f t="shared" si="332"/>
        <v>57818.399999999994</v>
      </c>
      <c r="AL123" s="25">
        <f t="shared" si="332"/>
        <v>82079.520000000004</v>
      </c>
      <c r="AM123" s="25">
        <f t="shared" si="332"/>
        <v>113432.35199999998</v>
      </c>
      <c r="AN123" s="25">
        <f t="shared" si="332"/>
        <v>153743.13599999997</v>
      </c>
      <c r="AO123" s="25">
        <f t="shared" si="332"/>
        <v>205340.93951999999</v>
      </c>
      <c r="AP123" s="25">
        <f t="shared" si="332"/>
        <v>271128.13900799991</v>
      </c>
      <c r="AR123" s="163"/>
      <c r="AS123" s="163"/>
      <c r="AT123" s="20" t="s">
        <v>58</v>
      </c>
      <c r="AU123" s="25">
        <f t="shared" ref="AU123:BD123" si="333">AU113*AU$16</f>
        <v>6000</v>
      </c>
      <c r="AV123" s="25">
        <f t="shared" si="333"/>
        <v>14099.999999999998</v>
      </c>
      <c r="AW123" s="25">
        <f t="shared" si="333"/>
        <v>24899.999999999996</v>
      </c>
      <c r="AX123" s="25">
        <f t="shared" si="333"/>
        <v>39155.999999999993</v>
      </c>
      <c r="AY123" s="25">
        <f t="shared" si="333"/>
        <v>57818.399999999994</v>
      </c>
      <c r="AZ123" s="25">
        <f t="shared" si="333"/>
        <v>82079.520000000004</v>
      </c>
      <c r="BA123" s="25">
        <f t="shared" si="333"/>
        <v>113432.35199999998</v>
      </c>
      <c r="BB123" s="25">
        <f t="shared" si="333"/>
        <v>153743.13599999997</v>
      </c>
      <c r="BC123" s="25">
        <f t="shared" si="333"/>
        <v>205340.93951999999</v>
      </c>
      <c r="BD123" s="25">
        <f t="shared" si="333"/>
        <v>271128.13900799991</v>
      </c>
      <c r="BF123" s="163"/>
      <c r="BG123" s="163"/>
      <c r="BH123" s="20" t="s">
        <v>58</v>
      </c>
      <c r="BI123" s="25">
        <f t="shared" ref="BI123:BR123" si="334">BI113*BI$16</f>
        <v>6000</v>
      </c>
      <c r="BJ123" s="25">
        <f t="shared" si="334"/>
        <v>14099.999999999998</v>
      </c>
      <c r="BK123" s="25">
        <f t="shared" si="334"/>
        <v>24899.999999999996</v>
      </c>
      <c r="BL123" s="25">
        <f t="shared" si="334"/>
        <v>39155.999999999993</v>
      </c>
      <c r="BM123" s="25">
        <f t="shared" si="334"/>
        <v>57818.399999999994</v>
      </c>
      <c r="BN123" s="25">
        <f t="shared" si="334"/>
        <v>82079.520000000004</v>
      </c>
      <c r="BO123" s="25">
        <f t="shared" si="334"/>
        <v>113432.35199999998</v>
      </c>
      <c r="BP123" s="25">
        <f t="shared" si="334"/>
        <v>153743.13599999997</v>
      </c>
      <c r="BQ123" s="25">
        <f t="shared" si="334"/>
        <v>205340.93951999999</v>
      </c>
      <c r="BR123" s="25">
        <f t="shared" si="334"/>
        <v>271128.13900799991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9.3749999999999986E-2</v>
      </c>
      <c r="F124" s="17">
        <f t="shared" ref="F124:N124" si="335">F129*$E$4/F$16</f>
        <v>7.8124999999999986E-2</v>
      </c>
      <c r="G124" s="17">
        <f t="shared" si="335"/>
        <v>6.5104166666666657E-2</v>
      </c>
      <c r="H124" s="17">
        <f t="shared" si="335"/>
        <v>5.4253472222222217E-2</v>
      </c>
      <c r="I124" s="17">
        <f t="shared" si="335"/>
        <v>4.5211226851851846E-2</v>
      </c>
      <c r="J124" s="17">
        <f t="shared" si="335"/>
        <v>3.7676022376543203E-2</v>
      </c>
      <c r="K124" s="17">
        <f t="shared" si="335"/>
        <v>3.1396685313786005E-2</v>
      </c>
      <c r="L124" s="17">
        <f t="shared" si="335"/>
        <v>2.6163904428155003E-2</v>
      </c>
      <c r="M124" s="17">
        <f t="shared" si="335"/>
        <v>2.1803253690129171E-2</v>
      </c>
      <c r="N124" s="17">
        <f t="shared" si="335"/>
        <v>1.8169378075107642E-2</v>
      </c>
      <c r="P124" s="172" t="s">
        <v>71</v>
      </c>
      <c r="Q124" s="165" t="s">
        <v>41</v>
      </c>
      <c r="R124" s="16" t="s">
        <v>55</v>
      </c>
      <c r="S124" s="17">
        <f>S129*$E$4/S$16</f>
        <v>9.3749999999999986E-2</v>
      </c>
      <c r="T124" s="17">
        <f t="shared" ref="T124:AB124" si="336">T129*$E$4/T$16</f>
        <v>7.8124999999999986E-2</v>
      </c>
      <c r="U124" s="17">
        <f t="shared" si="336"/>
        <v>6.5104166666666657E-2</v>
      </c>
      <c r="V124" s="17">
        <f t="shared" si="336"/>
        <v>5.4253472222222217E-2</v>
      </c>
      <c r="W124" s="17">
        <f t="shared" si="336"/>
        <v>4.5211226851851846E-2</v>
      </c>
      <c r="X124" s="17">
        <f t="shared" si="336"/>
        <v>3.7676022376543203E-2</v>
      </c>
      <c r="Y124" s="17">
        <f t="shared" si="336"/>
        <v>3.1396685313786005E-2</v>
      </c>
      <c r="Z124" s="17">
        <f t="shared" si="336"/>
        <v>2.6163904428155003E-2</v>
      </c>
      <c r="AA124" s="17">
        <f t="shared" si="336"/>
        <v>2.1803253690129171E-2</v>
      </c>
      <c r="AB124" s="17">
        <f t="shared" si="336"/>
        <v>1.8169378075107642E-2</v>
      </c>
      <c r="AC124" s="5"/>
      <c r="AD124" s="172" t="s">
        <v>71</v>
      </c>
      <c r="AE124" s="165" t="s">
        <v>41</v>
      </c>
      <c r="AF124" s="16" t="s">
        <v>55</v>
      </c>
      <c r="AG124" s="17">
        <f>AG129*$E$4/AG$16</f>
        <v>9.3749999999999986E-2</v>
      </c>
      <c r="AH124" s="17">
        <f t="shared" ref="AH124:AP124" si="337">AH129*$E$4/AH$16</f>
        <v>7.8124999999999986E-2</v>
      </c>
      <c r="AI124" s="17">
        <f t="shared" si="337"/>
        <v>6.5104166666666657E-2</v>
      </c>
      <c r="AJ124" s="17">
        <f t="shared" si="337"/>
        <v>5.4253472222222217E-2</v>
      </c>
      <c r="AK124" s="17">
        <f t="shared" si="337"/>
        <v>4.5211226851851846E-2</v>
      </c>
      <c r="AL124" s="17">
        <f t="shared" si="337"/>
        <v>3.7676022376543203E-2</v>
      </c>
      <c r="AM124" s="17">
        <f t="shared" si="337"/>
        <v>3.1396685313786005E-2</v>
      </c>
      <c r="AN124" s="17">
        <f t="shared" si="337"/>
        <v>2.6163904428155003E-2</v>
      </c>
      <c r="AO124" s="17">
        <f t="shared" si="337"/>
        <v>2.1803253690129171E-2</v>
      </c>
      <c r="AP124" s="17">
        <f t="shared" si="337"/>
        <v>1.8169378075107642E-2</v>
      </c>
      <c r="AQ124" s="5"/>
      <c r="AR124" s="172" t="s">
        <v>71</v>
      </c>
      <c r="AS124" s="165" t="s">
        <v>41</v>
      </c>
      <c r="AT124" s="16" t="s">
        <v>55</v>
      </c>
      <c r="AU124" s="17">
        <f>AU129*$E$4/AU$16</f>
        <v>9.3749999999999986E-2</v>
      </c>
      <c r="AV124" s="17">
        <f t="shared" ref="AV124:BD124" si="338">AV129*$E$4/AV$16</f>
        <v>7.8124999999999986E-2</v>
      </c>
      <c r="AW124" s="17">
        <f t="shared" si="338"/>
        <v>6.5104166666666657E-2</v>
      </c>
      <c r="AX124" s="17">
        <f t="shared" si="338"/>
        <v>5.4253472222222217E-2</v>
      </c>
      <c r="AY124" s="17">
        <f t="shared" si="338"/>
        <v>4.5211226851851846E-2</v>
      </c>
      <c r="AZ124" s="17">
        <f t="shared" si="338"/>
        <v>3.7676022376543203E-2</v>
      </c>
      <c r="BA124" s="17">
        <f t="shared" si="338"/>
        <v>3.1396685313786005E-2</v>
      </c>
      <c r="BB124" s="17">
        <f t="shared" si="338"/>
        <v>2.6163904428155003E-2</v>
      </c>
      <c r="BC124" s="17">
        <f t="shared" si="338"/>
        <v>2.1803253690129171E-2</v>
      </c>
      <c r="BD124" s="17">
        <f t="shared" si="338"/>
        <v>1.8169378075107642E-2</v>
      </c>
      <c r="BE124" s="5"/>
      <c r="BF124" s="172" t="s">
        <v>71</v>
      </c>
      <c r="BG124" s="165" t="s">
        <v>41</v>
      </c>
      <c r="BH124" s="16" t="s">
        <v>55</v>
      </c>
      <c r="BI124" s="17">
        <f>BI129*$E$4/BI$16</f>
        <v>9.3749999999999986E-2</v>
      </c>
      <c r="BJ124" s="17">
        <f t="shared" ref="BJ124:BR124" si="339">BJ129*$E$4/BJ$16</f>
        <v>7.8124999999999986E-2</v>
      </c>
      <c r="BK124" s="17">
        <f t="shared" si="339"/>
        <v>6.5104166666666657E-2</v>
      </c>
      <c r="BL124" s="17">
        <f t="shared" si="339"/>
        <v>5.4253472222222217E-2</v>
      </c>
      <c r="BM124" s="17">
        <f t="shared" si="339"/>
        <v>4.5211226851851846E-2</v>
      </c>
      <c r="BN124" s="17">
        <f t="shared" si="339"/>
        <v>3.7676022376543203E-2</v>
      </c>
      <c r="BO124" s="17">
        <f t="shared" si="339"/>
        <v>3.1396685313786005E-2</v>
      </c>
      <c r="BP124" s="17">
        <f t="shared" si="339"/>
        <v>2.6163904428155003E-2</v>
      </c>
      <c r="BQ124" s="17">
        <f t="shared" si="339"/>
        <v>2.1803253690129171E-2</v>
      </c>
      <c r="BR124" s="17">
        <f t="shared" si="339"/>
        <v>1.8169378075107642E-2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6.7288773148148143E-2</v>
      </c>
      <c r="J125" s="17"/>
      <c r="K125" s="17"/>
      <c r="L125" s="17"/>
      <c r="M125" s="17"/>
      <c r="N125" s="18">
        <f>SUM(E124:N124)/10</f>
        <v>4.716531096244618E-2</v>
      </c>
      <c r="P125" s="173"/>
      <c r="Q125" s="165"/>
      <c r="R125" s="16" t="s">
        <v>56</v>
      </c>
      <c r="S125" s="17"/>
      <c r="T125" s="17"/>
      <c r="U125" s="17"/>
      <c r="V125" s="17"/>
      <c r="W125" s="100">
        <f>SUM(S124:W124)/5</f>
        <v>6.7288773148148143E-2</v>
      </c>
      <c r="X125" s="17"/>
      <c r="Y125" s="17"/>
      <c r="Z125" s="17"/>
      <c r="AA125" s="17"/>
      <c r="AB125" s="18">
        <f>SUM(S124:AB124)/10</f>
        <v>4.716531096244618E-2</v>
      </c>
      <c r="AC125" s="5"/>
      <c r="AD125" s="173"/>
      <c r="AE125" s="165"/>
      <c r="AF125" s="16" t="s">
        <v>56</v>
      </c>
      <c r="AG125" s="17"/>
      <c r="AH125" s="17"/>
      <c r="AI125" s="17"/>
      <c r="AJ125" s="17"/>
      <c r="AK125" s="100">
        <f>SUM(AG124:AK124)/5</f>
        <v>6.7288773148148143E-2</v>
      </c>
      <c r="AL125" s="17"/>
      <c r="AM125" s="17"/>
      <c r="AN125" s="17"/>
      <c r="AO125" s="17"/>
      <c r="AP125" s="18">
        <f>SUM(AG124:AP124)/10</f>
        <v>4.716531096244618E-2</v>
      </c>
      <c r="AQ125" s="5"/>
      <c r="AR125" s="173"/>
      <c r="AS125" s="165"/>
      <c r="AT125" s="16" t="s">
        <v>56</v>
      </c>
      <c r="AU125" s="17"/>
      <c r="AV125" s="17"/>
      <c r="AW125" s="17"/>
      <c r="AX125" s="17"/>
      <c r="AY125" s="100">
        <f>SUM(AU124:AY124)/5</f>
        <v>6.7288773148148143E-2</v>
      </c>
      <c r="AZ125" s="17"/>
      <c r="BA125" s="17"/>
      <c r="BB125" s="17"/>
      <c r="BC125" s="17"/>
      <c r="BD125" s="18">
        <f>SUM(AU124:BD124)/10</f>
        <v>4.716531096244618E-2</v>
      </c>
      <c r="BE125" s="5"/>
      <c r="BF125" s="173"/>
      <c r="BG125" s="165"/>
      <c r="BH125" s="16" t="s">
        <v>56</v>
      </c>
      <c r="BI125" s="17"/>
      <c r="BJ125" s="17"/>
      <c r="BK125" s="17"/>
      <c r="BL125" s="17"/>
      <c r="BM125" s="100">
        <f>SUM(BI124:BM124)/5</f>
        <v>6.7288773148148143E-2</v>
      </c>
      <c r="BN125" s="17"/>
      <c r="BO125" s="17"/>
      <c r="BP125" s="17"/>
      <c r="BQ125" s="17"/>
      <c r="BR125" s="18">
        <f>SUM(BI124:BR124)/10</f>
        <v>4.716531096244618E-2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340">E$18*(E124/E$20)</f>
        <v>9.375E-2</v>
      </c>
      <c r="F126" s="17">
        <f t="shared" si="340"/>
        <v>0.17187499999999994</v>
      </c>
      <c r="G126" s="17">
        <f t="shared" si="340"/>
        <v>0.23697916666666671</v>
      </c>
      <c r="H126" s="17">
        <f t="shared" si="340"/>
        <v>0.29123263888888873</v>
      </c>
      <c r="I126" s="17">
        <f t="shared" si="340"/>
        <v>0.33644386574074081</v>
      </c>
      <c r="J126" s="17">
        <f t="shared" si="340"/>
        <v>0.37411988811728347</v>
      </c>
      <c r="K126" s="17">
        <f t="shared" si="340"/>
        <v>0.40551657343107017</v>
      </c>
      <c r="L126" s="17">
        <f t="shared" si="340"/>
        <v>0.43168047785922514</v>
      </c>
      <c r="M126" s="17">
        <f t="shared" si="340"/>
        <v>0.45348373154935501</v>
      </c>
      <c r="N126" s="17">
        <f t="shared" si="340"/>
        <v>0.47165310962446105</v>
      </c>
      <c r="P126" s="173"/>
      <c r="Q126" s="165"/>
      <c r="R126" s="16" t="s">
        <v>53</v>
      </c>
      <c r="S126" s="17">
        <f t="shared" ref="S126:AB126" si="341">S$18*(S124/S$20)</f>
        <v>9.375E-2</v>
      </c>
      <c r="T126" s="17">
        <f t="shared" si="341"/>
        <v>0.17187499999999994</v>
      </c>
      <c r="U126" s="17">
        <f t="shared" si="341"/>
        <v>0.23697916666666671</v>
      </c>
      <c r="V126" s="17">
        <f t="shared" si="341"/>
        <v>0.29123263888888873</v>
      </c>
      <c r="W126" s="17">
        <f t="shared" si="341"/>
        <v>0.33644386574074081</v>
      </c>
      <c r="X126" s="17">
        <f t="shared" si="341"/>
        <v>0.37411988811728347</v>
      </c>
      <c r="Y126" s="17">
        <f t="shared" si="341"/>
        <v>0.40551657343107017</v>
      </c>
      <c r="Z126" s="17">
        <f t="shared" si="341"/>
        <v>0.43168047785922514</v>
      </c>
      <c r="AA126" s="17">
        <f t="shared" si="341"/>
        <v>0.45348373154935501</v>
      </c>
      <c r="AB126" s="17">
        <f t="shared" si="341"/>
        <v>0.47165310962446105</v>
      </c>
      <c r="AC126" s="5"/>
      <c r="AD126" s="173"/>
      <c r="AE126" s="165"/>
      <c r="AF126" s="16" t="s">
        <v>53</v>
      </c>
      <c r="AG126" s="17">
        <f t="shared" ref="AG126:AP126" si="342">AG$18*(AG124/AG$20)</f>
        <v>9.375E-2</v>
      </c>
      <c r="AH126" s="17">
        <f t="shared" si="342"/>
        <v>0.17187499999999994</v>
      </c>
      <c r="AI126" s="17">
        <f t="shared" si="342"/>
        <v>0.23697916666666671</v>
      </c>
      <c r="AJ126" s="17">
        <f t="shared" si="342"/>
        <v>0.29123263888888873</v>
      </c>
      <c r="AK126" s="17">
        <f t="shared" si="342"/>
        <v>0.33644386574074081</v>
      </c>
      <c r="AL126" s="17">
        <f t="shared" si="342"/>
        <v>0.37411988811728347</v>
      </c>
      <c r="AM126" s="17">
        <f t="shared" si="342"/>
        <v>0.40551657343107017</v>
      </c>
      <c r="AN126" s="17">
        <f t="shared" si="342"/>
        <v>0.43168047785922514</v>
      </c>
      <c r="AO126" s="17">
        <f t="shared" si="342"/>
        <v>0.45348373154935501</v>
      </c>
      <c r="AP126" s="17">
        <f t="shared" si="342"/>
        <v>0.47165310962446105</v>
      </c>
      <c r="AQ126" s="5"/>
      <c r="AR126" s="173"/>
      <c r="AS126" s="165"/>
      <c r="AT126" s="16" t="s">
        <v>53</v>
      </c>
      <c r="AU126" s="17">
        <f t="shared" ref="AU126:BD126" si="343">AU$18*(AU124/AU$20)</f>
        <v>9.375E-2</v>
      </c>
      <c r="AV126" s="17">
        <f t="shared" si="343"/>
        <v>0.17187499999999994</v>
      </c>
      <c r="AW126" s="17">
        <f t="shared" si="343"/>
        <v>0.23697916666666671</v>
      </c>
      <c r="AX126" s="17">
        <f t="shared" si="343"/>
        <v>0.29123263888888873</v>
      </c>
      <c r="AY126" s="17">
        <f t="shared" si="343"/>
        <v>0.33644386574074081</v>
      </c>
      <c r="AZ126" s="17">
        <f t="shared" si="343"/>
        <v>0.37411988811728347</v>
      </c>
      <c r="BA126" s="17">
        <f t="shared" si="343"/>
        <v>0.40551657343107017</v>
      </c>
      <c r="BB126" s="17">
        <f t="shared" si="343"/>
        <v>0.43168047785922514</v>
      </c>
      <c r="BC126" s="17">
        <f t="shared" si="343"/>
        <v>0.45348373154935501</v>
      </c>
      <c r="BD126" s="17">
        <f t="shared" si="343"/>
        <v>0.47165310962446105</v>
      </c>
      <c r="BE126" s="5"/>
      <c r="BF126" s="173"/>
      <c r="BG126" s="165"/>
      <c r="BH126" s="16" t="s">
        <v>53</v>
      </c>
      <c r="BI126" s="17">
        <f t="shared" ref="BI126:BR126" si="344">BI$18*(BI124/BI$20)</f>
        <v>9.375E-2</v>
      </c>
      <c r="BJ126" s="17">
        <f t="shared" si="344"/>
        <v>0.17187499999999994</v>
      </c>
      <c r="BK126" s="17">
        <f t="shared" si="344"/>
        <v>0.23697916666666671</v>
      </c>
      <c r="BL126" s="17">
        <f t="shared" si="344"/>
        <v>0.29123263888888873</v>
      </c>
      <c r="BM126" s="17">
        <f t="shared" si="344"/>
        <v>0.33644386574074081</v>
      </c>
      <c r="BN126" s="17">
        <f t="shared" si="344"/>
        <v>0.37411988811728347</v>
      </c>
      <c r="BO126" s="17">
        <f t="shared" si="344"/>
        <v>0.40551657343107017</v>
      </c>
      <c r="BP126" s="17">
        <f t="shared" si="344"/>
        <v>0.43168047785922514</v>
      </c>
      <c r="BQ126" s="17">
        <f t="shared" si="344"/>
        <v>0.45348373154935501</v>
      </c>
      <c r="BR126" s="17">
        <f t="shared" si="344"/>
        <v>0.47165310962446105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0.93749999999999989</v>
      </c>
      <c r="F127" s="21">
        <f t="shared" ref="F127:N127" si="345">10*F124</f>
        <v>0.78124999999999989</v>
      </c>
      <c r="G127" s="21">
        <f t="shared" si="345"/>
        <v>0.65104166666666652</v>
      </c>
      <c r="H127" s="21">
        <f t="shared" si="345"/>
        <v>0.54253472222222221</v>
      </c>
      <c r="I127" s="21">
        <f t="shared" si="345"/>
        <v>0.45211226851851849</v>
      </c>
      <c r="J127" s="21">
        <f t="shared" si="345"/>
        <v>0.37676022376543206</v>
      </c>
      <c r="K127" s="21">
        <f t="shared" si="345"/>
        <v>0.31396685313786005</v>
      </c>
      <c r="L127" s="21">
        <f t="shared" si="345"/>
        <v>0.26163904428155005</v>
      </c>
      <c r="M127" s="21">
        <f t="shared" si="345"/>
        <v>0.21803253690129171</v>
      </c>
      <c r="N127" s="21">
        <f t="shared" si="345"/>
        <v>0.18169378075107642</v>
      </c>
      <c r="P127" s="173"/>
      <c r="Q127" s="163"/>
      <c r="R127" s="20" t="s">
        <v>57</v>
      </c>
      <c r="S127" s="21">
        <f>10*S124</f>
        <v>0.93749999999999989</v>
      </c>
      <c r="T127" s="21">
        <f t="shared" ref="T127:AB127" si="346">10*T124</f>
        <v>0.78124999999999989</v>
      </c>
      <c r="U127" s="21">
        <f t="shared" si="346"/>
        <v>0.65104166666666652</v>
      </c>
      <c r="V127" s="21">
        <f t="shared" si="346"/>
        <v>0.54253472222222221</v>
      </c>
      <c r="W127" s="21">
        <f t="shared" si="346"/>
        <v>0.45211226851851849</v>
      </c>
      <c r="X127" s="21">
        <f t="shared" si="346"/>
        <v>0.37676022376543206</v>
      </c>
      <c r="Y127" s="21">
        <f t="shared" si="346"/>
        <v>0.31396685313786005</v>
      </c>
      <c r="Z127" s="21">
        <f t="shared" si="346"/>
        <v>0.26163904428155005</v>
      </c>
      <c r="AA127" s="21">
        <f t="shared" si="346"/>
        <v>0.21803253690129171</v>
      </c>
      <c r="AB127" s="21">
        <f t="shared" si="346"/>
        <v>0.18169378075107642</v>
      </c>
      <c r="AC127" s="5"/>
      <c r="AD127" s="173"/>
      <c r="AE127" s="163"/>
      <c r="AF127" s="20" t="s">
        <v>57</v>
      </c>
      <c r="AG127" s="21">
        <f>10*AG124</f>
        <v>0.93749999999999989</v>
      </c>
      <c r="AH127" s="21">
        <f t="shared" ref="AH127:AP127" si="347">10*AH124</f>
        <v>0.78124999999999989</v>
      </c>
      <c r="AI127" s="21">
        <f t="shared" si="347"/>
        <v>0.65104166666666652</v>
      </c>
      <c r="AJ127" s="21">
        <f t="shared" si="347"/>
        <v>0.54253472222222221</v>
      </c>
      <c r="AK127" s="21">
        <f t="shared" si="347"/>
        <v>0.45211226851851849</v>
      </c>
      <c r="AL127" s="21">
        <f t="shared" si="347"/>
        <v>0.37676022376543206</v>
      </c>
      <c r="AM127" s="21">
        <f t="shared" si="347"/>
        <v>0.31396685313786005</v>
      </c>
      <c r="AN127" s="21">
        <f t="shared" si="347"/>
        <v>0.26163904428155005</v>
      </c>
      <c r="AO127" s="21">
        <f t="shared" si="347"/>
        <v>0.21803253690129171</v>
      </c>
      <c r="AP127" s="21">
        <f t="shared" si="347"/>
        <v>0.18169378075107642</v>
      </c>
      <c r="AQ127" s="5"/>
      <c r="AR127" s="173"/>
      <c r="AS127" s="163"/>
      <c r="AT127" s="20" t="s">
        <v>57</v>
      </c>
      <c r="AU127" s="21">
        <f>10*AU124</f>
        <v>0.93749999999999989</v>
      </c>
      <c r="AV127" s="21">
        <f t="shared" ref="AV127:BD127" si="348">10*AV124</f>
        <v>0.78124999999999989</v>
      </c>
      <c r="AW127" s="21">
        <f t="shared" si="348"/>
        <v>0.65104166666666652</v>
      </c>
      <c r="AX127" s="21">
        <f t="shared" si="348"/>
        <v>0.54253472222222221</v>
      </c>
      <c r="AY127" s="21">
        <f t="shared" si="348"/>
        <v>0.45211226851851849</v>
      </c>
      <c r="AZ127" s="21">
        <f t="shared" si="348"/>
        <v>0.37676022376543206</v>
      </c>
      <c r="BA127" s="21">
        <f t="shared" si="348"/>
        <v>0.31396685313786005</v>
      </c>
      <c r="BB127" s="21">
        <f t="shared" si="348"/>
        <v>0.26163904428155005</v>
      </c>
      <c r="BC127" s="21">
        <f t="shared" si="348"/>
        <v>0.21803253690129171</v>
      </c>
      <c r="BD127" s="21">
        <f t="shared" si="348"/>
        <v>0.18169378075107642</v>
      </c>
      <c r="BE127" s="5"/>
      <c r="BF127" s="173"/>
      <c r="BG127" s="163"/>
      <c r="BH127" s="20" t="s">
        <v>57</v>
      </c>
      <c r="BI127" s="21">
        <f>10*BI124</f>
        <v>0.93749999999999989</v>
      </c>
      <c r="BJ127" s="21">
        <f t="shared" ref="BJ127:BR127" si="349">10*BJ124</f>
        <v>0.78124999999999989</v>
      </c>
      <c r="BK127" s="21">
        <f t="shared" si="349"/>
        <v>0.65104166666666652</v>
      </c>
      <c r="BL127" s="21">
        <f t="shared" si="349"/>
        <v>0.54253472222222221</v>
      </c>
      <c r="BM127" s="21">
        <f t="shared" si="349"/>
        <v>0.45211226851851849</v>
      </c>
      <c r="BN127" s="21">
        <f t="shared" si="349"/>
        <v>0.37676022376543206</v>
      </c>
      <c r="BO127" s="21">
        <f t="shared" si="349"/>
        <v>0.31396685313786005</v>
      </c>
      <c r="BP127" s="21">
        <f t="shared" si="349"/>
        <v>0.26163904428155005</v>
      </c>
      <c r="BQ127" s="21">
        <f t="shared" si="349"/>
        <v>0.21803253690129171</v>
      </c>
      <c r="BR127" s="21">
        <f t="shared" si="349"/>
        <v>0.18169378075107642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0.9375</v>
      </c>
      <c r="F128" s="21">
        <f>10*F126</f>
        <v>1.7187499999999996</v>
      </c>
      <c r="G128" s="21">
        <f>10*G126</f>
        <v>2.369791666666667</v>
      </c>
      <c r="H128" s="21">
        <f t="shared" ref="H128:N128" si="350">10*H126</f>
        <v>2.9123263888888875</v>
      </c>
      <c r="I128" s="21">
        <f t="shared" si="350"/>
        <v>3.3644386574074083</v>
      </c>
      <c r="J128" s="21">
        <f t="shared" si="350"/>
        <v>3.7411988811728349</v>
      </c>
      <c r="K128" s="21">
        <f t="shared" si="350"/>
        <v>4.0551657343107017</v>
      </c>
      <c r="L128" s="21">
        <f t="shared" si="350"/>
        <v>4.3168047785922514</v>
      </c>
      <c r="M128" s="21">
        <f t="shared" si="350"/>
        <v>4.53483731549355</v>
      </c>
      <c r="N128" s="21">
        <f t="shared" si="350"/>
        <v>4.7165310962446103</v>
      </c>
      <c r="P128" s="173"/>
      <c r="Q128" s="163"/>
      <c r="R128" s="20" t="s">
        <v>58</v>
      </c>
      <c r="S128" s="21">
        <f>10*S126</f>
        <v>0.9375</v>
      </c>
      <c r="T128" s="21">
        <f>10*T126</f>
        <v>1.7187499999999996</v>
      </c>
      <c r="U128" s="21">
        <f>10*U126</f>
        <v>2.369791666666667</v>
      </c>
      <c r="V128" s="21">
        <f t="shared" ref="V128:AB128" si="351">10*V126</f>
        <v>2.9123263888888875</v>
      </c>
      <c r="W128" s="21">
        <f t="shared" si="351"/>
        <v>3.3644386574074083</v>
      </c>
      <c r="X128" s="21">
        <f t="shared" si="351"/>
        <v>3.7411988811728349</v>
      </c>
      <c r="Y128" s="21">
        <f t="shared" si="351"/>
        <v>4.0551657343107017</v>
      </c>
      <c r="Z128" s="21">
        <f t="shared" si="351"/>
        <v>4.3168047785922514</v>
      </c>
      <c r="AA128" s="21">
        <f t="shared" si="351"/>
        <v>4.53483731549355</v>
      </c>
      <c r="AB128" s="21">
        <f t="shared" si="351"/>
        <v>4.7165310962446103</v>
      </c>
      <c r="AC128" s="5"/>
      <c r="AD128" s="173"/>
      <c r="AE128" s="163"/>
      <c r="AF128" s="20" t="s">
        <v>58</v>
      </c>
      <c r="AG128" s="21">
        <f>10*AG126</f>
        <v>0.9375</v>
      </c>
      <c r="AH128" s="21">
        <f>10*AH126</f>
        <v>1.7187499999999996</v>
      </c>
      <c r="AI128" s="21">
        <f>10*AI126</f>
        <v>2.369791666666667</v>
      </c>
      <c r="AJ128" s="21">
        <f t="shared" ref="AJ128:AP128" si="352">10*AJ126</f>
        <v>2.9123263888888875</v>
      </c>
      <c r="AK128" s="21">
        <f t="shared" si="352"/>
        <v>3.3644386574074083</v>
      </c>
      <c r="AL128" s="21">
        <f t="shared" si="352"/>
        <v>3.7411988811728349</v>
      </c>
      <c r="AM128" s="21">
        <f t="shared" si="352"/>
        <v>4.0551657343107017</v>
      </c>
      <c r="AN128" s="21">
        <f t="shared" si="352"/>
        <v>4.3168047785922514</v>
      </c>
      <c r="AO128" s="21">
        <f t="shared" si="352"/>
        <v>4.53483731549355</v>
      </c>
      <c r="AP128" s="21">
        <f t="shared" si="352"/>
        <v>4.7165310962446103</v>
      </c>
      <c r="AQ128" s="5"/>
      <c r="AR128" s="173"/>
      <c r="AS128" s="163"/>
      <c r="AT128" s="20" t="s">
        <v>58</v>
      </c>
      <c r="AU128" s="21">
        <f>10*AU126</f>
        <v>0.9375</v>
      </c>
      <c r="AV128" s="21">
        <f>10*AV126</f>
        <v>1.7187499999999996</v>
      </c>
      <c r="AW128" s="21">
        <f>10*AW126</f>
        <v>2.369791666666667</v>
      </c>
      <c r="AX128" s="21">
        <f t="shared" ref="AX128:BD128" si="353">10*AX126</f>
        <v>2.9123263888888875</v>
      </c>
      <c r="AY128" s="21">
        <f t="shared" si="353"/>
        <v>3.3644386574074083</v>
      </c>
      <c r="AZ128" s="21">
        <f t="shared" si="353"/>
        <v>3.7411988811728349</v>
      </c>
      <c r="BA128" s="21">
        <f t="shared" si="353"/>
        <v>4.0551657343107017</v>
      </c>
      <c r="BB128" s="21">
        <f t="shared" si="353"/>
        <v>4.3168047785922514</v>
      </c>
      <c r="BC128" s="21">
        <f t="shared" si="353"/>
        <v>4.53483731549355</v>
      </c>
      <c r="BD128" s="21">
        <f t="shared" si="353"/>
        <v>4.7165310962446103</v>
      </c>
      <c r="BE128" s="5"/>
      <c r="BF128" s="173"/>
      <c r="BG128" s="163"/>
      <c r="BH128" s="20" t="s">
        <v>58</v>
      </c>
      <c r="BI128" s="21">
        <f>10*BI126</f>
        <v>0.9375</v>
      </c>
      <c r="BJ128" s="21">
        <f>10*BJ126</f>
        <v>1.7187499999999996</v>
      </c>
      <c r="BK128" s="21">
        <f>10*BK126</f>
        <v>2.369791666666667</v>
      </c>
      <c r="BL128" s="21">
        <f t="shared" ref="BL128:BR128" si="354">10*BL126</f>
        <v>2.9123263888888875</v>
      </c>
      <c r="BM128" s="21">
        <f t="shared" si="354"/>
        <v>3.3644386574074083</v>
      </c>
      <c r="BN128" s="21">
        <f t="shared" si="354"/>
        <v>3.7411988811728349</v>
      </c>
      <c r="BO128" s="21">
        <f t="shared" si="354"/>
        <v>4.0551657343107017</v>
      </c>
      <c r="BP128" s="21">
        <f t="shared" si="354"/>
        <v>4.3168047785922514</v>
      </c>
      <c r="BQ128" s="21">
        <f t="shared" si="354"/>
        <v>4.53483731549355</v>
      </c>
      <c r="BR128" s="21">
        <f t="shared" si="354"/>
        <v>4.7165310962446103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0.11249999999999999</v>
      </c>
      <c r="F129" s="17">
        <f t="shared" ref="F129:N129" si="355">$E$11*$E$12</f>
        <v>0.11249999999999999</v>
      </c>
      <c r="G129" s="17">
        <f t="shared" si="355"/>
        <v>0.11249999999999999</v>
      </c>
      <c r="H129" s="17">
        <f t="shared" si="355"/>
        <v>0.11249999999999999</v>
      </c>
      <c r="I129" s="17">
        <f t="shared" si="355"/>
        <v>0.11249999999999999</v>
      </c>
      <c r="J129" s="17">
        <f t="shared" si="355"/>
        <v>0.11249999999999999</v>
      </c>
      <c r="K129" s="17">
        <f t="shared" si="355"/>
        <v>0.11249999999999999</v>
      </c>
      <c r="L129" s="17">
        <f t="shared" si="355"/>
        <v>0.11249999999999999</v>
      </c>
      <c r="M129" s="17">
        <f t="shared" si="355"/>
        <v>0.11249999999999999</v>
      </c>
      <c r="N129" s="17">
        <f t="shared" si="355"/>
        <v>0.11249999999999999</v>
      </c>
      <c r="P129" s="173"/>
      <c r="Q129" s="171" t="s">
        <v>45</v>
      </c>
      <c r="R129" s="16" t="s">
        <v>55</v>
      </c>
      <c r="S129" s="17">
        <f>$E$11*$E$12</f>
        <v>0.11249999999999999</v>
      </c>
      <c r="T129" s="17">
        <f t="shared" ref="T129:AB129" si="356">$E$11*$E$12</f>
        <v>0.11249999999999999</v>
      </c>
      <c r="U129" s="17">
        <f t="shared" si="356"/>
        <v>0.11249999999999999</v>
      </c>
      <c r="V129" s="17">
        <f t="shared" si="356"/>
        <v>0.11249999999999999</v>
      </c>
      <c r="W129" s="17">
        <f t="shared" si="356"/>
        <v>0.11249999999999999</v>
      </c>
      <c r="X129" s="17">
        <f t="shared" si="356"/>
        <v>0.11249999999999999</v>
      </c>
      <c r="Y129" s="17">
        <f t="shared" si="356"/>
        <v>0.11249999999999999</v>
      </c>
      <c r="Z129" s="17">
        <f t="shared" si="356"/>
        <v>0.11249999999999999</v>
      </c>
      <c r="AA129" s="17">
        <f t="shared" si="356"/>
        <v>0.11249999999999999</v>
      </c>
      <c r="AB129" s="17">
        <f t="shared" si="356"/>
        <v>0.11249999999999999</v>
      </c>
      <c r="AC129" s="5"/>
      <c r="AD129" s="173"/>
      <c r="AE129" s="171" t="s">
        <v>45</v>
      </c>
      <c r="AF129" s="16" t="s">
        <v>55</v>
      </c>
      <c r="AG129" s="17">
        <f>$E$11*$E$12</f>
        <v>0.11249999999999999</v>
      </c>
      <c r="AH129" s="17">
        <f t="shared" ref="AH129:AP129" si="357">$E$11*$E$12</f>
        <v>0.11249999999999999</v>
      </c>
      <c r="AI129" s="17">
        <f t="shared" si="357"/>
        <v>0.11249999999999999</v>
      </c>
      <c r="AJ129" s="17">
        <f t="shared" si="357"/>
        <v>0.11249999999999999</v>
      </c>
      <c r="AK129" s="17">
        <f t="shared" si="357"/>
        <v>0.11249999999999999</v>
      </c>
      <c r="AL129" s="17">
        <f t="shared" si="357"/>
        <v>0.11249999999999999</v>
      </c>
      <c r="AM129" s="17">
        <f t="shared" si="357"/>
        <v>0.11249999999999999</v>
      </c>
      <c r="AN129" s="17">
        <f t="shared" si="357"/>
        <v>0.11249999999999999</v>
      </c>
      <c r="AO129" s="17">
        <f t="shared" si="357"/>
        <v>0.11249999999999999</v>
      </c>
      <c r="AP129" s="17">
        <f t="shared" si="357"/>
        <v>0.11249999999999999</v>
      </c>
      <c r="AQ129" s="5"/>
      <c r="AR129" s="173"/>
      <c r="AS129" s="171" t="s">
        <v>45</v>
      </c>
      <c r="AT129" s="16" t="s">
        <v>55</v>
      </c>
      <c r="AU129" s="17">
        <f>$E$11*$E$12</f>
        <v>0.11249999999999999</v>
      </c>
      <c r="AV129" s="17">
        <f t="shared" ref="AV129:BD129" si="358">$E$11*$E$12</f>
        <v>0.11249999999999999</v>
      </c>
      <c r="AW129" s="17">
        <f t="shared" si="358"/>
        <v>0.11249999999999999</v>
      </c>
      <c r="AX129" s="17">
        <f t="shared" si="358"/>
        <v>0.11249999999999999</v>
      </c>
      <c r="AY129" s="17">
        <f t="shared" si="358"/>
        <v>0.11249999999999999</v>
      </c>
      <c r="AZ129" s="17">
        <f t="shared" si="358"/>
        <v>0.11249999999999999</v>
      </c>
      <c r="BA129" s="17">
        <f t="shared" si="358"/>
        <v>0.11249999999999999</v>
      </c>
      <c r="BB129" s="17">
        <f t="shared" si="358"/>
        <v>0.11249999999999999</v>
      </c>
      <c r="BC129" s="17">
        <f t="shared" si="358"/>
        <v>0.11249999999999999</v>
      </c>
      <c r="BD129" s="17">
        <f t="shared" si="358"/>
        <v>0.11249999999999999</v>
      </c>
      <c r="BE129" s="5"/>
      <c r="BF129" s="173"/>
      <c r="BG129" s="171" t="s">
        <v>45</v>
      </c>
      <c r="BH129" s="16" t="s">
        <v>55</v>
      </c>
      <c r="BI129" s="17">
        <f>$E$11*$E$12</f>
        <v>0.11249999999999999</v>
      </c>
      <c r="BJ129" s="17">
        <f t="shared" ref="BJ129:BR129" si="359">$E$11*$E$12</f>
        <v>0.11249999999999999</v>
      </c>
      <c r="BK129" s="17">
        <f t="shared" si="359"/>
        <v>0.11249999999999999</v>
      </c>
      <c r="BL129" s="17">
        <f t="shared" si="359"/>
        <v>0.11249999999999999</v>
      </c>
      <c r="BM129" s="17">
        <f t="shared" si="359"/>
        <v>0.11249999999999999</v>
      </c>
      <c r="BN129" s="17">
        <f t="shared" si="359"/>
        <v>0.11249999999999999</v>
      </c>
      <c r="BO129" s="17">
        <f t="shared" si="359"/>
        <v>0.11249999999999999</v>
      </c>
      <c r="BP129" s="17">
        <f t="shared" si="359"/>
        <v>0.11249999999999999</v>
      </c>
      <c r="BQ129" s="17">
        <f t="shared" si="359"/>
        <v>0.11249999999999999</v>
      </c>
      <c r="BR129" s="17">
        <f t="shared" si="359"/>
        <v>0.11249999999999999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112499.99999999999</v>
      </c>
      <c r="F130" s="22">
        <f t="shared" ref="F130:N130" si="360">F127*F$16</f>
        <v>112499.99999999999</v>
      </c>
      <c r="G130" s="22">
        <f t="shared" si="360"/>
        <v>112499.99999999997</v>
      </c>
      <c r="H130" s="22">
        <f t="shared" si="360"/>
        <v>112500</v>
      </c>
      <c r="I130" s="22">
        <f t="shared" si="360"/>
        <v>112500</v>
      </c>
      <c r="J130" s="22">
        <f t="shared" si="360"/>
        <v>112500</v>
      </c>
      <c r="K130" s="22">
        <f t="shared" si="360"/>
        <v>112499.99999999999</v>
      </c>
      <c r="L130" s="22">
        <f t="shared" si="360"/>
        <v>112499.99999999999</v>
      </c>
      <c r="M130" s="22">
        <f t="shared" si="360"/>
        <v>112499.99999999999</v>
      </c>
      <c r="N130" s="22">
        <f t="shared" si="360"/>
        <v>112499.99999999999</v>
      </c>
      <c r="P130" s="173"/>
      <c r="Q130" s="163"/>
      <c r="R130" s="20" t="s">
        <v>57</v>
      </c>
      <c r="S130" s="22">
        <f>S127*S$16</f>
        <v>112499.99999999999</v>
      </c>
      <c r="T130" s="22">
        <f t="shared" ref="T130:AB130" si="361">T127*T$16</f>
        <v>112499.99999999999</v>
      </c>
      <c r="U130" s="22">
        <f t="shared" si="361"/>
        <v>112499.99999999997</v>
      </c>
      <c r="V130" s="22">
        <f t="shared" si="361"/>
        <v>112500</v>
      </c>
      <c r="W130" s="22">
        <f t="shared" si="361"/>
        <v>112500</v>
      </c>
      <c r="X130" s="22">
        <f t="shared" si="361"/>
        <v>112500</v>
      </c>
      <c r="Y130" s="22">
        <f t="shared" si="361"/>
        <v>112499.99999999999</v>
      </c>
      <c r="Z130" s="22">
        <f t="shared" si="361"/>
        <v>112499.99999999999</v>
      </c>
      <c r="AA130" s="22">
        <f t="shared" si="361"/>
        <v>112499.99999999999</v>
      </c>
      <c r="AB130" s="22">
        <f t="shared" si="361"/>
        <v>112499.99999999999</v>
      </c>
      <c r="AC130" s="5"/>
      <c r="AD130" s="173"/>
      <c r="AE130" s="163"/>
      <c r="AF130" s="20" t="s">
        <v>57</v>
      </c>
      <c r="AG130" s="22">
        <f>AG127*AG$16</f>
        <v>112499.99999999999</v>
      </c>
      <c r="AH130" s="22">
        <f t="shared" ref="AH130:AP130" si="362">AH127*AH$16</f>
        <v>112499.99999999999</v>
      </c>
      <c r="AI130" s="22">
        <f t="shared" si="362"/>
        <v>112499.99999999997</v>
      </c>
      <c r="AJ130" s="22">
        <f t="shared" si="362"/>
        <v>112500</v>
      </c>
      <c r="AK130" s="22">
        <f t="shared" si="362"/>
        <v>112500</v>
      </c>
      <c r="AL130" s="22">
        <f t="shared" si="362"/>
        <v>112500</v>
      </c>
      <c r="AM130" s="22">
        <f t="shared" si="362"/>
        <v>112499.99999999999</v>
      </c>
      <c r="AN130" s="22">
        <f t="shared" si="362"/>
        <v>112499.99999999999</v>
      </c>
      <c r="AO130" s="22">
        <f t="shared" si="362"/>
        <v>112499.99999999999</v>
      </c>
      <c r="AP130" s="22">
        <f t="shared" si="362"/>
        <v>112499.99999999999</v>
      </c>
      <c r="AQ130" s="5"/>
      <c r="AR130" s="173"/>
      <c r="AS130" s="163"/>
      <c r="AT130" s="20" t="s">
        <v>57</v>
      </c>
      <c r="AU130" s="22">
        <f>AU127*AU$16</f>
        <v>112499.99999999999</v>
      </c>
      <c r="AV130" s="22">
        <f t="shared" ref="AV130:BD130" si="363">AV127*AV$16</f>
        <v>112499.99999999999</v>
      </c>
      <c r="AW130" s="22">
        <f t="shared" si="363"/>
        <v>112499.99999999997</v>
      </c>
      <c r="AX130" s="22">
        <f t="shared" si="363"/>
        <v>112500</v>
      </c>
      <c r="AY130" s="22">
        <f t="shared" si="363"/>
        <v>112500</v>
      </c>
      <c r="AZ130" s="22">
        <f t="shared" si="363"/>
        <v>112500</v>
      </c>
      <c r="BA130" s="22">
        <f t="shared" si="363"/>
        <v>112499.99999999999</v>
      </c>
      <c r="BB130" s="22">
        <f t="shared" si="363"/>
        <v>112499.99999999999</v>
      </c>
      <c r="BC130" s="22">
        <f t="shared" si="363"/>
        <v>112499.99999999999</v>
      </c>
      <c r="BD130" s="22">
        <f t="shared" si="363"/>
        <v>112499.99999999999</v>
      </c>
      <c r="BE130" s="5"/>
      <c r="BF130" s="173"/>
      <c r="BG130" s="163"/>
      <c r="BH130" s="20" t="s">
        <v>57</v>
      </c>
      <c r="BI130" s="22">
        <f>BI127*BI$16</f>
        <v>112499.99999999999</v>
      </c>
      <c r="BJ130" s="22">
        <f t="shared" ref="BJ130:BR130" si="364">BJ127*BJ$16</f>
        <v>112499.99999999999</v>
      </c>
      <c r="BK130" s="22">
        <f t="shared" si="364"/>
        <v>112499.99999999997</v>
      </c>
      <c r="BL130" s="22">
        <f t="shared" si="364"/>
        <v>112500</v>
      </c>
      <c r="BM130" s="22">
        <f t="shared" si="364"/>
        <v>112500</v>
      </c>
      <c r="BN130" s="22">
        <f t="shared" si="364"/>
        <v>112500</v>
      </c>
      <c r="BO130" s="22">
        <f t="shared" si="364"/>
        <v>112499.99999999999</v>
      </c>
      <c r="BP130" s="22">
        <f t="shared" si="364"/>
        <v>112499.99999999999</v>
      </c>
      <c r="BQ130" s="22">
        <f t="shared" si="364"/>
        <v>112499.99999999999</v>
      </c>
      <c r="BR130" s="22">
        <f t="shared" si="364"/>
        <v>112499.99999999999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112499.99999999999</v>
      </c>
      <c r="F131" s="22">
        <f>E131+F130</f>
        <v>224999.99999999997</v>
      </c>
      <c r="G131" s="22">
        <f t="shared" ref="G131:N131" si="365">F131+G130</f>
        <v>337499.99999999994</v>
      </c>
      <c r="H131" s="22">
        <f t="shared" si="365"/>
        <v>449999.99999999994</v>
      </c>
      <c r="I131" s="22">
        <f t="shared" si="365"/>
        <v>562500</v>
      </c>
      <c r="J131" s="22">
        <f t="shared" si="365"/>
        <v>675000</v>
      </c>
      <c r="K131" s="22">
        <f t="shared" si="365"/>
        <v>787500</v>
      </c>
      <c r="L131" s="22">
        <f t="shared" si="365"/>
        <v>900000</v>
      </c>
      <c r="M131" s="22">
        <f t="shared" si="365"/>
        <v>1012500</v>
      </c>
      <c r="N131" s="22">
        <f t="shared" si="365"/>
        <v>1125000</v>
      </c>
      <c r="P131" s="173"/>
      <c r="Q131" s="163"/>
      <c r="R131" s="20" t="s">
        <v>58</v>
      </c>
      <c r="S131" s="22">
        <f>S130</f>
        <v>112499.99999999999</v>
      </c>
      <c r="T131" s="22">
        <f>S131+T130</f>
        <v>224999.99999999997</v>
      </c>
      <c r="U131" s="22">
        <f t="shared" ref="U131:AB131" si="366">T131+U130</f>
        <v>337499.99999999994</v>
      </c>
      <c r="V131" s="22">
        <f t="shared" si="366"/>
        <v>449999.99999999994</v>
      </c>
      <c r="W131" s="22">
        <f t="shared" si="366"/>
        <v>562500</v>
      </c>
      <c r="X131" s="22">
        <f t="shared" si="366"/>
        <v>675000</v>
      </c>
      <c r="Y131" s="22">
        <f t="shared" si="366"/>
        <v>787500</v>
      </c>
      <c r="Z131" s="22">
        <f t="shared" si="366"/>
        <v>900000</v>
      </c>
      <c r="AA131" s="22">
        <f t="shared" si="366"/>
        <v>1012500</v>
      </c>
      <c r="AB131" s="22">
        <f t="shared" si="366"/>
        <v>1125000</v>
      </c>
      <c r="AC131" s="5"/>
      <c r="AD131" s="173"/>
      <c r="AE131" s="163"/>
      <c r="AF131" s="20" t="s">
        <v>58</v>
      </c>
      <c r="AG131" s="22">
        <f>AG130</f>
        <v>112499.99999999999</v>
      </c>
      <c r="AH131" s="22">
        <f>AG131+AH130</f>
        <v>224999.99999999997</v>
      </c>
      <c r="AI131" s="22">
        <f t="shared" ref="AI131:AP131" si="367">AH131+AI130</f>
        <v>337499.99999999994</v>
      </c>
      <c r="AJ131" s="22">
        <f t="shared" si="367"/>
        <v>449999.99999999994</v>
      </c>
      <c r="AK131" s="22">
        <f t="shared" si="367"/>
        <v>562500</v>
      </c>
      <c r="AL131" s="22">
        <f t="shared" si="367"/>
        <v>675000</v>
      </c>
      <c r="AM131" s="22">
        <f t="shared" si="367"/>
        <v>787500</v>
      </c>
      <c r="AN131" s="22">
        <f t="shared" si="367"/>
        <v>900000</v>
      </c>
      <c r="AO131" s="22">
        <f t="shared" si="367"/>
        <v>1012500</v>
      </c>
      <c r="AP131" s="22">
        <f t="shared" si="367"/>
        <v>1125000</v>
      </c>
      <c r="AQ131" s="5"/>
      <c r="AR131" s="173"/>
      <c r="AS131" s="163"/>
      <c r="AT131" s="20" t="s">
        <v>58</v>
      </c>
      <c r="AU131" s="22">
        <f>AU130</f>
        <v>112499.99999999999</v>
      </c>
      <c r="AV131" s="22">
        <f>AU131+AV130</f>
        <v>224999.99999999997</v>
      </c>
      <c r="AW131" s="22">
        <f t="shared" ref="AW131:BD131" si="368">AV131+AW130</f>
        <v>337499.99999999994</v>
      </c>
      <c r="AX131" s="22">
        <f t="shared" si="368"/>
        <v>449999.99999999994</v>
      </c>
      <c r="AY131" s="22">
        <f t="shared" si="368"/>
        <v>562500</v>
      </c>
      <c r="AZ131" s="22">
        <f t="shared" si="368"/>
        <v>675000</v>
      </c>
      <c r="BA131" s="22">
        <f t="shared" si="368"/>
        <v>787500</v>
      </c>
      <c r="BB131" s="22">
        <f t="shared" si="368"/>
        <v>900000</v>
      </c>
      <c r="BC131" s="22">
        <f t="shared" si="368"/>
        <v>1012500</v>
      </c>
      <c r="BD131" s="22">
        <f t="shared" si="368"/>
        <v>1125000</v>
      </c>
      <c r="BE131" s="5"/>
      <c r="BF131" s="173"/>
      <c r="BG131" s="163"/>
      <c r="BH131" s="20" t="s">
        <v>58</v>
      </c>
      <c r="BI131" s="22">
        <f>BI130</f>
        <v>112499.99999999999</v>
      </c>
      <c r="BJ131" s="22">
        <f>BI131+BJ130</f>
        <v>224999.99999999997</v>
      </c>
      <c r="BK131" s="22">
        <f t="shared" ref="BK131:BR131" si="369">BJ131+BK130</f>
        <v>337499.99999999994</v>
      </c>
      <c r="BL131" s="22">
        <f t="shared" si="369"/>
        <v>449999.99999999994</v>
      </c>
      <c r="BM131" s="22">
        <f t="shared" si="369"/>
        <v>562500</v>
      </c>
      <c r="BN131" s="22">
        <f t="shared" si="369"/>
        <v>675000</v>
      </c>
      <c r="BO131" s="22">
        <f t="shared" si="369"/>
        <v>787500</v>
      </c>
      <c r="BP131" s="22">
        <f t="shared" si="369"/>
        <v>900000</v>
      </c>
      <c r="BQ131" s="22">
        <f t="shared" si="369"/>
        <v>1012500</v>
      </c>
      <c r="BR131" s="22">
        <f t="shared" si="369"/>
        <v>1125000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0.1125</v>
      </c>
      <c r="F132" s="17">
        <f>F126*F$16/$E$4-E132</f>
        <v>0.1349999999999999</v>
      </c>
      <c r="G132" s="17">
        <f>G126*G$16/$E$4-F132-E132</f>
        <v>0.1620000000000002</v>
      </c>
      <c r="H132" s="17">
        <f>H126*H$16/$E$4-G132-F132-E132</f>
        <v>0.19439999999999957</v>
      </c>
      <c r="I132" s="17">
        <f>I126*I$16/$E$4-H132-G132-F132-E132</f>
        <v>0.23328000000000049</v>
      </c>
      <c r="J132" s="17">
        <f>J126*J$16/$E$4-I132-H132-G132-F132-E132</f>
        <v>0.27993599999999857</v>
      </c>
      <c r="K132" s="17">
        <f>K126*K$16/$E$4-J132-I132-H132-G132-F132-E132</f>
        <v>0.33592320000000203</v>
      </c>
      <c r="L132" s="17">
        <f>L126*L$16/$E$4-K132-J132-I132-H132-G132-F132-E132</f>
        <v>0.40310783999999983</v>
      </c>
      <c r="M132" s="17">
        <f>M126*M$16/$E$4-L132-K132-J132-I132-H132-G132-F132-E132</f>
        <v>0.48372940800000358</v>
      </c>
      <c r="N132" s="17">
        <f>N126*N$16/$E$4-M132-L132-K132-J132-I132-H132-G132-F132-E132</f>
        <v>0.58047528959999106</v>
      </c>
      <c r="P132" s="173"/>
      <c r="Q132" s="171" t="s">
        <v>44</v>
      </c>
      <c r="R132" s="16" t="s">
        <v>55</v>
      </c>
      <c r="S132" s="17">
        <f>S126*S$16/$E$4</f>
        <v>0.1125</v>
      </c>
      <c r="T132" s="17">
        <f>T126*T$16/$E$4-S132</f>
        <v>0.1349999999999999</v>
      </c>
      <c r="U132" s="17">
        <f>U126*U$16/$E$4-T132-S132</f>
        <v>0.1620000000000002</v>
      </c>
      <c r="V132" s="17">
        <f>V126*V$16/$E$4-U132-T132-S132</f>
        <v>0.19439999999999957</v>
      </c>
      <c r="W132" s="17">
        <f>W126*W$16/$E$4-V132-U132-T132-S132</f>
        <v>0.23328000000000049</v>
      </c>
      <c r="X132" s="17">
        <f>X126*X$16/$E$4-W132-V132-U132-T132-S132</f>
        <v>0.27993599999999857</v>
      </c>
      <c r="Y132" s="17">
        <f>Y126*Y$16/$E$4-X132-W132-V132-U132-T132-S132</f>
        <v>0.33592320000000203</v>
      </c>
      <c r="Z132" s="17">
        <f>Z126*Z$16/$E$4-Y132-X132-W132-V132-U132-T132-S132</f>
        <v>0.40310783999999983</v>
      </c>
      <c r="AA132" s="17">
        <f>AA126*AA$16/$E$4-Z132-Y132-X132-W132-V132-U132-T132-S132</f>
        <v>0.48372940800000358</v>
      </c>
      <c r="AB132" s="17">
        <f>AB126*AB$16/$E$4-AA132-Z132-Y132-X132-W132-V132-U132-T132-S132</f>
        <v>0.58047528959999106</v>
      </c>
      <c r="AC132" s="5"/>
      <c r="AD132" s="173"/>
      <c r="AE132" s="171" t="s">
        <v>44</v>
      </c>
      <c r="AF132" s="16" t="s">
        <v>55</v>
      </c>
      <c r="AG132" s="17">
        <f>AG126*AG$16/$E$4</f>
        <v>0.1125</v>
      </c>
      <c r="AH132" s="17">
        <f>AH126*AH$16/$E$4-AG132</f>
        <v>0.1349999999999999</v>
      </c>
      <c r="AI132" s="17">
        <f>AI126*AI$16/$E$4-AH132-AG132</f>
        <v>0.1620000000000002</v>
      </c>
      <c r="AJ132" s="17">
        <f>AJ126*AJ$16/$E$4-AI132-AH132-AG132</f>
        <v>0.19439999999999957</v>
      </c>
      <c r="AK132" s="17">
        <f>AK126*AK$16/$E$4-AJ132-AI132-AH132-AG132</f>
        <v>0.23328000000000049</v>
      </c>
      <c r="AL132" s="17">
        <f>AL126*AL$16/$E$4-AK132-AJ132-AI132-AH132-AG132</f>
        <v>0.27993599999999857</v>
      </c>
      <c r="AM132" s="17">
        <f>AM126*AM$16/$E$4-AL132-AK132-AJ132-AI132-AH132-AG132</f>
        <v>0.33592320000000203</v>
      </c>
      <c r="AN132" s="17">
        <f>AN126*AN$16/$E$4-AM132-AL132-AK132-AJ132-AI132-AH132-AG132</f>
        <v>0.40310783999999983</v>
      </c>
      <c r="AO132" s="17">
        <f>AO126*AO$16/$E$4-AN132-AM132-AL132-AK132-AJ132-AI132-AH132-AG132</f>
        <v>0.48372940800000358</v>
      </c>
      <c r="AP132" s="17">
        <f>AP126*AP$16/$E$4-AO132-AN132-AM132-AL132-AK132-AJ132-AI132-AH132-AG132</f>
        <v>0.58047528959999106</v>
      </c>
      <c r="AQ132" s="5"/>
      <c r="AR132" s="173"/>
      <c r="AS132" s="171" t="s">
        <v>44</v>
      </c>
      <c r="AT132" s="16" t="s">
        <v>55</v>
      </c>
      <c r="AU132" s="17">
        <f>AU126*AU$16/$E$4</f>
        <v>0.1125</v>
      </c>
      <c r="AV132" s="17">
        <f>AV126*AV$16/$E$4-AU132</f>
        <v>0.1349999999999999</v>
      </c>
      <c r="AW132" s="17">
        <f>AW126*AW$16/$E$4-AV132-AU132</f>
        <v>0.1620000000000002</v>
      </c>
      <c r="AX132" s="17">
        <f>AX126*AX$16/$E$4-AW132-AV132-AU132</f>
        <v>0.19439999999999957</v>
      </c>
      <c r="AY132" s="17">
        <f>AY126*AY$16/$E$4-AX132-AW132-AV132-AU132</f>
        <v>0.23328000000000049</v>
      </c>
      <c r="AZ132" s="17">
        <f>AZ126*AZ$16/$E$4-AY132-AX132-AW132-AV132-AU132</f>
        <v>0.27993599999999857</v>
      </c>
      <c r="BA132" s="17">
        <f>BA126*BA$16/$E$4-AZ132-AY132-AX132-AW132-AV132-AU132</f>
        <v>0.33592320000000203</v>
      </c>
      <c r="BB132" s="17">
        <f>BB126*BB$16/$E$4-BA132-AZ132-AY132-AX132-AW132-AV132-AU132</f>
        <v>0.40310783999999983</v>
      </c>
      <c r="BC132" s="17">
        <f>BC126*BC$16/$E$4-BB132-BA132-AZ132-AY132-AX132-AW132-AV132-AU132</f>
        <v>0.48372940800000358</v>
      </c>
      <c r="BD132" s="17">
        <f>BD126*BD$16/$E$4-BC132-BB132-BA132-AZ132-AY132-AX132-AW132-AV132-AU132</f>
        <v>0.58047528959999106</v>
      </c>
      <c r="BE132" s="5"/>
      <c r="BF132" s="173"/>
      <c r="BG132" s="171" t="s">
        <v>44</v>
      </c>
      <c r="BH132" s="16" t="s">
        <v>55</v>
      </c>
      <c r="BI132" s="17">
        <f>BI126*BI$16/$E$4</f>
        <v>0.1125</v>
      </c>
      <c r="BJ132" s="17">
        <f>BJ126*BJ$16/$E$4-BI132</f>
        <v>0.1349999999999999</v>
      </c>
      <c r="BK132" s="17">
        <f>BK126*BK$16/$E$4-BJ132-BI132</f>
        <v>0.1620000000000002</v>
      </c>
      <c r="BL132" s="17">
        <f>BL126*BL$16/$E$4-BK132-BJ132-BI132</f>
        <v>0.19439999999999957</v>
      </c>
      <c r="BM132" s="17">
        <f>BM126*BM$16/$E$4-BL132-BK132-BJ132-BI132</f>
        <v>0.23328000000000049</v>
      </c>
      <c r="BN132" s="17">
        <f>BN126*BN$16/$E$4-BM132-BL132-BK132-BJ132-BI132</f>
        <v>0.27993599999999857</v>
      </c>
      <c r="BO132" s="17">
        <f>BO126*BO$16/$E$4-BN132-BM132-BL132-BK132-BJ132-BI132</f>
        <v>0.33592320000000203</v>
      </c>
      <c r="BP132" s="17">
        <f>BP126*BP$16/$E$4-BO132-BN132-BM132-BL132-BK132-BJ132-BI132</f>
        <v>0.40310783999999983</v>
      </c>
      <c r="BQ132" s="17">
        <f>BQ126*BQ$16/$E$4-BP132-BO132-BN132-BM132-BL132-BK132-BJ132-BI132</f>
        <v>0.48372940800000358</v>
      </c>
      <c r="BR132" s="17">
        <f>BR126*BR$16/$E$4-BQ132-BP132-BO132-BN132-BM132-BL132-BK132-BJ132-BI132</f>
        <v>0.58047528959999106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0.16743600000000003</v>
      </c>
      <c r="J133" s="18"/>
      <c r="K133" s="18"/>
      <c r="L133" s="18"/>
      <c r="M133" s="18"/>
      <c r="N133" s="18">
        <f>SUM(E132:N132)/10</f>
        <v>0.29203517375999949</v>
      </c>
      <c r="P133" s="173"/>
      <c r="Q133" s="165"/>
      <c r="R133" s="16" t="s">
        <v>56</v>
      </c>
      <c r="S133" s="18"/>
      <c r="T133" s="18"/>
      <c r="U133" s="18"/>
      <c r="V133" s="18"/>
      <c r="W133" s="18">
        <f>SUM(S132:W132)/5</f>
        <v>0.16743600000000003</v>
      </c>
      <c r="X133" s="18"/>
      <c r="Y133" s="18"/>
      <c r="Z133" s="18"/>
      <c r="AA133" s="18"/>
      <c r="AB133" s="18">
        <f>SUM(S132:AB132)/10</f>
        <v>0.29203517375999949</v>
      </c>
      <c r="AC133" s="5"/>
      <c r="AD133" s="173"/>
      <c r="AE133" s="165"/>
      <c r="AF133" s="16" t="s">
        <v>56</v>
      </c>
      <c r="AG133" s="18"/>
      <c r="AH133" s="18"/>
      <c r="AI133" s="18"/>
      <c r="AJ133" s="18"/>
      <c r="AK133" s="18">
        <f>SUM(AG132:AK132)/5</f>
        <v>0.16743600000000003</v>
      </c>
      <c r="AL133" s="18"/>
      <c r="AM133" s="18"/>
      <c r="AN133" s="18"/>
      <c r="AO133" s="18"/>
      <c r="AP133" s="18">
        <f>SUM(AG132:AP132)/10</f>
        <v>0.29203517375999949</v>
      </c>
      <c r="AQ133" s="5"/>
      <c r="AR133" s="173"/>
      <c r="AS133" s="165"/>
      <c r="AT133" s="16" t="s">
        <v>56</v>
      </c>
      <c r="AU133" s="18"/>
      <c r="AV133" s="18"/>
      <c r="AW133" s="18"/>
      <c r="AX133" s="18"/>
      <c r="AY133" s="18">
        <f>SUM(AU132:AY132)/5</f>
        <v>0.16743600000000003</v>
      </c>
      <c r="AZ133" s="18"/>
      <c r="BA133" s="18"/>
      <c r="BB133" s="18"/>
      <c r="BC133" s="18"/>
      <c r="BD133" s="18">
        <f>SUM(AU132:BD132)/10</f>
        <v>0.29203517375999949</v>
      </c>
      <c r="BE133" s="5"/>
      <c r="BF133" s="173"/>
      <c r="BG133" s="165"/>
      <c r="BH133" s="16" t="s">
        <v>56</v>
      </c>
      <c r="BI133" s="18"/>
      <c r="BJ133" s="18"/>
      <c r="BK133" s="18"/>
      <c r="BL133" s="18"/>
      <c r="BM133" s="18">
        <f>SUM(BI132:BM132)/5</f>
        <v>0.16743600000000003</v>
      </c>
      <c r="BN133" s="18"/>
      <c r="BO133" s="18"/>
      <c r="BP133" s="18"/>
      <c r="BQ133" s="18"/>
      <c r="BR133" s="18">
        <f>SUM(BI132:BR132)/10</f>
        <v>0.29203517375999949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112500</v>
      </c>
      <c r="F134" s="23">
        <f>F136-E136</f>
        <v>134999.99999999994</v>
      </c>
      <c r="G134" s="23">
        <f t="shared" ref="G134:N134" si="370">G136-F136</f>
        <v>162000.00000000012</v>
      </c>
      <c r="H134" s="23">
        <f t="shared" si="370"/>
        <v>194399.99999999971</v>
      </c>
      <c r="I134" s="23">
        <f t="shared" si="370"/>
        <v>233280.00000000047</v>
      </c>
      <c r="J134" s="23">
        <f t="shared" si="370"/>
        <v>279935.9999999986</v>
      </c>
      <c r="K134" s="23">
        <f t="shared" si="370"/>
        <v>335923.20000000205</v>
      </c>
      <c r="L134" s="23">
        <f t="shared" si="370"/>
        <v>403107.83999999985</v>
      </c>
      <c r="M134" s="23">
        <f t="shared" si="370"/>
        <v>483729.40800000378</v>
      </c>
      <c r="N134" s="23">
        <f t="shared" si="370"/>
        <v>580475.28959999047</v>
      </c>
      <c r="P134" s="173"/>
      <c r="Q134" s="163"/>
      <c r="R134" s="20" t="s">
        <v>57</v>
      </c>
      <c r="S134" s="23">
        <f>S136</f>
        <v>112500</v>
      </c>
      <c r="T134" s="23">
        <f>T136-S136</f>
        <v>134999.99999999994</v>
      </c>
      <c r="U134" s="23">
        <f t="shared" ref="U134:AB134" si="371">U136-T136</f>
        <v>162000.00000000012</v>
      </c>
      <c r="V134" s="23">
        <f t="shared" si="371"/>
        <v>194399.99999999971</v>
      </c>
      <c r="W134" s="23">
        <f t="shared" si="371"/>
        <v>233280.00000000047</v>
      </c>
      <c r="X134" s="23">
        <f t="shared" si="371"/>
        <v>279935.9999999986</v>
      </c>
      <c r="Y134" s="23">
        <f t="shared" si="371"/>
        <v>335923.20000000205</v>
      </c>
      <c r="Z134" s="23">
        <f t="shared" si="371"/>
        <v>403107.83999999985</v>
      </c>
      <c r="AA134" s="23">
        <f t="shared" si="371"/>
        <v>483729.40800000378</v>
      </c>
      <c r="AB134" s="23">
        <f t="shared" si="371"/>
        <v>580475.28959999047</v>
      </c>
      <c r="AC134" s="5"/>
      <c r="AD134" s="173"/>
      <c r="AE134" s="163"/>
      <c r="AF134" s="20" t="s">
        <v>57</v>
      </c>
      <c r="AG134" s="23">
        <f>AG136</f>
        <v>112500</v>
      </c>
      <c r="AH134" s="23">
        <f>AH136-AG136</f>
        <v>134999.99999999994</v>
      </c>
      <c r="AI134" s="23">
        <f t="shared" ref="AI134:AP134" si="372">AI136-AH136</f>
        <v>162000.00000000012</v>
      </c>
      <c r="AJ134" s="23">
        <f t="shared" si="372"/>
        <v>194399.99999999971</v>
      </c>
      <c r="AK134" s="23">
        <f t="shared" si="372"/>
        <v>233280.00000000047</v>
      </c>
      <c r="AL134" s="23">
        <f t="shared" si="372"/>
        <v>279935.9999999986</v>
      </c>
      <c r="AM134" s="23">
        <f t="shared" si="372"/>
        <v>335923.20000000205</v>
      </c>
      <c r="AN134" s="23">
        <f t="shared" si="372"/>
        <v>403107.83999999985</v>
      </c>
      <c r="AO134" s="23">
        <f t="shared" si="372"/>
        <v>483729.40800000378</v>
      </c>
      <c r="AP134" s="23">
        <f t="shared" si="372"/>
        <v>580475.28959999047</v>
      </c>
      <c r="AQ134" s="5"/>
      <c r="AR134" s="173"/>
      <c r="AS134" s="163"/>
      <c r="AT134" s="20" t="s">
        <v>57</v>
      </c>
      <c r="AU134" s="23">
        <f>AU136</f>
        <v>112500</v>
      </c>
      <c r="AV134" s="23">
        <f>AV136-AU136</f>
        <v>134999.99999999994</v>
      </c>
      <c r="AW134" s="23">
        <f t="shared" ref="AW134:BD134" si="373">AW136-AV136</f>
        <v>162000.00000000012</v>
      </c>
      <c r="AX134" s="23">
        <f t="shared" si="373"/>
        <v>194399.99999999971</v>
      </c>
      <c r="AY134" s="23">
        <f t="shared" si="373"/>
        <v>233280.00000000047</v>
      </c>
      <c r="AZ134" s="23">
        <f t="shared" si="373"/>
        <v>279935.9999999986</v>
      </c>
      <c r="BA134" s="23">
        <f t="shared" si="373"/>
        <v>335923.20000000205</v>
      </c>
      <c r="BB134" s="23">
        <f t="shared" si="373"/>
        <v>403107.83999999985</v>
      </c>
      <c r="BC134" s="23">
        <f t="shared" si="373"/>
        <v>483729.40800000378</v>
      </c>
      <c r="BD134" s="23">
        <f t="shared" si="373"/>
        <v>580475.28959999047</v>
      </c>
      <c r="BE134" s="5"/>
      <c r="BF134" s="173"/>
      <c r="BG134" s="163"/>
      <c r="BH134" s="20" t="s">
        <v>57</v>
      </c>
      <c r="BI134" s="23">
        <f>BI136</f>
        <v>112500</v>
      </c>
      <c r="BJ134" s="23">
        <f>BJ136-BI136</f>
        <v>134999.99999999994</v>
      </c>
      <c r="BK134" s="23">
        <f t="shared" ref="BK134:BR134" si="374">BK136-BJ136</f>
        <v>162000.00000000012</v>
      </c>
      <c r="BL134" s="23">
        <f t="shared" si="374"/>
        <v>194399.99999999971</v>
      </c>
      <c r="BM134" s="23">
        <f t="shared" si="374"/>
        <v>233280.00000000047</v>
      </c>
      <c r="BN134" s="23">
        <f t="shared" si="374"/>
        <v>279935.9999999986</v>
      </c>
      <c r="BO134" s="23">
        <f t="shared" si="374"/>
        <v>335923.20000000205</v>
      </c>
      <c r="BP134" s="23">
        <f t="shared" si="374"/>
        <v>403107.83999999985</v>
      </c>
      <c r="BQ134" s="23">
        <f t="shared" si="374"/>
        <v>483729.40800000378</v>
      </c>
      <c r="BR134" s="23">
        <f t="shared" si="374"/>
        <v>580475.28959999047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167436.00000000006</v>
      </c>
      <c r="J135" s="23"/>
      <c r="K135" s="23"/>
      <c r="L135" s="23"/>
      <c r="M135" s="23"/>
      <c r="N135" s="23">
        <f>SUM(E134:N134)/10</f>
        <v>292035.17375999951</v>
      </c>
      <c r="P135" s="173"/>
      <c r="Q135" s="163"/>
      <c r="R135" s="20" t="s">
        <v>59</v>
      </c>
      <c r="S135" s="23"/>
      <c r="T135" s="23"/>
      <c r="U135" s="23"/>
      <c r="V135" s="23"/>
      <c r="W135" s="23">
        <f>SUM(S134:W134)/5</f>
        <v>167436.00000000006</v>
      </c>
      <c r="X135" s="23"/>
      <c r="Y135" s="23"/>
      <c r="Z135" s="23"/>
      <c r="AA135" s="23"/>
      <c r="AB135" s="23">
        <f>SUM(S134:AB134)/10</f>
        <v>292035.17375999951</v>
      </c>
      <c r="AC135" s="5"/>
      <c r="AD135" s="173"/>
      <c r="AE135" s="163"/>
      <c r="AF135" s="20" t="s">
        <v>59</v>
      </c>
      <c r="AG135" s="23"/>
      <c r="AH135" s="23"/>
      <c r="AI135" s="23"/>
      <c r="AJ135" s="23"/>
      <c r="AK135" s="23">
        <f>SUM(AG134:AK134)/5</f>
        <v>167436.00000000006</v>
      </c>
      <c r="AL135" s="23"/>
      <c r="AM135" s="23"/>
      <c r="AN135" s="23"/>
      <c r="AO135" s="23"/>
      <c r="AP135" s="23">
        <f>SUM(AG134:AP134)/10</f>
        <v>292035.17375999951</v>
      </c>
      <c r="AQ135" s="5"/>
      <c r="AR135" s="173"/>
      <c r="AS135" s="163"/>
      <c r="AT135" s="20" t="s">
        <v>59</v>
      </c>
      <c r="AU135" s="23"/>
      <c r="AV135" s="23"/>
      <c r="AW135" s="23"/>
      <c r="AX135" s="23"/>
      <c r="AY135" s="23">
        <f>SUM(AU134:AY134)/5</f>
        <v>167436.00000000006</v>
      </c>
      <c r="AZ135" s="23"/>
      <c r="BA135" s="23"/>
      <c r="BB135" s="23"/>
      <c r="BC135" s="23"/>
      <c r="BD135" s="23">
        <f>SUM(AU134:BD134)/10</f>
        <v>292035.17375999951</v>
      </c>
      <c r="BE135" s="5"/>
      <c r="BF135" s="173"/>
      <c r="BG135" s="163"/>
      <c r="BH135" s="20" t="s">
        <v>59</v>
      </c>
      <c r="BI135" s="23"/>
      <c r="BJ135" s="23"/>
      <c r="BK135" s="23"/>
      <c r="BL135" s="23"/>
      <c r="BM135" s="23">
        <f>SUM(BI134:BM134)/5</f>
        <v>167436.00000000006</v>
      </c>
      <c r="BN135" s="23"/>
      <c r="BO135" s="23"/>
      <c r="BP135" s="23"/>
      <c r="BQ135" s="23"/>
      <c r="BR135" s="23">
        <f>SUM(BI134:BR134)/10</f>
        <v>292035.17375999951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375">E128*E$16</f>
        <v>112500</v>
      </c>
      <c r="F136" s="22">
        <f t="shared" si="375"/>
        <v>247499.99999999994</v>
      </c>
      <c r="G136" s="22">
        <f t="shared" si="375"/>
        <v>409500.00000000006</v>
      </c>
      <c r="H136" s="22">
        <f t="shared" si="375"/>
        <v>603899.99999999977</v>
      </c>
      <c r="I136" s="22">
        <f t="shared" si="375"/>
        <v>837180.00000000023</v>
      </c>
      <c r="J136" s="22">
        <f t="shared" si="375"/>
        <v>1117115.9999999988</v>
      </c>
      <c r="K136" s="22">
        <f t="shared" si="375"/>
        <v>1453039.2000000009</v>
      </c>
      <c r="L136" s="22">
        <f t="shared" si="375"/>
        <v>1856147.0400000007</v>
      </c>
      <c r="M136" s="22">
        <f t="shared" si="375"/>
        <v>2339876.4480000045</v>
      </c>
      <c r="N136" s="22">
        <f t="shared" si="375"/>
        <v>2920351.737599995</v>
      </c>
      <c r="P136" s="164"/>
      <c r="Q136" s="163"/>
      <c r="R136" s="20" t="s">
        <v>58</v>
      </c>
      <c r="S136" s="22">
        <f t="shared" ref="S136:AB136" si="376">S128*S$16</f>
        <v>112500</v>
      </c>
      <c r="T136" s="22">
        <f t="shared" si="376"/>
        <v>247499.99999999994</v>
      </c>
      <c r="U136" s="22">
        <f t="shared" si="376"/>
        <v>409500.00000000006</v>
      </c>
      <c r="V136" s="22">
        <f t="shared" si="376"/>
        <v>603899.99999999977</v>
      </c>
      <c r="W136" s="22">
        <f t="shared" si="376"/>
        <v>837180.00000000023</v>
      </c>
      <c r="X136" s="22">
        <f t="shared" si="376"/>
        <v>1117115.9999999988</v>
      </c>
      <c r="Y136" s="22">
        <f t="shared" si="376"/>
        <v>1453039.2000000009</v>
      </c>
      <c r="Z136" s="22">
        <f t="shared" si="376"/>
        <v>1856147.0400000007</v>
      </c>
      <c r="AA136" s="22">
        <f t="shared" si="376"/>
        <v>2339876.4480000045</v>
      </c>
      <c r="AB136" s="22">
        <f t="shared" si="376"/>
        <v>2920351.737599995</v>
      </c>
      <c r="AC136" s="5"/>
      <c r="AD136" s="164"/>
      <c r="AE136" s="163"/>
      <c r="AF136" s="20" t="s">
        <v>58</v>
      </c>
      <c r="AG136" s="22">
        <f t="shared" ref="AG136:AP136" si="377">AG128*AG$16</f>
        <v>112500</v>
      </c>
      <c r="AH136" s="22">
        <f t="shared" si="377"/>
        <v>247499.99999999994</v>
      </c>
      <c r="AI136" s="22">
        <f t="shared" si="377"/>
        <v>409500.00000000006</v>
      </c>
      <c r="AJ136" s="22">
        <f t="shared" si="377"/>
        <v>603899.99999999977</v>
      </c>
      <c r="AK136" s="22">
        <f t="shared" si="377"/>
        <v>837180.00000000023</v>
      </c>
      <c r="AL136" s="22">
        <f t="shared" si="377"/>
        <v>1117115.9999999988</v>
      </c>
      <c r="AM136" s="22">
        <f t="shared" si="377"/>
        <v>1453039.2000000009</v>
      </c>
      <c r="AN136" s="22">
        <f t="shared" si="377"/>
        <v>1856147.0400000007</v>
      </c>
      <c r="AO136" s="22">
        <f t="shared" si="377"/>
        <v>2339876.4480000045</v>
      </c>
      <c r="AP136" s="22">
        <f t="shared" si="377"/>
        <v>2920351.737599995</v>
      </c>
      <c r="AQ136" s="5"/>
      <c r="AR136" s="164"/>
      <c r="AS136" s="163"/>
      <c r="AT136" s="20" t="s">
        <v>58</v>
      </c>
      <c r="AU136" s="22">
        <f t="shared" ref="AU136:BD136" si="378">AU128*AU$16</f>
        <v>112500</v>
      </c>
      <c r="AV136" s="22">
        <f t="shared" si="378"/>
        <v>247499.99999999994</v>
      </c>
      <c r="AW136" s="22">
        <f t="shared" si="378"/>
        <v>409500.00000000006</v>
      </c>
      <c r="AX136" s="22">
        <f t="shared" si="378"/>
        <v>603899.99999999977</v>
      </c>
      <c r="AY136" s="22">
        <f t="shared" si="378"/>
        <v>837180.00000000023</v>
      </c>
      <c r="AZ136" s="22">
        <f t="shared" si="378"/>
        <v>1117115.9999999988</v>
      </c>
      <c r="BA136" s="22">
        <f t="shared" si="378"/>
        <v>1453039.2000000009</v>
      </c>
      <c r="BB136" s="22">
        <f t="shared" si="378"/>
        <v>1856147.0400000007</v>
      </c>
      <c r="BC136" s="22">
        <f t="shared" si="378"/>
        <v>2339876.4480000045</v>
      </c>
      <c r="BD136" s="22">
        <f t="shared" si="378"/>
        <v>2920351.737599995</v>
      </c>
      <c r="BE136" s="5"/>
      <c r="BF136" s="164"/>
      <c r="BG136" s="163"/>
      <c r="BH136" s="20" t="s">
        <v>58</v>
      </c>
      <c r="BI136" s="22">
        <f t="shared" ref="BI136:BR136" si="379">BI128*BI$16</f>
        <v>112500</v>
      </c>
      <c r="BJ136" s="22">
        <f t="shared" si="379"/>
        <v>247499.99999999994</v>
      </c>
      <c r="BK136" s="22">
        <f t="shared" si="379"/>
        <v>409500.00000000006</v>
      </c>
      <c r="BL136" s="22">
        <f t="shared" si="379"/>
        <v>603899.99999999977</v>
      </c>
      <c r="BM136" s="22">
        <f t="shared" si="379"/>
        <v>837180.00000000023</v>
      </c>
      <c r="BN136" s="22">
        <f t="shared" si="379"/>
        <v>1117115.9999999988</v>
      </c>
      <c r="BO136" s="22">
        <f t="shared" si="379"/>
        <v>1453039.2000000009</v>
      </c>
      <c r="BP136" s="22">
        <f t="shared" si="379"/>
        <v>1856147.0400000007</v>
      </c>
      <c r="BQ136" s="22">
        <f t="shared" si="379"/>
        <v>2339876.4480000045</v>
      </c>
      <c r="BR136" s="22">
        <f t="shared" si="379"/>
        <v>2920351.737599995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0.16124999999999998</v>
      </c>
      <c r="F137" s="17">
        <f t="shared" ref="F137:N137" si="380">F96+F109+F124</f>
        <v>0.13500000000000001</v>
      </c>
      <c r="G137" s="17">
        <f t="shared" si="380"/>
        <v>0.11312499999999998</v>
      </c>
      <c r="H137" s="17">
        <f t="shared" si="380"/>
        <v>9.4895833333333346E-2</v>
      </c>
      <c r="I137" s="17">
        <f t="shared" si="380"/>
        <v>7.9704861111111094E-2</v>
      </c>
      <c r="J137" s="17">
        <f t="shared" si="380"/>
        <v>6.7045717592592619E-2</v>
      </c>
      <c r="K137" s="17">
        <f t="shared" si="380"/>
        <v>5.6496431327160479E-2</v>
      </c>
      <c r="L137" s="17">
        <f t="shared" si="380"/>
        <v>4.7705359439300397E-2</v>
      </c>
      <c r="M137" s="17">
        <f t="shared" si="380"/>
        <v>4.0379466199416979E-2</v>
      </c>
      <c r="N137" s="17">
        <f t="shared" si="380"/>
        <v>3.4274555166180859E-2</v>
      </c>
      <c r="P137" s="163" t="s">
        <v>18</v>
      </c>
      <c r="Q137" s="165" t="s">
        <v>41</v>
      </c>
      <c r="R137" s="16" t="s">
        <v>55</v>
      </c>
      <c r="S137" s="17">
        <f>S96+S109+S124</f>
        <v>0.16124999999999998</v>
      </c>
      <c r="T137" s="17">
        <f t="shared" ref="T137:AB137" si="381">T96+T109+T124</f>
        <v>0.13500000000000001</v>
      </c>
      <c r="U137" s="17">
        <f t="shared" si="381"/>
        <v>0.11312499999999998</v>
      </c>
      <c r="V137" s="17">
        <f t="shared" si="381"/>
        <v>9.4895833333333346E-2</v>
      </c>
      <c r="W137" s="17">
        <f t="shared" si="381"/>
        <v>7.9704861111111094E-2</v>
      </c>
      <c r="X137" s="17">
        <f t="shared" si="381"/>
        <v>6.7045717592592619E-2</v>
      </c>
      <c r="Y137" s="17">
        <f t="shared" si="381"/>
        <v>5.6496431327160479E-2</v>
      </c>
      <c r="Z137" s="17">
        <f t="shared" si="381"/>
        <v>4.7705359439300397E-2</v>
      </c>
      <c r="AA137" s="17">
        <f t="shared" si="381"/>
        <v>4.0379466199416979E-2</v>
      </c>
      <c r="AB137" s="17">
        <f t="shared" si="381"/>
        <v>3.4274555166180859E-2</v>
      </c>
      <c r="AD137" s="163" t="s">
        <v>18</v>
      </c>
      <c r="AE137" s="165" t="s">
        <v>41</v>
      </c>
      <c r="AF137" s="16" t="s">
        <v>55</v>
      </c>
      <c r="AG137" s="17">
        <f>AG96+AG109+AG124</f>
        <v>0.16124999999999998</v>
      </c>
      <c r="AH137" s="17">
        <f t="shared" ref="AH137:AP137" si="382">AH96+AH109+AH124</f>
        <v>0.13500000000000001</v>
      </c>
      <c r="AI137" s="17">
        <f t="shared" si="382"/>
        <v>0.11312499999999998</v>
      </c>
      <c r="AJ137" s="17">
        <f t="shared" si="382"/>
        <v>9.4895833333333346E-2</v>
      </c>
      <c r="AK137" s="17">
        <f t="shared" si="382"/>
        <v>7.9704861111111094E-2</v>
      </c>
      <c r="AL137" s="17">
        <f t="shared" si="382"/>
        <v>6.7045717592592619E-2</v>
      </c>
      <c r="AM137" s="17">
        <f t="shared" si="382"/>
        <v>5.6496431327160479E-2</v>
      </c>
      <c r="AN137" s="17">
        <f t="shared" si="382"/>
        <v>4.7705359439300397E-2</v>
      </c>
      <c r="AO137" s="17">
        <f t="shared" si="382"/>
        <v>4.0379466199416979E-2</v>
      </c>
      <c r="AP137" s="17">
        <f t="shared" si="382"/>
        <v>3.4274555166180859E-2</v>
      </c>
      <c r="AR137" s="163" t="s">
        <v>18</v>
      </c>
      <c r="AS137" s="165" t="s">
        <v>41</v>
      </c>
      <c r="AT137" s="16" t="s">
        <v>55</v>
      </c>
      <c r="AU137" s="17">
        <f>AU96+AU109+AU124</f>
        <v>0.16124999999999998</v>
      </c>
      <c r="AV137" s="17">
        <f t="shared" ref="AV137:BD137" si="383">AV96+AV109+AV124</f>
        <v>0.13500000000000001</v>
      </c>
      <c r="AW137" s="17">
        <f t="shared" si="383"/>
        <v>0.11312499999999998</v>
      </c>
      <c r="AX137" s="17">
        <f t="shared" si="383"/>
        <v>9.4895833333333346E-2</v>
      </c>
      <c r="AY137" s="17">
        <f t="shared" si="383"/>
        <v>7.9704861111111094E-2</v>
      </c>
      <c r="AZ137" s="17">
        <f t="shared" si="383"/>
        <v>6.7045717592592619E-2</v>
      </c>
      <c r="BA137" s="17">
        <f t="shared" si="383"/>
        <v>5.6496431327160479E-2</v>
      </c>
      <c r="BB137" s="17">
        <f t="shared" si="383"/>
        <v>4.7705359439300397E-2</v>
      </c>
      <c r="BC137" s="17">
        <f t="shared" si="383"/>
        <v>4.0379466199416979E-2</v>
      </c>
      <c r="BD137" s="17">
        <f t="shared" si="383"/>
        <v>3.4274555166180859E-2</v>
      </c>
      <c r="BF137" s="163" t="s">
        <v>18</v>
      </c>
      <c r="BG137" s="165" t="s">
        <v>41</v>
      </c>
      <c r="BH137" s="16" t="s">
        <v>55</v>
      </c>
      <c r="BI137" s="17">
        <f>BI96+BI109+BI124</f>
        <v>0.16124999999999998</v>
      </c>
      <c r="BJ137" s="17">
        <f t="shared" ref="BJ137:BR137" si="384">BJ96+BJ109+BJ124</f>
        <v>0.13500000000000001</v>
      </c>
      <c r="BK137" s="17">
        <f t="shared" si="384"/>
        <v>0.11312499999999998</v>
      </c>
      <c r="BL137" s="17">
        <f t="shared" si="384"/>
        <v>9.4895833333333346E-2</v>
      </c>
      <c r="BM137" s="17">
        <f t="shared" si="384"/>
        <v>7.9704861111111094E-2</v>
      </c>
      <c r="BN137" s="17">
        <f t="shared" si="384"/>
        <v>6.7045717592592619E-2</v>
      </c>
      <c r="BO137" s="17">
        <f t="shared" si="384"/>
        <v>5.6496431327160479E-2</v>
      </c>
      <c r="BP137" s="17">
        <f t="shared" si="384"/>
        <v>4.7705359439300397E-2</v>
      </c>
      <c r="BQ137" s="17">
        <f t="shared" si="384"/>
        <v>4.0379466199416979E-2</v>
      </c>
      <c r="BR137" s="17">
        <f t="shared" si="384"/>
        <v>3.4274555166180859E-2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0.11679513888888889</v>
      </c>
      <c r="J138" s="17"/>
      <c r="K138" s="17"/>
      <c r="L138" s="17"/>
      <c r="M138" s="17"/>
      <c r="N138" s="18">
        <f>SUM(E137:N137)/10</f>
        <v>8.2987722416909576E-2</v>
      </c>
      <c r="P138" s="163"/>
      <c r="Q138" s="165"/>
      <c r="R138" s="16" t="s">
        <v>56</v>
      </c>
      <c r="S138" s="17"/>
      <c r="T138" s="17"/>
      <c r="U138" s="17"/>
      <c r="V138" s="17"/>
      <c r="W138" s="43">
        <f>SUM(S137:W137)/5</f>
        <v>0.11679513888888889</v>
      </c>
      <c r="X138" s="17"/>
      <c r="Y138" s="17"/>
      <c r="Z138" s="17"/>
      <c r="AA138" s="17"/>
      <c r="AB138" s="18">
        <f>SUM(S137:AB137)/10</f>
        <v>8.2987722416909576E-2</v>
      </c>
      <c r="AD138" s="163"/>
      <c r="AE138" s="165"/>
      <c r="AF138" s="16" t="s">
        <v>56</v>
      </c>
      <c r="AG138" s="17"/>
      <c r="AH138" s="17"/>
      <c r="AI138" s="17"/>
      <c r="AJ138" s="17"/>
      <c r="AK138" s="43">
        <f>SUM(AG137:AK137)/5</f>
        <v>0.11679513888888889</v>
      </c>
      <c r="AL138" s="17"/>
      <c r="AM138" s="17"/>
      <c r="AN138" s="17"/>
      <c r="AO138" s="17"/>
      <c r="AP138" s="18">
        <f>SUM(AG137:AP137)/10</f>
        <v>8.2987722416909576E-2</v>
      </c>
      <c r="AR138" s="163"/>
      <c r="AS138" s="165"/>
      <c r="AT138" s="16" t="s">
        <v>56</v>
      </c>
      <c r="AU138" s="17"/>
      <c r="AV138" s="17"/>
      <c r="AW138" s="17"/>
      <c r="AX138" s="17"/>
      <c r="AY138" s="43">
        <f>SUM(AU137:AY137)/5</f>
        <v>0.11679513888888889</v>
      </c>
      <c r="AZ138" s="17"/>
      <c r="BA138" s="17"/>
      <c r="BB138" s="17"/>
      <c r="BC138" s="17"/>
      <c r="BD138" s="18">
        <f>SUM(AU137:BD137)/10</f>
        <v>8.2987722416909576E-2</v>
      </c>
      <c r="BF138" s="163"/>
      <c r="BG138" s="165"/>
      <c r="BH138" s="16" t="s">
        <v>56</v>
      </c>
      <c r="BI138" s="17"/>
      <c r="BJ138" s="17"/>
      <c r="BK138" s="17"/>
      <c r="BL138" s="17"/>
      <c r="BM138" s="43">
        <f>SUM(BI137:BM137)/5</f>
        <v>0.11679513888888889</v>
      </c>
      <c r="BN138" s="17"/>
      <c r="BO138" s="17"/>
      <c r="BP138" s="17"/>
      <c r="BQ138" s="17"/>
      <c r="BR138" s="18">
        <f>SUM(BI137:BR137)/10</f>
        <v>8.2987722416909576E-2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6.7500000000000004E-2</v>
      </c>
      <c r="F139" s="17">
        <f t="shared" ref="F139:N139" si="385">F98+F111</f>
        <v>0.12437500000000001</v>
      </c>
      <c r="G139" s="17">
        <f t="shared" si="385"/>
        <v>0.17239583333333333</v>
      </c>
      <c r="H139" s="17">
        <f t="shared" si="385"/>
        <v>0.21303819444444447</v>
      </c>
      <c r="I139" s="17">
        <f t="shared" si="385"/>
        <v>0.24753182870370372</v>
      </c>
      <c r="J139" s="17">
        <f t="shared" si="385"/>
        <v>0.27690152391975309</v>
      </c>
      <c r="K139" s="17">
        <f t="shared" si="385"/>
        <v>0.30200126993312759</v>
      </c>
      <c r="L139" s="17">
        <f t="shared" si="385"/>
        <v>0.323542724944273</v>
      </c>
      <c r="M139" s="17">
        <f t="shared" si="385"/>
        <v>0.34211893745356076</v>
      </c>
      <c r="N139" s="17">
        <f t="shared" si="385"/>
        <v>0.35822411454463399</v>
      </c>
      <c r="P139" s="163"/>
      <c r="Q139" s="165"/>
      <c r="R139" s="16" t="s">
        <v>53</v>
      </c>
      <c r="S139" s="17">
        <f>S98+S111</f>
        <v>6.7500000000000004E-2</v>
      </c>
      <c r="T139" s="17">
        <f t="shared" ref="T139:AB139" si="386">T98+T111</f>
        <v>0.12437500000000001</v>
      </c>
      <c r="U139" s="17">
        <f t="shared" si="386"/>
        <v>0.17239583333333333</v>
      </c>
      <c r="V139" s="17">
        <f t="shared" si="386"/>
        <v>0.21303819444444447</v>
      </c>
      <c r="W139" s="17">
        <f t="shared" si="386"/>
        <v>0.24753182870370372</v>
      </c>
      <c r="X139" s="17">
        <f t="shared" si="386"/>
        <v>0.27690152391975309</v>
      </c>
      <c r="Y139" s="17">
        <f t="shared" si="386"/>
        <v>0.30200126993312759</v>
      </c>
      <c r="Z139" s="17">
        <f t="shared" si="386"/>
        <v>0.323542724944273</v>
      </c>
      <c r="AA139" s="17">
        <f t="shared" si="386"/>
        <v>0.34211893745356076</v>
      </c>
      <c r="AB139" s="17">
        <f t="shared" si="386"/>
        <v>0.35822411454463399</v>
      </c>
      <c r="AC139" s="5"/>
      <c r="AD139" s="163"/>
      <c r="AE139" s="165"/>
      <c r="AF139" s="16" t="s">
        <v>53</v>
      </c>
      <c r="AG139" s="17">
        <f>AG98+AG111</f>
        <v>6.7500000000000004E-2</v>
      </c>
      <c r="AH139" s="17">
        <f t="shared" ref="AH139:AP139" si="387">AH98+AH111</f>
        <v>0.12437500000000001</v>
      </c>
      <c r="AI139" s="17">
        <f t="shared" si="387"/>
        <v>0.17239583333333333</v>
      </c>
      <c r="AJ139" s="17">
        <f t="shared" si="387"/>
        <v>0.21303819444444447</v>
      </c>
      <c r="AK139" s="17">
        <f t="shared" si="387"/>
        <v>0.24753182870370372</v>
      </c>
      <c r="AL139" s="17">
        <f t="shared" si="387"/>
        <v>0.27690152391975309</v>
      </c>
      <c r="AM139" s="17">
        <f t="shared" si="387"/>
        <v>0.30200126993312759</v>
      </c>
      <c r="AN139" s="17">
        <f t="shared" si="387"/>
        <v>0.323542724944273</v>
      </c>
      <c r="AO139" s="17">
        <f t="shared" si="387"/>
        <v>0.34211893745356076</v>
      </c>
      <c r="AP139" s="17">
        <f t="shared" si="387"/>
        <v>0.35822411454463399</v>
      </c>
      <c r="AQ139" s="5"/>
      <c r="AR139" s="163"/>
      <c r="AS139" s="165"/>
      <c r="AT139" s="16" t="s">
        <v>53</v>
      </c>
      <c r="AU139" s="17">
        <f>AU98+AU111</f>
        <v>6.7500000000000004E-2</v>
      </c>
      <c r="AV139" s="17">
        <f t="shared" ref="AV139:BD139" si="388">AV98+AV111</f>
        <v>0.12437500000000001</v>
      </c>
      <c r="AW139" s="17">
        <f t="shared" si="388"/>
        <v>0.17239583333333333</v>
      </c>
      <c r="AX139" s="17">
        <f t="shared" si="388"/>
        <v>0.21303819444444447</v>
      </c>
      <c r="AY139" s="17">
        <f t="shared" si="388"/>
        <v>0.24753182870370372</v>
      </c>
      <c r="AZ139" s="17">
        <f t="shared" si="388"/>
        <v>0.27690152391975309</v>
      </c>
      <c r="BA139" s="17">
        <f t="shared" si="388"/>
        <v>0.30200126993312759</v>
      </c>
      <c r="BB139" s="17">
        <f t="shared" si="388"/>
        <v>0.323542724944273</v>
      </c>
      <c r="BC139" s="17">
        <f t="shared" si="388"/>
        <v>0.34211893745356076</v>
      </c>
      <c r="BD139" s="17">
        <f t="shared" si="388"/>
        <v>0.35822411454463399</v>
      </c>
      <c r="BE139" s="5"/>
      <c r="BF139" s="163"/>
      <c r="BG139" s="165"/>
      <c r="BH139" s="16" t="s">
        <v>53</v>
      </c>
      <c r="BI139" s="17">
        <f>BI98+BI111</f>
        <v>6.7500000000000004E-2</v>
      </c>
      <c r="BJ139" s="17">
        <f t="shared" ref="BJ139:BR139" si="389">BJ98+BJ111</f>
        <v>0.12437500000000001</v>
      </c>
      <c r="BK139" s="17">
        <f t="shared" si="389"/>
        <v>0.17239583333333333</v>
      </c>
      <c r="BL139" s="17">
        <f t="shared" si="389"/>
        <v>0.21303819444444447</v>
      </c>
      <c r="BM139" s="17">
        <f t="shared" si="389"/>
        <v>0.24753182870370372</v>
      </c>
      <c r="BN139" s="17">
        <f t="shared" si="389"/>
        <v>0.27690152391975309</v>
      </c>
      <c r="BO139" s="17">
        <f t="shared" si="389"/>
        <v>0.30200126993312759</v>
      </c>
      <c r="BP139" s="17">
        <f t="shared" si="389"/>
        <v>0.323542724944273</v>
      </c>
      <c r="BQ139" s="17">
        <f t="shared" si="389"/>
        <v>0.34211893745356076</v>
      </c>
      <c r="BR139" s="17">
        <f t="shared" si="389"/>
        <v>0.35822411454463399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1.6124999999999998</v>
      </c>
      <c r="F140" s="21">
        <f t="shared" ref="F140:N140" si="390">10*F137</f>
        <v>1.35</v>
      </c>
      <c r="G140" s="21">
        <f t="shared" si="390"/>
        <v>1.1312499999999996</v>
      </c>
      <c r="H140" s="21">
        <f t="shared" si="390"/>
        <v>0.94895833333333346</v>
      </c>
      <c r="I140" s="21">
        <f t="shared" si="390"/>
        <v>0.79704861111111092</v>
      </c>
      <c r="J140" s="21">
        <f t="shared" si="390"/>
        <v>0.67045717592592613</v>
      </c>
      <c r="K140" s="21">
        <f t="shared" si="390"/>
        <v>0.56496431327160479</v>
      </c>
      <c r="L140" s="21">
        <f t="shared" si="390"/>
        <v>0.47705359439300399</v>
      </c>
      <c r="M140" s="21">
        <f t="shared" si="390"/>
        <v>0.4037946619941698</v>
      </c>
      <c r="N140" s="21">
        <f t="shared" si="390"/>
        <v>0.34274555166180859</v>
      </c>
      <c r="P140" s="163"/>
      <c r="Q140" s="163"/>
      <c r="R140" s="20" t="s">
        <v>57</v>
      </c>
      <c r="S140" s="21">
        <f>10*S137</f>
        <v>1.6124999999999998</v>
      </c>
      <c r="T140" s="21">
        <f t="shared" ref="T140:AB140" si="391">10*T137</f>
        <v>1.35</v>
      </c>
      <c r="U140" s="21">
        <f t="shared" si="391"/>
        <v>1.1312499999999996</v>
      </c>
      <c r="V140" s="21">
        <f t="shared" si="391"/>
        <v>0.94895833333333346</v>
      </c>
      <c r="W140" s="21">
        <f t="shared" si="391"/>
        <v>0.79704861111111092</v>
      </c>
      <c r="X140" s="21">
        <f t="shared" si="391"/>
        <v>0.67045717592592613</v>
      </c>
      <c r="Y140" s="21">
        <f t="shared" si="391"/>
        <v>0.56496431327160479</v>
      </c>
      <c r="Z140" s="21">
        <f t="shared" si="391"/>
        <v>0.47705359439300399</v>
      </c>
      <c r="AA140" s="21">
        <f t="shared" si="391"/>
        <v>0.4037946619941698</v>
      </c>
      <c r="AB140" s="21">
        <f t="shared" si="391"/>
        <v>0.34274555166180859</v>
      </c>
      <c r="AC140" s="5"/>
      <c r="AD140" s="163"/>
      <c r="AE140" s="163"/>
      <c r="AF140" s="20" t="s">
        <v>57</v>
      </c>
      <c r="AG140" s="21">
        <f>10*AG137</f>
        <v>1.6124999999999998</v>
      </c>
      <c r="AH140" s="21">
        <f t="shared" ref="AH140:AP140" si="392">10*AH137</f>
        <v>1.35</v>
      </c>
      <c r="AI140" s="21">
        <f t="shared" si="392"/>
        <v>1.1312499999999996</v>
      </c>
      <c r="AJ140" s="21">
        <f t="shared" si="392"/>
        <v>0.94895833333333346</v>
      </c>
      <c r="AK140" s="21">
        <f t="shared" si="392"/>
        <v>0.79704861111111092</v>
      </c>
      <c r="AL140" s="21">
        <f t="shared" si="392"/>
        <v>0.67045717592592613</v>
      </c>
      <c r="AM140" s="21">
        <f t="shared" si="392"/>
        <v>0.56496431327160479</v>
      </c>
      <c r="AN140" s="21">
        <f t="shared" si="392"/>
        <v>0.47705359439300399</v>
      </c>
      <c r="AO140" s="21">
        <f t="shared" si="392"/>
        <v>0.4037946619941698</v>
      </c>
      <c r="AP140" s="21">
        <f t="shared" si="392"/>
        <v>0.34274555166180859</v>
      </c>
      <c r="AQ140" s="5"/>
      <c r="AR140" s="163"/>
      <c r="AS140" s="163"/>
      <c r="AT140" s="20" t="s">
        <v>57</v>
      </c>
      <c r="AU140" s="21">
        <f>10*AU137</f>
        <v>1.6124999999999998</v>
      </c>
      <c r="AV140" s="21">
        <f t="shared" ref="AV140:BD140" si="393">10*AV137</f>
        <v>1.35</v>
      </c>
      <c r="AW140" s="21">
        <f t="shared" si="393"/>
        <v>1.1312499999999996</v>
      </c>
      <c r="AX140" s="21">
        <f t="shared" si="393"/>
        <v>0.94895833333333346</v>
      </c>
      <c r="AY140" s="21">
        <f t="shared" si="393"/>
        <v>0.79704861111111092</v>
      </c>
      <c r="AZ140" s="21">
        <f t="shared" si="393"/>
        <v>0.67045717592592613</v>
      </c>
      <c r="BA140" s="21">
        <f t="shared" si="393"/>
        <v>0.56496431327160479</v>
      </c>
      <c r="BB140" s="21">
        <f t="shared" si="393"/>
        <v>0.47705359439300399</v>
      </c>
      <c r="BC140" s="21">
        <f t="shared" si="393"/>
        <v>0.4037946619941698</v>
      </c>
      <c r="BD140" s="21">
        <f t="shared" si="393"/>
        <v>0.34274555166180859</v>
      </c>
      <c r="BE140" s="5"/>
      <c r="BF140" s="163"/>
      <c r="BG140" s="163"/>
      <c r="BH140" s="20" t="s">
        <v>57</v>
      </c>
      <c r="BI140" s="21">
        <f>10*BI137</f>
        <v>1.6124999999999998</v>
      </c>
      <c r="BJ140" s="21">
        <f t="shared" ref="BJ140:BR140" si="394">10*BJ137</f>
        <v>1.35</v>
      </c>
      <c r="BK140" s="21">
        <f t="shared" si="394"/>
        <v>1.1312499999999996</v>
      </c>
      <c r="BL140" s="21">
        <f t="shared" si="394"/>
        <v>0.94895833333333346</v>
      </c>
      <c r="BM140" s="21">
        <f t="shared" si="394"/>
        <v>0.79704861111111092</v>
      </c>
      <c r="BN140" s="21">
        <f t="shared" si="394"/>
        <v>0.67045717592592613</v>
      </c>
      <c r="BO140" s="21">
        <f t="shared" si="394"/>
        <v>0.56496431327160479</v>
      </c>
      <c r="BP140" s="21">
        <f t="shared" si="394"/>
        <v>0.47705359439300399</v>
      </c>
      <c r="BQ140" s="21">
        <f t="shared" si="394"/>
        <v>0.4037946619941698</v>
      </c>
      <c r="BR140" s="21">
        <f t="shared" si="394"/>
        <v>0.34274555166180859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0.67500000000000004</v>
      </c>
      <c r="F141" s="21">
        <f>10*F139</f>
        <v>1.2437500000000001</v>
      </c>
      <c r="G141" s="21">
        <f>10*G139</f>
        <v>1.7239583333333333</v>
      </c>
      <c r="H141" s="21">
        <f t="shared" ref="H141:N141" si="395">10*H139</f>
        <v>2.1303819444444447</v>
      </c>
      <c r="I141" s="21">
        <f t="shared" si="395"/>
        <v>2.4753182870370374</v>
      </c>
      <c r="J141" s="21">
        <f t="shared" si="395"/>
        <v>2.7690152391975307</v>
      </c>
      <c r="K141" s="21">
        <f t="shared" si="395"/>
        <v>3.0200126993312759</v>
      </c>
      <c r="L141" s="21">
        <f t="shared" si="395"/>
        <v>3.2354272494427301</v>
      </c>
      <c r="M141" s="21">
        <f t="shared" si="395"/>
        <v>3.4211893745356075</v>
      </c>
      <c r="N141" s="21">
        <f t="shared" si="395"/>
        <v>3.5822411454463401</v>
      </c>
      <c r="P141" s="163"/>
      <c r="Q141" s="163"/>
      <c r="R141" s="20" t="s">
        <v>58</v>
      </c>
      <c r="S141" s="21">
        <f>10*S139</f>
        <v>0.67500000000000004</v>
      </c>
      <c r="T141" s="21">
        <f>10*T139</f>
        <v>1.2437500000000001</v>
      </c>
      <c r="U141" s="21">
        <f>10*U139</f>
        <v>1.7239583333333333</v>
      </c>
      <c r="V141" s="21">
        <f t="shared" ref="V141:AB141" si="396">10*V139</f>
        <v>2.1303819444444447</v>
      </c>
      <c r="W141" s="21">
        <f t="shared" si="396"/>
        <v>2.4753182870370374</v>
      </c>
      <c r="X141" s="21">
        <f t="shared" si="396"/>
        <v>2.7690152391975307</v>
      </c>
      <c r="Y141" s="21">
        <f t="shared" si="396"/>
        <v>3.0200126993312759</v>
      </c>
      <c r="Z141" s="21">
        <f t="shared" si="396"/>
        <v>3.2354272494427301</v>
      </c>
      <c r="AA141" s="21">
        <f t="shared" si="396"/>
        <v>3.4211893745356075</v>
      </c>
      <c r="AB141" s="21">
        <f t="shared" si="396"/>
        <v>3.5822411454463401</v>
      </c>
      <c r="AC141" s="5"/>
      <c r="AD141" s="163"/>
      <c r="AE141" s="163"/>
      <c r="AF141" s="20" t="s">
        <v>58</v>
      </c>
      <c r="AG141" s="21">
        <f>10*AG139</f>
        <v>0.67500000000000004</v>
      </c>
      <c r="AH141" s="21">
        <f>10*AH139</f>
        <v>1.2437500000000001</v>
      </c>
      <c r="AI141" s="21">
        <f>10*AI139</f>
        <v>1.7239583333333333</v>
      </c>
      <c r="AJ141" s="21">
        <f t="shared" ref="AJ141:AP141" si="397">10*AJ139</f>
        <v>2.1303819444444447</v>
      </c>
      <c r="AK141" s="21">
        <f t="shared" si="397"/>
        <v>2.4753182870370374</v>
      </c>
      <c r="AL141" s="21">
        <f t="shared" si="397"/>
        <v>2.7690152391975307</v>
      </c>
      <c r="AM141" s="21">
        <f t="shared" si="397"/>
        <v>3.0200126993312759</v>
      </c>
      <c r="AN141" s="21">
        <f t="shared" si="397"/>
        <v>3.2354272494427301</v>
      </c>
      <c r="AO141" s="21">
        <f t="shared" si="397"/>
        <v>3.4211893745356075</v>
      </c>
      <c r="AP141" s="21">
        <f t="shared" si="397"/>
        <v>3.5822411454463401</v>
      </c>
      <c r="AQ141" s="5"/>
      <c r="AR141" s="163"/>
      <c r="AS141" s="163"/>
      <c r="AT141" s="20" t="s">
        <v>58</v>
      </c>
      <c r="AU141" s="21">
        <f>10*AU139</f>
        <v>0.67500000000000004</v>
      </c>
      <c r="AV141" s="21">
        <f>10*AV139</f>
        <v>1.2437500000000001</v>
      </c>
      <c r="AW141" s="21">
        <f>10*AW139</f>
        <v>1.7239583333333333</v>
      </c>
      <c r="AX141" s="21">
        <f t="shared" ref="AX141:BD141" si="398">10*AX139</f>
        <v>2.1303819444444447</v>
      </c>
      <c r="AY141" s="21">
        <f t="shared" si="398"/>
        <v>2.4753182870370374</v>
      </c>
      <c r="AZ141" s="21">
        <f t="shared" si="398"/>
        <v>2.7690152391975307</v>
      </c>
      <c r="BA141" s="21">
        <f t="shared" si="398"/>
        <v>3.0200126993312759</v>
      </c>
      <c r="BB141" s="21">
        <f t="shared" si="398"/>
        <v>3.2354272494427301</v>
      </c>
      <c r="BC141" s="21">
        <f t="shared" si="398"/>
        <v>3.4211893745356075</v>
      </c>
      <c r="BD141" s="21">
        <f t="shared" si="398"/>
        <v>3.5822411454463401</v>
      </c>
      <c r="BE141" s="5"/>
      <c r="BF141" s="163"/>
      <c r="BG141" s="163"/>
      <c r="BH141" s="20" t="s">
        <v>58</v>
      </c>
      <c r="BI141" s="21">
        <f>10*BI139</f>
        <v>0.67500000000000004</v>
      </c>
      <c r="BJ141" s="21">
        <f>10*BJ139</f>
        <v>1.2437500000000001</v>
      </c>
      <c r="BK141" s="21">
        <f>10*BK139</f>
        <v>1.7239583333333333</v>
      </c>
      <c r="BL141" s="21">
        <f t="shared" ref="BL141:BR141" si="399">10*BL139</f>
        <v>2.1303819444444447</v>
      </c>
      <c r="BM141" s="21">
        <f t="shared" si="399"/>
        <v>2.4753182870370374</v>
      </c>
      <c r="BN141" s="21">
        <f t="shared" si="399"/>
        <v>2.7690152391975307</v>
      </c>
      <c r="BO141" s="21">
        <f t="shared" si="399"/>
        <v>3.0200126993312759</v>
      </c>
      <c r="BP141" s="21">
        <f t="shared" si="399"/>
        <v>3.2354272494427301</v>
      </c>
      <c r="BQ141" s="21">
        <f t="shared" si="399"/>
        <v>3.4211893745356075</v>
      </c>
      <c r="BR141" s="21">
        <f t="shared" si="399"/>
        <v>3.5822411454463401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0.19350000000000001</v>
      </c>
      <c r="F142" s="17">
        <f t="shared" ref="F142:N142" si="400">F101+F114+F129</f>
        <v>0.19440000000000002</v>
      </c>
      <c r="G142" s="17">
        <f t="shared" si="400"/>
        <v>0.19547999999999996</v>
      </c>
      <c r="H142" s="17">
        <f t="shared" si="400"/>
        <v>0.19677600000000001</v>
      </c>
      <c r="I142" s="17">
        <f t="shared" si="400"/>
        <v>0.19833119999999999</v>
      </c>
      <c r="J142" s="17">
        <f t="shared" si="400"/>
        <v>0.20019744000000009</v>
      </c>
      <c r="K142" s="17">
        <f t="shared" si="400"/>
        <v>0.20243692799999996</v>
      </c>
      <c r="L142" s="17">
        <f t="shared" si="400"/>
        <v>0.20512431359999994</v>
      </c>
      <c r="M142" s="17">
        <f t="shared" si="400"/>
        <v>0.20834917631999983</v>
      </c>
      <c r="N142" s="17">
        <f t="shared" si="400"/>
        <v>0.21221901158400008</v>
      </c>
      <c r="P142" s="163"/>
      <c r="Q142" s="171" t="s">
        <v>45</v>
      </c>
      <c r="R142" s="16" t="s">
        <v>55</v>
      </c>
      <c r="S142" s="17">
        <f>S101+S114+S129</f>
        <v>0.19350000000000001</v>
      </c>
      <c r="T142" s="17">
        <f t="shared" ref="T142:AB142" si="401">T101+T114+T129</f>
        <v>0.19440000000000002</v>
      </c>
      <c r="U142" s="17">
        <f t="shared" si="401"/>
        <v>0.19547999999999996</v>
      </c>
      <c r="V142" s="17">
        <f t="shared" si="401"/>
        <v>0.19677600000000001</v>
      </c>
      <c r="W142" s="17">
        <f t="shared" si="401"/>
        <v>0.19833119999999999</v>
      </c>
      <c r="X142" s="17">
        <f t="shared" si="401"/>
        <v>0.20019744000000009</v>
      </c>
      <c r="Y142" s="17">
        <f t="shared" si="401"/>
        <v>0.20243692799999996</v>
      </c>
      <c r="Z142" s="17">
        <f t="shared" si="401"/>
        <v>0.20512431359999994</v>
      </c>
      <c r="AA142" s="17">
        <f t="shared" si="401"/>
        <v>0.20834917631999983</v>
      </c>
      <c r="AB142" s="17">
        <f t="shared" si="401"/>
        <v>0.21221901158400008</v>
      </c>
      <c r="AC142" s="5"/>
      <c r="AD142" s="163"/>
      <c r="AE142" s="171" t="s">
        <v>45</v>
      </c>
      <c r="AF142" s="16" t="s">
        <v>55</v>
      </c>
      <c r="AG142" s="17">
        <f>AG101+AG114+AG129</f>
        <v>0.19350000000000001</v>
      </c>
      <c r="AH142" s="17">
        <f t="shared" ref="AH142:AP142" si="402">AH101+AH114+AH129</f>
        <v>0.19440000000000002</v>
      </c>
      <c r="AI142" s="17">
        <f t="shared" si="402"/>
        <v>0.19547999999999996</v>
      </c>
      <c r="AJ142" s="17">
        <f t="shared" si="402"/>
        <v>0.19677600000000001</v>
      </c>
      <c r="AK142" s="17">
        <f t="shared" si="402"/>
        <v>0.19833119999999999</v>
      </c>
      <c r="AL142" s="17">
        <f t="shared" si="402"/>
        <v>0.20019744000000009</v>
      </c>
      <c r="AM142" s="17">
        <f t="shared" si="402"/>
        <v>0.20243692799999996</v>
      </c>
      <c r="AN142" s="17">
        <f t="shared" si="402"/>
        <v>0.20512431359999994</v>
      </c>
      <c r="AO142" s="17">
        <f t="shared" si="402"/>
        <v>0.20834917631999983</v>
      </c>
      <c r="AP142" s="17">
        <f t="shared" si="402"/>
        <v>0.21221901158400008</v>
      </c>
      <c r="AQ142" s="5"/>
      <c r="AR142" s="163"/>
      <c r="AS142" s="171" t="s">
        <v>45</v>
      </c>
      <c r="AT142" s="16" t="s">
        <v>55</v>
      </c>
      <c r="AU142" s="17">
        <f>AU101+AU114+AU129</f>
        <v>0.19350000000000001</v>
      </c>
      <c r="AV142" s="17">
        <f t="shared" ref="AV142:BD142" si="403">AV101+AV114+AV129</f>
        <v>0.19440000000000002</v>
      </c>
      <c r="AW142" s="17">
        <f t="shared" si="403"/>
        <v>0.19547999999999996</v>
      </c>
      <c r="AX142" s="17">
        <f t="shared" si="403"/>
        <v>0.19677600000000001</v>
      </c>
      <c r="AY142" s="17">
        <f t="shared" si="403"/>
        <v>0.19833119999999999</v>
      </c>
      <c r="AZ142" s="17">
        <f t="shared" si="403"/>
        <v>0.20019744000000009</v>
      </c>
      <c r="BA142" s="17">
        <f t="shared" si="403"/>
        <v>0.20243692799999996</v>
      </c>
      <c r="BB142" s="17">
        <f t="shared" si="403"/>
        <v>0.20512431359999994</v>
      </c>
      <c r="BC142" s="17">
        <f t="shared" si="403"/>
        <v>0.20834917631999983</v>
      </c>
      <c r="BD142" s="17">
        <f t="shared" si="403"/>
        <v>0.21221901158400008</v>
      </c>
      <c r="BE142" s="5"/>
      <c r="BF142" s="163"/>
      <c r="BG142" s="171" t="s">
        <v>45</v>
      </c>
      <c r="BH142" s="16" t="s">
        <v>55</v>
      </c>
      <c r="BI142" s="17">
        <f>BI101+BI114+BI129</f>
        <v>0.19350000000000001</v>
      </c>
      <c r="BJ142" s="17">
        <f t="shared" ref="BJ142:BR142" si="404">BJ101+BJ114+BJ129</f>
        <v>0.19440000000000002</v>
      </c>
      <c r="BK142" s="17">
        <f t="shared" si="404"/>
        <v>0.19547999999999996</v>
      </c>
      <c r="BL142" s="17">
        <f t="shared" si="404"/>
        <v>0.19677600000000001</v>
      </c>
      <c r="BM142" s="17">
        <f t="shared" si="404"/>
        <v>0.19833119999999999</v>
      </c>
      <c r="BN142" s="17">
        <f t="shared" si="404"/>
        <v>0.20019744000000009</v>
      </c>
      <c r="BO142" s="17">
        <f t="shared" si="404"/>
        <v>0.20243692799999996</v>
      </c>
      <c r="BP142" s="17">
        <f t="shared" si="404"/>
        <v>0.20512431359999994</v>
      </c>
      <c r="BQ142" s="17">
        <f t="shared" si="404"/>
        <v>0.20834917631999983</v>
      </c>
      <c r="BR142" s="17">
        <f t="shared" si="404"/>
        <v>0.21221901158400008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0.19569744</v>
      </c>
      <c r="J143" s="18"/>
      <c r="K143" s="18"/>
      <c r="L143" s="18"/>
      <c r="M143" s="18"/>
      <c r="N143" s="18">
        <f>SUM(E142:N142)/10</f>
        <v>0.20068140695039999</v>
      </c>
      <c r="P143" s="163"/>
      <c r="Q143" s="165"/>
      <c r="R143" s="16" t="s">
        <v>56</v>
      </c>
      <c r="S143" s="17"/>
      <c r="T143" s="17"/>
      <c r="U143" s="17"/>
      <c r="V143" s="17"/>
      <c r="W143" s="18">
        <f>SUM(S142:W142)/5</f>
        <v>0.19569744</v>
      </c>
      <c r="X143" s="18"/>
      <c r="Y143" s="18"/>
      <c r="Z143" s="18"/>
      <c r="AA143" s="18"/>
      <c r="AB143" s="18">
        <f>SUM(S142:AB142)/10</f>
        <v>0.20068140695039999</v>
      </c>
      <c r="AC143" s="5"/>
      <c r="AD143" s="163"/>
      <c r="AE143" s="165"/>
      <c r="AF143" s="16" t="s">
        <v>56</v>
      </c>
      <c r="AG143" s="17"/>
      <c r="AH143" s="17"/>
      <c r="AI143" s="17"/>
      <c r="AJ143" s="17"/>
      <c r="AK143" s="18">
        <f>SUM(AG142:AK142)/5</f>
        <v>0.19569744</v>
      </c>
      <c r="AL143" s="18"/>
      <c r="AM143" s="18"/>
      <c r="AN143" s="18"/>
      <c r="AO143" s="18"/>
      <c r="AP143" s="18">
        <f>SUM(AG142:AP142)/10</f>
        <v>0.20068140695039999</v>
      </c>
      <c r="AQ143" s="5"/>
      <c r="AR143" s="163"/>
      <c r="AS143" s="165"/>
      <c r="AT143" s="16" t="s">
        <v>56</v>
      </c>
      <c r="AU143" s="17"/>
      <c r="AV143" s="17"/>
      <c r="AW143" s="17"/>
      <c r="AX143" s="17"/>
      <c r="AY143" s="18">
        <f>SUM(AU142:AY142)/5</f>
        <v>0.19569744</v>
      </c>
      <c r="AZ143" s="18"/>
      <c r="BA143" s="18"/>
      <c r="BB143" s="18"/>
      <c r="BC143" s="18"/>
      <c r="BD143" s="18">
        <f>SUM(AU142:BD142)/10</f>
        <v>0.20068140695039999</v>
      </c>
      <c r="BE143" s="5"/>
      <c r="BF143" s="163"/>
      <c r="BG143" s="165"/>
      <c r="BH143" s="16" t="s">
        <v>56</v>
      </c>
      <c r="BI143" s="17"/>
      <c r="BJ143" s="17"/>
      <c r="BK143" s="17"/>
      <c r="BL143" s="17"/>
      <c r="BM143" s="18">
        <f>SUM(BI142:BM142)/5</f>
        <v>0.19569744</v>
      </c>
      <c r="BN143" s="18"/>
      <c r="BO143" s="18"/>
      <c r="BP143" s="18"/>
      <c r="BQ143" s="18"/>
      <c r="BR143" s="18">
        <f>SUM(BI142:BR142)/10</f>
        <v>0.20068140695039999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405">E140*E$16</f>
        <v>193499.99999999997</v>
      </c>
      <c r="F144" s="23">
        <f t="shared" si="405"/>
        <v>194400</v>
      </c>
      <c r="G144" s="23">
        <f t="shared" si="405"/>
        <v>195479.99999999994</v>
      </c>
      <c r="H144" s="23">
        <f t="shared" si="405"/>
        <v>196776.00000000003</v>
      </c>
      <c r="I144" s="23">
        <f t="shared" si="405"/>
        <v>198331.19999999995</v>
      </c>
      <c r="J144" s="23">
        <f t="shared" si="405"/>
        <v>200197.44000000009</v>
      </c>
      <c r="K144" s="23">
        <f t="shared" si="405"/>
        <v>202436.92799999996</v>
      </c>
      <c r="L144" s="23">
        <f t="shared" si="405"/>
        <v>205124.31359999994</v>
      </c>
      <c r="M144" s="23">
        <f t="shared" si="405"/>
        <v>208349.17631999985</v>
      </c>
      <c r="N144" s="23">
        <f t="shared" si="405"/>
        <v>212219.01158400011</v>
      </c>
      <c r="P144" s="163"/>
      <c r="Q144" s="163"/>
      <c r="R144" s="20" t="s">
        <v>57</v>
      </c>
      <c r="S144" s="23">
        <f t="shared" ref="S144:AB144" si="406">S140*S$16</f>
        <v>193499.99999999997</v>
      </c>
      <c r="T144" s="23">
        <f t="shared" si="406"/>
        <v>194400</v>
      </c>
      <c r="U144" s="23">
        <f t="shared" si="406"/>
        <v>195479.99999999994</v>
      </c>
      <c r="V144" s="23">
        <f t="shared" si="406"/>
        <v>196776.00000000003</v>
      </c>
      <c r="W144" s="23">
        <f t="shared" si="406"/>
        <v>198331.19999999995</v>
      </c>
      <c r="X144" s="23">
        <f t="shared" si="406"/>
        <v>200197.44000000009</v>
      </c>
      <c r="Y144" s="23">
        <f t="shared" si="406"/>
        <v>202436.92799999996</v>
      </c>
      <c r="Z144" s="23">
        <f t="shared" si="406"/>
        <v>205124.31359999994</v>
      </c>
      <c r="AA144" s="23">
        <f t="shared" si="406"/>
        <v>208349.17631999985</v>
      </c>
      <c r="AB144" s="23">
        <f t="shared" si="406"/>
        <v>212219.01158400011</v>
      </c>
      <c r="AC144" s="5"/>
      <c r="AD144" s="163"/>
      <c r="AE144" s="163"/>
      <c r="AF144" s="20" t="s">
        <v>57</v>
      </c>
      <c r="AG144" s="23">
        <f t="shared" ref="AG144:AP144" si="407">AG140*AG$16</f>
        <v>193499.99999999997</v>
      </c>
      <c r="AH144" s="23">
        <f t="shared" si="407"/>
        <v>194400</v>
      </c>
      <c r="AI144" s="23">
        <f t="shared" si="407"/>
        <v>195479.99999999994</v>
      </c>
      <c r="AJ144" s="23">
        <f t="shared" si="407"/>
        <v>196776.00000000003</v>
      </c>
      <c r="AK144" s="23">
        <f t="shared" si="407"/>
        <v>198331.19999999995</v>
      </c>
      <c r="AL144" s="23">
        <f t="shared" si="407"/>
        <v>200197.44000000009</v>
      </c>
      <c r="AM144" s="23">
        <f t="shared" si="407"/>
        <v>202436.92799999996</v>
      </c>
      <c r="AN144" s="23">
        <f t="shared" si="407"/>
        <v>205124.31359999994</v>
      </c>
      <c r="AO144" s="23">
        <f t="shared" si="407"/>
        <v>208349.17631999985</v>
      </c>
      <c r="AP144" s="23">
        <f t="shared" si="407"/>
        <v>212219.01158400011</v>
      </c>
      <c r="AQ144" s="5"/>
      <c r="AR144" s="163"/>
      <c r="AS144" s="163"/>
      <c r="AT144" s="20" t="s">
        <v>57</v>
      </c>
      <c r="AU144" s="23">
        <f t="shared" ref="AU144:BD144" si="408">AU140*AU$16</f>
        <v>193499.99999999997</v>
      </c>
      <c r="AV144" s="23">
        <f t="shared" si="408"/>
        <v>194400</v>
      </c>
      <c r="AW144" s="23">
        <f t="shared" si="408"/>
        <v>195479.99999999994</v>
      </c>
      <c r="AX144" s="23">
        <f t="shared" si="408"/>
        <v>196776.00000000003</v>
      </c>
      <c r="AY144" s="23">
        <f t="shared" si="408"/>
        <v>198331.19999999995</v>
      </c>
      <c r="AZ144" s="23">
        <f t="shared" si="408"/>
        <v>200197.44000000009</v>
      </c>
      <c r="BA144" s="23">
        <f t="shared" si="408"/>
        <v>202436.92799999996</v>
      </c>
      <c r="BB144" s="23">
        <f t="shared" si="408"/>
        <v>205124.31359999994</v>
      </c>
      <c r="BC144" s="23">
        <f t="shared" si="408"/>
        <v>208349.17631999985</v>
      </c>
      <c r="BD144" s="23">
        <f t="shared" si="408"/>
        <v>212219.01158400011</v>
      </c>
      <c r="BE144" s="5"/>
      <c r="BF144" s="163"/>
      <c r="BG144" s="163"/>
      <c r="BH144" s="20" t="s">
        <v>57</v>
      </c>
      <c r="BI144" s="23">
        <f t="shared" ref="BI144:BR144" si="409">BI140*BI$16</f>
        <v>193499.99999999997</v>
      </c>
      <c r="BJ144" s="23">
        <f t="shared" si="409"/>
        <v>194400</v>
      </c>
      <c r="BK144" s="23">
        <f t="shared" si="409"/>
        <v>195479.99999999994</v>
      </c>
      <c r="BL144" s="23">
        <f t="shared" si="409"/>
        <v>196776.00000000003</v>
      </c>
      <c r="BM144" s="23">
        <f t="shared" si="409"/>
        <v>198331.19999999995</v>
      </c>
      <c r="BN144" s="23">
        <f t="shared" si="409"/>
        <v>200197.44000000009</v>
      </c>
      <c r="BO144" s="23">
        <f t="shared" si="409"/>
        <v>202436.92799999996</v>
      </c>
      <c r="BP144" s="23">
        <f t="shared" si="409"/>
        <v>205124.31359999994</v>
      </c>
      <c r="BQ144" s="23">
        <f t="shared" si="409"/>
        <v>208349.17631999985</v>
      </c>
      <c r="BR144" s="23">
        <f t="shared" si="409"/>
        <v>212219.01158400011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195697.44</v>
      </c>
      <c r="J145" s="23"/>
      <c r="K145" s="23"/>
      <c r="L145" s="23"/>
      <c r="M145" s="23"/>
      <c r="N145" s="23">
        <f>SUM(E144:N144)/10</f>
        <v>200681.40695040001</v>
      </c>
      <c r="P145" s="163"/>
      <c r="Q145" s="163"/>
      <c r="R145" s="20" t="s">
        <v>59</v>
      </c>
      <c r="S145" s="22"/>
      <c r="T145" s="22"/>
      <c r="U145" s="22"/>
      <c r="V145" s="22"/>
      <c r="W145" s="23">
        <f>SUM(S144:W144)/5</f>
        <v>195697.44</v>
      </c>
      <c r="X145" s="23"/>
      <c r="Y145" s="23"/>
      <c r="Z145" s="23"/>
      <c r="AA145" s="23"/>
      <c r="AB145" s="23">
        <f>SUM(S144:AB144)/10</f>
        <v>200681.40695040001</v>
      </c>
      <c r="AC145" s="5"/>
      <c r="AD145" s="163"/>
      <c r="AE145" s="163"/>
      <c r="AF145" s="20" t="s">
        <v>59</v>
      </c>
      <c r="AG145" s="22"/>
      <c r="AH145" s="22"/>
      <c r="AI145" s="22"/>
      <c r="AJ145" s="22"/>
      <c r="AK145" s="23">
        <f>SUM(AG144:AK144)/5</f>
        <v>195697.44</v>
      </c>
      <c r="AL145" s="23"/>
      <c r="AM145" s="23"/>
      <c r="AN145" s="23"/>
      <c r="AO145" s="23"/>
      <c r="AP145" s="23">
        <f>SUM(AG144:AP144)/10</f>
        <v>200681.40695040001</v>
      </c>
      <c r="AQ145" s="5"/>
      <c r="AR145" s="163"/>
      <c r="AS145" s="163"/>
      <c r="AT145" s="20" t="s">
        <v>59</v>
      </c>
      <c r="AU145" s="22"/>
      <c r="AV145" s="22"/>
      <c r="AW145" s="22"/>
      <c r="AX145" s="22"/>
      <c r="AY145" s="23">
        <f>SUM(AU144:AY144)/5</f>
        <v>195697.44</v>
      </c>
      <c r="AZ145" s="23"/>
      <c r="BA145" s="23"/>
      <c r="BB145" s="23"/>
      <c r="BC145" s="23"/>
      <c r="BD145" s="23">
        <f>SUM(AU144:BD144)/10</f>
        <v>200681.40695040001</v>
      </c>
      <c r="BE145" s="5"/>
      <c r="BF145" s="163"/>
      <c r="BG145" s="163"/>
      <c r="BH145" s="20" t="s">
        <v>59</v>
      </c>
      <c r="BI145" s="22"/>
      <c r="BJ145" s="22"/>
      <c r="BK145" s="22"/>
      <c r="BL145" s="22"/>
      <c r="BM145" s="23">
        <f>SUM(BI144:BM144)/5</f>
        <v>195697.44</v>
      </c>
      <c r="BN145" s="23"/>
      <c r="BO145" s="23"/>
      <c r="BP145" s="23"/>
      <c r="BQ145" s="23"/>
      <c r="BR145" s="23">
        <f>SUM(BI144:BR144)/10</f>
        <v>200681.40695040001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193499.99999999997</v>
      </c>
      <c r="F146" s="22">
        <f t="shared" ref="F146:N146" si="410">E146+F144</f>
        <v>387900</v>
      </c>
      <c r="G146" s="22">
        <f t="shared" si="410"/>
        <v>583380</v>
      </c>
      <c r="H146" s="22">
        <f t="shared" si="410"/>
        <v>780156</v>
      </c>
      <c r="I146" s="22">
        <f t="shared" si="410"/>
        <v>978487.2</v>
      </c>
      <c r="J146" s="22">
        <f t="shared" si="410"/>
        <v>1178684.6400000001</v>
      </c>
      <c r="K146" s="22">
        <f t="shared" si="410"/>
        <v>1381121.568</v>
      </c>
      <c r="L146" s="22">
        <f t="shared" si="410"/>
        <v>1586245.8816</v>
      </c>
      <c r="M146" s="22">
        <f t="shared" si="410"/>
        <v>1794595.0579199998</v>
      </c>
      <c r="N146" s="22">
        <f t="shared" si="410"/>
        <v>2006814.069504</v>
      </c>
      <c r="P146" s="163"/>
      <c r="Q146" s="163"/>
      <c r="R146" s="20" t="s">
        <v>58</v>
      </c>
      <c r="S146" s="22">
        <f>S144</f>
        <v>193499.99999999997</v>
      </c>
      <c r="T146" s="22">
        <f t="shared" ref="T146:AB146" si="411">S146+T144</f>
        <v>387900</v>
      </c>
      <c r="U146" s="22">
        <f t="shared" si="411"/>
        <v>583380</v>
      </c>
      <c r="V146" s="22">
        <f t="shared" si="411"/>
        <v>780156</v>
      </c>
      <c r="W146" s="22">
        <f t="shared" si="411"/>
        <v>978487.2</v>
      </c>
      <c r="X146" s="22">
        <f t="shared" si="411"/>
        <v>1178684.6400000001</v>
      </c>
      <c r="Y146" s="22">
        <f t="shared" si="411"/>
        <v>1381121.568</v>
      </c>
      <c r="Z146" s="22">
        <f t="shared" si="411"/>
        <v>1586245.8816</v>
      </c>
      <c r="AA146" s="22">
        <f t="shared" si="411"/>
        <v>1794595.0579199998</v>
      </c>
      <c r="AB146" s="22">
        <f t="shared" si="411"/>
        <v>2006814.069504</v>
      </c>
      <c r="AC146" s="5"/>
      <c r="AD146" s="163"/>
      <c r="AE146" s="163"/>
      <c r="AF146" s="20" t="s">
        <v>58</v>
      </c>
      <c r="AG146" s="22">
        <f>AG144</f>
        <v>193499.99999999997</v>
      </c>
      <c r="AH146" s="22">
        <f t="shared" ref="AH146:AP146" si="412">AG146+AH144</f>
        <v>387900</v>
      </c>
      <c r="AI146" s="22">
        <f t="shared" si="412"/>
        <v>583380</v>
      </c>
      <c r="AJ146" s="22">
        <f t="shared" si="412"/>
        <v>780156</v>
      </c>
      <c r="AK146" s="22">
        <f t="shared" si="412"/>
        <v>978487.2</v>
      </c>
      <c r="AL146" s="22">
        <f t="shared" si="412"/>
        <v>1178684.6400000001</v>
      </c>
      <c r="AM146" s="22">
        <f t="shared" si="412"/>
        <v>1381121.568</v>
      </c>
      <c r="AN146" s="22">
        <f t="shared" si="412"/>
        <v>1586245.8816</v>
      </c>
      <c r="AO146" s="22">
        <f t="shared" si="412"/>
        <v>1794595.0579199998</v>
      </c>
      <c r="AP146" s="22">
        <f t="shared" si="412"/>
        <v>2006814.069504</v>
      </c>
      <c r="AQ146" s="5"/>
      <c r="AR146" s="163"/>
      <c r="AS146" s="163"/>
      <c r="AT146" s="20" t="s">
        <v>58</v>
      </c>
      <c r="AU146" s="22">
        <f>AU144</f>
        <v>193499.99999999997</v>
      </c>
      <c r="AV146" s="22">
        <f t="shared" ref="AV146:BD146" si="413">AU146+AV144</f>
        <v>387900</v>
      </c>
      <c r="AW146" s="22">
        <f t="shared" si="413"/>
        <v>583380</v>
      </c>
      <c r="AX146" s="22">
        <f t="shared" si="413"/>
        <v>780156</v>
      </c>
      <c r="AY146" s="22">
        <f t="shared" si="413"/>
        <v>978487.2</v>
      </c>
      <c r="AZ146" s="22">
        <f t="shared" si="413"/>
        <v>1178684.6400000001</v>
      </c>
      <c r="BA146" s="22">
        <f t="shared" si="413"/>
        <v>1381121.568</v>
      </c>
      <c r="BB146" s="22">
        <f t="shared" si="413"/>
        <v>1586245.8816</v>
      </c>
      <c r="BC146" s="22">
        <f t="shared" si="413"/>
        <v>1794595.0579199998</v>
      </c>
      <c r="BD146" s="22">
        <f t="shared" si="413"/>
        <v>2006814.069504</v>
      </c>
      <c r="BE146" s="5"/>
      <c r="BF146" s="163"/>
      <c r="BG146" s="163"/>
      <c r="BH146" s="20" t="s">
        <v>58</v>
      </c>
      <c r="BI146" s="22">
        <f>BI144</f>
        <v>193499.99999999997</v>
      </c>
      <c r="BJ146" s="22">
        <f t="shared" ref="BJ146:BR146" si="414">BI146+BJ144</f>
        <v>387900</v>
      </c>
      <c r="BK146" s="22">
        <f t="shared" si="414"/>
        <v>583380</v>
      </c>
      <c r="BL146" s="22">
        <f t="shared" si="414"/>
        <v>780156</v>
      </c>
      <c r="BM146" s="22">
        <f t="shared" si="414"/>
        <v>978487.2</v>
      </c>
      <c r="BN146" s="22">
        <f t="shared" si="414"/>
        <v>1178684.6400000001</v>
      </c>
      <c r="BO146" s="22">
        <f t="shared" si="414"/>
        <v>1381121.568</v>
      </c>
      <c r="BP146" s="22">
        <f t="shared" si="414"/>
        <v>1586245.8816</v>
      </c>
      <c r="BQ146" s="22">
        <f t="shared" si="414"/>
        <v>1794595.0579199998</v>
      </c>
      <c r="BR146" s="22">
        <f t="shared" si="414"/>
        <v>2006814.069504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0.19350000000000001</v>
      </c>
      <c r="F147" s="17">
        <f t="shared" ref="F147:N147" si="415">F104+F119+F132</f>
        <v>0.23309999999999992</v>
      </c>
      <c r="G147" s="17">
        <f t="shared" si="415"/>
        <v>0.28080000000000022</v>
      </c>
      <c r="H147" s="17">
        <f t="shared" si="415"/>
        <v>0.33825599999999961</v>
      </c>
      <c r="I147" s="17">
        <f t="shared" si="415"/>
        <v>0.40746240000000034</v>
      </c>
      <c r="J147" s="17">
        <f t="shared" si="415"/>
        <v>0.49082111999999872</v>
      </c>
      <c r="K147" s="17">
        <f t="shared" si="415"/>
        <v>0.59122483200000198</v>
      </c>
      <c r="L147" s="17">
        <f t="shared" si="415"/>
        <v>0.71215718399999961</v>
      </c>
      <c r="M147" s="17">
        <f t="shared" si="415"/>
        <v>0.85781348352000331</v>
      </c>
      <c r="N147" s="17">
        <f t="shared" si="415"/>
        <v>1.033246015487991</v>
      </c>
      <c r="P147" s="163"/>
      <c r="Q147" s="171" t="s">
        <v>44</v>
      </c>
      <c r="R147" s="16" t="s">
        <v>55</v>
      </c>
      <c r="S147" s="17">
        <f>S104+S119+S132</f>
        <v>0.19350000000000001</v>
      </c>
      <c r="T147" s="17">
        <f t="shared" ref="T147:AB147" si="416">T104+T119+T132</f>
        <v>0.23309999999999992</v>
      </c>
      <c r="U147" s="17">
        <f t="shared" si="416"/>
        <v>0.28080000000000022</v>
      </c>
      <c r="V147" s="17">
        <f t="shared" si="416"/>
        <v>0.33825599999999961</v>
      </c>
      <c r="W147" s="17">
        <f t="shared" si="416"/>
        <v>0.40746240000000034</v>
      </c>
      <c r="X147" s="17">
        <f t="shared" si="416"/>
        <v>0.49082111999999872</v>
      </c>
      <c r="Y147" s="17">
        <f t="shared" si="416"/>
        <v>0.59122483200000198</v>
      </c>
      <c r="Z147" s="17">
        <f t="shared" si="416"/>
        <v>0.71215718399999961</v>
      </c>
      <c r="AA147" s="17">
        <f t="shared" si="416"/>
        <v>0.85781348352000331</v>
      </c>
      <c r="AB147" s="17">
        <f t="shared" si="416"/>
        <v>1.033246015487991</v>
      </c>
      <c r="AC147" s="5"/>
      <c r="AD147" s="163"/>
      <c r="AE147" s="171" t="s">
        <v>44</v>
      </c>
      <c r="AF147" s="16" t="s">
        <v>55</v>
      </c>
      <c r="AG147" s="17">
        <f>AG104+AG119+AG132</f>
        <v>0.19350000000000001</v>
      </c>
      <c r="AH147" s="17">
        <f t="shared" ref="AH147:AP147" si="417">AH104+AH119+AH132</f>
        <v>0.23309999999999992</v>
      </c>
      <c r="AI147" s="17">
        <f t="shared" si="417"/>
        <v>0.28080000000000022</v>
      </c>
      <c r="AJ147" s="17">
        <f t="shared" si="417"/>
        <v>0.33825599999999961</v>
      </c>
      <c r="AK147" s="17">
        <f t="shared" si="417"/>
        <v>0.40746240000000034</v>
      </c>
      <c r="AL147" s="17">
        <f t="shared" si="417"/>
        <v>0.49082111999999872</v>
      </c>
      <c r="AM147" s="17">
        <f t="shared" si="417"/>
        <v>0.59122483200000198</v>
      </c>
      <c r="AN147" s="17">
        <f t="shared" si="417"/>
        <v>0.71215718399999961</v>
      </c>
      <c r="AO147" s="17">
        <f t="shared" si="417"/>
        <v>0.85781348352000331</v>
      </c>
      <c r="AP147" s="17">
        <f t="shared" si="417"/>
        <v>1.033246015487991</v>
      </c>
      <c r="AQ147" s="5"/>
      <c r="AR147" s="163"/>
      <c r="AS147" s="171" t="s">
        <v>44</v>
      </c>
      <c r="AT147" s="16" t="s">
        <v>55</v>
      </c>
      <c r="AU147" s="17">
        <f>AU104+AU119+AU132</f>
        <v>0.19350000000000001</v>
      </c>
      <c r="AV147" s="17">
        <f t="shared" ref="AV147:BD147" si="418">AV104+AV119+AV132</f>
        <v>0.23309999999999992</v>
      </c>
      <c r="AW147" s="17">
        <f t="shared" si="418"/>
        <v>0.28080000000000022</v>
      </c>
      <c r="AX147" s="17">
        <f t="shared" si="418"/>
        <v>0.33825599999999961</v>
      </c>
      <c r="AY147" s="17">
        <f t="shared" si="418"/>
        <v>0.40746240000000034</v>
      </c>
      <c r="AZ147" s="17">
        <f t="shared" si="418"/>
        <v>0.49082111999999872</v>
      </c>
      <c r="BA147" s="17">
        <f t="shared" si="418"/>
        <v>0.59122483200000198</v>
      </c>
      <c r="BB147" s="17">
        <f t="shared" si="418"/>
        <v>0.71215718399999961</v>
      </c>
      <c r="BC147" s="17">
        <f t="shared" si="418"/>
        <v>0.85781348352000331</v>
      </c>
      <c r="BD147" s="17">
        <f t="shared" si="418"/>
        <v>1.033246015487991</v>
      </c>
      <c r="BE147" s="5"/>
      <c r="BF147" s="163"/>
      <c r="BG147" s="171" t="s">
        <v>44</v>
      </c>
      <c r="BH147" s="16" t="s">
        <v>55</v>
      </c>
      <c r="BI147" s="17">
        <f>BI104+BI119+BI132</f>
        <v>0.19350000000000001</v>
      </c>
      <c r="BJ147" s="17">
        <f t="shared" ref="BJ147:BR147" si="419">BJ104+BJ119+BJ132</f>
        <v>0.23309999999999992</v>
      </c>
      <c r="BK147" s="17">
        <f t="shared" si="419"/>
        <v>0.28080000000000022</v>
      </c>
      <c r="BL147" s="17">
        <f t="shared" si="419"/>
        <v>0.33825599999999961</v>
      </c>
      <c r="BM147" s="17">
        <f t="shared" si="419"/>
        <v>0.40746240000000034</v>
      </c>
      <c r="BN147" s="17">
        <f t="shared" si="419"/>
        <v>0.49082111999999872</v>
      </c>
      <c r="BO147" s="17">
        <f t="shared" si="419"/>
        <v>0.59122483200000198</v>
      </c>
      <c r="BP147" s="17">
        <f t="shared" si="419"/>
        <v>0.71215718399999961</v>
      </c>
      <c r="BQ147" s="17">
        <f t="shared" si="419"/>
        <v>0.85781348352000331</v>
      </c>
      <c r="BR147" s="17">
        <f t="shared" si="419"/>
        <v>1.033246015487991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0.29062368000000005</v>
      </c>
      <c r="J148" s="18"/>
      <c r="K148" s="18"/>
      <c r="L148" s="18"/>
      <c r="M148" s="18"/>
      <c r="N148" s="18">
        <f>SUM(E147:N147)/10</f>
        <v>0.5138381035007995</v>
      </c>
      <c r="O148" s="9"/>
      <c r="P148" s="163"/>
      <c r="Q148" s="165"/>
      <c r="R148" s="16" t="s">
        <v>56</v>
      </c>
      <c r="S148" s="18"/>
      <c r="T148" s="18"/>
      <c r="U148" s="18"/>
      <c r="V148" s="18"/>
      <c r="W148" s="18">
        <f>SUM(S147:W147)/5</f>
        <v>0.29062368000000005</v>
      </c>
      <c r="X148" s="18"/>
      <c r="Y148" s="18"/>
      <c r="Z148" s="18"/>
      <c r="AA148" s="18"/>
      <c r="AB148" s="18">
        <f>SUM(S147:AB147)/10</f>
        <v>0.5138381035007995</v>
      </c>
      <c r="AC148" s="9"/>
      <c r="AD148" s="163"/>
      <c r="AE148" s="165"/>
      <c r="AF148" s="16" t="s">
        <v>56</v>
      </c>
      <c r="AG148" s="18"/>
      <c r="AH148" s="18"/>
      <c r="AI148" s="18"/>
      <c r="AJ148" s="18"/>
      <c r="AK148" s="18">
        <f>SUM(AG147:AK147)/5</f>
        <v>0.29062368000000005</v>
      </c>
      <c r="AL148" s="18"/>
      <c r="AM148" s="18"/>
      <c r="AN148" s="18"/>
      <c r="AO148" s="18"/>
      <c r="AP148" s="18">
        <f>SUM(AG147:AP147)/10</f>
        <v>0.5138381035007995</v>
      </c>
      <c r="AQ148" s="9"/>
      <c r="AR148" s="163"/>
      <c r="AS148" s="165"/>
      <c r="AT148" s="16" t="s">
        <v>56</v>
      </c>
      <c r="AU148" s="18"/>
      <c r="AV148" s="18"/>
      <c r="AW148" s="18"/>
      <c r="AX148" s="18"/>
      <c r="AY148" s="18">
        <f>SUM(AU147:AY147)/5</f>
        <v>0.29062368000000005</v>
      </c>
      <c r="AZ148" s="18"/>
      <c r="BA148" s="18"/>
      <c r="BB148" s="18"/>
      <c r="BC148" s="18"/>
      <c r="BD148" s="18">
        <f>SUM(AU147:BD147)/10</f>
        <v>0.5138381035007995</v>
      </c>
      <c r="BE148" s="9"/>
      <c r="BF148" s="163"/>
      <c r="BG148" s="165"/>
      <c r="BH148" s="16" t="s">
        <v>56</v>
      </c>
      <c r="BI148" s="18"/>
      <c r="BJ148" s="18"/>
      <c r="BK148" s="18"/>
      <c r="BL148" s="18"/>
      <c r="BM148" s="18">
        <f>SUM(BI147:BM147)/5</f>
        <v>0.29062368000000005</v>
      </c>
      <c r="BN148" s="18"/>
      <c r="BO148" s="18"/>
      <c r="BP148" s="18"/>
      <c r="BQ148" s="18"/>
      <c r="BR148" s="18">
        <f>SUM(BI147:BR147)/10</f>
        <v>0.5138381035007995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81000</v>
      </c>
      <c r="F149" s="23">
        <f>F151-E151</f>
        <v>98100.000000000029</v>
      </c>
      <c r="G149" s="23">
        <f>G151-F151</f>
        <v>118799.99999999997</v>
      </c>
      <c r="H149" s="23">
        <f t="shared" ref="H149:N149" si="420">H151-G151</f>
        <v>143856.00000000006</v>
      </c>
      <c r="I149" s="23">
        <f t="shared" si="420"/>
        <v>174182.40000000008</v>
      </c>
      <c r="J149" s="23">
        <f t="shared" si="420"/>
        <v>210885.11999999988</v>
      </c>
      <c r="K149" s="23">
        <f t="shared" si="420"/>
        <v>255301.63200000022</v>
      </c>
      <c r="L149" s="23">
        <f t="shared" si="420"/>
        <v>309049.34399999981</v>
      </c>
      <c r="M149" s="23">
        <f t="shared" si="420"/>
        <v>374084.07551999949</v>
      </c>
      <c r="N149" s="23">
        <f t="shared" si="420"/>
        <v>452770.7258880001</v>
      </c>
      <c r="P149" s="163"/>
      <c r="Q149" s="163"/>
      <c r="R149" s="20" t="s">
        <v>57</v>
      </c>
      <c r="S149" s="23">
        <f>S151</f>
        <v>81000</v>
      </c>
      <c r="T149" s="23">
        <f>T151-S151</f>
        <v>98100.000000000029</v>
      </c>
      <c r="U149" s="23">
        <f>U151-T151</f>
        <v>118799.99999999997</v>
      </c>
      <c r="V149" s="23">
        <f t="shared" ref="V149:AB149" si="421">V151-U151</f>
        <v>143856.00000000006</v>
      </c>
      <c r="W149" s="23">
        <f t="shared" si="421"/>
        <v>174182.40000000008</v>
      </c>
      <c r="X149" s="23">
        <f t="shared" si="421"/>
        <v>210885.11999999988</v>
      </c>
      <c r="Y149" s="23">
        <f t="shared" si="421"/>
        <v>255301.63200000022</v>
      </c>
      <c r="Z149" s="23">
        <f t="shared" si="421"/>
        <v>309049.34399999981</v>
      </c>
      <c r="AA149" s="23">
        <f t="shared" si="421"/>
        <v>374084.07551999949</v>
      </c>
      <c r="AB149" s="23">
        <f t="shared" si="421"/>
        <v>452770.7258880001</v>
      </c>
      <c r="AC149" s="5"/>
      <c r="AD149" s="163"/>
      <c r="AE149" s="163"/>
      <c r="AF149" s="20" t="s">
        <v>57</v>
      </c>
      <c r="AG149" s="23">
        <f>AG151</f>
        <v>81000</v>
      </c>
      <c r="AH149" s="23">
        <f>AH151-AG151</f>
        <v>98100.000000000029</v>
      </c>
      <c r="AI149" s="23">
        <f>AI151-AH151</f>
        <v>118799.99999999997</v>
      </c>
      <c r="AJ149" s="23">
        <f t="shared" ref="AJ149:AP149" si="422">AJ151-AI151</f>
        <v>143856.00000000006</v>
      </c>
      <c r="AK149" s="23">
        <f t="shared" si="422"/>
        <v>174182.40000000008</v>
      </c>
      <c r="AL149" s="23">
        <f t="shared" si="422"/>
        <v>210885.11999999988</v>
      </c>
      <c r="AM149" s="23">
        <f t="shared" si="422"/>
        <v>255301.63200000022</v>
      </c>
      <c r="AN149" s="23">
        <f t="shared" si="422"/>
        <v>309049.34399999981</v>
      </c>
      <c r="AO149" s="23">
        <f t="shared" si="422"/>
        <v>374084.07551999949</v>
      </c>
      <c r="AP149" s="23">
        <f t="shared" si="422"/>
        <v>452770.7258880001</v>
      </c>
      <c r="AQ149" s="5"/>
      <c r="AR149" s="163"/>
      <c r="AS149" s="163"/>
      <c r="AT149" s="20" t="s">
        <v>57</v>
      </c>
      <c r="AU149" s="23">
        <f>AU151</f>
        <v>81000</v>
      </c>
      <c r="AV149" s="23">
        <f>AV151-AU151</f>
        <v>98100.000000000029</v>
      </c>
      <c r="AW149" s="23">
        <f>AW151-AV151</f>
        <v>118799.99999999997</v>
      </c>
      <c r="AX149" s="23">
        <f t="shared" ref="AX149:BD149" si="423">AX151-AW151</f>
        <v>143856.00000000006</v>
      </c>
      <c r="AY149" s="23">
        <f t="shared" si="423"/>
        <v>174182.40000000008</v>
      </c>
      <c r="AZ149" s="23">
        <f t="shared" si="423"/>
        <v>210885.11999999988</v>
      </c>
      <c r="BA149" s="23">
        <f t="shared" si="423"/>
        <v>255301.63200000022</v>
      </c>
      <c r="BB149" s="23">
        <f t="shared" si="423"/>
        <v>309049.34399999981</v>
      </c>
      <c r="BC149" s="23">
        <f t="shared" si="423"/>
        <v>374084.07551999949</v>
      </c>
      <c r="BD149" s="23">
        <f t="shared" si="423"/>
        <v>452770.7258880001</v>
      </c>
      <c r="BE149" s="5"/>
      <c r="BF149" s="163"/>
      <c r="BG149" s="163"/>
      <c r="BH149" s="20" t="s">
        <v>57</v>
      </c>
      <c r="BI149" s="23">
        <f>BI151</f>
        <v>81000</v>
      </c>
      <c r="BJ149" s="23">
        <f>BJ151-BI151</f>
        <v>98100.000000000029</v>
      </c>
      <c r="BK149" s="23">
        <f>BK151-BJ151</f>
        <v>118799.99999999997</v>
      </c>
      <c r="BL149" s="23">
        <f t="shared" ref="BL149:BR149" si="424">BL151-BK151</f>
        <v>143856.00000000006</v>
      </c>
      <c r="BM149" s="23">
        <f t="shared" si="424"/>
        <v>174182.40000000008</v>
      </c>
      <c r="BN149" s="23">
        <f t="shared" si="424"/>
        <v>210885.11999999988</v>
      </c>
      <c r="BO149" s="23">
        <f t="shared" si="424"/>
        <v>255301.63200000022</v>
      </c>
      <c r="BP149" s="23">
        <f t="shared" si="424"/>
        <v>309049.34399999981</v>
      </c>
      <c r="BQ149" s="23">
        <f t="shared" si="424"/>
        <v>374084.07551999949</v>
      </c>
      <c r="BR149" s="23">
        <f t="shared" si="424"/>
        <v>452770.7258880001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123187.68000000002</v>
      </c>
      <c r="J150" s="23"/>
      <c r="K150" s="23"/>
      <c r="L150" s="23"/>
      <c r="M150" s="23"/>
      <c r="N150" s="23">
        <f>SUM(E149:N149)/10</f>
        <v>221802.92974079997</v>
      </c>
      <c r="P150" s="163"/>
      <c r="Q150" s="163"/>
      <c r="R150" s="20" t="s">
        <v>59</v>
      </c>
      <c r="S150" s="23"/>
      <c r="T150" s="23"/>
      <c r="U150" s="23"/>
      <c r="V150" s="23"/>
      <c r="W150" s="23">
        <f>SUM(S149:W149)/5</f>
        <v>123187.68000000002</v>
      </c>
      <c r="X150" s="23"/>
      <c r="Y150" s="23"/>
      <c r="Z150" s="23"/>
      <c r="AA150" s="23"/>
      <c r="AB150" s="23">
        <f>SUM(S149:AB149)/10</f>
        <v>221802.92974079997</v>
      </c>
      <c r="AC150" s="5"/>
      <c r="AD150" s="163"/>
      <c r="AE150" s="163"/>
      <c r="AF150" s="20" t="s">
        <v>59</v>
      </c>
      <c r="AG150" s="23"/>
      <c r="AH150" s="23"/>
      <c r="AI150" s="23"/>
      <c r="AJ150" s="23"/>
      <c r="AK150" s="23">
        <f>SUM(AG149:AK149)/5</f>
        <v>123187.68000000002</v>
      </c>
      <c r="AL150" s="23"/>
      <c r="AM150" s="23"/>
      <c r="AN150" s="23"/>
      <c r="AO150" s="23"/>
      <c r="AP150" s="23">
        <f>SUM(AG149:AP149)/10</f>
        <v>221802.92974079997</v>
      </c>
      <c r="AQ150" s="5"/>
      <c r="AR150" s="163"/>
      <c r="AS150" s="163"/>
      <c r="AT150" s="20" t="s">
        <v>59</v>
      </c>
      <c r="AU150" s="23"/>
      <c r="AV150" s="23"/>
      <c r="AW150" s="23"/>
      <c r="AX150" s="23"/>
      <c r="AY150" s="23">
        <f>SUM(AU149:AY149)/5</f>
        <v>123187.68000000002</v>
      </c>
      <c r="AZ150" s="23"/>
      <c r="BA150" s="23"/>
      <c r="BB150" s="23"/>
      <c r="BC150" s="23"/>
      <c r="BD150" s="23">
        <f>SUM(AU149:BD149)/10</f>
        <v>221802.92974079997</v>
      </c>
      <c r="BE150" s="5"/>
      <c r="BF150" s="163"/>
      <c r="BG150" s="163"/>
      <c r="BH150" s="20" t="s">
        <v>59</v>
      </c>
      <c r="BI150" s="23"/>
      <c r="BJ150" s="23"/>
      <c r="BK150" s="23"/>
      <c r="BL150" s="23"/>
      <c r="BM150" s="23">
        <f>SUM(BI149:BM149)/5</f>
        <v>123187.68000000002</v>
      </c>
      <c r="BN150" s="23"/>
      <c r="BO150" s="23"/>
      <c r="BP150" s="23"/>
      <c r="BQ150" s="23"/>
      <c r="BR150" s="23">
        <f>SUM(BI149:BR149)/10</f>
        <v>221802.92974079997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425">E141*E$16</f>
        <v>81000</v>
      </c>
      <c r="F151" s="22">
        <f t="shared" si="425"/>
        <v>179100.00000000003</v>
      </c>
      <c r="G151" s="22">
        <f t="shared" si="425"/>
        <v>297900</v>
      </c>
      <c r="H151" s="22">
        <f t="shared" si="425"/>
        <v>441756.00000000006</v>
      </c>
      <c r="I151" s="22">
        <f t="shared" si="425"/>
        <v>615938.40000000014</v>
      </c>
      <c r="J151" s="22">
        <f t="shared" si="425"/>
        <v>826823.52</v>
      </c>
      <c r="K151" s="22">
        <f t="shared" si="425"/>
        <v>1082125.1520000002</v>
      </c>
      <c r="L151" s="22">
        <f t="shared" si="425"/>
        <v>1391174.496</v>
      </c>
      <c r="M151" s="22">
        <f t="shared" si="425"/>
        <v>1765258.5715199995</v>
      </c>
      <c r="N151" s="22">
        <f t="shared" si="425"/>
        <v>2218029.2974079996</v>
      </c>
      <c r="P151" s="163"/>
      <c r="Q151" s="163"/>
      <c r="R151" s="20" t="s">
        <v>58</v>
      </c>
      <c r="S151" s="22">
        <f t="shared" ref="S151:AB151" si="426">S141*S$16</f>
        <v>81000</v>
      </c>
      <c r="T151" s="22">
        <f t="shared" si="426"/>
        <v>179100.00000000003</v>
      </c>
      <c r="U151" s="22">
        <f t="shared" si="426"/>
        <v>297900</v>
      </c>
      <c r="V151" s="22">
        <f t="shared" si="426"/>
        <v>441756.00000000006</v>
      </c>
      <c r="W151" s="22">
        <f t="shared" si="426"/>
        <v>615938.40000000014</v>
      </c>
      <c r="X151" s="22">
        <f t="shared" si="426"/>
        <v>826823.52</v>
      </c>
      <c r="Y151" s="22">
        <f t="shared" si="426"/>
        <v>1082125.1520000002</v>
      </c>
      <c r="Z151" s="22">
        <f t="shared" si="426"/>
        <v>1391174.496</v>
      </c>
      <c r="AA151" s="22">
        <f t="shared" si="426"/>
        <v>1765258.5715199995</v>
      </c>
      <c r="AB151" s="22">
        <f t="shared" si="426"/>
        <v>2218029.2974079996</v>
      </c>
      <c r="AC151" s="5"/>
      <c r="AD151" s="163"/>
      <c r="AE151" s="163"/>
      <c r="AF151" s="20" t="s">
        <v>58</v>
      </c>
      <c r="AG151" s="22">
        <f t="shared" ref="AG151:AP151" si="427">AG141*AG$16</f>
        <v>81000</v>
      </c>
      <c r="AH151" s="22">
        <f t="shared" si="427"/>
        <v>179100.00000000003</v>
      </c>
      <c r="AI151" s="22">
        <f t="shared" si="427"/>
        <v>297900</v>
      </c>
      <c r="AJ151" s="22">
        <f t="shared" si="427"/>
        <v>441756.00000000006</v>
      </c>
      <c r="AK151" s="22">
        <f t="shared" si="427"/>
        <v>615938.40000000014</v>
      </c>
      <c r="AL151" s="22">
        <f t="shared" si="427"/>
        <v>826823.52</v>
      </c>
      <c r="AM151" s="22">
        <f t="shared" si="427"/>
        <v>1082125.1520000002</v>
      </c>
      <c r="AN151" s="22">
        <f t="shared" si="427"/>
        <v>1391174.496</v>
      </c>
      <c r="AO151" s="22">
        <f t="shared" si="427"/>
        <v>1765258.5715199995</v>
      </c>
      <c r="AP151" s="22">
        <f t="shared" si="427"/>
        <v>2218029.2974079996</v>
      </c>
      <c r="AQ151" s="5"/>
      <c r="AR151" s="163"/>
      <c r="AS151" s="163"/>
      <c r="AT151" s="20" t="s">
        <v>58</v>
      </c>
      <c r="AU151" s="22">
        <f t="shared" ref="AU151:BD151" si="428">AU141*AU$16</f>
        <v>81000</v>
      </c>
      <c r="AV151" s="22">
        <f t="shared" si="428"/>
        <v>179100.00000000003</v>
      </c>
      <c r="AW151" s="22">
        <f t="shared" si="428"/>
        <v>297900</v>
      </c>
      <c r="AX151" s="22">
        <f t="shared" si="428"/>
        <v>441756.00000000006</v>
      </c>
      <c r="AY151" s="22">
        <f t="shared" si="428"/>
        <v>615938.40000000014</v>
      </c>
      <c r="AZ151" s="22">
        <f t="shared" si="428"/>
        <v>826823.52</v>
      </c>
      <c r="BA151" s="22">
        <f t="shared" si="428"/>
        <v>1082125.1520000002</v>
      </c>
      <c r="BB151" s="22">
        <f t="shared" si="428"/>
        <v>1391174.496</v>
      </c>
      <c r="BC151" s="22">
        <f t="shared" si="428"/>
        <v>1765258.5715199995</v>
      </c>
      <c r="BD151" s="22">
        <f t="shared" si="428"/>
        <v>2218029.2974079996</v>
      </c>
      <c r="BE151" s="5"/>
      <c r="BF151" s="163"/>
      <c r="BG151" s="163"/>
      <c r="BH151" s="20" t="s">
        <v>58</v>
      </c>
      <c r="BI151" s="22">
        <f t="shared" ref="BI151:BR151" si="429">BI141*BI$16</f>
        <v>81000</v>
      </c>
      <c r="BJ151" s="22">
        <f t="shared" si="429"/>
        <v>179100.00000000003</v>
      </c>
      <c r="BK151" s="22">
        <f t="shared" si="429"/>
        <v>297900</v>
      </c>
      <c r="BL151" s="22">
        <f t="shared" si="429"/>
        <v>441756.00000000006</v>
      </c>
      <c r="BM151" s="22">
        <f t="shared" si="429"/>
        <v>615938.40000000014</v>
      </c>
      <c r="BN151" s="22">
        <f t="shared" si="429"/>
        <v>826823.52</v>
      </c>
      <c r="BO151" s="22">
        <f t="shared" si="429"/>
        <v>1082125.1520000002</v>
      </c>
      <c r="BP151" s="22">
        <f t="shared" si="429"/>
        <v>1391174.496</v>
      </c>
      <c r="BQ151" s="22">
        <f t="shared" si="429"/>
        <v>1765258.5715199995</v>
      </c>
      <c r="BR151" s="22">
        <f t="shared" si="429"/>
        <v>2218029.2974079996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357.14285714285705</v>
      </c>
      <c r="F155" s="28">
        <f t="shared" ref="F155:N155" si="430">F$99/10*$C155/(2+$E$12)</f>
        <v>297.61904761904771</v>
      </c>
      <c r="G155" s="28">
        <f t="shared" si="430"/>
        <v>248.01587301587293</v>
      </c>
      <c r="H155" s="28">
        <f t="shared" si="430"/>
        <v>206.67989417989426</v>
      </c>
      <c r="I155" s="28">
        <f t="shared" si="430"/>
        <v>172.23324514991177</v>
      </c>
      <c r="J155" s="28">
        <f t="shared" si="430"/>
        <v>143.52770429159335</v>
      </c>
      <c r="K155" s="28">
        <f t="shared" si="430"/>
        <v>119.60642024299425</v>
      </c>
      <c r="L155" s="28">
        <f t="shared" si="430"/>
        <v>99.67201686916188</v>
      </c>
      <c r="M155" s="28">
        <f t="shared" si="430"/>
        <v>83.060014057634788</v>
      </c>
      <c r="N155" s="28">
        <f t="shared" si="430"/>
        <v>69.216678381362556</v>
      </c>
      <c r="P155" s="164" t="s">
        <v>16</v>
      </c>
      <c r="Q155" s="166">
        <v>20000</v>
      </c>
      <c r="R155" s="58" t="s">
        <v>19</v>
      </c>
      <c r="S155" s="28">
        <f>S$99/10*$C155/(2+$E$12)</f>
        <v>357.14285714285705</v>
      </c>
      <c r="T155" s="28">
        <f t="shared" ref="T155:AB155" si="431">T$99/10*$C155/(2+$E$12)</f>
        <v>297.61904761904771</v>
      </c>
      <c r="U155" s="28">
        <f t="shared" si="431"/>
        <v>248.01587301587293</v>
      </c>
      <c r="V155" s="28">
        <f t="shared" si="431"/>
        <v>206.67989417989426</v>
      </c>
      <c r="W155" s="28">
        <f t="shared" si="431"/>
        <v>172.23324514991177</v>
      </c>
      <c r="X155" s="28">
        <f t="shared" si="431"/>
        <v>143.52770429159335</v>
      </c>
      <c r="Y155" s="28">
        <f t="shared" si="431"/>
        <v>119.60642024299425</v>
      </c>
      <c r="Z155" s="28">
        <f t="shared" si="431"/>
        <v>99.67201686916188</v>
      </c>
      <c r="AA155" s="28">
        <f t="shared" si="431"/>
        <v>83.060014057634788</v>
      </c>
      <c r="AB155" s="28">
        <f t="shared" si="431"/>
        <v>69.216678381362556</v>
      </c>
      <c r="AD155" s="164" t="s">
        <v>16</v>
      </c>
      <c r="AE155" s="166">
        <v>20000</v>
      </c>
      <c r="AF155" s="58" t="s">
        <v>19</v>
      </c>
      <c r="AG155" s="28">
        <f>AG$99/10*$C155/(2+$E$12)</f>
        <v>357.14285714285705</v>
      </c>
      <c r="AH155" s="28">
        <f t="shared" ref="AH155:AP155" si="432">AH$99/10*$C155/(2+$E$12)</f>
        <v>297.61904761904771</v>
      </c>
      <c r="AI155" s="28">
        <f t="shared" si="432"/>
        <v>248.01587301587293</v>
      </c>
      <c r="AJ155" s="28">
        <f t="shared" si="432"/>
        <v>206.67989417989426</v>
      </c>
      <c r="AK155" s="28">
        <f t="shared" si="432"/>
        <v>172.23324514991177</v>
      </c>
      <c r="AL155" s="28">
        <f t="shared" si="432"/>
        <v>143.52770429159335</v>
      </c>
      <c r="AM155" s="28">
        <f t="shared" si="432"/>
        <v>119.60642024299425</v>
      </c>
      <c r="AN155" s="28">
        <f t="shared" si="432"/>
        <v>99.67201686916188</v>
      </c>
      <c r="AO155" s="28">
        <f t="shared" si="432"/>
        <v>83.060014057634788</v>
      </c>
      <c r="AP155" s="28">
        <f t="shared" si="432"/>
        <v>69.216678381362556</v>
      </c>
      <c r="AR155" s="164" t="s">
        <v>16</v>
      </c>
      <c r="AS155" s="166">
        <v>20000</v>
      </c>
      <c r="AT155" s="58" t="s">
        <v>19</v>
      </c>
      <c r="AU155" s="28">
        <f>AU$99/10*$C155/(2+$E$12)</f>
        <v>357.14285714285705</v>
      </c>
      <c r="AV155" s="28">
        <f t="shared" ref="AV155:BD155" si="433">AV$99/10*$C155/(2+$E$12)</f>
        <v>297.61904761904771</v>
      </c>
      <c r="AW155" s="28">
        <f t="shared" si="433"/>
        <v>248.01587301587293</v>
      </c>
      <c r="AX155" s="28">
        <f t="shared" si="433"/>
        <v>206.67989417989426</v>
      </c>
      <c r="AY155" s="28">
        <f t="shared" si="433"/>
        <v>172.23324514991177</v>
      </c>
      <c r="AZ155" s="28">
        <f t="shared" si="433"/>
        <v>143.52770429159335</v>
      </c>
      <c r="BA155" s="28">
        <f t="shared" si="433"/>
        <v>119.60642024299425</v>
      </c>
      <c r="BB155" s="28">
        <f t="shared" si="433"/>
        <v>99.67201686916188</v>
      </c>
      <c r="BC155" s="28">
        <f t="shared" si="433"/>
        <v>83.060014057634788</v>
      </c>
      <c r="BD155" s="28">
        <f t="shared" si="433"/>
        <v>69.216678381362556</v>
      </c>
      <c r="BF155" s="164" t="s">
        <v>16</v>
      </c>
      <c r="BG155" s="166">
        <v>20000</v>
      </c>
      <c r="BH155" s="58" t="s">
        <v>19</v>
      </c>
      <c r="BI155" s="28">
        <f>BI$99/10*$C155/(2+$E$12)</f>
        <v>357.14285714285705</v>
      </c>
      <c r="BJ155" s="28">
        <f t="shared" ref="BJ155:BR155" si="434">BJ$99/10*$C155/(2+$E$12)</f>
        <v>297.61904761904771</v>
      </c>
      <c r="BK155" s="28">
        <f t="shared" si="434"/>
        <v>248.01587301587293</v>
      </c>
      <c r="BL155" s="28">
        <f t="shared" si="434"/>
        <v>206.67989417989426</v>
      </c>
      <c r="BM155" s="28">
        <f t="shared" si="434"/>
        <v>172.23324514991177</v>
      </c>
      <c r="BN155" s="28">
        <f t="shared" si="434"/>
        <v>143.52770429159335</v>
      </c>
      <c r="BO155" s="28">
        <f t="shared" si="434"/>
        <v>119.60642024299425</v>
      </c>
      <c r="BP155" s="28">
        <f t="shared" si="434"/>
        <v>99.67201686916188</v>
      </c>
      <c r="BQ155" s="28">
        <f t="shared" si="434"/>
        <v>83.060014057634788</v>
      </c>
      <c r="BR155" s="28">
        <f t="shared" si="434"/>
        <v>69.216678381362556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256.3381834215167</v>
      </c>
      <c r="J156" s="28"/>
      <c r="K156" s="28"/>
      <c r="L156" s="28"/>
      <c r="M156" s="28"/>
      <c r="N156" s="28">
        <f>SUM(E155:N155)/10</f>
        <v>179.67737509503303</v>
      </c>
      <c r="P156" s="163"/>
      <c r="Q156" s="162"/>
      <c r="R156" s="20" t="s">
        <v>22</v>
      </c>
      <c r="S156" s="28"/>
      <c r="T156" s="28"/>
      <c r="U156" s="28"/>
      <c r="V156" s="28"/>
      <c r="W156" s="28">
        <f>SUM(S155:W155)/5</f>
        <v>256.3381834215167</v>
      </c>
      <c r="X156" s="28"/>
      <c r="Y156" s="28"/>
      <c r="Z156" s="28"/>
      <c r="AA156" s="28"/>
      <c r="AB156" s="28">
        <f>SUM(S155:AB155)/10</f>
        <v>179.67737509503303</v>
      </c>
      <c r="AD156" s="163"/>
      <c r="AE156" s="162"/>
      <c r="AF156" s="20" t="s">
        <v>22</v>
      </c>
      <c r="AG156" s="28"/>
      <c r="AH156" s="28"/>
      <c r="AI156" s="28"/>
      <c r="AJ156" s="28"/>
      <c r="AK156" s="28">
        <f>SUM(AG155:AK155)/5</f>
        <v>256.3381834215167</v>
      </c>
      <c r="AL156" s="28"/>
      <c r="AM156" s="28"/>
      <c r="AN156" s="28"/>
      <c r="AO156" s="28"/>
      <c r="AP156" s="28">
        <f>SUM(AG155:AP155)/10</f>
        <v>179.67737509503303</v>
      </c>
      <c r="AR156" s="163"/>
      <c r="AS156" s="162"/>
      <c r="AT156" s="20" t="s">
        <v>22</v>
      </c>
      <c r="AU156" s="28"/>
      <c r="AV156" s="28"/>
      <c r="AW156" s="28"/>
      <c r="AX156" s="28"/>
      <c r="AY156" s="28">
        <f>SUM(AU155:AY155)/5</f>
        <v>256.3381834215167</v>
      </c>
      <c r="AZ156" s="28"/>
      <c r="BA156" s="28"/>
      <c r="BB156" s="28"/>
      <c r="BC156" s="28"/>
      <c r="BD156" s="28">
        <f>SUM(AU155:BD155)/10</f>
        <v>179.67737509503303</v>
      </c>
      <c r="BF156" s="163"/>
      <c r="BG156" s="162"/>
      <c r="BH156" s="20" t="s">
        <v>22</v>
      </c>
      <c r="BI156" s="28"/>
      <c r="BJ156" s="28"/>
      <c r="BK156" s="28"/>
      <c r="BL156" s="28"/>
      <c r="BM156" s="28">
        <f>SUM(BI155:BM155)/5</f>
        <v>256.3381834215167</v>
      </c>
      <c r="BN156" s="28"/>
      <c r="BO156" s="28"/>
      <c r="BP156" s="28"/>
      <c r="BQ156" s="28"/>
      <c r="BR156" s="28">
        <f>SUM(BI155:BR155)/10</f>
        <v>179.67737509503303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357.14285714285717</v>
      </c>
      <c r="F157" s="28">
        <f t="shared" ref="F157:N157" si="435">F$100/10*$C155/(2+$E$12)</f>
        <v>654.76190476190482</v>
      </c>
      <c r="G157" s="28">
        <f t="shared" si="435"/>
        <v>902.77777777777771</v>
      </c>
      <c r="H157" s="28">
        <f t="shared" si="435"/>
        <v>1109.4576719576721</v>
      </c>
      <c r="I157" s="28">
        <f t="shared" si="435"/>
        <v>1281.690917107584</v>
      </c>
      <c r="J157" s="28">
        <f t="shared" si="435"/>
        <v>1425.218621399177</v>
      </c>
      <c r="K157" s="28">
        <f t="shared" si="435"/>
        <v>1544.8250416421713</v>
      </c>
      <c r="L157" s="28">
        <f t="shared" si="435"/>
        <v>1644.4970585113333</v>
      </c>
      <c r="M157" s="28">
        <f t="shared" si="435"/>
        <v>1727.5570725689679</v>
      </c>
      <c r="N157" s="28">
        <f t="shared" si="435"/>
        <v>1796.7737509503306</v>
      </c>
      <c r="P157" s="163"/>
      <c r="Q157" s="162"/>
      <c r="R157" s="20" t="s">
        <v>52</v>
      </c>
      <c r="S157" s="28">
        <f>S$100/10*$C155/(2+$E$12)</f>
        <v>357.14285714285717</v>
      </c>
      <c r="T157" s="28">
        <f t="shared" ref="T157:AB157" si="436">T$100/10*$C155/(2+$E$12)</f>
        <v>654.76190476190482</v>
      </c>
      <c r="U157" s="28">
        <f t="shared" si="436"/>
        <v>902.77777777777771</v>
      </c>
      <c r="V157" s="28">
        <f t="shared" si="436"/>
        <v>1109.4576719576721</v>
      </c>
      <c r="W157" s="28">
        <f t="shared" si="436"/>
        <v>1281.690917107584</v>
      </c>
      <c r="X157" s="28">
        <f t="shared" si="436"/>
        <v>1425.218621399177</v>
      </c>
      <c r="Y157" s="28">
        <f t="shared" si="436"/>
        <v>1544.8250416421713</v>
      </c>
      <c r="Z157" s="28">
        <f t="shared" si="436"/>
        <v>1644.4970585113333</v>
      </c>
      <c r="AA157" s="28">
        <f t="shared" si="436"/>
        <v>1727.5570725689679</v>
      </c>
      <c r="AB157" s="28">
        <f t="shared" si="436"/>
        <v>1796.7737509503306</v>
      </c>
      <c r="AD157" s="163"/>
      <c r="AE157" s="162"/>
      <c r="AF157" s="20" t="s">
        <v>52</v>
      </c>
      <c r="AG157" s="28">
        <f>AG$100/10*$C155/(2+$E$12)</f>
        <v>357.14285714285717</v>
      </c>
      <c r="AH157" s="28">
        <f t="shared" ref="AH157:AP157" si="437">AH$100/10*$C155/(2+$E$12)</f>
        <v>654.76190476190482</v>
      </c>
      <c r="AI157" s="28">
        <f t="shared" si="437"/>
        <v>902.77777777777771</v>
      </c>
      <c r="AJ157" s="28">
        <f t="shared" si="437"/>
        <v>1109.4576719576721</v>
      </c>
      <c r="AK157" s="28">
        <f t="shared" si="437"/>
        <v>1281.690917107584</v>
      </c>
      <c r="AL157" s="28">
        <f t="shared" si="437"/>
        <v>1425.218621399177</v>
      </c>
      <c r="AM157" s="28">
        <f t="shared" si="437"/>
        <v>1544.8250416421713</v>
      </c>
      <c r="AN157" s="28">
        <f t="shared" si="437"/>
        <v>1644.4970585113333</v>
      </c>
      <c r="AO157" s="28">
        <f t="shared" si="437"/>
        <v>1727.5570725689679</v>
      </c>
      <c r="AP157" s="28">
        <f t="shared" si="437"/>
        <v>1796.7737509503306</v>
      </c>
      <c r="AR157" s="163"/>
      <c r="AS157" s="162"/>
      <c r="AT157" s="20" t="s">
        <v>52</v>
      </c>
      <c r="AU157" s="28">
        <f>AU$100/10*$C155/(2+$E$12)</f>
        <v>357.14285714285717</v>
      </c>
      <c r="AV157" s="28">
        <f t="shared" ref="AV157:BD157" si="438">AV$100/10*$C155/(2+$E$12)</f>
        <v>654.76190476190482</v>
      </c>
      <c r="AW157" s="28">
        <f t="shared" si="438"/>
        <v>902.77777777777771</v>
      </c>
      <c r="AX157" s="28">
        <f t="shared" si="438"/>
        <v>1109.4576719576721</v>
      </c>
      <c r="AY157" s="28">
        <f t="shared" si="438"/>
        <v>1281.690917107584</v>
      </c>
      <c r="AZ157" s="28">
        <f t="shared" si="438"/>
        <v>1425.218621399177</v>
      </c>
      <c r="BA157" s="28">
        <f t="shared" si="438"/>
        <v>1544.8250416421713</v>
      </c>
      <c r="BB157" s="28">
        <f t="shared" si="438"/>
        <v>1644.4970585113333</v>
      </c>
      <c r="BC157" s="28">
        <f t="shared" si="438"/>
        <v>1727.5570725689679</v>
      </c>
      <c r="BD157" s="28">
        <f t="shared" si="438"/>
        <v>1796.7737509503306</v>
      </c>
      <c r="BF157" s="163"/>
      <c r="BG157" s="162"/>
      <c r="BH157" s="20" t="s">
        <v>52</v>
      </c>
      <c r="BI157" s="28">
        <f>BI$100/10*$C155/(2+$E$12)</f>
        <v>357.14285714285717</v>
      </c>
      <c r="BJ157" s="28">
        <f t="shared" ref="BJ157:BR157" si="439">BJ$100/10*$C155/(2+$E$12)</f>
        <v>654.76190476190482</v>
      </c>
      <c r="BK157" s="28">
        <f t="shared" si="439"/>
        <v>902.77777777777771</v>
      </c>
      <c r="BL157" s="28">
        <f t="shared" si="439"/>
        <v>1109.4576719576721</v>
      </c>
      <c r="BM157" s="28">
        <f t="shared" si="439"/>
        <v>1281.690917107584</v>
      </c>
      <c r="BN157" s="28">
        <f t="shared" si="439"/>
        <v>1425.218621399177</v>
      </c>
      <c r="BO157" s="28">
        <f t="shared" si="439"/>
        <v>1544.8250416421713</v>
      </c>
      <c r="BP157" s="28">
        <f t="shared" si="439"/>
        <v>1644.4970585113333</v>
      </c>
      <c r="BQ157" s="28">
        <f t="shared" si="439"/>
        <v>1727.5570725689679</v>
      </c>
      <c r="BR157" s="28">
        <f t="shared" si="439"/>
        <v>1796.7737509503306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7142.8571428571404</v>
      </c>
      <c r="F158" s="28">
        <f t="shared" ref="F158:N158" si="440">F$99/10*$C158/(2+$E$12)</f>
        <v>5952.3809523809541</v>
      </c>
      <c r="G158" s="28">
        <f t="shared" si="440"/>
        <v>4960.3174603174584</v>
      </c>
      <c r="H158" s="28">
        <f t="shared" si="440"/>
        <v>4133.5978835978849</v>
      </c>
      <c r="I158" s="28">
        <f t="shared" si="440"/>
        <v>3444.6649029982359</v>
      </c>
      <c r="J158" s="28">
        <f t="shared" si="440"/>
        <v>2870.5540858318673</v>
      </c>
      <c r="K158" s="28">
        <f t="shared" si="440"/>
        <v>2392.128404859885</v>
      </c>
      <c r="L158" s="28">
        <f t="shared" si="440"/>
        <v>1993.4403373832374</v>
      </c>
      <c r="M158" s="28">
        <f t="shared" si="440"/>
        <v>1661.2002811526957</v>
      </c>
      <c r="N158" s="28">
        <f t="shared" si="440"/>
        <v>1384.3335676272511</v>
      </c>
      <c r="P158" s="163"/>
      <c r="Q158" s="162">
        <v>400000</v>
      </c>
      <c r="R158" s="58" t="s">
        <v>19</v>
      </c>
      <c r="S158" s="28">
        <f>S$99/10*$C158/(2+$E$12)</f>
        <v>7142.8571428571404</v>
      </c>
      <c r="T158" s="28">
        <f t="shared" ref="T158:AB158" si="441">T$99/10*$C158/(2+$E$12)</f>
        <v>5952.3809523809541</v>
      </c>
      <c r="U158" s="28">
        <f t="shared" si="441"/>
        <v>4960.3174603174584</v>
      </c>
      <c r="V158" s="28">
        <f t="shared" si="441"/>
        <v>4133.5978835978849</v>
      </c>
      <c r="W158" s="28">
        <f t="shared" si="441"/>
        <v>3444.6649029982359</v>
      </c>
      <c r="X158" s="28">
        <f t="shared" si="441"/>
        <v>2870.5540858318673</v>
      </c>
      <c r="Y158" s="28">
        <f t="shared" si="441"/>
        <v>2392.128404859885</v>
      </c>
      <c r="Z158" s="28">
        <f t="shared" si="441"/>
        <v>1993.4403373832374</v>
      </c>
      <c r="AA158" s="28">
        <f t="shared" si="441"/>
        <v>1661.2002811526957</v>
      </c>
      <c r="AB158" s="28">
        <f t="shared" si="441"/>
        <v>1384.3335676272511</v>
      </c>
      <c r="AD158" s="163"/>
      <c r="AE158" s="162">
        <v>400000</v>
      </c>
      <c r="AF158" s="58" t="s">
        <v>19</v>
      </c>
      <c r="AG158" s="28">
        <f>AG$99/10*$C158/(2+$E$12)</f>
        <v>7142.8571428571404</v>
      </c>
      <c r="AH158" s="28">
        <f t="shared" ref="AH158:AP158" si="442">AH$99/10*$C158/(2+$E$12)</f>
        <v>5952.3809523809541</v>
      </c>
      <c r="AI158" s="28">
        <f t="shared" si="442"/>
        <v>4960.3174603174584</v>
      </c>
      <c r="AJ158" s="28">
        <f t="shared" si="442"/>
        <v>4133.5978835978849</v>
      </c>
      <c r="AK158" s="28">
        <f t="shared" si="442"/>
        <v>3444.6649029982359</v>
      </c>
      <c r="AL158" s="28">
        <f t="shared" si="442"/>
        <v>2870.5540858318673</v>
      </c>
      <c r="AM158" s="28">
        <f t="shared" si="442"/>
        <v>2392.128404859885</v>
      </c>
      <c r="AN158" s="28">
        <f t="shared" si="442"/>
        <v>1993.4403373832374</v>
      </c>
      <c r="AO158" s="28">
        <f t="shared" si="442"/>
        <v>1661.2002811526957</v>
      </c>
      <c r="AP158" s="28">
        <f t="shared" si="442"/>
        <v>1384.3335676272511</v>
      </c>
      <c r="AR158" s="163"/>
      <c r="AS158" s="162">
        <v>400000</v>
      </c>
      <c r="AT158" s="58" t="s">
        <v>19</v>
      </c>
      <c r="AU158" s="28">
        <f>AU$99/10*$C158/(2+$E$12)</f>
        <v>7142.8571428571404</v>
      </c>
      <c r="AV158" s="28">
        <f t="shared" ref="AV158:BD158" si="443">AV$99/10*$C158/(2+$E$12)</f>
        <v>5952.3809523809541</v>
      </c>
      <c r="AW158" s="28">
        <f t="shared" si="443"/>
        <v>4960.3174603174584</v>
      </c>
      <c r="AX158" s="28">
        <f t="shared" si="443"/>
        <v>4133.5978835978849</v>
      </c>
      <c r="AY158" s="28">
        <f t="shared" si="443"/>
        <v>3444.6649029982359</v>
      </c>
      <c r="AZ158" s="28">
        <f t="shared" si="443"/>
        <v>2870.5540858318673</v>
      </c>
      <c r="BA158" s="28">
        <f t="shared" si="443"/>
        <v>2392.128404859885</v>
      </c>
      <c r="BB158" s="28">
        <f t="shared" si="443"/>
        <v>1993.4403373832374</v>
      </c>
      <c r="BC158" s="28">
        <f t="shared" si="443"/>
        <v>1661.2002811526957</v>
      </c>
      <c r="BD158" s="28">
        <f t="shared" si="443"/>
        <v>1384.3335676272511</v>
      </c>
      <c r="BF158" s="163"/>
      <c r="BG158" s="162">
        <v>400000</v>
      </c>
      <c r="BH158" s="58" t="s">
        <v>19</v>
      </c>
      <c r="BI158" s="28">
        <f>BI$99/10*$C158/(2+$E$12)</f>
        <v>7142.8571428571404</v>
      </c>
      <c r="BJ158" s="28">
        <f t="shared" ref="BJ158:BR158" si="444">BJ$99/10*$C158/(2+$E$12)</f>
        <v>5952.3809523809541</v>
      </c>
      <c r="BK158" s="28">
        <f t="shared" si="444"/>
        <v>4960.3174603174584</v>
      </c>
      <c r="BL158" s="28">
        <f t="shared" si="444"/>
        <v>4133.5978835978849</v>
      </c>
      <c r="BM158" s="28">
        <f t="shared" si="444"/>
        <v>3444.6649029982359</v>
      </c>
      <c r="BN158" s="28">
        <f t="shared" si="444"/>
        <v>2870.5540858318673</v>
      </c>
      <c r="BO158" s="28">
        <f t="shared" si="444"/>
        <v>2392.128404859885</v>
      </c>
      <c r="BP158" s="28">
        <f t="shared" si="444"/>
        <v>1993.4403373832374</v>
      </c>
      <c r="BQ158" s="28">
        <f t="shared" si="444"/>
        <v>1661.2002811526957</v>
      </c>
      <c r="BR158" s="28">
        <f t="shared" si="444"/>
        <v>1384.3335676272511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5126.7636684303352</v>
      </c>
      <c r="J159" s="28"/>
      <c r="K159" s="28"/>
      <c r="L159" s="28"/>
      <c r="M159" s="28"/>
      <c r="N159" s="28">
        <f>SUM(E158:N158)/10</f>
        <v>3593.5475019006617</v>
      </c>
      <c r="P159" s="163"/>
      <c r="Q159" s="162"/>
      <c r="R159" s="20" t="s">
        <v>22</v>
      </c>
      <c r="S159" s="28"/>
      <c r="T159" s="28"/>
      <c r="U159" s="28"/>
      <c r="V159" s="28"/>
      <c r="W159" s="28">
        <f>SUM(S158:W158)/5</f>
        <v>5126.7636684303352</v>
      </c>
      <c r="X159" s="28"/>
      <c r="Y159" s="28"/>
      <c r="Z159" s="28"/>
      <c r="AA159" s="28"/>
      <c r="AB159" s="28">
        <f>SUM(S158:AB158)/10</f>
        <v>3593.5475019006617</v>
      </c>
      <c r="AD159" s="163"/>
      <c r="AE159" s="162"/>
      <c r="AF159" s="20" t="s">
        <v>22</v>
      </c>
      <c r="AG159" s="28"/>
      <c r="AH159" s="28"/>
      <c r="AI159" s="28"/>
      <c r="AJ159" s="28"/>
      <c r="AK159" s="28">
        <f>SUM(AG158:AK158)/5</f>
        <v>5126.7636684303352</v>
      </c>
      <c r="AL159" s="28"/>
      <c r="AM159" s="28"/>
      <c r="AN159" s="28"/>
      <c r="AO159" s="28"/>
      <c r="AP159" s="28">
        <f>SUM(AG158:AP158)/10</f>
        <v>3593.5475019006617</v>
      </c>
      <c r="AR159" s="163"/>
      <c r="AS159" s="162"/>
      <c r="AT159" s="20" t="s">
        <v>22</v>
      </c>
      <c r="AU159" s="28"/>
      <c r="AV159" s="28"/>
      <c r="AW159" s="28"/>
      <c r="AX159" s="28"/>
      <c r="AY159" s="28">
        <f>SUM(AU158:AY158)/5</f>
        <v>5126.7636684303352</v>
      </c>
      <c r="AZ159" s="28"/>
      <c r="BA159" s="28"/>
      <c r="BB159" s="28"/>
      <c r="BC159" s="28"/>
      <c r="BD159" s="28">
        <f>SUM(AU158:BD158)/10</f>
        <v>3593.5475019006617</v>
      </c>
      <c r="BF159" s="163"/>
      <c r="BG159" s="162"/>
      <c r="BH159" s="20" t="s">
        <v>22</v>
      </c>
      <c r="BI159" s="28"/>
      <c r="BJ159" s="28"/>
      <c r="BK159" s="28"/>
      <c r="BL159" s="28"/>
      <c r="BM159" s="28">
        <f>SUM(BI158:BM158)/5</f>
        <v>5126.7636684303352</v>
      </c>
      <c r="BN159" s="28"/>
      <c r="BO159" s="28"/>
      <c r="BP159" s="28"/>
      <c r="BQ159" s="28"/>
      <c r="BR159" s="28">
        <f>SUM(BI158:BR158)/10</f>
        <v>3593.5475019006617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7142.8571428571431</v>
      </c>
      <c r="F160" s="28">
        <f t="shared" ref="F160:N160" si="445">F$100/10*$C158/(2+$E$12)</f>
        <v>13095.238095238095</v>
      </c>
      <c r="G160" s="28">
        <f t="shared" si="445"/>
        <v>18055.555555555555</v>
      </c>
      <c r="H160" s="28">
        <f t="shared" si="445"/>
        <v>22189.153439153444</v>
      </c>
      <c r="I160" s="28">
        <f t="shared" si="445"/>
        <v>25633.818342151677</v>
      </c>
      <c r="J160" s="28">
        <f t="shared" si="445"/>
        <v>28504.372427983537</v>
      </c>
      <c r="K160" s="28">
        <f t="shared" si="445"/>
        <v>30896.500832843427</v>
      </c>
      <c r="L160" s="28">
        <f t="shared" si="445"/>
        <v>32889.941170226666</v>
      </c>
      <c r="M160" s="28">
        <f t="shared" si="445"/>
        <v>34551.141451379357</v>
      </c>
      <c r="N160" s="28">
        <f t="shared" si="445"/>
        <v>35935.475019006612</v>
      </c>
      <c r="P160" s="163"/>
      <c r="Q160" s="162"/>
      <c r="R160" s="20" t="s">
        <v>52</v>
      </c>
      <c r="S160" s="28">
        <f>S$100/10*$C158/(2+$E$12)</f>
        <v>7142.8571428571431</v>
      </c>
      <c r="T160" s="28">
        <f t="shared" ref="T160:AB160" si="446">T$100/10*$C158/(2+$E$12)</f>
        <v>13095.238095238095</v>
      </c>
      <c r="U160" s="28">
        <f t="shared" si="446"/>
        <v>18055.555555555555</v>
      </c>
      <c r="V160" s="28">
        <f t="shared" si="446"/>
        <v>22189.153439153444</v>
      </c>
      <c r="W160" s="28">
        <f t="shared" si="446"/>
        <v>25633.818342151677</v>
      </c>
      <c r="X160" s="28">
        <f t="shared" si="446"/>
        <v>28504.372427983537</v>
      </c>
      <c r="Y160" s="28">
        <f t="shared" si="446"/>
        <v>30896.500832843427</v>
      </c>
      <c r="Z160" s="28">
        <f t="shared" si="446"/>
        <v>32889.941170226666</v>
      </c>
      <c r="AA160" s="28">
        <f t="shared" si="446"/>
        <v>34551.141451379357</v>
      </c>
      <c r="AB160" s="28">
        <f t="shared" si="446"/>
        <v>35935.475019006612</v>
      </c>
      <c r="AD160" s="163"/>
      <c r="AE160" s="162"/>
      <c r="AF160" s="20" t="s">
        <v>52</v>
      </c>
      <c r="AG160" s="28">
        <f>AG$100/10*$C158/(2+$E$12)</f>
        <v>7142.8571428571431</v>
      </c>
      <c r="AH160" s="28">
        <f t="shared" ref="AH160:AP160" si="447">AH$100/10*$C158/(2+$E$12)</f>
        <v>13095.238095238095</v>
      </c>
      <c r="AI160" s="28">
        <f t="shared" si="447"/>
        <v>18055.555555555555</v>
      </c>
      <c r="AJ160" s="28">
        <f t="shared" si="447"/>
        <v>22189.153439153444</v>
      </c>
      <c r="AK160" s="28">
        <f t="shared" si="447"/>
        <v>25633.818342151677</v>
      </c>
      <c r="AL160" s="28">
        <f t="shared" si="447"/>
        <v>28504.372427983537</v>
      </c>
      <c r="AM160" s="28">
        <f t="shared" si="447"/>
        <v>30896.500832843427</v>
      </c>
      <c r="AN160" s="28">
        <f t="shared" si="447"/>
        <v>32889.941170226666</v>
      </c>
      <c r="AO160" s="28">
        <f t="shared" si="447"/>
        <v>34551.141451379357</v>
      </c>
      <c r="AP160" s="28">
        <f t="shared" si="447"/>
        <v>35935.475019006612</v>
      </c>
      <c r="AR160" s="163"/>
      <c r="AS160" s="162"/>
      <c r="AT160" s="20" t="s">
        <v>52</v>
      </c>
      <c r="AU160" s="28">
        <f>AU$100/10*$C158/(2+$E$12)</f>
        <v>7142.8571428571431</v>
      </c>
      <c r="AV160" s="28">
        <f t="shared" ref="AV160:BD160" si="448">AV$100/10*$C158/(2+$E$12)</f>
        <v>13095.238095238095</v>
      </c>
      <c r="AW160" s="28">
        <f t="shared" si="448"/>
        <v>18055.555555555555</v>
      </c>
      <c r="AX160" s="28">
        <f t="shared" si="448"/>
        <v>22189.153439153444</v>
      </c>
      <c r="AY160" s="28">
        <f t="shared" si="448"/>
        <v>25633.818342151677</v>
      </c>
      <c r="AZ160" s="28">
        <f t="shared" si="448"/>
        <v>28504.372427983537</v>
      </c>
      <c r="BA160" s="28">
        <f t="shared" si="448"/>
        <v>30896.500832843427</v>
      </c>
      <c r="BB160" s="28">
        <f t="shared" si="448"/>
        <v>32889.941170226666</v>
      </c>
      <c r="BC160" s="28">
        <f t="shared" si="448"/>
        <v>34551.141451379357</v>
      </c>
      <c r="BD160" s="28">
        <f t="shared" si="448"/>
        <v>35935.475019006612</v>
      </c>
      <c r="BF160" s="163"/>
      <c r="BG160" s="162"/>
      <c r="BH160" s="20" t="s">
        <v>52</v>
      </c>
      <c r="BI160" s="28">
        <f>BI$100/10*$C158/(2+$E$12)</f>
        <v>7142.8571428571431</v>
      </c>
      <c r="BJ160" s="28">
        <f t="shared" ref="BJ160:BR160" si="449">BJ$100/10*$C158/(2+$E$12)</f>
        <v>13095.238095238095</v>
      </c>
      <c r="BK160" s="28">
        <f t="shared" si="449"/>
        <v>18055.555555555555</v>
      </c>
      <c r="BL160" s="28">
        <f t="shared" si="449"/>
        <v>22189.153439153444</v>
      </c>
      <c r="BM160" s="28">
        <f t="shared" si="449"/>
        <v>25633.818342151677</v>
      </c>
      <c r="BN160" s="28">
        <f t="shared" si="449"/>
        <v>28504.372427983537</v>
      </c>
      <c r="BO160" s="28">
        <f t="shared" si="449"/>
        <v>30896.500832843427</v>
      </c>
      <c r="BP160" s="28">
        <f t="shared" si="449"/>
        <v>32889.941170226666</v>
      </c>
      <c r="BQ160" s="28">
        <f t="shared" si="449"/>
        <v>34551.141451379357</v>
      </c>
      <c r="BR160" s="28">
        <f t="shared" si="449"/>
        <v>35935.475019006612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17857.142857142851</v>
      </c>
      <c r="F161" s="30">
        <f t="shared" ref="F161:N161" si="450">F$99/10*$C$161/(2+$E$12)</f>
        <v>14880.952380952385</v>
      </c>
      <c r="G161" s="30">
        <f t="shared" si="450"/>
        <v>12400.793650793645</v>
      </c>
      <c r="H161" s="30">
        <f t="shared" si="450"/>
        <v>10333.994708994713</v>
      </c>
      <c r="I161" s="30">
        <f t="shared" si="450"/>
        <v>8611.6622574955891</v>
      </c>
      <c r="J161" s="30">
        <f t="shared" si="450"/>
        <v>7176.3852145796682</v>
      </c>
      <c r="K161" s="30">
        <f t="shared" si="450"/>
        <v>5980.3210121497123</v>
      </c>
      <c r="L161" s="30">
        <f t="shared" si="450"/>
        <v>4983.6008434580935</v>
      </c>
      <c r="M161" s="30">
        <f t="shared" si="450"/>
        <v>4153.000702881739</v>
      </c>
      <c r="N161" s="30">
        <f t="shared" si="450"/>
        <v>3460.8339190681277</v>
      </c>
      <c r="P161" s="165"/>
      <c r="Q161" s="161">
        <v>1000000</v>
      </c>
      <c r="R161" s="16" t="s">
        <v>19</v>
      </c>
      <c r="S161" s="30">
        <f>S$99/10*$C$161/(2+$E$12)</f>
        <v>17857.142857142851</v>
      </c>
      <c r="T161" s="30">
        <f t="shared" ref="T161:AB161" si="451">T$99/10*$C$161/(2+$E$12)</f>
        <v>14880.952380952385</v>
      </c>
      <c r="U161" s="30">
        <f t="shared" si="451"/>
        <v>12400.793650793645</v>
      </c>
      <c r="V161" s="30">
        <f t="shared" si="451"/>
        <v>10333.994708994713</v>
      </c>
      <c r="W161" s="30">
        <f t="shared" si="451"/>
        <v>8611.6622574955891</v>
      </c>
      <c r="X161" s="30">
        <f t="shared" si="451"/>
        <v>7176.3852145796682</v>
      </c>
      <c r="Y161" s="30">
        <f t="shared" si="451"/>
        <v>5980.3210121497123</v>
      </c>
      <c r="Z161" s="30">
        <f t="shared" si="451"/>
        <v>4983.6008434580935</v>
      </c>
      <c r="AA161" s="30">
        <f t="shared" si="451"/>
        <v>4153.000702881739</v>
      </c>
      <c r="AB161" s="30">
        <f t="shared" si="451"/>
        <v>3460.8339190681277</v>
      </c>
      <c r="AD161" s="165"/>
      <c r="AE161" s="161">
        <v>1000000</v>
      </c>
      <c r="AF161" s="16" t="s">
        <v>19</v>
      </c>
      <c r="AG161" s="30">
        <f>AG$99/10*$C$161/(2+$E$12)</f>
        <v>17857.142857142851</v>
      </c>
      <c r="AH161" s="30">
        <f t="shared" ref="AH161:AP161" si="452">AH$99/10*$C$161/(2+$E$12)</f>
        <v>14880.952380952385</v>
      </c>
      <c r="AI161" s="30">
        <f t="shared" si="452"/>
        <v>12400.793650793645</v>
      </c>
      <c r="AJ161" s="30">
        <f t="shared" si="452"/>
        <v>10333.994708994713</v>
      </c>
      <c r="AK161" s="30">
        <f t="shared" si="452"/>
        <v>8611.6622574955891</v>
      </c>
      <c r="AL161" s="30">
        <f t="shared" si="452"/>
        <v>7176.3852145796682</v>
      </c>
      <c r="AM161" s="30">
        <f t="shared" si="452"/>
        <v>5980.3210121497123</v>
      </c>
      <c r="AN161" s="30">
        <f t="shared" si="452"/>
        <v>4983.6008434580935</v>
      </c>
      <c r="AO161" s="30">
        <f t="shared" si="452"/>
        <v>4153.000702881739</v>
      </c>
      <c r="AP161" s="30">
        <f t="shared" si="452"/>
        <v>3460.8339190681277</v>
      </c>
      <c r="AR161" s="165"/>
      <c r="AS161" s="161">
        <v>1000000</v>
      </c>
      <c r="AT161" s="16" t="s">
        <v>19</v>
      </c>
      <c r="AU161" s="30">
        <f>AU$99/10*$C$161/(2+$E$12)</f>
        <v>17857.142857142851</v>
      </c>
      <c r="AV161" s="30">
        <f t="shared" ref="AV161:BD161" si="453">AV$99/10*$C$161/(2+$E$12)</f>
        <v>14880.952380952385</v>
      </c>
      <c r="AW161" s="30">
        <f t="shared" si="453"/>
        <v>12400.793650793645</v>
      </c>
      <c r="AX161" s="30">
        <f t="shared" si="453"/>
        <v>10333.994708994713</v>
      </c>
      <c r="AY161" s="30">
        <f t="shared" si="453"/>
        <v>8611.6622574955891</v>
      </c>
      <c r="AZ161" s="30">
        <f t="shared" si="453"/>
        <v>7176.3852145796682</v>
      </c>
      <c r="BA161" s="30">
        <f t="shared" si="453"/>
        <v>5980.3210121497123</v>
      </c>
      <c r="BB161" s="30">
        <f t="shared" si="453"/>
        <v>4983.6008434580935</v>
      </c>
      <c r="BC161" s="30">
        <f t="shared" si="453"/>
        <v>4153.000702881739</v>
      </c>
      <c r="BD161" s="30">
        <f t="shared" si="453"/>
        <v>3460.8339190681277</v>
      </c>
      <c r="BF161" s="165"/>
      <c r="BG161" s="161">
        <v>1000000</v>
      </c>
      <c r="BH161" s="16" t="s">
        <v>19</v>
      </c>
      <c r="BI161" s="30">
        <f>BI$99/10*$C$161/(2+$E$12)</f>
        <v>17857.142857142851</v>
      </c>
      <c r="BJ161" s="30">
        <f t="shared" ref="BJ161:BR161" si="454">BJ$99/10*$C$161/(2+$E$12)</f>
        <v>14880.952380952385</v>
      </c>
      <c r="BK161" s="30">
        <f t="shared" si="454"/>
        <v>12400.793650793645</v>
      </c>
      <c r="BL161" s="30">
        <f t="shared" si="454"/>
        <v>10333.994708994713</v>
      </c>
      <c r="BM161" s="30">
        <f t="shared" si="454"/>
        <v>8611.6622574955891</v>
      </c>
      <c r="BN161" s="30">
        <f t="shared" si="454"/>
        <v>7176.3852145796682</v>
      </c>
      <c r="BO161" s="30">
        <f t="shared" si="454"/>
        <v>5980.3210121497123</v>
      </c>
      <c r="BP161" s="30">
        <f t="shared" si="454"/>
        <v>4983.6008434580935</v>
      </c>
      <c r="BQ161" s="30">
        <f t="shared" si="454"/>
        <v>4153.000702881739</v>
      </c>
      <c r="BR161" s="30">
        <f t="shared" si="454"/>
        <v>3460.8339190681277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12816.909171075838</v>
      </c>
      <c r="J162" s="30"/>
      <c r="K162" s="30"/>
      <c r="L162" s="30"/>
      <c r="M162" s="30"/>
      <c r="N162" s="30">
        <f>SUM(E161:N161)/10</f>
        <v>8983.8687547516511</v>
      </c>
      <c r="P162" s="165"/>
      <c r="Q162" s="161"/>
      <c r="R162" s="16" t="s">
        <v>22</v>
      </c>
      <c r="S162" s="30"/>
      <c r="T162" s="30"/>
      <c r="U162" s="30"/>
      <c r="V162" s="30"/>
      <c r="W162" s="30">
        <f>SUM(S161:W161)/5</f>
        <v>12816.909171075838</v>
      </c>
      <c r="X162" s="30"/>
      <c r="Y162" s="30"/>
      <c r="Z162" s="30"/>
      <c r="AA162" s="30"/>
      <c r="AB162" s="30">
        <f>SUM(S161:AB161)/10</f>
        <v>8983.8687547516511</v>
      </c>
      <c r="AD162" s="165"/>
      <c r="AE162" s="161"/>
      <c r="AF162" s="16" t="s">
        <v>22</v>
      </c>
      <c r="AG162" s="30"/>
      <c r="AH162" s="30"/>
      <c r="AI162" s="30"/>
      <c r="AJ162" s="30"/>
      <c r="AK162" s="30">
        <f>SUM(AG161:AK161)/5</f>
        <v>12816.909171075838</v>
      </c>
      <c r="AL162" s="30"/>
      <c r="AM162" s="30"/>
      <c r="AN162" s="30"/>
      <c r="AO162" s="30"/>
      <c r="AP162" s="30">
        <f>SUM(AG161:AP161)/10</f>
        <v>8983.8687547516511</v>
      </c>
      <c r="AR162" s="165"/>
      <c r="AS162" s="161"/>
      <c r="AT162" s="16" t="s">
        <v>22</v>
      </c>
      <c r="AU162" s="30"/>
      <c r="AV162" s="30"/>
      <c r="AW162" s="30"/>
      <c r="AX162" s="30"/>
      <c r="AY162" s="30">
        <f>SUM(AU161:AY161)/5</f>
        <v>12816.909171075838</v>
      </c>
      <c r="AZ162" s="30"/>
      <c r="BA162" s="30"/>
      <c r="BB162" s="30"/>
      <c r="BC162" s="30"/>
      <c r="BD162" s="30">
        <f>SUM(AU161:BD161)/10</f>
        <v>8983.8687547516511</v>
      </c>
      <c r="BF162" s="165"/>
      <c r="BG162" s="161"/>
      <c r="BH162" s="16" t="s">
        <v>22</v>
      </c>
      <c r="BI162" s="30"/>
      <c r="BJ162" s="30"/>
      <c r="BK162" s="30"/>
      <c r="BL162" s="30"/>
      <c r="BM162" s="30">
        <f>SUM(BI161:BM161)/5</f>
        <v>12816.909171075838</v>
      </c>
      <c r="BN162" s="30"/>
      <c r="BO162" s="30"/>
      <c r="BP162" s="30"/>
      <c r="BQ162" s="30"/>
      <c r="BR162" s="30">
        <f>SUM(BI161:BR161)/10</f>
        <v>8983.8687547516511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17857.142857142859</v>
      </c>
      <c r="F163" s="30">
        <f t="shared" ref="F163:N163" si="455">F$100/10*$C161/(2+$E$12)</f>
        <v>32738.09523809524</v>
      </c>
      <c r="G163" s="30">
        <f t="shared" si="455"/>
        <v>45138.888888888883</v>
      </c>
      <c r="H163" s="30">
        <f t="shared" si="455"/>
        <v>55472.883597883607</v>
      </c>
      <c r="I163" s="30">
        <f t="shared" si="455"/>
        <v>64084.545855379198</v>
      </c>
      <c r="J163" s="30">
        <f t="shared" si="455"/>
        <v>71260.931069958853</v>
      </c>
      <c r="K163" s="30">
        <f t="shared" si="455"/>
        <v>77241.252082108564</v>
      </c>
      <c r="L163" s="30">
        <f t="shared" si="455"/>
        <v>82224.852925566651</v>
      </c>
      <c r="M163" s="30">
        <f t="shared" si="455"/>
        <v>86377.8536284484</v>
      </c>
      <c r="N163" s="30">
        <f t="shared" si="455"/>
        <v>89838.687547516529</v>
      </c>
      <c r="P163" s="165"/>
      <c r="Q163" s="161"/>
      <c r="R163" s="16" t="s">
        <v>52</v>
      </c>
      <c r="S163" s="30">
        <f>S$100/10*$C161/(2+$E$12)</f>
        <v>17857.142857142859</v>
      </c>
      <c r="T163" s="30">
        <f t="shared" ref="T163:AB163" si="456">T$100/10*$C161/(2+$E$12)</f>
        <v>32738.09523809524</v>
      </c>
      <c r="U163" s="30">
        <f t="shared" si="456"/>
        <v>45138.888888888883</v>
      </c>
      <c r="V163" s="30">
        <f t="shared" si="456"/>
        <v>55472.883597883607</v>
      </c>
      <c r="W163" s="30">
        <f t="shared" si="456"/>
        <v>64084.545855379198</v>
      </c>
      <c r="X163" s="30">
        <f t="shared" si="456"/>
        <v>71260.931069958853</v>
      </c>
      <c r="Y163" s="30">
        <f t="shared" si="456"/>
        <v>77241.252082108564</v>
      </c>
      <c r="Z163" s="30">
        <f t="shared" si="456"/>
        <v>82224.852925566651</v>
      </c>
      <c r="AA163" s="30">
        <f t="shared" si="456"/>
        <v>86377.8536284484</v>
      </c>
      <c r="AB163" s="30">
        <f t="shared" si="456"/>
        <v>89838.687547516529</v>
      </c>
      <c r="AD163" s="165"/>
      <c r="AE163" s="161"/>
      <c r="AF163" s="16" t="s">
        <v>52</v>
      </c>
      <c r="AG163" s="30">
        <f>AG$100/10*$C161/(2+$E$12)</f>
        <v>17857.142857142859</v>
      </c>
      <c r="AH163" s="30">
        <f t="shared" ref="AH163:AP163" si="457">AH$100/10*$C161/(2+$E$12)</f>
        <v>32738.09523809524</v>
      </c>
      <c r="AI163" s="30">
        <f t="shared" si="457"/>
        <v>45138.888888888883</v>
      </c>
      <c r="AJ163" s="30">
        <f t="shared" si="457"/>
        <v>55472.883597883607</v>
      </c>
      <c r="AK163" s="30">
        <f t="shared" si="457"/>
        <v>64084.545855379198</v>
      </c>
      <c r="AL163" s="30">
        <f t="shared" si="457"/>
        <v>71260.931069958853</v>
      </c>
      <c r="AM163" s="30">
        <f t="shared" si="457"/>
        <v>77241.252082108564</v>
      </c>
      <c r="AN163" s="30">
        <f t="shared" si="457"/>
        <v>82224.852925566651</v>
      </c>
      <c r="AO163" s="30">
        <f t="shared" si="457"/>
        <v>86377.8536284484</v>
      </c>
      <c r="AP163" s="30">
        <f t="shared" si="457"/>
        <v>89838.687547516529</v>
      </c>
      <c r="AR163" s="165"/>
      <c r="AS163" s="161"/>
      <c r="AT163" s="16" t="s">
        <v>52</v>
      </c>
      <c r="AU163" s="30">
        <f>AU$100/10*$C161/(2+$E$12)</f>
        <v>17857.142857142859</v>
      </c>
      <c r="AV163" s="30">
        <f t="shared" ref="AV163:BD163" si="458">AV$100/10*$C161/(2+$E$12)</f>
        <v>32738.09523809524</v>
      </c>
      <c r="AW163" s="30">
        <f t="shared" si="458"/>
        <v>45138.888888888883</v>
      </c>
      <c r="AX163" s="30">
        <f t="shared" si="458"/>
        <v>55472.883597883607</v>
      </c>
      <c r="AY163" s="30">
        <f t="shared" si="458"/>
        <v>64084.545855379198</v>
      </c>
      <c r="AZ163" s="30">
        <f t="shared" si="458"/>
        <v>71260.931069958853</v>
      </c>
      <c r="BA163" s="30">
        <f t="shared" si="458"/>
        <v>77241.252082108564</v>
      </c>
      <c r="BB163" s="30">
        <f t="shared" si="458"/>
        <v>82224.852925566651</v>
      </c>
      <c r="BC163" s="30">
        <f t="shared" si="458"/>
        <v>86377.8536284484</v>
      </c>
      <c r="BD163" s="30">
        <f t="shared" si="458"/>
        <v>89838.687547516529</v>
      </c>
      <c r="BF163" s="165"/>
      <c r="BG163" s="161"/>
      <c r="BH163" s="16" t="s">
        <v>52</v>
      </c>
      <c r="BI163" s="30">
        <f>BI$100/10*$C161/(2+$E$12)</f>
        <v>17857.142857142859</v>
      </c>
      <c r="BJ163" s="30">
        <f t="shared" ref="BJ163:BR163" si="459">BJ$100/10*$C161/(2+$E$12)</f>
        <v>32738.09523809524</v>
      </c>
      <c r="BK163" s="30">
        <f t="shared" si="459"/>
        <v>45138.888888888883</v>
      </c>
      <c r="BL163" s="30">
        <f t="shared" si="459"/>
        <v>55472.883597883607</v>
      </c>
      <c r="BM163" s="30">
        <f t="shared" si="459"/>
        <v>64084.545855379198</v>
      </c>
      <c r="BN163" s="30">
        <f t="shared" si="459"/>
        <v>71260.931069958853</v>
      </c>
      <c r="BO163" s="30">
        <f t="shared" si="459"/>
        <v>77241.252082108564</v>
      </c>
      <c r="BP163" s="30">
        <f t="shared" si="459"/>
        <v>82224.852925566651</v>
      </c>
      <c r="BQ163" s="30">
        <f t="shared" si="459"/>
        <v>86377.8536284484</v>
      </c>
      <c r="BR163" s="30">
        <f t="shared" si="459"/>
        <v>89838.687547516529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37499.999999999993</v>
      </c>
      <c r="F164" s="30">
        <f t="shared" ref="F164:N164" si="460">F$99/10*$C164/(2+$E$12)</f>
        <v>31250.000000000007</v>
      </c>
      <c r="G164" s="30">
        <f t="shared" si="460"/>
        <v>26041.666666666657</v>
      </c>
      <c r="H164" s="30">
        <f t="shared" si="460"/>
        <v>21701.388888888898</v>
      </c>
      <c r="I164" s="30">
        <f t="shared" si="460"/>
        <v>18084.490740740737</v>
      </c>
      <c r="J164" s="30">
        <f t="shared" si="460"/>
        <v>15070.408950617302</v>
      </c>
      <c r="K164" s="30">
        <f t="shared" si="460"/>
        <v>12558.674125514397</v>
      </c>
      <c r="L164" s="30">
        <f t="shared" si="460"/>
        <v>10465.561771261997</v>
      </c>
      <c r="M164" s="30">
        <f t="shared" si="460"/>
        <v>8721.3014760516508</v>
      </c>
      <c r="N164" s="30">
        <f t="shared" si="460"/>
        <v>7267.7512300430681</v>
      </c>
      <c r="P164" s="165"/>
      <c r="Q164" s="161">
        <v>2100000</v>
      </c>
      <c r="R164" s="16" t="s">
        <v>19</v>
      </c>
      <c r="S164" s="30">
        <f>S$99/10*$C164/(2+$E$12)</f>
        <v>37499.999999999993</v>
      </c>
      <c r="T164" s="30">
        <f t="shared" ref="T164:AB164" si="461">T$99/10*$C164/(2+$E$12)</f>
        <v>31250.000000000007</v>
      </c>
      <c r="U164" s="30">
        <f t="shared" si="461"/>
        <v>26041.666666666657</v>
      </c>
      <c r="V164" s="30">
        <f t="shared" si="461"/>
        <v>21701.388888888898</v>
      </c>
      <c r="W164" s="30">
        <f t="shared" si="461"/>
        <v>18084.490740740737</v>
      </c>
      <c r="X164" s="30">
        <f t="shared" si="461"/>
        <v>15070.408950617302</v>
      </c>
      <c r="Y164" s="30">
        <f t="shared" si="461"/>
        <v>12558.674125514397</v>
      </c>
      <c r="Z164" s="30">
        <f t="shared" si="461"/>
        <v>10465.561771261997</v>
      </c>
      <c r="AA164" s="30">
        <f t="shared" si="461"/>
        <v>8721.3014760516508</v>
      </c>
      <c r="AB164" s="30">
        <f t="shared" si="461"/>
        <v>7267.7512300430681</v>
      </c>
      <c r="AD164" s="165"/>
      <c r="AE164" s="161">
        <v>2100000</v>
      </c>
      <c r="AF164" s="16" t="s">
        <v>19</v>
      </c>
      <c r="AG164" s="30">
        <f>AG$99/10*$C164/(2+$E$12)</f>
        <v>37499.999999999993</v>
      </c>
      <c r="AH164" s="30">
        <f t="shared" ref="AH164:AP164" si="462">AH$99/10*$C164/(2+$E$12)</f>
        <v>31250.000000000007</v>
      </c>
      <c r="AI164" s="30">
        <f t="shared" si="462"/>
        <v>26041.666666666657</v>
      </c>
      <c r="AJ164" s="30">
        <f t="shared" si="462"/>
        <v>21701.388888888898</v>
      </c>
      <c r="AK164" s="30">
        <f t="shared" si="462"/>
        <v>18084.490740740737</v>
      </c>
      <c r="AL164" s="30">
        <f t="shared" si="462"/>
        <v>15070.408950617302</v>
      </c>
      <c r="AM164" s="30">
        <f t="shared" si="462"/>
        <v>12558.674125514397</v>
      </c>
      <c r="AN164" s="30">
        <f t="shared" si="462"/>
        <v>10465.561771261997</v>
      </c>
      <c r="AO164" s="30">
        <f t="shared" si="462"/>
        <v>8721.3014760516508</v>
      </c>
      <c r="AP164" s="30">
        <f t="shared" si="462"/>
        <v>7267.7512300430681</v>
      </c>
      <c r="AR164" s="165"/>
      <c r="AS164" s="161">
        <v>2100000</v>
      </c>
      <c r="AT164" s="16" t="s">
        <v>19</v>
      </c>
      <c r="AU164" s="30">
        <f>AU$99/10*$C164/(2+$E$12)</f>
        <v>37499.999999999993</v>
      </c>
      <c r="AV164" s="30">
        <f t="shared" ref="AV164:BD164" si="463">AV$99/10*$C164/(2+$E$12)</f>
        <v>31250.000000000007</v>
      </c>
      <c r="AW164" s="30">
        <f t="shared" si="463"/>
        <v>26041.666666666657</v>
      </c>
      <c r="AX164" s="30">
        <f t="shared" si="463"/>
        <v>21701.388888888898</v>
      </c>
      <c r="AY164" s="30">
        <f t="shared" si="463"/>
        <v>18084.490740740737</v>
      </c>
      <c r="AZ164" s="30">
        <f t="shared" si="463"/>
        <v>15070.408950617302</v>
      </c>
      <c r="BA164" s="30">
        <f t="shared" si="463"/>
        <v>12558.674125514397</v>
      </c>
      <c r="BB164" s="30">
        <f t="shared" si="463"/>
        <v>10465.561771261997</v>
      </c>
      <c r="BC164" s="30">
        <f t="shared" si="463"/>
        <v>8721.3014760516508</v>
      </c>
      <c r="BD164" s="30">
        <f t="shared" si="463"/>
        <v>7267.7512300430681</v>
      </c>
      <c r="BF164" s="165"/>
      <c r="BG164" s="161">
        <v>2100000</v>
      </c>
      <c r="BH164" s="16" t="s">
        <v>19</v>
      </c>
      <c r="BI164" s="30">
        <f>BI$99/10*$C164/(2+$E$12)</f>
        <v>37499.999999999993</v>
      </c>
      <c r="BJ164" s="30">
        <f t="shared" ref="BJ164:BR164" si="464">BJ$99/10*$C164/(2+$E$12)</f>
        <v>31250.000000000007</v>
      </c>
      <c r="BK164" s="30">
        <f t="shared" si="464"/>
        <v>26041.666666666657</v>
      </c>
      <c r="BL164" s="30">
        <f t="shared" si="464"/>
        <v>21701.388888888898</v>
      </c>
      <c r="BM164" s="30">
        <f t="shared" si="464"/>
        <v>18084.490740740737</v>
      </c>
      <c r="BN164" s="30">
        <f t="shared" si="464"/>
        <v>15070.408950617302</v>
      </c>
      <c r="BO164" s="30">
        <f t="shared" si="464"/>
        <v>12558.674125514397</v>
      </c>
      <c r="BP164" s="30">
        <f t="shared" si="464"/>
        <v>10465.561771261997</v>
      </c>
      <c r="BQ164" s="30">
        <f t="shared" si="464"/>
        <v>8721.3014760516508</v>
      </c>
      <c r="BR164" s="30">
        <f t="shared" si="464"/>
        <v>7267.7512300430681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26915.509259259259</v>
      </c>
      <c r="J165" s="30"/>
      <c r="K165" s="30"/>
      <c r="L165" s="30"/>
      <c r="M165" s="30"/>
      <c r="N165" s="30">
        <f>SUM(E164:N164)/10</f>
        <v>18866.124384978473</v>
      </c>
      <c r="P165" s="165"/>
      <c r="Q165" s="161"/>
      <c r="R165" s="16" t="s">
        <v>22</v>
      </c>
      <c r="S165" s="30"/>
      <c r="T165" s="30"/>
      <c r="U165" s="30"/>
      <c r="V165" s="30"/>
      <c r="W165" s="30">
        <f>SUM(S164:W164)/5</f>
        <v>26915.509259259259</v>
      </c>
      <c r="X165" s="30"/>
      <c r="Y165" s="30"/>
      <c r="Z165" s="30"/>
      <c r="AA165" s="30"/>
      <c r="AB165" s="30">
        <f>SUM(S164:AB164)/10</f>
        <v>18866.124384978473</v>
      </c>
      <c r="AD165" s="165"/>
      <c r="AE165" s="161"/>
      <c r="AF165" s="16" t="s">
        <v>22</v>
      </c>
      <c r="AG165" s="30"/>
      <c r="AH165" s="30"/>
      <c r="AI165" s="30"/>
      <c r="AJ165" s="30"/>
      <c r="AK165" s="30">
        <f>SUM(AG164:AK164)/5</f>
        <v>26915.509259259259</v>
      </c>
      <c r="AL165" s="30"/>
      <c r="AM165" s="30"/>
      <c r="AN165" s="30"/>
      <c r="AO165" s="30"/>
      <c r="AP165" s="30">
        <f>SUM(AG164:AP164)/10</f>
        <v>18866.124384978473</v>
      </c>
      <c r="AR165" s="165"/>
      <c r="AS165" s="161"/>
      <c r="AT165" s="16" t="s">
        <v>22</v>
      </c>
      <c r="AU165" s="30"/>
      <c r="AV165" s="30"/>
      <c r="AW165" s="30"/>
      <c r="AX165" s="30"/>
      <c r="AY165" s="30">
        <f>SUM(AU164:AY164)/5</f>
        <v>26915.509259259259</v>
      </c>
      <c r="AZ165" s="30"/>
      <c r="BA165" s="30"/>
      <c r="BB165" s="30"/>
      <c r="BC165" s="30"/>
      <c r="BD165" s="30">
        <f>SUM(AU164:BD164)/10</f>
        <v>18866.124384978473</v>
      </c>
      <c r="BF165" s="165"/>
      <c r="BG165" s="161"/>
      <c r="BH165" s="16" t="s">
        <v>22</v>
      </c>
      <c r="BI165" s="30"/>
      <c r="BJ165" s="30"/>
      <c r="BK165" s="30"/>
      <c r="BL165" s="30"/>
      <c r="BM165" s="30">
        <f>SUM(BI164:BM164)/5</f>
        <v>26915.509259259259</v>
      </c>
      <c r="BN165" s="30"/>
      <c r="BO165" s="30"/>
      <c r="BP165" s="30"/>
      <c r="BQ165" s="30"/>
      <c r="BR165" s="30">
        <f>SUM(BI164:BR164)/10</f>
        <v>18866.124384978473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37500</v>
      </c>
      <c r="F166" s="30">
        <f t="shared" ref="F166:N166" si="465">F$100/10*$C164/(2+$E$12)</f>
        <v>68750.000000000015</v>
      </c>
      <c r="G166" s="30">
        <f t="shared" si="465"/>
        <v>94791.666666666657</v>
      </c>
      <c r="H166" s="30">
        <f t="shared" si="465"/>
        <v>116493.05555555558</v>
      </c>
      <c r="I166" s="30">
        <f t="shared" si="465"/>
        <v>134577.54629629632</v>
      </c>
      <c r="J166" s="30">
        <f t="shared" si="465"/>
        <v>149647.95524691357</v>
      </c>
      <c r="K166" s="30">
        <f t="shared" si="465"/>
        <v>162206.629372428</v>
      </c>
      <c r="L166" s="30">
        <f t="shared" si="465"/>
        <v>172672.19114368997</v>
      </c>
      <c r="M166" s="30">
        <f t="shared" si="465"/>
        <v>181393.49261974165</v>
      </c>
      <c r="N166" s="30">
        <f t="shared" si="465"/>
        <v>188661.24384978469</v>
      </c>
      <c r="P166" s="165"/>
      <c r="Q166" s="161"/>
      <c r="R166" s="16" t="s">
        <v>52</v>
      </c>
      <c r="S166" s="30">
        <f>S$100/10*$C164/(2+$E$12)</f>
        <v>37500</v>
      </c>
      <c r="T166" s="30">
        <f t="shared" ref="T166:AB166" si="466">T$100/10*$C164/(2+$E$12)</f>
        <v>68750.000000000015</v>
      </c>
      <c r="U166" s="30">
        <f t="shared" si="466"/>
        <v>94791.666666666657</v>
      </c>
      <c r="V166" s="30">
        <f t="shared" si="466"/>
        <v>116493.05555555558</v>
      </c>
      <c r="W166" s="30">
        <f t="shared" si="466"/>
        <v>134577.54629629632</v>
      </c>
      <c r="X166" s="30">
        <f t="shared" si="466"/>
        <v>149647.95524691357</v>
      </c>
      <c r="Y166" s="30">
        <f t="shared" si="466"/>
        <v>162206.629372428</v>
      </c>
      <c r="Z166" s="30">
        <f t="shared" si="466"/>
        <v>172672.19114368997</v>
      </c>
      <c r="AA166" s="30">
        <f t="shared" si="466"/>
        <v>181393.49261974165</v>
      </c>
      <c r="AB166" s="30">
        <f t="shared" si="466"/>
        <v>188661.24384978469</v>
      </c>
      <c r="AD166" s="165"/>
      <c r="AE166" s="161"/>
      <c r="AF166" s="16" t="s">
        <v>52</v>
      </c>
      <c r="AG166" s="30">
        <f>AG$100/10*$C164/(2+$E$12)</f>
        <v>37500</v>
      </c>
      <c r="AH166" s="30">
        <f t="shared" ref="AH166:AP166" si="467">AH$100/10*$C164/(2+$E$12)</f>
        <v>68750.000000000015</v>
      </c>
      <c r="AI166" s="30">
        <f t="shared" si="467"/>
        <v>94791.666666666657</v>
      </c>
      <c r="AJ166" s="30">
        <f t="shared" si="467"/>
        <v>116493.05555555558</v>
      </c>
      <c r="AK166" s="30">
        <f t="shared" si="467"/>
        <v>134577.54629629632</v>
      </c>
      <c r="AL166" s="30">
        <f t="shared" si="467"/>
        <v>149647.95524691357</v>
      </c>
      <c r="AM166" s="30">
        <f t="shared" si="467"/>
        <v>162206.629372428</v>
      </c>
      <c r="AN166" s="30">
        <f t="shared" si="467"/>
        <v>172672.19114368997</v>
      </c>
      <c r="AO166" s="30">
        <f t="shared" si="467"/>
        <v>181393.49261974165</v>
      </c>
      <c r="AP166" s="30">
        <f t="shared" si="467"/>
        <v>188661.24384978469</v>
      </c>
      <c r="AR166" s="165"/>
      <c r="AS166" s="161"/>
      <c r="AT166" s="16" t="s">
        <v>52</v>
      </c>
      <c r="AU166" s="30">
        <f>AU$100/10*$C164/(2+$E$12)</f>
        <v>37500</v>
      </c>
      <c r="AV166" s="30">
        <f t="shared" ref="AV166:BD166" si="468">AV$100/10*$C164/(2+$E$12)</f>
        <v>68750.000000000015</v>
      </c>
      <c r="AW166" s="30">
        <f t="shared" si="468"/>
        <v>94791.666666666657</v>
      </c>
      <c r="AX166" s="30">
        <f t="shared" si="468"/>
        <v>116493.05555555558</v>
      </c>
      <c r="AY166" s="30">
        <f t="shared" si="468"/>
        <v>134577.54629629632</v>
      </c>
      <c r="AZ166" s="30">
        <f t="shared" si="468"/>
        <v>149647.95524691357</v>
      </c>
      <c r="BA166" s="30">
        <f t="shared" si="468"/>
        <v>162206.629372428</v>
      </c>
      <c r="BB166" s="30">
        <f t="shared" si="468"/>
        <v>172672.19114368997</v>
      </c>
      <c r="BC166" s="30">
        <f t="shared" si="468"/>
        <v>181393.49261974165</v>
      </c>
      <c r="BD166" s="30">
        <f t="shared" si="468"/>
        <v>188661.24384978469</v>
      </c>
      <c r="BF166" s="165"/>
      <c r="BG166" s="161"/>
      <c r="BH166" s="16" t="s">
        <v>52</v>
      </c>
      <c r="BI166" s="30">
        <f>BI$100/10*$C164/(2+$E$12)</f>
        <v>37500</v>
      </c>
      <c r="BJ166" s="30">
        <f t="shared" ref="BJ166:BR166" si="469">BJ$100/10*$C164/(2+$E$12)</f>
        <v>68750.000000000015</v>
      </c>
      <c r="BK166" s="30">
        <f t="shared" si="469"/>
        <v>94791.666666666657</v>
      </c>
      <c r="BL166" s="30">
        <f t="shared" si="469"/>
        <v>116493.05555555558</v>
      </c>
      <c r="BM166" s="30">
        <f t="shared" si="469"/>
        <v>134577.54629629632</v>
      </c>
      <c r="BN166" s="30">
        <f t="shared" si="469"/>
        <v>149647.95524691357</v>
      </c>
      <c r="BO166" s="30">
        <f t="shared" si="469"/>
        <v>162206.629372428</v>
      </c>
      <c r="BP166" s="30">
        <f t="shared" si="469"/>
        <v>172672.19114368997</v>
      </c>
      <c r="BQ166" s="30">
        <f t="shared" si="469"/>
        <v>181393.49261974165</v>
      </c>
      <c r="BR166" s="30">
        <f t="shared" si="469"/>
        <v>188661.24384978469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28.571428571428573</v>
      </c>
      <c r="F167" s="28">
        <f t="shared" ref="F167:N167" si="470">F$112/10*$C167/(2+$E$12)</f>
        <v>27.38095238095238</v>
      </c>
      <c r="G167" s="28">
        <f t="shared" si="470"/>
        <v>26.388888888888889</v>
      </c>
      <c r="H167" s="28">
        <f t="shared" si="470"/>
        <v>25.562169312169313</v>
      </c>
      <c r="I167" s="28">
        <f t="shared" si="470"/>
        <v>24.873236331569665</v>
      </c>
      <c r="J167" s="28">
        <f t="shared" si="470"/>
        <v>24.299125514403293</v>
      </c>
      <c r="K167" s="28">
        <f t="shared" si="470"/>
        <v>23.820699833431313</v>
      </c>
      <c r="L167" s="28">
        <f t="shared" si="470"/>
        <v>23.422011765954664</v>
      </c>
      <c r="M167" s="28">
        <f t="shared" si="470"/>
        <v>23.089771709724126</v>
      </c>
      <c r="N167" s="28">
        <f t="shared" si="470"/>
        <v>22.812904996198675</v>
      </c>
      <c r="P167" s="163" t="s">
        <v>17</v>
      </c>
      <c r="Q167" s="162">
        <v>20000</v>
      </c>
      <c r="R167" s="58" t="s">
        <v>19</v>
      </c>
      <c r="S167" s="28">
        <f>S$112/10*$C167/(2+$E$12)</f>
        <v>28.571428571428573</v>
      </c>
      <c r="T167" s="28">
        <f t="shared" ref="T167:AB167" si="471">T$112/10*$C167/(2+$E$12)</f>
        <v>27.38095238095238</v>
      </c>
      <c r="U167" s="28">
        <f t="shared" si="471"/>
        <v>26.388888888888889</v>
      </c>
      <c r="V167" s="28">
        <f t="shared" si="471"/>
        <v>25.562169312169313</v>
      </c>
      <c r="W167" s="28">
        <f t="shared" si="471"/>
        <v>24.873236331569665</v>
      </c>
      <c r="X167" s="28">
        <f t="shared" si="471"/>
        <v>24.299125514403293</v>
      </c>
      <c r="Y167" s="28">
        <f t="shared" si="471"/>
        <v>23.820699833431313</v>
      </c>
      <c r="Z167" s="28">
        <f t="shared" si="471"/>
        <v>23.422011765954664</v>
      </c>
      <c r="AA167" s="28">
        <f t="shared" si="471"/>
        <v>23.089771709724126</v>
      </c>
      <c r="AB167" s="28">
        <f t="shared" si="471"/>
        <v>22.812904996198675</v>
      </c>
      <c r="AD167" s="163" t="s">
        <v>17</v>
      </c>
      <c r="AE167" s="162">
        <v>20000</v>
      </c>
      <c r="AF167" s="58" t="s">
        <v>19</v>
      </c>
      <c r="AG167" s="28">
        <f>AG$112/10*$C167/(2+$E$12)</f>
        <v>28.571428571428573</v>
      </c>
      <c r="AH167" s="28">
        <f t="shared" ref="AH167:AP167" si="472">AH$112/10*$C167/(2+$E$12)</f>
        <v>27.38095238095238</v>
      </c>
      <c r="AI167" s="28">
        <f t="shared" si="472"/>
        <v>26.388888888888889</v>
      </c>
      <c r="AJ167" s="28">
        <f t="shared" si="472"/>
        <v>25.562169312169313</v>
      </c>
      <c r="AK167" s="28">
        <f t="shared" si="472"/>
        <v>24.873236331569665</v>
      </c>
      <c r="AL167" s="28">
        <f t="shared" si="472"/>
        <v>24.299125514403293</v>
      </c>
      <c r="AM167" s="28">
        <f t="shared" si="472"/>
        <v>23.820699833431313</v>
      </c>
      <c r="AN167" s="28">
        <f t="shared" si="472"/>
        <v>23.422011765954664</v>
      </c>
      <c r="AO167" s="28">
        <f t="shared" si="472"/>
        <v>23.089771709724126</v>
      </c>
      <c r="AP167" s="28">
        <f t="shared" si="472"/>
        <v>22.812904996198675</v>
      </c>
      <c r="AR167" s="163" t="s">
        <v>17</v>
      </c>
      <c r="AS167" s="162">
        <v>20000</v>
      </c>
      <c r="AT167" s="58" t="s">
        <v>19</v>
      </c>
      <c r="AU167" s="28">
        <f>AU$112/10*$C167/(2+$E$12)</f>
        <v>28.571428571428573</v>
      </c>
      <c r="AV167" s="28">
        <f t="shared" ref="AV167:BD167" si="473">AV$112/10*$C167/(2+$E$12)</f>
        <v>27.38095238095238</v>
      </c>
      <c r="AW167" s="28">
        <f t="shared" si="473"/>
        <v>26.388888888888889</v>
      </c>
      <c r="AX167" s="28">
        <f t="shared" si="473"/>
        <v>25.562169312169313</v>
      </c>
      <c r="AY167" s="28">
        <f t="shared" si="473"/>
        <v>24.873236331569665</v>
      </c>
      <c r="AZ167" s="28">
        <f t="shared" si="473"/>
        <v>24.299125514403293</v>
      </c>
      <c r="BA167" s="28">
        <f t="shared" si="473"/>
        <v>23.820699833431313</v>
      </c>
      <c r="BB167" s="28">
        <f t="shared" si="473"/>
        <v>23.422011765954664</v>
      </c>
      <c r="BC167" s="28">
        <f t="shared" si="473"/>
        <v>23.089771709724126</v>
      </c>
      <c r="BD167" s="28">
        <f t="shared" si="473"/>
        <v>22.812904996198675</v>
      </c>
      <c r="BF167" s="163" t="s">
        <v>17</v>
      </c>
      <c r="BG167" s="162">
        <v>20000</v>
      </c>
      <c r="BH167" s="58" t="s">
        <v>19</v>
      </c>
      <c r="BI167" s="28">
        <f>BI$112/10*$C167/(2+$E$12)</f>
        <v>28.571428571428573</v>
      </c>
      <c r="BJ167" s="28">
        <f t="shared" ref="BJ167:BR167" si="474">BJ$112/10*$C167/(2+$E$12)</f>
        <v>27.38095238095238</v>
      </c>
      <c r="BK167" s="28">
        <f t="shared" si="474"/>
        <v>26.388888888888889</v>
      </c>
      <c r="BL167" s="28">
        <f t="shared" si="474"/>
        <v>25.562169312169313</v>
      </c>
      <c r="BM167" s="28">
        <f t="shared" si="474"/>
        <v>24.873236331569665</v>
      </c>
      <c r="BN167" s="28">
        <f t="shared" si="474"/>
        <v>24.299125514403293</v>
      </c>
      <c r="BO167" s="28">
        <f t="shared" si="474"/>
        <v>23.820699833431313</v>
      </c>
      <c r="BP167" s="28">
        <f t="shared" si="474"/>
        <v>23.422011765954664</v>
      </c>
      <c r="BQ167" s="28">
        <f t="shared" si="474"/>
        <v>23.089771709724126</v>
      </c>
      <c r="BR167" s="28">
        <f t="shared" si="474"/>
        <v>22.812904996198675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26.555335097001763</v>
      </c>
      <c r="J168" s="28"/>
      <c r="K168" s="28"/>
      <c r="L168" s="28"/>
      <c r="M168" s="28"/>
      <c r="N168" s="28">
        <f>SUM(E167:N167)/10</f>
        <v>25.022118930472089</v>
      </c>
      <c r="P168" s="163"/>
      <c r="Q168" s="162"/>
      <c r="R168" s="20" t="s">
        <v>22</v>
      </c>
      <c r="S168" s="28"/>
      <c r="T168" s="28"/>
      <c r="U168" s="28"/>
      <c r="V168" s="28"/>
      <c r="W168" s="28">
        <f>SUM(S167:W167)/5</f>
        <v>26.555335097001763</v>
      </c>
      <c r="X168" s="28"/>
      <c r="Y168" s="28"/>
      <c r="Z168" s="28"/>
      <c r="AA168" s="28"/>
      <c r="AB168" s="28">
        <f>SUM(S167:AB167)/10</f>
        <v>25.022118930472089</v>
      </c>
      <c r="AD168" s="163"/>
      <c r="AE168" s="162"/>
      <c r="AF168" s="20" t="s">
        <v>22</v>
      </c>
      <c r="AG168" s="28"/>
      <c r="AH168" s="28"/>
      <c r="AI168" s="28"/>
      <c r="AJ168" s="28"/>
      <c r="AK168" s="28">
        <f>SUM(AG167:AK167)/5</f>
        <v>26.555335097001763</v>
      </c>
      <c r="AL168" s="28"/>
      <c r="AM168" s="28"/>
      <c r="AN168" s="28"/>
      <c r="AO168" s="28"/>
      <c r="AP168" s="28">
        <f>SUM(AG167:AP167)/10</f>
        <v>25.022118930472089</v>
      </c>
      <c r="AR168" s="163"/>
      <c r="AS168" s="162"/>
      <c r="AT168" s="20" t="s">
        <v>22</v>
      </c>
      <c r="AU168" s="28"/>
      <c r="AV168" s="28"/>
      <c r="AW168" s="28"/>
      <c r="AX168" s="28"/>
      <c r="AY168" s="28">
        <f>SUM(AU167:AY167)/5</f>
        <v>26.555335097001763</v>
      </c>
      <c r="AZ168" s="28"/>
      <c r="BA168" s="28"/>
      <c r="BB168" s="28"/>
      <c r="BC168" s="28"/>
      <c r="BD168" s="28">
        <f>SUM(AU167:BD167)/10</f>
        <v>25.022118930472089</v>
      </c>
      <c r="BF168" s="163"/>
      <c r="BG168" s="162"/>
      <c r="BH168" s="20" t="s">
        <v>22</v>
      </c>
      <c r="BI168" s="28"/>
      <c r="BJ168" s="28"/>
      <c r="BK168" s="28"/>
      <c r="BL168" s="28"/>
      <c r="BM168" s="28">
        <f>SUM(BI167:BM167)/5</f>
        <v>26.555335097001763</v>
      </c>
      <c r="BN168" s="28"/>
      <c r="BO168" s="28"/>
      <c r="BP168" s="28"/>
      <c r="BQ168" s="28"/>
      <c r="BR168" s="28">
        <f>SUM(BI167:BR167)/10</f>
        <v>25.022118930472089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28.571428571428573</v>
      </c>
      <c r="F169" s="28">
        <f t="shared" ref="F169:N169" si="475">F$113/10*$C167/(2+$E$12)</f>
        <v>55.952380952380949</v>
      </c>
      <c r="G169" s="28">
        <f t="shared" si="475"/>
        <v>82.341269841269835</v>
      </c>
      <c r="H169" s="28">
        <f t="shared" si="475"/>
        <v>107.90343915343912</v>
      </c>
      <c r="I169" s="28">
        <f t="shared" si="475"/>
        <v>132.77667548500881</v>
      </c>
      <c r="J169" s="28">
        <f t="shared" si="475"/>
        <v>157.07580099941211</v>
      </c>
      <c r="K169" s="28">
        <f t="shared" si="475"/>
        <v>180.8965008328434</v>
      </c>
      <c r="L169" s="28">
        <f t="shared" si="475"/>
        <v>204.31851259879804</v>
      </c>
      <c r="M169" s="28">
        <f t="shared" si="475"/>
        <v>227.40828430852221</v>
      </c>
      <c r="N169" s="28">
        <f t="shared" si="475"/>
        <v>250.22118930472087</v>
      </c>
      <c r="P169" s="163"/>
      <c r="Q169" s="162"/>
      <c r="R169" s="20" t="s">
        <v>52</v>
      </c>
      <c r="S169" s="28">
        <f>S$113/10*$C167/(2+$E$12)</f>
        <v>28.571428571428573</v>
      </c>
      <c r="T169" s="28">
        <f t="shared" ref="T169:AB169" si="476">T$113/10*$C167/(2+$E$12)</f>
        <v>55.952380952380949</v>
      </c>
      <c r="U169" s="28">
        <f t="shared" si="476"/>
        <v>82.341269841269835</v>
      </c>
      <c r="V169" s="28">
        <f t="shared" si="476"/>
        <v>107.90343915343912</v>
      </c>
      <c r="W169" s="28">
        <f t="shared" si="476"/>
        <v>132.77667548500881</v>
      </c>
      <c r="X169" s="28">
        <f t="shared" si="476"/>
        <v>157.07580099941211</v>
      </c>
      <c r="Y169" s="28">
        <f t="shared" si="476"/>
        <v>180.8965008328434</v>
      </c>
      <c r="Z169" s="28">
        <f t="shared" si="476"/>
        <v>204.31851259879804</v>
      </c>
      <c r="AA169" s="28">
        <f t="shared" si="476"/>
        <v>227.40828430852221</v>
      </c>
      <c r="AB169" s="28">
        <f t="shared" si="476"/>
        <v>250.22118930472087</v>
      </c>
      <c r="AD169" s="163"/>
      <c r="AE169" s="162"/>
      <c r="AF169" s="20" t="s">
        <v>52</v>
      </c>
      <c r="AG169" s="28">
        <f>AG$113/10*$C167/(2+$E$12)</f>
        <v>28.571428571428573</v>
      </c>
      <c r="AH169" s="28">
        <f t="shared" ref="AH169:AP169" si="477">AH$113/10*$C167/(2+$E$12)</f>
        <v>55.952380952380949</v>
      </c>
      <c r="AI169" s="28">
        <f t="shared" si="477"/>
        <v>82.341269841269835</v>
      </c>
      <c r="AJ169" s="28">
        <f t="shared" si="477"/>
        <v>107.90343915343912</v>
      </c>
      <c r="AK169" s="28">
        <f t="shared" si="477"/>
        <v>132.77667548500881</v>
      </c>
      <c r="AL169" s="28">
        <f t="shared" si="477"/>
        <v>157.07580099941211</v>
      </c>
      <c r="AM169" s="28">
        <f t="shared" si="477"/>
        <v>180.8965008328434</v>
      </c>
      <c r="AN169" s="28">
        <f t="shared" si="477"/>
        <v>204.31851259879804</v>
      </c>
      <c r="AO169" s="28">
        <f t="shared" si="477"/>
        <v>227.40828430852221</v>
      </c>
      <c r="AP169" s="28">
        <f t="shared" si="477"/>
        <v>250.22118930472087</v>
      </c>
      <c r="AR169" s="163"/>
      <c r="AS169" s="162"/>
      <c r="AT169" s="20" t="s">
        <v>52</v>
      </c>
      <c r="AU169" s="28">
        <f>AU$113/10*$C167/(2+$E$12)</f>
        <v>28.571428571428573</v>
      </c>
      <c r="AV169" s="28">
        <f t="shared" ref="AV169:BD169" si="478">AV$113/10*$C167/(2+$E$12)</f>
        <v>55.952380952380949</v>
      </c>
      <c r="AW169" s="28">
        <f t="shared" si="478"/>
        <v>82.341269841269835</v>
      </c>
      <c r="AX169" s="28">
        <f t="shared" si="478"/>
        <v>107.90343915343912</v>
      </c>
      <c r="AY169" s="28">
        <f t="shared" si="478"/>
        <v>132.77667548500881</v>
      </c>
      <c r="AZ169" s="28">
        <f t="shared" si="478"/>
        <v>157.07580099941211</v>
      </c>
      <c r="BA169" s="28">
        <f t="shared" si="478"/>
        <v>180.8965008328434</v>
      </c>
      <c r="BB169" s="28">
        <f t="shared" si="478"/>
        <v>204.31851259879804</v>
      </c>
      <c r="BC169" s="28">
        <f t="shared" si="478"/>
        <v>227.40828430852221</v>
      </c>
      <c r="BD169" s="28">
        <f t="shared" si="478"/>
        <v>250.22118930472087</v>
      </c>
      <c r="BF169" s="163"/>
      <c r="BG169" s="162"/>
      <c r="BH169" s="20" t="s">
        <v>52</v>
      </c>
      <c r="BI169" s="28">
        <f>BI$113/10*$C167/(2+$E$12)</f>
        <v>28.571428571428573</v>
      </c>
      <c r="BJ169" s="28">
        <f t="shared" ref="BJ169:BR169" si="479">BJ$113/10*$C167/(2+$E$12)</f>
        <v>55.952380952380949</v>
      </c>
      <c r="BK169" s="28">
        <f t="shared" si="479"/>
        <v>82.341269841269835</v>
      </c>
      <c r="BL169" s="28">
        <f t="shared" si="479"/>
        <v>107.90343915343912</v>
      </c>
      <c r="BM169" s="28">
        <f t="shared" si="479"/>
        <v>132.77667548500881</v>
      </c>
      <c r="BN169" s="28">
        <f t="shared" si="479"/>
        <v>157.07580099941211</v>
      </c>
      <c r="BO169" s="28">
        <f t="shared" si="479"/>
        <v>180.8965008328434</v>
      </c>
      <c r="BP169" s="28">
        <f t="shared" si="479"/>
        <v>204.31851259879804</v>
      </c>
      <c r="BQ169" s="28">
        <f t="shared" si="479"/>
        <v>227.40828430852221</v>
      </c>
      <c r="BR169" s="28">
        <f t="shared" si="479"/>
        <v>250.22118930472087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571.42857142857144</v>
      </c>
      <c r="F170" s="28">
        <f t="shared" ref="F170:N170" si="480">F$112/10*$C170/(2+$E$12)</f>
        <v>547.61904761904759</v>
      </c>
      <c r="G170" s="28">
        <f t="shared" si="480"/>
        <v>527.77777777777783</v>
      </c>
      <c r="H170" s="28">
        <f t="shared" si="480"/>
        <v>511.24338624338628</v>
      </c>
      <c r="I170" s="28">
        <f t="shared" si="480"/>
        <v>497.46472663139326</v>
      </c>
      <c r="J170" s="28">
        <f t="shared" si="480"/>
        <v>485.98251028806584</v>
      </c>
      <c r="K170" s="28">
        <f t="shared" si="480"/>
        <v>476.41399666862623</v>
      </c>
      <c r="L170" s="28">
        <f t="shared" si="480"/>
        <v>468.44023531909335</v>
      </c>
      <c r="M170" s="28">
        <f t="shared" si="480"/>
        <v>461.79543419448248</v>
      </c>
      <c r="N170" s="28">
        <f t="shared" si="480"/>
        <v>456.25809992397353</v>
      </c>
      <c r="P170" s="163"/>
      <c r="Q170" s="162">
        <v>400000</v>
      </c>
      <c r="R170" s="58" t="s">
        <v>19</v>
      </c>
      <c r="S170" s="28">
        <f>S$112/10*$C170/(2+$E$12)</f>
        <v>571.42857142857144</v>
      </c>
      <c r="T170" s="28">
        <f t="shared" ref="T170:AB170" si="481">T$112/10*$C170/(2+$E$12)</f>
        <v>547.61904761904759</v>
      </c>
      <c r="U170" s="28">
        <f t="shared" si="481"/>
        <v>527.77777777777783</v>
      </c>
      <c r="V170" s="28">
        <f t="shared" si="481"/>
        <v>511.24338624338628</v>
      </c>
      <c r="W170" s="28">
        <f t="shared" si="481"/>
        <v>497.46472663139326</v>
      </c>
      <c r="X170" s="28">
        <f t="shared" si="481"/>
        <v>485.98251028806584</v>
      </c>
      <c r="Y170" s="28">
        <f t="shared" si="481"/>
        <v>476.41399666862623</v>
      </c>
      <c r="Z170" s="28">
        <f t="shared" si="481"/>
        <v>468.44023531909335</v>
      </c>
      <c r="AA170" s="28">
        <f t="shared" si="481"/>
        <v>461.79543419448248</v>
      </c>
      <c r="AB170" s="28">
        <f t="shared" si="481"/>
        <v>456.25809992397353</v>
      </c>
      <c r="AD170" s="163"/>
      <c r="AE170" s="162">
        <v>400000</v>
      </c>
      <c r="AF170" s="58" t="s">
        <v>19</v>
      </c>
      <c r="AG170" s="28">
        <f>AG$112/10*$C170/(2+$E$12)</f>
        <v>571.42857142857144</v>
      </c>
      <c r="AH170" s="28">
        <f t="shared" ref="AH170:AP170" si="482">AH$112/10*$C170/(2+$E$12)</f>
        <v>547.61904761904759</v>
      </c>
      <c r="AI170" s="28">
        <f t="shared" si="482"/>
        <v>527.77777777777783</v>
      </c>
      <c r="AJ170" s="28">
        <f t="shared" si="482"/>
        <v>511.24338624338628</v>
      </c>
      <c r="AK170" s="28">
        <f t="shared" si="482"/>
        <v>497.46472663139326</v>
      </c>
      <c r="AL170" s="28">
        <f t="shared" si="482"/>
        <v>485.98251028806584</v>
      </c>
      <c r="AM170" s="28">
        <f t="shared" si="482"/>
        <v>476.41399666862623</v>
      </c>
      <c r="AN170" s="28">
        <f t="shared" si="482"/>
        <v>468.44023531909335</v>
      </c>
      <c r="AO170" s="28">
        <f t="shared" si="482"/>
        <v>461.79543419448248</v>
      </c>
      <c r="AP170" s="28">
        <f t="shared" si="482"/>
        <v>456.25809992397353</v>
      </c>
      <c r="AR170" s="163"/>
      <c r="AS170" s="162">
        <v>400000</v>
      </c>
      <c r="AT170" s="58" t="s">
        <v>19</v>
      </c>
      <c r="AU170" s="28">
        <f>AU$112/10*$C170/(2+$E$12)</f>
        <v>571.42857142857144</v>
      </c>
      <c r="AV170" s="28">
        <f t="shared" ref="AV170:BD170" si="483">AV$112/10*$C170/(2+$E$12)</f>
        <v>547.61904761904759</v>
      </c>
      <c r="AW170" s="28">
        <f t="shared" si="483"/>
        <v>527.77777777777783</v>
      </c>
      <c r="AX170" s="28">
        <f t="shared" si="483"/>
        <v>511.24338624338628</v>
      </c>
      <c r="AY170" s="28">
        <f t="shared" si="483"/>
        <v>497.46472663139326</v>
      </c>
      <c r="AZ170" s="28">
        <f t="shared" si="483"/>
        <v>485.98251028806584</v>
      </c>
      <c r="BA170" s="28">
        <f t="shared" si="483"/>
        <v>476.41399666862623</v>
      </c>
      <c r="BB170" s="28">
        <f t="shared" si="483"/>
        <v>468.44023531909335</v>
      </c>
      <c r="BC170" s="28">
        <f t="shared" si="483"/>
        <v>461.79543419448248</v>
      </c>
      <c r="BD170" s="28">
        <f t="shared" si="483"/>
        <v>456.25809992397353</v>
      </c>
      <c r="BF170" s="163"/>
      <c r="BG170" s="162">
        <v>400000</v>
      </c>
      <c r="BH170" s="58" t="s">
        <v>19</v>
      </c>
      <c r="BI170" s="28">
        <f>BI$112/10*$C170/(2+$E$12)</f>
        <v>571.42857142857144</v>
      </c>
      <c r="BJ170" s="28">
        <f t="shared" ref="BJ170:BR170" si="484">BJ$112/10*$C170/(2+$E$12)</f>
        <v>547.61904761904759</v>
      </c>
      <c r="BK170" s="28">
        <f t="shared" si="484"/>
        <v>527.77777777777783</v>
      </c>
      <c r="BL170" s="28">
        <f t="shared" si="484"/>
        <v>511.24338624338628</v>
      </c>
      <c r="BM170" s="28">
        <f t="shared" si="484"/>
        <v>497.46472663139326</v>
      </c>
      <c r="BN170" s="28">
        <f t="shared" si="484"/>
        <v>485.98251028806584</v>
      </c>
      <c r="BO170" s="28">
        <f t="shared" si="484"/>
        <v>476.41399666862623</v>
      </c>
      <c r="BP170" s="28">
        <f t="shared" si="484"/>
        <v>468.44023531909335</v>
      </c>
      <c r="BQ170" s="28">
        <f t="shared" si="484"/>
        <v>461.79543419448248</v>
      </c>
      <c r="BR170" s="28">
        <f t="shared" si="484"/>
        <v>456.25809992397353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531.10670194003524</v>
      </c>
      <c r="J171" s="28"/>
      <c r="K171" s="28"/>
      <c r="L171" s="28"/>
      <c r="M171" s="28"/>
      <c r="N171" s="28">
        <f>SUM(E170:N170)/10</f>
        <v>500.44237860944179</v>
      </c>
      <c r="P171" s="163"/>
      <c r="Q171" s="162"/>
      <c r="R171" s="20" t="s">
        <v>22</v>
      </c>
      <c r="S171" s="28"/>
      <c r="T171" s="28"/>
      <c r="U171" s="28"/>
      <c r="V171" s="28"/>
      <c r="W171" s="28">
        <f>SUM(S170:W170)/5</f>
        <v>531.10670194003524</v>
      </c>
      <c r="X171" s="28"/>
      <c r="Y171" s="28"/>
      <c r="Z171" s="28"/>
      <c r="AA171" s="28"/>
      <c r="AB171" s="28">
        <f>SUM(S170:AB170)/10</f>
        <v>500.44237860944179</v>
      </c>
      <c r="AD171" s="163"/>
      <c r="AE171" s="162"/>
      <c r="AF171" s="20" t="s">
        <v>22</v>
      </c>
      <c r="AG171" s="28"/>
      <c r="AH171" s="28"/>
      <c r="AI171" s="28"/>
      <c r="AJ171" s="28"/>
      <c r="AK171" s="28">
        <f>SUM(AG170:AK170)/5</f>
        <v>531.10670194003524</v>
      </c>
      <c r="AL171" s="28"/>
      <c r="AM171" s="28"/>
      <c r="AN171" s="28"/>
      <c r="AO171" s="28"/>
      <c r="AP171" s="28">
        <f>SUM(AG170:AP170)/10</f>
        <v>500.44237860944179</v>
      </c>
      <c r="AR171" s="163"/>
      <c r="AS171" s="162"/>
      <c r="AT171" s="20" t="s">
        <v>22</v>
      </c>
      <c r="AU171" s="28"/>
      <c r="AV171" s="28"/>
      <c r="AW171" s="28"/>
      <c r="AX171" s="28"/>
      <c r="AY171" s="28">
        <f>SUM(AU170:AY170)/5</f>
        <v>531.10670194003524</v>
      </c>
      <c r="AZ171" s="28"/>
      <c r="BA171" s="28"/>
      <c r="BB171" s="28"/>
      <c r="BC171" s="28"/>
      <c r="BD171" s="28">
        <f>SUM(AU170:BD170)/10</f>
        <v>500.44237860944179</v>
      </c>
      <c r="BF171" s="163"/>
      <c r="BG171" s="162"/>
      <c r="BH171" s="20" t="s">
        <v>22</v>
      </c>
      <c r="BI171" s="28"/>
      <c r="BJ171" s="28"/>
      <c r="BK171" s="28"/>
      <c r="BL171" s="28"/>
      <c r="BM171" s="28">
        <f>SUM(BI170:BM170)/5</f>
        <v>531.10670194003524</v>
      </c>
      <c r="BN171" s="28"/>
      <c r="BO171" s="28"/>
      <c r="BP171" s="28"/>
      <c r="BQ171" s="28"/>
      <c r="BR171" s="28">
        <f>SUM(BI170:BR170)/10</f>
        <v>500.44237860944179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571.42857142857144</v>
      </c>
      <c r="F172" s="28">
        <f t="shared" ref="F172:N172" si="485">F$113/10*$C170/(2+$E$12)</f>
        <v>1119.0476190476188</v>
      </c>
      <c r="G172" s="28">
        <f t="shared" si="485"/>
        <v>1646.8253968253969</v>
      </c>
      <c r="H172" s="28">
        <f t="shared" si="485"/>
        <v>2158.068783068783</v>
      </c>
      <c r="I172" s="28">
        <f t="shared" si="485"/>
        <v>2655.5335097001762</v>
      </c>
      <c r="J172" s="28">
        <f t="shared" si="485"/>
        <v>3141.5160199882421</v>
      </c>
      <c r="K172" s="28">
        <f t="shared" si="485"/>
        <v>3617.9300166568682</v>
      </c>
      <c r="L172" s="28">
        <f t="shared" si="485"/>
        <v>4086.3702519759609</v>
      </c>
      <c r="M172" s="28">
        <f t="shared" si="485"/>
        <v>4548.1656861704441</v>
      </c>
      <c r="N172" s="28">
        <f t="shared" si="485"/>
        <v>5004.4237860944177</v>
      </c>
      <c r="P172" s="163"/>
      <c r="Q172" s="162"/>
      <c r="R172" s="20" t="s">
        <v>52</v>
      </c>
      <c r="S172" s="28">
        <f>S$113/10*$C170/(2+$E$12)</f>
        <v>571.42857142857144</v>
      </c>
      <c r="T172" s="28">
        <f t="shared" ref="T172:AB172" si="486">T$113/10*$C170/(2+$E$12)</f>
        <v>1119.0476190476188</v>
      </c>
      <c r="U172" s="28">
        <f t="shared" si="486"/>
        <v>1646.8253968253969</v>
      </c>
      <c r="V172" s="28">
        <f t="shared" si="486"/>
        <v>2158.068783068783</v>
      </c>
      <c r="W172" s="28">
        <f t="shared" si="486"/>
        <v>2655.5335097001762</v>
      </c>
      <c r="X172" s="28">
        <f t="shared" si="486"/>
        <v>3141.5160199882421</v>
      </c>
      <c r="Y172" s="28">
        <f t="shared" si="486"/>
        <v>3617.9300166568682</v>
      </c>
      <c r="Z172" s="28">
        <f t="shared" si="486"/>
        <v>4086.3702519759609</v>
      </c>
      <c r="AA172" s="28">
        <f t="shared" si="486"/>
        <v>4548.1656861704441</v>
      </c>
      <c r="AB172" s="28">
        <f t="shared" si="486"/>
        <v>5004.4237860944177</v>
      </c>
      <c r="AD172" s="163"/>
      <c r="AE172" s="162"/>
      <c r="AF172" s="20" t="s">
        <v>52</v>
      </c>
      <c r="AG172" s="28">
        <f>AG$113/10*$C170/(2+$E$12)</f>
        <v>571.42857142857144</v>
      </c>
      <c r="AH172" s="28">
        <f t="shared" ref="AH172:AP172" si="487">AH$113/10*$C170/(2+$E$12)</f>
        <v>1119.0476190476188</v>
      </c>
      <c r="AI172" s="28">
        <f t="shared" si="487"/>
        <v>1646.8253968253969</v>
      </c>
      <c r="AJ172" s="28">
        <f t="shared" si="487"/>
        <v>2158.068783068783</v>
      </c>
      <c r="AK172" s="28">
        <f t="shared" si="487"/>
        <v>2655.5335097001762</v>
      </c>
      <c r="AL172" s="28">
        <f t="shared" si="487"/>
        <v>3141.5160199882421</v>
      </c>
      <c r="AM172" s="28">
        <f t="shared" si="487"/>
        <v>3617.9300166568682</v>
      </c>
      <c r="AN172" s="28">
        <f t="shared" si="487"/>
        <v>4086.3702519759609</v>
      </c>
      <c r="AO172" s="28">
        <f t="shared" si="487"/>
        <v>4548.1656861704441</v>
      </c>
      <c r="AP172" s="28">
        <f t="shared" si="487"/>
        <v>5004.4237860944177</v>
      </c>
      <c r="AR172" s="163"/>
      <c r="AS172" s="162"/>
      <c r="AT172" s="20" t="s">
        <v>52</v>
      </c>
      <c r="AU172" s="28">
        <f>AU$113/10*$C170/(2+$E$12)</f>
        <v>571.42857142857144</v>
      </c>
      <c r="AV172" s="28">
        <f t="shared" ref="AV172:BD172" si="488">AV$113/10*$C170/(2+$E$12)</f>
        <v>1119.0476190476188</v>
      </c>
      <c r="AW172" s="28">
        <f t="shared" si="488"/>
        <v>1646.8253968253969</v>
      </c>
      <c r="AX172" s="28">
        <f t="shared" si="488"/>
        <v>2158.068783068783</v>
      </c>
      <c r="AY172" s="28">
        <f t="shared" si="488"/>
        <v>2655.5335097001762</v>
      </c>
      <c r="AZ172" s="28">
        <f t="shared" si="488"/>
        <v>3141.5160199882421</v>
      </c>
      <c r="BA172" s="28">
        <f t="shared" si="488"/>
        <v>3617.9300166568682</v>
      </c>
      <c r="BB172" s="28">
        <f t="shared" si="488"/>
        <v>4086.3702519759609</v>
      </c>
      <c r="BC172" s="28">
        <f t="shared" si="488"/>
        <v>4548.1656861704441</v>
      </c>
      <c r="BD172" s="28">
        <f t="shared" si="488"/>
        <v>5004.4237860944177</v>
      </c>
      <c r="BF172" s="163"/>
      <c r="BG172" s="162"/>
      <c r="BH172" s="20" t="s">
        <v>52</v>
      </c>
      <c r="BI172" s="28">
        <f>BI$113/10*$C170/(2+$E$12)</f>
        <v>571.42857142857144</v>
      </c>
      <c r="BJ172" s="28">
        <f t="shared" ref="BJ172:BR172" si="489">BJ$113/10*$C170/(2+$E$12)</f>
        <v>1119.0476190476188</v>
      </c>
      <c r="BK172" s="28">
        <f t="shared" si="489"/>
        <v>1646.8253968253969</v>
      </c>
      <c r="BL172" s="28">
        <f t="shared" si="489"/>
        <v>2158.068783068783</v>
      </c>
      <c r="BM172" s="28">
        <f t="shared" si="489"/>
        <v>2655.5335097001762</v>
      </c>
      <c r="BN172" s="28">
        <f t="shared" si="489"/>
        <v>3141.5160199882421</v>
      </c>
      <c r="BO172" s="28">
        <f t="shared" si="489"/>
        <v>3617.9300166568682</v>
      </c>
      <c r="BP172" s="28">
        <f t="shared" si="489"/>
        <v>4086.3702519759609</v>
      </c>
      <c r="BQ172" s="28">
        <f t="shared" si="489"/>
        <v>4548.1656861704441</v>
      </c>
      <c r="BR172" s="28">
        <f t="shared" si="489"/>
        <v>5004.4237860944177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1428.5714285714287</v>
      </c>
      <c r="F173" s="30">
        <f t="shared" ref="F173:N173" si="490">F$112/10*$C173/(2+$E$12)</f>
        <v>1369.0476190476188</v>
      </c>
      <c r="G173" s="30">
        <f t="shared" si="490"/>
        <v>1319.4444444444446</v>
      </c>
      <c r="H173" s="30">
        <f t="shared" si="490"/>
        <v>1278.1084656084658</v>
      </c>
      <c r="I173" s="30">
        <f t="shared" si="490"/>
        <v>1243.6618165784832</v>
      </c>
      <c r="J173" s="30">
        <f t="shared" si="490"/>
        <v>1214.9562757201645</v>
      </c>
      <c r="K173" s="30">
        <f t="shared" si="490"/>
        <v>1191.0349916715656</v>
      </c>
      <c r="L173" s="30">
        <f t="shared" si="490"/>
        <v>1171.1005882977333</v>
      </c>
      <c r="M173" s="30">
        <f t="shared" si="490"/>
        <v>1154.4885854862064</v>
      </c>
      <c r="N173" s="30">
        <f t="shared" si="490"/>
        <v>1140.6452498099338</v>
      </c>
      <c r="P173" s="163"/>
      <c r="Q173" s="161">
        <v>1000000</v>
      </c>
      <c r="R173" s="16" t="s">
        <v>19</v>
      </c>
      <c r="S173" s="30">
        <f>S$112/10*$C173/(2+$E$12)</f>
        <v>1428.5714285714287</v>
      </c>
      <c r="T173" s="30">
        <f t="shared" ref="T173:AB173" si="491">T$112/10*$C173/(2+$E$12)</f>
        <v>1369.0476190476188</v>
      </c>
      <c r="U173" s="30">
        <f t="shared" si="491"/>
        <v>1319.4444444444446</v>
      </c>
      <c r="V173" s="30">
        <f t="shared" si="491"/>
        <v>1278.1084656084658</v>
      </c>
      <c r="W173" s="30">
        <f t="shared" si="491"/>
        <v>1243.6618165784832</v>
      </c>
      <c r="X173" s="30">
        <f t="shared" si="491"/>
        <v>1214.9562757201645</v>
      </c>
      <c r="Y173" s="30">
        <f t="shared" si="491"/>
        <v>1191.0349916715656</v>
      </c>
      <c r="Z173" s="30">
        <f t="shared" si="491"/>
        <v>1171.1005882977333</v>
      </c>
      <c r="AA173" s="30">
        <f t="shared" si="491"/>
        <v>1154.4885854862064</v>
      </c>
      <c r="AB173" s="30">
        <f t="shared" si="491"/>
        <v>1140.6452498099338</v>
      </c>
      <c r="AD173" s="163"/>
      <c r="AE173" s="161">
        <v>1000000</v>
      </c>
      <c r="AF173" s="16" t="s">
        <v>19</v>
      </c>
      <c r="AG173" s="30">
        <f>AG$112/10*$C173/(2+$E$12)</f>
        <v>1428.5714285714287</v>
      </c>
      <c r="AH173" s="30">
        <f t="shared" ref="AH173:AP173" si="492">AH$112/10*$C173/(2+$E$12)</f>
        <v>1369.0476190476188</v>
      </c>
      <c r="AI173" s="30">
        <f t="shared" si="492"/>
        <v>1319.4444444444446</v>
      </c>
      <c r="AJ173" s="30">
        <f t="shared" si="492"/>
        <v>1278.1084656084658</v>
      </c>
      <c r="AK173" s="30">
        <f t="shared" si="492"/>
        <v>1243.6618165784832</v>
      </c>
      <c r="AL173" s="30">
        <f t="shared" si="492"/>
        <v>1214.9562757201645</v>
      </c>
      <c r="AM173" s="30">
        <f t="shared" si="492"/>
        <v>1191.0349916715656</v>
      </c>
      <c r="AN173" s="30">
        <f t="shared" si="492"/>
        <v>1171.1005882977333</v>
      </c>
      <c r="AO173" s="30">
        <f t="shared" si="492"/>
        <v>1154.4885854862064</v>
      </c>
      <c r="AP173" s="30">
        <f t="shared" si="492"/>
        <v>1140.6452498099338</v>
      </c>
      <c r="AR173" s="163"/>
      <c r="AS173" s="161">
        <v>1000000</v>
      </c>
      <c r="AT173" s="16" t="s">
        <v>19</v>
      </c>
      <c r="AU173" s="30">
        <f>AU$112/10*$C173/(2+$E$12)</f>
        <v>1428.5714285714287</v>
      </c>
      <c r="AV173" s="30">
        <f t="shared" ref="AV173:BD173" si="493">AV$112/10*$C173/(2+$E$12)</f>
        <v>1369.0476190476188</v>
      </c>
      <c r="AW173" s="30">
        <f t="shared" si="493"/>
        <v>1319.4444444444446</v>
      </c>
      <c r="AX173" s="30">
        <f t="shared" si="493"/>
        <v>1278.1084656084658</v>
      </c>
      <c r="AY173" s="30">
        <f t="shared" si="493"/>
        <v>1243.6618165784832</v>
      </c>
      <c r="AZ173" s="30">
        <f t="shared" si="493"/>
        <v>1214.9562757201645</v>
      </c>
      <c r="BA173" s="30">
        <f t="shared" si="493"/>
        <v>1191.0349916715656</v>
      </c>
      <c r="BB173" s="30">
        <f t="shared" si="493"/>
        <v>1171.1005882977333</v>
      </c>
      <c r="BC173" s="30">
        <f t="shared" si="493"/>
        <v>1154.4885854862064</v>
      </c>
      <c r="BD173" s="30">
        <f t="shared" si="493"/>
        <v>1140.6452498099338</v>
      </c>
      <c r="BF173" s="163"/>
      <c r="BG173" s="161">
        <v>1000000</v>
      </c>
      <c r="BH173" s="16" t="s">
        <v>19</v>
      </c>
      <c r="BI173" s="30">
        <f>BI$112/10*$C173/(2+$E$12)</f>
        <v>1428.5714285714287</v>
      </c>
      <c r="BJ173" s="30">
        <f t="shared" ref="BJ173:BR173" si="494">BJ$112/10*$C173/(2+$E$12)</f>
        <v>1369.0476190476188</v>
      </c>
      <c r="BK173" s="30">
        <f t="shared" si="494"/>
        <v>1319.4444444444446</v>
      </c>
      <c r="BL173" s="30">
        <f t="shared" si="494"/>
        <v>1278.1084656084658</v>
      </c>
      <c r="BM173" s="30">
        <f t="shared" si="494"/>
        <v>1243.6618165784832</v>
      </c>
      <c r="BN173" s="30">
        <f t="shared" si="494"/>
        <v>1214.9562757201645</v>
      </c>
      <c r="BO173" s="30">
        <f t="shared" si="494"/>
        <v>1191.0349916715656</v>
      </c>
      <c r="BP173" s="30">
        <f t="shared" si="494"/>
        <v>1171.1005882977333</v>
      </c>
      <c r="BQ173" s="30">
        <f t="shared" si="494"/>
        <v>1154.4885854862064</v>
      </c>
      <c r="BR173" s="30">
        <f t="shared" si="494"/>
        <v>1140.6452498099338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1327.7667548500881</v>
      </c>
      <c r="J174" s="30"/>
      <c r="K174" s="30"/>
      <c r="L174" s="30"/>
      <c r="M174" s="30"/>
      <c r="N174" s="30">
        <f>SUM(E173:N173)/10</f>
        <v>1251.1059465236044</v>
      </c>
      <c r="P174" s="163"/>
      <c r="Q174" s="161"/>
      <c r="R174" s="16" t="s">
        <v>22</v>
      </c>
      <c r="S174" s="30"/>
      <c r="T174" s="30"/>
      <c r="U174" s="30"/>
      <c r="V174" s="30"/>
      <c r="W174" s="30">
        <f>SUM(S173:W173)/5</f>
        <v>1327.7667548500881</v>
      </c>
      <c r="X174" s="30"/>
      <c r="Y174" s="30"/>
      <c r="Z174" s="30"/>
      <c r="AA174" s="30"/>
      <c r="AB174" s="30">
        <f>SUM(S173:AB173)/10</f>
        <v>1251.1059465236044</v>
      </c>
      <c r="AD174" s="163"/>
      <c r="AE174" s="161"/>
      <c r="AF174" s="16" t="s">
        <v>22</v>
      </c>
      <c r="AG174" s="30"/>
      <c r="AH174" s="30"/>
      <c r="AI174" s="30"/>
      <c r="AJ174" s="30"/>
      <c r="AK174" s="30">
        <f>SUM(AG173:AK173)/5</f>
        <v>1327.7667548500881</v>
      </c>
      <c r="AL174" s="30"/>
      <c r="AM174" s="30"/>
      <c r="AN174" s="30"/>
      <c r="AO174" s="30"/>
      <c r="AP174" s="30">
        <f>SUM(AG173:AP173)/10</f>
        <v>1251.1059465236044</v>
      </c>
      <c r="AR174" s="163"/>
      <c r="AS174" s="161"/>
      <c r="AT174" s="16" t="s">
        <v>22</v>
      </c>
      <c r="AU174" s="30"/>
      <c r="AV174" s="30"/>
      <c r="AW174" s="30"/>
      <c r="AX174" s="30"/>
      <c r="AY174" s="30">
        <f>SUM(AU173:AY173)/5</f>
        <v>1327.7667548500881</v>
      </c>
      <c r="AZ174" s="30"/>
      <c r="BA174" s="30"/>
      <c r="BB174" s="30"/>
      <c r="BC174" s="30"/>
      <c r="BD174" s="30">
        <f>SUM(AU173:BD173)/10</f>
        <v>1251.1059465236044</v>
      </c>
      <c r="BF174" s="163"/>
      <c r="BG174" s="161"/>
      <c r="BH174" s="16" t="s">
        <v>22</v>
      </c>
      <c r="BI174" s="30"/>
      <c r="BJ174" s="30"/>
      <c r="BK174" s="30"/>
      <c r="BL174" s="30"/>
      <c r="BM174" s="30">
        <f>SUM(BI173:BM173)/5</f>
        <v>1327.7667548500881</v>
      </c>
      <c r="BN174" s="30"/>
      <c r="BO174" s="30"/>
      <c r="BP174" s="30"/>
      <c r="BQ174" s="30"/>
      <c r="BR174" s="30">
        <f>SUM(BI173:BR173)/10</f>
        <v>1251.1059465236044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1428.5714285714287</v>
      </c>
      <c r="F175" s="30">
        <f t="shared" ref="F175:N175" si="495">F$113/10*$C173/(2+$E$12)</f>
        <v>2797.6190476190473</v>
      </c>
      <c r="G175" s="30">
        <f t="shared" si="495"/>
        <v>4117.063492063492</v>
      </c>
      <c r="H175" s="30">
        <f t="shared" si="495"/>
        <v>5395.171957671957</v>
      </c>
      <c r="I175" s="30">
        <f t="shared" si="495"/>
        <v>6638.83377425044</v>
      </c>
      <c r="J175" s="30">
        <f t="shared" si="495"/>
        <v>7853.7900499706057</v>
      </c>
      <c r="K175" s="30">
        <f t="shared" si="495"/>
        <v>9044.8250416421706</v>
      </c>
      <c r="L175" s="30">
        <f t="shared" si="495"/>
        <v>10215.925629939902</v>
      </c>
      <c r="M175" s="30">
        <f t="shared" si="495"/>
        <v>11370.41421542611</v>
      </c>
      <c r="N175" s="30">
        <f t="shared" si="495"/>
        <v>12511.059465236043</v>
      </c>
      <c r="P175" s="163"/>
      <c r="Q175" s="161"/>
      <c r="R175" s="16" t="s">
        <v>52</v>
      </c>
      <c r="S175" s="30">
        <f>S$113/10*$C173/(2+$E$12)</f>
        <v>1428.5714285714287</v>
      </c>
      <c r="T175" s="30">
        <f t="shared" ref="T175:AB175" si="496">T$113/10*$C173/(2+$E$12)</f>
        <v>2797.6190476190473</v>
      </c>
      <c r="U175" s="30">
        <f t="shared" si="496"/>
        <v>4117.063492063492</v>
      </c>
      <c r="V175" s="30">
        <f t="shared" si="496"/>
        <v>5395.171957671957</v>
      </c>
      <c r="W175" s="30">
        <f t="shared" si="496"/>
        <v>6638.83377425044</v>
      </c>
      <c r="X175" s="30">
        <f t="shared" si="496"/>
        <v>7853.7900499706057</v>
      </c>
      <c r="Y175" s="30">
        <f t="shared" si="496"/>
        <v>9044.8250416421706</v>
      </c>
      <c r="Z175" s="30">
        <f t="shared" si="496"/>
        <v>10215.925629939902</v>
      </c>
      <c r="AA175" s="30">
        <f t="shared" si="496"/>
        <v>11370.41421542611</v>
      </c>
      <c r="AB175" s="30">
        <f t="shared" si="496"/>
        <v>12511.059465236043</v>
      </c>
      <c r="AD175" s="163"/>
      <c r="AE175" s="161"/>
      <c r="AF175" s="16" t="s">
        <v>52</v>
      </c>
      <c r="AG175" s="30">
        <f>AG$113/10*$C173/(2+$E$12)</f>
        <v>1428.5714285714287</v>
      </c>
      <c r="AH175" s="30">
        <f t="shared" ref="AH175:AP175" si="497">AH$113/10*$C173/(2+$E$12)</f>
        <v>2797.6190476190473</v>
      </c>
      <c r="AI175" s="30">
        <f t="shared" si="497"/>
        <v>4117.063492063492</v>
      </c>
      <c r="AJ175" s="30">
        <f t="shared" si="497"/>
        <v>5395.171957671957</v>
      </c>
      <c r="AK175" s="30">
        <f t="shared" si="497"/>
        <v>6638.83377425044</v>
      </c>
      <c r="AL175" s="30">
        <f t="shared" si="497"/>
        <v>7853.7900499706057</v>
      </c>
      <c r="AM175" s="30">
        <f t="shared" si="497"/>
        <v>9044.8250416421706</v>
      </c>
      <c r="AN175" s="30">
        <f t="shared" si="497"/>
        <v>10215.925629939902</v>
      </c>
      <c r="AO175" s="30">
        <f t="shared" si="497"/>
        <v>11370.41421542611</v>
      </c>
      <c r="AP175" s="30">
        <f t="shared" si="497"/>
        <v>12511.059465236043</v>
      </c>
      <c r="AR175" s="163"/>
      <c r="AS175" s="161"/>
      <c r="AT175" s="16" t="s">
        <v>52</v>
      </c>
      <c r="AU175" s="30">
        <f>AU$113/10*$C173/(2+$E$12)</f>
        <v>1428.5714285714287</v>
      </c>
      <c r="AV175" s="30">
        <f t="shared" ref="AV175:BD175" si="498">AV$113/10*$C173/(2+$E$12)</f>
        <v>2797.6190476190473</v>
      </c>
      <c r="AW175" s="30">
        <f t="shared" si="498"/>
        <v>4117.063492063492</v>
      </c>
      <c r="AX175" s="30">
        <f t="shared" si="498"/>
        <v>5395.171957671957</v>
      </c>
      <c r="AY175" s="30">
        <f t="shared" si="498"/>
        <v>6638.83377425044</v>
      </c>
      <c r="AZ175" s="30">
        <f t="shared" si="498"/>
        <v>7853.7900499706057</v>
      </c>
      <c r="BA175" s="30">
        <f t="shared" si="498"/>
        <v>9044.8250416421706</v>
      </c>
      <c r="BB175" s="30">
        <f t="shared" si="498"/>
        <v>10215.925629939902</v>
      </c>
      <c r="BC175" s="30">
        <f t="shared" si="498"/>
        <v>11370.41421542611</v>
      </c>
      <c r="BD175" s="30">
        <f t="shared" si="498"/>
        <v>12511.059465236043</v>
      </c>
      <c r="BF175" s="163"/>
      <c r="BG175" s="161"/>
      <c r="BH175" s="16" t="s">
        <v>52</v>
      </c>
      <c r="BI175" s="30">
        <f>BI$113/10*$C173/(2+$E$12)</f>
        <v>1428.5714285714287</v>
      </c>
      <c r="BJ175" s="30">
        <f t="shared" ref="BJ175:BR175" si="499">BJ$113/10*$C173/(2+$E$12)</f>
        <v>2797.6190476190473</v>
      </c>
      <c r="BK175" s="30">
        <f t="shared" si="499"/>
        <v>4117.063492063492</v>
      </c>
      <c r="BL175" s="30">
        <f t="shared" si="499"/>
        <v>5395.171957671957</v>
      </c>
      <c r="BM175" s="30">
        <f t="shared" si="499"/>
        <v>6638.83377425044</v>
      </c>
      <c r="BN175" s="30">
        <f t="shared" si="499"/>
        <v>7853.7900499706057</v>
      </c>
      <c r="BO175" s="30">
        <f t="shared" si="499"/>
        <v>9044.8250416421706</v>
      </c>
      <c r="BP175" s="30">
        <f t="shared" si="499"/>
        <v>10215.925629939902</v>
      </c>
      <c r="BQ175" s="30">
        <f t="shared" si="499"/>
        <v>11370.41421542611</v>
      </c>
      <c r="BR175" s="30">
        <f t="shared" si="499"/>
        <v>12511.059465236043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3000</v>
      </c>
      <c r="F176" s="30">
        <f t="shared" ref="F176:N176" si="500">F$112/10*$C176/(2+$E$12)</f>
        <v>2875</v>
      </c>
      <c r="G176" s="30">
        <f t="shared" si="500"/>
        <v>2770.8333333333335</v>
      </c>
      <c r="H176" s="30">
        <f t="shared" si="500"/>
        <v>2684.0277777777778</v>
      </c>
      <c r="I176" s="30">
        <f t="shared" si="500"/>
        <v>2611.6898148148148</v>
      </c>
      <c r="J176" s="30">
        <f t="shared" si="500"/>
        <v>2551.4081790123455</v>
      </c>
      <c r="K176" s="30">
        <f t="shared" si="500"/>
        <v>2501.1734825102876</v>
      </c>
      <c r="L176" s="30">
        <f t="shared" si="500"/>
        <v>2459.3112354252398</v>
      </c>
      <c r="M176" s="30">
        <f t="shared" si="500"/>
        <v>2424.4260295210333</v>
      </c>
      <c r="N176" s="30">
        <f t="shared" si="500"/>
        <v>2395.3550246008608</v>
      </c>
      <c r="P176" s="163"/>
      <c r="Q176" s="161">
        <v>2100000</v>
      </c>
      <c r="R176" s="16" t="s">
        <v>19</v>
      </c>
      <c r="S176" s="30">
        <f>S$112/10*$C176/(2+$E$12)</f>
        <v>3000</v>
      </c>
      <c r="T176" s="30">
        <f t="shared" ref="T176:AB176" si="501">T$112/10*$C176/(2+$E$12)</f>
        <v>2875</v>
      </c>
      <c r="U176" s="30">
        <f t="shared" si="501"/>
        <v>2770.8333333333335</v>
      </c>
      <c r="V176" s="30">
        <f t="shared" si="501"/>
        <v>2684.0277777777778</v>
      </c>
      <c r="W176" s="30">
        <f t="shared" si="501"/>
        <v>2611.6898148148148</v>
      </c>
      <c r="X176" s="30">
        <f t="shared" si="501"/>
        <v>2551.4081790123455</v>
      </c>
      <c r="Y176" s="30">
        <f t="shared" si="501"/>
        <v>2501.1734825102876</v>
      </c>
      <c r="Z176" s="30">
        <f t="shared" si="501"/>
        <v>2459.3112354252398</v>
      </c>
      <c r="AA176" s="30">
        <f t="shared" si="501"/>
        <v>2424.4260295210333</v>
      </c>
      <c r="AB176" s="30">
        <f t="shared" si="501"/>
        <v>2395.3550246008608</v>
      </c>
      <c r="AD176" s="163"/>
      <c r="AE176" s="161">
        <v>2100000</v>
      </c>
      <c r="AF176" s="16" t="s">
        <v>19</v>
      </c>
      <c r="AG176" s="30">
        <f>AG$112/10*$C176/(2+$E$12)</f>
        <v>3000</v>
      </c>
      <c r="AH176" s="30">
        <f t="shared" ref="AH176:AP176" si="502">AH$112/10*$C176/(2+$E$12)</f>
        <v>2875</v>
      </c>
      <c r="AI176" s="30">
        <f t="shared" si="502"/>
        <v>2770.8333333333335</v>
      </c>
      <c r="AJ176" s="30">
        <f t="shared" si="502"/>
        <v>2684.0277777777778</v>
      </c>
      <c r="AK176" s="30">
        <f t="shared" si="502"/>
        <v>2611.6898148148148</v>
      </c>
      <c r="AL176" s="30">
        <f t="shared" si="502"/>
        <v>2551.4081790123455</v>
      </c>
      <c r="AM176" s="30">
        <f t="shared" si="502"/>
        <v>2501.1734825102876</v>
      </c>
      <c r="AN176" s="30">
        <f t="shared" si="502"/>
        <v>2459.3112354252398</v>
      </c>
      <c r="AO176" s="30">
        <f t="shared" si="502"/>
        <v>2424.4260295210333</v>
      </c>
      <c r="AP176" s="30">
        <f t="shared" si="502"/>
        <v>2395.3550246008608</v>
      </c>
      <c r="AR176" s="163"/>
      <c r="AS176" s="161">
        <v>2100000</v>
      </c>
      <c r="AT176" s="16" t="s">
        <v>19</v>
      </c>
      <c r="AU176" s="30">
        <f>AU$112/10*$C176/(2+$E$12)</f>
        <v>3000</v>
      </c>
      <c r="AV176" s="30">
        <f t="shared" ref="AV176:BD176" si="503">AV$112/10*$C176/(2+$E$12)</f>
        <v>2875</v>
      </c>
      <c r="AW176" s="30">
        <f t="shared" si="503"/>
        <v>2770.8333333333335</v>
      </c>
      <c r="AX176" s="30">
        <f t="shared" si="503"/>
        <v>2684.0277777777778</v>
      </c>
      <c r="AY176" s="30">
        <f t="shared" si="503"/>
        <v>2611.6898148148148</v>
      </c>
      <c r="AZ176" s="30">
        <f t="shared" si="503"/>
        <v>2551.4081790123455</v>
      </c>
      <c r="BA176" s="30">
        <f t="shared" si="503"/>
        <v>2501.1734825102876</v>
      </c>
      <c r="BB176" s="30">
        <f t="shared" si="503"/>
        <v>2459.3112354252398</v>
      </c>
      <c r="BC176" s="30">
        <f t="shared" si="503"/>
        <v>2424.4260295210333</v>
      </c>
      <c r="BD176" s="30">
        <f t="shared" si="503"/>
        <v>2395.3550246008608</v>
      </c>
      <c r="BF176" s="163"/>
      <c r="BG176" s="161">
        <v>2100000</v>
      </c>
      <c r="BH176" s="16" t="s">
        <v>19</v>
      </c>
      <c r="BI176" s="30">
        <f>BI$112/10*$C176/(2+$E$12)</f>
        <v>3000</v>
      </c>
      <c r="BJ176" s="30">
        <f t="shared" ref="BJ176:BR176" si="504">BJ$112/10*$C176/(2+$E$12)</f>
        <v>2875</v>
      </c>
      <c r="BK176" s="30">
        <f t="shared" si="504"/>
        <v>2770.8333333333335</v>
      </c>
      <c r="BL176" s="30">
        <f t="shared" si="504"/>
        <v>2684.0277777777778</v>
      </c>
      <c r="BM176" s="30">
        <f t="shared" si="504"/>
        <v>2611.6898148148148</v>
      </c>
      <c r="BN176" s="30">
        <f t="shared" si="504"/>
        <v>2551.4081790123455</v>
      </c>
      <c r="BO176" s="30">
        <f t="shared" si="504"/>
        <v>2501.1734825102876</v>
      </c>
      <c r="BP176" s="30">
        <f t="shared" si="504"/>
        <v>2459.3112354252398</v>
      </c>
      <c r="BQ176" s="30">
        <f t="shared" si="504"/>
        <v>2424.4260295210333</v>
      </c>
      <c r="BR176" s="30">
        <f t="shared" si="504"/>
        <v>2395.3550246008608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2788.3101851851852</v>
      </c>
      <c r="J177" s="30"/>
      <c r="K177" s="30"/>
      <c r="L177" s="30"/>
      <c r="M177" s="30"/>
      <c r="N177" s="30">
        <f>SUM(E176:N176)/10</f>
        <v>2627.3224876995691</v>
      </c>
      <c r="P177" s="163"/>
      <c r="Q177" s="161"/>
      <c r="R177" s="16" t="s">
        <v>22</v>
      </c>
      <c r="S177" s="30"/>
      <c r="T177" s="30"/>
      <c r="U177" s="30"/>
      <c r="V177" s="30"/>
      <c r="W177" s="30">
        <f>SUM(S176:W176)/5</f>
        <v>2788.3101851851852</v>
      </c>
      <c r="X177" s="30"/>
      <c r="Y177" s="30"/>
      <c r="Z177" s="30"/>
      <c r="AA177" s="30"/>
      <c r="AB177" s="30">
        <f>SUM(S176:AB176)/10</f>
        <v>2627.3224876995691</v>
      </c>
      <c r="AD177" s="163"/>
      <c r="AE177" s="161"/>
      <c r="AF177" s="16" t="s">
        <v>22</v>
      </c>
      <c r="AG177" s="30"/>
      <c r="AH177" s="30"/>
      <c r="AI177" s="30"/>
      <c r="AJ177" s="30"/>
      <c r="AK177" s="30">
        <f>SUM(AG176:AK176)/5</f>
        <v>2788.3101851851852</v>
      </c>
      <c r="AL177" s="30"/>
      <c r="AM177" s="30"/>
      <c r="AN177" s="30"/>
      <c r="AO177" s="30"/>
      <c r="AP177" s="30">
        <f>SUM(AG176:AP176)/10</f>
        <v>2627.3224876995691</v>
      </c>
      <c r="AR177" s="163"/>
      <c r="AS177" s="161"/>
      <c r="AT177" s="16" t="s">
        <v>22</v>
      </c>
      <c r="AU177" s="30"/>
      <c r="AV177" s="30"/>
      <c r="AW177" s="30"/>
      <c r="AX177" s="30"/>
      <c r="AY177" s="30">
        <f>SUM(AU176:AY176)/5</f>
        <v>2788.3101851851852</v>
      </c>
      <c r="AZ177" s="30"/>
      <c r="BA177" s="30"/>
      <c r="BB177" s="30"/>
      <c r="BC177" s="30"/>
      <c r="BD177" s="30">
        <f>SUM(AU176:BD176)/10</f>
        <v>2627.3224876995691</v>
      </c>
      <c r="BF177" s="163"/>
      <c r="BG177" s="161"/>
      <c r="BH177" s="16" t="s">
        <v>22</v>
      </c>
      <c r="BI177" s="30"/>
      <c r="BJ177" s="30"/>
      <c r="BK177" s="30"/>
      <c r="BL177" s="30"/>
      <c r="BM177" s="30">
        <f>SUM(BI176:BM176)/5</f>
        <v>2788.3101851851852</v>
      </c>
      <c r="BN177" s="30"/>
      <c r="BO177" s="30"/>
      <c r="BP177" s="30"/>
      <c r="BQ177" s="30"/>
      <c r="BR177" s="30">
        <f>SUM(BI176:BR176)/10</f>
        <v>2627.3224876995691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3000</v>
      </c>
      <c r="F178" s="30">
        <f t="shared" ref="F178:N178" si="505">F$113/10*$C176/(2+$E$12)</f>
        <v>5874.9999999999991</v>
      </c>
      <c r="G178" s="30">
        <f t="shared" si="505"/>
        <v>8645.8333333333321</v>
      </c>
      <c r="H178" s="30">
        <f t="shared" si="505"/>
        <v>11329.861111111109</v>
      </c>
      <c r="I178" s="30">
        <f t="shared" si="505"/>
        <v>13941.550925925925</v>
      </c>
      <c r="J178" s="30">
        <f t="shared" si="505"/>
        <v>16492.959104938269</v>
      </c>
      <c r="K178" s="30">
        <f t="shared" si="505"/>
        <v>18994.132587448556</v>
      </c>
      <c r="L178" s="30">
        <f t="shared" si="505"/>
        <v>21453.443822873793</v>
      </c>
      <c r="M178" s="30">
        <f t="shared" si="505"/>
        <v>23877.869852394833</v>
      </c>
      <c r="N178" s="30">
        <f t="shared" si="505"/>
        <v>26273.22487699569</v>
      </c>
      <c r="P178" s="163"/>
      <c r="Q178" s="161"/>
      <c r="R178" s="16" t="s">
        <v>52</v>
      </c>
      <c r="S178" s="30">
        <f>S$113/10*$C176/(2+$E$12)</f>
        <v>3000</v>
      </c>
      <c r="T178" s="30">
        <f t="shared" ref="T178:AB178" si="506">T$113/10*$C176/(2+$E$12)</f>
        <v>5874.9999999999991</v>
      </c>
      <c r="U178" s="30">
        <f t="shared" si="506"/>
        <v>8645.8333333333321</v>
      </c>
      <c r="V178" s="30">
        <f t="shared" si="506"/>
        <v>11329.861111111109</v>
      </c>
      <c r="W178" s="30">
        <f t="shared" si="506"/>
        <v>13941.550925925925</v>
      </c>
      <c r="X178" s="30">
        <f t="shared" si="506"/>
        <v>16492.959104938269</v>
      </c>
      <c r="Y178" s="30">
        <f t="shared" si="506"/>
        <v>18994.132587448556</v>
      </c>
      <c r="Z178" s="30">
        <f t="shared" si="506"/>
        <v>21453.443822873793</v>
      </c>
      <c r="AA178" s="30">
        <f t="shared" si="506"/>
        <v>23877.869852394833</v>
      </c>
      <c r="AB178" s="30">
        <f t="shared" si="506"/>
        <v>26273.22487699569</v>
      </c>
      <c r="AD178" s="163"/>
      <c r="AE178" s="161"/>
      <c r="AF178" s="16" t="s">
        <v>52</v>
      </c>
      <c r="AG178" s="30">
        <f>AG$113/10*$C176/(2+$E$12)</f>
        <v>3000</v>
      </c>
      <c r="AH178" s="30">
        <f t="shared" ref="AH178:AP178" si="507">AH$113/10*$C176/(2+$E$12)</f>
        <v>5874.9999999999991</v>
      </c>
      <c r="AI178" s="30">
        <f t="shared" si="507"/>
        <v>8645.8333333333321</v>
      </c>
      <c r="AJ178" s="30">
        <f t="shared" si="507"/>
        <v>11329.861111111109</v>
      </c>
      <c r="AK178" s="30">
        <f t="shared" si="507"/>
        <v>13941.550925925925</v>
      </c>
      <c r="AL178" s="30">
        <f t="shared" si="507"/>
        <v>16492.959104938269</v>
      </c>
      <c r="AM178" s="30">
        <f t="shared" si="507"/>
        <v>18994.132587448556</v>
      </c>
      <c r="AN178" s="30">
        <f t="shared" si="507"/>
        <v>21453.443822873793</v>
      </c>
      <c r="AO178" s="30">
        <f t="shared" si="507"/>
        <v>23877.869852394833</v>
      </c>
      <c r="AP178" s="30">
        <f t="shared" si="507"/>
        <v>26273.22487699569</v>
      </c>
      <c r="AR178" s="163"/>
      <c r="AS178" s="161"/>
      <c r="AT178" s="16" t="s">
        <v>52</v>
      </c>
      <c r="AU178" s="30">
        <f>AU$113/10*$C176/(2+$E$12)</f>
        <v>3000</v>
      </c>
      <c r="AV178" s="30">
        <f t="shared" ref="AV178:BD178" si="508">AV$113/10*$C176/(2+$E$12)</f>
        <v>5874.9999999999991</v>
      </c>
      <c r="AW178" s="30">
        <f t="shared" si="508"/>
        <v>8645.8333333333321</v>
      </c>
      <c r="AX178" s="30">
        <f t="shared" si="508"/>
        <v>11329.861111111109</v>
      </c>
      <c r="AY178" s="30">
        <f t="shared" si="508"/>
        <v>13941.550925925925</v>
      </c>
      <c r="AZ178" s="30">
        <f t="shared" si="508"/>
        <v>16492.959104938269</v>
      </c>
      <c r="BA178" s="30">
        <f t="shared" si="508"/>
        <v>18994.132587448556</v>
      </c>
      <c r="BB178" s="30">
        <f t="shared" si="508"/>
        <v>21453.443822873793</v>
      </c>
      <c r="BC178" s="30">
        <f t="shared" si="508"/>
        <v>23877.869852394833</v>
      </c>
      <c r="BD178" s="30">
        <f t="shared" si="508"/>
        <v>26273.22487699569</v>
      </c>
      <c r="BF178" s="163"/>
      <c r="BG178" s="161"/>
      <c r="BH178" s="16" t="s">
        <v>52</v>
      </c>
      <c r="BI178" s="30">
        <f>BI$113/10*$C176/(2+$E$12)</f>
        <v>3000</v>
      </c>
      <c r="BJ178" s="30">
        <f t="shared" ref="BJ178:BR178" si="509">BJ$113/10*$C176/(2+$E$12)</f>
        <v>5874.9999999999991</v>
      </c>
      <c r="BK178" s="30">
        <f t="shared" si="509"/>
        <v>8645.8333333333321</v>
      </c>
      <c r="BL178" s="30">
        <f t="shared" si="509"/>
        <v>11329.861111111109</v>
      </c>
      <c r="BM178" s="30">
        <f t="shared" si="509"/>
        <v>13941.550925925925</v>
      </c>
      <c r="BN178" s="30">
        <f t="shared" si="509"/>
        <v>16492.959104938269</v>
      </c>
      <c r="BO178" s="30">
        <f t="shared" si="509"/>
        <v>18994.132587448556</v>
      </c>
      <c r="BP178" s="30">
        <f t="shared" si="509"/>
        <v>21453.443822873793</v>
      </c>
      <c r="BQ178" s="30">
        <f t="shared" si="509"/>
        <v>23877.869852394833</v>
      </c>
      <c r="BR178" s="30">
        <f t="shared" si="509"/>
        <v>26273.22487699569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535.71428571428567</v>
      </c>
      <c r="F179" s="28">
        <f t="shared" ref="F179:N179" si="510">F$127/10*$C179/(2+$E$12)</f>
        <v>446.42857142857139</v>
      </c>
      <c r="G179" s="28">
        <f t="shared" si="510"/>
        <v>372.02380952380952</v>
      </c>
      <c r="H179" s="28">
        <f t="shared" si="510"/>
        <v>310.01984126984132</v>
      </c>
      <c r="I179" s="28">
        <f t="shared" si="510"/>
        <v>258.34986772486769</v>
      </c>
      <c r="J179" s="28">
        <f t="shared" si="510"/>
        <v>215.29155643738974</v>
      </c>
      <c r="K179" s="28">
        <f t="shared" si="510"/>
        <v>179.40963036449145</v>
      </c>
      <c r="L179" s="28">
        <f t="shared" si="510"/>
        <v>149.5080253037429</v>
      </c>
      <c r="M179" s="28">
        <f t="shared" si="510"/>
        <v>124.59002108645241</v>
      </c>
      <c r="N179" s="28">
        <f t="shared" si="510"/>
        <v>103.82501757204366</v>
      </c>
      <c r="P179" s="163" t="s">
        <v>71</v>
      </c>
      <c r="Q179" s="162">
        <v>20000</v>
      </c>
      <c r="R179" s="58" t="s">
        <v>19</v>
      </c>
      <c r="S179" s="28">
        <f>S$127/10*$C179/(2+$E$12)</f>
        <v>535.71428571428567</v>
      </c>
      <c r="T179" s="28">
        <f t="shared" ref="T179:AB179" si="511">T$127/10*$C179/(2+$E$12)</f>
        <v>446.42857142857139</v>
      </c>
      <c r="U179" s="28">
        <f t="shared" si="511"/>
        <v>372.02380952380952</v>
      </c>
      <c r="V179" s="28">
        <f t="shared" si="511"/>
        <v>310.01984126984132</v>
      </c>
      <c r="W179" s="28">
        <f t="shared" si="511"/>
        <v>258.34986772486769</v>
      </c>
      <c r="X179" s="28">
        <f t="shared" si="511"/>
        <v>215.29155643738974</v>
      </c>
      <c r="Y179" s="28">
        <f t="shared" si="511"/>
        <v>179.40963036449145</v>
      </c>
      <c r="Z179" s="28">
        <f t="shared" si="511"/>
        <v>149.5080253037429</v>
      </c>
      <c r="AA179" s="28">
        <f t="shared" si="511"/>
        <v>124.59002108645241</v>
      </c>
      <c r="AB179" s="28">
        <f t="shared" si="511"/>
        <v>103.82501757204366</v>
      </c>
      <c r="AD179" s="163" t="s">
        <v>71</v>
      </c>
      <c r="AE179" s="162">
        <v>20000</v>
      </c>
      <c r="AF179" s="58" t="s">
        <v>19</v>
      </c>
      <c r="AG179" s="28">
        <f>AG$127/10*$C179/(2+$E$12)</f>
        <v>535.71428571428567</v>
      </c>
      <c r="AH179" s="28">
        <f t="shared" ref="AH179:AP179" si="512">AH$127/10*$C179/(2+$E$12)</f>
        <v>446.42857142857139</v>
      </c>
      <c r="AI179" s="28">
        <f t="shared" si="512"/>
        <v>372.02380952380952</v>
      </c>
      <c r="AJ179" s="28">
        <f t="shared" si="512"/>
        <v>310.01984126984132</v>
      </c>
      <c r="AK179" s="28">
        <f t="shared" si="512"/>
        <v>258.34986772486769</v>
      </c>
      <c r="AL179" s="28">
        <f t="shared" si="512"/>
        <v>215.29155643738974</v>
      </c>
      <c r="AM179" s="28">
        <f t="shared" si="512"/>
        <v>179.40963036449145</v>
      </c>
      <c r="AN179" s="28">
        <f t="shared" si="512"/>
        <v>149.5080253037429</v>
      </c>
      <c r="AO179" s="28">
        <f t="shared" si="512"/>
        <v>124.59002108645241</v>
      </c>
      <c r="AP179" s="28">
        <f t="shared" si="512"/>
        <v>103.82501757204366</v>
      </c>
      <c r="AR179" s="163" t="s">
        <v>71</v>
      </c>
      <c r="AS179" s="162">
        <v>20000</v>
      </c>
      <c r="AT179" s="58" t="s">
        <v>19</v>
      </c>
      <c r="AU179" s="28">
        <f>AU$127/10*$C179/(2+$E$12)</f>
        <v>535.71428571428567</v>
      </c>
      <c r="AV179" s="28">
        <f t="shared" ref="AV179:BD179" si="513">AV$127/10*$C179/(2+$E$12)</f>
        <v>446.42857142857139</v>
      </c>
      <c r="AW179" s="28">
        <f t="shared" si="513"/>
        <v>372.02380952380952</v>
      </c>
      <c r="AX179" s="28">
        <f t="shared" si="513"/>
        <v>310.01984126984132</v>
      </c>
      <c r="AY179" s="28">
        <f t="shared" si="513"/>
        <v>258.34986772486769</v>
      </c>
      <c r="AZ179" s="28">
        <f t="shared" si="513"/>
        <v>215.29155643738974</v>
      </c>
      <c r="BA179" s="28">
        <f t="shared" si="513"/>
        <v>179.40963036449145</v>
      </c>
      <c r="BB179" s="28">
        <f t="shared" si="513"/>
        <v>149.5080253037429</v>
      </c>
      <c r="BC179" s="28">
        <f t="shared" si="513"/>
        <v>124.59002108645241</v>
      </c>
      <c r="BD179" s="28">
        <f t="shared" si="513"/>
        <v>103.82501757204366</v>
      </c>
      <c r="BF179" s="163" t="s">
        <v>71</v>
      </c>
      <c r="BG179" s="162">
        <v>20000</v>
      </c>
      <c r="BH179" s="58" t="s">
        <v>19</v>
      </c>
      <c r="BI179" s="28">
        <f>BI$127/10*$C179/(2+$E$12)</f>
        <v>535.71428571428567</v>
      </c>
      <c r="BJ179" s="28">
        <f t="shared" ref="BJ179:BR179" si="514">BJ$127/10*$C179/(2+$E$12)</f>
        <v>446.42857142857139</v>
      </c>
      <c r="BK179" s="28">
        <f t="shared" si="514"/>
        <v>372.02380952380952</v>
      </c>
      <c r="BL179" s="28">
        <f t="shared" si="514"/>
        <v>310.01984126984132</v>
      </c>
      <c r="BM179" s="28">
        <f t="shared" si="514"/>
        <v>258.34986772486769</v>
      </c>
      <c r="BN179" s="28">
        <f t="shared" si="514"/>
        <v>215.29155643738974</v>
      </c>
      <c r="BO179" s="28">
        <f t="shared" si="514"/>
        <v>179.40963036449145</v>
      </c>
      <c r="BP179" s="28">
        <f t="shared" si="514"/>
        <v>149.5080253037429</v>
      </c>
      <c r="BQ179" s="28">
        <f t="shared" si="514"/>
        <v>124.59002108645241</v>
      </c>
      <c r="BR179" s="28">
        <f t="shared" si="514"/>
        <v>103.82501757204366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384.50727513227514</v>
      </c>
      <c r="J180" s="28"/>
      <c r="K180" s="28"/>
      <c r="L180" s="28"/>
      <c r="M180" s="28"/>
      <c r="N180" s="28">
        <f>SUM(E179:N179)/10</f>
        <v>269.51606264254963</v>
      </c>
      <c r="P180" s="163"/>
      <c r="Q180" s="162"/>
      <c r="R180" s="20" t="s">
        <v>22</v>
      </c>
      <c r="S180" s="28"/>
      <c r="T180" s="28"/>
      <c r="U180" s="28"/>
      <c r="V180" s="28"/>
      <c r="W180" s="28">
        <f>SUM(S179:W179)/5</f>
        <v>384.50727513227514</v>
      </c>
      <c r="X180" s="28"/>
      <c r="Y180" s="28"/>
      <c r="Z180" s="28"/>
      <c r="AA180" s="28"/>
      <c r="AB180" s="28">
        <f>SUM(S179:AB179)/10</f>
        <v>269.51606264254963</v>
      </c>
      <c r="AD180" s="163"/>
      <c r="AE180" s="162"/>
      <c r="AF180" s="20" t="s">
        <v>22</v>
      </c>
      <c r="AG180" s="28"/>
      <c r="AH180" s="28"/>
      <c r="AI180" s="28"/>
      <c r="AJ180" s="28"/>
      <c r="AK180" s="28">
        <f>SUM(AG179:AK179)/5</f>
        <v>384.50727513227514</v>
      </c>
      <c r="AL180" s="28"/>
      <c r="AM180" s="28"/>
      <c r="AN180" s="28"/>
      <c r="AO180" s="28"/>
      <c r="AP180" s="28">
        <f>SUM(AG179:AP179)/10</f>
        <v>269.51606264254963</v>
      </c>
      <c r="AR180" s="163"/>
      <c r="AS180" s="162"/>
      <c r="AT180" s="20" t="s">
        <v>22</v>
      </c>
      <c r="AU180" s="28"/>
      <c r="AV180" s="28"/>
      <c r="AW180" s="28"/>
      <c r="AX180" s="28"/>
      <c r="AY180" s="28">
        <f>SUM(AU179:AY179)/5</f>
        <v>384.50727513227514</v>
      </c>
      <c r="AZ180" s="28"/>
      <c r="BA180" s="28"/>
      <c r="BB180" s="28"/>
      <c r="BC180" s="28"/>
      <c r="BD180" s="28">
        <f>SUM(AU179:BD179)/10</f>
        <v>269.51606264254963</v>
      </c>
      <c r="BF180" s="163"/>
      <c r="BG180" s="162"/>
      <c r="BH180" s="20" t="s">
        <v>22</v>
      </c>
      <c r="BI180" s="28"/>
      <c r="BJ180" s="28"/>
      <c r="BK180" s="28"/>
      <c r="BL180" s="28"/>
      <c r="BM180" s="28">
        <f>SUM(BI179:BM179)/5</f>
        <v>384.50727513227514</v>
      </c>
      <c r="BN180" s="28"/>
      <c r="BO180" s="28"/>
      <c r="BP180" s="28"/>
      <c r="BQ180" s="28"/>
      <c r="BR180" s="28">
        <f>SUM(BI179:BR179)/10</f>
        <v>269.51606264254963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535.71428571428567</v>
      </c>
      <c r="F181" s="28">
        <f t="shared" ref="F181:N181" si="515">F$128/10*$C179/(2+$E$12)</f>
        <v>982.14285714285688</v>
      </c>
      <c r="G181" s="28">
        <f t="shared" si="515"/>
        <v>1354.1666666666667</v>
      </c>
      <c r="H181" s="28">
        <f t="shared" si="515"/>
        <v>1664.186507936507</v>
      </c>
      <c r="I181" s="28">
        <f t="shared" si="515"/>
        <v>1922.5363756613763</v>
      </c>
      <c r="J181" s="28">
        <f t="shared" si="515"/>
        <v>2137.8279320987626</v>
      </c>
      <c r="K181" s="28">
        <f t="shared" si="515"/>
        <v>2317.2375624632582</v>
      </c>
      <c r="L181" s="28">
        <f t="shared" si="515"/>
        <v>2466.7455877670009</v>
      </c>
      <c r="M181" s="28">
        <f t="shared" si="515"/>
        <v>2591.335608853457</v>
      </c>
      <c r="N181" s="28">
        <f t="shared" si="515"/>
        <v>2695.1606264254915</v>
      </c>
      <c r="P181" s="163"/>
      <c r="Q181" s="162"/>
      <c r="R181" s="20" t="s">
        <v>52</v>
      </c>
      <c r="S181" s="28">
        <f>S$128/10*$C179/(2+$E$12)</f>
        <v>535.71428571428567</v>
      </c>
      <c r="T181" s="28">
        <f t="shared" ref="T181:AB181" si="516">T$128/10*$C179/(2+$E$12)</f>
        <v>982.14285714285688</v>
      </c>
      <c r="U181" s="28">
        <f t="shared" si="516"/>
        <v>1354.1666666666667</v>
      </c>
      <c r="V181" s="28">
        <f t="shared" si="516"/>
        <v>1664.186507936507</v>
      </c>
      <c r="W181" s="28">
        <f t="shared" si="516"/>
        <v>1922.5363756613763</v>
      </c>
      <c r="X181" s="28">
        <f t="shared" si="516"/>
        <v>2137.8279320987626</v>
      </c>
      <c r="Y181" s="28">
        <f t="shared" si="516"/>
        <v>2317.2375624632582</v>
      </c>
      <c r="Z181" s="28">
        <f t="shared" si="516"/>
        <v>2466.7455877670009</v>
      </c>
      <c r="AA181" s="28">
        <f t="shared" si="516"/>
        <v>2591.335608853457</v>
      </c>
      <c r="AB181" s="28">
        <f t="shared" si="516"/>
        <v>2695.1606264254915</v>
      </c>
      <c r="AD181" s="163"/>
      <c r="AE181" s="162"/>
      <c r="AF181" s="20" t="s">
        <v>52</v>
      </c>
      <c r="AG181" s="28">
        <f>AG$128/10*$C179/(2+$E$12)</f>
        <v>535.71428571428567</v>
      </c>
      <c r="AH181" s="28">
        <f t="shared" ref="AH181:AP181" si="517">AH$128/10*$C179/(2+$E$12)</f>
        <v>982.14285714285688</v>
      </c>
      <c r="AI181" s="28">
        <f t="shared" si="517"/>
        <v>1354.1666666666667</v>
      </c>
      <c r="AJ181" s="28">
        <f t="shared" si="517"/>
        <v>1664.186507936507</v>
      </c>
      <c r="AK181" s="28">
        <f t="shared" si="517"/>
        <v>1922.5363756613763</v>
      </c>
      <c r="AL181" s="28">
        <f t="shared" si="517"/>
        <v>2137.8279320987626</v>
      </c>
      <c r="AM181" s="28">
        <f t="shared" si="517"/>
        <v>2317.2375624632582</v>
      </c>
      <c r="AN181" s="28">
        <f t="shared" si="517"/>
        <v>2466.7455877670009</v>
      </c>
      <c r="AO181" s="28">
        <f t="shared" si="517"/>
        <v>2591.335608853457</v>
      </c>
      <c r="AP181" s="28">
        <f t="shared" si="517"/>
        <v>2695.1606264254915</v>
      </c>
      <c r="AR181" s="163"/>
      <c r="AS181" s="162"/>
      <c r="AT181" s="20" t="s">
        <v>52</v>
      </c>
      <c r="AU181" s="28">
        <f>AU$128/10*$C179/(2+$E$12)</f>
        <v>535.71428571428567</v>
      </c>
      <c r="AV181" s="28">
        <f t="shared" ref="AV181:BD181" si="518">AV$128/10*$C179/(2+$E$12)</f>
        <v>982.14285714285688</v>
      </c>
      <c r="AW181" s="28">
        <f t="shared" si="518"/>
        <v>1354.1666666666667</v>
      </c>
      <c r="AX181" s="28">
        <f t="shared" si="518"/>
        <v>1664.186507936507</v>
      </c>
      <c r="AY181" s="28">
        <f t="shared" si="518"/>
        <v>1922.5363756613763</v>
      </c>
      <c r="AZ181" s="28">
        <f t="shared" si="518"/>
        <v>2137.8279320987626</v>
      </c>
      <c r="BA181" s="28">
        <f t="shared" si="518"/>
        <v>2317.2375624632582</v>
      </c>
      <c r="BB181" s="28">
        <f t="shared" si="518"/>
        <v>2466.7455877670009</v>
      </c>
      <c r="BC181" s="28">
        <f t="shared" si="518"/>
        <v>2591.335608853457</v>
      </c>
      <c r="BD181" s="28">
        <f t="shared" si="518"/>
        <v>2695.1606264254915</v>
      </c>
      <c r="BF181" s="163"/>
      <c r="BG181" s="162"/>
      <c r="BH181" s="20" t="s">
        <v>52</v>
      </c>
      <c r="BI181" s="28">
        <f>BI$128/10*$C179/(2+$E$12)</f>
        <v>535.71428571428567</v>
      </c>
      <c r="BJ181" s="28">
        <f t="shared" ref="BJ181:BR181" si="519">BJ$128/10*$C179/(2+$E$12)</f>
        <v>982.14285714285688</v>
      </c>
      <c r="BK181" s="28">
        <f t="shared" si="519"/>
        <v>1354.1666666666667</v>
      </c>
      <c r="BL181" s="28">
        <f t="shared" si="519"/>
        <v>1664.186507936507</v>
      </c>
      <c r="BM181" s="28">
        <f t="shared" si="519"/>
        <v>1922.5363756613763</v>
      </c>
      <c r="BN181" s="28">
        <f t="shared" si="519"/>
        <v>2137.8279320987626</v>
      </c>
      <c r="BO181" s="28">
        <f t="shared" si="519"/>
        <v>2317.2375624632582</v>
      </c>
      <c r="BP181" s="28">
        <f t="shared" si="519"/>
        <v>2466.7455877670009</v>
      </c>
      <c r="BQ181" s="28">
        <f t="shared" si="519"/>
        <v>2591.335608853457</v>
      </c>
      <c r="BR181" s="28">
        <f t="shared" si="519"/>
        <v>2695.1606264254915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10714.285714285712</v>
      </c>
      <c r="F182" s="28">
        <f t="shared" ref="F182:N182" si="520">F$127/10*$C182/(2+$E$12)</f>
        <v>8928.5714285714257</v>
      </c>
      <c r="G182" s="28">
        <f t="shared" si="520"/>
        <v>7440.4761904761899</v>
      </c>
      <c r="H182" s="28">
        <f t="shared" si="520"/>
        <v>6200.396825396826</v>
      </c>
      <c r="I182" s="28">
        <f t="shared" si="520"/>
        <v>5166.9973544973536</v>
      </c>
      <c r="J182" s="28">
        <f t="shared" si="520"/>
        <v>4305.8311287477945</v>
      </c>
      <c r="K182" s="28">
        <f t="shared" si="520"/>
        <v>3588.1926072898291</v>
      </c>
      <c r="L182" s="28">
        <f t="shared" si="520"/>
        <v>2990.1605060748579</v>
      </c>
      <c r="M182" s="28">
        <f t="shared" si="520"/>
        <v>2491.8004217290481</v>
      </c>
      <c r="N182" s="28">
        <f t="shared" si="520"/>
        <v>2076.5003514408736</v>
      </c>
      <c r="P182" s="163"/>
      <c r="Q182" s="162">
        <v>400000</v>
      </c>
      <c r="R182" s="58" t="s">
        <v>19</v>
      </c>
      <c r="S182" s="28">
        <f>S$127/10*$C182/(2+$E$12)</f>
        <v>10714.285714285712</v>
      </c>
      <c r="T182" s="28">
        <f t="shared" ref="T182:AB182" si="521">T$127/10*$C182/(2+$E$12)</f>
        <v>8928.5714285714257</v>
      </c>
      <c r="U182" s="28">
        <f t="shared" si="521"/>
        <v>7440.4761904761899</v>
      </c>
      <c r="V182" s="28">
        <f t="shared" si="521"/>
        <v>6200.396825396826</v>
      </c>
      <c r="W182" s="28">
        <f t="shared" si="521"/>
        <v>5166.9973544973536</v>
      </c>
      <c r="X182" s="28">
        <f t="shared" si="521"/>
        <v>4305.8311287477945</v>
      </c>
      <c r="Y182" s="28">
        <f t="shared" si="521"/>
        <v>3588.1926072898291</v>
      </c>
      <c r="Z182" s="28">
        <f t="shared" si="521"/>
        <v>2990.1605060748579</v>
      </c>
      <c r="AA182" s="28">
        <f t="shared" si="521"/>
        <v>2491.8004217290481</v>
      </c>
      <c r="AB182" s="28">
        <f t="shared" si="521"/>
        <v>2076.5003514408736</v>
      </c>
      <c r="AD182" s="163"/>
      <c r="AE182" s="162">
        <v>400000</v>
      </c>
      <c r="AF182" s="58" t="s">
        <v>19</v>
      </c>
      <c r="AG182" s="28">
        <f>AG$127/10*$C182/(2+$E$12)</f>
        <v>10714.285714285712</v>
      </c>
      <c r="AH182" s="28">
        <f t="shared" ref="AH182:AP182" si="522">AH$127/10*$C182/(2+$E$12)</f>
        <v>8928.5714285714257</v>
      </c>
      <c r="AI182" s="28">
        <f t="shared" si="522"/>
        <v>7440.4761904761899</v>
      </c>
      <c r="AJ182" s="28">
        <f t="shared" si="522"/>
        <v>6200.396825396826</v>
      </c>
      <c r="AK182" s="28">
        <f t="shared" si="522"/>
        <v>5166.9973544973536</v>
      </c>
      <c r="AL182" s="28">
        <f t="shared" si="522"/>
        <v>4305.8311287477945</v>
      </c>
      <c r="AM182" s="28">
        <f t="shared" si="522"/>
        <v>3588.1926072898291</v>
      </c>
      <c r="AN182" s="28">
        <f t="shared" si="522"/>
        <v>2990.1605060748579</v>
      </c>
      <c r="AO182" s="28">
        <f t="shared" si="522"/>
        <v>2491.8004217290481</v>
      </c>
      <c r="AP182" s="28">
        <f t="shared" si="522"/>
        <v>2076.5003514408736</v>
      </c>
      <c r="AR182" s="163"/>
      <c r="AS182" s="162">
        <v>400000</v>
      </c>
      <c r="AT182" s="58" t="s">
        <v>19</v>
      </c>
      <c r="AU182" s="28">
        <f>AU$127/10*$C182/(2+$E$12)</f>
        <v>10714.285714285712</v>
      </c>
      <c r="AV182" s="28">
        <f t="shared" ref="AV182:BD182" si="523">AV$127/10*$C182/(2+$E$12)</f>
        <v>8928.5714285714257</v>
      </c>
      <c r="AW182" s="28">
        <f t="shared" si="523"/>
        <v>7440.4761904761899</v>
      </c>
      <c r="AX182" s="28">
        <f t="shared" si="523"/>
        <v>6200.396825396826</v>
      </c>
      <c r="AY182" s="28">
        <f t="shared" si="523"/>
        <v>5166.9973544973536</v>
      </c>
      <c r="AZ182" s="28">
        <f t="shared" si="523"/>
        <v>4305.8311287477945</v>
      </c>
      <c r="BA182" s="28">
        <f t="shared" si="523"/>
        <v>3588.1926072898291</v>
      </c>
      <c r="BB182" s="28">
        <f t="shared" si="523"/>
        <v>2990.1605060748579</v>
      </c>
      <c r="BC182" s="28">
        <f t="shared" si="523"/>
        <v>2491.8004217290481</v>
      </c>
      <c r="BD182" s="28">
        <f t="shared" si="523"/>
        <v>2076.5003514408736</v>
      </c>
      <c r="BF182" s="163"/>
      <c r="BG182" s="162">
        <v>400000</v>
      </c>
      <c r="BH182" s="58" t="s">
        <v>19</v>
      </c>
      <c r="BI182" s="28">
        <f>BI$127/10*$C182/(2+$E$12)</f>
        <v>10714.285714285712</v>
      </c>
      <c r="BJ182" s="28">
        <f t="shared" ref="BJ182:BR182" si="524">BJ$127/10*$C182/(2+$E$12)</f>
        <v>8928.5714285714257</v>
      </c>
      <c r="BK182" s="28">
        <f t="shared" si="524"/>
        <v>7440.4761904761899</v>
      </c>
      <c r="BL182" s="28">
        <f t="shared" si="524"/>
        <v>6200.396825396826</v>
      </c>
      <c r="BM182" s="28">
        <f t="shared" si="524"/>
        <v>5166.9973544973536</v>
      </c>
      <c r="BN182" s="28">
        <f t="shared" si="524"/>
        <v>4305.8311287477945</v>
      </c>
      <c r="BO182" s="28">
        <f t="shared" si="524"/>
        <v>3588.1926072898291</v>
      </c>
      <c r="BP182" s="28">
        <f t="shared" si="524"/>
        <v>2990.1605060748579</v>
      </c>
      <c r="BQ182" s="28">
        <f t="shared" si="524"/>
        <v>2491.8004217290481</v>
      </c>
      <c r="BR182" s="28">
        <f t="shared" si="524"/>
        <v>2076.5003514408736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7690.1455026455023</v>
      </c>
      <c r="J183" s="28"/>
      <c r="K183" s="28"/>
      <c r="L183" s="28"/>
      <c r="M183" s="28"/>
      <c r="N183" s="28">
        <f>SUM(E182:N182)/10</f>
        <v>5390.3212528509912</v>
      </c>
      <c r="P183" s="163"/>
      <c r="Q183" s="162"/>
      <c r="R183" s="20" t="s">
        <v>22</v>
      </c>
      <c r="S183" s="28"/>
      <c r="T183" s="28"/>
      <c r="U183" s="28"/>
      <c r="V183" s="28"/>
      <c r="W183" s="28">
        <f>SUM(S182:W182)/5</f>
        <v>7690.1455026455023</v>
      </c>
      <c r="X183" s="28"/>
      <c r="Y183" s="28"/>
      <c r="Z183" s="28"/>
      <c r="AA183" s="28"/>
      <c r="AB183" s="28">
        <f>SUM(S182:AB182)/10</f>
        <v>5390.3212528509912</v>
      </c>
      <c r="AD183" s="163"/>
      <c r="AE183" s="162"/>
      <c r="AF183" s="20" t="s">
        <v>22</v>
      </c>
      <c r="AG183" s="28"/>
      <c r="AH183" s="28"/>
      <c r="AI183" s="28"/>
      <c r="AJ183" s="28"/>
      <c r="AK183" s="28">
        <f>SUM(AG182:AK182)/5</f>
        <v>7690.1455026455023</v>
      </c>
      <c r="AL183" s="28"/>
      <c r="AM183" s="28"/>
      <c r="AN183" s="28"/>
      <c r="AO183" s="28"/>
      <c r="AP183" s="28">
        <f>SUM(AG182:AP182)/10</f>
        <v>5390.3212528509912</v>
      </c>
      <c r="AR183" s="163"/>
      <c r="AS183" s="162"/>
      <c r="AT183" s="20" t="s">
        <v>22</v>
      </c>
      <c r="AU183" s="28"/>
      <c r="AV183" s="28"/>
      <c r="AW183" s="28"/>
      <c r="AX183" s="28"/>
      <c r="AY183" s="28">
        <f>SUM(AU182:AY182)/5</f>
        <v>7690.1455026455023</v>
      </c>
      <c r="AZ183" s="28"/>
      <c r="BA183" s="28"/>
      <c r="BB183" s="28"/>
      <c r="BC183" s="28"/>
      <c r="BD183" s="28">
        <f>SUM(AU182:BD182)/10</f>
        <v>5390.3212528509912</v>
      </c>
      <c r="BF183" s="163"/>
      <c r="BG183" s="162"/>
      <c r="BH183" s="20" t="s">
        <v>22</v>
      </c>
      <c r="BI183" s="28"/>
      <c r="BJ183" s="28"/>
      <c r="BK183" s="28"/>
      <c r="BL183" s="28"/>
      <c r="BM183" s="28">
        <f>SUM(BI182:BM182)/5</f>
        <v>7690.1455026455023</v>
      </c>
      <c r="BN183" s="28"/>
      <c r="BO183" s="28"/>
      <c r="BP183" s="28"/>
      <c r="BQ183" s="28"/>
      <c r="BR183" s="28">
        <f>SUM(BI182:BR182)/10</f>
        <v>5390.3212528509912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10714.285714285714</v>
      </c>
      <c r="F184" s="28">
        <f t="shared" ref="F184:N184" si="525">F$128/10*$C182/(2+$E$12)</f>
        <v>19642.857142857134</v>
      </c>
      <c r="G184" s="28">
        <f t="shared" si="525"/>
        <v>27083.333333333336</v>
      </c>
      <c r="H184" s="28">
        <f t="shared" si="525"/>
        <v>33283.730158730141</v>
      </c>
      <c r="I184" s="28">
        <f t="shared" si="525"/>
        <v>38450.727513227517</v>
      </c>
      <c r="J184" s="28">
        <f t="shared" si="525"/>
        <v>42756.558641975258</v>
      </c>
      <c r="K184" s="28">
        <f t="shared" si="525"/>
        <v>46344.751249265159</v>
      </c>
      <c r="L184" s="28">
        <f t="shared" si="525"/>
        <v>49334.911755340014</v>
      </c>
      <c r="M184" s="28">
        <f t="shared" si="525"/>
        <v>51826.712177069145</v>
      </c>
      <c r="N184" s="28">
        <f t="shared" si="525"/>
        <v>53903.212528509837</v>
      </c>
      <c r="P184" s="163"/>
      <c r="Q184" s="162"/>
      <c r="R184" s="20" t="s">
        <v>52</v>
      </c>
      <c r="S184" s="28">
        <f>S$128/10*$C182/(2+$E$12)</f>
        <v>10714.285714285714</v>
      </c>
      <c r="T184" s="28">
        <f t="shared" ref="T184:AB184" si="526">T$128/10*$C182/(2+$E$12)</f>
        <v>19642.857142857134</v>
      </c>
      <c r="U184" s="28">
        <f t="shared" si="526"/>
        <v>27083.333333333336</v>
      </c>
      <c r="V184" s="28">
        <f t="shared" si="526"/>
        <v>33283.730158730141</v>
      </c>
      <c r="W184" s="28">
        <f t="shared" si="526"/>
        <v>38450.727513227517</v>
      </c>
      <c r="X184" s="28">
        <f t="shared" si="526"/>
        <v>42756.558641975258</v>
      </c>
      <c r="Y184" s="28">
        <f t="shared" si="526"/>
        <v>46344.751249265159</v>
      </c>
      <c r="Z184" s="28">
        <f t="shared" si="526"/>
        <v>49334.911755340014</v>
      </c>
      <c r="AA184" s="28">
        <f t="shared" si="526"/>
        <v>51826.712177069145</v>
      </c>
      <c r="AB184" s="28">
        <f t="shared" si="526"/>
        <v>53903.212528509837</v>
      </c>
      <c r="AD184" s="163"/>
      <c r="AE184" s="162"/>
      <c r="AF184" s="20" t="s">
        <v>52</v>
      </c>
      <c r="AG184" s="28">
        <f>AG$128/10*$C182/(2+$E$12)</f>
        <v>10714.285714285714</v>
      </c>
      <c r="AH184" s="28">
        <f t="shared" ref="AH184:AP184" si="527">AH$128/10*$C182/(2+$E$12)</f>
        <v>19642.857142857134</v>
      </c>
      <c r="AI184" s="28">
        <f t="shared" si="527"/>
        <v>27083.333333333336</v>
      </c>
      <c r="AJ184" s="28">
        <f t="shared" si="527"/>
        <v>33283.730158730141</v>
      </c>
      <c r="AK184" s="28">
        <f t="shared" si="527"/>
        <v>38450.727513227517</v>
      </c>
      <c r="AL184" s="28">
        <f t="shared" si="527"/>
        <v>42756.558641975258</v>
      </c>
      <c r="AM184" s="28">
        <f t="shared" si="527"/>
        <v>46344.751249265159</v>
      </c>
      <c r="AN184" s="28">
        <f t="shared" si="527"/>
        <v>49334.911755340014</v>
      </c>
      <c r="AO184" s="28">
        <f t="shared" si="527"/>
        <v>51826.712177069145</v>
      </c>
      <c r="AP184" s="28">
        <f t="shared" si="527"/>
        <v>53903.212528509837</v>
      </c>
      <c r="AR184" s="163"/>
      <c r="AS184" s="162"/>
      <c r="AT184" s="20" t="s">
        <v>52</v>
      </c>
      <c r="AU184" s="28">
        <f>AU$128/10*$C182/(2+$E$12)</f>
        <v>10714.285714285714</v>
      </c>
      <c r="AV184" s="28">
        <f t="shared" ref="AV184:BD184" si="528">AV$128/10*$C182/(2+$E$12)</f>
        <v>19642.857142857134</v>
      </c>
      <c r="AW184" s="28">
        <f t="shared" si="528"/>
        <v>27083.333333333336</v>
      </c>
      <c r="AX184" s="28">
        <f t="shared" si="528"/>
        <v>33283.730158730141</v>
      </c>
      <c r="AY184" s="28">
        <f t="shared" si="528"/>
        <v>38450.727513227517</v>
      </c>
      <c r="AZ184" s="28">
        <f t="shared" si="528"/>
        <v>42756.558641975258</v>
      </c>
      <c r="BA184" s="28">
        <f t="shared" si="528"/>
        <v>46344.751249265159</v>
      </c>
      <c r="BB184" s="28">
        <f t="shared" si="528"/>
        <v>49334.911755340014</v>
      </c>
      <c r="BC184" s="28">
        <f t="shared" si="528"/>
        <v>51826.712177069145</v>
      </c>
      <c r="BD184" s="28">
        <f t="shared" si="528"/>
        <v>53903.212528509837</v>
      </c>
      <c r="BF184" s="163"/>
      <c r="BG184" s="162"/>
      <c r="BH184" s="20" t="s">
        <v>52</v>
      </c>
      <c r="BI184" s="28">
        <f>BI$128/10*$C182/(2+$E$12)</f>
        <v>10714.285714285714</v>
      </c>
      <c r="BJ184" s="28">
        <f t="shared" ref="BJ184:BR184" si="529">BJ$128/10*$C182/(2+$E$12)</f>
        <v>19642.857142857134</v>
      </c>
      <c r="BK184" s="28">
        <f t="shared" si="529"/>
        <v>27083.333333333336</v>
      </c>
      <c r="BL184" s="28">
        <f t="shared" si="529"/>
        <v>33283.730158730141</v>
      </c>
      <c r="BM184" s="28">
        <f t="shared" si="529"/>
        <v>38450.727513227517</v>
      </c>
      <c r="BN184" s="28">
        <f t="shared" si="529"/>
        <v>42756.558641975258</v>
      </c>
      <c r="BO184" s="28">
        <f t="shared" si="529"/>
        <v>46344.751249265159</v>
      </c>
      <c r="BP184" s="28">
        <f t="shared" si="529"/>
        <v>49334.911755340014</v>
      </c>
      <c r="BQ184" s="28">
        <f t="shared" si="529"/>
        <v>51826.712177069145</v>
      </c>
      <c r="BR184" s="28">
        <f t="shared" si="529"/>
        <v>53903.212528509837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26785.714285714283</v>
      </c>
      <c r="F185" s="30">
        <f t="shared" ref="F185:N185" si="530">F$127/10*$C185/(2+$E$12)</f>
        <v>22321.428571428569</v>
      </c>
      <c r="G185" s="30">
        <f t="shared" si="530"/>
        <v>18601.190476190473</v>
      </c>
      <c r="H185" s="30">
        <f t="shared" si="530"/>
        <v>15500.992063492065</v>
      </c>
      <c r="I185" s="30">
        <f t="shared" si="530"/>
        <v>12917.493386243385</v>
      </c>
      <c r="J185" s="30">
        <f t="shared" si="530"/>
        <v>10764.577821869487</v>
      </c>
      <c r="K185" s="30">
        <f t="shared" si="530"/>
        <v>8970.4815182245729</v>
      </c>
      <c r="L185" s="30">
        <f t="shared" si="530"/>
        <v>7475.4012651871444</v>
      </c>
      <c r="M185" s="30">
        <f t="shared" si="530"/>
        <v>6229.5010543226208</v>
      </c>
      <c r="N185" s="30">
        <f t="shared" si="530"/>
        <v>5191.2508786021835</v>
      </c>
      <c r="P185" s="163"/>
      <c r="Q185" s="161">
        <v>1000000</v>
      </c>
      <c r="R185" s="16" t="s">
        <v>19</v>
      </c>
      <c r="S185" s="30">
        <f>S$127/10*$C185/(2+$E$12)</f>
        <v>26785.714285714283</v>
      </c>
      <c r="T185" s="30">
        <f t="shared" ref="T185:AB185" si="531">T$127/10*$C185/(2+$E$12)</f>
        <v>22321.428571428569</v>
      </c>
      <c r="U185" s="30">
        <f t="shared" si="531"/>
        <v>18601.190476190473</v>
      </c>
      <c r="V185" s="30">
        <f t="shared" si="531"/>
        <v>15500.992063492065</v>
      </c>
      <c r="W185" s="30">
        <f t="shared" si="531"/>
        <v>12917.493386243385</v>
      </c>
      <c r="X185" s="30">
        <f t="shared" si="531"/>
        <v>10764.577821869487</v>
      </c>
      <c r="Y185" s="30">
        <f t="shared" si="531"/>
        <v>8970.4815182245729</v>
      </c>
      <c r="Z185" s="30">
        <f t="shared" si="531"/>
        <v>7475.4012651871444</v>
      </c>
      <c r="AA185" s="30">
        <f t="shared" si="531"/>
        <v>6229.5010543226208</v>
      </c>
      <c r="AB185" s="30">
        <f t="shared" si="531"/>
        <v>5191.2508786021835</v>
      </c>
      <c r="AD185" s="163"/>
      <c r="AE185" s="161">
        <v>1000000</v>
      </c>
      <c r="AF185" s="16" t="s">
        <v>19</v>
      </c>
      <c r="AG185" s="30">
        <f>AG$127/10*$C185/(2+$E$12)</f>
        <v>26785.714285714283</v>
      </c>
      <c r="AH185" s="30">
        <f t="shared" ref="AH185:AP185" si="532">AH$127/10*$C185/(2+$E$12)</f>
        <v>22321.428571428569</v>
      </c>
      <c r="AI185" s="30">
        <f t="shared" si="532"/>
        <v>18601.190476190473</v>
      </c>
      <c r="AJ185" s="30">
        <f t="shared" si="532"/>
        <v>15500.992063492065</v>
      </c>
      <c r="AK185" s="30">
        <f t="shared" si="532"/>
        <v>12917.493386243385</v>
      </c>
      <c r="AL185" s="30">
        <f t="shared" si="532"/>
        <v>10764.577821869487</v>
      </c>
      <c r="AM185" s="30">
        <f t="shared" si="532"/>
        <v>8970.4815182245729</v>
      </c>
      <c r="AN185" s="30">
        <f t="shared" si="532"/>
        <v>7475.4012651871444</v>
      </c>
      <c r="AO185" s="30">
        <f t="shared" si="532"/>
        <v>6229.5010543226208</v>
      </c>
      <c r="AP185" s="30">
        <f t="shared" si="532"/>
        <v>5191.2508786021835</v>
      </c>
      <c r="AR185" s="163"/>
      <c r="AS185" s="161">
        <v>1000000</v>
      </c>
      <c r="AT185" s="16" t="s">
        <v>19</v>
      </c>
      <c r="AU185" s="30">
        <f>AU$127/10*$C185/(2+$E$12)</f>
        <v>26785.714285714283</v>
      </c>
      <c r="AV185" s="30">
        <f t="shared" ref="AV185:BD185" si="533">AV$127/10*$C185/(2+$E$12)</f>
        <v>22321.428571428569</v>
      </c>
      <c r="AW185" s="30">
        <f t="shared" si="533"/>
        <v>18601.190476190473</v>
      </c>
      <c r="AX185" s="30">
        <f t="shared" si="533"/>
        <v>15500.992063492065</v>
      </c>
      <c r="AY185" s="30">
        <f t="shared" si="533"/>
        <v>12917.493386243385</v>
      </c>
      <c r="AZ185" s="30">
        <f t="shared" si="533"/>
        <v>10764.577821869487</v>
      </c>
      <c r="BA185" s="30">
        <f t="shared" si="533"/>
        <v>8970.4815182245729</v>
      </c>
      <c r="BB185" s="30">
        <f t="shared" si="533"/>
        <v>7475.4012651871444</v>
      </c>
      <c r="BC185" s="30">
        <f t="shared" si="533"/>
        <v>6229.5010543226208</v>
      </c>
      <c r="BD185" s="30">
        <f t="shared" si="533"/>
        <v>5191.2508786021835</v>
      </c>
      <c r="BF185" s="163"/>
      <c r="BG185" s="161">
        <v>1000000</v>
      </c>
      <c r="BH185" s="16" t="s">
        <v>19</v>
      </c>
      <c r="BI185" s="30">
        <f>BI$127/10*$C185/(2+$E$12)</f>
        <v>26785.714285714283</v>
      </c>
      <c r="BJ185" s="30">
        <f t="shared" ref="BJ185:BR185" si="534">BJ$127/10*$C185/(2+$E$12)</f>
        <v>22321.428571428569</v>
      </c>
      <c r="BK185" s="30">
        <f t="shared" si="534"/>
        <v>18601.190476190473</v>
      </c>
      <c r="BL185" s="30">
        <f t="shared" si="534"/>
        <v>15500.992063492065</v>
      </c>
      <c r="BM185" s="30">
        <f t="shared" si="534"/>
        <v>12917.493386243385</v>
      </c>
      <c r="BN185" s="30">
        <f t="shared" si="534"/>
        <v>10764.577821869487</v>
      </c>
      <c r="BO185" s="30">
        <f t="shared" si="534"/>
        <v>8970.4815182245729</v>
      </c>
      <c r="BP185" s="30">
        <f t="shared" si="534"/>
        <v>7475.4012651871444</v>
      </c>
      <c r="BQ185" s="30">
        <f t="shared" si="534"/>
        <v>6229.5010543226208</v>
      </c>
      <c r="BR185" s="30">
        <f t="shared" si="534"/>
        <v>5191.2508786021835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19225.363756613755</v>
      </c>
      <c r="J186" s="30"/>
      <c r="K186" s="30"/>
      <c r="L186" s="30"/>
      <c r="M186" s="30"/>
      <c r="N186" s="30">
        <f>SUM(E185:N185)/10</f>
        <v>13475.803132127479</v>
      </c>
      <c r="P186" s="163"/>
      <c r="Q186" s="161"/>
      <c r="R186" s="16" t="s">
        <v>22</v>
      </c>
      <c r="S186" s="30"/>
      <c r="T186" s="30"/>
      <c r="U186" s="30"/>
      <c r="V186" s="30"/>
      <c r="W186" s="30">
        <f>SUM(S185:W185)/5</f>
        <v>19225.363756613755</v>
      </c>
      <c r="X186" s="30"/>
      <c r="Y186" s="30"/>
      <c r="Z186" s="30"/>
      <c r="AA186" s="30"/>
      <c r="AB186" s="30">
        <f>SUM(S185:AB185)/10</f>
        <v>13475.803132127479</v>
      </c>
      <c r="AD186" s="163"/>
      <c r="AE186" s="161"/>
      <c r="AF186" s="16" t="s">
        <v>22</v>
      </c>
      <c r="AG186" s="30"/>
      <c r="AH186" s="30"/>
      <c r="AI186" s="30"/>
      <c r="AJ186" s="30"/>
      <c r="AK186" s="30">
        <f>SUM(AG185:AK185)/5</f>
        <v>19225.363756613755</v>
      </c>
      <c r="AL186" s="30"/>
      <c r="AM186" s="30"/>
      <c r="AN186" s="30"/>
      <c r="AO186" s="30"/>
      <c r="AP186" s="30">
        <f>SUM(AG185:AP185)/10</f>
        <v>13475.803132127479</v>
      </c>
      <c r="AR186" s="163"/>
      <c r="AS186" s="161"/>
      <c r="AT186" s="16" t="s">
        <v>22</v>
      </c>
      <c r="AU186" s="30"/>
      <c r="AV186" s="30"/>
      <c r="AW186" s="30"/>
      <c r="AX186" s="30"/>
      <c r="AY186" s="30">
        <f>SUM(AU185:AY185)/5</f>
        <v>19225.363756613755</v>
      </c>
      <c r="AZ186" s="30"/>
      <c r="BA186" s="30"/>
      <c r="BB186" s="30"/>
      <c r="BC186" s="30"/>
      <c r="BD186" s="30">
        <f>SUM(AU185:BD185)/10</f>
        <v>13475.803132127479</v>
      </c>
      <c r="BF186" s="163"/>
      <c r="BG186" s="161"/>
      <c r="BH186" s="16" t="s">
        <v>22</v>
      </c>
      <c r="BI186" s="30"/>
      <c r="BJ186" s="30"/>
      <c r="BK186" s="30"/>
      <c r="BL186" s="30"/>
      <c r="BM186" s="30">
        <f>SUM(BI185:BM185)/5</f>
        <v>19225.363756613755</v>
      </c>
      <c r="BN186" s="30"/>
      <c r="BO186" s="30"/>
      <c r="BP186" s="30"/>
      <c r="BQ186" s="30"/>
      <c r="BR186" s="30">
        <f>SUM(BI185:BR185)/10</f>
        <v>13475.803132127479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26785.714285714286</v>
      </c>
      <c r="F187" s="30">
        <f t="shared" ref="F187:N187" si="535">F$128/10*$C185/(2+$E$12)</f>
        <v>49107.142857142841</v>
      </c>
      <c r="G187" s="30">
        <f t="shared" si="535"/>
        <v>67708.333333333343</v>
      </c>
      <c r="H187" s="30">
        <f t="shared" si="535"/>
        <v>83209.325396825341</v>
      </c>
      <c r="I187" s="30">
        <f t="shared" si="535"/>
        <v>96126.818783068797</v>
      </c>
      <c r="J187" s="30">
        <f t="shared" si="535"/>
        <v>106891.39660493813</v>
      </c>
      <c r="K187" s="30">
        <f t="shared" si="535"/>
        <v>115861.87812316291</v>
      </c>
      <c r="L187" s="30">
        <f t="shared" si="535"/>
        <v>123337.27938835004</v>
      </c>
      <c r="M187" s="30">
        <f t="shared" si="535"/>
        <v>129566.78044267287</v>
      </c>
      <c r="N187" s="30">
        <f t="shared" si="535"/>
        <v>134758.03132127458</v>
      </c>
      <c r="P187" s="163"/>
      <c r="Q187" s="161"/>
      <c r="R187" s="16" t="s">
        <v>52</v>
      </c>
      <c r="S187" s="30">
        <f>S$128/10*$C185/(2+$E$12)</f>
        <v>26785.714285714286</v>
      </c>
      <c r="T187" s="30">
        <f t="shared" ref="T187:AB187" si="536">T$128/10*$C185/(2+$E$12)</f>
        <v>49107.142857142841</v>
      </c>
      <c r="U187" s="30">
        <f t="shared" si="536"/>
        <v>67708.333333333343</v>
      </c>
      <c r="V187" s="30">
        <f t="shared" si="536"/>
        <v>83209.325396825341</v>
      </c>
      <c r="W187" s="30">
        <f t="shared" si="536"/>
        <v>96126.818783068797</v>
      </c>
      <c r="X187" s="30">
        <f t="shared" si="536"/>
        <v>106891.39660493813</v>
      </c>
      <c r="Y187" s="30">
        <f t="shared" si="536"/>
        <v>115861.87812316291</v>
      </c>
      <c r="Z187" s="30">
        <f t="shared" si="536"/>
        <v>123337.27938835004</v>
      </c>
      <c r="AA187" s="30">
        <f t="shared" si="536"/>
        <v>129566.78044267287</v>
      </c>
      <c r="AB187" s="30">
        <f t="shared" si="536"/>
        <v>134758.03132127458</v>
      </c>
      <c r="AD187" s="163"/>
      <c r="AE187" s="161"/>
      <c r="AF187" s="16" t="s">
        <v>52</v>
      </c>
      <c r="AG187" s="30">
        <f>AG$128/10*$C185/(2+$E$12)</f>
        <v>26785.714285714286</v>
      </c>
      <c r="AH187" s="30">
        <f t="shared" ref="AH187:AP187" si="537">AH$128/10*$C185/(2+$E$12)</f>
        <v>49107.142857142841</v>
      </c>
      <c r="AI187" s="30">
        <f t="shared" si="537"/>
        <v>67708.333333333343</v>
      </c>
      <c r="AJ187" s="30">
        <f t="shared" si="537"/>
        <v>83209.325396825341</v>
      </c>
      <c r="AK187" s="30">
        <f t="shared" si="537"/>
        <v>96126.818783068797</v>
      </c>
      <c r="AL187" s="30">
        <f t="shared" si="537"/>
        <v>106891.39660493813</v>
      </c>
      <c r="AM187" s="30">
        <f t="shared" si="537"/>
        <v>115861.87812316291</v>
      </c>
      <c r="AN187" s="30">
        <f t="shared" si="537"/>
        <v>123337.27938835004</v>
      </c>
      <c r="AO187" s="30">
        <f t="shared" si="537"/>
        <v>129566.78044267287</v>
      </c>
      <c r="AP187" s="30">
        <f t="shared" si="537"/>
        <v>134758.03132127458</v>
      </c>
      <c r="AR187" s="163"/>
      <c r="AS187" s="161"/>
      <c r="AT187" s="16" t="s">
        <v>52</v>
      </c>
      <c r="AU187" s="30">
        <f>AU$128/10*$C185/(2+$E$12)</f>
        <v>26785.714285714286</v>
      </c>
      <c r="AV187" s="30">
        <f t="shared" ref="AV187:BD187" si="538">AV$128/10*$C185/(2+$E$12)</f>
        <v>49107.142857142841</v>
      </c>
      <c r="AW187" s="30">
        <f t="shared" si="538"/>
        <v>67708.333333333343</v>
      </c>
      <c r="AX187" s="30">
        <f t="shared" si="538"/>
        <v>83209.325396825341</v>
      </c>
      <c r="AY187" s="30">
        <f t="shared" si="538"/>
        <v>96126.818783068797</v>
      </c>
      <c r="AZ187" s="30">
        <f t="shared" si="538"/>
        <v>106891.39660493813</v>
      </c>
      <c r="BA187" s="30">
        <f t="shared" si="538"/>
        <v>115861.87812316291</v>
      </c>
      <c r="BB187" s="30">
        <f t="shared" si="538"/>
        <v>123337.27938835004</v>
      </c>
      <c r="BC187" s="30">
        <f t="shared" si="538"/>
        <v>129566.78044267287</v>
      </c>
      <c r="BD187" s="30">
        <f t="shared" si="538"/>
        <v>134758.03132127458</v>
      </c>
      <c r="BF187" s="163"/>
      <c r="BG187" s="161"/>
      <c r="BH187" s="16" t="s">
        <v>52</v>
      </c>
      <c r="BI187" s="30">
        <f>BI$128/10*$C185/(2+$E$12)</f>
        <v>26785.714285714286</v>
      </c>
      <c r="BJ187" s="30">
        <f t="shared" ref="BJ187:BR187" si="539">BJ$128/10*$C185/(2+$E$12)</f>
        <v>49107.142857142841</v>
      </c>
      <c r="BK187" s="30">
        <f t="shared" si="539"/>
        <v>67708.333333333343</v>
      </c>
      <c r="BL187" s="30">
        <f t="shared" si="539"/>
        <v>83209.325396825341</v>
      </c>
      <c r="BM187" s="30">
        <f t="shared" si="539"/>
        <v>96126.818783068797</v>
      </c>
      <c r="BN187" s="30">
        <f t="shared" si="539"/>
        <v>106891.39660493813</v>
      </c>
      <c r="BO187" s="30">
        <f t="shared" si="539"/>
        <v>115861.87812316291</v>
      </c>
      <c r="BP187" s="30">
        <f t="shared" si="539"/>
        <v>123337.27938835004</v>
      </c>
      <c r="BQ187" s="30">
        <f t="shared" si="539"/>
        <v>129566.78044267287</v>
      </c>
      <c r="BR187" s="30">
        <f t="shared" si="539"/>
        <v>134758.03132127458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56249.999999999993</v>
      </c>
      <c r="F188" s="30">
        <f t="shared" ref="F188:N188" si="540">F$127/10*$C188/(2+$E$12)</f>
        <v>46874.999999999993</v>
      </c>
      <c r="G188" s="30">
        <f t="shared" si="540"/>
        <v>39062.499999999993</v>
      </c>
      <c r="H188" s="30">
        <f t="shared" si="540"/>
        <v>32552.083333333336</v>
      </c>
      <c r="I188" s="30">
        <f t="shared" si="540"/>
        <v>27126.736111111106</v>
      </c>
      <c r="J188" s="30">
        <f t="shared" si="540"/>
        <v>22605.613425925923</v>
      </c>
      <c r="K188" s="30">
        <f t="shared" si="540"/>
        <v>18838.011188271601</v>
      </c>
      <c r="L188" s="30">
        <f t="shared" si="540"/>
        <v>15698.342656893003</v>
      </c>
      <c r="M188" s="30">
        <f t="shared" si="540"/>
        <v>13081.952214077503</v>
      </c>
      <c r="N188" s="30">
        <f t="shared" si="540"/>
        <v>10901.626845064586</v>
      </c>
      <c r="P188" s="163"/>
      <c r="Q188" s="161">
        <v>2100000</v>
      </c>
      <c r="R188" s="16" t="s">
        <v>19</v>
      </c>
      <c r="S188" s="30">
        <f>S$127/10*$C188/(2+$E$12)</f>
        <v>56249.999999999993</v>
      </c>
      <c r="T188" s="30">
        <f t="shared" ref="T188:AB188" si="541">T$127/10*$C188/(2+$E$12)</f>
        <v>46874.999999999993</v>
      </c>
      <c r="U188" s="30">
        <f t="shared" si="541"/>
        <v>39062.499999999993</v>
      </c>
      <c r="V188" s="30">
        <f t="shared" si="541"/>
        <v>32552.083333333336</v>
      </c>
      <c r="W188" s="30">
        <f t="shared" si="541"/>
        <v>27126.736111111106</v>
      </c>
      <c r="X188" s="30">
        <f t="shared" si="541"/>
        <v>22605.613425925923</v>
      </c>
      <c r="Y188" s="30">
        <f t="shared" si="541"/>
        <v>18838.011188271601</v>
      </c>
      <c r="Z188" s="30">
        <f t="shared" si="541"/>
        <v>15698.342656893003</v>
      </c>
      <c r="AA188" s="30">
        <f t="shared" si="541"/>
        <v>13081.952214077503</v>
      </c>
      <c r="AB188" s="30">
        <f t="shared" si="541"/>
        <v>10901.626845064586</v>
      </c>
      <c r="AD188" s="163"/>
      <c r="AE188" s="161">
        <v>2100000</v>
      </c>
      <c r="AF188" s="16" t="s">
        <v>19</v>
      </c>
      <c r="AG188" s="30">
        <f>AG$127/10*$C188/(2+$E$12)</f>
        <v>56249.999999999993</v>
      </c>
      <c r="AH188" s="30">
        <f t="shared" ref="AH188:AP188" si="542">AH$127/10*$C188/(2+$E$12)</f>
        <v>46874.999999999993</v>
      </c>
      <c r="AI188" s="30">
        <f t="shared" si="542"/>
        <v>39062.499999999993</v>
      </c>
      <c r="AJ188" s="30">
        <f t="shared" si="542"/>
        <v>32552.083333333336</v>
      </c>
      <c r="AK188" s="30">
        <f t="shared" si="542"/>
        <v>27126.736111111106</v>
      </c>
      <c r="AL188" s="30">
        <f t="shared" si="542"/>
        <v>22605.613425925923</v>
      </c>
      <c r="AM188" s="30">
        <f t="shared" si="542"/>
        <v>18838.011188271601</v>
      </c>
      <c r="AN188" s="30">
        <f t="shared" si="542"/>
        <v>15698.342656893003</v>
      </c>
      <c r="AO188" s="30">
        <f t="shared" si="542"/>
        <v>13081.952214077503</v>
      </c>
      <c r="AP188" s="30">
        <f t="shared" si="542"/>
        <v>10901.626845064586</v>
      </c>
      <c r="AR188" s="163"/>
      <c r="AS188" s="161">
        <v>2100000</v>
      </c>
      <c r="AT188" s="16" t="s">
        <v>19</v>
      </c>
      <c r="AU188" s="30">
        <f>AU$127/10*$C188/(2+$E$12)</f>
        <v>56249.999999999993</v>
      </c>
      <c r="AV188" s="30">
        <f t="shared" ref="AV188:BD188" si="543">AV$127/10*$C188/(2+$E$12)</f>
        <v>46874.999999999993</v>
      </c>
      <c r="AW188" s="30">
        <f t="shared" si="543"/>
        <v>39062.499999999993</v>
      </c>
      <c r="AX188" s="30">
        <f t="shared" si="543"/>
        <v>32552.083333333336</v>
      </c>
      <c r="AY188" s="30">
        <f t="shared" si="543"/>
        <v>27126.736111111106</v>
      </c>
      <c r="AZ188" s="30">
        <f t="shared" si="543"/>
        <v>22605.613425925923</v>
      </c>
      <c r="BA188" s="30">
        <f t="shared" si="543"/>
        <v>18838.011188271601</v>
      </c>
      <c r="BB188" s="30">
        <f t="shared" si="543"/>
        <v>15698.342656893003</v>
      </c>
      <c r="BC188" s="30">
        <f t="shared" si="543"/>
        <v>13081.952214077503</v>
      </c>
      <c r="BD188" s="30">
        <f t="shared" si="543"/>
        <v>10901.626845064586</v>
      </c>
      <c r="BF188" s="163"/>
      <c r="BG188" s="161">
        <v>2100000</v>
      </c>
      <c r="BH188" s="16" t="s">
        <v>19</v>
      </c>
      <c r="BI188" s="30">
        <f>BI$127/10*$C188/(2+$E$12)</f>
        <v>56249.999999999993</v>
      </c>
      <c r="BJ188" s="30">
        <f t="shared" ref="BJ188:BR188" si="544">BJ$127/10*$C188/(2+$E$12)</f>
        <v>46874.999999999993</v>
      </c>
      <c r="BK188" s="30">
        <f t="shared" si="544"/>
        <v>39062.499999999993</v>
      </c>
      <c r="BL188" s="30">
        <f t="shared" si="544"/>
        <v>32552.083333333336</v>
      </c>
      <c r="BM188" s="30">
        <f t="shared" si="544"/>
        <v>27126.736111111106</v>
      </c>
      <c r="BN188" s="30">
        <f t="shared" si="544"/>
        <v>22605.613425925923</v>
      </c>
      <c r="BO188" s="30">
        <f t="shared" si="544"/>
        <v>18838.011188271601</v>
      </c>
      <c r="BP188" s="30">
        <f t="shared" si="544"/>
        <v>15698.342656893003</v>
      </c>
      <c r="BQ188" s="30">
        <f t="shared" si="544"/>
        <v>13081.952214077503</v>
      </c>
      <c r="BR188" s="30">
        <f t="shared" si="544"/>
        <v>10901.626845064586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40373.263888888883</v>
      </c>
      <c r="J189" s="30"/>
      <c r="K189" s="30"/>
      <c r="L189" s="30"/>
      <c r="M189" s="30"/>
      <c r="N189" s="30">
        <f>SUM(E188:N188)/10</f>
        <v>28299.186577467703</v>
      </c>
      <c r="P189" s="163"/>
      <c r="Q189" s="161"/>
      <c r="R189" s="16" t="s">
        <v>22</v>
      </c>
      <c r="S189" s="30"/>
      <c r="T189" s="30"/>
      <c r="U189" s="30"/>
      <c r="V189" s="30"/>
      <c r="W189" s="30">
        <f>SUM(S188:W188)/5</f>
        <v>40373.263888888883</v>
      </c>
      <c r="X189" s="30"/>
      <c r="Y189" s="30"/>
      <c r="Z189" s="30"/>
      <c r="AA189" s="30"/>
      <c r="AB189" s="30">
        <f>SUM(S188:AB188)/10</f>
        <v>28299.186577467703</v>
      </c>
      <c r="AD189" s="163"/>
      <c r="AE189" s="161"/>
      <c r="AF189" s="16" t="s">
        <v>22</v>
      </c>
      <c r="AG189" s="30"/>
      <c r="AH189" s="30"/>
      <c r="AI189" s="30"/>
      <c r="AJ189" s="30"/>
      <c r="AK189" s="30">
        <f>SUM(AG188:AK188)/5</f>
        <v>40373.263888888883</v>
      </c>
      <c r="AL189" s="30"/>
      <c r="AM189" s="30"/>
      <c r="AN189" s="30"/>
      <c r="AO189" s="30"/>
      <c r="AP189" s="30">
        <f>SUM(AG188:AP188)/10</f>
        <v>28299.186577467703</v>
      </c>
      <c r="AR189" s="163"/>
      <c r="AS189" s="161"/>
      <c r="AT189" s="16" t="s">
        <v>22</v>
      </c>
      <c r="AU189" s="30"/>
      <c r="AV189" s="30"/>
      <c r="AW189" s="30"/>
      <c r="AX189" s="30"/>
      <c r="AY189" s="30">
        <f>SUM(AU188:AY188)/5</f>
        <v>40373.263888888883</v>
      </c>
      <c r="AZ189" s="30"/>
      <c r="BA189" s="30"/>
      <c r="BB189" s="30"/>
      <c r="BC189" s="30"/>
      <c r="BD189" s="30">
        <f>SUM(AU188:BD188)/10</f>
        <v>28299.186577467703</v>
      </c>
      <c r="BF189" s="163"/>
      <c r="BG189" s="161"/>
      <c r="BH189" s="16" t="s">
        <v>22</v>
      </c>
      <c r="BI189" s="30"/>
      <c r="BJ189" s="30"/>
      <c r="BK189" s="30"/>
      <c r="BL189" s="30"/>
      <c r="BM189" s="30">
        <f>SUM(BI188:BM188)/5</f>
        <v>40373.263888888883</v>
      </c>
      <c r="BN189" s="30"/>
      <c r="BO189" s="30"/>
      <c r="BP189" s="30"/>
      <c r="BQ189" s="30"/>
      <c r="BR189" s="30">
        <f>SUM(BI188:BR188)/10</f>
        <v>28299.186577467703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56250</v>
      </c>
      <c r="F190" s="30">
        <f t="shared" ref="F190:N190" si="545">F$128/10*$C188/(2+$E$12)</f>
        <v>103124.99999999997</v>
      </c>
      <c r="G190" s="30">
        <f t="shared" si="545"/>
        <v>142187.50000000003</v>
      </c>
      <c r="H190" s="30">
        <f t="shared" si="545"/>
        <v>174739.58333333323</v>
      </c>
      <c r="I190" s="30">
        <f t="shared" si="545"/>
        <v>201866.3194444445</v>
      </c>
      <c r="J190" s="30">
        <f t="shared" si="545"/>
        <v>224471.93287037007</v>
      </c>
      <c r="K190" s="30">
        <f t="shared" si="545"/>
        <v>243309.94405864208</v>
      </c>
      <c r="L190" s="30">
        <f t="shared" si="545"/>
        <v>259008.28671553507</v>
      </c>
      <c r="M190" s="30">
        <f t="shared" si="545"/>
        <v>272090.23892961297</v>
      </c>
      <c r="N190" s="30">
        <f t="shared" si="545"/>
        <v>282991.86577467661</v>
      </c>
      <c r="P190" s="163"/>
      <c r="Q190" s="161"/>
      <c r="R190" s="16" t="s">
        <v>52</v>
      </c>
      <c r="S190" s="30">
        <f>S$128/10*$C188/(2+$E$12)</f>
        <v>56250</v>
      </c>
      <c r="T190" s="30">
        <f t="shared" ref="T190:AB190" si="546">T$128/10*$C188/(2+$E$12)</f>
        <v>103124.99999999997</v>
      </c>
      <c r="U190" s="30">
        <f t="shared" si="546"/>
        <v>142187.50000000003</v>
      </c>
      <c r="V190" s="30">
        <f t="shared" si="546"/>
        <v>174739.58333333323</v>
      </c>
      <c r="W190" s="30">
        <f t="shared" si="546"/>
        <v>201866.3194444445</v>
      </c>
      <c r="X190" s="30">
        <f t="shared" si="546"/>
        <v>224471.93287037007</v>
      </c>
      <c r="Y190" s="30">
        <f t="shared" si="546"/>
        <v>243309.94405864208</v>
      </c>
      <c r="Z190" s="30">
        <f t="shared" si="546"/>
        <v>259008.28671553507</v>
      </c>
      <c r="AA190" s="30">
        <f t="shared" si="546"/>
        <v>272090.23892961297</v>
      </c>
      <c r="AB190" s="30">
        <f t="shared" si="546"/>
        <v>282991.86577467661</v>
      </c>
      <c r="AD190" s="163"/>
      <c r="AE190" s="161"/>
      <c r="AF190" s="16" t="s">
        <v>52</v>
      </c>
      <c r="AG190" s="30">
        <f>AG$128/10*$C188/(2+$E$12)</f>
        <v>56250</v>
      </c>
      <c r="AH190" s="30">
        <f t="shared" ref="AH190:AP190" si="547">AH$128/10*$C188/(2+$E$12)</f>
        <v>103124.99999999997</v>
      </c>
      <c r="AI190" s="30">
        <f t="shared" si="547"/>
        <v>142187.50000000003</v>
      </c>
      <c r="AJ190" s="30">
        <f t="shared" si="547"/>
        <v>174739.58333333323</v>
      </c>
      <c r="AK190" s="30">
        <f t="shared" si="547"/>
        <v>201866.3194444445</v>
      </c>
      <c r="AL190" s="30">
        <f t="shared" si="547"/>
        <v>224471.93287037007</v>
      </c>
      <c r="AM190" s="30">
        <f t="shared" si="547"/>
        <v>243309.94405864208</v>
      </c>
      <c r="AN190" s="30">
        <f t="shared" si="547"/>
        <v>259008.28671553507</v>
      </c>
      <c r="AO190" s="30">
        <f t="shared" si="547"/>
        <v>272090.23892961297</v>
      </c>
      <c r="AP190" s="30">
        <f t="shared" si="547"/>
        <v>282991.86577467661</v>
      </c>
      <c r="AR190" s="163"/>
      <c r="AS190" s="161"/>
      <c r="AT190" s="16" t="s">
        <v>52</v>
      </c>
      <c r="AU190" s="30">
        <f>AU$128/10*$C188/(2+$E$12)</f>
        <v>56250</v>
      </c>
      <c r="AV190" s="30">
        <f t="shared" ref="AV190:BD190" si="548">AV$128/10*$C188/(2+$E$12)</f>
        <v>103124.99999999997</v>
      </c>
      <c r="AW190" s="30">
        <f t="shared" si="548"/>
        <v>142187.50000000003</v>
      </c>
      <c r="AX190" s="30">
        <f t="shared" si="548"/>
        <v>174739.58333333323</v>
      </c>
      <c r="AY190" s="30">
        <f t="shared" si="548"/>
        <v>201866.3194444445</v>
      </c>
      <c r="AZ190" s="30">
        <f t="shared" si="548"/>
        <v>224471.93287037007</v>
      </c>
      <c r="BA190" s="30">
        <f t="shared" si="548"/>
        <v>243309.94405864208</v>
      </c>
      <c r="BB190" s="30">
        <f t="shared" si="548"/>
        <v>259008.28671553507</v>
      </c>
      <c r="BC190" s="30">
        <f t="shared" si="548"/>
        <v>272090.23892961297</v>
      </c>
      <c r="BD190" s="30">
        <f t="shared" si="548"/>
        <v>282991.86577467661</v>
      </c>
      <c r="BF190" s="163"/>
      <c r="BG190" s="161"/>
      <c r="BH190" s="16" t="s">
        <v>52</v>
      </c>
      <c r="BI190" s="30">
        <f>BI$128/10*$C188/(2+$E$12)</f>
        <v>56250</v>
      </c>
      <c r="BJ190" s="30">
        <f t="shared" ref="BJ190:BR190" si="549">BJ$128/10*$C188/(2+$E$12)</f>
        <v>103124.99999999997</v>
      </c>
      <c r="BK190" s="30">
        <f t="shared" si="549"/>
        <v>142187.50000000003</v>
      </c>
      <c r="BL190" s="30">
        <f t="shared" si="549"/>
        <v>174739.58333333323</v>
      </c>
      <c r="BM190" s="30">
        <f t="shared" si="549"/>
        <v>201866.3194444445</v>
      </c>
      <c r="BN190" s="30">
        <f t="shared" si="549"/>
        <v>224471.93287037007</v>
      </c>
      <c r="BO190" s="30">
        <f t="shared" si="549"/>
        <v>243309.94405864208</v>
      </c>
      <c r="BP190" s="30">
        <f t="shared" si="549"/>
        <v>259008.28671553507</v>
      </c>
      <c r="BQ190" s="30">
        <f t="shared" si="549"/>
        <v>272090.23892961297</v>
      </c>
      <c r="BR190" s="30">
        <f t="shared" si="549"/>
        <v>282991.86577467661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921.42857142857133</v>
      </c>
      <c r="F191" s="28">
        <f t="shared" ref="F191:N191" si="550">F155+F167+F179</f>
        <v>771.42857142857156</v>
      </c>
      <c r="G191" s="28">
        <f t="shared" si="550"/>
        <v>646.42857142857133</v>
      </c>
      <c r="H191" s="28">
        <f t="shared" si="550"/>
        <v>542.26190476190493</v>
      </c>
      <c r="I191" s="28">
        <f t="shared" si="550"/>
        <v>455.45634920634916</v>
      </c>
      <c r="J191" s="28">
        <f t="shared" si="550"/>
        <v>383.1183862433864</v>
      </c>
      <c r="K191" s="28">
        <f t="shared" si="550"/>
        <v>322.836750440917</v>
      </c>
      <c r="L191" s="28">
        <f t="shared" si="550"/>
        <v>272.60205393885946</v>
      </c>
      <c r="M191" s="28">
        <f t="shared" si="550"/>
        <v>230.73980685381133</v>
      </c>
      <c r="N191" s="28">
        <f t="shared" si="550"/>
        <v>195.8546009496049</v>
      </c>
      <c r="P191" s="163" t="s">
        <v>18</v>
      </c>
      <c r="Q191" s="162">
        <v>20000</v>
      </c>
      <c r="R191" s="58" t="s">
        <v>19</v>
      </c>
      <c r="S191" s="28">
        <f>S155+S167+S179</f>
        <v>921.42857142857133</v>
      </c>
      <c r="T191" s="28">
        <f t="shared" ref="T191:AB191" si="551">T155+T167+T179</f>
        <v>771.42857142857156</v>
      </c>
      <c r="U191" s="28">
        <f t="shared" si="551"/>
        <v>646.42857142857133</v>
      </c>
      <c r="V191" s="28">
        <f t="shared" si="551"/>
        <v>542.26190476190493</v>
      </c>
      <c r="W191" s="28">
        <f t="shared" si="551"/>
        <v>455.45634920634916</v>
      </c>
      <c r="X191" s="28">
        <f t="shared" si="551"/>
        <v>383.1183862433864</v>
      </c>
      <c r="Y191" s="28">
        <f t="shared" si="551"/>
        <v>322.836750440917</v>
      </c>
      <c r="Z191" s="28">
        <f t="shared" si="551"/>
        <v>272.60205393885946</v>
      </c>
      <c r="AA191" s="28">
        <f t="shared" si="551"/>
        <v>230.73980685381133</v>
      </c>
      <c r="AB191" s="28">
        <f t="shared" si="551"/>
        <v>195.8546009496049</v>
      </c>
      <c r="AD191" s="163" t="s">
        <v>18</v>
      </c>
      <c r="AE191" s="162">
        <v>20000</v>
      </c>
      <c r="AF191" s="58" t="s">
        <v>19</v>
      </c>
      <c r="AG191" s="28">
        <f>AG155+AG167+AG179</f>
        <v>921.42857142857133</v>
      </c>
      <c r="AH191" s="28">
        <f t="shared" ref="AH191:AP191" si="552">AH155+AH167+AH179</f>
        <v>771.42857142857156</v>
      </c>
      <c r="AI191" s="28">
        <f t="shared" si="552"/>
        <v>646.42857142857133</v>
      </c>
      <c r="AJ191" s="28">
        <f t="shared" si="552"/>
        <v>542.26190476190493</v>
      </c>
      <c r="AK191" s="28">
        <f t="shared" si="552"/>
        <v>455.45634920634916</v>
      </c>
      <c r="AL191" s="28">
        <f t="shared" si="552"/>
        <v>383.1183862433864</v>
      </c>
      <c r="AM191" s="28">
        <f t="shared" si="552"/>
        <v>322.836750440917</v>
      </c>
      <c r="AN191" s="28">
        <f t="shared" si="552"/>
        <v>272.60205393885946</v>
      </c>
      <c r="AO191" s="28">
        <f t="shared" si="552"/>
        <v>230.73980685381133</v>
      </c>
      <c r="AP191" s="28">
        <f t="shared" si="552"/>
        <v>195.8546009496049</v>
      </c>
      <c r="AR191" s="163" t="s">
        <v>18</v>
      </c>
      <c r="AS191" s="162">
        <v>20000</v>
      </c>
      <c r="AT191" s="58" t="s">
        <v>19</v>
      </c>
      <c r="AU191" s="28">
        <f>AU155+AU167+AU179</f>
        <v>921.42857142857133</v>
      </c>
      <c r="AV191" s="28">
        <f t="shared" ref="AV191:BD191" si="553">AV155+AV167+AV179</f>
        <v>771.42857142857156</v>
      </c>
      <c r="AW191" s="28">
        <f t="shared" si="553"/>
        <v>646.42857142857133</v>
      </c>
      <c r="AX191" s="28">
        <f t="shared" si="553"/>
        <v>542.26190476190493</v>
      </c>
      <c r="AY191" s="28">
        <f t="shared" si="553"/>
        <v>455.45634920634916</v>
      </c>
      <c r="AZ191" s="28">
        <f t="shared" si="553"/>
        <v>383.1183862433864</v>
      </c>
      <c r="BA191" s="28">
        <f t="shared" si="553"/>
        <v>322.836750440917</v>
      </c>
      <c r="BB191" s="28">
        <f t="shared" si="553"/>
        <v>272.60205393885946</v>
      </c>
      <c r="BC191" s="28">
        <f t="shared" si="553"/>
        <v>230.73980685381133</v>
      </c>
      <c r="BD191" s="28">
        <f t="shared" si="553"/>
        <v>195.8546009496049</v>
      </c>
      <c r="BF191" s="163" t="s">
        <v>18</v>
      </c>
      <c r="BG191" s="162">
        <v>20000</v>
      </c>
      <c r="BH191" s="58" t="s">
        <v>19</v>
      </c>
      <c r="BI191" s="28">
        <f>BI155+BI167+BI179</f>
        <v>921.42857142857133</v>
      </c>
      <c r="BJ191" s="28">
        <f t="shared" ref="BJ191:BR191" si="554">BJ155+BJ167+BJ179</f>
        <v>771.42857142857156</v>
      </c>
      <c r="BK191" s="28">
        <f t="shared" si="554"/>
        <v>646.42857142857133</v>
      </c>
      <c r="BL191" s="28">
        <f t="shared" si="554"/>
        <v>542.26190476190493</v>
      </c>
      <c r="BM191" s="28">
        <f t="shared" si="554"/>
        <v>455.45634920634916</v>
      </c>
      <c r="BN191" s="28">
        <f t="shared" si="554"/>
        <v>383.1183862433864</v>
      </c>
      <c r="BO191" s="28">
        <f t="shared" si="554"/>
        <v>322.836750440917</v>
      </c>
      <c r="BP191" s="28">
        <f t="shared" si="554"/>
        <v>272.60205393885946</v>
      </c>
      <c r="BQ191" s="28">
        <f t="shared" si="554"/>
        <v>230.73980685381133</v>
      </c>
      <c r="BR191" s="28">
        <f t="shared" si="554"/>
        <v>195.8546009496049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667.40079365079362</v>
      </c>
      <c r="J192" s="28"/>
      <c r="K192" s="28"/>
      <c r="L192" s="28"/>
      <c r="M192" s="28"/>
      <c r="N192" s="28">
        <f>SUM(E191:N191)/10</f>
        <v>474.21555666805472</v>
      </c>
      <c r="P192" s="163"/>
      <c r="Q192" s="162"/>
      <c r="R192" s="20" t="s">
        <v>22</v>
      </c>
      <c r="S192" s="28"/>
      <c r="T192" s="28"/>
      <c r="U192" s="28"/>
      <c r="V192" s="28"/>
      <c r="W192" s="29">
        <f>SUM(S191:W191)/5</f>
        <v>667.40079365079362</v>
      </c>
      <c r="X192" s="28"/>
      <c r="Y192" s="28"/>
      <c r="Z192" s="28"/>
      <c r="AA192" s="28"/>
      <c r="AB192" s="28">
        <f>SUM(S191:AB191)/10</f>
        <v>474.21555666805472</v>
      </c>
      <c r="AD192" s="163"/>
      <c r="AE192" s="162"/>
      <c r="AF192" s="20" t="s">
        <v>22</v>
      </c>
      <c r="AG192" s="28"/>
      <c r="AH192" s="28"/>
      <c r="AI192" s="28"/>
      <c r="AJ192" s="28"/>
      <c r="AK192" s="29">
        <f>SUM(AG191:AK191)/5</f>
        <v>667.40079365079362</v>
      </c>
      <c r="AL192" s="28"/>
      <c r="AM192" s="28"/>
      <c r="AN192" s="28"/>
      <c r="AO192" s="28"/>
      <c r="AP192" s="28">
        <f>SUM(AG191:AP191)/10</f>
        <v>474.21555666805472</v>
      </c>
      <c r="AR192" s="163"/>
      <c r="AS192" s="162"/>
      <c r="AT192" s="20" t="s">
        <v>22</v>
      </c>
      <c r="AU192" s="28"/>
      <c r="AV192" s="28"/>
      <c r="AW192" s="28"/>
      <c r="AX192" s="28"/>
      <c r="AY192" s="29">
        <f>SUM(AU191:AY191)/5</f>
        <v>667.40079365079362</v>
      </c>
      <c r="AZ192" s="28"/>
      <c r="BA192" s="28"/>
      <c r="BB192" s="28"/>
      <c r="BC192" s="28"/>
      <c r="BD192" s="28">
        <f>SUM(AU191:BD191)/10</f>
        <v>474.21555666805472</v>
      </c>
      <c r="BF192" s="163"/>
      <c r="BG192" s="162"/>
      <c r="BH192" s="20" t="s">
        <v>22</v>
      </c>
      <c r="BI192" s="28"/>
      <c r="BJ192" s="28"/>
      <c r="BK192" s="28"/>
      <c r="BL192" s="28"/>
      <c r="BM192" s="29">
        <f>SUM(BI191:BM191)/5</f>
        <v>667.40079365079362</v>
      </c>
      <c r="BN192" s="28"/>
      <c r="BO192" s="28"/>
      <c r="BP192" s="28"/>
      <c r="BQ192" s="28"/>
      <c r="BR192" s="28">
        <f>SUM(BI191:BR191)/10</f>
        <v>474.21555666805472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921.42857142857133</v>
      </c>
      <c r="F193" s="28">
        <f t="shared" ref="F193:N194" si="555">F157+F169+F181</f>
        <v>1692.8571428571427</v>
      </c>
      <c r="G193" s="28">
        <f t="shared" si="555"/>
        <v>2339.2857142857142</v>
      </c>
      <c r="H193" s="28">
        <f t="shared" si="555"/>
        <v>2881.5476190476184</v>
      </c>
      <c r="I193" s="29">
        <f t="shared" si="555"/>
        <v>3337.0039682539691</v>
      </c>
      <c r="J193" s="28">
        <f t="shared" si="555"/>
        <v>3720.1223544973518</v>
      </c>
      <c r="K193" s="28">
        <f t="shared" si="555"/>
        <v>4042.959104938273</v>
      </c>
      <c r="L193" s="28">
        <f t="shared" si="555"/>
        <v>4315.5611588771317</v>
      </c>
      <c r="M193" s="28">
        <f t="shared" si="555"/>
        <v>4546.3009657309467</v>
      </c>
      <c r="N193" s="28">
        <f t="shared" si="555"/>
        <v>4742.1555666805434</v>
      </c>
      <c r="P193" s="163"/>
      <c r="Q193" s="162"/>
      <c r="R193" s="20" t="s">
        <v>52</v>
      </c>
      <c r="S193" s="28">
        <f>S157+S169+S181</f>
        <v>921.42857142857133</v>
      </c>
      <c r="T193" s="28">
        <f t="shared" ref="T193:AB194" si="556">T157+T169+T181</f>
        <v>1692.8571428571427</v>
      </c>
      <c r="U193" s="28">
        <f t="shared" si="556"/>
        <v>2339.2857142857142</v>
      </c>
      <c r="V193" s="28">
        <f t="shared" si="556"/>
        <v>2881.5476190476184</v>
      </c>
      <c r="W193" s="29">
        <f t="shared" si="556"/>
        <v>3337.0039682539691</v>
      </c>
      <c r="X193" s="28">
        <f t="shared" si="556"/>
        <v>3720.1223544973518</v>
      </c>
      <c r="Y193" s="28">
        <f t="shared" si="556"/>
        <v>4042.959104938273</v>
      </c>
      <c r="Z193" s="28">
        <f t="shared" si="556"/>
        <v>4315.5611588771317</v>
      </c>
      <c r="AA193" s="28">
        <f t="shared" si="556"/>
        <v>4546.3009657309467</v>
      </c>
      <c r="AB193" s="28">
        <f t="shared" si="556"/>
        <v>4742.1555666805434</v>
      </c>
      <c r="AD193" s="163"/>
      <c r="AE193" s="162"/>
      <c r="AF193" s="20" t="s">
        <v>52</v>
      </c>
      <c r="AG193" s="28">
        <f>AG157+AG169+AG181</f>
        <v>921.42857142857133</v>
      </c>
      <c r="AH193" s="28">
        <f t="shared" ref="AH193:AP194" si="557">AH157+AH169+AH181</f>
        <v>1692.8571428571427</v>
      </c>
      <c r="AI193" s="28">
        <f t="shared" si="557"/>
        <v>2339.2857142857142</v>
      </c>
      <c r="AJ193" s="28">
        <f t="shared" si="557"/>
        <v>2881.5476190476184</v>
      </c>
      <c r="AK193" s="29">
        <f t="shared" si="557"/>
        <v>3337.0039682539691</v>
      </c>
      <c r="AL193" s="28">
        <f t="shared" si="557"/>
        <v>3720.1223544973518</v>
      </c>
      <c r="AM193" s="28">
        <f t="shared" si="557"/>
        <v>4042.959104938273</v>
      </c>
      <c r="AN193" s="28">
        <f t="shared" si="557"/>
        <v>4315.5611588771317</v>
      </c>
      <c r="AO193" s="28">
        <f t="shared" si="557"/>
        <v>4546.3009657309467</v>
      </c>
      <c r="AP193" s="28">
        <f t="shared" si="557"/>
        <v>4742.1555666805434</v>
      </c>
      <c r="AR193" s="163"/>
      <c r="AS193" s="162"/>
      <c r="AT193" s="20" t="s">
        <v>52</v>
      </c>
      <c r="AU193" s="28">
        <f>AU157+AU169+AU181</f>
        <v>921.42857142857133</v>
      </c>
      <c r="AV193" s="28">
        <f t="shared" ref="AV193:BD194" si="558">AV157+AV169+AV181</f>
        <v>1692.8571428571427</v>
      </c>
      <c r="AW193" s="28">
        <f t="shared" si="558"/>
        <v>2339.2857142857142</v>
      </c>
      <c r="AX193" s="28">
        <f t="shared" si="558"/>
        <v>2881.5476190476184</v>
      </c>
      <c r="AY193" s="29">
        <f t="shared" si="558"/>
        <v>3337.0039682539691</v>
      </c>
      <c r="AZ193" s="28">
        <f t="shared" si="558"/>
        <v>3720.1223544973518</v>
      </c>
      <c r="BA193" s="28">
        <f t="shared" si="558"/>
        <v>4042.959104938273</v>
      </c>
      <c r="BB193" s="28">
        <f t="shared" si="558"/>
        <v>4315.5611588771317</v>
      </c>
      <c r="BC193" s="28">
        <f t="shared" si="558"/>
        <v>4546.3009657309467</v>
      </c>
      <c r="BD193" s="28">
        <f t="shared" si="558"/>
        <v>4742.1555666805434</v>
      </c>
      <c r="BF193" s="163"/>
      <c r="BG193" s="162"/>
      <c r="BH193" s="20" t="s">
        <v>52</v>
      </c>
      <c r="BI193" s="28">
        <f>BI157+BI169+BI181</f>
        <v>921.42857142857133</v>
      </c>
      <c r="BJ193" s="28">
        <f t="shared" ref="BJ193:BR194" si="559">BJ157+BJ169+BJ181</f>
        <v>1692.8571428571427</v>
      </c>
      <c r="BK193" s="28">
        <f t="shared" si="559"/>
        <v>2339.2857142857142</v>
      </c>
      <c r="BL193" s="28">
        <f t="shared" si="559"/>
        <v>2881.5476190476184</v>
      </c>
      <c r="BM193" s="29">
        <f t="shared" si="559"/>
        <v>3337.0039682539691</v>
      </c>
      <c r="BN193" s="28">
        <f t="shared" si="559"/>
        <v>3720.1223544973518</v>
      </c>
      <c r="BO193" s="28">
        <f t="shared" si="559"/>
        <v>4042.959104938273</v>
      </c>
      <c r="BP193" s="28">
        <f t="shared" si="559"/>
        <v>4315.5611588771317</v>
      </c>
      <c r="BQ193" s="28">
        <f t="shared" si="559"/>
        <v>4546.3009657309467</v>
      </c>
      <c r="BR193" s="28">
        <f t="shared" si="559"/>
        <v>4742.1555666805434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18428.571428571424</v>
      </c>
      <c r="F194" s="28">
        <f t="shared" si="555"/>
        <v>15428.571428571428</v>
      </c>
      <c r="G194" s="28">
        <f t="shared" si="555"/>
        <v>12928.571428571428</v>
      </c>
      <c r="H194" s="28">
        <f t="shared" si="555"/>
        <v>10845.238095238097</v>
      </c>
      <c r="I194" s="28">
        <f t="shared" si="555"/>
        <v>9109.1269841269823</v>
      </c>
      <c r="J194" s="28">
        <f t="shared" si="555"/>
        <v>7662.3677248677277</v>
      </c>
      <c r="K194" s="28">
        <f t="shared" si="555"/>
        <v>6456.7350088183402</v>
      </c>
      <c r="L194" s="28">
        <f t="shared" si="555"/>
        <v>5452.0410787771889</v>
      </c>
      <c r="M194" s="28">
        <f t="shared" si="555"/>
        <v>4614.7961370762259</v>
      </c>
      <c r="N194" s="28">
        <f t="shared" si="555"/>
        <v>3917.092018992098</v>
      </c>
      <c r="P194" s="163"/>
      <c r="Q194" s="162">
        <v>400000</v>
      </c>
      <c r="R194" s="58" t="s">
        <v>19</v>
      </c>
      <c r="S194" s="28">
        <f>S158+S170+S182</f>
        <v>18428.571428571424</v>
      </c>
      <c r="T194" s="28">
        <f t="shared" si="556"/>
        <v>15428.571428571428</v>
      </c>
      <c r="U194" s="28">
        <f t="shared" si="556"/>
        <v>12928.571428571428</v>
      </c>
      <c r="V194" s="28">
        <f t="shared" si="556"/>
        <v>10845.238095238097</v>
      </c>
      <c r="W194" s="28">
        <f t="shared" si="556"/>
        <v>9109.1269841269823</v>
      </c>
      <c r="X194" s="28">
        <f t="shared" si="556"/>
        <v>7662.3677248677277</v>
      </c>
      <c r="Y194" s="28">
        <f t="shared" si="556"/>
        <v>6456.7350088183402</v>
      </c>
      <c r="Z194" s="28">
        <f t="shared" si="556"/>
        <v>5452.0410787771889</v>
      </c>
      <c r="AA194" s="28">
        <f t="shared" si="556"/>
        <v>4614.7961370762259</v>
      </c>
      <c r="AB194" s="28">
        <f t="shared" si="556"/>
        <v>3917.092018992098</v>
      </c>
      <c r="AD194" s="163"/>
      <c r="AE194" s="162">
        <v>400000</v>
      </c>
      <c r="AF194" s="58" t="s">
        <v>19</v>
      </c>
      <c r="AG194" s="28">
        <f>AG158+AG170+AG182</f>
        <v>18428.571428571424</v>
      </c>
      <c r="AH194" s="28">
        <f t="shared" si="557"/>
        <v>15428.571428571428</v>
      </c>
      <c r="AI194" s="28">
        <f t="shared" si="557"/>
        <v>12928.571428571428</v>
      </c>
      <c r="AJ194" s="28">
        <f t="shared" si="557"/>
        <v>10845.238095238097</v>
      </c>
      <c r="AK194" s="28">
        <f t="shared" si="557"/>
        <v>9109.1269841269823</v>
      </c>
      <c r="AL194" s="28">
        <f t="shared" si="557"/>
        <v>7662.3677248677277</v>
      </c>
      <c r="AM194" s="28">
        <f t="shared" si="557"/>
        <v>6456.7350088183402</v>
      </c>
      <c r="AN194" s="28">
        <f t="shared" si="557"/>
        <v>5452.0410787771889</v>
      </c>
      <c r="AO194" s="28">
        <f t="shared" si="557"/>
        <v>4614.7961370762259</v>
      </c>
      <c r="AP194" s="28">
        <f t="shared" si="557"/>
        <v>3917.092018992098</v>
      </c>
      <c r="AR194" s="163"/>
      <c r="AS194" s="162">
        <v>400000</v>
      </c>
      <c r="AT194" s="58" t="s">
        <v>19</v>
      </c>
      <c r="AU194" s="28">
        <f>AU158+AU170+AU182</f>
        <v>18428.571428571424</v>
      </c>
      <c r="AV194" s="28">
        <f t="shared" si="558"/>
        <v>15428.571428571428</v>
      </c>
      <c r="AW194" s="28">
        <f t="shared" si="558"/>
        <v>12928.571428571428</v>
      </c>
      <c r="AX194" s="28">
        <f t="shared" si="558"/>
        <v>10845.238095238097</v>
      </c>
      <c r="AY194" s="28">
        <f t="shared" si="558"/>
        <v>9109.1269841269823</v>
      </c>
      <c r="AZ194" s="28">
        <f t="shared" si="558"/>
        <v>7662.3677248677277</v>
      </c>
      <c r="BA194" s="28">
        <f t="shared" si="558"/>
        <v>6456.7350088183402</v>
      </c>
      <c r="BB194" s="28">
        <f t="shared" si="558"/>
        <v>5452.0410787771889</v>
      </c>
      <c r="BC194" s="28">
        <f t="shared" si="558"/>
        <v>4614.7961370762259</v>
      </c>
      <c r="BD194" s="28">
        <f t="shared" si="558"/>
        <v>3917.092018992098</v>
      </c>
      <c r="BF194" s="163"/>
      <c r="BG194" s="162">
        <v>400000</v>
      </c>
      <c r="BH194" s="58" t="s">
        <v>19</v>
      </c>
      <c r="BI194" s="28">
        <f>BI158+BI170+BI182</f>
        <v>18428.571428571424</v>
      </c>
      <c r="BJ194" s="28">
        <f t="shared" si="559"/>
        <v>15428.571428571428</v>
      </c>
      <c r="BK194" s="28">
        <f t="shared" si="559"/>
        <v>12928.571428571428</v>
      </c>
      <c r="BL194" s="28">
        <f t="shared" si="559"/>
        <v>10845.238095238097</v>
      </c>
      <c r="BM194" s="28">
        <f t="shared" si="559"/>
        <v>9109.1269841269823</v>
      </c>
      <c r="BN194" s="28">
        <f t="shared" si="559"/>
        <v>7662.3677248677277</v>
      </c>
      <c r="BO194" s="28">
        <f t="shared" si="559"/>
        <v>6456.7350088183402</v>
      </c>
      <c r="BP194" s="28">
        <f t="shared" si="559"/>
        <v>5452.0410787771889</v>
      </c>
      <c r="BQ194" s="28">
        <f t="shared" si="559"/>
        <v>4614.7961370762259</v>
      </c>
      <c r="BR194" s="28">
        <f t="shared" si="559"/>
        <v>3917.092018992098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13348.015873015873</v>
      </c>
      <c r="J195" s="28"/>
      <c r="K195" s="28"/>
      <c r="L195" s="28"/>
      <c r="M195" s="28"/>
      <c r="N195" s="28">
        <f>SUM(E194:N194)/10</f>
        <v>9484.3111333610941</v>
      </c>
      <c r="P195" s="163"/>
      <c r="Q195" s="162"/>
      <c r="R195" s="20" t="s">
        <v>22</v>
      </c>
      <c r="S195" s="28"/>
      <c r="T195" s="28"/>
      <c r="U195" s="28"/>
      <c r="V195" s="28"/>
      <c r="W195" s="29">
        <f>SUM(S194:W194)/5</f>
        <v>13348.015873015873</v>
      </c>
      <c r="X195" s="28"/>
      <c r="Y195" s="28"/>
      <c r="Z195" s="28"/>
      <c r="AA195" s="28"/>
      <c r="AB195" s="28">
        <f>SUM(S194:AB194)/10</f>
        <v>9484.3111333610941</v>
      </c>
      <c r="AD195" s="163"/>
      <c r="AE195" s="162"/>
      <c r="AF195" s="20" t="s">
        <v>22</v>
      </c>
      <c r="AG195" s="28"/>
      <c r="AH195" s="28"/>
      <c r="AI195" s="28"/>
      <c r="AJ195" s="28"/>
      <c r="AK195" s="29">
        <f>SUM(AG194:AK194)/5</f>
        <v>13348.015873015873</v>
      </c>
      <c r="AL195" s="28"/>
      <c r="AM195" s="28"/>
      <c r="AN195" s="28"/>
      <c r="AO195" s="28"/>
      <c r="AP195" s="28">
        <f>SUM(AG194:AP194)/10</f>
        <v>9484.3111333610941</v>
      </c>
      <c r="AR195" s="163"/>
      <c r="AS195" s="162"/>
      <c r="AT195" s="20" t="s">
        <v>22</v>
      </c>
      <c r="AU195" s="28"/>
      <c r="AV195" s="28"/>
      <c r="AW195" s="28"/>
      <c r="AX195" s="28"/>
      <c r="AY195" s="29">
        <f>SUM(AU194:AY194)/5</f>
        <v>13348.015873015873</v>
      </c>
      <c r="AZ195" s="28"/>
      <c r="BA195" s="28"/>
      <c r="BB195" s="28"/>
      <c r="BC195" s="28"/>
      <c r="BD195" s="28">
        <f>SUM(AU194:BD194)/10</f>
        <v>9484.3111333610941</v>
      </c>
      <c r="BF195" s="163"/>
      <c r="BG195" s="162"/>
      <c r="BH195" s="20" t="s">
        <v>22</v>
      </c>
      <c r="BI195" s="28"/>
      <c r="BJ195" s="28"/>
      <c r="BK195" s="28"/>
      <c r="BL195" s="28"/>
      <c r="BM195" s="29">
        <f>SUM(BI194:BM194)/5</f>
        <v>13348.015873015873</v>
      </c>
      <c r="BN195" s="28"/>
      <c r="BO195" s="28"/>
      <c r="BP195" s="28"/>
      <c r="BQ195" s="28"/>
      <c r="BR195" s="28">
        <f>SUM(BI194:BR194)/10</f>
        <v>9484.3111333610941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18428.571428571428</v>
      </c>
      <c r="F196" s="28">
        <f t="shared" ref="F196:N197" si="560">F160+F172+F184</f>
        <v>33857.142857142848</v>
      </c>
      <c r="G196" s="28">
        <f t="shared" si="560"/>
        <v>46785.71428571429</v>
      </c>
      <c r="H196" s="28">
        <f t="shared" si="560"/>
        <v>57630.952380952367</v>
      </c>
      <c r="I196" s="29">
        <f t="shared" si="560"/>
        <v>66740.079365079378</v>
      </c>
      <c r="J196" s="28">
        <f t="shared" si="560"/>
        <v>74402.447089947033</v>
      </c>
      <c r="K196" s="28">
        <f t="shared" si="560"/>
        <v>80859.18209876545</v>
      </c>
      <c r="L196" s="28">
        <f t="shared" si="560"/>
        <v>86311.223177542648</v>
      </c>
      <c r="M196" s="28">
        <f t="shared" si="560"/>
        <v>90926.019314618956</v>
      </c>
      <c r="N196" s="28">
        <f t="shared" si="560"/>
        <v>94843.111333610868</v>
      </c>
      <c r="P196" s="163"/>
      <c r="Q196" s="162"/>
      <c r="R196" s="20" t="s">
        <v>52</v>
      </c>
      <c r="S196" s="28">
        <f>S160+S172+S184</f>
        <v>18428.571428571428</v>
      </c>
      <c r="T196" s="28">
        <f t="shared" ref="T196:AB197" si="561">T160+T172+T184</f>
        <v>33857.142857142848</v>
      </c>
      <c r="U196" s="28">
        <f t="shared" si="561"/>
        <v>46785.71428571429</v>
      </c>
      <c r="V196" s="28">
        <f t="shared" si="561"/>
        <v>57630.952380952367</v>
      </c>
      <c r="W196" s="29">
        <f t="shared" si="561"/>
        <v>66740.079365079378</v>
      </c>
      <c r="X196" s="28">
        <f t="shared" si="561"/>
        <v>74402.447089947033</v>
      </c>
      <c r="Y196" s="28">
        <f t="shared" si="561"/>
        <v>80859.18209876545</v>
      </c>
      <c r="Z196" s="28">
        <f t="shared" si="561"/>
        <v>86311.223177542648</v>
      </c>
      <c r="AA196" s="28">
        <f t="shared" si="561"/>
        <v>90926.019314618956</v>
      </c>
      <c r="AB196" s="28">
        <f t="shared" si="561"/>
        <v>94843.111333610868</v>
      </c>
      <c r="AD196" s="163"/>
      <c r="AE196" s="162"/>
      <c r="AF196" s="20" t="s">
        <v>52</v>
      </c>
      <c r="AG196" s="28">
        <f>AG160+AG172+AG184</f>
        <v>18428.571428571428</v>
      </c>
      <c r="AH196" s="28">
        <f t="shared" ref="AH196:AP197" si="562">AH160+AH172+AH184</f>
        <v>33857.142857142848</v>
      </c>
      <c r="AI196" s="28">
        <f t="shared" si="562"/>
        <v>46785.71428571429</v>
      </c>
      <c r="AJ196" s="28">
        <f t="shared" si="562"/>
        <v>57630.952380952367</v>
      </c>
      <c r="AK196" s="29">
        <f t="shared" si="562"/>
        <v>66740.079365079378</v>
      </c>
      <c r="AL196" s="28">
        <f t="shared" si="562"/>
        <v>74402.447089947033</v>
      </c>
      <c r="AM196" s="28">
        <f t="shared" si="562"/>
        <v>80859.18209876545</v>
      </c>
      <c r="AN196" s="28">
        <f t="shared" si="562"/>
        <v>86311.223177542648</v>
      </c>
      <c r="AO196" s="28">
        <f t="shared" si="562"/>
        <v>90926.019314618956</v>
      </c>
      <c r="AP196" s="28">
        <f t="shared" si="562"/>
        <v>94843.111333610868</v>
      </c>
      <c r="AR196" s="163"/>
      <c r="AS196" s="162"/>
      <c r="AT196" s="20" t="s">
        <v>52</v>
      </c>
      <c r="AU196" s="28">
        <f>AU160+AU172+AU184</f>
        <v>18428.571428571428</v>
      </c>
      <c r="AV196" s="28">
        <f t="shared" ref="AV196:BD197" si="563">AV160+AV172+AV184</f>
        <v>33857.142857142848</v>
      </c>
      <c r="AW196" s="28">
        <f t="shared" si="563"/>
        <v>46785.71428571429</v>
      </c>
      <c r="AX196" s="28">
        <f t="shared" si="563"/>
        <v>57630.952380952367</v>
      </c>
      <c r="AY196" s="29">
        <f t="shared" si="563"/>
        <v>66740.079365079378</v>
      </c>
      <c r="AZ196" s="28">
        <f t="shared" si="563"/>
        <v>74402.447089947033</v>
      </c>
      <c r="BA196" s="28">
        <f t="shared" si="563"/>
        <v>80859.18209876545</v>
      </c>
      <c r="BB196" s="28">
        <f t="shared" si="563"/>
        <v>86311.223177542648</v>
      </c>
      <c r="BC196" s="28">
        <f t="shared" si="563"/>
        <v>90926.019314618956</v>
      </c>
      <c r="BD196" s="28">
        <f t="shared" si="563"/>
        <v>94843.111333610868</v>
      </c>
      <c r="BF196" s="163"/>
      <c r="BG196" s="162"/>
      <c r="BH196" s="20" t="s">
        <v>52</v>
      </c>
      <c r="BI196" s="28">
        <f>BI160+BI172+BI184</f>
        <v>18428.571428571428</v>
      </c>
      <c r="BJ196" s="28">
        <f t="shared" ref="BJ196:BR197" si="564">BJ160+BJ172+BJ184</f>
        <v>33857.142857142848</v>
      </c>
      <c r="BK196" s="28">
        <f t="shared" si="564"/>
        <v>46785.71428571429</v>
      </c>
      <c r="BL196" s="28">
        <f t="shared" si="564"/>
        <v>57630.952380952367</v>
      </c>
      <c r="BM196" s="29">
        <f t="shared" si="564"/>
        <v>66740.079365079378</v>
      </c>
      <c r="BN196" s="28">
        <f t="shared" si="564"/>
        <v>74402.447089947033</v>
      </c>
      <c r="BO196" s="28">
        <f t="shared" si="564"/>
        <v>80859.18209876545</v>
      </c>
      <c r="BP196" s="28">
        <f t="shared" si="564"/>
        <v>86311.223177542648</v>
      </c>
      <c r="BQ196" s="28">
        <f t="shared" si="564"/>
        <v>90926.019314618956</v>
      </c>
      <c r="BR196" s="28">
        <f t="shared" si="564"/>
        <v>94843.111333610868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46071.428571428565</v>
      </c>
      <c r="F197" s="30">
        <f t="shared" si="560"/>
        <v>38571.428571428572</v>
      </c>
      <c r="G197" s="30">
        <f t="shared" si="560"/>
        <v>32321.428571428565</v>
      </c>
      <c r="H197" s="30">
        <f t="shared" si="560"/>
        <v>27113.095238095244</v>
      </c>
      <c r="I197" s="30">
        <f t="shared" si="560"/>
        <v>22772.817460317456</v>
      </c>
      <c r="J197" s="30">
        <f t="shared" si="560"/>
        <v>19155.919312169317</v>
      </c>
      <c r="K197" s="30">
        <f t="shared" si="560"/>
        <v>16141.837522045851</v>
      </c>
      <c r="L197" s="30">
        <f t="shared" si="560"/>
        <v>13630.102696942971</v>
      </c>
      <c r="M197" s="30">
        <f t="shared" si="560"/>
        <v>11536.990342690566</v>
      </c>
      <c r="N197" s="30">
        <f t="shared" si="560"/>
        <v>9792.730047480245</v>
      </c>
      <c r="P197" s="163"/>
      <c r="Q197" s="161">
        <v>1000000</v>
      </c>
      <c r="R197" s="16" t="s">
        <v>19</v>
      </c>
      <c r="S197" s="30">
        <f>S161+S173+S185</f>
        <v>46071.428571428565</v>
      </c>
      <c r="T197" s="30">
        <f t="shared" si="561"/>
        <v>38571.428571428572</v>
      </c>
      <c r="U197" s="30">
        <f t="shared" si="561"/>
        <v>32321.428571428565</v>
      </c>
      <c r="V197" s="30">
        <f t="shared" si="561"/>
        <v>27113.095238095244</v>
      </c>
      <c r="W197" s="30">
        <f t="shared" si="561"/>
        <v>22772.817460317456</v>
      </c>
      <c r="X197" s="30">
        <f t="shared" si="561"/>
        <v>19155.919312169317</v>
      </c>
      <c r="Y197" s="30">
        <f t="shared" si="561"/>
        <v>16141.837522045851</v>
      </c>
      <c r="Z197" s="30">
        <f t="shared" si="561"/>
        <v>13630.102696942971</v>
      </c>
      <c r="AA197" s="30">
        <f t="shared" si="561"/>
        <v>11536.990342690566</v>
      </c>
      <c r="AB197" s="30">
        <f t="shared" si="561"/>
        <v>9792.730047480245</v>
      </c>
      <c r="AD197" s="163"/>
      <c r="AE197" s="161">
        <v>1000000</v>
      </c>
      <c r="AF197" s="16" t="s">
        <v>19</v>
      </c>
      <c r="AG197" s="30">
        <f>AG161+AG173+AG185</f>
        <v>46071.428571428565</v>
      </c>
      <c r="AH197" s="30">
        <f t="shared" si="562"/>
        <v>38571.428571428572</v>
      </c>
      <c r="AI197" s="30">
        <f t="shared" si="562"/>
        <v>32321.428571428565</v>
      </c>
      <c r="AJ197" s="30">
        <f t="shared" si="562"/>
        <v>27113.095238095244</v>
      </c>
      <c r="AK197" s="30">
        <f t="shared" si="562"/>
        <v>22772.817460317456</v>
      </c>
      <c r="AL197" s="30">
        <f t="shared" si="562"/>
        <v>19155.919312169317</v>
      </c>
      <c r="AM197" s="30">
        <f t="shared" si="562"/>
        <v>16141.837522045851</v>
      </c>
      <c r="AN197" s="30">
        <f t="shared" si="562"/>
        <v>13630.102696942971</v>
      </c>
      <c r="AO197" s="30">
        <f t="shared" si="562"/>
        <v>11536.990342690566</v>
      </c>
      <c r="AP197" s="30">
        <f t="shared" si="562"/>
        <v>9792.730047480245</v>
      </c>
      <c r="AR197" s="163"/>
      <c r="AS197" s="161">
        <v>1000000</v>
      </c>
      <c r="AT197" s="16" t="s">
        <v>19</v>
      </c>
      <c r="AU197" s="30">
        <f>AU161+AU173+AU185</f>
        <v>46071.428571428565</v>
      </c>
      <c r="AV197" s="30">
        <f t="shared" si="563"/>
        <v>38571.428571428572</v>
      </c>
      <c r="AW197" s="30">
        <f t="shared" si="563"/>
        <v>32321.428571428565</v>
      </c>
      <c r="AX197" s="30">
        <f t="shared" si="563"/>
        <v>27113.095238095244</v>
      </c>
      <c r="AY197" s="30">
        <f t="shared" si="563"/>
        <v>22772.817460317456</v>
      </c>
      <c r="AZ197" s="30">
        <f t="shared" si="563"/>
        <v>19155.919312169317</v>
      </c>
      <c r="BA197" s="30">
        <f t="shared" si="563"/>
        <v>16141.837522045851</v>
      </c>
      <c r="BB197" s="30">
        <f t="shared" si="563"/>
        <v>13630.102696942971</v>
      </c>
      <c r="BC197" s="30">
        <f t="shared" si="563"/>
        <v>11536.990342690566</v>
      </c>
      <c r="BD197" s="30">
        <f t="shared" si="563"/>
        <v>9792.730047480245</v>
      </c>
      <c r="BF197" s="163"/>
      <c r="BG197" s="161">
        <v>1000000</v>
      </c>
      <c r="BH197" s="16" t="s">
        <v>19</v>
      </c>
      <c r="BI197" s="30">
        <f>BI161+BI173+BI185</f>
        <v>46071.428571428565</v>
      </c>
      <c r="BJ197" s="30">
        <f t="shared" si="564"/>
        <v>38571.428571428572</v>
      </c>
      <c r="BK197" s="30">
        <f t="shared" si="564"/>
        <v>32321.428571428565</v>
      </c>
      <c r="BL197" s="30">
        <f t="shared" si="564"/>
        <v>27113.095238095244</v>
      </c>
      <c r="BM197" s="30">
        <f t="shared" si="564"/>
        <v>22772.817460317456</v>
      </c>
      <c r="BN197" s="30">
        <f t="shared" si="564"/>
        <v>19155.919312169317</v>
      </c>
      <c r="BO197" s="30">
        <f t="shared" si="564"/>
        <v>16141.837522045851</v>
      </c>
      <c r="BP197" s="30">
        <f t="shared" si="564"/>
        <v>13630.102696942971</v>
      </c>
      <c r="BQ197" s="30">
        <f t="shared" si="564"/>
        <v>11536.990342690566</v>
      </c>
      <c r="BR197" s="30">
        <f t="shared" si="564"/>
        <v>9792.730047480245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33370.039682539682</v>
      </c>
      <c r="J198" s="30"/>
      <c r="K198" s="30"/>
      <c r="L198" s="30"/>
      <c r="M198" s="30"/>
      <c r="N198" s="30">
        <f>SUM(E197:N197)/10</f>
        <v>23710.777833402735</v>
      </c>
      <c r="P198" s="163"/>
      <c r="Q198" s="161"/>
      <c r="R198" s="16" t="s">
        <v>22</v>
      </c>
      <c r="S198" s="30"/>
      <c r="T198" s="30"/>
      <c r="U198" s="30"/>
      <c r="V198" s="30"/>
      <c r="W198" s="31">
        <f>SUM(S197:W197)/5</f>
        <v>33370.039682539682</v>
      </c>
      <c r="X198" s="30"/>
      <c r="Y198" s="30"/>
      <c r="Z198" s="30"/>
      <c r="AA198" s="30"/>
      <c r="AB198" s="30">
        <f>SUM(S197:AB197)/10</f>
        <v>23710.777833402735</v>
      </c>
      <c r="AD198" s="163"/>
      <c r="AE198" s="161"/>
      <c r="AF198" s="16" t="s">
        <v>22</v>
      </c>
      <c r="AG198" s="30"/>
      <c r="AH198" s="30"/>
      <c r="AI198" s="30"/>
      <c r="AJ198" s="30"/>
      <c r="AK198" s="31">
        <f>SUM(AG197:AK197)/5</f>
        <v>33370.039682539682</v>
      </c>
      <c r="AL198" s="30"/>
      <c r="AM198" s="30"/>
      <c r="AN198" s="30"/>
      <c r="AO198" s="30"/>
      <c r="AP198" s="30">
        <f>SUM(AG197:AP197)/10</f>
        <v>23710.777833402735</v>
      </c>
      <c r="AR198" s="163"/>
      <c r="AS198" s="161"/>
      <c r="AT198" s="16" t="s">
        <v>22</v>
      </c>
      <c r="AU198" s="30"/>
      <c r="AV198" s="30"/>
      <c r="AW198" s="30"/>
      <c r="AX198" s="30"/>
      <c r="AY198" s="31">
        <f>SUM(AU197:AY197)/5</f>
        <v>33370.039682539682</v>
      </c>
      <c r="AZ198" s="30"/>
      <c r="BA198" s="30"/>
      <c r="BB198" s="30"/>
      <c r="BC198" s="30"/>
      <c r="BD198" s="30">
        <f>SUM(AU197:BD197)/10</f>
        <v>23710.777833402735</v>
      </c>
      <c r="BF198" s="163"/>
      <c r="BG198" s="161"/>
      <c r="BH198" s="16" t="s">
        <v>22</v>
      </c>
      <c r="BI198" s="30"/>
      <c r="BJ198" s="30"/>
      <c r="BK198" s="30"/>
      <c r="BL198" s="30"/>
      <c r="BM198" s="31">
        <f>SUM(BI197:BM197)/5</f>
        <v>33370.039682539682</v>
      </c>
      <c r="BN198" s="30"/>
      <c r="BO198" s="30"/>
      <c r="BP198" s="30"/>
      <c r="BQ198" s="30"/>
      <c r="BR198" s="30">
        <f>SUM(BI197:BR197)/10</f>
        <v>23710.777833402735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46071.428571428572</v>
      </c>
      <c r="F199" s="30">
        <f t="shared" ref="F199:N200" si="565">F163+F175+F187</f>
        <v>84642.85714285713</v>
      </c>
      <c r="G199" s="30">
        <f t="shared" si="565"/>
        <v>116964.28571428571</v>
      </c>
      <c r="H199" s="30">
        <f t="shared" si="565"/>
        <v>144077.38095238089</v>
      </c>
      <c r="I199" s="31">
        <f t="shared" si="565"/>
        <v>166850.19841269843</v>
      </c>
      <c r="J199" s="30">
        <f t="shared" si="565"/>
        <v>186006.1177248676</v>
      </c>
      <c r="K199" s="30">
        <f t="shared" si="565"/>
        <v>202147.95524691365</v>
      </c>
      <c r="L199" s="30">
        <f t="shared" si="565"/>
        <v>215778.05794385658</v>
      </c>
      <c r="M199" s="30">
        <f t="shared" si="565"/>
        <v>227315.04828654736</v>
      </c>
      <c r="N199" s="30">
        <f t="shared" si="565"/>
        <v>237107.77833402716</v>
      </c>
      <c r="P199" s="163"/>
      <c r="Q199" s="161"/>
      <c r="R199" s="16" t="s">
        <v>52</v>
      </c>
      <c r="S199" s="30">
        <f>S163+S175+S187</f>
        <v>46071.428571428572</v>
      </c>
      <c r="T199" s="30">
        <f t="shared" ref="T199:AB200" si="566">T163+T175+T187</f>
        <v>84642.85714285713</v>
      </c>
      <c r="U199" s="30">
        <f t="shared" si="566"/>
        <v>116964.28571428571</v>
      </c>
      <c r="V199" s="30">
        <f t="shared" si="566"/>
        <v>144077.38095238089</v>
      </c>
      <c r="W199" s="31">
        <f t="shared" si="566"/>
        <v>166850.19841269843</v>
      </c>
      <c r="X199" s="30">
        <f t="shared" si="566"/>
        <v>186006.1177248676</v>
      </c>
      <c r="Y199" s="30">
        <f t="shared" si="566"/>
        <v>202147.95524691365</v>
      </c>
      <c r="Z199" s="30">
        <f t="shared" si="566"/>
        <v>215778.05794385658</v>
      </c>
      <c r="AA199" s="30">
        <f t="shared" si="566"/>
        <v>227315.04828654736</v>
      </c>
      <c r="AB199" s="30">
        <f t="shared" si="566"/>
        <v>237107.77833402716</v>
      </c>
      <c r="AD199" s="163"/>
      <c r="AE199" s="161"/>
      <c r="AF199" s="16" t="s">
        <v>52</v>
      </c>
      <c r="AG199" s="30">
        <f>AG163+AG175+AG187</f>
        <v>46071.428571428572</v>
      </c>
      <c r="AH199" s="30">
        <f t="shared" ref="AH199:AP200" si="567">AH163+AH175+AH187</f>
        <v>84642.85714285713</v>
      </c>
      <c r="AI199" s="30">
        <f t="shared" si="567"/>
        <v>116964.28571428571</v>
      </c>
      <c r="AJ199" s="30">
        <f t="shared" si="567"/>
        <v>144077.38095238089</v>
      </c>
      <c r="AK199" s="31">
        <f t="shared" si="567"/>
        <v>166850.19841269843</v>
      </c>
      <c r="AL199" s="30">
        <f t="shared" si="567"/>
        <v>186006.1177248676</v>
      </c>
      <c r="AM199" s="30">
        <f t="shared" si="567"/>
        <v>202147.95524691365</v>
      </c>
      <c r="AN199" s="30">
        <f t="shared" si="567"/>
        <v>215778.05794385658</v>
      </c>
      <c r="AO199" s="30">
        <f t="shared" si="567"/>
        <v>227315.04828654736</v>
      </c>
      <c r="AP199" s="30">
        <f t="shared" si="567"/>
        <v>237107.77833402716</v>
      </c>
      <c r="AR199" s="163"/>
      <c r="AS199" s="161"/>
      <c r="AT199" s="16" t="s">
        <v>52</v>
      </c>
      <c r="AU199" s="30">
        <f>AU163+AU175+AU187</f>
        <v>46071.428571428572</v>
      </c>
      <c r="AV199" s="30">
        <f t="shared" ref="AV199:BD200" si="568">AV163+AV175+AV187</f>
        <v>84642.85714285713</v>
      </c>
      <c r="AW199" s="30">
        <f t="shared" si="568"/>
        <v>116964.28571428571</v>
      </c>
      <c r="AX199" s="30">
        <f t="shared" si="568"/>
        <v>144077.38095238089</v>
      </c>
      <c r="AY199" s="31">
        <f t="shared" si="568"/>
        <v>166850.19841269843</v>
      </c>
      <c r="AZ199" s="30">
        <f t="shared" si="568"/>
        <v>186006.1177248676</v>
      </c>
      <c r="BA199" s="30">
        <f t="shared" si="568"/>
        <v>202147.95524691365</v>
      </c>
      <c r="BB199" s="30">
        <f t="shared" si="568"/>
        <v>215778.05794385658</v>
      </c>
      <c r="BC199" s="30">
        <f t="shared" si="568"/>
        <v>227315.04828654736</v>
      </c>
      <c r="BD199" s="30">
        <f t="shared" si="568"/>
        <v>237107.77833402716</v>
      </c>
      <c r="BF199" s="163"/>
      <c r="BG199" s="161"/>
      <c r="BH199" s="16" t="s">
        <v>52</v>
      </c>
      <c r="BI199" s="30">
        <f>BI163+BI175+BI187</f>
        <v>46071.428571428572</v>
      </c>
      <c r="BJ199" s="30">
        <f t="shared" ref="BJ199:BR200" si="569">BJ163+BJ175+BJ187</f>
        <v>84642.85714285713</v>
      </c>
      <c r="BK199" s="30">
        <f t="shared" si="569"/>
        <v>116964.28571428571</v>
      </c>
      <c r="BL199" s="30">
        <f t="shared" si="569"/>
        <v>144077.38095238089</v>
      </c>
      <c r="BM199" s="31">
        <f t="shared" si="569"/>
        <v>166850.19841269843</v>
      </c>
      <c r="BN199" s="30">
        <f t="shared" si="569"/>
        <v>186006.1177248676</v>
      </c>
      <c r="BO199" s="30">
        <f t="shared" si="569"/>
        <v>202147.95524691365</v>
      </c>
      <c r="BP199" s="30">
        <f t="shared" si="569"/>
        <v>215778.05794385658</v>
      </c>
      <c r="BQ199" s="30">
        <f t="shared" si="569"/>
        <v>227315.04828654736</v>
      </c>
      <c r="BR199" s="30">
        <f t="shared" si="569"/>
        <v>237107.77833402716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96749.999999999985</v>
      </c>
      <c r="F200" s="30">
        <f t="shared" si="565"/>
        <v>81000</v>
      </c>
      <c r="G200" s="30">
        <f t="shared" si="565"/>
        <v>67874.999999999985</v>
      </c>
      <c r="H200" s="30">
        <f t="shared" si="565"/>
        <v>56937.500000000015</v>
      </c>
      <c r="I200" s="30">
        <f t="shared" si="565"/>
        <v>47822.916666666657</v>
      </c>
      <c r="J200" s="30">
        <f t="shared" si="565"/>
        <v>40227.430555555577</v>
      </c>
      <c r="K200" s="30">
        <f t="shared" si="565"/>
        <v>33897.858796296285</v>
      </c>
      <c r="L200" s="30">
        <f t="shared" si="565"/>
        <v>28623.215663580238</v>
      </c>
      <c r="M200" s="30">
        <f t="shared" si="565"/>
        <v>24227.679719650187</v>
      </c>
      <c r="N200" s="30">
        <f t="shared" si="565"/>
        <v>20564.733099708516</v>
      </c>
      <c r="P200" s="163"/>
      <c r="Q200" s="161">
        <v>2100000</v>
      </c>
      <c r="R200" s="16" t="s">
        <v>19</v>
      </c>
      <c r="S200" s="30">
        <f>S164+S176+S188</f>
        <v>96749.999999999985</v>
      </c>
      <c r="T200" s="30">
        <f t="shared" si="566"/>
        <v>81000</v>
      </c>
      <c r="U200" s="30">
        <f t="shared" si="566"/>
        <v>67874.999999999985</v>
      </c>
      <c r="V200" s="30">
        <f t="shared" si="566"/>
        <v>56937.500000000015</v>
      </c>
      <c r="W200" s="30">
        <f t="shared" si="566"/>
        <v>47822.916666666657</v>
      </c>
      <c r="X200" s="30">
        <f t="shared" si="566"/>
        <v>40227.430555555577</v>
      </c>
      <c r="Y200" s="30">
        <f t="shared" si="566"/>
        <v>33897.858796296285</v>
      </c>
      <c r="Z200" s="30">
        <f t="shared" si="566"/>
        <v>28623.215663580238</v>
      </c>
      <c r="AA200" s="30">
        <f t="shared" si="566"/>
        <v>24227.679719650187</v>
      </c>
      <c r="AB200" s="30">
        <f t="shared" si="566"/>
        <v>20564.733099708516</v>
      </c>
      <c r="AD200" s="163"/>
      <c r="AE200" s="161">
        <v>2100000</v>
      </c>
      <c r="AF200" s="16" t="s">
        <v>19</v>
      </c>
      <c r="AG200" s="30">
        <f>AG164+AG176+AG188</f>
        <v>96749.999999999985</v>
      </c>
      <c r="AH200" s="30">
        <f t="shared" si="567"/>
        <v>81000</v>
      </c>
      <c r="AI200" s="30">
        <f t="shared" si="567"/>
        <v>67874.999999999985</v>
      </c>
      <c r="AJ200" s="30">
        <f t="shared" si="567"/>
        <v>56937.500000000015</v>
      </c>
      <c r="AK200" s="30">
        <f t="shared" si="567"/>
        <v>47822.916666666657</v>
      </c>
      <c r="AL200" s="30">
        <f t="shared" si="567"/>
        <v>40227.430555555577</v>
      </c>
      <c r="AM200" s="30">
        <f t="shared" si="567"/>
        <v>33897.858796296285</v>
      </c>
      <c r="AN200" s="30">
        <f t="shared" si="567"/>
        <v>28623.215663580238</v>
      </c>
      <c r="AO200" s="30">
        <f t="shared" si="567"/>
        <v>24227.679719650187</v>
      </c>
      <c r="AP200" s="30">
        <f t="shared" si="567"/>
        <v>20564.733099708516</v>
      </c>
      <c r="AR200" s="163"/>
      <c r="AS200" s="161">
        <v>2100000</v>
      </c>
      <c r="AT200" s="16" t="s">
        <v>19</v>
      </c>
      <c r="AU200" s="30">
        <f>AU164+AU176+AU188</f>
        <v>96749.999999999985</v>
      </c>
      <c r="AV200" s="30">
        <f t="shared" si="568"/>
        <v>81000</v>
      </c>
      <c r="AW200" s="30">
        <f t="shared" si="568"/>
        <v>67874.999999999985</v>
      </c>
      <c r="AX200" s="30">
        <f t="shared" si="568"/>
        <v>56937.500000000015</v>
      </c>
      <c r="AY200" s="30">
        <f t="shared" si="568"/>
        <v>47822.916666666657</v>
      </c>
      <c r="AZ200" s="30">
        <f t="shared" si="568"/>
        <v>40227.430555555577</v>
      </c>
      <c r="BA200" s="30">
        <f t="shared" si="568"/>
        <v>33897.858796296285</v>
      </c>
      <c r="BB200" s="30">
        <f t="shared" si="568"/>
        <v>28623.215663580238</v>
      </c>
      <c r="BC200" s="30">
        <f t="shared" si="568"/>
        <v>24227.679719650187</v>
      </c>
      <c r="BD200" s="30">
        <f t="shared" si="568"/>
        <v>20564.733099708516</v>
      </c>
      <c r="BF200" s="163"/>
      <c r="BG200" s="161">
        <v>2100000</v>
      </c>
      <c r="BH200" s="16" t="s">
        <v>19</v>
      </c>
      <c r="BI200" s="30">
        <f>BI164+BI176+BI188</f>
        <v>96749.999999999985</v>
      </c>
      <c r="BJ200" s="30">
        <f t="shared" si="569"/>
        <v>81000</v>
      </c>
      <c r="BK200" s="30">
        <f t="shared" si="569"/>
        <v>67874.999999999985</v>
      </c>
      <c r="BL200" s="30">
        <f t="shared" si="569"/>
        <v>56937.500000000015</v>
      </c>
      <c r="BM200" s="30">
        <f t="shared" si="569"/>
        <v>47822.916666666657</v>
      </c>
      <c r="BN200" s="30">
        <f t="shared" si="569"/>
        <v>40227.430555555577</v>
      </c>
      <c r="BO200" s="30">
        <f t="shared" si="569"/>
        <v>33897.858796296285</v>
      </c>
      <c r="BP200" s="30">
        <f t="shared" si="569"/>
        <v>28623.215663580238</v>
      </c>
      <c r="BQ200" s="30">
        <f t="shared" si="569"/>
        <v>24227.679719650187</v>
      </c>
      <c r="BR200" s="30">
        <f t="shared" si="569"/>
        <v>20564.733099708516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70077.083333333328</v>
      </c>
      <c r="J201" s="30"/>
      <c r="K201" s="30"/>
      <c r="L201" s="30"/>
      <c r="M201" s="30"/>
      <c r="N201" s="30">
        <f>SUM(E200:N200)/10</f>
        <v>49792.633450145739</v>
      </c>
      <c r="P201" s="163"/>
      <c r="Q201" s="161"/>
      <c r="R201" s="16" t="s">
        <v>22</v>
      </c>
      <c r="S201" s="30"/>
      <c r="T201" s="30"/>
      <c r="U201" s="30"/>
      <c r="V201" s="30"/>
      <c r="W201" s="31">
        <f>SUM(S200:W200)/5</f>
        <v>70077.083333333328</v>
      </c>
      <c r="X201" s="30"/>
      <c r="Y201" s="30"/>
      <c r="Z201" s="30"/>
      <c r="AA201" s="30"/>
      <c r="AB201" s="30">
        <f>SUM(S200:AB200)/10</f>
        <v>49792.633450145739</v>
      </c>
      <c r="AD201" s="163"/>
      <c r="AE201" s="161"/>
      <c r="AF201" s="16" t="s">
        <v>22</v>
      </c>
      <c r="AG201" s="30"/>
      <c r="AH201" s="30"/>
      <c r="AI201" s="30"/>
      <c r="AJ201" s="30"/>
      <c r="AK201" s="31">
        <f>SUM(AG200:AK200)/5</f>
        <v>70077.083333333328</v>
      </c>
      <c r="AL201" s="30"/>
      <c r="AM201" s="30"/>
      <c r="AN201" s="30"/>
      <c r="AO201" s="30"/>
      <c r="AP201" s="30">
        <f>SUM(AG200:AP200)/10</f>
        <v>49792.633450145739</v>
      </c>
      <c r="AR201" s="163"/>
      <c r="AS201" s="161"/>
      <c r="AT201" s="16" t="s">
        <v>22</v>
      </c>
      <c r="AU201" s="30"/>
      <c r="AV201" s="30"/>
      <c r="AW201" s="30"/>
      <c r="AX201" s="30"/>
      <c r="AY201" s="31">
        <f>SUM(AU200:AY200)/5</f>
        <v>70077.083333333328</v>
      </c>
      <c r="AZ201" s="30"/>
      <c r="BA201" s="30"/>
      <c r="BB201" s="30"/>
      <c r="BC201" s="30"/>
      <c r="BD201" s="30">
        <f>SUM(AU200:BD200)/10</f>
        <v>49792.633450145739</v>
      </c>
      <c r="BF201" s="163"/>
      <c r="BG201" s="161"/>
      <c r="BH201" s="16" t="s">
        <v>22</v>
      </c>
      <c r="BI201" s="30"/>
      <c r="BJ201" s="30"/>
      <c r="BK201" s="30"/>
      <c r="BL201" s="30"/>
      <c r="BM201" s="31">
        <f>SUM(BI200:BM200)/5</f>
        <v>70077.083333333328</v>
      </c>
      <c r="BN201" s="30"/>
      <c r="BO201" s="30"/>
      <c r="BP201" s="30"/>
      <c r="BQ201" s="30"/>
      <c r="BR201" s="30">
        <f>SUM(BI200:BR200)/10</f>
        <v>49792.633450145739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96750</v>
      </c>
      <c r="F202" s="30">
        <f t="shared" ref="F202:N202" si="570">F166+F178+F190</f>
        <v>177750</v>
      </c>
      <c r="G202" s="30">
        <f t="shared" si="570"/>
        <v>245625</v>
      </c>
      <c r="H202" s="30">
        <f t="shared" si="570"/>
        <v>302562.49999999988</v>
      </c>
      <c r="I202" s="31">
        <f t="shared" si="570"/>
        <v>350385.41666666674</v>
      </c>
      <c r="J202" s="30">
        <f t="shared" si="570"/>
        <v>390612.8472222219</v>
      </c>
      <c r="K202" s="30">
        <f t="shared" si="570"/>
        <v>424510.70601851866</v>
      </c>
      <c r="L202" s="30">
        <f t="shared" si="570"/>
        <v>453133.92168209882</v>
      </c>
      <c r="M202" s="30">
        <f t="shared" si="570"/>
        <v>477361.60140174942</v>
      </c>
      <c r="N202" s="30">
        <f t="shared" si="570"/>
        <v>497926.33450145699</v>
      </c>
      <c r="P202" s="163"/>
      <c r="Q202" s="161"/>
      <c r="R202" s="16" t="s">
        <v>52</v>
      </c>
      <c r="S202" s="30">
        <f>S166+S178+S190</f>
        <v>96750</v>
      </c>
      <c r="T202" s="30">
        <f t="shared" ref="T202:AB202" si="571">T166+T178+T190</f>
        <v>177750</v>
      </c>
      <c r="U202" s="30">
        <f t="shared" si="571"/>
        <v>245625</v>
      </c>
      <c r="V202" s="30">
        <f t="shared" si="571"/>
        <v>302562.49999999988</v>
      </c>
      <c r="W202" s="31">
        <f t="shared" si="571"/>
        <v>350385.41666666674</v>
      </c>
      <c r="X202" s="30">
        <f t="shared" si="571"/>
        <v>390612.8472222219</v>
      </c>
      <c r="Y202" s="30">
        <f t="shared" si="571"/>
        <v>424510.70601851866</v>
      </c>
      <c r="Z202" s="30">
        <f t="shared" si="571"/>
        <v>453133.92168209882</v>
      </c>
      <c r="AA202" s="30">
        <f t="shared" si="571"/>
        <v>477361.60140174942</v>
      </c>
      <c r="AB202" s="30">
        <f t="shared" si="571"/>
        <v>497926.33450145699</v>
      </c>
      <c r="AD202" s="163"/>
      <c r="AE202" s="161"/>
      <c r="AF202" s="16" t="s">
        <v>52</v>
      </c>
      <c r="AG202" s="30">
        <f>AG166+AG178+AG190</f>
        <v>96750</v>
      </c>
      <c r="AH202" s="30">
        <f t="shared" ref="AH202:AP202" si="572">AH166+AH178+AH190</f>
        <v>177750</v>
      </c>
      <c r="AI202" s="30">
        <f t="shared" si="572"/>
        <v>245625</v>
      </c>
      <c r="AJ202" s="30">
        <f t="shared" si="572"/>
        <v>302562.49999999988</v>
      </c>
      <c r="AK202" s="31">
        <f t="shared" si="572"/>
        <v>350385.41666666674</v>
      </c>
      <c r="AL202" s="30">
        <f t="shared" si="572"/>
        <v>390612.8472222219</v>
      </c>
      <c r="AM202" s="30">
        <f t="shared" si="572"/>
        <v>424510.70601851866</v>
      </c>
      <c r="AN202" s="30">
        <f t="shared" si="572"/>
        <v>453133.92168209882</v>
      </c>
      <c r="AO202" s="30">
        <f t="shared" si="572"/>
        <v>477361.60140174942</v>
      </c>
      <c r="AP202" s="30">
        <f t="shared" si="572"/>
        <v>497926.33450145699</v>
      </c>
      <c r="AR202" s="163"/>
      <c r="AS202" s="161"/>
      <c r="AT202" s="16" t="s">
        <v>52</v>
      </c>
      <c r="AU202" s="30">
        <f>AU166+AU178+AU190</f>
        <v>96750</v>
      </c>
      <c r="AV202" s="30">
        <f t="shared" ref="AV202:BD202" si="573">AV166+AV178+AV190</f>
        <v>177750</v>
      </c>
      <c r="AW202" s="30">
        <f t="shared" si="573"/>
        <v>245625</v>
      </c>
      <c r="AX202" s="30">
        <f t="shared" si="573"/>
        <v>302562.49999999988</v>
      </c>
      <c r="AY202" s="31">
        <f t="shared" si="573"/>
        <v>350385.41666666674</v>
      </c>
      <c r="AZ202" s="30">
        <f t="shared" si="573"/>
        <v>390612.8472222219</v>
      </c>
      <c r="BA202" s="30">
        <f t="shared" si="573"/>
        <v>424510.70601851866</v>
      </c>
      <c r="BB202" s="30">
        <f t="shared" si="573"/>
        <v>453133.92168209882</v>
      </c>
      <c r="BC202" s="30">
        <f t="shared" si="573"/>
        <v>477361.60140174942</v>
      </c>
      <c r="BD202" s="30">
        <f t="shared" si="573"/>
        <v>497926.33450145699</v>
      </c>
      <c r="BF202" s="163"/>
      <c r="BG202" s="161"/>
      <c r="BH202" s="16" t="s">
        <v>52</v>
      </c>
      <c r="BI202" s="30">
        <f>BI166+BI178+BI190</f>
        <v>96750</v>
      </c>
      <c r="BJ202" s="30">
        <f t="shared" ref="BJ202:BR202" si="574">BJ166+BJ178+BJ190</f>
        <v>177750</v>
      </c>
      <c r="BK202" s="30">
        <f t="shared" si="574"/>
        <v>245625</v>
      </c>
      <c r="BL202" s="30">
        <f t="shared" si="574"/>
        <v>302562.49999999988</v>
      </c>
      <c r="BM202" s="31">
        <f t="shared" si="574"/>
        <v>350385.41666666674</v>
      </c>
      <c r="BN202" s="30">
        <f t="shared" si="574"/>
        <v>390612.8472222219</v>
      </c>
      <c r="BO202" s="30">
        <f t="shared" si="574"/>
        <v>424510.70601851866</v>
      </c>
      <c r="BP202" s="30">
        <f t="shared" si="574"/>
        <v>453133.92168209882</v>
      </c>
      <c r="BQ202" s="30">
        <f t="shared" si="574"/>
        <v>477361.60140174942</v>
      </c>
      <c r="BR202" s="30">
        <f t="shared" si="574"/>
        <v>497926.33450145699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AD2:AE12"/>
    <mergeCell ref="AF2:AG3"/>
    <mergeCell ref="AI2:AK3"/>
    <mergeCell ref="AM2:AP2"/>
    <mergeCell ref="B2:C12"/>
    <mergeCell ref="D2:E3"/>
    <mergeCell ref="G2:I3"/>
    <mergeCell ref="K2:N2"/>
    <mergeCell ref="P2:Q12"/>
    <mergeCell ref="R2:S3"/>
    <mergeCell ref="J14:J15"/>
    <mergeCell ref="K14:K15"/>
    <mergeCell ref="L14:L15"/>
    <mergeCell ref="M14:M15"/>
    <mergeCell ref="N14:N15"/>
    <mergeCell ref="P14:P15"/>
    <mergeCell ref="BK2:BM3"/>
    <mergeCell ref="BO2:BR2"/>
    <mergeCell ref="B14:B15"/>
    <mergeCell ref="C14:C15"/>
    <mergeCell ref="D14:D15"/>
    <mergeCell ref="E14:E15"/>
    <mergeCell ref="F14:F15"/>
    <mergeCell ref="G14:G15"/>
    <mergeCell ref="H14:H15"/>
    <mergeCell ref="I14:I15"/>
    <mergeCell ref="AR2:AS12"/>
    <mergeCell ref="AT2:AU3"/>
    <mergeCell ref="AW2:AY3"/>
    <mergeCell ref="BA2:BD2"/>
    <mergeCell ref="BF2:BG12"/>
    <mergeCell ref="BH2:BI3"/>
    <mergeCell ref="U2:W3"/>
    <mergeCell ref="Y2:AB2"/>
    <mergeCell ref="W14:W15"/>
    <mergeCell ref="X14:X15"/>
    <mergeCell ref="Y14:Y15"/>
    <mergeCell ref="Z14:Z15"/>
    <mergeCell ref="AA14:AA15"/>
    <mergeCell ref="AB14:AB15"/>
    <mergeCell ref="Q14:Q15"/>
    <mergeCell ref="R14:R15"/>
    <mergeCell ref="S14:S15"/>
    <mergeCell ref="T14:T15"/>
    <mergeCell ref="U14:U15"/>
    <mergeCell ref="V14:V15"/>
    <mergeCell ref="AJ14:AJ15"/>
    <mergeCell ref="AK14:AK15"/>
    <mergeCell ref="AL14:AL15"/>
    <mergeCell ref="AM14:AM15"/>
    <mergeCell ref="AN14:AN15"/>
    <mergeCell ref="AO14:AO15"/>
    <mergeCell ref="AD14:AD15"/>
    <mergeCell ref="AE14:AE15"/>
    <mergeCell ref="AF14:AF15"/>
    <mergeCell ref="AG14:AG15"/>
    <mergeCell ref="AH14:AH15"/>
    <mergeCell ref="AI14:AI15"/>
    <mergeCell ref="AY14:AY15"/>
    <mergeCell ref="AZ14:AZ15"/>
    <mergeCell ref="BA14:BA15"/>
    <mergeCell ref="BB14:BB15"/>
    <mergeCell ref="AP14:AP15"/>
    <mergeCell ref="AR14:AR15"/>
    <mergeCell ref="AS14:AS15"/>
    <mergeCell ref="AT14:AT15"/>
    <mergeCell ref="AU14:AU15"/>
    <mergeCell ref="AV14:AV15"/>
    <mergeCell ref="BP14:BP15"/>
    <mergeCell ref="BQ14:BQ15"/>
    <mergeCell ref="BR14:BR15"/>
    <mergeCell ref="B16:B17"/>
    <mergeCell ref="C16:C17"/>
    <mergeCell ref="P16:P17"/>
    <mergeCell ref="Q16:Q17"/>
    <mergeCell ref="AD16:AD17"/>
    <mergeCell ref="AE16:AE17"/>
    <mergeCell ref="AR16:AR17"/>
    <mergeCell ref="BJ14:BJ15"/>
    <mergeCell ref="BK14:BK15"/>
    <mergeCell ref="BL14:BL15"/>
    <mergeCell ref="BM14:BM15"/>
    <mergeCell ref="BN14:BN15"/>
    <mergeCell ref="BO14:BO15"/>
    <mergeCell ref="BC14:BC15"/>
    <mergeCell ref="BD14:BD15"/>
    <mergeCell ref="BF14:BF15"/>
    <mergeCell ref="BG14:BG15"/>
    <mergeCell ref="BH14:BH15"/>
    <mergeCell ref="BI14:BI15"/>
    <mergeCell ref="AW14:AW15"/>
    <mergeCell ref="AX14:AX15"/>
    <mergeCell ref="AS16:AS17"/>
    <mergeCell ref="BF16:BF17"/>
    <mergeCell ref="BG16:BG17"/>
    <mergeCell ref="B18:B25"/>
    <mergeCell ref="C18:C25"/>
    <mergeCell ref="P18:P25"/>
    <mergeCell ref="Q18:Q25"/>
    <mergeCell ref="AD18:AD25"/>
    <mergeCell ref="AE18:AE25"/>
    <mergeCell ref="AR18:AR25"/>
    <mergeCell ref="AS18:AS25"/>
    <mergeCell ref="BF18:BF25"/>
    <mergeCell ref="BG18:BG25"/>
    <mergeCell ref="B26:B30"/>
    <mergeCell ref="C26:C30"/>
    <mergeCell ref="P26:P30"/>
    <mergeCell ref="Q26:Q30"/>
    <mergeCell ref="AD26:AD30"/>
    <mergeCell ref="AE26:AE30"/>
    <mergeCell ref="AR26:AR30"/>
    <mergeCell ref="AS26:AS30"/>
    <mergeCell ref="BF26:BF30"/>
    <mergeCell ref="BG26:BG30"/>
    <mergeCell ref="B32:B33"/>
    <mergeCell ref="E32:E33"/>
    <mergeCell ref="F32:F33"/>
    <mergeCell ref="G32:G33"/>
    <mergeCell ref="H32:H33"/>
    <mergeCell ref="I32:I33"/>
    <mergeCell ref="J32:J33"/>
    <mergeCell ref="T32:T33"/>
    <mergeCell ref="U32:U33"/>
    <mergeCell ref="V32:V33"/>
    <mergeCell ref="W32:W33"/>
    <mergeCell ref="X32:X33"/>
    <mergeCell ref="Y32:Y33"/>
    <mergeCell ref="K32:K33"/>
    <mergeCell ref="L32:L33"/>
    <mergeCell ref="M32:M33"/>
    <mergeCell ref="N32:N33"/>
    <mergeCell ref="P32:P33"/>
    <mergeCell ref="S32:S33"/>
    <mergeCell ref="AI32:AI33"/>
    <mergeCell ref="AJ32:AJ33"/>
    <mergeCell ref="AK32:AK33"/>
    <mergeCell ref="AL32:AL33"/>
    <mergeCell ref="AM32:AM33"/>
    <mergeCell ref="AN32:AN33"/>
    <mergeCell ref="Z32:Z33"/>
    <mergeCell ref="AA32:AA33"/>
    <mergeCell ref="AB32:AB33"/>
    <mergeCell ref="AD32:AD33"/>
    <mergeCell ref="AG32:AG33"/>
    <mergeCell ref="AH32:AH33"/>
    <mergeCell ref="AX32:AX33"/>
    <mergeCell ref="AY32:AY33"/>
    <mergeCell ref="AZ32:AZ33"/>
    <mergeCell ref="BA32:BA33"/>
    <mergeCell ref="BB32:BB33"/>
    <mergeCell ref="BC32:BC33"/>
    <mergeCell ref="AO32:AO33"/>
    <mergeCell ref="AP32:AP33"/>
    <mergeCell ref="AR32:AR33"/>
    <mergeCell ref="AU32:AU33"/>
    <mergeCell ref="AV32:AV33"/>
    <mergeCell ref="AW32:AW33"/>
    <mergeCell ref="BM32:BM33"/>
    <mergeCell ref="BN32:BN33"/>
    <mergeCell ref="BO32:BO33"/>
    <mergeCell ref="BP32:BP33"/>
    <mergeCell ref="BQ32:BQ33"/>
    <mergeCell ref="BR32:BR33"/>
    <mergeCell ref="BD32:BD33"/>
    <mergeCell ref="BF32:BF33"/>
    <mergeCell ref="BI32:BI33"/>
    <mergeCell ref="BJ32:BJ33"/>
    <mergeCell ref="BK32:BK33"/>
    <mergeCell ref="BL32:BL33"/>
    <mergeCell ref="BG39:BG41"/>
    <mergeCell ref="C42:C46"/>
    <mergeCell ref="B34:B46"/>
    <mergeCell ref="C34:C38"/>
    <mergeCell ref="P34:P46"/>
    <mergeCell ref="Q34:Q38"/>
    <mergeCell ref="AD34:AD46"/>
    <mergeCell ref="AE34:AE38"/>
    <mergeCell ref="Q42:Q46"/>
    <mergeCell ref="AE42:AE46"/>
    <mergeCell ref="L48:L49"/>
    <mergeCell ref="M48:M49"/>
    <mergeCell ref="N48:N49"/>
    <mergeCell ref="P48:P49"/>
    <mergeCell ref="S48:S49"/>
    <mergeCell ref="T48:T49"/>
    <mergeCell ref="AS42:AS46"/>
    <mergeCell ref="BG42:BG46"/>
    <mergeCell ref="B48:B49"/>
    <mergeCell ref="E48:E49"/>
    <mergeCell ref="F48:F49"/>
    <mergeCell ref="G48:G49"/>
    <mergeCell ref="H48:H49"/>
    <mergeCell ref="I48:I49"/>
    <mergeCell ref="J48:J49"/>
    <mergeCell ref="K48:K49"/>
    <mergeCell ref="AR34:AR46"/>
    <mergeCell ref="AS34:AS38"/>
    <mergeCell ref="BF34:BF46"/>
    <mergeCell ref="BG34:BG38"/>
    <mergeCell ref="C39:C41"/>
    <mergeCell ref="Q39:Q41"/>
    <mergeCell ref="AE39:AE41"/>
    <mergeCell ref="AS39:AS41"/>
    <mergeCell ref="AA48:AA49"/>
    <mergeCell ref="AB48:AB49"/>
    <mergeCell ref="AD48:AD49"/>
    <mergeCell ref="AG48:AG49"/>
    <mergeCell ref="AH48:AH49"/>
    <mergeCell ref="AI48:AI49"/>
    <mergeCell ref="U48:U49"/>
    <mergeCell ref="V48:V49"/>
    <mergeCell ref="W48:W49"/>
    <mergeCell ref="X48:X49"/>
    <mergeCell ref="Y48:Y49"/>
    <mergeCell ref="Z48:Z49"/>
    <mergeCell ref="AU48:AU49"/>
    <mergeCell ref="AV48:AV49"/>
    <mergeCell ref="AW48:AW49"/>
    <mergeCell ref="AX48:AX49"/>
    <mergeCell ref="AJ48:AJ49"/>
    <mergeCell ref="AK48:AK49"/>
    <mergeCell ref="AL48:AL49"/>
    <mergeCell ref="AM48:AM49"/>
    <mergeCell ref="AN48:AN49"/>
    <mergeCell ref="AO48:AO49"/>
    <mergeCell ref="BN48:BN49"/>
    <mergeCell ref="BO48:BO49"/>
    <mergeCell ref="BP48:BP49"/>
    <mergeCell ref="BQ48:BQ49"/>
    <mergeCell ref="BR48:BR49"/>
    <mergeCell ref="B50:B62"/>
    <mergeCell ref="C50:C54"/>
    <mergeCell ref="P50:P62"/>
    <mergeCell ref="Q50:Q54"/>
    <mergeCell ref="AD50:AD62"/>
    <mergeCell ref="BF48:BF49"/>
    <mergeCell ref="BI48:BI49"/>
    <mergeCell ref="BJ48:BJ49"/>
    <mergeCell ref="BK48:BK49"/>
    <mergeCell ref="BL48:BL49"/>
    <mergeCell ref="BM48:BM49"/>
    <mergeCell ref="AY48:AY49"/>
    <mergeCell ref="AZ48:AZ49"/>
    <mergeCell ref="BA48:BA49"/>
    <mergeCell ref="BB48:BB49"/>
    <mergeCell ref="BC48:BC49"/>
    <mergeCell ref="BD48:BD49"/>
    <mergeCell ref="AP48:AP49"/>
    <mergeCell ref="AR48:AR49"/>
    <mergeCell ref="AE50:AE54"/>
    <mergeCell ref="AR50:AR62"/>
    <mergeCell ref="AS50:AS54"/>
    <mergeCell ref="BF50:BF62"/>
    <mergeCell ref="BG50:BG54"/>
    <mergeCell ref="C55:C57"/>
    <mergeCell ref="Q55:Q57"/>
    <mergeCell ref="AE55:AE57"/>
    <mergeCell ref="AS55:AS57"/>
    <mergeCell ref="BG55:BG57"/>
    <mergeCell ref="C58:C62"/>
    <mergeCell ref="Q58:Q62"/>
    <mergeCell ref="AE58:AE62"/>
    <mergeCell ref="AS58:AS62"/>
    <mergeCell ref="BG58:BG62"/>
    <mergeCell ref="B63:B77"/>
    <mergeCell ref="C63:C67"/>
    <mergeCell ref="P63:P77"/>
    <mergeCell ref="Q63:Q67"/>
    <mergeCell ref="AD63:AD77"/>
    <mergeCell ref="AE63:AE67"/>
    <mergeCell ref="AR63:AR77"/>
    <mergeCell ref="AS63:AS67"/>
    <mergeCell ref="BF63:BF77"/>
    <mergeCell ref="BG63:BG67"/>
    <mergeCell ref="C68:C72"/>
    <mergeCell ref="Q68:Q72"/>
    <mergeCell ref="AE68:AE72"/>
    <mergeCell ref="AS68:AS72"/>
    <mergeCell ref="BG68:BG72"/>
    <mergeCell ref="C73:C77"/>
    <mergeCell ref="Q73:Q77"/>
    <mergeCell ref="AE73:AE77"/>
    <mergeCell ref="AS73:AS77"/>
    <mergeCell ref="BG73:BG77"/>
    <mergeCell ref="B78:B92"/>
    <mergeCell ref="C78:C82"/>
    <mergeCell ref="P78:P92"/>
    <mergeCell ref="Q78:Q82"/>
    <mergeCell ref="AD78:AD92"/>
    <mergeCell ref="AE78:AE82"/>
    <mergeCell ref="AR78:AR92"/>
    <mergeCell ref="AS78:AS82"/>
    <mergeCell ref="BF78:BF92"/>
    <mergeCell ref="BG78:BG82"/>
    <mergeCell ref="C83:C87"/>
    <mergeCell ref="Q83:Q87"/>
    <mergeCell ref="AE83:AE87"/>
    <mergeCell ref="AS83:AS87"/>
    <mergeCell ref="BG83:BG87"/>
    <mergeCell ref="C88:C92"/>
    <mergeCell ref="Q88:Q92"/>
    <mergeCell ref="AE88:AE92"/>
    <mergeCell ref="AS88:AS92"/>
    <mergeCell ref="BG88:BG92"/>
    <mergeCell ref="B94:B95"/>
    <mergeCell ref="E94:E95"/>
    <mergeCell ref="F94:F95"/>
    <mergeCell ref="G94:G95"/>
    <mergeCell ref="H94:H95"/>
    <mergeCell ref="P94:P95"/>
    <mergeCell ref="S94:S95"/>
    <mergeCell ref="T94:T95"/>
    <mergeCell ref="U94:U95"/>
    <mergeCell ref="V94:V95"/>
    <mergeCell ref="W94:W95"/>
    <mergeCell ref="I94:I95"/>
    <mergeCell ref="J94:J95"/>
    <mergeCell ref="K94:K95"/>
    <mergeCell ref="L94:L95"/>
    <mergeCell ref="M94:M95"/>
    <mergeCell ref="N94:N95"/>
    <mergeCell ref="AG94:AG95"/>
    <mergeCell ref="AH94:AH95"/>
    <mergeCell ref="AI94:AI95"/>
    <mergeCell ref="AJ94:AJ95"/>
    <mergeCell ref="AK94:AK95"/>
    <mergeCell ref="AL94:AL95"/>
    <mergeCell ref="X94:X95"/>
    <mergeCell ref="Y94:Y95"/>
    <mergeCell ref="Z94:Z95"/>
    <mergeCell ref="AA94:AA95"/>
    <mergeCell ref="AB94:AB95"/>
    <mergeCell ref="AD94:AD95"/>
    <mergeCell ref="AX94:AX95"/>
    <mergeCell ref="AY94:AY95"/>
    <mergeCell ref="AZ94:AZ95"/>
    <mergeCell ref="BA94:BA95"/>
    <mergeCell ref="AM94:AM95"/>
    <mergeCell ref="AN94:AN95"/>
    <mergeCell ref="AO94:AO95"/>
    <mergeCell ref="AP94:AP95"/>
    <mergeCell ref="AR94:AR95"/>
    <mergeCell ref="AU94:AU95"/>
    <mergeCell ref="BQ94:BQ95"/>
    <mergeCell ref="BR94:BR95"/>
    <mergeCell ref="B96:B108"/>
    <mergeCell ref="C96:C100"/>
    <mergeCell ref="P96:P108"/>
    <mergeCell ref="Q96:Q100"/>
    <mergeCell ref="AD96:AD108"/>
    <mergeCell ref="AE96:AE100"/>
    <mergeCell ref="AR96:AR108"/>
    <mergeCell ref="AS96:AS100"/>
    <mergeCell ref="BK94:BK95"/>
    <mergeCell ref="BL94:BL95"/>
    <mergeCell ref="BM94:BM95"/>
    <mergeCell ref="BN94:BN95"/>
    <mergeCell ref="BO94:BO95"/>
    <mergeCell ref="BP94:BP95"/>
    <mergeCell ref="BB94:BB95"/>
    <mergeCell ref="BC94:BC95"/>
    <mergeCell ref="BD94:BD95"/>
    <mergeCell ref="BF94:BF95"/>
    <mergeCell ref="BI94:BI95"/>
    <mergeCell ref="BJ94:BJ95"/>
    <mergeCell ref="AV94:AV95"/>
    <mergeCell ref="AW94:AW95"/>
    <mergeCell ref="AS104:AS108"/>
    <mergeCell ref="BG104:BG108"/>
    <mergeCell ref="B109:B123"/>
    <mergeCell ref="C109:C113"/>
    <mergeCell ref="P109:P123"/>
    <mergeCell ref="Q109:Q113"/>
    <mergeCell ref="AD109:AD123"/>
    <mergeCell ref="AE109:AE113"/>
    <mergeCell ref="AR109:AR123"/>
    <mergeCell ref="AS109:AS113"/>
    <mergeCell ref="BF96:BF108"/>
    <mergeCell ref="BG96:BG100"/>
    <mergeCell ref="C101:C103"/>
    <mergeCell ref="Q101:Q103"/>
    <mergeCell ref="AE101:AE103"/>
    <mergeCell ref="AS101:AS103"/>
    <mergeCell ref="BG101:BG103"/>
    <mergeCell ref="C104:C108"/>
    <mergeCell ref="Q104:Q108"/>
    <mergeCell ref="AE104:AE108"/>
    <mergeCell ref="AS119:AS123"/>
    <mergeCell ref="BG119:BG123"/>
    <mergeCell ref="BG109:BG113"/>
    <mergeCell ref="BG114:BG118"/>
    <mergeCell ref="P124:P136"/>
    <mergeCell ref="Q124:Q128"/>
    <mergeCell ref="AD124:AD136"/>
    <mergeCell ref="AE124:AE128"/>
    <mergeCell ref="AR124:AR136"/>
    <mergeCell ref="AS124:AS128"/>
    <mergeCell ref="BF109:BF123"/>
    <mergeCell ref="C114:C118"/>
    <mergeCell ref="Q114:Q118"/>
    <mergeCell ref="AE114:AE118"/>
    <mergeCell ref="AS114:AS118"/>
    <mergeCell ref="C119:C123"/>
    <mergeCell ref="Q119:Q123"/>
    <mergeCell ref="AE119:AE123"/>
    <mergeCell ref="Q147:Q151"/>
    <mergeCell ref="AE147:AE151"/>
    <mergeCell ref="AS132:AS136"/>
    <mergeCell ref="BG132:BG136"/>
    <mergeCell ref="B137:B151"/>
    <mergeCell ref="C137:C141"/>
    <mergeCell ref="P137:P151"/>
    <mergeCell ref="Q137:Q141"/>
    <mergeCell ref="AD137:AD151"/>
    <mergeCell ref="AE137:AE141"/>
    <mergeCell ref="AR137:AR151"/>
    <mergeCell ref="AS137:AS141"/>
    <mergeCell ref="BF124:BF136"/>
    <mergeCell ref="BG124:BG128"/>
    <mergeCell ref="C129:C131"/>
    <mergeCell ref="Q129:Q131"/>
    <mergeCell ref="AE129:AE131"/>
    <mergeCell ref="AS129:AS131"/>
    <mergeCell ref="BG129:BG131"/>
    <mergeCell ref="C132:C136"/>
    <mergeCell ref="Q132:Q136"/>
    <mergeCell ref="AE132:AE136"/>
    <mergeCell ref="B124:B136"/>
    <mergeCell ref="C124:C128"/>
    <mergeCell ref="J153:J154"/>
    <mergeCell ref="K153:K154"/>
    <mergeCell ref="L153:L154"/>
    <mergeCell ref="M153:M154"/>
    <mergeCell ref="N153:N154"/>
    <mergeCell ref="P153:P154"/>
    <mergeCell ref="AS147:AS151"/>
    <mergeCell ref="BG147:BG151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BF137:BF151"/>
    <mergeCell ref="BG137:BG141"/>
    <mergeCell ref="C142:C146"/>
    <mergeCell ref="Q142:Q146"/>
    <mergeCell ref="AE142:AE146"/>
    <mergeCell ref="AS142:AS146"/>
    <mergeCell ref="BG142:BG146"/>
    <mergeCell ref="C147:C151"/>
    <mergeCell ref="W153:W154"/>
    <mergeCell ref="X153:X154"/>
    <mergeCell ref="Y153:Y154"/>
    <mergeCell ref="Z153:Z154"/>
    <mergeCell ref="AA153:AA154"/>
    <mergeCell ref="AB153:AB154"/>
    <mergeCell ref="Q153:Q154"/>
    <mergeCell ref="R153:R154"/>
    <mergeCell ref="S153:S154"/>
    <mergeCell ref="T153:T154"/>
    <mergeCell ref="U153:U154"/>
    <mergeCell ref="V153:V154"/>
    <mergeCell ref="AJ153:AJ154"/>
    <mergeCell ref="AK153:AK154"/>
    <mergeCell ref="AL153:AL154"/>
    <mergeCell ref="AM153:AM154"/>
    <mergeCell ref="AN153:AN154"/>
    <mergeCell ref="AO153:AO154"/>
    <mergeCell ref="AD153:AD154"/>
    <mergeCell ref="AE153:AE154"/>
    <mergeCell ref="AF153:AF154"/>
    <mergeCell ref="AG153:AG154"/>
    <mergeCell ref="AH153:AH154"/>
    <mergeCell ref="AI153:AI154"/>
    <mergeCell ref="AY153:AY154"/>
    <mergeCell ref="AZ153:AZ154"/>
    <mergeCell ref="BA153:BA154"/>
    <mergeCell ref="BB153:BB154"/>
    <mergeCell ref="AP153:AP154"/>
    <mergeCell ref="AR153:AR154"/>
    <mergeCell ref="AS153:AS154"/>
    <mergeCell ref="AT153:AT154"/>
    <mergeCell ref="AU153:AU154"/>
    <mergeCell ref="AV153:AV154"/>
    <mergeCell ref="BP153:BP154"/>
    <mergeCell ref="BQ153:BQ154"/>
    <mergeCell ref="BR153:BR154"/>
    <mergeCell ref="B155:B166"/>
    <mergeCell ref="C155:C157"/>
    <mergeCell ref="P155:P166"/>
    <mergeCell ref="Q155:Q157"/>
    <mergeCell ref="AD155:AD166"/>
    <mergeCell ref="AE155:AE157"/>
    <mergeCell ref="AR155:AR166"/>
    <mergeCell ref="BJ153:BJ154"/>
    <mergeCell ref="BK153:BK154"/>
    <mergeCell ref="BL153:BL154"/>
    <mergeCell ref="BM153:BM154"/>
    <mergeCell ref="BN153:BN154"/>
    <mergeCell ref="BO153:BO154"/>
    <mergeCell ref="BC153:BC154"/>
    <mergeCell ref="BD153:BD154"/>
    <mergeCell ref="BF153:BF154"/>
    <mergeCell ref="BG153:BG154"/>
    <mergeCell ref="BH153:BH154"/>
    <mergeCell ref="BI153:BI154"/>
    <mergeCell ref="AW153:AW154"/>
    <mergeCell ref="AX153:AX154"/>
    <mergeCell ref="AS161:AS163"/>
    <mergeCell ref="BG161:BG163"/>
    <mergeCell ref="C164:C166"/>
    <mergeCell ref="Q164:Q166"/>
    <mergeCell ref="AE164:AE166"/>
    <mergeCell ref="AS164:AS166"/>
    <mergeCell ref="BG164:BG166"/>
    <mergeCell ref="AS155:AS157"/>
    <mergeCell ref="BF155:BF166"/>
    <mergeCell ref="BG155:BG157"/>
    <mergeCell ref="C158:C160"/>
    <mergeCell ref="Q158:Q160"/>
    <mergeCell ref="AE158:AE160"/>
    <mergeCell ref="AS158:AS160"/>
    <mergeCell ref="BG158:BG160"/>
    <mergeCell ref="C161:C163"/>
    <mergeCell ref="Q161:Q163"/>
    <mergeCell ref="B167:B178"/>
    <mergeCell ref="C167:C169"/>
    <mergeCell ref="P167:P178"/>
    <mergeCell ref="Q167:Q169"/>
    <mergeCell ref="AD167:AD178"/>
    <mergeCell ref="AE167:AE169"/>
    <mergeCell ref="Q173:Q175"/>
    <mergeCell ref="AE173:AE175"/>
    <mergeCell ref="AE161:AE163"/>
    <mergeCell ref="AS173:AS175"/>
    <mergeCell ref="BG173:BG175"/>
    <mergeCell ref="C176:C178"/>
    <mergeCell ref="Q176:Q178"/>
    <mergeCell ref="AE176:AE178"/>
    <mergeCell ref="AS176:AS178"/>
    <mergeCell ref="BG176:BG178"/>
    <mergeCell ref="AR167:AR178"/>
    <mergeCell ref="AS167:AS169"/>
    <mergeCell ref="BF167:BF178"/>
    <mergeCell ref="BG167:BG169"/>
    <mergeCell ref="C170:C172"/>
    <mergeCell ref="Q170:Q172"/>
    <mergeCell ref="AE170:AE172"/>
    <mergeCell ref="AS170:AS172"/>
    <mergeCell ref="BG170:BG172"/>
    <mergeCell ref="C173:C175"/>
    <mergeCell ref="BG185:BG187"/>
    <mergeCell ref="C188:C190"/>
    <mergeCell ref="Q188:Q190"/>
    <mergeCell ref="AE188:AE190"/>
    <mergeCell ref="AS188:AS190"/>
    <mergeCell ref="BG188:BG190"/>
    <mergeCell ref="AR179:AR190"/>
    <mergeCell ref="AS179:AS181"/>
    <mergeCell ref="BF179:BF190"/>
    <mergeCell ref="BG179:BG181"/>
    <mergeCell ref="C182:C184"/>
    <mergeCell ref="Q182:Q184"/>
    <mergeCell ref="AE182:AE184"/>
    <mergeCell ref="AS182:AS184"/>
    <mergeCell ref="BG182:BG184"/>
    <mergeCell ref="C185:C187"/>
    <mergeCell ref="C179:C181"/>
    <mergeCell ref="P179:P190"/>
    <mergeCell ref="Q179:Q181"/>
    <mergeCell ref="AD179:AD190"/>
    <mergeCell ref="AE179:AE181"/>
    <mergeCell ref="Q185:Q187"/>
    <mergeCell ref="AE185:AE187"/>
    <mergeCell ref="B191:B202"/>
    <mergeCell ref="C191:C193"/>
    <mergeCell ref="P191:P202"/>
    <mergeCell ref="Q191:Q193"/>
    <mergeCell ref="AD191:AD202"/>
    <mergeCell ref="AE191:AE193"/>
    <mergeCell ref="Q197:Q199"/>
    <mergeCell ref="AE197:AE199"/>
    <mergeCell ref="AS185:AS187"/>
    <mergeCell ref="B179:B190"/>
    <mergeCell ref="AS197:AS199"/>
    <mergeCell ref="BG197:BG199"/>
    <mergeCell ref="C200:C202"/>
    <mergeCell ref="Q200:Q202"/>
    <mergeCell ref="AE200:AE202"/>
    <mergeCell ref="AS200:AS202"/>
    <mergeCell ref="BG200:BG202"/>
    <mergeCell ref="AR191:AR202"/>
    <mergeCell ref="AS191:AS193"/>
    <mergeCell ref="BF191:BF202"/>
    <mergeCell ref="BG191:BG193"/>
    <mergeCell ref="C194:C196"/>
    <mergeCell ref="Q194:Q196"/>
    <mergeCell ref="AE194:AE196"/>
    <mergeCell ref="AS194:AS196"/>
    <mergeCell ref="BG194:BG196"/>
    <mergeCell ref="C197:C199"/>
  </mergeCells>
  <conditionalFormatting sqref="E10">
    <cfRule type="cellIs" dxfId="119" priority="13" operator="lessThan">
      <formula>1</formula>
    </cfRule>
    <cfRule type="cellIs" dxfId="118" priority="14" operator="greaterThan">
      <formula>1</formula>
    </cfRule>
    <cfRule type="cellIs" dxfId="117" priority="15" operator="equal">
      <formula>1</formula>
    </cfRule>
  </conditionalFormatting>
  <conditionalFormatting sqref="S10">
    <cfRule type="cellIs" dxfId="116" priority="10" operator="lessThan">
      <formula>1</formula>
    </cfRule>
    <cfRule type="cellIs" dxfId="115" priority="11" operator="greaterThan">
      <formula>1</formula>
    </cfRule>
    <cfRule type="cellIs" dxfId="114" priority="12" operator="equal">
      <formula>1</formula>
    </cfRule>
  </conditionalFormatting>
  <conditionalFormatting sqref="AG10">
    <cfRule type="cellIs" dxfId="113" priority="7" operator="lessThan">
      <formula>1</formula>
    </cfRule>
    <cfRule type="cellIs" dxfId="112" priority="8" operator="greaterThan">
      <formula>1</formula>
    </cfRule>
    <cfRule type="cellIs" dxfId="111" priority="9" operator="equal">
      <formula>1</formula>
    </cfRule>
  </conditionalFormatting>
  <conditionalFormatting sqref="AU10">
    <cfRule type="cellIs" dxfId="110" priority="4" operator="lessThan">
      <formula>1</formula>
    </cfRule>
    <cfRule type="cellIs" dxfId="109" priority="5" operator="greaterThan">
      <formula>1</formula>
    </cfRule>
    <cfRule type="cellIs" dxfId="108" priority="6" operator="equal">
      <formula>1</formula>
    </cfRule>
  </conditionalFormatting>
  <conditionalFormatting sqref="BI10">
    <cfRule type="cellIs" dxfId="107" priority="1" operator="lessThan">
      <formula>1</formula>
    </cfRule>
    <cfRule type="cellIs" dxfId="106" priority="2" operator="greaterThan">
      <formula>1</formula>
    </cfRule>
    <cfRule type="cellIs" dxfId="105" priority="3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065B-616E-4DA1-89D2-8FB14C148906}">
  <dimension ref="A1:BS205"/>
  <sheetViews>
    <sheetView zoomScaleNormal="100" workbookViewId="0">
      <selection activeCell="E10" sqref="E10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0.38309599999999999</v>
      </c>
      <c r="J4" s="10"/>
      <c r="K4" s="83">
        <f>C155</f>
        <v>20000</v>
      </c>
      <c r="L4" s="84" t="s">
        <v>51</v>
      </c>
      <c r="M4" s="51">
        <f>I192</f>
        <v>635.46659980110314</v>
      </c>
      <c r="N4" s="79">
        <f>M4*$I$16</f>
        <v>341769188.57142848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0.32836799999999994</v>
      </c>
      <c r="X4" s="10"/>
      <c r="Y4" s="83">
        <f>Q155</f>
        <v>20000</v>
      </c>
      <c r="Z4" s="84" t="s">
        <v>51</v>
      </c>
      <c r="AA4" s="51">
        <f>W192</f>
        <v>635.46659980110314</v>
      </c>
      <c r="AB4" s="79">
        <f t="shared" ref="AB4:AB11" si="0">AA4*$I$16</f>
        <v>341769188.57142848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0.27363999999999999</v>
      </c>
      <c r="AL4" s="10"/>
      <c r="AM4" s="83">
        <f>AE155</f>
        <v>20000</v>
      </c>
      <c r="AN4" s="84" t="s">
        <v>51</v>
      </c>
      <c r="AO4" s="51">
        <f>AK192</f>
        <v>635.46659980110314</v>
      </c>
      <c r="AP4" s="79">
        <f t="shared" ref="AP4:AP11" si="1">AO4*$I$16</f>
        <v>341769188.57142848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0.218912</v>
      </c>
      <c r="AZ4" s="10"/>
      <c r="BA4" s="83">
        <f>AS155</f>
        <v>20000</v>
      </c>
      <c r="BB4" s="84" t="s">
        <v>51</v>
      </c>
      <c r="BC4" s="51">
        <f>AY192</f>
        <v>635.46659980110314</v>
      </c>
      <c r="BD4" s="79">
        <f t="shared" ref="BD4:BD11" si="2">BC4*$I$16</f>
        <v>341769188.57142848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0.16418399999999997</v>
      </c>
      <c r="BN4" s="10"/>
      <c r="BO4" s="83">
        <f>BG155</f>
        <v>20000</v>
      </c>
      <c r="BP4" s="84" t="s">
        <v>51</v>
      </c>
      <c r="BQ4" s="51">
        <f>BM192</f>
        <v>635.46659980110314</v>
      </c>
      <c r="BR4" s="79">
        <f t="shared" ref="BR4:BR11" si="3">BQ4*$I$16</f>
        <v>341769188.57142848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0.27474712917236865</v>
      </c>
      <c r="J5" s="42"/>
      <c r="K5" s="83">
        <f>C155</f>
        <v>20000</v>
      </c>
      <c r="L5" s="81" t="s">
        <v>52</v>
      </c>
      <c r="M5" s="51">
        <f>I193</f>
        <v>3177.3329990055163</v>
      </c>
      <c r="N5" s="79">
        <f t="shared" ref="N5:N11" si="4">M5*$I$16</f>
        <v>1708845942.8571427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0.28492294877134522</v>
      </c>
      <c r="X5" s="42"/>
      <c r="Y5" s="83">
        <f>Q155</f>
        <v>20000</v>
      </c>
      <c r="Z5" s="81" t="s">
        <v>52</v>
      </c>
      <c r="AA5" s="51">
        <f>W193</f>
        <v>3177.3329990055163</v>
      </c>
      <c r="AB5" s="79">
        <f t="shared" si="0"/>
        <v>1708845942.8571427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0.2950987683703219</v>
      </c>
      <c r="AL5" s="42"/>
      <c r="AM5" s="83">
        <f>AE155</f>
        <v>20000</v>
      </c>
      <c r="AN5" s="81" t="s">
        <v>52</v>
      </c>
      <c r="AO5" s="51">
        <f>AK193</f>
        <v>3177.3329990055163</v>
      </c>
      <c r="AP5" s="79">
        <f t="shared" si="1"/>
        <v>1708845942.8571427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0.30527458796929852</v>
      </c>
      <c r="AZ5" s="42"/>
      <c r="BA5" s="83">
        <f>AS155</f>
        <v>20000</v>
      </c>
      <c r="BB5" s="81" t="s">
        <v>52</v>
      </c>
      <c r="BC5" s="51">
        <f>AY193</f>
        <v>3177.3329990055163</v>
      </c>
      <c r="BD5" s="79">
        <f t="shared" si="2"/>
        <v>1708845942.8571427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0.31545040756827508</v>
      </c>
      <c r="BN5" s="42"/>
      <c r="BO5" s="83">
        <f>BG155</f>
        <v>20000</v>
      </c>
      <c r="BP5" s="81" t="s">
        <v>52</v>
      </c>
      <c r="BQ5" s="51">
        <f>BM193</f>
        <v>3177.3329990055163</v>
      </c>
      <c r="BR5" s="79">
        <f t="shared" si="3"/>
        <v>1708845942.8571427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0.4</v>
      </c>
      <c r="F6" s="42"/>
      <c r="G6" s="59" t="s">
        <v>74</v>
      </c>
      <c r="H6" s="80" t="s">
        <v>50</v>
      </c>
      <c r="I6" s="98">
        <f>I64</f>
        <v>2.4709778663652048E-2</v>
      </c>
      <c r="J6" s="42"/>
      <c r="K6" s="83">
        <f>C158</f>
        <v>400000</v>
      </c>
      <c r="L6" s="84" t="s">
        <v>51</v>
      </c>
      <c r="M6" s="31">
        <f>I195</f>
        <v>12709.331996022063</v>
      </c>
      <c r="N6" s="79">
        <f t="shared" si="4"/>
        <v>6835383771.4285698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2.4709778663652048E-2</v>
      </c>
      <c r="X6" s="42"/>
      <c r="Y6" s="83">
        <f>Q158</f>
        <v>400000</v>
      </c>
      <c r="Z6" s="84" t="s">
        <v>51</v>
      </c>
      <c r="AA6" s="31">
        <f>W195</f>
        <v>12709.331996022063</v>
      </c>
      <c r="AB6" s="79">
        <f t="shared" si="0"/>
        <v>6835383771.4285698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2.4709778663652048E-2</v>
      </c>
      <c r="AL6" s="42"/>
      <c r="AM6" s="83">
        <f>AE158</f>
        <v>400000</v>
      </c>
      <c r="AN6" s="84" t="s">
        <v>51</v>
      </c>
      <c r="AO6" s="31">
        <f>AK195</f>
        <v>12709.331996022063</v>
      </c>
      <c r="AP6" s="79">
        <f t="shared" si="1"/>
        <v>6835383771.4285698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2.4709778663652048E-2</v>
      </c>
      <c r="AZ6" s="42"/>
      <c r="BA6" s="83">
        <f>AS158</f>
        <v>400000</v>
      </c>
      <c r="BB6" s="84" t="s">
        <v>51</v>
      </c>
      <c r="BC6" s="31">
        <f>AY195</f>
        <v>12709.331996022063</v>
      </c>
      <c r="BD6" s="79">
        <f t="shared" si="2"/>
        <v>6835383771.4285698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2.4709778663652048E-2</v>
      </c>
      <c r="BN6" s="42"/>
      <c r="BO6" s="83">
        <f>BG158</f>
        <v>400000</v>
      </c>
      <c r="BP6" s="84" t="s">
        <v>51</v>
      </c>
      <c r="BQ6" s="31">
        <f>BM195</f>
        <v>12709.331996022063</v>
      </c>
      <c r="BR6" s="79">
        <f t="shared" si="3"/>
        <v>6835383771.4285698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-4.5791188195394773E-2</v>
      </c>
      <c r="J7" s="10"/>
      <c r="K7" s="83">
        <f>C158</f>
        <v>400000</v>
      </c>
      <c r="L7" s="81" t="s">
        <v>52</v>
      </c>
      <c r="M7" s="51">
        <f>I196</f>
        <v>63546.659980110329</v>
      </c>
      <c r="N7" s="79">
        <f t="shared" si="4"/>
        <v>34176918857.142857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-4.5791188195394773E-2</v>
      </c>
      <c r="X7" s="10"/>
      <c r="Y7" s="83">
        <f>Q158</f>
        <v>400000</v>
      </c>
      <c r="Z7" s="81" t="s">
        <v>52</v>
      </c>
      <c r="AA7" s="51">
        <f>W196</f>
        <v>63546.659980110329</v>
      </c>
      <c r="AB7" s="79">
        <f t="shared" si="0"/>
        <v>34176918857.142857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-4.5791188195394773E-2</v>
      </c>
      <c r="AL7" s="10"/>
      <c r="AM7" s="83">
        <f>AE158</f>
        <v>400000</v>
      </c>
      <c r="AN7" s="81" t="s">
        <v>52</v>
      </c>
      <c r="AO7" s="51">
        <f>AK196</f>
        <v>63546.659980110329</v>
      </c>
      <c r="AP7" s="79">
        <f t="shared" si="1"/>
        <v>34176918857.142857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-4.5791188195394773E-2</v>
      </c>
      <c r="AZ7" s="10"/>
      <c r="BA7" s="83">
        <f>AS158</f>
        <v>400000</v>
      </c>
      <c r="BB7" s="81" t="s">
        <v>52</v>
      </c>
      <c r="BC7" s="51">
        <f>AY196</f>
        <v>63546.659980110329</v>
      </c>
      <c r="BD7" s="79">
        <f t="shared" si="2"/>
        <v>34176918857.142857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-4.5791188195394773E-2</v>
      </c>
      <c r="BN7" s="10"/>
      <c r="BO7" s="83">
        <f>BG158</f>
        <v>400000</v>
      </c>
      <c r="BP7" s="81" t="s">
        <v>52</v>
      </c>
      <c r="BQ7" s="51">
        <f>BM196</f>
        <v>63546.659980110329</v>
      </c>
      <c r="BR7" s="79">
        <f t="shared" si="3"/>
        <v>34176918857.142857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0.2536657196406259</v>
      </c>
      <c r="J8" s="10"/>
      <c r="K8" s="94">
        <f>C197</f>
        <v>1000000</v>
      </c>
      <c r="L8" s="95" t="s">
        <v>51</v>
      </c>
      <c r="M8" s="51">
        <f>I198</f>
        <v>31773.329990055161</v>
      </c>
      <c r="N8" s="79">
        <f t="shared" si="4"/>
        <v>17088459428.571426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0.26384153923960252</v>
      </c>
      <c r="X8" s="10"/>
      <c r="Y8" s="94">
        <f>Q197</f>
        <v>1000000</v>
      </c>
      <c r="Z8" s="95" t="s">
        <v>51</v>
      </c>
      <c r="AA8" s="51">
        <f>W198</f>
        <v>31773.329990055161</v>
      </c>
      <c r="AB8" s="79">
        <f t="shared" si="0"/>
        <v>17088459428.571426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0.27401735883857914</v>
      </c>
      <c r="AL8" s="10"/>
      <c r="AM8" s="94">
        <f>AE197</f>
        <v>1000000</v>
      </c>
      <c r="AN8" s="95" t="s">
        <v>51</v>
      </c>
      <c r="AO8" s="51">
        <f>AK198</f>
        <v>31773.329990055161</v>
      </c>
      <c r="AP8" s="79">
        <f t="shared" si="1"/>
        <v>17088459428.571426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0.28419317843755576</v>
      </c>
      <c r="AZ8" s="10"/>
      <c r="BA8" s="94">
        <f>AS197</f>
        <v>1000000</v>
      </c>
      <c r="BB8" s="95" t="s">
        <v>51</v>
      </c>
      <c r="BC8" s="51">
        <f>AY198</f>
        <v>31773.329990055161</v>
      </c>
      <c r="BD8" s="79">
        <f t="shared" si="2"/>
        <v>17088459428.571426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0.29436899803653238</v>
      </c>
      <c r="BN8" s="10"/>
      <c r="BO8" s="94">
        <f>BG197</f>
        <v>1000000</v>
      </c>
      <c r="BP8" s="95" t="s">
        <v>51</v>
      </c>
      <c r="BQ8" s="51">
        <f>BM198</f>
        <v>31773.329990055161</v>
      </c>
      <c r="BR8" s="79">
        <f t="shared" si="3"/>
        <v>17088459428.571426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6.1054917593859705E-2</v>
      </c>
      <c r="J9" s="9"/>
      <c r="K9" s="94">
        <f>C161</f>
        <v>1000000</v>
      </c>
      <c r="L9" s="96" t="s">
        <v>52</v>
      </c>
      <c r="M9" s="50">
        <f>I199</f>
        <v>158866.64995027581</v>
      </c>
      <c r="N9" s="79">
        <f t="shared" si="4"/>
        <v>85442297142.857132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6.1054917593859705E-2</v>
      </c>
      <c r="X9" s="9"/>
      <c r="Y9" s="94">
        <f>Q161</f>
        <v>1000000</v>
      </c>
      <c r="Z9" s="96" t="s">
        <v>52</v>
      </c>
      <c r="AA9" s="50">
        <f>W199</f>
        <v>158866.64995027581</v>
      </c>
      <c r="AB9" s="79">
        <f t="shared" si="0"/>
        <v>85442297142.857132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6.1054917593859705E-2</v>
      </c>
      <c r="AL9" s="9"/>
      <c r="AM9" s="94">
        <f>AE161</f>
        <v>1000000</v>
      </c>
      <c r="AN9" s="96" t="s">
        <v>52</v>
      </c>
      <c r="AO9" s="50">
        <f>AK199</f>
        <v>158866.64995027581</v>
      </c>
      <c r="AP9" s="79">
        <f t="shared" si="1"/>
        <v>85442297142.857132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6.1054917593859705E-2</v>
      </c>
      <c r="AZ9" s="9"/>
      <c r="BA9" s="94">
        <f>AS161</f>
        <v>1000000</v>
      </c>
      <c r="BB9" s="96" t="s">
        <v>52</v>
      </c>
      <c r="BC9" s="50">
        <f>AY199</f>
        <v>158866.64995027581</v>
      </c>
      <c r="BD9" s="79">
        <f t="shared" si="2"/>
        <v>85442297142.857132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6.1054917593859705E-2</v>
      </c>
      <c r="BN9" s="9"/>
      <c r="BO9" s="94">
        <f>BG161</f>
        <v>1000000</v>
      </c>
      <c r="BP9" s="96" t="s">
        <v>52</v>
      </c>
      <c r="BQ9" s="50">
        <f>BM199</f>
        <v>158866.64995027581</v>
      </c>
      <c r="BR9" s="79">
        <f t="shared" si="3"/>
        <v>85442297142.857132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4.360549175938597E-3</v>
      </c>
      <c r="J10" s="9"/>
      <c r="K10" s="94">
        <f>C164</f>
        <v>2100000</v>
      </c>
      <c r="L10" s="95" t="s">
        <v>51</v>
      </c>
      <c r="M10" s="51">
        <f>I201</f>
        <v>66723.992979115836</v>
      </c>
      <c r="N10" s="79">
        <f t="shared" si="4"/>
        <v>35885764799.999992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4.360549175938597E-3</v>
      </c>
      <c r="X10" s="9"/>
      <c r="Y10" s="94">
        <f>Q164</f>
        <v>2100000</v>
      </c>
      <c r="Z10" s="95" t="s">
        <v>51</v>
      </c>
      <c r="AA10" s="51">
        <f>W201</f>
        <v>66723.992979115836</v>
      </c>
      <c r="AB10" s="79">
        <f t="shared" si="0"/>
        <v>35885764799.999992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4.360549175938597E-3</v>
      </c>
      <c r="AL10" s="9"/>
      <c r="AM10" s="94">
        <f>AE164</f>
        <v>2100000</v>
      </c>
      <c r="AN10" s="95" t="s">
        <v>51</v>
      </c>
      <c r="AO10" s="51">
        <f>AK201</f>
        <v>66723.992979115836</v>
      </c>
      <c r="AP10" s="79">
        <f t="shared" si="1"/>
        <v>35885764799.999992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4.360549175938597E-3</v>
      </c>
      <c r="AZ10" s="9"/>
      <c r="BA10" s="94">
        <f>AS164</f>
        <v>2100000</v>
      </c>
      <c r="BB10" s="95" t="s">
        <v>51</v>
      </c>
      <c r="BC10" s="51">
        <f>AY201</f>
        <v>66723.992979115836</v>
      </c>
      <c r="BD10" s="79">
        <f t="shared" si="2"/>
        <v>35885764799.999992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4.360549175938597E-3</v>
      </c>
      <c r="BN10" s="9"/>
      <c r="BO10" s="94">
        <f>BG164</f>
        <v>2100000</v>
      </c>
      <c r="BP10" s="95" t="s">
        <v>51</v>
      </c>
      <c r="BQ10" s="51">
        <f>BM201</f>
        <v>66723.992979115836</v>
      </c>
      <c r="BR10" s="79">
        <f t="shared" si="3"/>
        <v>35885764799.999992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7.4999999999999997E-2</v>
      </c>
      <c r="F11" s="4"/>
      <c r="G11" s="82" t="s">
        <v>72</v>
      </c>
      <c r="H11" s="80" t="s">
        <v>50</v>
      </c>
      <c r="I11" s="99">
        <f>I125</f>
        <v>4.5791188195394773E-2</v>
      </c>
      <c r="J11" s="9"/>
      <c r="K11" s="94">
        <f>C164</f>
        <v>2100000</v>
      </c>
      <c r="L11" s="96" t="s">
        <v>52</v>
      </c>
      <c r="M11" s="51">
        <f>I202</f>
        <v>333619.96489557921</v>
      </c>
      <c r="N11" s="79">
        <f t="shared" si="4"/>
        <v>179428824000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4.5791188195394773E-2</v>
      </c>
      <c r="X11" s="9"/>
      <c r="Y11" s="94">
        <f>Q164</f>
        <v>2100000</v>
      </c>
      <c r="Z11" s="96" t="s">
        <v>52</v>
      </c>
      <c r="AA11" s="51">
        <f>W202</f>
        <v>333619.96489557921</v>
      </c>
      <c r="AB11" s="79">
        <f t="shared" si="0"/>
        <v>179428824000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4.5791188195394773E-2</v>
      </c>
      <c r="AL11" s="9"/>
      <c r="AM11" s="94">
        <f>AE164</f>
        <v>2100000</v>
      </c>
      <c r="AN11" s="96" t="s">
        <v>52</v>
      </c>
      <c r="AO11" s="51">
        <f>AK202</f>
        <v>333619.96489557921</v>
      </c>
      <c r="AP11" s="79">
        <f t="shared" si="1"/>
        <v>179428824000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4.5791188195394773E-2</v>
      </c>
      <c r="AZ11" s="9"/>
      <c r="BA11" s="94">
        <f>AS164</f>
        <v>2100000</v>
      </c>
      <c r="BB11" s="96" t="s">
        <v>52</v>
      </c>
      <c r="BC11" s="51">
        <f>AY202</f>
        <v>333619.96489557921</v>
      </c>
      <c r="BD11" s="79">
        <f t="shared" si="2"/>
        <v>179428824000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4.5791188195394773E-2</v>
      </c>
      <c r="BN11" s="9"/>
      <c r="BO11" s="94">
        <f>BG164</f>
        <v>2100000</v>
      </c>
      <c r="BP11" s="96" t="s">
        <v>52</v>
      </c>
      <c r="BQ11" s="51">
        <f>BM202</f>
        <v>333619.96489557921</v>
      </c>
      <c r="BR11" s="79">
        <f t="shared" si="3"/>
        <v>179428824000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1.5</v>
      </c>
      <c r="F12" s="4"/>
      <c r="G12" s="91" t="s">
        <v>49</v>
      </c>
      <c r="H12" s="92" t="s">
        <v>50</v>
      </c>
      <c r="I12" s="49">
        <f>I138</f>
        <v>0.11120665496519307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0.11120665496519307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0.11120665496519307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0.11120665496519307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0.11120665496519307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140000</v>
      </c>
      <c r="F16" s="22">
        <f t="shared" ref="F16:N16" si="5">(E16 * $E$6) + E16</f>
        <v>196000</v>
      </c>
      <c r="G16" s="22">
        <f t="shared" si="5"/>
        <v>274400</v>
      </c>
      <c r="H16" s="22">
        <f t="shared" si="5"/>
        <v>384160</v>
      </c>
      <c r="I16" s="22">
        <f t="shared" si="5"/>
        <v>537824</v>
      </c>
      <c r="J16" s="22">
        <f t="shared" si="5"/>
        <v>752953.6</v>
      </c>
      <c r="K16" s="22">
        <f t="shared" si="5"/>
        <v>1054135.04</v>
      </c>
      <c r="L16" s="22">
        <f t="shared" si="5"/>
        <v>1475789.0560000001</v>
      </c>
      <c r="M16" s="22">
        <f t="shared" si="5"/>
        <v>2066104.6784000001</v>
      </c>
      <c r="N16" s="22">
        <f t="shared" si="5"/>
        <v>2892546.5497600003</v>
      </c>
      <c r="P16" s="172" t="s">
        <v>20</v>
      </c>
      <c r="Q16" s="172" t="s">
        <v>42</v>
      </c>
      <c r="R16" s="20" t="s">
        <v>60</v>
      </c>
      <c r="S16" s="22">
        <f>($E$4 * $E$6) + $E$4</f>
        <v>140000</v>
      </c>
      <c r="T16" s="22">
        <f t="shared" ref="T16:AB16" si="6">(S16 * $E$6) + S16</f>
        <v>196000</v>
      </c>
      <c r="U16" s="22">
        <f t="shared" si="6"/>
        <v>274400</v>
      </c>
      <c r="V16" s="22">
        <f t="shared" si="6"/>
        <v>384160</v>
      </c>
      <c r="W16" s="22">
        <f t="shared" si="6"/>
        <v>537824</v>
      </c>
      <c r="X16" s="22">
        <f t="shared" si="6"/>
        <v>752953.6</v>
      </c>
      <c r="Y16" s="22">
        <f t="shared" si="6"/>
        <v>1054135.04</v>
      </c>
      <c r="Z16" s="22">
        <f t="shared" si="6"/>
        <v>1475789.0560000001</v>
      </c>
      <c r="AA16" s="22">
        <f t="shared" si="6"/>
        <v>2066104.6784000001</v>
      </c>
      <c r="AB16" s="22">
        <f t="shared" si="6"/>
        <v>2892546.5497600003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140000</v>
      </c>
      <c r="AH16" s="22">
        <f t="shared" ref="AH16:AP16" si="7">(AG16 * $E$6) + AG16</f>
        <v>196000</v>
      </c>
      <c r="AI16" s="22">
        <f t="shared" si="7"/>
        <v>274400</v>
      </c>
      <c r="AJ16" s="22">
        <f t="shared" si="7"/>
        <v>384160</v>
      </c>
      <c r="AK16" s="22">
        <f t="shared" si="7"/>
        <v>537824</v>
      </c>
      <c r="AL16" s="22">
        <f t="shared" si="7"/>
        <v>752953.6</v>
      </c>
      <c r="AM16" s="22">
        <f t="shared" si="7"/>
        <v>1054135.04</v>
      </c>
      <c r="AN16" s="22">
        <f t="shared" si="7"/>
        <v>1475789.0560000001</v>
      </c>
      <c r="AO16" s="22">
        <f t="shared" si="7"/>
        <v>2066104.6784000001</v>
      </c>
      <c r="AP16" s="22">
        <f t="shared" si="7"/>
        <v>2892546.5497600003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140000</v>
      </c>
      <c r="AV16" s="22">
        <f t="shared" ref="AV16:BD16" si="8">(AU16 * $E$6) + AU16</f>
        <v>196000</v>
      </c>
      <c r="AW16" s="22">
        <f t="shared" si="8"/>
        <v>274400</v>
      </c>
      <c r="AX16" s="22">
        <f t="shared" si="8"/>
        <v>384160</v>
      </c>
      <c r="AY16" s="22">
        <f t="shared" si="8"/>
        <v>537824</v>
      </c>
      <c r="AZ16" s="22">
        <f t="shared" si="8"/>
        <v>752953.6</v>
      </c>
      <c r="BA16" s="22">
        <f t="shared" si="8"/>
        <v>1054135.04</v>
      </c>
      <c r="BB16" s="22">
        <f t="shared" si="8"/>
        <v>1475789.0560000001</v>
      </c>
      <c r="BC16" s="22">
        <f t="shared" si="8"/>
        <v>2066104.6784000001</v>
      </c>
      <c r="BD16" s="22">
        <f t="shared" si="8"/>
        <v>2892546.5497600003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140000</v>
      </c>
      <c r="BJ16" s="22">
        <f t="shared" ref="BJ16:BR16" si="9">(BI16 * $E$6) + BI16</f>
        <v>196000</v>
      </c>
      <c r="BK16" s="22">
        <f t="shared" si="9"/>
        <v>274400</v>
      </c>
      <c r="BL16" s="22">
        <f t="shared" si="9"/>
        <v>384160</v>
      </c>
      <c r="BM16" s="22">
        <f t="shared" si="9"/>
        <v>537824</v>
      </c>
      <c r="BN16" s="22">
        <f t="shared" si="9"/>
        <v>752953.6</v>
      </c>
      <c r="BO16" s="22">
        <f t="shared" si="9"/>
        <v>1054135.04</v>
      </c>
      <c r="BP16" s="22">
        <f t="shared" si="9"/>
        <v>1475789.0560000001</v>
      </c>
      <c r="BQ16" s="22">
        <f t="shared" si="9"/>
        <v>2066104.6784000001</v>
      </c>
      <c r="BR16" s="22">
        <f t="shared" si="9"/>
        <v>2892546.5497600003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2940000000000</v>
      </c>
      <c r="F17" s="26">
        <f t="shared" ref="F17:N17" si="10">F16*21000000</f>
        <v>4116000000000</v>
      </c>
      <c r="G17" s="26">
        <f t="shared" si="10"/>
        <v>5762400000000</v>
      </c>
      <c r="H17" s="26">
        <f t="shared" si="10"/>
        <v>8067360000000</v>
      </c>
      <c r="I17" s="26">
        <f t="shared" si="10"/>
        <v>11294304000000</v>
      </c>
      <c r="J17" s="26">
        <f t="shared" si="10"/>
        <v>15812025600000</v>
      </c>
      <c r="K17" s="26">
        <f t="shared" si="10"/>
        <v>22136835840000</v>
      </c>
      <c r="L17" s="26">
        <f t="shared" si="10"/>
        <v>30991570176000.004</v>
      </c>
      <c r="M17" s="26">
        <f t="shared" si="10"/>
        <v>43388198246400</v>
      </c>
      <c r="N17" s="26">
        <f t="shared" si="10"/>
        <v>60743477544960.008</v>
      </c>
      <c r="P17" s="164"/>
      <c r="Q17" s="164"/>
      <c r="R17" s="20" t="s">
        <v>61</v>
      </c>
      <c r="S17" s="26">
        <f>S16*21000000</f>
        <v>2940000000000</v>
      </c>
      <c r="T17" s="26">
        <f t="shared" ref="T17:AB17" si="11">T16*21000000</f>
        <v>4116000000000</v>
      </c>
      <c r="U17" s="26">
        <f t="shared" si="11"/>
        <v>5762400000000</v>
      </c>
      <c r="V17" s="26">
        <f t="shared" si="11"/>
        <v>8067360000000</v>
      </c>
      <c r="W17" s="26">
        <f t="shared" si="11"/>
        <v>11294304000000</v>
      </c>
      <c r="X17" s="26">
        <f t="shared" si="11"/>
        <v>15812025600000</v>
      </c>
      <c r="Y17" s="26">
        <f t="shared" si="11"/>
        <v>22136835840000</v>
      </c>
      <c r="Z17" s="26">
        <f t="shared" si="11"/>
        <v>30991570176000.004</v>
      </c>
      <c r="AA17" s="26">
        <f t="shared" si="11"/>
        <v>43388198246400</v>
      </c>
      <c r="AB17" s="26">
        <f t="shared" si="11"/>
        <v>60743477544960.008</v>
      </c>
      <c r="AC17" s="5"/>
      <c r="AD17" s="164"/>
      <c r="AE17" s="164"/>
      <c r="AF17" s="20" t="s">
        <v>61</v>
      </c>
      <c r="AG17" s="26">
        <f>AG16*21000000</f>
        <v>2940000000000</v>
      </c>
      <c r="AH17" s="26">
        <f t="shared" ref="AH17:AP17" si="12">AH16*21000000</f>
        <v>4116000000000</v>
      </c>
      <c r="AI17" s="26">
        <f t="shared" si="12"/>
        <v>5762400000000</v>
      </c>
      <c r="AJ17" s="26">
        <f t="shared" si="12"/>
        <v>8067360000000</v>
      </c>
      <c r="AK17" s="26">
        <f t="shared" si="12"/>
        <v>11294304000000</v>
      </c>
      <c r="AL17" s="26">
        <f t="shared" si="12"/>
        <v>15812025600000</v>
      </c>
      <c r="AM17" s="26">
        <f t="shared" si="12"/>
        <v>22136835840000</v>
      </c>
      <c r="AN17" s="26">
        <f t="shared" si="12"/>
        <v>30991570176000.004</v>
      </c>
      <c r="AO17" s="26">
        <f t="shared" si="12"/>
        <v>43388198246400</v>
      </c>
      <c r="AP17" s="26">
        <f t="shared" si="12"/>
        <v>60743477544960.008</v>
      </c>
      <c r="AQ17" s="5"/>
      <c r="AR17" s="164"/>
      <c r="AS17" s="164"/>
      <c r="AT17" s="20" t="s">
        <v>61</v>
      </c>
      <c r="AU17" s="26">
        <f>AU16*21000000</f>
        <v>2940000000000</v>
      </c>
      <c r="AV17" s="26">
        <f t="shared" ref="AV17:BD17" si="13">AV16*21000000</f>
        <v>4116000000000</v>
      </c>
      <c r="AW17" s="26">
        <f t="shared" si="13"/>
        <v>5762400000000</v>
      </c>
      <c r="AX17" s="26">
        <f t="shared" si="13"/>
        <v>8067360000000</v>
      </c>
      <c r="AY17" s="26">
        <f t="shared" si="13"/>
        <v>11294304000000</v>
      </c>
      <c r="AZ17" s="26">
        <f t="shared" si="13"/>
        <v>15812025600000</v>
      </c>
      <c r="BA17" s="26">
        <f t="shared" si="13"/>
        <v>22136835840000</v>
      </c>
      <c r="BB17" s="26">
        <f t="shared" si="13"/>
        <v>30991570176000.004</v>
      </c>
      <c r="BC17" s="26">
        <f t="shared" si="13"/>
        <v>43388198246400</v>
      </c>
      <c r="BD17" s="26">
        <f t="shared" si="13"/>
        <v>60743477544960.008</v>
      </c>
      <c r="BE17" s="5"/>
      <c r="BF17" s="164"/>
      <c r="BG17" s="164"/>
      <c r="BH17" s="20" t="s">
        <v>61</v>
      </c>
      <c r="BI17" s="26">
        <f>BI16*21000000</f>
        <v>2940000000000</v>
      </c>
      <c r="BJ17" s="26">
        <f t="shared" ref="BJ17:BR17" si="14">BJ16*21000000</f>
        <v>4116000000000</v>
      </c>
      <c r="BK17" s="26">
        <f t="shared" si="14"/>
        <v>5762400000000</v>
      </c>
      <c r="BL17" s="26">
        <f t="shared" si="14"/>
        <v>8067360000000</v>
      </c>
      <c r="BM17" s="26">
        <f t="shared" si="14"/>
        <v>11294304000000</v>
      </c>
      <c r="BN17" s="26">
        <f t="shared" si="14"/>
        <v>15812025600000</v>
      </c>
      <c r="BO17" s="26">
        <f t="shared" si="14"/>
        <v>22136835840000</v>
      </c>
      <c r="BP17" s="26">
        <f t="shared" si="14"/>
        <v>30991570176000.004</v>
      </c>
      <c r="BQ17" s="26">
        <f t="shared" si="14"/>
        <v>43388198246400</v>
      </c>
      <c r="BR17" s="26">
        <f t="shared" si="14"/>
        <v>60743477544960.008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0.2857142857142857</v>
      </c>
      <c r="F18" s="27">
        <f t="shared" ref="F18:N18" si="15">(F16-$E4)/F16</f>
        <v>0.48979591836734693</v>
      </c>
      <c r="G18" s="27">
        <f t="shared" si="15"/>
        <v>0.63556851311953355</v>
      </c>
      <c r="H18" s="27">
        <f t="shared" si="15"/>
        <v>0.73969179508538108</v>
      </c>
      <c r="I18" s="27">
        <f t="shared" si="15"/>
        <v>0.81406556791812934</v>
      </c>
      <c r="J18" s="27">
        <f t="shared" si="15"/>
        <v>0.86718969137009239</v>
      </c>
      <c r="K18" s="27">
        <f t="shared" si="15"/>
        <v>0.90513549383578029</v>
      </c>
      <c r="L18" s="27">
        <f t="shared" si="15"/>
        <v>0.93223963845412883</v>
      </c>
      <c r="M18" s="27">
        <f t="shared" si="15"/>
        <v>0.95159974175294915</v>
      </c>
      <c r="N18" s="27">
        <f t="shared" si="15"/>
        <v>0.96542838696639222</v>
      </c>
      <c r="P18" s="172" t="s">
        <v>16</v>
      </c>
      <c r="Q18" s="180" t="s">
        <v>41</v>
      </c>
      <c r="R18" s="20" t="s">
        <v>53</v>
      </c>
      <c r="S18" s="27">
        <f>(S16-$E4)/S16</f>
        <v>0.2857142857142857</v>
      </c>
      <c r="T18" s="27">
        <f t="shared" ref="T18:AB18" si="16">(T16-$E4)/T16</f>
        <v>0.48979591836734693</v>
      </c>
      <c r="U18" s="27">
        <f t="shared" si="16"/>
        <v>0.63556851311953355</v>
      </c>
      <c r="V18" s="27">
        <f t="shared" si="16"/>
        <v>0.73969179508538108</v>
      </c>
      <c r="W18" s="27">
        <f t="shared" si="16"/>
        <v>0.81406556791812934</v>
      </c>
      <c r="X18" s="27">
        <f t="shared" si="16"/>
        <v>0.86718969137009239</v>
      </c>
      <c r="Y18" s="27">
        <f t="shared" si="16"/>
        <v>0.90513549383578029</v>
      </c>
      <c r="Z18" s="27">
        <f t="shared" si="16"/>
        <v>0.93223963845412883</v>
      </c>
      <c r="AA18" s="27">
        <f t="shared" si="16"/>
        <v>0.95159974175294915</v>
      </c>
      <c r="AB18" s="27">
        <f t="shared" si="16"/>
        <v>0.96542838696639222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0.2857142857142857</v>
      </c>
      <c r="AH18" s="27">
        <f t="shared" ref="AH18:AP18" si="17">(AH16-$E4)/AH16</f>
        <v>0.48979591836734693</v>
      </c>
      <c r="AI18" s="27">
        <f t="shared" si="17"/>
        <v>0.63556851311953355</v>
      </c>
      <c r="AJ18" s="27">
        <f t="shared" si="17"/>
        <v>0.73969179508538108</v>
      </c>
      <c r="AK18" s="27">
        <f t="shared" si="17"/>
        <v>0.81406556791812934</v>
      </c>
      <c r="AL18" s="27">
        <f t="shared" si="17"/>
        <v>0.86718969137009239</v>
      </c>
      <c r="AM18" s="27">
        <f t="shared" si="17"/>
        <v>0.90513549383578029</v>
      </c>
      <c r="AN18" s="27">
        <f t="shared" si="17"/>
        <v>0.93223963845412883</v>
      </c>
      <c r="AO18" s="27">
        <f t="shared" si="17"/>
        <v>0.95159974175294915</v>
      </c>
      <c r="AP18" s="27">
        <f t="shared" si="17"/>
        <v>0.96542838696639222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0.2857142857142857</v>
      </c>
      <c r="AV18" s="27">
        <f t="shared" ref="AV18:BD18" si="18">(AV16-$E4)/AV16</f>
        <v>0.48979591836734693</v>
      </c>
      <c r="AW18" s="27">
        <f t="shared" si="18"/>
        <v>0.63556851311953355</v>
      </c>
      <c r="AX18" s="27">
        <f t="shared" si="18"/>
        <v>0.73969179508538108</v>
      </c>
      <c r="AY18" s="27">
        <f t="shared" si="18"/>
        <v>0.81406556791812934</v>
      </c>
      <c r="AZ18" s="27">
        <f t="shared" si="18"/>
        <v>0.86718969137009239</v>
      </c>
      <c r="BA18" s="27">
        <f t="shared" si="18"/>
        <v>0.90513549383578029</v>
      </c>
      <c r="BB18" s="27">
        <f t="shared" si="18"/>
        <v>0.93223963845412883</v>
      </c>
      <c r="BC18" s="27">
        <f t="shared" si="18"/>
        <v>0.95159974175294915</v>
      </c>
      <c r="BD18" s="27">
        <f t="shared" si="18"/>
        <v>0.96542838696639222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0.2857142857142857</v>
      </c>
      <c r="BJ18" s="27">
        <f t="shared" ref="BJ18:BR18" si="19">(BJ16-$E4)/BJ16</f>
        <v>0.48979591836734693</v>
      </c>
      <c r="BK18" s="27">
        <f t="shared" si="19"/>
        <v>0.63556851311953355</v>
      </c>
      <c r="BL18" s="27">
        <f t="shared" si="19"/>
        <v>0.73969179508538108</v>
      </c>
      <c r="BM18" s="27">
        <f t="shared" si="19"/>
        <v>0.81406556791812934</v>
      </c>
      <c r="BN18" s="27">
        <f t="shared" si="19"/>
        <v>0.86718969137009239</v>
      </c>
      <c r="BO18" s="27">
        <f t="shared" si="19"/>
        <v>0.90513549383578029</v>
      </c>
      <c r="BP18" s="27">
        <f t="shared" si="19"/>
        <v>0.93223963845412883</v>
      </c>
      <c r="BQ18" s="27">
        <f t="shared" si="19"/>
        <v>0.95159974175294915</v>
      </c>
      <c r="BR18" s="27">
        <f t="shared" si="19"/>
        <v>0.96542838696639222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0.7142857142857143</v>
      </c>
      <c r="F19" s="27">
        <f t="shared" ref="F19:N19" si="20">1-F18</f>
        <v>0.51020408163265307</v>
      </c>
      <c r="G19" s="27">
        <f t="shared" si="20"/>
        <v>0.36443148688046645</v>
      </c>
      <c r="H19" s="27">
        <f t="shared" si="20"/>
        <v>0.26030820491461892</v>
      </c>
      <c r="I19" s="27">
        <f t="shared" si="20"/>
        <v>0.18593443208187066</v>
      </c>
      <c r="J19" s="27">
        <f t="shared" si="20"/>
        <v>0.13281030862990761</v>
      </c>
      <c r="K19" s="27">
        <f t="shared" si="20"/>
        <v>9.4864506164219708E-2</v>
      </c>
      <c r="L19" s="27">
        <f t="shared" si="20"/>
        <v>6.7760361545871173E-2</v>
      </c>
      <c r="M19" s="27">
        <f t="shared" si="20"/>
        <v>4.8400258247050854E-2</v>
      </c>
      <c r="N19" s="27">
        <f t="shared" si="20"/>
        <v>3.4571613033607784E-2</v>
      </c>
      <c r="P19" s="173"/>
      <c r="Q19" s="181"/>
      <c r="R19" s="20" t="s">
        <v>54</v>
      </c>
      <c r="S19" s="27">
        <f>1-S18</f>
        <v>0.7142857142857143</v>
      </c>
      <c r="T19" s="27">
        <f t="shared" ref="T19:AB19" si="21">1-T18</f>
        <v>0.51020408163265307</v>
      </c>
      <c r="U19" s="27">
        <f t="shared" si="21"/>
        <v>0.36443148688046645</v>
      </c>
      <c r="V19" s="27">
        <f t="shared" si="21"/>
        <v>0.26030820491461892</v>
      </c>
      <c r="W19" s="27">
        <f t="shared" si="21"/>
        <v>0.18593443208187066</v>
      </c>
      <c r="X19" s="27">
        <f t="shared" si="21"/>
        <v>0.13281030862990761</v>
      </c>
      <c r="Y19" s="27">
        <f t="shared" si="21"/>
        <v>9.4864506164219708E-2</v>
      </c>
      <c r="Z19" s="27">
        <f t="shared" si="21"/>
        <v>6.7760361545871173E-2</v>
      </c>
      <c r="AA19" s="27">
        <f t="shared" si="21"/>
        <v>4.8400258247050854E-2</v>
      </c>
      <c r="AB19" s="27">
        <f t="shared" si="21"/>
        <v>3.4571613033607784E-2</v>
      </c>
      <c r="AC19" s="5"/>
      <c r="AD19" s="173"/>
      <c r="AE19" s="181"/>
      <c r="AF19" s="20" t="s">
        <v>54</v>
      </c>
      <c r="AG19" s="27">
        <f>1-AG18</f>
        <v>0.7142857142857143</v>
      </c>
      <c r="AH19" s="27">
        <f t="shared" ref="AH19:AP19" si="22">1-AH18</f>
        <v>0.51020408163265307</v>
      </c>
      <c r="AI19" s="27">
        <f t="shared" si="22"/>
        <v>0.36443148688046645</v>
      </c>
      <c r="AJ19" s="27">
        <f t="shared" si="22"/>
        <v>0.26030820491461892</v>
      </c>
      <c r="AK19" s="27">
        <f t="shared" si="22"/>
        <v>0.18593443208187066</v>
      </c>
      <c r="AL19" s="27">
        <f t="shared" si="22"/>
        <v>0.13281030862990761</v>
      </c>
      <c r="AM19" s="27">
        <f t="shared" si="22"/>
        <v>9.4864506164219708E-2</v>
      </c>
      <c r="AN19" s="27">
        <f t="shared" si="22"/>
        <v>6.7760361545871173E-2</v>
      </c>
      <c r="AO19" s="27">
        <f t="shared" si="22"/>
        <v>4.8400258247050854E-2</v>
      </c>
      <c r="AP19" s="27">
        <f t="shared" si="22"/>
        <v>3.4571613033607784E-2</v>
      </c>
      <c r="AQ19" s="5"/>
      <c r="AR19" s="173"/>
      <c r="AS19" s="181"/>
      <c r="AT19" s="20" t="s">
        <v>54</v>
      </c>
      <c r="AU19" s="27">
        <f>1-AU18</f>
        <v>0.7142857142857143</v>
      </c>
      <c r="AV19" s="27">
        <f t="shared" ref="AV19:BD19" si="23">1-AV18</f>
        <v>0.51020408163265307</v>
      </c>
      <c r="AW19" s="27">
        <f t="shared" si="23"/>
        <v>0.36443148688046645</v>
      </c>
      <c r="AX19" s="27">
        <f t="shared" si="23"/>
        <v>0.26030820491461892</v>
      </c>
      <c r="AY19" s="27">
        <f t="shared" si="23"/>
        <v>0.18593443208187066</v>
      </c>
      <c r="AZ19" s="27">
        <f t="shared" si="23"/>
        <v>0.13281030862990761</v>
      </c>
      <c r="BA19" s="27">
        <f t="shared" si="23"/>
        <v>9.4864506164219708E-2</v>
      </c>
      <c r="BB19" s="27">
        <f t="shared" si="23"/>
        <v>6.7760361545871173E-2</v>
      </c>
      <c r="BC19" s="27">
        <f t="shared" si="23"/>
        <v>4.8400258247050854E-2</v>
      </c>
      <c r="BD19" s="27">
        <f t="shared" si="23"/>
        <v>3.4571613033607784E-2</v>
      </c>
      <c r="BE19" s="5"/>
      <c r="BF19" s="173"/>
      <c r="BG19" s="181"/>
      <c r="BH19" s="20" t="s">
        <v>54</v>
      </c>
      <c r="BI19" s="27">
        <f>1-BI18</f>
        <v>0.7142857142857143</v>
      </c>
      <c r="BJ19" s="27">
        <f t="shared" ref="BJ19:BR19" si="24">1-BJ18</f>
        <v>0.51020408163265307</v>
      </c>
      <c r="BK19" s="27">
        <f t="shared" si="24"/>
        <v>0.36443148688046645</v>
      </c>
      <c r="BL19" s="27">
        <f t="shared" si="24"/>
        <v>0.26030820491461892</v>
      </c>
      <c r="BM19" s="27">
        <f t="shared" si="24"/>
        <v>0.18593443208187066</v>
      </c>
      <c r="BN19" s="27">
        <f t="shared" si="24"/>
        <v>0.13281030862990761</v>
      </c>
      <c r="BO19" s="27">
        <f t="shared" si="24"/>
        <v>9.4864506164219708E-2</v>
      </c>
      <c r="BP19" s="27">
        <f t="shared" si="24"/>
        <v>6.7760361545871173E-2</v>
      </c>
      <c r="BQ19" s="27">
        <f t="shared" si="24"/>
        <v>4.8400258247050854E-2</v>
      </c>
      <c r="BR19" s="27">
        <f t="shared" si="24"/>
        <v>3.4571613033607784E-2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0.2857142857142857</v>
      </c>
      <c r="F20" s="97">
        <f t="shared" ref="F20:N20" si="25">F18-E18</f>
        <v>0.20408163265306123</v>
      </c>
      <c r="G20" s="97">
        <f t="shared" si="25"/>
        <v>0.14577259475218662</v>
      </c>
      <c r="H20" s="97">
        <f t="shared" si="25"/>
        <v>0.10412328196584753</v>
      </c>
      <c r="I20" s="97">
        <f t="shared" si="25"/>
        <v>7.4373772832748264E-2</v>
      </c>
      <c r="J20" s="97">
        <f t="shared" si="25"/>
        <v>5.3124123451963046E-2</v>
      </c>
      <c r="K20" s="97">
        <f t="shared" si="25"/>
        <v>3.7945802465687906E-2</v>
      </c>
      <c r="L20" s="97">
        <f t="shared" si="25"/>
        <v>2.7104144618348536E-2</v>
      </c>
      <c r="M20" s="97">
        <f t="shared" si="25"/>
        <v>1.9360103298820319E-2</v>
      </c>
      <c r="N20" s="97">
        <f t="shared" si="25"/>
        <v>1.3828645213443069E-2</v>
      </c>
      <c r="P20" s="173"/>
      <c r="Q20" s="181"/>
      <c r="R20" s="20" t="s">
        <v>55</v>
      </c>
      <c r="S20" s="97">
        <f>S18</f>
        <v>0.2857142857142857</v>
      </c>
      <c r="T20" s="97">
        <f t="shared" ref="T20:AB20" si="26">T18-S18</f>
        <v>0.20408163265306123</v>
      </c>
      <c r="U20" s="97">
        <f t="shared" si="26"/>
        <v>0.14577259475218662</v>
      </c>
      <c r="V20" s="97">
        <f t="shared" si="26"/>
        <v>0.10412328196584753</v>
      </c>
      <c r="W20" s="97">
        <f t="shared" si="26"/>
        <v>7.4373772832748264E-2</v>
      </c>
      <c r="X20" s="97">
        <f t="shared" si="26"/>
        <v>5.3124123451963046E-2</v>
      </c>
      <c r="Y20" s="97">
        <f t="shared" si="26"/>
        <v>3.7945802465687906E-2</v>
      </c>
      <c r="Z20" s="97">
        <f t="shared" si="26"/>
        <v>2.7104144618348536E-2</v>
      </c>
      <c r="AA20" s="97">
        <f t="shared" si="26"/>
        <v>1.9360103298820319E-2</v>
      </c>
      <c r="AB20" s="97">
        <f t="shared" si="26"/>
        <v>1.3828645213443069E-2</v>
      </c>
      <c r="AC20" s="5"/>
      <c r="AD20" s="173"/>
      <c r="AE20" s="181"/>
      <c r="AF20" s="20" t="s">
        <v>55</v>
      </c>
      <c r="AG20" s="97">
        <f>AG18</f>
        <v>0.2857142857142857</v>
      </c>
      <c r="AH20" s="97">
        <f t="shared" ref="AH20:AP20" si="27">AH18-AG18</f>
        <v>0.20408163265306123</v>
      </c>
      <c r="AI20" s="97">
        <f t="shared" si="27"/>
        <v>0.14577259475218662</v>
      </c>
      <c r="AJ20" s="97">
        <f t="shared" si="27"/>
        <v>0.10412328196584753</v>
      </c>
      <c r="AK20" s="97">
        <f t="shared" si="27"/>
        <v>7.4373772832748264E-2</v>
      </c>
      <c r="AL20" s="97">
        <f t="shared" si="27"/>
        <v>5.3124123451963046E-2</v>
      </c>
      <c r="AM20" s="97">
        <f t="shared" si="27"/>
        <v>3.7945802465687906E-2</v>
      </c>
      <c r="AN20" s="97">
        <f t="shared" si="27"/>
        <v>2.7104144618348536E-2</v>
      </c>
      <c r="AO20" s="97">
        <f t="shared" si="27"/>
        <v>1.9360103298820319E-2</v>
      </c>
      <c r="AP20" s="97">
        <f t="shared" si="27"/>
        <v>1.3828645213443069E-2</v>
      </c>
      <c r="AQ20" s="5"/>
      <c r="AR20" s="173"/>
      <c r="AS20" s="181"/>
      <c r="AT20" s="20" t="s">
        <v>55</v>
      </c>
      <c r="AU20" s="97">
        <f>AU18</f>
        <v>0.2857142857142857</v>
      </c>
      <c r="AV20" s="97">
        <f t="shared" ref="AV20:BD20" si="28">AV18-AU18</f>
        <v>0.20408163265306123</v>
      </c>
      <c r="AW20" s="97">
        <f t="shared" si="28"/>
        <v>0.14577259475218662</v>
      </c>
      <c r="AX20" s="97">
        <f t="shared" si="28"/>
        <v>0.10412328196584753</v>
      </c>
      <c r="AY20" s="97">
        <f t="shared" si="28"/>
        <v>7.4373772832748264E-2</v>
      </c>
      <c r="AZ20" s="97">
        <f t="shared" si="28"/>
        <v>5.3124123451963046E-2</v>
      </c>
      <c r="BA20" s="97">
        <f t="shared" si="28"/>
        <v>3.7945802465687906E-2</v>
      </c>
      <c r="BB20" s="97">
        <f t="shared" si="28"/>
        <v>2.7104144618348536E-2</v>
      </c>
      <c r="BC20" s="97">
        <f t="shared" si="28"/>
        <v>1.9360103298820319E-2</v>
      </c>
      <c r="BD20" s="97">
        <f t="shared" si="28"/>
        <v>1.3828645213443069E-2</v>
      </c>
      <c r="BE20" s="5"/>
      <c r="BF20" s="173"/>
      <c r="BG20" s="181"/>
      <c r="BH20" s="20" t="s">
        <v>55</v>
      </c>
      <c r="BI20" s="97">
        <f>BI18</f>
        <v>0.2857142857142857</v>
      </c>
      <c r="BJ20" s="97">
        <f t="shared" ref="BJ20:BR20" si="29">BJ18-BI18</f>
        <v>0.20408163265306123</v>
      </c>
      <c r="BK20" s="97">
        <f t="shared" si="29"/>
        <v>0.14577259475218662</v>
      </c>
      <c r="BL20" s="97">
        <f t="shared" si="29"/>
        <v>0.10412328196584753</v>
      </c>
      <c r="BM20" s="97">
        <f t="shared" si="29"/>
        <v>7.4373772832748264E-2</v>
      </c>
      <c r="BN20" s="97">
        <f t="shared" si="29"/>
        <v>5.3124123451963046E-2</v>
      </c>
      <c r="BO20" s="97">
        <f t="shared" si="29"/>
        <v>3.7945802465687906E-2</v>
      </c>
      <c r="BP20" s="97">
        <f t="shared" si="29"/>
        <v>2.7104144618348536E-2</v>
      </c>
      <c r="BQ20" s="97">
        <f t="shared" si="29"/>
        <v>1.9360103298820319E-2</v>
      </c>
      <c r="BR20" s="97">
        <f t="shared" si="29"/>
        <v>1.3828645213443069E-2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0.16281311358362588</v>
      </c>
      <c r="J21" s="27"/>
      <c r="K21" s="27"/>
      <c r="L21" s="27"/>
      <c r="M21" s="27"/>
      <c r="N21" s="97">
        <f>SUM(E20:N20)/10</f>
        <v>9.6542838696639224E-2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0.16281311358362588</v>
      </c>
      <c r="X21" s="27"/>
      <c r="Y21" s="27"/>
      <c r="Z21" s="27"/>
      <c r="AA21" s="27"/>
      <c r="AB21" s="97">
        <f>SUM(S20:AB20)/10</f>
        <v>9.6542838696639224E-2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0.16281311358362588</v>
      </c>
      <c r="AL21" s="27"/>
      <c r="AM21" s="27"/>
      <c r="AN21" s="27"/>
      <c r="AO21" s="27"/>
      <c r="AP21" s="97">
        <f>SUM(AG20:AP20)/10</f>
        <v>9.6542838696639224E-2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0.16281311358362588</v>
      </c>
      <c r="AZ21" s="27"/>
      <c r="BA21" s="27"/>
      <c r="BB21" s="27"/>
      <c r="BC21" s="27"/>
      <c r="BD21" s="97">
        <f>SUM(AU20:BD20)/10</f>
        <v>9.6542838696639224E-2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0.16281311358362588</v>
      </c>
      <c r="BN21" s="27"/>
      <c r="BO21" s="27"/>
      <c r="BP21" s="27"/>
      <c r="BQ21" s="27"/>
      <c r="BR21" s="97">
        <f>SUM(BI20:BR20)/10</f>
        <v>9.6542838696639224E-2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0.42857142857142855</v>
      </c>
      <c r="F22" s="97">
        <f t="shared" ref="F22:N22" si="30">$E$12*F20</f>
        <v>0.30612244897959184</v>
      </c>
      <c r="G22" s="97">
        <f t="shared" si="30"/>
        <v>0.21865889212827994</v>
      </c>
      <c r="H22" s="97">
        <f t="shared" si="30"/>
        <v>0.15618492294877129</v>
      </c>
      <c r="I22" s="97">
        <f t="shared" si="30"/>
        <v>0.1115606592491224</v>
      </c>
      <c r="J22" s="97">
        <f t="shared" si="30"/>
        <v>7.9686185177944568E-2</v>
      </c>
      <c r="K22" s="97">
        <f t="shared" si="30"/>
        <v>5.6918703698531858E-2</v>
      </c>
      <c r="L22" s="97">
        <f t="shared" si="30"/>
        <v>4.0656216927522804E-2</v>
      </c>
      <c r="M22" s="97">
        <f t="shared" si="30"/>
        <v>2.9040154948230479E-2</v>
      </c>
      <c r="N22" s="97">
        <f t="shared" si="30"/>
        <v>2.0742967820164604E-2</v>
      </c>
      <c r="P22" s="173"/>
      <c r="Q22" s="181"/>
      <c r="R22" s="20" t="s">
        <v>81</v>
      </c>
      <c r="S22" s="97">
        <f>$E$12*S20</f>
        <v>0.42857142857142855</v>
      </c>
      <c r="T22" s="97">
        <f t="shared" ref="T22:AB22" si="31">$E$12*T20</f>
        <v>0.30612244897959184</v>
      </c>
      <c r="U22" s="97">
        <f t="shared" si="31"/>
        <v>0.21865889212827994</v>
      </c>
      <c r="V22" s="97">
        <f t="shared" si="31"/>
        <v>0.15618492294877129</v>
      </c>
      <c r="W22" s="97">
        <f t="shared" si="31"/>
        <v>0.1115606592491224</v>
      </c>
      <c r="X22" s="97">
        <f t="shared" si="31"/>
        <v>7.9686185177944568E-2</v>
      </c>
      <c r="Y22" s="97">
        <f t="shared" si="31"/>
        <v>5.6918703698531858E-2</v>
      </c>
      <c r="Z22" s="97">
        <f t="shared" si="31"/>
        <v>4.0656216927522804E-2</v>
      </c>
      <c r="AA22" s="97">
        <f t="shared" si="31"/>
        <v>2.9040154948230479E-2</v>
      </c>
      <c r="AB22" s="97">
        <f t="shared" si="31"/>
        <v>2.0742967820164604E-2</v>
      </c>
      <c r="AC22" s="5"/>
      <c r="AD22" s="173"/>
      <c r="AE22" s="181"/>
      <c r="AF22" s="20" t="s">
        <v>81</v>
      </c>
      <c r="AG22" s="97">
        <f>$E$12*AG20</f>
        <v>0.42857142857142855</v>
      </c>
      <c r="AH22" s="97">
        <f t="shared" ref="AH22:AP22" si="32">$E$12*AH20</f>
        <v>0.30612244897959184</v>
      </c>
      <c r="AI22" s="97">
        <f t="shared" si="32"/>
        <v>0.21865889212827994</v>
      </c>
      <c r="AJ22" s="97">
        <f t="shared" si="32"/>
        <v>0.15618492294877129</v>
      </c>
      <c r="AK22" s="97">
        <f t="shared" si="32"/>
        <v>0.1115606592491224</v>
      </c>
      <c r="AL22" s="97">
        <f t="shared" si="32"/>
        <v>7.9686185177944568E-2</v>
      </c>
      <c r="AM22" s="97">
        <f t="shared" si="32"/>
        <v>5.6918703698531858E-2</v>
      </c>
      <c r="AN22" s="97">
        <f t="shared" si="32"/>
        <v>4.0656216927522804E-2</v>
      </c>
      <c r="AO22" s="97">
        <f t="shared" si="32"/>
        <v>2.9040154948230479E-2</v>
      </c>
      <c r="AP22" s="97">
        <f t="shared" si="32"/>
        <v>2.0742967820164604E-2</v>
      </c>
      <c r="AQ22" s="5"/>
      <c r="AR22" s="173"/>
      <c r="AS22" s="181"/>
      <c r="AT22" s="20" t="s">
        <v>81</v>
      </c>
      <c r="AU22" s="97">
        <f>$E$12*AU20</f>
        <v>0.42857142857142855</v>
      </c>
      <c r="AV22" s="97">
        <f t="shared" ref="AV22:BD22" si="33">$E$12*AV20</f>
        <v>0.30612244897959184</v>
      </c>
      <c r="AW22" s="97">
        <f t="shared" si="33"/>
        <v>0.21865889212827994</v>
      </c>
      <c r="AX22" s="97">
        <f t="shared" si="33"/>
        <v>0.15618492294877129</v>
      </c>
      <c r="AY22" s="97">
        <f t="shared" si="33"/>
        <v>0.1115606592491224</v>
      </c>
      <c r="AZ22" s="97">
        <f t="shared" si="33"/>
        <v>7.9686185177944568E-2</v>
      </c>
      <c r="BA22" s="97">
        <f t="shared" si="33"/>
        <v>5.6918703698531858E-2</v>
      </c>
      <c r="BB22" s="97">
        <f t="shared" si="33"/>
        <v>4.0656216927522804E-2</v>
      </c>
      <c r="BC22" s="97">
        <f t="shared" si="33"/>
        <v>2.9040154948230479E-2</v>
      </c>
      <c r="BD22" s="97">
        <f t="shared" si="33"/>
        <v>2.0742967820164604E-2</v>
      </c>
      <c r="BE22" s="5"/>
      <c r="BF22" s="173"/>
      <c r="BG22" s="181"/>
      <c r="BH22" s="20" t="s">
        <v>81</v>
      </c>
      <c r="BI22" s="97">
        <f>$E$12*BI20</f>
        <v>0.42857142857142855</v>
      </c>
      <c r="BJ22" s="97">
        <f t="shared" ref="BJ22:BR22" si="34">$E$12*BJ20</f>
        <v>0.30612244897959184</v>
      </c>
      <c r="BK22" s="97">
        <f t="shared" si="34"/>
        <v>0.21865889212827994</v>
      </c>
      <c r="BL22" s="97">
        <f t="shared" si="34"/>
        <v>0.15618492294877129</v>
      </c>
      <c r="BM22" s="97">
        <f t="shared" si="34"/>
        <v>0.1115606592491224</v>
      </c>
      <c r="BN22" s="97">
        <f t="shared" si="34"/>
        <v>7.9686185177944568E-2</v>
      </c>
      <c r="BO22" s="97">
        <f t="shared" si="34"/>
        <v>5.6918703698531858E-2</v>
      </c>
      <c r="BP22" s="97">
        <f t="shared" si="34"/>
        <v>4.0656216927522804E-2</v>
      </c>
      <c r="BQ22" s="97">
        <f t="shared" si="34"/>
        <v>2.9040154948230479E-2</v>
      </c>
      <c r="BR22" s="97">
        <f t="shared" si="34"/>
        <v>2.0742967820164604E-2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0.24421967037543882</v>
      </c>
      <c r="J23" s="27"/>
      <c r="K23" s="27"/>
      <c r="L23" s="27"/>
      <c r="M23" s="27"/>
      <c r="N23" s="97">
        <f>SUM(E22:N22)/10</f>
        <v>0.14481425804495887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0.24421967037543882</v>
      </c>
      <c r="X23" s="27"/>
      <c r="Y23" s="27"/>
      <c r="Z23" s="27"/>
      <c r="AA23" s="27"/>
      <c r="AB23" s="97">
        <f>SUM(S22:AB22)/10</f>
        <v>0.14481425804495887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0.24421967037543882</v>
      </c>
      <c r="AL23" s="27"/>
      <c r="AM23" s="27"/>
      <c r="AN23" s="27"/>
      <c r="AO23" s="27"/>
      <c r="AP23" s="97">
        <f>SUM(AG22:AP22)/10</f>
        <v>0.14481425804495887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0.24421967037543882</v>
      </c>
      <c r="AZ23" s="27"/>
      <c r="BA23" s="27"/>
      <c r="BB23" s="27"/>
      <c r="BC23" s="27"/>
      <c r="BD23" s="97">
        <f>SUM(AU22:BD22)/10</f>
        <v>0.14481425804495887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0.24421967037543882</v>
      </c>
      <c r="BN23" s="27"/>
      <c r="BO23" s="27"/>
      <c r="BP23" s="27"/>
      <c r="BQ23" s="27"/>
      <c r="BR23" s="97">
        <f>SUM(BI22:BR22)/10</f>
        <v>0.14481425804495887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0.71428571428571419</v>
      </c>
      <c r="F24" s="18">
        <f t="shared" ref="F24:N24" si="35">F20+F22</f>
        <v>0.51020408163265307</v>
      </c>
      <c r="G24" s="18">
        <f t="shared" si="35"/>
        <v>0.36443148688046656</v>
      </c>
      <c r="H24" s="18">
        <f t="shared" si="35"/>
        <v>0.26030820491461881</v>
      </c>
      <c r="I24" s="18">
        <f t="shared" si="35"/>
        <v>0.18593443208187066</v>
      </c>
      <c r="J24" s="18">
        <f t="shared" si="35"/>
        <v>0.13281030862990761</v>
      </c>
      <c r="K24" s="18">
        <f t="shared" si="35"/>
        <v>9.4864506164219764E-2</v>
      </c>
      <c r="L24" s="18">
        <f t="shared" si="35"/>
        <v>6.7760361545871339E-2</v>
      </c>
      <c r="M24" s="18">
        <f t="shared" si="35"/>
        <v>4.8400258247050798E-2</v>
      </c>
      <c r="N24" s="18">
        <f t="shared" si="35"/>
        <v>3.4571613033607673E-2</v>
      </c>
      <c r="P24" s="173"/>
      <c r="Q24" s="181"/>
      <c r="R24" s="16" t="s">
        <v>83</v>
      </c>
      <c r="S24" s="18">
        <f>S20+S22</f>
        <v>0.71428571428571419</v>
      </c>
      <c r="T24" s="18">
        <f t="shared" ref="T24:AB24" si="36">T20+T22</f>
        <v>0.51020408163265307</v>
      </c>
      <c r="U24" s="18">
        <f t="shared" si="36"/>
        <v>0.36443148688046656</v>
      </c>
      <c r="V24" s="18">
        <f t="shared" si="36"/>
        <v>0.26030820491461881</v>
      </c>
      <c r="W24" s="18">
        <f t="shared" si="36"/>
        <v>0.18593443208187066</v>
      </c>
      <c r="X24" s="18">
        <f t="shared" si="36"/>
        <v>0.13281030862990761</v>
      </c>
      <c r="Y24" s="18">
        <f t="shared" si="36"/>
        <v>9.4864506164219764E-2</v>
      </c>
      <c r="Z24" s="18">
        <f t="shared" si="36"/>
        <v>6.7760361545871339E-2</v>
      </c>
      <c r="AA24" s="18">
        <f t="shared" si="36"/>
        <v>4.8400258247050798E-2</v>
      </c>
      <c r="AB24" s="18">
        <f t="shared" si="36"/>
        <v>3.4571613033607673E-2</v>
      </c>
      <c r="AC24" s="5"/>
      <c r="AD24" s="173"/>
      <c r="AE24" s="181"/>
      <c r="AF24" s="16" t="s">
        <v>83</v>
      </c>
      <c r="AG24" s="18">
        <f>AG20+AG22</f>
        <v>0.71428571428571419</v>
      </c>
      <c r="AH24" s="18">
        <f t="shared" ref="AH24:AP24" si="37">AH20+AH22</f>
        <v>0.51020408163265307</v>
      </c>
      <c r="AI24" s="18">
        <f t="shared" si="37"/>
        <v>0.36443148688046656</v>
      </c>
      <c r="AJ24" s="18">
        <f t="shared" si="37"/>
        <v>0.26030820491461881</v>
      </c>
      <c r="AK24" s="18">
        <f t="shared" si="37"/>
        <v>0.18593443208187066</v>
      </c>
      <c r="AL24" s="18">
        <f t="shared" si="37"/>
        <v>0.13281030862990761</v>
      </c>
      <c r="AM24" s="18">
        <f t="shared" si="37"/>
        <v>9.4864506164219764E-2</v>
      </c>
      <c r="AN24" s="18">
        <f t="shared" si="37"/>
        <v>6.7760361545871339E-2</v>
      </c>
      <c r="AO24" s="18">
        <f t="shared" si="37"/>
        <v>4.8400258247050798E-2</v>
      </c>
      <c r="AP24" s="18">
        <f t="shared" si="37"/>
        <v>3.4571613033607673E-2</v>
      </c>
      <c r="AQ24" s="5"/>
      <c r="AR24" s="173"/>
      <c r="AS24" s="181"/>
      <c r="AT24" s="16" t="s">
        <v>83</v>
      </c>
      <c r="AU24" s="18">
        <f>AU20+AU22</f>
        <v>0.71428571428571419</v>
      </c>
      <c r="AV24" s="18">
        <f t="shared" ref="AV24:BD24" si="38">AV20+AV22</f>
        <v>0.51020408163265307</v>
      </c>
      <c r="AW24" s="18">
        <f t="shared" si="38"/>
        <v>0.36443148688046656</v>
      </c>
      <c r="AX24" s="18">
        <f t="shared" si="38"/>
        <v>0.26030820491461881</v>
      </c>
      <c r="AY24" s="18">
        <f t="shared" si="38"/>
        <v>0.18593443208187066</v>
      </c>
      <c r="AZ24" s="18">
        <f t="shared" si="38"/>
        <v>0.13281030862990761</v>
      </c>
      <c r="BA24" s="18">
        <f t="shared" si="38"/>
        <v>9.4864506164219764E-2</v>
      </c>
      <c r="BB24" s="18">
        <f t="shared" si="38"/>
        <v>6.7760361545871339E-2</v>
      </c>
      <c r="BC24" s="18">
        <f t="shared" si="38"/>
        <v>4.8400258247050798E-2</v>
      </c>
      <c r="BD24" s="18">
        <f t="shared" si="38"/>
        <v>3.4571613033607673E-2</v>
      </c>
      <c r="BE24" s="5"/>
      <c r="BF24" s="173"/>
      <c r="BG24" s="181"/>
      <c r="BH24" s="16" t="s">
        <v>83</v>
      </c>
      <c r="BI24" s="18">
        <f>BI20+BI22</f>
        <v>0.71428571428571419</v>
      </c>
      <c r="BJ24" s="18">
        <f t="shared" ref="BJ24:BR24" si="39">BJ20+BJ22</f>
        <v>0.51020408163265307</v>
      </c>
      <c r="BK24" s="18">
        <f t="shared" si="39"/>
        <v>0.36443148688046656</v>
      </c>
      <c r="BL24" s="18">
        <f t="shared" si="39"/>
        <v>0.26030820491461881</v>
      </c>
      <c r="BM24" s="18">
        <f t="shared" si="39"/>
        <v>0.18593443208187066</v>
      </c>
      <c r="BN24" s="18">
        <f t="shared" si="39"/>
        <v>0.13281030862990761</v>
      </c>
      <c r="BO24" s="18">
        <f t="shared" si="39"/>
        <v>9.4864506164219764E-2</v>
      </c>
      <c r="BP24" s="18">
        <f t="shared" si="39"/>
        <v>6.7760361545871339E-2</v>
      </c>
      <c r="BQ24" s="18">
        <f t="shared" si="39"/>
        <v>4.8400258247050798E-2</v>
      </c>
      <c r="BR24" s="18">
        <f t="shared" si="39"/>
        <v>3.4571613033607673E-2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0.40703278395906467</v>
      </c>
      <c r="J25" s="17"/>
      <c r="K25" s="17"/>
      <c r="L25" s="17"/>
      <c r="M25" s="17"/>
      <c r="N25" s="18">
        <f>SUM(E24:N24)/10</f>
        <v>0.24135709674159803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0.40703278395906467</v>
      </c>
      <c r="X25" s="17"/>
      <c r="Y25" s="17"/>
      <c r="Z25" s="17"/>
      <c r="AA25" s="17"/>
      <c r="AB25" s="18">
        <f>SUM(S24:AB24)/10</f>
        <v>0.24135709674159803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0.40703278395906467</v>
      </c>
      <c r="AL25" s="17"/>
      <c r="AM25" s="17"/>
      <c r="AN25" s="17"/>
      <c r="AO25" s="17"/>
      <c r="AP25" s="18">
        <f>SUM(AG24:AP24)/10</f>
        <v>0.24135709674159803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0.40703278395906467</v>
      </c>
      <c r="AZ25" s="17"/>
      <c r="BA25" s="17"/>
      <c r="BB25" s="17"/>
      <c r="BC25" s="17"/>
      <c r="BD25" s="18">
        <f>SUM(AU24:BD24)/10</f>
        <v>0.24135709674159803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0.40703278395906467</v>
      </c>
      <c r="BN25" s="17"/>
      <c r="BO25" s="17"/>
      <c r="BP25" s="17"/>
      <c r="BQ25" s="17"/>
      <c r="BR25" s="18">
        <f>SUM(BI24:BR24)/10</f>
        <v>0.24135709674159803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3.2142857142857147E-2</v>
      </c>
      <c r="F26" s="18">
        <f>((1+$E$12)*$E$5)+($E$5*F19)</f>
        <v>3.0102040816326531E-2</v>
      </c>
      <c r="G26" s="18">
        <f t="shared" ref="G26:N26" si="40">((1+$E$12)*$E$5)+($E$5*G19)</f>
        <v>2.8644314868804664E-2</v>
      </c>
      <c r="H26" s="18">
        <f t="shared" si="40"/>
        <v>2.7603082049146192E-2</v>
      </c>
      <c r="I26" s="18">
        <f t="shared" si="40"/>
        <v>2.6859344320818709E-2</v>
      </c>
      <c r="J26" s="18">
        <f t="shared" si="40"/>
        <v>2.6328103086299078E-2</v>
      </c>
      <c r="K26" s="18">
        <f t="shared" si="40"/>
        <v>2.5948645061642198E-2</v>
      </c>
      <c r="L26" s="18">
        <f t="shared" si="40"/>
        <v>2.5677603615458712E-2</v>
      </c>
      <c r="M26" s="18">
        <f t="shared" si="40"/>
        <v>2.5484002582470511E-2</v>
      </c>
      <c r="N26" s="18">
        <f t="shared" si="40"/>
        <v>2.534571613033608E-2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3.2142857142857147E-2</v>
      </c>
      <c r="T26" s="18">
        <f>((1+$E$12)*$E$5)+($E$5*T19)</f>
        <v>3.0102040816326531E-2</v>
      </c>
      <c r="U26" s="18">
        <f t="shared" ref="U26:AB26" si="41">((1+$E$12)*$E$5)+($E$5*U19)</f>
        <v>2.8644314868804664E-2</v>
      </c>
      <c r="V26" s="18">
        <f t="shared" si="41"/>
        <v>2.7603082049146192E-2</v>
      </c>
      <c r="W26" s="18">
        <f t="shared" si="41"/>
        <v>2.6859344320818709E-2</v>
      </c>
      <c r="X26" s="18">
        <f t="shared" si="41"/>
        <v>2.6328103086299078E-2</v>
      </c>
      <c r="Y26" s="18">
        <f t="shared" si="41"/>
        <v>2.5948645061642198E-2</v>
      </c>
      <c r="Z26" s="18">
        <f t="shared" si="41"/>
        <v>2.5677603615458712E-2</v>
      </c>
      <c r="AA26" s="18">
        <f t="shared" si="41"/>
        <v>2.5484002582470511E-2</v>
      </c>
      <c r="AB26" s="18">
        <f t="shared" si="41"/>
        <v>2.534571613033608E-2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3.2142857142857147E-2</v>
      </c>
      <c r="AH26" s="18">
        <f>((1+$E$12)*$E$5)+($E$5*AH19)</f>
        <v>3.0102040816326531E-2</v>
      </c>
      <c r="AI26" s="18">
        <f t="shared" ref="AI26:AP26" si="42">((1+$E$12)*$E$5)+($E$5*AI19)</f>
        <v>2.8644314868804664E-2</v>
      </c>
      <c r="AJ26" s="18">
        <f t="shared" si="42"/>
        <v>2.7603082049146192E-2</v>
      </c>
      <c r="AK26" s="18">
        <f t="shared" si="42"/>
        <v>2.6859344320818709E-2</v>
      </c>
      <c r="AL26" s="18">
        <f t="shared" si="42"/>
        <v>2.6328103086299078E-2</v>
      </c>
      <c r="AM26" s="18">
        <f t="shared" si="42"/>
        <v>2.5948645061642198E-2</v>
      </c>
      <c r="AN26" s="18">
        <f t="shared" si="42"/>
        <v>2.5677603615458712E-2</v>
      </c>
      <c r="AO26" s="18">
        <f t="shared" si="42"/>
        <v>2.5484002582470511E-2</v>
      </c>
      <c r="AP26" s="18">
        <f t="shared" si="42"/>
        <v>2.534571613033608E-2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3.2142857142857147E-2</v>
      </c>
      <c r="AV26" s="18">
        <f>((1+$E$12)*$E$5)+($E$5*AV19)</f>
        <v>3.0102040816326531E-2</v>
      </c>
      <c r="AW26" s="18">
        <f t="shared" ref="AW26:BD26" si="43">((1+$E$12)*$E$5)+($E$5*AW19)</f>
        <v>2.8644314868804664E-2</v>
      </c>
      <c r="AX26" s="18">
        <f t="shared" si="43"/>
        <v>2.7603082049146192E-2</v>
      </c>
      <c r="AY26" s="18">
        <f t="shared" si="43"/>
        <v>2.6859344320818709E-2</v>
      </c>
      <c r="AZ26" s="18">
        <f t="shared" si="43"/>
        <v>2.6328103086299078E-2</v>
      </c>
      <c r="BA26" s="18">
        <f t="shared" si="43"/>
        <v>2.5948645061642198E-2</v>
      </c>
      <c r="BB26" s="18">
        <f t="shared" si="43"/>
        <v>2.5677603615458712E-2</v>
      </c>
      <c r="BC26" s="18">
        <f t="shared" si="43"/>
        <v>2.5484002582470511E-2</v>
      </c>
      <c r="BD26" s="18">
        <f t="shared" si="43"/>
        <v>2.534571613033608E-2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3.2142857142857147E-2</v>
      </c>
      <c r="BJ26" s="18">
        <f>((1+$E$12)*$E$5)+($E$5*BJ19)</f>
        <v>3.0102040816326531E-2</v>
      </c>
      <c r="BK26" s="18">
        <f t="shared" ref="BK26:BR26" si="44">((1+$E$12)*$E$5)+($E$5*BK19)</f>
        <v>2.8644314868804664E-2</v>
      </c>
      <c r="BL26" s="18">
        <f t="shared" si="44"/>
        <v>2.7603082049146192E-2</v>
      </c>
      <c r="BM26" s="18">
        <f t="shared" si="44"/>
        <v>2.6859344320818709E-2</v>
      </c>
      <c r="BN26" s="18">
        <f t="shared" si="44"/>
        <v>2.6328103086299078E-2</v>
      </c>
      <c r="BO26" s="18">
        <f t="shared" si="44"/>
        <v>2.5948645061642198E-2</v>
      </c>
      <c r="BP26" s="18">
        <f t="shared" si="44"/>
        <v>2.5677603615458712E-2</v>
      </c>
      <c r="BQ26" s="18">
        <f t="shared" si="44"/>
        <v>2.5484002582470511E-2</v>
      </c>
      <c r="BR26" s="18">
        <f t="shared" si="44"/>
        <v>2.534571613033608E-2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2.9070327839590647E-2</v>
      </c>
      <c r="J27" s="17"/>
      <c r="K27" s="17"/>
      <c r="L27" s="17"/>
      <c r="M27" s="17"/>
      <c r="N27" s="18">
        <f>SUM(E26:N26)/10</f>
        <v>2.7413570967415979E-2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2.9070327839590647E-2</v>
      </c>
      <c r="X27" s="17"/>
      <c r="Y27" s="17"/>
      <c r="Z27" s="17"/>
      <c r="AA27" s="17"/>
      <c r="AB27" s="18">
        <f>SUM(S26:AB26)/10</f>
        <v>2.7413570967415979E-2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2.9070327839590647E-2</v>
      </c>
      <c r="AL27" s="17"/>
      <c r="AM27" s="17"/>
      <c r="AN27" s="17"/>
      <c r="AO27" s="17"/>
      <c r="AP27" s="18">
        <f>SUM(AG26:AP26)/10</f>
        <v>2.7413570967415979E-2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2.9070327839590647E-2</v>
      </c>
      <c r="AZ27" s="17"/>
      <c r="BA27" s="17"/>
      <c r="BB27" s="17"/>
      <c r="BC27" s="17"/>
      <c r="BD27" s="18">
        <f>SUM(AU26:BD26)/10</f>
        <v>2.7413570967415979E-2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2.9070327839590647E-2</v>
      </c>
      <c r="BN27" s="17"/>
      <c r="BO27" s="17"/>
      <c r="BP27" s="17"/>
      <c r="BQ27" s="17"/>
      <c r="BR27" s="18">
        <f>SUM(BI26:BR26)/10</f>
        <v>2.7413570967415979E-2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3.2142857142857147E-2</v>
      </c>
      <c r="F28" s="97">
        <f t="shared" ref="F28:N28" si="45">E28+F26</f>
        <v>6.2244897959183677E-2</v>
      </c>
      <c r="G28" s="97">
        <f t="shared" si="45"/>
        <v>9.0889212827988342E-2</v>
      </c>
      <c r="H28" s="97">
        <f t="shared" si="45"/>
        <v>0.11849229487713453</v>
      </c>
      <c r="I28" s="97">
        <f t="shared" si="45"/>
        <v>0.14535163919795324</v>
      </c>
      <c r="J28" s="97">
        <f t="shared" si="45"/>
        <v>0.17167974228425231</v>
      </c>
      <c r="K28" s="97">
        <f t="shared" si="45"/>
        <v>0.1976283873458945</v>
      </c>
      <c r="L28" s="97">
        <f t="shared" si="45"/>
        <v>0.2233059909613532</v>
      </c>
      <c r="M28" s="97">
        <f t="shared" si="45"/>
        <v>0.24878999354382372</v>
      </c>
      <c r="N28" s="97">
        <f t="shared" si="45"/>
        <v>0.27413570967415979</v>
      </c>
      <c r="P28" s="173"/>
      <c r="Q28" s="181"/>
      <c r="R28" s="20" t="s">
        <v>53</v>
      </c>
      <c r="S28" s="97">
        <f>S26</f>
        <v>3.2142857142857147E-2</v>
      </c>
      <c r="T28" s="97">
        <f t="shared" ref="T28:AB28" si="46">S28+T26</f>
        <v>6.2244897959183677E-2</v>
      </c>
      <c r="U28" s="97">
        <f t="shared" si="46"/>
        <v>9.0889212827988342E-2</v>
      </c>
      <c r="V28" s="97">
        <f t="shared" si="46"/>
        <v>0.11849229487713453</v>
      </c>
      <c r="W28" s="97">
        <f t="shared" si="46"/>
        <v>0.14535163919795324</v>
      </c>
      <c r="X28" s="97">
        <f t="shared" si="46"/>
        <v>0.17167974228425231</v>
      </c>
      <c r="Y28" s="97">
        <f t="shared" si="46"/>
        <v>0.1976283873458945</v>
      </c>
      <c r="Z28" s="97">
        <f t="shared" si="46"/>
        <v>0.2233059909613532</v>
      </c>
      <c r="AA28" s="97">
        <f t="shared" si="46"/>
        <v>0.24878999354382372</v>
      </c>
      <c r="AB28" s="97">
        <f t="shared" si="46"/>
        <v>0.27413570967415979</v>
      </c>
      <c r="AC28" s="5"/>
      <c r="AD28" s="173"/>
      <c r="AE28" s="181"/>
      <c r="AF28" s="20" t="s">
        <v>53</v>
      </c>
      <c r="AG28" s="97">
        <f>AG26</f>
        <v>3.2142857142857147E-2</v>
      </c>
      <c r="AH28" s="97">
        <f t="shared" ref="AH28:AP28" si="47">AG28+AH26</f>
        <v>6.2244897959183677E-2</v>
      </c>
      <c r="AI28" s="97">
        <f t="shared" si="47"/>
        <v>9.0889212827988342E-2</v>
      </c>
      <c r="AJ28" s="97">
        <f t="shared" si="47"/>
        <v>0.11849229487713453</v>
      </c>
      <c r="AK28" s="97">
        <f t="shared" si="47"/>
        <v>0.14535163919795324</v>
      </c>
      <c r="AL28" s="97">
        <f t="shared" si="47"/>
        <v>0.17167974228425231</v>
      </c>
      <c r="AM28" s="97">
        <f t="shared" si="47"/>
        <v>0.1976283873458945</v>
      </c>
      <c r="AN28" s="97">
        <f t="shared" si="47"/>
        <v>0.2233059909613532</v>
      </c>
      <c r="AO28" s="97">
        <f t="shared" si="47"/>
        <v>0.24878999354382372</v>
      </c>
      <c r="AP28" s="97">
        <f t="shared" si="47"/>
        <v>0.27413570967415979</v>
      </c>
      <c r="AQ28" s="5"/>
      <c r="AR28" s="173"/>
      <c r="AS28" s="181"/>
      <c r="AT28" s="20" t="s">
        <v>53</v>
      </c>
      <c r="AU28" s="97">
        <f>AU26</f>
        <v>3.2142857142857147E-2</v>
      </c>
      <c r="AV28" s="97">
        <f t="shared" ref="AV28:BD28" si="48">AU28+AV26</f>
        <v>6.2244897959183677E-2</v>
      </c>
      <c r="AW28" s="97">
        <f t="shared" si="48"/>
        <v>9.0889212827988342E-2</v>
      </c>
      <c r="AX28" s="97">
        <f t="shared" si="48"/>
        <v>0.11849229487713453</v>
      </c>
      <c r="AY28" s="97">
        <f t="shared" si="48"/>
        <v>0.14535163919795324</v>
      </c>
      <c r="AZ28" s="97">
        <f t="shared" si="48"/>
        <v>0.17167974228425231</v>
      </c>
      <c r="BA28" s="97">
        <f t="shared" si="48"/>
        <v>0.1976283873458945</v>
      </c>
      <c r="BB28" s="97">
        <f t="shared" si="48"/>
        <v>0.2233059909613532</v>
      </c>
      <c r="BC28" s="97">
        <f t="shared" si="48"/>
        <v>0.24878999354382372</v>
      </c>
      <c r="BD28" s="97">
        <f t="shared" si="48"/>
        <v>0.27413570967415979</v>
      </c>
      <c r="BE28" s="5"/>
      <c r="BF28" s="173"/>
      <c r="BG28" s="181"/>
      <c r="BH28" s="20" t="s">
        <v>53</v>
      </c>
      <c r="BI28" s="97">
        <f>BI26</f>
        <v>3.2142857142857147E-2</v>
      </c>
      <c r="BJ28" s="97">
        <f t="shared" ref="BJ28:BR28" si="49">BI28+BJ26</f>
        <v>6.2244897959183677E-2</v>
      </c>
      <c r="BK28" s="97">
        <f t="shared" si="49"/>
        <v>9.0889212827988342E-2</v>
      </c>
      <c r="BL28" s="97">
        <f t="shared" si="49"/>
        <v>0.11849229487713453</v>
      </c>
      <c r="BM28" s="97">
        <f t="shared" si="49"/>
        <v>0.14535163919795324</v>
      </c>
      <c r="BN28" s="97">
        <f t="shared" si="49"/>
        <v>0.17167974228425231</v>
      </c>
      <c r="BO28" s="97">
        <f t="shared" si="49"/>
        <v>0.1976283873458945</v>
      </c>
      <c r="BP28" s="97">
        <f t="shared" si="49"/>
        <v>0.2233059909613532</v>
      </c>
      <c r="BQ28" s="97">
        <f t="shared" si="49"/>
        <v>0.24878999354382372</v>
      </c>
      <c r="BR28" s="97">
        <f t="shared" si="49"/>
        <v>0.27413570967415979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3.5000000000000003E-2</v>
      </c>
      <c r="F29" s="97">
        <f t="shared" ref="F29:N29" si="50">((1+$E$12)*$E$5)+$E$5</f>
        <v>3.5000000000000003E-2</v>
      </c>
      <c r="G29" s="97">
        <f t="shared" si="50"/>
        <v>3.5000000000000003E-2</v>
      </c>
      <c r="H29" s="97">
        <f t="shared" si="50"/>
        <v>3.5000000000000003E-2</v>
      </c>
      <c r="I29" s="97">
        <f t="shared" si="50"/>
        <v>3.5000000000000003E-2</v>
      </c>
      <c r="J29" s="97">
        <f t="shared" si="50"/>
        <v>3.5000000000000003E-2</v>
      </c>
      <c r="K29" s="97">
        <f t="shared" si="50"/>
        <v>3.5000000000000003E-2</v>
      </c>
      <c r="L29" s="97">
        <f t="shared" si="50"/>
        <v>3.5000000000000003E-2</v>
      </c>
      <c r="M29" s="97">
        <f t="shared" si="50"/>
        <v>3.5000000000000003E-2</v>
      </c>
      <c r="N29" s="97">
        <f t="shared" si="50"/>
        <v>3.5000000000000003E-2</v>
      </c>
      <c r="O29" s="12"/>
      <c r="P29" s="173"/>
      <c r="Q29" s="181"/>
      <c r="R29" s="20" t="s">
        <v>107</v>
      </c>
      <c r="S29" s="97">
        <f>((1+$E$12)*$E$5)+$E$5</f>
        <v>3.5000000000000003E-2</v>
      </c>
      <c r="T29" s="97">
        <f t="shared" ref="T29:AB29" si="51">((1+$E$12)*$E$5)+$E$5</f>
        <v>3.5000000000000003E-2</v>
      </c>
      <c r="U29" s="97">
        <f t="shared" si="51"/>
        <v>3.5000000000000003E-2</v>
      </c>
      <c r="V29" s="97">
        <f t="shared" si="51"/>
        <v>3.5000000000000003E-2</v>
      </c>
      <c r="W29" s="97">
        <f t="shared" si="51"/>
        <v>3.5000000000000003E-2</v>
      </c>
      <c r="X29" s="97">
        <f t="shared" si="51"/>
        <v>3.5000000000000003E-2</v>
      </c>
      <c r="Y29" s="97">
        <f t="shared" si="51"/>
        <v>3.5000000000000003E-2</v>
      </c>
      <c r="Z29" s="97">
        <f t="shared" si="51"/>
        <v>3.5000000000000003E-2</v>
      </c>
      <c r="AA29" s="97">
        <f t="shared" si="51"/>
        <v>3.5000000000000003E-2</v>
      </c>
      <c r="AB29" s="97">
        <f t="shared" si="51"/>
        <v>3.5000000000000003E-2</v>
      </c>
      <c r="AC29" s="12"/>
      <c r="AD29" s="173"/>
      <c r="AE29" s="181"/>
      <c r="AF29" s="20" t="s">
        <v>107</v>
      </c>
      <c r="AG29" s="97">
        <f>((1+$E$12)*$E$5)+$E$5</f>
        <v>3.5000000000000003E-2</v>
      </c>
      <c r="AH29" s="97">
        <f t="shared" ref="AH29:AP29" si="52">((1+$E$12)*$E$5)+$E$5</f>
        <v>3.5000000000000003E-2</v>
      </c>
      <c r="AI29" s="97">
        <f t="shared" si="52"/>
        <v>3.5000000000000003E-2</v>
      </c>
      <c r="AJ29" s="97">
        <f t="shared" si="52"/>
        <v>3.5000000000000003E-2</v>
      </c>
      <c r="AK29" s="97">
        <f t="shared" si="52"/>
        <v>3.5000000000000003E-2</v>
      </c>
      <c r="AL29" s="97">
        <f t="shared" si="52"/>
        <v>3.5000000000000003E-2</v>
      </c>
      <c r="AM29" s="97">
        <f t="shared" si="52"/>
        <v>3.5000000000000003E-2</v>
      </c>
      <c r="AN29" s="97">
        <f t="shared" si="52"/>
        <v>3.5000000000000003E-2</v>
      </c>
      <c r="AO29" s="97">
        <f t="shared" si="52"/>
        <v>3.5000000000000003E-2</v>
      </c>
      <c r="AP29" s="97">
        <f t="shared" si="52"/>
        <v>3.5000000000000003E-2</v>
      </c>
      <c r="AQ29" s="12"/>
      <c r="AR29" s="173"/>
      <c r="AS29" s="181"/>
      <c r="AT29" s="20" t="s">
        <v>107</v>
      </c>
      <c r="AU29" s="97">
        <f>((1+$E$12)*$E$5)+$E$5</f>
        <v>3.5000000000000003E-2</v>
      </c>
      <c r="AV29" s="97">
        <f t="shared" ref="AV29:BD29" si="53">((1+$E$12)*$E$5)+$E$5</f>
        <v>3.5000000000000003E-2</v>
      </c>
      <c r="AW29" s="97">
        <f t="shared" si="53"/>
        <v>3.5000000000000003E-2</v>
      </c>
      <c r="AX29" s="97">
        <f t="shared" si="53"/>
        <v>3.5000000000000003E-2</v>
      </c>
      <c r="AY29" s="97">
        <f t="shared" si="53"/>
        <v>3.5000000000000003E-2</v>
      </c>
      <c r="AZ29" s="97">
        <f t="shared" si="53"/>
        <v>3.5000000000000003E-2</v>
      </c>
      <c r="BA29" s="97">
        <f t="shared" si="53"/>
        <v>3.5000000000000003E-2</v>
      </c>
      <c r="BB29" s="97">
        <f t="shared" si="53"/>
        <v>3.5000000000000003E-2</v>
      </c>
      <c r="BC29" s="97">
        <f t="shared" si="53"/>
        <v>3.5000000000000003E-2</v>
      </c>
      <c r="BD29" s="97">
        <f t="shared" si="53"/>
        <v>3.5000000000000003E-2</v>
      </c>
      <c r="BE29" s="12"/>
      <c r="BF29" s="173"/>
      <c r="BG29" s="181"/>
      <c r="BH29" s="20" t="s">
        <v>107</v>
      </c>
      <c r="BI29" s="97">
        <f>((1+$E$12)*$E$5)+$E$5</f>
        <v>3.5000000000000003E-2</v>
      </c>
      <c r="BJ29" s="97">
        <f t="shared" ref="BJ29:BR29" si="54">((1+$E$12)*$E$5)+$E$5</f>
        <v>3.5000000000000003E-2</v>
      </c>
      <c r="BK29" s="97">
        <f t="shared" si="54"/>
        <v>3.5000000000000003E-2</v>
      </c>
      <c r="BL29" s="97">
        <f t="shared" si="54"/>
        <v>3.5000000000000003E-2</v>
      </c>
      <c r="BM29" s="97">
        <f t="shared" si="54"/>
        <v>3.5000000000000003E-2</v>
      </c>
      <c r="BN29" s="97">
        <f t="shared" si="54"/>
        <v>3.5000000000000003E-2</v>
      </c>
      <c r="BO29" s="97">
        <f t="shared" si="54"/>
        <v>3.5000000000000003E-2</v>
      </c>
      <c r="BP29" s="97">
        <f t="shared" si="54"/>
        <v>3.5000000000000003E-2</v>
      </c>
      <c r="BQ29" s="97">
        <f t="shared" si="54"/>
        <v>3.5000000000000003E-2</v>
      </c>
      <c r="BR29" s="97">
        <f t="shared" si="54"/>
        <v>3.5000000000000003E-2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3.5000000000000003E-2</v>
      </c>
      <c r="F30" s="97">
        <f>E30+F29</f>
        <v>7.0000000000000007E-2</v>
      </c>
      <c r="G30" s="97">
        <f t="shared" ref="G30:N30" si="55">F30+G29</f>
        <v>0.10500000000000001</v>
      </c>
      <c r="H30" s="97">
        <f t="shared" si="55"/>
        <v>0.14000000000000001</v>
      </c>
      <c r="I30" s="97">
        <f t="shared" si="55"/>
        <v>0.17500000000000002</v>
      </c>
      <c r="J30" s="97">
        <f t="shared" si="55"/>
        <v>0.21000000000000002</v>
      </c>
      <c r="K30" s="97">
        <f t="shared" si="55"/>
        <v>0.24500000000000002</v>
      </c>
      <c r="L30" s="97">
        <f t="shared" si="55"/>
        <v>0.28000000000000003</v>
      </c>
      <c r="M30" s="97">
        <f t="shared" si="55"/>
        <v>0.31500000000000006</v>
      </c>
      <c r="N30" s="97">
        <f t="shared" si="55"/>
        <v>0.35000000000000009</v>
      </c>
      <c r="O30" s="12"/>
      <c r="P30" s="164"/>
      <c r="Q30" s="182"/>
      <c r="R30" s="20" t="s">
        <v>108</v>
      </c>
      <c r="S30" s="97">
        <f>S29</f>
        <v>3.5000000000000003E-2</v>
      </c>
      <c r="T30" s="97">
        <f>S30+T29</f>
        <v>7.0000000000000007E-2</v>
      </c>
      <c r="U30" s="97">
        <f t="shared" ref="U30:AB30" si="56">T30+U29</f>
        <v>0.10500000000000001</v>
      </c>
      <c r="V30" s="97">
        <f t="shared" si="56"/>
        <v>0.14000000000000001</v>
      </c>
      <c r="W30" s="97">
        <f t="shared" si="56"/>
        <v>0.17500000000000002</v>
      </c>
      <c r="X30" s="97">
        <f t="shared" si="56"/>
        <v>0.21000000000000002</v>
      </c>
      <c r="Y30" s="97">
        <f t="shared" si="56"/>
        <v>0.24500000000000002</v>
      </c>
      <c r="Z30" s="97">
        <f t="shared" si="56"/>
        <v>0.28000000000000003</v>
      </c>
      <c r="AA30" s="97">
        <f t="shared" si="56"/>
        <v>0.31500000000000006</v>
      </c>
      <c r="AB30" s="97">
        <f t="shared" si="56"/>
        <v>0.35000000000000009</v>
      </c>
      <c r="AC30" s="12"/>
      <c r="AD30" s="164"/>
      <c r="AE30" s="182"/>
      <c r="AF30" s="20" t="s">
        <v>108</v>
      </c>
      <c r="AG30" s="97">
        <f>AG29</f>
        <v>3.5000000000000003E-2</v>
      </c>
      <c r="AH30" s="97">
        <f>AG30+AH29</f>
        <v>7.0000000000000007E-2</v>
      </c>
      <c r="AI30" s="97">
        <f t="shared" ref="AI30:AP30" si="57">AH30+AI29</f>
        <v>0.10500000000000001</v>
      </c>
      <c r="AJ30" s="97">
        <f t="shared" si="57"/>
        <v>0.14000000000000001</v>
      </c>
      <c r="AK30" s="97">
        <f t="shared" si="57"/>
        <v>0.17500000000000002</v>
      </c>
      <c r="AL30" s="97">
        <f t="shared" si="57"/>
        <v>0.21000000000000002</v>
      </c>
      <c r="AM30" s="97">
        <f t="shared" si="57"/>
        <v>0.24500000000000002</v>
      </c>
      <c r="AN30" s="97">
        <f t="shared" si="57"/>
        <v>0.28000000000000003</v>
      </c>
      <c r="AO30" s="97">
        <f t="shared" si="57"/>
        <v>0.31500000000000006</v>
      </c>
      <c r="AP30" s="97">
        <f t="shared" si="57"/>
        <v>0.35000000000000009</v>
      </c>
      <c r="AQ30" s="12"/>
      <c r="AR30" s="164"/>
      <c r="AS30" s="182"/>
      <c r="AT30" s="20" t="s">
        <v>108</v>
      </c>
      <c r="AU30" s="97">
        <f>AU29</f>
        <v>3.5000000000000003E-2</v>
      </c>
      <c r="AV30" s="97">
        <f>AU30+AV29</f>
        <v>7.0000000000000007E-2</v>
      </c>
      <c r="AW30" s="97">
        <f t="shared" ref="AW30:BD30" si="58">AV30+AW29</f>
        <v>0.10500000000000001</v>
      </c>
      <c r="AX30" s="97">
        <f t="shared" si="58"/>
        <v>0.14000000000000001</v>
      </c>
      <c r="AY30" s="97">
        <f t="shared" si="58"/>
        <v>0.17500000000000002</v>
      </c>
      <c r="AZ30" s="97">
        <f t="shared" si="58"/>
        <v>0.21000000000000002</v>
      </c>
      <c r="BA30" s="97">
        <f t="shared" si="58"/>
        <v>0.24500000000000002</v>
      </c>
      <c r="BB30" s="97">
        <f t="shared" si="58"/>
        <v>0.28000000000000003</v>
      </c>
      <c r="BC30" s="97">
        <f t="shared" si="58"/>
        <v>0.31500000000000006</v>
      </c>
      <c r="BD30" s="97">
        <f t="shared" si="58"/>
        <v>0.35000000000000009</v>
      </c>
      <c r="BE30" s="12"/>
      <c r="BF30" s="164"/>
      <c r="BG30" s="182"/>
      <c r="BH30" s="20" t="s">
        <v>108</v>
      </c>
      <c r="BI30" s="97">
        <f>BI29</f>
        <v>3.5000000000000003E-2</v>
      </c>
      <c r="BJ30" s="97">
        <f>BI30+BJ29</f>
        <v>7.0000000000000007E-2</v>
      </c>
      <c r="BK30" s="97">
        <f t="shared" ref="BK30:BR30" si="59">BJ30+BK29</f>
        <v>0.10500000000000001</v>
      </c>
      <c r="BL30" s="97">
        <f t="shared" si="59"/>
        <v>0.14000000000000001</v>
      </c>
      <c r="BM30" s="97">
        <f t="shared" si="59"/>
        <v>0.17500000000000002</v>
      </c>
      <c r="BN30" s="97">
        <f t="shared" si="59"/>
        <v>0.21000000000000002</v>
      </c>
      <c r="BO30" s="97">
        <f t="shared" si="59"/>
        <v>0.24500000000000002</v>
      </c>
      <c r="BP30" s="97">
        <f t="shared" si="59"/>
        <v>0.28000000000000003</v>
      </c>
      <c r="BQ30" s="97">
        <f t="shared" si="59"/>
        <v>0.31500000000000006</v>
      </c>
      <c r="BR30" s="97">
        <f t="shared" si="59"/>
        <v>0.35000000000000009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0.125</v>
      </c>
      <c r="F34" s="17">
        <f t="shared" ref="F34:N34" si="60">F39*$E$4/F$16</f>
        <v>8.9285714285714288E-2</v>
      </c>
      <c r="G34" s="17">
        <f t="shared" si="60"/>
        <v>6.3775510204081634E-2</v>
      </c>
      <c r="H34" s="17">
        <f t="shared" si="60"/>
        <v>4.5553935860058306E-2</v>
      </c>
      <c r="I34" s="17">
        <f t="shared" si="60"/>
        <v>3.2538525614327365E-2</v>
      </c>
      <c r="J34" s="17">
        <f t="shared" si="60"/>
        <v>2.3241804010233832E-2</v>
      </c>
      <c r="K34" s="17">
        <f t="shared" si="60"/>
        <v>1.6601288578738452E-2</v>
      </c>
      <c r="L34" s="17">
        <f t="shared" si="60"/>
        <v>1.1858063270527464E-2</v>
      </c>
      <c r="M34" s="17">
        <f t="shared" si="60"/>
        <v>8.4700451932339035E-3</v>
      </c>
      <c r="N34" s="17">
        <f t="shared" si="60"/>
        <v>6.0500322808813593E-3</v>
      </c>
      <c r="P34" s="172" t="s">
        <v>16</v>
      </c>
      <c r="Q34" s="165" t="s">
        <v>41</v>
      </c>
      <c r="R34" s="16" t="s">
        <v>83</v>
      </c>
      <c r="S34" s="17">
        <f>S39*$E$4/S$16</f>
        <v>0.10714285714285714</v>
      </c>
      <c r="T34" s="17">
        <f t="shared" ref="T34:AB34" si="61">T39*$E$4/T$16</f>
        <v>7.6530612244897961E-2</v>
      </c>
      <c r="U34" s="17">
        <f t="shared" si="61"/>
        <v>5.466472303206997E-2</v>
      </c>
      <c r="V34" s="17">
        <f t="shared" si="61"/>
        <v>3.9046230737192836E-2</v>
      </c>
      <c r="W34" s="17">
        <f t="shared" si="61"/>
        <v>2.7890164812280599E-2</v>
      </c>
      <c r="X34" s="17">
        <f t="shared" si="61"/>
        <v>1.9921546294486142E-2</v>
      </c>
      <c r="Y34" s="17">
        <f t="shared" si="61"/>
        <v>1.4229675924632958E-2</v>
      </c>
      <c r="Z34" s="17">
        <f t="shared" si="61"/>
        <v>1.0164054231880684E-2</v>
      </c>
      <c r="AA34" s="17">
        <f t="shared" si="61"/>
        <v>7.260038737057631E-3</v>
      </c>
      <c r="AB34" s="17">
        <f t="shared" si="61"/>
        <v>5.1857419550411649E-3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8.9285714285714288E-2</v>
      </c>
      <c r="AH34" s="17">
        <f t="shared" ref="AH34:AP34" si="62">AH39*$E$4/AH$16</f>
        <v>6.3775510204081634E-2</v>
      </c>
      <c r="AI34" s="17">
        <f t="shared" si="62"/>
        <v>4.5553935860058306E-2</v>
      </c>
      <c r="AJ34" s="17">
        <f t="shared" si="62"/>
        <v>3.2538525614327365E-2</v>
      </c>
      <c r="AK34" s="17">
        <f t="shared" si="62"/>
        <v>2.3241804010233832E-2</v>
      </c>
      <c r="AL34" s="17">
        <f t="shared" si="62"/>
        <v>1.6601288578738452E-2</v>
      </c>
      <c r="AM34" s="17">
        <f t="shared" si="62"/>
        <v>1.1858063270527465E-2</v>
      </c>
      <c r="AN34" s="17">
        <f t="shared" si="62"/>
        <v>8.4700451932339035E-3</v>
      </c>
      <c r="AO34" s="17">
        <f t="shared" si="62"/>
        <v>6.0500322808813593E-3</v>
      </c>
      <c r="AP34" s="17">
        <f t="shared" si="62"/>
        <v>4.3214516292009704E-3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7.1428571428571425E-2</v>
      </c>
      <c r="AV34" s="17">
        <f t="shared" ref="AV34:BD34" si="63">AV39*$E$4/AV$16</f>
        <v>5.1020408163265307E-2</v>
      </c>
      <c r="AW34" s="17">
        <f t="shared" si="63"/>
        <v>3.6443148688046649E-2</v>
      </c>
      <c r="AX34" s="17">
        <f t="shared" si="63"/>
        <v>2.6030820491461892E-2</v>
      </c>
      <c r="AY34" s="17">
        <f t="shared" si="63"/>
        <v>1.8593443208187066E-2</v>
      </c>
      <c r="AZ34" s="17">
        <f t="shared" si="63"/>
        <v>1.3281030862990761E-2</v>
      </c>
      <c r="BA34" s="17">
        <f t="shared" si="63"/>
        <v>9.4864506164219712E-3</v>
      </c>
      <c r="BB34" s="17">
        <f t="shared" si="63"/>
        <v>6.7760361545871227E-3</v>
      </c>
      <c r="BC34" s="17">
        <f t="shared" si="63"/>
        <v>4.8400258247050876E-3</v>
      </c>
      <c r="BD34" s="17">
        <f t="shared" si="63"/>
        <v>3.4571613033607764E-3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5.3571428571428568E-2</v>
      </c>
      <c r="BJ34" s="17">
        <f t="shared" ref="BJ34:BR34" si="64">BJ39*$E$4/BJ$16</f>
        <v>3.826530612244898E-2</v>
      </c>
      <c r="BK34" s="17">
        <f t="shared" si="64"/>
        <v>2.7332361516034985E-2</v>
      </c>
      <c r="BL34" s="17">
        <f t="shared" si="64"/>
        <v>1.9523115368596418E-2</v>
      </c>
      <c r="BM34" s="17">
        <f t="shared" si="64"/>
        <v>1.3945082406140299E-2</v>
      </c>
      <c r="BN34" s="17">
        <f t="shared" si="64"/>
        <v>9.9607731472430711E-3</v>
      </c>
      <c r="BO34" s="17">
        <f t="shared" si="64"/>
        <v>7.1148379623164788E-3</v>
      </c>
      <c r="BP34" s="17">
        <f t="shared" si="64"/>
        <v>5.0820271159403418E-3</v>
      </c>
      <c r="BQ34" s="17">
        <f t="shared" si="64"/>
        <v>3.6300193685288155E-3</v>
      </c>
      <c r="BR34" s="17">
        <f t="shared" si="64"/>
        <v>2.5928709775205824E-3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7.1230737192836319E-2</v>
      </c>
      <c r="J35" s="17"/>
      <c r="K35" s="17"/>
      <c r="L35" s="17"/>
      <c r="M35" s="17"/>
      <c r="N35" s="18">
        <f>SUM(E34:N34)/10</f>
        <v>4.2237491929779658E-2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6.1054917593859705E-2</v>
      </c>
      <c r="X35" s="17"/>
      <c r="Y35" s="17"/>
      <c r="Z35" s="17"/>
      <c r="AA35" s="17"/>
      <c r="AB35" s="18">
        <f>SUM(S34:AB34)/10</f>
        <v>3.6203564511239711E-2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5.0879097994883084E-2</v>
      </c>
      <c r="AL35" s="17"/>
      <c r="AM35" s="17"/>
      <c r="AN35" s="17"/>
      <c r="AO35" s="17"/>
      <c r="AP35" s="18">
        <f>SUM(AG34:AP34)/10</f>
        <v>3.0169637092699753E-2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4.070327839590647E-2</v>
      </c>
      <c r="AZ35" s="17"/>
      <c r="BA35" s="17"/>
      <c r="BB35" s="17"/>
      <c r="BC35" s="17"/>
      <c r="BD35" s="18">
        <f>SUM(AU34:BD34)/10</f>
        <v>2.4135709674159806E-2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3.0527458796929852E-2</v>
      </c>
      <c r="BN35" s="17"/>
      <c r="BO35" s="17"/>
      <c r="BP35" s="17"/>
      <c r="BQ35" s="17"/>
      <c r="BR35" s="18">
        <f>SUM(BI34:BR34)/10</f>
        <v>1.8101782255619855E-2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65">E$18*(E34/E$20)</f>
        <v>0.125</v>
      </c>
      <c r="F36" s="17">
        <f t="shared" si="65"/>
        <v>0.21428571428571427</v>
      </c>
      <c r="G36" s="17">
        <f t="shared" si="65"/>
        <v>0.27806122448979587</v>
      </c>
      <c r="H36" s="17">
        <f t="shared" si="65"/>
        <v>0.32361516034985432</v>
      </c>
      <c r="I36" s="17">
        <f t="shared" si="65"/>
        <v>0.35615368596418157</v>
      </c>
      <c r="J36" s="17">
        <f t="shared" si="65"/>
        <v>0.37939548997441541</v>
      </c>
      <c r="K36" s="17">
        <f t="shared" si="65"/>
        <v>0.39599677855315374</v>
      </c>
      <c r="L36" s="17">
        <f t="shared" si="65"/>
        <v>0.40785484182368065</v>
      </c>
      <c r="M36" s="17">
        <f t="shared" si="65"/>
        <v>0.41632488701691595</v>
      </c>
      <c r="N36" s="17">
        <f t="shared" si="65"/>
        <v>0.42237491929779775</v>
      </c>
      <c r="P36" s="173"/>
      <c r="Q36" s="165"/>
      <c r="R36" s="16" t="s">
        <v>53</v>
      </c>
      <c r="S36" s="17">
        <f>S$18*(S34/S$20)</f>
        <v>0.10714285714285714</v>
      </c>
      <c r="T36" s="17">
        <f t="shared" ref="T36:AB36" si="66">T$18*(T34/T$20)</f>
        <v>0.18367346938775508</v>
      </c>
      <c r="U36" s="17">
        <f t="shared" si="66"/>
        <v>0.23833819241982501</v>
      </c>
      <c r="V36" s="17">
        <f t="shared" si="66"/>
        <v>0.277384423157018</v>
      </c>
      <c r="W36" s="17">
        <f t="shared" si="66"/>
        <v>0.30527458796929852</v>
      </c>
      <c r="X36" s="17">
        <f t="shared" si="66"/>
        <v>0.32519613426378463</v>
      </c>
      <c r="Y36" s="17">
        <f t="shared" si="66"/>
        <v>0.33942581018841744</v>
      </c>
      <c r="Z36" s="17">
        <f t="shared" si="66"/>
        <v>0.34958986442029771</v>
      </c>
      <c r="AA36" s="17">
        <f t="shared" si="66"/>
        <v>0.35684990315735649</v>
      </c>
      <c r="AB36" s="17">
        <f t="shared" si="66"/>
        <v>0.36203564511239805</v>
      </c>
      <c r="AC36" s="5"/>
      <c r="AD36" s="173"/>
      <c r="AE36" s="165"/>
      <c r="AF36" s="16" t="s">
        <v>53</v>
      </c>
      <c r="AG36" s="17">
        <f>AG$18*(AG34/AG$20)</f>
        <v>8.9285714285714274E-2</v>
      </c>
      <c r="AH36" s="17">
        <f t="shared" ref="AH36:AP36" si="67">AH$18*(AH34/AH$20)</f>
        <v>0.15306122448979592</v>
      </c>
      <c r="AI36" s="17">
        <f t="shared" si="67"/>
        <v>0.19861516034985416</v>
      </c>
      <c r="AJ36" s="17">
        <f t="shared" si="67"/>
        <v>0.23115368596418168</v>
      </c>
      <c r="AK36" s="17">
        <f t="shared" si="67"/>
        <v>0.25439548997441541</v>
      </c>
      <c r="AL36" s="17">
        <f t="shared" si="67"/>
        <v>0.27099677855315385</v>
      </c>
      <c r="AM36" s="17">
        <f t="shared" si="67"/>
        <v>0.28285484182368126</v>
      </c>
      <c r="AN36" s="17">
        <f t="shared" si="67"/>
        <v>0.29132488701691478</v>
      </c>
      <c r="AO36" s="17">
        <f t="shared" si="67"/>
        <v>0.29737491929779708</v>
      </c>
      <c r="AP36" s="17">
        <f t="shared" si="67"/>
        <v>0.30169637092699836</v>
      </c>
      <c r="AQ36" s="5"/>
      <c r="AR36" s="173"/>
      <c r="AS36" s="165"/>
      <c r="AT36" s="16" t="s">
        <v>53</v>
      </c>
      <c r="AU36" s="17">
        <f>AU$18*(AU34/AU$20)</f>
        <v>7.1428571428571425E-2</v>
      </c>
      <c r="AV36" s="17">
        <f t="shared" ref="AV36:BD36" si="68">AV$18*(AV34/AV$20)</f>
        <v>0.12244897959183673</v>
      </c>
      <c r="AW36" s="17">
        <f t="shared" si="68"/>
        <v>0.15889212827988336</v>
      </c>
      <c r="AX36" s="17">
        <f t="shared" si="68"/>
        <v>0.18492294877134535</v>
      </c>
      <c r="AY36" s="17">
        <f t="shared" si="68"/>
        <v>0.20351639197953234</v>
      </c>
      <c r="AZ36" s="17">
        <f t="shared" si="68"/>
        <v>0.2167974228425231</v>
      </c>
      <c r="BA36" s="17">
        <f t="shared" si="68"/>
        <v>0.22628387345894493</v>
      </c>
      <c r="BB36" s="17">
        <f t="shared" si="68"/>
        <v>0.23305990961353182</v>
      </c>
      <c r="BC36" s="17">
        <f t="shared" si="68"/>
        <v>0.23789993543823765</v>
      </c>
      <c r="BD36" s="17">
        <f t="shared" si="68"/>
        <v>0.24135709674159869</v>
      </c>
      <c r="BE36" s="5"/>
      <c r="BF36" s="173"/>
      <c r="BG36" s="165"/>
      <c r="BH36" s="16" t="s">
        <v>53</v>
      </c>
      <c r="BI36" s="17">
        <f>BI$18*(BI34/BI$20)</f>
        <v>5.3571428571428568E-2</v>
      </c>
      <c r="BJ36" s="17">
        <f t="shared" ref="BJ36:BR36" si="69">BJ$18*(BJ34/BJ$20)</f>
        <v>9.1836734693877542E-2</v>
      </c>
      <c r="BK36" s="17">
        <f t="shared" si="69"/>
        <v>0.11916909620991251</v>
      </c>
      <c r="BL36" s="17">
        <f t="shared" si="69"/>
        <v>0.138692211578509</v>
      </c>
      <c r="BM36" s="17">
        <f t="shared" si="69"/>
        <v>0.15263729398464926</v>
      </c>
      <c r="BN36" s="17">
        <f t="shared" si="69"/>
        <v>0.16259806713189232</v>
      </c>
      <c r="BO36" s="17">
        <f t="shared" si="69"/>
        <v>0.16971290509420872</v>
      </c>
      <c r="BP36" s="17">
        <f t="shared" si="69"/>
        <v>0.17479493221014886</v>
      </c>
      <c r="BQ36" s="17">
        <f t="shared" si="69"/>
        <v>0.17842495157867824</v>
      </c>
      <c r="BR36" s="17">
        <f t="shared" si="69"/>
        <v>0.18101782255619903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70">10*E34</f>
        <v>1.25</v>
      </c>
      <c r="F37" s="21">
        <f t="shared" si="70"/>
        <v>0.8928571428571429</v>
      </c>
      <c r="G37" s="21">
        <f t="shared" si="70"/>
        <v>0.63775510204081631</v>
      </c>
      <c r="H37" s="21">
        <f t="shared" si="70"/>
        <v>0.45553935860058303</v>
      </c>
      <c r="I37" s="21">
        <f t="shared" si="70"/>
        <v>0.32538525614327363</v>
      </c>
      <c r="J37" s="21">
        <f t="shared" si="70"/>
        <v>0.23241804010233832</v>
      </c>
      <c r="K37" s="21">
        <f t="shared" si="70"/>
        <v>0.16601288578738452</v>
      </c>
      <c r="L37" s="21">
        <f t="shared" si="70"/>
        <v>0.11858063270527464</v>
      </c>
      <c r="M37" s="21">
        <f t="shared" si="70"/>
        <v>8.4700451932339035E-2</v>
      </c>
      <c r="N37" s="21">
        <f t="shared" si="70"/>
        <v>6.0500322808813595E-2</v>
      </c>
      <c r="P37" s="173"/>
      <c r="Q37" s="163"/>
      <c r="R37" s="20" t="s">
        <v>57</v>
      </c>
      <c r="S37" s="21">
        <f t="shared" ref="S37:AB37" si="71">10*S34</f>
        <v>1.0714285714285714</v>
      </c>
      <c r="T37" s="21">
        <f t="shared" si="71"/>
        <v>0.76530612244897966</v>
      </c>
      <c r="U37" s="21">
        <f t="shared" si="71"/>
        <v>0.54664723032069973</v>
      </c>
      <c r="V37" s="21">
        <f t="shared" si="71"/>
        <v>0.39046230737192833</v>
      </c>
      <c r="W37" s="21">
        <f t="shared" si="71"/>
        <v>0.27890164812280599</v>
      </c>
      <c r="X37" s="21">
        <f t="shared" si="71"/>
        <v>0.19921546294486142</v>
      </c>
      <c r="Y37" s="21">
        <f t="shared" si="71"/>
        <v>0.14229675924632956</v>
      </c>
      <c r="Z37" s="21">
        <f t="shared" si="71"/>
        <v>0.10164054231880684</v>
      </c>
      <c r="AA37" s="21">
        <f t="shared" si="71"/>
        <v>7.2600387370576308E-2</v>
      </c>
      <c r="AB37" s="21">
        <f t="shared" si="71"/>
        <v>5.1857419550411649E-2</v>
      </c>
      <c r="AC37" s="5"/>
      <c r="AD37" s="173"/>
      <c r="AE37" s="163"/>
      <c r="AF37" s="20" t="s">
        <v>57</v>
      </c>
      <c r="AG37" s="21">
        <f t="shared" ref="AG37:AP37" si="72">10*AG34</f>
        <v>0.8928571428571429</v>
      </c>
      <c r="AH37" s="21">
        <f t="shared" si="72"/>
        <v>0.63775510204081631</v>
      </c>
      <c r="AI37" s="21">
        <f t="shared" si="72"/>
        <v>0.45553935860058303</v>
      </c>
      <c r="AJ37" s="21">
        <f t="shared" si="72"/>
        <v>0.32538525614327363</v>
      </c>
      <c r="AK37" s="21">
        <f t="shared" si="72"/>
        <v>0.23241804010233832</v>
      </c>
      <c r="AL37" s="21">
        <f t="shared" si="72"/>
        <v>0.16601288578738452</v>
      </c>
      <c r="AM37" s="21">
        <f t="shared" si="72"/>
        <v>0.11858063270527465</v>
      </c>
      <c r="AN37" s="21">
        <f t="shared" si="72"/>
        <v>8.4700451932339035E-2</v>
      </c>
      <c r="AO37" s="21">
        <f t="shared" si="72"/>
        <v>6.0500322808813595E-2</v>
      </c>
      <c r="AP37" s="21">
        <f t="shared" si="72"/>
        <v>4.3214516292009703E-2</v>
      </c>
      <c r="AQ37" s="5"/>
      <c r="AR37" s="173"/>
      <c r="AS37" s="163"/>
      <c r="AT37" s="20" t="s">
        <v>57</v>
      </c>
      <c r="AU37" s="21">
        <f t="shared" ref="AU37:BD37" si="73">10*AU34</f>
        <v>0.71428571428571419</v>
      </c>
      <c r="AV37" s="21">
        <f t="shared" si="73"/>
        <v>0.51020408163265307</v>
      </c>
      <c r="AW37" s="21">
        <f t="shared" si="73"/>
        <v>0.3644314868804665</v>
      </c>
      <c r="AX37" s="21">
        <f t="shared" si="73"/>
        <v>0.26030820491461892</v>
      </c>
      <c r="AY37" s="21">
        <f t="shared" si="73"/>
        <v>0.18593443208187066</v>
      </c>
      <c r="AZ37" s="21">
        <f t="shared" si="73"/>
        <v>0.13281030862990761</v>
      </c>
      <c r="BA37" s="21">
        <f t="shared" si="73"/>
        <v>9.4864506164219708E-2</v>
      </c>
      <c r="BB37" s="21">
        <f t="shared" si="73"/>
        <v>6.7760361545871228E-2</v>
      </c>
      <c r="BC37" s="21">
        <f t="shared" si="73"/>
        <v>4.8400258247050874E-2</v>
      </c>
      <c r="BD37" s="21">
        <f t="shared" si="73"/>
        <v>3.4571613033607763E-2</v>
      </c>
      <c r="BE37" s="5"/>
      <c r="BF37" s="173"/>
      <c r="BG37" s="163"/>
      <c r="BH37" s="20" t="s">
        <v>57</v>
      </c>
      <c r="BI37" s="21">
        <f t="shared" ref="BI37:BR37" si="74">10*BI34</f>
        <v>0.5357142857142857</v>
      </c>
      <c r="BJ37" s="21">
        <f t="shared" si="74"/>
        <v>0.38265306122448983</v>
      </c>
      <c r="BK37" s="21">
        <f t="shared" si="74"/>
        <v>0.27332361516034986</v>
      </c>
      <c r="BL37" s="21">
        <f t="shared" si="74"/>
        <v>0.19523115368596416</v>
      </c>
      <c r="BM37" s="21">
        <f t="shared" si="74"/>
        <v>0.13945082406140299</v>
      </c>
      <c r="BN37" s="21">
        <f t="shared" si="74"/>
        <v>9.9607731472430711E-2</v>
      </c>
      <c r="BO37" s="21">
        <f t="shared" si="74"/>
        <v>7.1148379623164781E-2</v>
      </c>
      <c r="BP37" s="21">
        <f t="shared" si="74"/>
        <v>5.0820271159403421E-2</v>
      </c>
      <c r="BQ37" s="21">
        <f t="shared" si="74"/>
        <v>3.6300193685288154E-2</v>
      </c>
      <c r="BR37" s="21">
        <f t="shared" si="74"/>
        <v>2.5928709775205824E-2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1.25</v>
      </c>
      <c r="F38" s="21">
        <f>10*F36</f>
        <v>2.1428571428571428</v>
      </c>
      <c r="G38" s="21">
        <f>10*G36</f>
        <v>2.7806122448979584</v>
      </c>
      <c r="H38" s="21">
        <f t="shared" ref="H38:N38" si="75">10*H36</f>
        <v>3.2361516034985431</v>
      </c>
      <c r="I38" s="21">
        <f t="shared" si="75"/>
        <v>3.5615368596418158</v>
      </c>
      <c r="J38" s="21">
        <f t="shared" si="75"/>
        <v>3.7939548997441541</v>
      </c>
      <c r="K38" s="21">
        <f t="shared" si="75"/>
        <v>3.9599677855315374</v>
      </c>
      <c r="L38" s="21">
        <f t="shared" si="75"/>
        <v>4.0785484182368066</v>
      </c>
      <c r="M38" s="21">
        <f t="shared" si="75"/>
        <v>4.1632488701691592</v>
      </c>
      <c r="N38" s="21">
        <f t="shared" si="75"/>
        <v>4.2237491929779774</v>
      </c>
      <c r="P38" s="173"/>
      <c r="Q38" s="163"/>
      <c r="R38" s="20" t="s">
        <v>58</v>
      </c>
      <c r="S38" s="21">
        <f>10*S36</f>
        <v>1.0714285714285714</v>
      </c>
      <c r="T38" s="21">
        <f>10*T36</f>
        <v>1.8367346938775508</v>
      </c>
      <c r="U38" s="21">
        <f>10*U36</f>
        <v>2.3833819241982503</v>
      </c>
      <c r="V38" s="21">
        <f t="shared" ref="V38:AB38" si="76">10*V36</f>
        <v>2.7738442315701799</v>
      </c>
      <c r="W38" s="21">
        <f t="shared" si="76"/>
        <v>3.0527458796929849</v>
      </c>
      <c r="X38" s="21">
        <f t="shared" si="76"/>
        <v>3.2519613426378462</v>
      </c>
      <c r="Y38" s="21">
        <f t="shared" si="76"/>
        <v>3.3942581018841746</v>
      </c>
      <c r="Z38" s="21">
        <f t="shared" si="76"/>
        <v>3.4958986442029771</v>
      </c>
      <c r="AA38" s="21">
        <f t="shared" si="76"/>
        <v>3.5684990315735647</v>
      </c>
      <c r="AB38" s="21">
        <f t="shared" si="76"/>
        <v>3.6203564511239805</v>
      </c>
      <c r="AC38" s="5"/>
      <c r="AD38" s="173"/>
      <c r="AE38" s="163"/>
      <c r="AF38" s="20" t="s">
        <v>58</v>
      </c>
      <c r="AG38" s="21">
        <f>10*AG36</f>
        <v>0.89285714285714279</v>
      </c>
      <c r="AH38" s="21">
        <f>10*AH36</f>
        <v>1.5306122448979593</v>
      </c>
      <c r="AI38" s="21">
        <f>10*AI36</f>
        <v>1.9861516034985416</v>
      </c>
      <c r="AJ38" s="21">
        <f t="shared" ref="AJ38:AP38" si="77">10*AJ36</f>
        <v>2.3115368596418167</v>
      </c>
      <c r="AK38" s="21">
        <f t="shared" si="77"/>
        <v>2.5439548997441541</v>
      </c>
      <c r="AL38" s="21">
        <f t="shared" si="77"/>
        <v>2.7099677855315383</v>
      </c>
      <c r="AM38" s="21">
        <f t="shared" si="77"/>
        <v>2.8285484182368128</v>
      </c>
      <c r="AN38" s="21">
        <f t="shared" si="77"/>
        <v>2.9132488701691477</v>
      </c>
      <c r="AO38" s="21">
        <f t="shared" si="77"/>
        <v>2.9737491929779707</v>
      </c>
      <c r="AP38" s="21">
        <f t="shared" si="77"/>
        <v>3.0169637092699837</v>
      </c>
      <c r="AQ38" s="5"/>
      <c r="AR38" s="173"/>
      <c r="AS38" s="163"/>
      <c r="AT38" s="20" t="s">
        <v>58</v>
      </c>
      <c r="AU38" s="21">
        <f>10*AU36</f>
        <v>0.71428571428571419</v>
      </c>
      <c r="AV38" s="21">
        <f>10*AV36</f>
        <v>1.2244897959183674</v>
      </c>
      <c r="AW38" s="21">
        <f>10*AW36</f>
        <v>1.5889212827988337</v>
      </c>
      <c r="AX38" s="21">
        <f t="shared" ref="AX38:BD38" si="78">10*AX36</f>
        <v>1.8492294877134534</v>
      </c>
      <c r="AY38" s="21">
        <f t="shared" si="78"/>
        <v>2.0351639197953233</v>
      </c>
      <c r="AZ38" s="21">
        <f t="shared" si="78"/>
        <v>2.1679742284252308</v>
      </c>
      <c r="BA38" s="21">
        <f t="shared" si="78"/>
        <v>2.2628387345894492</v>
      </c>
      <c r="BB38" s="21">
        <f t="shared" si="78"/>
        <v>2.3305990961353182</v>
      </c>
      <c r="BC38" s="21">
        <f t="shared" si="78"/>
        <v>2.3789993543823766</v>
      </c>
      <c r="BD38" s="21">
        <f t="shared" si="78"/>
        <v>2.4135709674159869</v>
      </c>
      <c r="BE38" s="5"/>
      <c r="BF38" s="173"/>
      <c r="BG38" s="163"/>
      <c r="BH38" s="20" t="s">
        <v>58</v>
      </c>
      <c r="BI38" s="21">
        <f>10*BI36</f>
        <v>0.5357142857142857</v>
      </c>
      <c r="BJ38" s="21">
        <f>10*BJ36</f>
        <v>0.91836734693877542</v>
      </c>
      <c r="BK38" s="21">
        <f>10*BK36</f>
        <v>1.1916909620991252</v>
      </c>
      <c r="BL38" s="21">
        <f t="shared" ref="BL38:BR38" si="79">10*BL36</f>
        <v>1.3869221157850899</v>
      </c>
      <c r="BM38" s="21">
        <f t="shared" si="79"/>
        <v>1.5263729398464925</v>
      </c>
      <c r="BN38" s="21">
        <f t="shared" si="79"/>
        <v>1.6259806713189231</v>
      </c>
      <c r="BO38" s="21">
        <f t="shared" si="79"/>
        <v>1.6971290509420873</v>
      </c>
      <c r="BP38" s="21">
        <f t="shared" si="79"/>
        <v>1.7479493221014886</v>
      </c>
      <c r="BQ38" s="21">
        <f t="shared" si="79"/>
        <v>1.7842495157867824</v>
      </c>
      <c r="BR38" s="21">
        <f t="shared" si="79"/>
        <v>1.8101782255619903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80">$D32</f>
        <v>0.17499999999999999</v>
      </c>
      <c r="G39" s="17">
        <f t="shared" si="80"/>
        <v>0.17499999999999999</v>
      </c>
      <c r="H39" s="17">
        <f t="shared" si="80"/>
        <v>0.17499999999999999</v>
      </c>
      <c r="I39" s="17">
        <f t="shared" si="80"/>
        <v>0.17499999999999999</v>
      </c>
      <c r="J39" s="17">
        <f t="shared" si="80"/>
        <v>0.17499999999999999</v>
      </c>
      <c r="K39" s="17">
        <f t="shared" si="80"/>
        <v>0.17499999999999999</v>
      </c>
      <c r="L39" s="17">
        <f t="shared" si="80"/>
        <v>0.17499999999999999</v>
      </c>
      <c r="M39" s="17">
        <f t="shared" si="80"/>
        <v>0.17499999999999999</v>
      </c>
      <c r="N39" s="17">
        <f t="shared" si="80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81">$R32</f>
        <v>0.15</v>
      </c>
      <c r="U39" s="17">
        <f t="shared" si="81"/>
        <v>0.15</v>
      </c>
      <c r="V39" s="17">
        <f t="shared" si="81"/>
        <v>0.15</v>
      </c>
      <c r="W39" s="17">
        <f t="shared" si="81"/>
        <v>0.15</v>
      </c>
      <c r="X39" s="17">
        <f t="shared" si="81"/>
        <v>0.15</v>
      </c>
      <c r="Y39" s="17">
        <f t="shared" si="81"/>
        <v>0.15</v>
      </c>
      <c r="Z39" s="17">
        <f t="shared" si="81"/>
        <v>0.15</v>
      </c>
      <c r="AA39" s="17">
        <f t="shared" si="81"/>
        <v>0.15</v>
      </c>
      <c r="AB39" s="17">
        <f t="shared" si="81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82">$AF32</f>
        <v>0.125</v>
      </c>
      <c r="AI39" s="17">
        <f t="shared" si="82"/>
        <v>0.125</v>
      </c>
      <c r="AJ39" s="17">
        <f t="shared" si="82"/>
        <v>0.125</v>
      </c>
      <c r="AK39" s="17">
        <f t="shared" si="82"/>
        <v>0.125</v>
      </c>
      <c r="AL39" s="17">
        <f t="shared" si="82"/>
        <v>0.125</v>
      </c>
      <c r="AM39" s="17">
        <f t="shared" si="82"/>
        <v>0.125</v>
      </c>
      <c r="AN39" s="17">
        <f t="shared" si="82"/>
        <v>0.125</v>
      </c>
      <c r="AO39" s="17">
        <f t="shared" si="82"/>
        <v>0.125</v>
      </c>
      <c r="AP39" s="17">
        <f t="shared" si="82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83">$AT32</f>
        <v>0.1</v>
      </c>
      <c r="AW39" s="17">
        <f t="shared" si="83"/>
        <v>0.1</v>
      </c>
      <c r="AX39" s="17">
        <f t="shared" si="83"/>
        <v>0.1</v>
      </c>
      <c r="AY39" s="17">
        <f t="shared" si="83"/>
        <v>0.1</v>
      </c>
      <c r="AZ39" s="17">
        <f t="shared" si="83"/>
        <v>0.1</v>
      </c>
      <c r="BA39" s="17">
        <f t="shared" si="83"/>
        <v>0.1</v>
      </c>
      <c r="BB39" s="17">
        <f t="shared" si="83"/>
        <v>0.1</v>
      </c>
      <c r="BC39" s="17">
        <f t="shared" si="83"/>
        <v>0.1</v>
      </c>
      <c r="BD39" s="17">
        <f t="shared" si="83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84">$BH32</f>
        <v>7.4999999999999997E-2</v>
      </c>
      <c r="BK39" s="17">
        <f t="shared" si="84"/>
        <v>7.4999999999999997E-2</v>
      </c>
      <c r="BL39" s="17">
        <f t="shared" si="84"/>
        <v>7.4999999999999997E-2</v>
      </c>
      <c r="BM39" s="17">
        <f t="shared" si="84"/>
        <v>7.4999999999999997E-2</v>
      </c>
      <c r="BN39" s="17">
        <f t="shared" si="84"/>
        <v>7.4999999999999997E-2</v>
      </c>
      <c r="BO39" s="17">
        <f t="shared" si="84"/>
        <v>7.4999999999999997E-2</v>
      </c>
      <c r="BP39" s="17">
        <f t="shared" si="84"/>
        <v>7.4999999999999997E-2</v>
      </c>
      <c r="BQ39" s="17">
        <f t="shared" si="84"/>
        <v>7.4999999999999997E-2</v>
      </c>
      <c r="BR39" s="17">
        <f t="shared" si="84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</v>
      </c>
      <c r="F40" s="22">
        <f t="shared" ref="F40:N40" si="85">F37*F$16</f>
        <v>175000</v>
      </c>
      <c r="G40" s="22">
        <f t="shared" si="85"/>
        <v>175000</v>
      </c>
      <c r="H40" s="22">
        <f t="shared" si="85"/>
        <v>174999.99999999997</v>
      </c>
      <c r="I40" s="22">
        <f t="shared" si="85"/>
        <v>175000</v>
      </c>
      <c r="J40" s="22">
        <f t="shared" si="85"/>
        <v>175000</v>
      </c>
      <c r="K40" s="22">
        <f t="shared" si="85"/>
        <v>175000.00000000003</v>
      </c>
      <c r="L40" s="22">
        <f t="shared" si="85"/>
        <v>175000</v>
      </c>
      <c r="M40" s="22">
        <f t="shared" si="85"/>
        <v>175000</v>
      </c>
      <c r="N40" s="22">
        <f t="shared" si="85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86">T37*T$16</f>
        <v>150000</v>
      </c>
      <c r="U40" s="22">
        <f t="shared" si="86"/>
        <v>150000</v>
      </c>
      <c r="V40" s="22">
        <f t="shared" si="86"/>
        <v>150000</v>
      </c>
      <c r="W40" s="22">
        <f t="shared" si="86"/>
        <v>150000</v>
      </c>
      <c r="X40" s="22">
        <f t="shared" si="86"/>
        <v>150000</v>
      </c>
      <c r="Y40" s="22">
        <f t="shared" si="86"/>
        <v>150000</v>
      </c>
      <c r="Z40" s="22">
        <f t="shared" si="86"/>
        <v>150000</v>
      </c>
      <c r="AA40" s="22">
        <f t="shared" si="86"/>
        <v>150000</v>
      </c>
      <c r="AB40" s="22">
        <f t="shared" si="86"/>
        <v>150000</v>
      </c>
      <c r="AC40" s="5"/>
      <c r="AD40" s="173"/>
      <c r="AE40" s="163"/>
      <c r="AF40" s="20" t="s">
        <v>57</v>
      </c>
      <c r="AG40" s="22">
        <f>AG37*AG$16</f>
        <v>125000</v>
      </c>
      <c r="AH40" s="22">
        <f t="shared" ref="AH40:AP40" si="87">AH37*AH$16</f>
        <v>125000</v>
      </c>
      <c r="AI40" s="22">
        <f t="shared" si="87"/>
        <v>124999.99999999999</v>
      </c>
      <c r="AJ40" s="22">
        <f t="shared" si="87"/>
        <v>125000</v>
      </c>
      <c r="AK40" s="22">
        <f t="shared" si="87"/>
        <v>125000</v>
      </c>
      <c r="AL40" s="22">
        <f t="shared" si="87"/>
        <v>125000</v>
      </c>
      <c r="AM40" s="22">
        <f t="shared" si="87"/>
        <v>125000</v>
      </c>
      <c r="AN40" s="22">
        <f t="shared" si="87"/>
        <v>125000.00000000001</v>
      </c>
      <c r="AO40" s="22">
        <f t="shared" si="87"/>
        <v>125000</v>
      </c>
      <c r="AP40" s="22">
        <f t="shared" si="87"/>
        <v>124999.99999999999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88">AV37*AV$16</f>
        <v>100000</v>
      </c>
      <c r="AW40" s="22">
        <f t="shared" si="88"/>
        <v>100000.00000000001</v>
      </c>
      <c r="AX40" s="22">
        <f t="shared" si="88"/>
        <v>100000</v>
      </c>
      <c r="AY40" s="22">
        <f t="shared" si="88"/>
        <v>100000</v>
      </c>
      <c r="AZ40" s="22">
        <f t="shared" si="88"/>
        <v>100000</v>
      </c>
      <c r="BA40" s="22">
        <f t="shared" si="88"/>
        <v>99999.999999999985</v>
      </c>
      <c r="BB40" s="22">
        <f t="shared" si="88"/>
        <v>100000.00000000001</v>
      </c>
      <c r="BC40" s="22">
        <f t="shared" si="88"/>
        <v>100000</v>
      </c>
      <c r="BD40" s="22">
        <f t="shared" si="88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89">BJ37*BJ$16</f>
        <v>75000</v>
      </c>
      <c r="BK40" s="22">
        <f t="shared" si="89"/>
        <v>75000</v>
      </c>
      <c r="BL40" s="22">
        <f t="shared" si="89"/>
        <v>75000</v>
      </c>
      <c r="BM40" s="22">
        <f t="shared" si="89"/>
        <v>75000</v>
      </c>
      <c r="BN40" s="22">
        <f t="shared" si="89"/>
        <v>75000</v>
      </c>
      <c r="BO40" s="22">
        <f t="shared" si="89"/>
        <v>75000</v>
      </c>
      <c r="BP40" s="22">
        <f t="shared" si="89"/>
        <v>75000</v>
      </c>
      <c r="BQ40" s="22">
        <f t="shared" si="89"/>
        <v>75000</v>
      </c>
      <c r="BR40" s="22">
        <f t="shared" si="89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</v>
      </c>
      <c r="F41" s="22">
        <f>E41+F40</f>
        <v>350000</v>
      </c>
      <c r="G41" s="22">
        <f t="shared" ref="G41:N41" si="90">F41+G40</f>
        <v>525000</v>
      </c>
      <c r="H41" s="22">
        <f t="shared" si="90"/>
        <v>700000</v>
      </c>
      <c r="I41" s="22">
        <f t="shared" si="90"/>
        <v>875000</v>
      </c>
      <c r="J41" s="22">
        <f t="shared" si="90"/>
        <v>1050000</v>
      </c>
      <c r="K41" s="22">
        <f t="shared" si="90"/>
        <v>1225000</v>
      </c>
      <c r="L41" s="22">
        <f t="shared" si="90"/>
        <v>1400000</v>
      </c>
      <c r="M41" s="22">
        <f t="shared" si="90"/>
        <v>1575000</v>
      </c>
      <c r="N41" s="22">
        <f t="shared" si="90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:AB41" si="91">T41+U40</f>
        <v>450000</v>
      </c>
      <c r="V41" s="22">
        <f t="shared" si="91"/>
        <v>600000</v>
      </c>
      <c r="W41" s="22">
        <f t="shared" si="91"/>
        <v>750000</v>
      </c>
      <c r="X41" s="22">
        <f t="shared" si="91"/>
        <v>900000</v>
      </c>
      <c r="Y41" s="22">
        <f t="shared" si="91"/>
        <v>1050000</v>
      </c>
      <c r="Z41" s="22">
        <f t="shared" si="91"/>
        <v>1200000</v>
      </c>
      <c r="AA41" s="22">
        <f t="shared" si="91"/>
        <v>1350000</v>
      </c>
      <c r="AB41" s="22">
        <f t="shared" si="91"/>
        <v>1500000</v>
      </c>
      <c r="AC41" s="5"/>
      <c r="AD41" s="173"/>
      <c r="AE41" s="163"/>
      <c r="AF41" s="20" t="s">
        <v>58</v>
      </c>
      <c r="AG41" s="22">
        <f>AG40</f>
        <v>125000</v>
      </c>
      <c r="AH41" s="22">
        <f>AG41+AH40</f>
        <v>250000</v>
      </c>
      <c r="AI41" s="22">
        <f t="shared" ref="AI41:AP41" si="92">AH41+AI40</f>
        <v>375000</v>
      </c>
      <c r="AJ41" s="22">
        <f t="shared" si="92"/>
        <v>500000</v>
      </c>
      <c r="AK41" s="22">
        <f t="shared" si="92"/>
        <v>625000</v>
      </c>
      <c r="AL41" s="22">
        <f t="shared" si="92"/>
        <v>750000</v>
      </c>
      <c r="AM41" s="22">
        <f t="shared" si="92"/>
        <v>875000</v>
      </c>
      <c r="AN41" s="22">
        <f t="shared" si="92"/>
        <v>1000000</v>
      </c>
      <c r="AO41" s="22">
        <f t="shared" si="92"/>
        <v>1125000</v>
      </c>
      <c r="AP41" s="22">
        <f t="shared" si="92"/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:BD41" si="93">AV41+AW40</f>
        <v>300000</v>
      </c>
      <c r="AX41" s="22">
        <f t="shared" si="93"/>
        <v>400000</v>
      </c>
      <c r="AY41" s="22">
        <f t="shared" si="93"/>
        <v>500000</v>
      </c>
      <c r="AZ41" s="22">
        <f t="shared" si="93"/>
        <v>600000</v>
      </c>
      <c r="BA41" s="22">
        <f t="shared" si="93"/>
        <v>700000</v>
      </c>
      <c r="BB41" s="22">
        <f t="shared" si="93"/>
        <v>800000</v>
      </c>
      <c r="BC41" s="22">
        <f t="shared" si="93"/>
        <v>900000</v>
      </c>
      <c r="BD41" s="22">
        <f t="shared" si="93"/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:BR41" si="94">BJ41+BK40</f>
        <v>225000</v>
      </c>
      <c r="BL41" s="22">
        <f t="shared" si="94"/>
        <v>300000</v>
      </c>
      <c r="BM41" s="22">
        <f t="shared" si="94"/>
        <v>375000</v>
      </c>
      <c r="BN41" s="22">
        <f t="shared" si="94"/>
        <v>450000</v>
      </c>
      <c r="BO41" s="22">
        <f t="shared" si="94"/>
        <v>525000</v>
      </c>
      <c r="BP41" s="22">
        <f t="shared" si="94"/>
        <v>600000</v>
      </c>
      <c r="BQ41" s="22">
        <f t="shared" si="94"/>
        <v>675000</v>
      </c>
      <c r="BR41" s="22">
        <f t="shared" si="94"/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0.245</v>
      </c>
      <c r="G42" s="17">
        <f>G36*G$16/$E$4-F42-E42</f>
        <v>0.34299999999999992</v>
      </c>
      <c r="H42" s="17">
        <f>H36*H$16/$E$4-G42-F42-E42</f>
        <v>0.48020000000000057</v>
      </c>
      <c r="I42" s="17">
        <f>I36*I$16/$E$4-H42-G42-F42-E42</f>
        <v>0.67227999999999954</v>
      </c>
      <c r="J42" s="17">
        <f>J36*J$16/$E$4-I42-H42-G42-F42-E42</f>
        <v>0.94119200000000025</v>
      </c>
      <c r="K42" s="17">
        <f>K36*K$16/$E$4-J42-I42-H42-G42-F42-E42</f>
        <v>1.3176687999999983</v>
      </c>
      <c r="L42" s="17">
        <f>L36*L$16/$E$4-K42-J42-I42-H42-G42-F42-E42</f>
        <v>1.8447363199999913</v>
      </c>
      <c r="M42" s="17">
        <f>M36*M$16/$E$4-L42-K42-J42-I42-H42-G42-F42-E42</f>
        <v>2.5826308480000262</v>
      </c>
      <c r="N42" s="17">
        <f>N36*N$16/$E$4-M42-L42-K42-J42-I42-H42-G42-F42-E42</f>
        <v>3.6156831872000197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0.21</v>
      </c>
      <c r="U42" s="17">
        <f>U36*U$16/$E$4-T42-S42</f>
        <v>0.29399999999999982</v>
      </c>
      <c r="V42" s="17">
        <f>V36*V$16/$E$4-U42-T42-S42</f>
        <v>0.41160000000000052</v>
      </c>
      <c r="W42" s="17">
        <f>W36*W$16/$E$4-V42-U42-T42-S42</f>
        <v>0.57623999999999953</v>
      </c>
      <c r="X42" s="17">
        <f>X36*X$16/$E$4-W42-V42-U42-T42-S42</f>
        <v>0.80673600000000001</v>
      </c>
      <c r="Y42" s="17">
        <f>Y36*Y$16/$E$4-X42-W42-V42-U42-T42-S42</f>
        <v>1.1294303999999988</v>
      </c>
      <c r="Z42" s="17">
        <f>Z36*Z$16/$E$4-Y42-X42-W42-V42-U42-T42-S42</f>
        <v>1.5812025599999939</v>
      </c>
      <c r="AA42" s="17">
        <f>AA36*AA$16/$E$4-Z42-Y42-X42-W42-V42-U42-T42-S42</f>
        <v>2.2136835840000191</v>
      </c>
      <c r="AB42" s="17">
        <f>AB36*AB$16/$E$4-AA42-Z42-Y42-X42-W42-V42-U42-T42-S42</f>
        <v>3.0991570176000169</v>
      </c>
      <c r="AC42" s="5"/>
      <c r="AD42" s="173"/>
      <c r="AE42" s="171" t="s">
        <v>44</v>
      </c>
      <c r="AF42" s="16" t="s">
        <v>55</v>
      </c>
      <c r="AG42" s="17">
        <f>AG36*AG$16/$E$4</f>
        <v>0.12499999999999999</v>
      </c>
      <c r="AH42" s="17">
        <f>AH36*AH$16/$E$4-AG42</f>
        <v>0.17499999999999999</v>
      </c>
      <c r="AI42" s="17">
        <f>AI36*AI$16/$E$4-AH42-AG42</f>
        <v>0.24499999999999983</v>
      </c>
      <c r="AJ42" s="17">
        <f>AJ36*AJ$16/$E$4-AI42-AH42-AG42</f>
        <v>0.34300000000000047</v>
      </c>
      <c r="AK42" s="17">
        <f>AK36*AK$16/$E$4-AJ42-AI42-AH42-AG42</f>
        <v>0.48019999999999974</v>
      </c>
      <c r="AL42" s="17">
        <f>AL36*AL$16/$E$4-AK42-AJ42-AI42-AH42-AG42</f>
        <v>0.67227999999999954</v>
      </c>
      <c r="AM42" s="17">
        <f>AM36*AM$16/$E$4-AL42-AK42-AJ42-AI42-AH42-AG42</f>
        <v>0.94119199999999981</v>
      </c>
      <c r="AN42" s="17">
        <f>AN36*AN$16/$E$4-AM42-AL42-AK42-AJ42-AI42-AH42-AG42</f>
        <v>1.3176687999999941</v>
      </c>
      <c r="AO42" s="17">
        <f>AO36*AO$16/$E$4-AN42-AM42-AL42-AK42-AJ42-AI42-AH42-AG42</f>
        <v>1.8447363200000166</v>
      </c>
      <c r="AP42" s="17">
        <f>AP36*AP$16/$E$4-AO42-AN42-AM42-AL42-AK42-AJ42-AI42-AH42-AG42</f>
        <v>2.5826308480000115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0.13999999999999999</v>
      </c>
      <c r="AW42" s="17">
        <f>AW36*AW$16/$E$4-AV42-AU42</f>
        <v>0.19599999999999992</v>
      </c>
      <c r="AX42" s="17">
        <f>AX36*AX$16/$E$4-AW42-AV42-AU42</f>
        <v>0.27440000000000031</v>
      </c>
      <c r="AY42" s="17">
        <f>AY36*AY$16/$E$4-AX42-AW42-AV42-AU42</f>
        <v>0.38415999999999972</v>
      </c>
      <c r="AZ42" s="17">
        <f>AZ36*AZ$16/$E$4-AY42-AX42-AW42-AV42-AU42</f>
        <v>0.53782399999999975</v>
      </c>
      <c r="BA42" s="17">
        <f>BA36*BA$16/$E$4-AZ42-AY42-AX42-AW42-AV42-AU42</f>
        <v>0.75295359999999922</v>
      </c>
      <c r="BB42" s="17">
        <f>BB36*BB$16/$E$4-BA42-AZ42-AY42-AX42-AW42-AV42-AU42</f>
        <v>1.0541350399999958</v>
      </c>
      <c r="BC42" s="17">
        <f>BC36*BC$16/$E$4-BB42-BA42-AZ42-AY42-AX42-AW42-AV42-AU42</f>
        <v>1.4757890560000133</v>
      </c>
      <c r="BD42" s="17">
        <f>BD36*BD$16/$E$4-BC42-BB42-BA42-AZ42-AY42-AX42-AW42-AV42-AU42</f>
        <v>2.0661046784000119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0.105</v>
      </c>
      <c r="BK42" s="17">
        <f>BK36*BK$16/$E$4-BJ42-BI42</f>
        <v>0.14699999999999991</v>
      </c>
      <c r="BL42" s="17">
        <f>BL36*BL$16/$E$4-BK42-BJ42-BI42</f>
        <v>0.20580000000000026</v>
      </c>
      <c r="BM42" s="17">
        <f>BM36*BM$16/$E$4-BL42-BK42-BJ42-BI42</f>
        <v>0.28811999999999977</v>
      </c>
      <c r="BN42" s="17">
        <f>BN36*BN$16/$E$4-BM42-BL42-BK42-BJ42-BI42</f>
        <v>0.403368</v>
      </c>
      <c r="BO42" s="17">
        <f>BO36*BO$16/$E$4-BN42-BM42-BL42-BK42-BJ42-BI42</f>
        <v>0.56471519999999942</v>
      </c>
      <c r="BP42" s="17">
        <f>BP36*BP$16/$E$4-BO42-BN42-BM42-BL42-BK42-BJ42-BI42</f>
        <v>0.79060127999999696</v>
      </c>
      <c r="BQ42" s="17">
        <f>BQ36*BQ$16/$E$4-BP42-BO42-BN42-BM42-BL42-BK42-BJ42-BI42</f>
        <v>1.1068417920000095</v>
      </c>
      <c r="BR42" s="17">
        <f>BR36*BR$16/$E$4-BQ42-BP42-BO42-BN42-BM42-BL42-BK42-BJ42-BI42</f>
        <v>1.5495785088000085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0.38309599999999999</v>
      </c>
      <c r="J43" s="18"/>
      <c r="K43" s="18"/>
      <c r="L43" s="18"/>
      <c r="M43" s="18"/>
      <c r="N43" s="18">
        <f>SUM(E42:N42)/10</f>
        <v>1.2217391155200035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0.32836799999999994</v>
      </c>
      <c r="X43" s="18"/>
      <c r="Y43" s="18"/>
      <c r="Z43" s="18"/>
      <c r="AA43" s="18"/>
      <c r="AB43" s="18">
        <f>SUM(S42:AB42)/10</f>
        <v>1.047204956160003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0.27363999999999999</v>
      </c>
      <c r="AL43" s="18"/>
      <c r="AM43" s="18"/>
      <c r="AN43" s="18"/>
      <c r="AO43" s="18"/>
      <c r="AP43" s="18">
        <f>SUM(AG42:AP42)/10</f>
        <v>0.87267079680000226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0.218912</v>
      </c>
      <c r="AZ43" s="18"/>
      <c r="BA43" s="18"/>
      <c r="BB43" s="18"/>
      <c r="BC43" s="18"/>
      <c r="BD43" s="18">
        <f>SUM(AU42:BD42)/10</f>
        <v>0.69813663744000198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0.16418399999999997</v>
      </c>
      <c r="BN43" s="18"/>
      <c r="BO43" s="18"/>
      <c r="BP43" s="18"/>
      <c r="BQ43" s="18"/>
      <c r="BR43" s="18">
        <f>SUM(BI42:BR42)/10</f>
        <v>0.52360247808000149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</v>
      </c>
      <c r="F44" s="23">
        <f>F46-E46</f>
        <v>245000</v>
      </c>
      <c r="G44" s="23">
        <f t="shared" ref="G44:N44" si="95">G46-F46</f>
        <v>342999.99999999977</v>
      </c>
      <c r="H44" s="23">
        <f t="shared" si="95"/>
        <v>480200.00000000047</v>
      </c>
      <c r="I44" s="23">
        <f t="shared" si="95"/>
        <v>672279.99999999977</v>
      </c>
      <c r="J44" s="23">
        <f t="shared" si="95"/>
        <v>941192</v>
      </c>
      <c r="K44" s="23">
        <f t="shared" si="95"/>
        <v>1317668.7999999989</v>
      </c>
      <c r="L44" s="23">
        <f t="shared" si="95"/>
        <v>1844736.3199999919</v>
      </c>
      <c r="M44" s="23">
        <f t="shared" si="95"/>
        <v>2582630.8480000244</v>
      </c>
      <c r="N44" s="23">
        <f t="shared" si="95"/>
        <v>3615683.1872000191</v>
      </c>
      <c r="P44" s="173"/>
      <c r="Q44" s="163"/>
      <c r="R44" s="20" t="s">
        <v>57</v>
      </c>
      <c r="S44" s="23">
        <f>S46</f>
        <v>150000</v>
      </c>
      <c r="T44" s="23">
        <f>T46-S46</f>
        <v>209999.99999999994</v>
      </c>
      <c r="U44" s="23">
        <f t="shared" ref="U44:AB44" si="96">U46-T46</f>
        <v>293999.99999999994</v>
      </c>
      <c r="V44" s="23">
        <f t="shared" si="96"/>
        <v>411600.00000000035</v>
      </c>
      <c r="W44" s="23">
        <f t="shared" si="96"/>
        <v>576239.99999999977</v>
      </c>
      <c r="X44" s="23">
        <f t="shared" si="96"/>
        <v>806735.99999999953</v>
      </c>
      <c r="Y44" s="23">
        <f t="shared" si="96"/>
        <v>1129430.399999999</v>
      </c>
      <c r="Z44" s="23">
        <f t="shared" si="96"/>
        <v>1581202.5599999931</v>
      </c>
      <c r="AA44" s="23">
        <f t="shared" si="96"/>
        <v>2213683.5840000203</v>
      </c>
      <c r="AB44" s="23">
        <f t="shared" si="96"/>
        <v>3099157.0176000176</v>
      </c>
      <c r="AC44" s="5"/>
      <c r="AD44" s="173"/>
      <c r="AE44" s="163"/>
      <c r="AF44" s="20" t="s">
        <v>57</v>
      </c>
      <c r="AG44" s="23">
        <f>AG46</f>
        <v>124999.99999999999</v>
      </c>
      <c r="AH44" s="23">
        <f>AH46-AG46</f>
        <v>175000</v>
      </c>
      <c r="AI44" s="23">
        <f t="shared" ref="AI44:AP44" si="97">AI46-AH46</f>
        <v>244999.99999999977</v>
      </c>
      <c r="AJ44" s="23">
        <f t="shared" si="97"/>
        <v>343000.00000000047</v>
      </c>
      <c r="AK44" s="23">
        <f t="shared" si="97"/>
        <v>480199.99999999977</v>
      </c>
      <c r="AL44" s="23">
        <f t="shared" si="97"/>
        <v>672279.99999999953</v>
      </c>
      <c r="AM44" s="23">
        <f t="shared" si="97"/>
        <v>941192</v>
      </c>
      <c r="AN44" s="23">
        <f t="shared" si="97"/>
        <v>1317668.7999999938</v>
      </c>
      <c r="AO44" s="23">
        <f t="shared" si="97"/>
        <v>1844736.3200000171</v>
      </c>
      <c r="AP44" s="23">
        <f t="shared" si="97"/>
        <v>2582630.8480000142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140000</v>
      </c>
      <c r="AW44" s="23">
        <f t="shared" ref="AW44:BD44" si="98">AW46-AV46</f>
        <v>195999.99999999994</v>
      </c>
      <c r="AX44" s="23">
        <f t="shared" si="98"/>
        <v>274400.00000000029</v>
      </c>
      <c r="AY44" s="23">
        <f t="shared" si="98"/>
        <v>384159.99999999977</v>
      </c>
      <c r="AZ44" s="23">
        <f t="shared" si="98"/>
        <v>537823.99999999977</v>
      </c>
      <c r="BA44" s="23">
        <f t="shared" si="98"/>
        <v>752953.59999999893</v>
      </c>
      <c r="BB44" s="23">
        <f t="shared" si="98"/>
        <v>1054135.0399999963</v>
      </c>
      <c r="BC44" s="23">
        <f t="shared" si="98"/>
        <v>1475789.0560000129</v>
      </c>
      <c r="BD44" s="23">
        <f t="shared" si="98"/>
        <v>2066104.6784000108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104999.99999999997</v>
      </c>
      <c r="BK44" s="23">
        <f t="shared" ref="BK44:BR44" si="99">BK46-BJ46</f>
        <v>146999.99999999997</v>
      </c>
      <c r="BL44" s="23">
        <f t="shared" si="99"/>
        <v>205800.00000000017</v>
      </c>
      <c r="BM44" s="23">
        <f t="shared" si="99"/>
        <v>288119.99999999988</v>
      </c>
      <c r="BN44" s="23">
        <f t="shared" si="99"/>
        <v>403367.99999999977</v>
      </c>
      <c r="BO44" s="23">
        <f t="shared" si="99"/>
        <v>564715.19999999949</v>
      </c>
      <c r="BP44" s="23">
        <f t="shared" si="99"/>
        <v>790601.27999999654</v>
      </c>
      <c r="BQ44" s="23">
        <f t="shared" si="99"/>
        <v>1106841.7920000101</v>
      </c>
      <c r="BR44" s="23">
        <f t="shared" si="99"/>
        <v>1549578.5088000088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383096</v>
      </c>
      <c r="J45" s="23"/>
      <c r="K45" s="23"/>
      <c r="L45" s="23"/>
      <c r="M45" s="23"/>
      <c r="N45" s="23">
        <f>SUM(E44:N44)/10</f>
        <v>1221739.1155200035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328368</v>
      </c>
      <c r="X45" s="23"/>
      <c r="Y45" s="23"/>
      <c r="Z45" s="23"/>
      <c r="AA45" s="23"/>
      <c r="AB45" s="23">
        <f>SUM(S44:AB44)/10</f>
        <v>1047204.956160003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273640</v>
      </c>
      <c r="AL45" s="23"/>
      <c r="AM45" s="23"/>
      <c r="AN45" s="23"/>
      <c r="AO45" s="23"/>
      <c r="AP45" s="23">
        <f>SUM(AG44:AP44)/10</f>
        <v>872670.79680000246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218912</v>
      </c>
      <c r="AZ45" s="23"/>
      <c r="BA45" s="23"/>
      <c r="BB45" s="23"/>
      <c r="BC45" s="23"/>
      <c r="BD45" s="23">
        <f>SUM(AU44:BD44)/10</f>
        <v>698136.63744000182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164184</v>
      </c>
      <c r="BN45" s="23"/>
      <c r="BO45" s="23"/>
      <c r="BP45" s="23"/>
      <c r="BQ45" s="23"/>
      <c r="BR45" s="23">
        <f>SUM(BI44:BR44)/10</f>
        <v>523602.47808000149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100">E38*E$16</f>
        <v>175000</v>
      </c>
      <c r="F46" s="22">
        <f t="shared" si="100"/>
        <v>420000</v>
      </c>
      <c r="G46" s="22">
        <f t="shared" si="100"/>
        <v>762999.99999999977</v>
      </c>
      <c r="H46" s="22">
        <f t="shared" si="100"/>
        <v>1243200.0000000002</v>
      </c>
      <c r="I46" s="22">
        <f t="shared" si="100"/>
        <v>1915480</v>
      </c>
      <c r="J46" s="22">
        <f t="shared" si="100"/>
        <v>2856672</v>
      </c>
      <c r="K46" s="22">
        <f t="shared" si="100"/>
        <v>4174340.7999999989</v>
      </c>
      <c r="L46" s="22">
        <f t="shared" si="100"/>
        <v>6019077.1199999908</v>
      </c>
      <c r="M46" s="22">
        <f t="shared" si="100"/>
        <v>8601707.9680000152</v>
      </c>
      <c r="N46" s="22">
        <f t="shared" si="100"/>
        <v>12217391.155200034</v>
      </c>
      <c r="P46" s="164"/>
      <c r="Q46" s="163"/>
      <c r="R46" s="20" t="s">
        <v>58</v>
      </c>
      <c r="S46" s="22">
        <f t="shared" ref="S46:AB46" si="101">S38*S$16</f>
        <v>150000</v>
      </c>
      <c r="T46" s="22">
        <f t="shared" si="101"/>
        <v>359999.99999999994</v>
      </c>
      <c r="U46" s="22">
        <f t="shared" si="101"/>
        <v>653999.99999999988</v>
      </c>
      <c r="V46" s="22">
        <f t="shared" si="101"/>
        <v>1065600.0000000002</v>
      </c>
      <c r="W46" s="22">
        <f t="shared" si="101"/>
        <v>1641840</v>
      </c>
      <c r="X46" s="22">
        <f t="shared" si="101"/>
        <v>2448575.9999999995</v>
      </c>
      <c r="Y46" s="22">
        <f t="shared" si="101"/>
        <v>3578006.3999999985</v>
      </c>
      <c r="Z46" s="22">
        <f t="shared" si="101"/>
        <v>5159208.9599999916</v>
      </c>
      <c r="AA46" s="22">
        <f t="shared" si="101"/>
        <v>7372892.5440000119</v>
      </c>
      <c r="AB46" s="22">
        <f t="shared" si="101"/>
        <v>10472049.561600029</v>
      </c>
      <c r="AC46" s="5"/>
      <c r="AD46" s="164"/>
      <c r="AE46" s="163"/>
      <c r="AF46" s="20" t="s">
        <v>58</v>
      </c>
      <c r="AG46" s="22">
        <f t="shared" ref="AG46:AP46" si="102">AG38*AG$16</f>
        <v>124999.99999999999</v>
      </c>
      <c r="AH46" s="22">
        <f t="shared" si="102"/>
        <v>300000</v>
      </c>
      <c r="AI46" s="22">
        <f t="shared" si="102"/>
        <v>544999.99999999977</v>
      </c>
      <c r="AJ46" s="22">
        <f t="shared" si="102"/>
        <v>888000.00000000023</v>
      </c>
      <c r="AK46" s="22">
        <f t="shared" si="102"/>
        <v>1368200</v>
      </c>
      <c r="AL46" s="22">
        <f t="shared" si="102"/>
        <v>2040479.9999999995</v>
      </c>
      <c r="AM46" s="22">
        <f t="shared" si="102"/>
        <v>2981671.9999999995</v>
      </c>
      <c r="AN46" s="22">
        <f t="shared" si="102"/>
        <v>4299340.7999999933</v>
      </c>
      <c r="AO46" s="22">
        <f t="shared" si="102"/>
        <v>6144077.1200000104</v>
      </c>
      <c r="AP46" s="22">
        <f t="shared" si="102"/>
        <v>8726707.9680000246</v>
      </c>
      <c r="AQ46" s="5"/>
      <c r="AR46" s="164"/>
      <c r="AS46" s="163"/>
      <c r="AT46" s="20" t="s">
        <v>58</v>
      </c>
      <c r="AU46" s="22">
        <f t="shared" ref="AU46:BD46" si="103">AU38*AU$16</f>
        <v>99999.999999999985</v>
      </c>
      <c r="AV46" s="22">
        <f t="shared" si="103"/>
        <v>240000</v>
      </c>
      <c r="AW46" s="22">
        <f t="shared" si="103"/>
        <v>435999.99999999994</v>
      </c>
      <c r="AX46" s="22">
        <f t="shared" si="103"/>
        <v>710400.00000000023</v>
      </c>
      <c r="AY46" s="22">
        <f t="shared" si="103"/>
        <v>1094560</v>
      </c>
      <c r="AZ46" s="22">
        <f t="shared" si="103"/>
        <v>1632383.9999999998</v>
      </c>
      <c r="BA46" s="22">
        <f t="shared" si="103"/>
        <v>2385337.5999999987</v>
      </c>
      <c r="BB46" s="22">
        <f t="shared" si="103"/>
        <v>3439472.639999995</v>
      </c>
      <c r="BC46" s="22">
        <f t="shared" si="103"/>
        <v>4915261.6960000079</v>
      </c>
      <c r="BD46" s="22">
        <f t="shared" si="103"/>
        <v>6981366.3744000187</v>
      </c>
      <c r="BE46" s="5"/>
      <c r="BF46" s="164"/>
      <c r="BG46" s="163"/>
      <c r="BH46" s="20" t="s">
        <v>58</v>
      </c>
      <c r="BI46" s="22">
        <f t="shared" ref="BI46:BR46" si="104">BI38*BI$16</f>
        <v>75000</v>
      </c>
      <c r="BJ46" s="22">
        <f t="shared" si="104"/>
        <v>179999.99999999997</v>
      </c>
      <c r="BK46" s="22">
        <f t="shared" si="104"/>
        <v>326999.99999999994</v>
      </c>
      <c r="BL46" s="22">
        <f t="shared" si="104"/>
        <v>532800.00000000012</v>
      </c>
      <c r="BM46" s="22">
        <f t="shared" si="104"/>
        <v>820920</v>
      </c>
      <c r="BN46" s="22">
        <f t="shared" si="104"/>
        <v>1224287.9999999998</v>
      </c>
      <c r="BO46" s="22">
        <f t="shared" si="104"/>
        <v>1789003.1999999993</v>
      </c>
      <c r="BP46" s="22">
        <f t="shared" si="104"/>
        <v>2579604.4799999958</v>
      </c>
      <c r="BQ46" s="22">
        <f t="shared" si="104"/>
        <v>3686446.2720000059</v>
      </c>
      <c r="BR46" s="22">
        <f t="shared" si="104"/>
        <v>5236024.7808000147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0.4821428571428571</v>
      </c>
      <c r="F50" s="17">
        <f t="shared" ref="F50:N50" si="105">F$24*$D48-F34</f>
        <v>0.34438775510204078</v>
      </c>
      <c r="G50" s="17">
        <f t="shared" si="105"/>
        <v>0.24599125364431496</v>
      </c>
      <c r="H50" s="17">
        <f t="shared" si="105"/>
        <v>0.1757080383173677</v>
      </c>
      <c r="I50" s="17">
        <f t="shared" si="105"/>
        <v>0.12550574165526268</v>
      </c>
      <c r="J50" s="17">
        <f t="shared" si="105"/>
        <v>8.964695832518764E-2</v>
      </c>
      <c r="K50" s="17">
        <f t="shared" si="105"/>
        <v>6.4033541660848348E-2</v>
      </c>
      <c r="L50" s="17">
        <f t="shared" si="105"/>
        <v>4.5738244043463175E-2</v>
      </c>
      <c r="M50" s="17">
        <f t="shared" si="105"/>
        <v>3.2670174316759275E-2</v>
      </c>
      <c r="N50" s="17">
        <f t="shared" si="105"/>
        <v>2.3335838797685162E-2</v>
      </c>
      <c r="P50" s="163" t="s">
        <v>16</v>
      </c>
      <c r="Q50" s="165" t="s">
        <v>41</v>
      </c>
      <c r="R50" s="16" t="s">
        <v>83</v>
      </c>
      <c r="S50" s="17">
        <f>S$24*$D48-S34</f>
        <v>0.49999999999999994</v>
      </c>
      <c r="T50" s="17">
        <f t="shared" ref="T50:AB50" si="106">T$24*$D48-T34</f>
        <v>0.3571428571428571</v>
      </c>
      <c r="U50" s="17">
        <f t="shared" si="106"/>
        <v>0.25510204081632659</v>
      </c>
      <c r="V50" s="17">
        <f t="shared" si="106"/>
        <v>0.18221574344023317</v>
      </c>
      <c r="W50" s="17">
        <f t="shared" si="106"/>
        <v>0.13015410245730946</v>
      </c>
      <c r="X50" s="17">
        <f t="shared" si="106"/>
        <v>9.296721604093533E-2</v>
      </c>
      <c r="Y50" s="17">
        <f t="shared" si="106"/>
        <v>6.6405154314953835E-2</v>
      </c>
      <c r="Z50" s="17">
        <f t="shared" si="106"/>
        <v>4.7432253082109951E-2</v>
      </c>
      <c r="AA50" s="17">
        <f t="shared" si="106"/>
        <v>3.3880180772935545E-2</v>
      </c>
      <c r="AB50" s="17">
        <f t="shared" si="106"/>
        <v>2.4200129123525357E-2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0.51785714285714279</v>
      </c>
      <c r="AH50" s="17">
        <f t="shared" ref="AH50:AP50" si="107">AH$24*$D48-AH34</f>
        <v>0.36989795918367346</v>
      </c>
      <c r="AI50" s="17">
        <f t="shared" si="107"/>
        <v>0.26421282798833828</v>
      </c>
      <c r="AJ50" s="17">
        <f t="shared" si="107"/>
        <v>0.18872344856309864</v>
      </c>
      <c r="AK50" s="17">
        <f t="shared" si="107"/>
        <v>0.13480246325935624</v>
      </c>
      <c r="AL50" s="17">
        <f t="shared" si="107"/>
        <v>9.628747375668302E-2</v>
      </c>
      <c r="AM50" s="17">
        <f t="shared" si="107"/>
        <v>6.8776766969059336E-2</v>
      </c>
      <c r="AN50" s="17">
        <f t="shared" si="107"/>
        <v>4.9126262120756735E-2</v>
      </c>
      <c r="AO50" s="17">
        <f t="shared" si="107"/>
        <v>3.5090187229111822E-2</v>
      </c>
      <c r="AP50" s="17">
        <f t="shared" si="107"/>
        <v>2.5064419449365553E-2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0.5357142857142857</v>
      </c>
      <c r="AV50" s="17">
        <f t="shared" ref="AV50:BD50" si="108">AV$24*$D48-AV34</f>
        <v>0.38265306122448978</v>
      </c>
      <c r="AW50" s="17">
        <f t="shared" si="108"/>
        <v>0.27332361516034992</v>
      </c>
      <c r="AX50" s="17">
        <f t="shared" si="108"/>
        <v>0.19523115368596411</v>
      </c>
      <c r="AY50" s="17">
        <f t="shared" si="108"/>
        <v>0.13945082406140299</v>
      </c>
      <c r="AZ50" s="17">
        <f t="shared" si="108"/>
        <v>9.9607731472430711E-2</v>
      </c>
      <c r="BA50" s="17">
        <f t="shared" si="108"/>
        <v>7.1148379623164823E-2</v>
      </c>
      <c r="BB50" s="17">
        <f t="shared" si="108"/>
        <v>5.0820271159403518E-2</v>
      </c>
      <c r="BC50" s="17">
        <f t="shared" si="108"/>
        <v>3.6300193685288092E-2</v>
      </c>
      <c r="BD50" s="17">
        <f t="shared" si="108"/>
        <v>2.5928709775205745E-2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0.55357142857142849</v>
      </c>
      <c r="BJ50" s="17">
        <f t="shared" ref="BJ50:BR50" si="109">BJ$24*$D48-BJ34</f>
        <v>0.39540816326530609</v>
      </c>
      <c r="BK50" s="17">
        <f t="shared" si="109"/>
        <v>0.28243440233236161</v>
      </c>
      <c r="BL50" s="17">
        <f t="shared" si="109"/>
        <v>0.20173885880882958</v>
      </c>
      <c r="BM50" s="17">
        <f t="shared" si="109"/>
        <v>0.14409918486344975</v>
      </c>
      <c r="BN50" s="17">
        <f t="shared" si="109"/>
        <v>0.1029279891881784</v>
      </c>
      <c r="BO50" s="17">
        <f t="shared" si="109"/>
        <v>7.3519992277270324E-2</v>
      </c>
      <c r="BP50" s="17">
        <f t="shared" si="109"/>
        <v>5.2514280198050295E-2</v>
      </c>
      <c r="BQ50" s="17">
        <f t="shared" si="109"/>
        <v>3.7510200141464362E-2</v>
      </c>
      <c r="BR50" s="17">
        <f t="shared" si="109"/>
        <v>2.679300010104594E-2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0.27474712917236865</v>
      </c>
      <c r="J51" s="17"/>
      <c r="K51" s="17"/>
      <c r="L51" s="17"/>
      <c r="M51" s="17"/>
      <c r="N51" s="18">
        <f>SUM(E50:N50)/10</f>
        <v>0.16291604030057869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0.28492294877134522</v>
      </c>
      <c r="X51" s="17"/>
      <c r="Y51" s="17"/>
      <c r="Z51" s="17"/>
      <c r="AA51" s="17"/>
      <c r="AB51" s="18">
        <f>SUM(S50:AB50)/10</f>
        <v>0.1689499677191186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0.2950987683703219</v>
      </c>
      <c r="AL51" s="17"/>
      <c r="AM51" s="17"/>
      <c r="AN51" s="17"/>
      <c r="AO51" s="17"/>
      <c r="AP51" s="18">
        <f>SUM(AG50:AP50)/10</f>
        <v>0.17498389513765861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0.30527458796929852</v>
      </c>
      <c r="AZ51" s="17"/>
      <c r="BA51" s="17"/>
      <c r="BB51" s="17"/>
      <c r="BC51" s="17"/>
      <c r="BD51" s="18">
        <f>SUM(AU50:BD50)/10</f>
        <v>0.18101782255619853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0.31545040756827508</v>
      </c>
      <c r="BN51" s="17"/>
      <c r="BO51" s="17"/>
      <c r="BP51" s="17"/>
      <c r="BQ51" s="17"/>
      <c r="BR51" s="18">
        <f>SUM(BI50:BR50)/10</f>
        <v>0.18705174997473847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0.4821428571428571</v>
      </c>
      <c r="F52" s="17">
        <f t="shared" ref="F52:N52" si="110">F$18*(F50/F$20)</f>
        <v>0.82653061224489788</v>
      </c>
      <c r="G52" s="17">
        <f t="shared" si="110"/>
        <v>1.0725218658892131</v>
      </c>
      <c r="H52" s="17">
        <f t="shared" si="110"/>
        <v>1.2482299042065805</v>
      </c>
      <c r="I52" s="17">
        <f t="shared" si="110"/>
        <v>1.373735645861843</v>
      </c>
      <c r="J52" s="17">
        <f t="shared" si="110"/>
        <v>1.4633826041870308</v>
      </c>
      <c r="K52" s="17">
        <f t="shared" si="110"/>
        <v>1.5274161458478794</v>
      </c>
      <c r="L52" s="17">
        <f t="shared" si="110"/>
        <v>1.5731543898913429</v>
      </c>
      <c r="M52" s="17">
        <f t="shared" si="110"/>
        <v>1.605824564208101</v>
      </c>
      <c r="N52" s="17">
        <f t="shared" si="110"/>
        <v>1.6291604030057856</v>
      </c>
      <c r="P52" s="163"/>
      <c r="Q52" s="165"/>
      <c r="R52" s="16" t="s">
        <v>53</v>
      </c>
      <c r="S52" s="17">
        <f>S$18*(S50/S$20)</f>
        <v>0.5</v>
      </c>
      <c r="T52" s="17">
        <f t="shared" ref="T52:AB52" si="111">T$18*(T50/T$20)</f>
        <v>0.85714285714285698</v>
      </c>
      <c r="U52" s="17">
        <f t="shared" si="111"/>
        <v>1.1122448979591837</v>
      </c>
      <c r="V52" s="17">
        <f t="shared" si="111"/>
        <v>1.2944606413994169</v>
      </c>
      <c r="W52" s="17">
        <f t="shared" si="111"/>
        <v>1.4246147438567263</v>
      </c>
      <c r="X52" s="17">
        <f t="shared" si="111"/>
        <v>1.5175819598976616</v>
      </c>
      <c r="Y52" s="17">
        <f t="shared" si="111"/>
        <v>1.5839871142126154</v>
      </c>
      <c r="Z52" s="17">
        <f t="shared" si="111"/>
        <v>1.6314193672947259</v>
      </c>
      <c r="AA52" s="17">
        <f t="shared" si="111"/>
        <v>1.6652995480676605</v>
      </c>
      <c r="AB52" s="17">
        <f t="shared" si="111"/>
        <v>1.6894996771911852</v>
      </c>
      <c r="AC52" s="5"/>
      <c r="AD52" s="163"/>
      <c r="AE52" s="165"/>
      <c r="AF52" s="16" t="s">
        <v>53</v>
      </c>
      <c r="AG52" s="17">
        <f>AG$18*(AG50/AG$20)</f>
        <v>0.51785714285714279</v>
      </c>
      <c r="AH52" s="17">
        <f t="shared" ref="AH52:AP52" si="112">AH$18*(AH50/AH$20)</f>
        <v>0.88775510204081631</v>
      </c>
      <c r="AI52" s="17">
        <f t="shared" si="112"/>
        <v>1.1519679300291548</v>
      </c>
      <c r="AJ52" s="17">
        <f t="shared" si="112"/>
        <v>1.3406913785922532</v>
      </c>
      <c r="AK52" s="17">
        <f t="shared" si="112"/>
        <v>1.4754938418516097</v>
      </c>
      <c r="AL52" s="17">
        <f t="shared" si="112"/>
        <v>1.5717813156082925</v>
      </c>
      <c r="AM52" s="17">
        <f t="shared" si="112"/>
        <v>1.640558082577352</v>
      </c>
      <c r="AN52" s="17">
        <f t="shared" si="112"/>
        <v>1.6896843446981089</v>
      </c>
      <c r="AO52" s="17">
        <f t="shared" si="112"/>
        <v>1.7247745319272199</v>
      </c>
      <c r="AP52" s="17">
        <f t="shared" si="112"/>
        <v>1.7498389513765853</v>
      </c>
      <c r="AQ52" s="5"/>
      <c r="AR52" s="163"/>
      <c r="AS52" s="165"/>
      <c r="AT52" s="16" t="s">
        <v>53</v>
      </c>
      <c r="AU52" s="17">
        <f>AU$18*(AU50/AU$20)</f>
        <v>0.5357142857142857</v>
      </c>
      <c r="AV52" s="17">
        <f t="shared" ref="AV52:BD52" si="113">AV$18*(AV50/AV$20)</f>
        <v>0.91836734693877542</v>
      </c>
      <c r="AW52" s="17">
        <f t="shared" si="113"/>
        <v>1.1916909620991254</v>
      </c>
      <c r="AX52" s="17">
        <f t="shared" si="113"/>
        <v>1.3869221157850895</v>
      </c>
      <c r="AY52" s="17">
        <f t="shared" si="113"/>
        <v>1.5263729398464925</v>
      </c>
      <c r="AZ52" s="17">
        <f t="shared" si="113"/>
        <v>1.6259806713189233</v>
      </c>
      <c r="BA52" s="17">
        <f t="shared" si="113"/>
        <v>1.697129050942088</v>
      </c>
      <c r="BB52" s="17">
        <f t="shared" si="113"/>
        <v>1.7479493221014919</v>
      </c>
      <c r="BC52" s="17">
        <f t="shared" si="113"/>
        <v>1.7842495157867793</v>
      </c>
      <c r="BD52" s="17">
        <f t="shared" si="113"/>
        <v>1.8101782255619847</v>
      </c>
      <c r="BE52" s="5"/>
      <c r="BF52" s="163"/>
      <c r="BG52" s="165"/>
      <c r="BH52" s="16" t="s">
        <v>53</v>
      </c>
      <c r="BI52" s="17">
        <f>BI$18*(BI50/BI$20)</f>
        <v>0.55357142857142849</v>
      </c>
      <c r="BJ52" s="17">
        <f t="shared" ref="BJ52:BR52" si="114">BJ$18*(BJ50/BJ$20)</f>
        <v>0.94897959183673453</v>
      </c>
      <c r="BK52" s="17">
        <f t="shared" si="114"/>
        <v>1.2314139941690965</v>
      </c>
      <c r="BL52" s="17">
        <f t="shared" si="114"/>
        <v>1.4331528529779258</v>
      </c>
      <c r="BM52" s="17">
        <f t="shared" si="114"/>
        <v>1.5772520378413755</v>
      </c>
      <c r="BN52" s="17">
        <f t="shared" si="114"/>
        <v>1.6801800270295539</v>
      </c>
      <c r="BO52" s="17">
        <f t="shared" si="114"/>
        <v>1.7537000193068246</v>
      </c>
      <c r="BP52" s="17">
        <f t="shared" si="114"/>
        <v>1.8062142995048749</v>
      </c>
      <c r="BQ52" s="17">
        <f t="shared" si="114"/>
        <v>1.8437244996463384</v>
      </c>
      <c r="BR52" s="17">
        <f t="shared" si="114"/>
        <v>1.8705174997473846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4.8214285714285712</v>
      </c>
      <c r="F53" s="21">
        <f t="shared" ref="F53:N53" si="115">10*F50</f>
        <v>3.4438775510204076</v>
      </c>
      <c r="G53" s="21">
        <f t="shared" si="115"/>
        <v>2.4599125364431496</v>
      </c>
      <c r="H53" s="21">
        <f t="shared" si="115"/>
        <v>1.757080383173677</v>
      </c>
      <c r="I53" s="21">
        <f t="shared" si="115"/>
        <v>1.2550574165526269</v>
      </c>
      <c r="J53" s="21">
        <f t="shared" si="115"/>
        <v>0.89646958325187642</v>
      </c>
      <c r="K53" s="21">
        <f t="shared" si="115"/>
        <v>0.64033541660848348</v>
      </c>
      <c r="L53" s="21">
        <f t="shared" si="115"/>
        <v>0.45738244043463172</v>
      </c>
      <c r="M53" s="21">
        <f t="shared" si="115"/>
        <v>0.32670174316759276</v>
      </c>
      <c r="N53" s="21">
        <f t="shared" si="115"/>
        <v>0.23335838797685163</v>
      </c>
      <c r="P53" s="163"/>
      <c r="Q53" s="163"/>
      <c r="R53" s="20" t="s">
        <v>57</v>
      </c>
      <c r="S53" s="21">
        <f>10*S50</f>
        <v>4.9999999999999991</v>
      </c>
      <c r="T53" s="21">
        <f t="shared" ref="T53:AB53" si="116">10*T50</f>
        <v>3.5714285714285712</v>
      </c>
      <c r="U53" s="21">
        <f t="shared" si="116"/>
        <v>2.5510204081632661</v>
      </c>
      <c r="V53" s="21">
        <f t="shared" si="116"/>
        <v>1.8221574344023317</v>
      </c>
      <c r="W53" s="21">
        <f t="shared" si="116"/>
        <v>1.3015410245730945</v>
      </c>
      <c r="X53" s="21">
        <f t="shared" si="116"/>
        <v>0.9296721604093533</v>
      </c>
      <c r="Y53" s="21">
        <f t="shared" si="116"/>
        <v>0.6640515431495384</v>
      </c>
      <c r="Z53" s="21">
        <f t="shared" si="116"/>
        <v>0.47432253082109954</v>
      </c>
      <c r="AA53" s="21">
        <f t="shared" si="116"/>
        <v>0.33880180772935542</v>
      </c>
      <c r="AB53" s="21">
        <f t="shared" si="116"/>
        <v>0.24200129123525357</v>
      </c>
      <c r="AC53" s="5"/>
      <c r="AD53" s="163"/>
      <c r="AE53" s="163"/>
      <c r="AF53" s="20" t="s">
        <v>57</v>
      </c>
      <c r="AG53" s="21">
        <f>10*AG50</f>
        <v>5.1785714285714279</v>
      </c>
      <c r="AH53" s="21">
        <f t="shared" ref="AH53:AP53" si="117">10*AH50</f>
        <v>3.6989795918367347</v>
      </c>
      <c r="AI53" s="21">
        <f t="shared" si="117"/>
        <v>2.6421282798833827</v>
      </c>
      <c r="AJ53" s="21">
        <f t="shared" si="117"/>
        <v>1.8872344856309864</v>
      </c>
      <c r="AK53" s="21">
        <f t="shared" si="117"/>
        <v>1.3480246325935625</v>
      </c>
      <c r="AL53" s="21">
        <f t="shared" si="117"/>
        <v>0.96287473756683017</v>
      </c>
      <c r="AM53" s="21">
        <f t="shared" si="117"/>
        <v>0.68776766969059333</v>
      </c>
      <c r="AN53" s="21">
        <f t="shared" si="117"/>
        <v>0.49126262120756736</v>
      </c>
      <c r="AO53" s="21">
        <f t="shared" si="117"/>
        <v>0.35090187229111824</v>
      </c>
      <c r="AP53" s="21">
        <f t="shared" si="117"/>
        <v>0.25064419449365555</v>
      </c>
      <c r="AQ53" s="5"/>
      <c r="AR53" s="163"/>
      <c r="AS53" s="163"/>
      <c r="AT53" s="20" t="s">
        <v>57</v>
      </c>
      <c r="AU53" s="21">
        <f>10*AU50</f>
        <v>5.3571428571428568</v>
      </c>
      <c r="AV53" s="21">
        <f t="shared" ref="AV53:BD53" si="118">10*AV50</f>
        <v>3.8265306122448979</v>
      </c>
      <c r="AW53" s="21">
        <f t="shared" si="118"/>
        <v>2.7332361516034993</v>
      </c>
      <c r="AX53" s="21">
        <f t="shared" si="118"/>
        <v>1.9523115368596411</v>
      </c>
      <c r="AY53" s="21">
        <f t="shared" si="118"/>
        <v>1.3945082406140299</v>
      </c>
      <c r="AZ53" s="21">
        <f t="shared" si="118"/>
        <v>0.99607731472430716</v>
      </c>
      <c r="BA53" s="21">
        <f t="shared" si="118"/>
        <v>0.71148379623164826</v>
      </c>
      <c r="BB53" s="21">
        <f t="shared" si="118"/>
        <v>0.50820271159403518</v>
      </c>
      <c r="BC53" s="21">
        <f t="shared" si="118"/>
        <v>0.3630019368528809</v>
      </c>
      <c r="BD53" s="21">
        <f t="shared" si="118"/>
        <v>0.25928709775205744</v>
      </c>
      <c r="BE53" s="5"/>
      <c r="BF53" s="163"/>
      <c r="BG53" s="163"/>
      <c r="BH53" s="20" t="s">
        <v>57</v>
      </c>
      <c r="BI53" s="21">
        <f>10*BI50</f>
        <v>5.5357142857142847</v>
      </c>
      <c r="BJ53" s="21">
        <f t="shared" ref="BJ53:BR53" si="119">10*BJ50</f>
        <v>3.954081632653061</v>
      </c>
      <c r="BK53" s="21">
        <f t="shared" si="119"/>
        <v>2.8243440233236159</v>
      </c>
      <c r="BL53" s="21">
        <f t="shared" si="119"/>
        <v>2.0173885880882958</v>
      </c>
      <c r="BM53" s="21">
        <f t="shared" si="119"/>
        <v>1.4409918486344975</v>
      </c>
      <c r="BN53" s="21">
        <f t="shared" si="119"/>
        <v>1.029279891881784</v>
      </c>
      <c r="BO53" s="21">
        <f t="shared" si="119"/>
        <v>0.7351999227727033</v>
      </c>
      <c r="BP53" s="21">
        <f t="shared" si="119"/>
        <v>0.52514280198050289</v>
      </c>
      <c r="BQ53" s="21">
        <f t="shared" si="119"/>
        <v>0.37510200141464362</v>
      </c>
      <c r="BR53" s="21">
        <f t="shared" si="119"/>
        <v>0.26793000101045938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4.8214285714285712</v>
      </c>
      <c r="F54" s="21">
        <f>10*F52</f>
        <v>8.2653061224489797</v>
      </c>
      <c r="G54" s="21">
        <f>10*G52</f>
        <v>10.72521865889213</v>
      </c>
      <c r="H54" s="21">
        <f t="shared" ref="H54:N54" si="120">10*H52</f>
        <v>12.482299042065804</v>
      </c>
      <c r="I54" s="21">
        <f t="shared" si="120"/>
        <v>13.73735645861843</v>
      </c>
      <c r="J54" s="21">
        <f t="shared" si="120"/>
        <v>14.633826041870307</v>
      </c>
      <c r="K54" s="21">
        <f t="shared" si="120"/>
        <v>15.274161458478794</v>
      </c>
      <c r="L54" s="21">
        <f t="shared" si="120"/>
        <v>15.731543898913429</v>
      </c>
      <c r="M54" s="21">
        <f t="shared" si="120"/>
        <v>16.058245642081012</v>
      </c>
      <c r="N54" s="21">
        <f t="shared" si="120"/>
        <v>16.291604030057854</v>
      </c>
      <c r="P54" s="163"/>
      <c r="Q54" s="163"/>
      <c r="R54" s="20" t="s">
        <v>58</v>
      </c>
      <c r="S54" s="21">
        <f>10*S52</f>
        <v>5</v>
      </c>
      <c r="T54" s="21">
        <f>10*T52</f>
        <v>8.5714285714285694</v>
      </c>
      <c r="U54" s="21">
        <f>10*U52</f>
        <v>11.122448979591837</v>
      </c>
      <c r="V54" s="21">
        <f t="shared" ref="V54:AB54" si="121">10*V52</f>
        <v>12.944606413994169</v>
      </c>
      <c r="W54" s="21">
        <f t="shared" si="121"/>
        <v>14.246147438567263</v>
      </c>
      <c r="X54" s="21">
        <f t="shared" si="121"/>
        <v>15.175819598976616</v>
      </c>
      <c r="Y54" s="21">
        <f t="shared" si="121"/>
        <v>15.839871142126153</v>
      </c>
      <c r="Z54" s="21">
        <f t="shared" si="121"/>
        <v>16.314193672947258</v>
      </c>
      <c r="AA54" s="21">
        <f t="shared" si="121"/>
        <v>16.652995480676605</v>
      </c>
      <c r="AB54" s="21">
        <f t="shared" si="121"/>
        <v>16.894996771911853</v>
      </c>
      <c r="AC54" s="5"/>
      <c r="AD54" s="163"/>
      <c r="AE54" s="163"/>
      <c r="AF54" s="20" t="s">
        <v>58</v>
      </c>
      <c r="AG54" s="21">
        <f>10*AG52</f>
        <v>5.1785714285714279</v>
      </c>
      <c r="AH54" s="21">
        <f>10*AH52</f>
        <v>8.8775510204081627</v>
      </c>
      <c r="AI54" s="21">
        <f>10*AI52</f>
        <v>11.519679300291548</v>
      </c>
      <c r="AJ54" s="21">
        <f t="shared" ref="AJ54:AP54" si="122">10*AJ52</f>
        <v>13.406913785922532</v>
      </c>
      <c r="AK54" s="21">
        <f t="shared" si="122"/>
        <v>14.754938418516097</v>
      </c>
      <c r="AL54" s="21">
        <f t="shared" si="122"/>
        <v>15.717813156082926</v>
      </c>
      <c r="AM54" s="21">
        <f t="shared" si="122"/>
        <v>16.405580825773519</v>
      </c>
      <c r="AN54" s="21">
        <f t="shared" si="122"/>
        <v>16.896843446981087</v>
      </c>
      <c r="AO54" s="21">
        <f t="shared" si="122"/>
        <v>17.247745319272198</v>
      </c>
      <c r="AP54" s="21">
        <f t="shared" si="122"/>
        <v>17.498389513765854</v>
      </c>
      <c r="AQ54" s="5"/>
      <c r="AR54" s="163"/>
      <c r="AS54" s="163"/>
      <c r="AT54" s="20" t="s">
        <v>58</v>
      </c>
      <c r="AU54" s="21">
        <f>10*AU52</f>
        <v>5.3571428571428568</v>
      </c>
      <c r="AV54" s="21">
        <f>10*AV52</f>
        <v>9.1836734693877542</v>
      </c>
      <c r="AW54" s="21">
        <f>10*AW52</f>
        <v>11.916909620991254</v>
      </c>
      <c r="AX54" s="21">
        <f t="shared" ref="AX54:BD54" si="123">10*AX52</f>
        <v>13.869221157850895</v>
      </c>
      <c r="AY54" s="21">
        <f t="shared" si="123"/>
        <v>15.263729398464925</v>
      </c>
      <c r="AZ54" s="21">
        <f t="shared" si="123"/>
        <v>16.259806713189235</v>
      </c>
      <c r="BA54" s="21">
        <f t="shared" si="123"/>
        <v>16.971290509420879</v>
      </c>
      <c r="BB54" s="21">
        <f t="shared" si="123"/>
        <v>17.47949322101492</v>
      </c>
      <c r="BC54" s="21">
        <f t="shared" si="123"/>
        <v>17.842495157867791</v>
      </c>
      <c r="BD54" s="21">
        <f t="shared" si="123"/>
        <v>18.101782255619845</v>
      </c>
      <c r="BE54" s="5"/>
      <c r="BF54" s="163"/>
      <c r="BG54" s="163"/>
      <c r="BH54" s="20" t="s">
        <v>58</v>
      </c>
      <c r="BI54" s="21">
        <f>10*BI52</f>
        <v>5.5357142857142847</v>
      </c>
      <c r="BJ54" s="21">
        <f>10*BJ52</f>
        <v>9.4897959183673457</v>
      </c>
      <c r="BK54" s="21">
        <f>10*BK52</f>
        <v>12.314139941690964</v>
      </c>
      <c r="BL54" s="21">
        <f t="shared" ref="BL54:BR54" si="124">10*BL52</f>
        <v>14.331528529779259</v>
      </c>
      <c r="BM54" s="21">
        <f t="shared" si="124"/>
        <v>15.772520378413756</v>
      </c>
      <c r="BN54" s="21">
        <f t="shared" si="124"/>
        <v>16.801800270295541</v>
      </c>
      <c r="BO54" s="21">
        <f t="shared" si="124"/>
        <v>17.537000193068245</v>
      </c>
      <c r="BP54" s="21">
        <f t="shared" si="124"/>
        <v>18.062142995048749</v>
      </c>
      <c r="BQ54" s="21">
        <f t="shared" si="124"/>
        <v>18.437244996463384</v>
      </c>
      <c r="BR54" s="21">
        <f t="shared" si="124"/>
        <v>18.705174997473847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0.67500000000000004</v>
      </c>
      <c r="F55" s="17">
        <f t="shared" ref="F55:N55" si="125">F50*F$16/$E$4</f>
        <v>0.67500000000000004</v>
      </c>
      <c r="G55" s="17">
        <f t="shared" si="125"/>
        <v>0.67500000000000027</v>
      </c>
      <c r="H55" s="17">
        <f t="shared" si="125"/>
        <v>0.67499999999999971</v>
      </c>
      <c r="I55" s="17">
        <f t="shared" si="125"/>
        <v>0.67500000000000004</v>
      </c>
      <c r="J55" s="17">
        <f t="shared" si="125"/>
        <v>0.67500000000000004</v>
      </c>
      <c r="K55" s="17">
        <f t="shared" si="125"/>
        <v>0.67500000000000049</v>
      </c>
      <c r="L55" s="17">
        <f t="shared" si="125"/>
        <v>0.67500000000000149</v>
      </c>
      <c r="M55" s="17">
        <f t="shared" si="125"/>
        <v>0.67499999999999871</v>
      </c>
      <c r="N55" s="17">
        <f t="shared" si="125"/>
        <v>0.67499999999999771</v>
      </c>
      <c r="P55" s="163"/>
      <c r="Q55" s="171" t="s">
        <v>45</v>
      </c>
      <c r="R55" s="16" t="s">
        <v>55</v>
      </c>
      <c r="S55" s="17">
        <f>S50*S$16/$E$4</f>
        <v>0.69999999999999984</v>
      </c>
      <c r="T55" s="17">
        <f t="shared" ref="T55:AB55" si="126">T50*T$16/$E$4</f>
        <v>0.69999999999999984</v>
      </c>
      <c r="U55" s="17">
        <f t="shared" si="126"/>
        <v>0.70000000000000018</v>
      </c>
      <c r="V55" s="17">
        <f t="shared" si="126"/>
        <v>0.69999999999999973</v>
      </c>
      <c r="W55" s="17">
        <f t="shared" si="126"/>
        <v>0.7</v>
      </c>
      <c r="X55" s="17">
        <f t="shared" si="126"/>
        <v>0.7</v>
      </c>
      <c r="Y55" s="17">
        <f t="shared" si="126"/>
        <v>0.70000000000000029</v>
      </c>
      <c r="Z55" s="17">
        <f t="shared" si="126"/>
        <v>0.70000000000000151</v>
      </c>
      <c r="AA55" s="17">
        <f t="shared" si="126"/>
        <v>0.69999999999999851</v>
      </c>
      <c r="AB55" s="17">
        <f t="shared" si="126"/>
        <v>0.69999999999999762</v>
      </c>
      <c r="AC55" s="5"/>
      <c r="AD55" s="163"/>
      <c r="AE55" s="171" t="s">
        <v>45</v>
      </c>
      <c r="AF55" s="16" t="s">
        <v>55</v>
      </c>
      <c r="AG55" s="17">
        <f>AG50*AG$16/$E$4</f>
        <v>0.72499999999999987</v>
      </c>
      <c r="AH55" s="17">
        <f t="shared" ref="AH55:AP55" si="127">AH50*AH$16/$E$4</f>
        <v>0.72499999999999998</v>
      </c>
      <c r="AI55" s="17">
        <f t="shared" si="127"/>
        <v>0.72500000000000031</v>
      </c>
      <c r="AJ55" s="17">
        <f t="shared" si="127"/>
        <v>0.72499999999999976</v>
      </c>
      <c r="AK55" s="17">
        <f t="shared" si="127"/>
        <v>0.7250000000000002</v>
      </c>
      <c r="AL55" s="17">
        <f t="shared" si="127"/>
        <v>0.72499999999999998</v>
      </c>
      <c r="AM55" s="17">
        <f t="shared" si="127"/>
        <v>0.72500000000000042</v>
      </c>
      <c r="AN55" s="17">
        <f t="shared" si="127"/>
        <v>0.72500000000000142</v>
      </c>
      <c r="AO55" s="17">
        <f t="shared" si="127"/>
        <v>0.72499999999999865</v>
      </c>
      <c r="AP55" s="17">
        <f t="shared" si="127"/>
        <v>0.72499999999999787</v>
      </c>
      <c r="AQ55" s="5"/>
      <c r="AR55" s="163"/>
      <c r="AS55" s="171" t="s">
        <v>45</v>
      </c>
      <c r="AT55" s="16" t="s">
        <v>55</v>
      </c>
      <c r="AU55" s="17">
        <f>AU50*AU$16/$E$4</f>
        <v>0.75</v>
      </c>
      <c r="AV55" s="17">
        <f t="shared" ref="AV55:BD55" si="128">AV50*AV$16/$E$4</f>
        <v>0.75</v>
      </c>
      <c r="AW55" s="17">
        <f t="shared" si="128"/>
        <v>0.75000000000000011</v>
      </c>
      <c r="AX55" s="17">
        <f t="shared" si="128"/>
        <v>0.74999999999999967</v>
      </c>
      <c r="AY55" s="17">
        <f t="shared" si="128"/>
        <v>0.75</v>
      </c>
      <c r="AZ55" s="17">
        <f t="shared" si="128"/>
        <v>0.75</v>
      </c>
      <c r="BA55" s="17">
        <f t="shared" si="128"/>
        <v>0.75000000000000044</v>
      </c>
      <c r="BB55" s="17">
        <f t="shared" si="128"/>
        <v>0.75000000000000144</v>
      </c>
      <c r="BC55" s="17">
        <f t="shared" si="128"/>
        <v>0.74999999999999867</v>
      </c>
      <c r="BD55" s="17">
        <f t="shared" si="128"/>
        <v>0.74999999999999767</v>
      </c>
      <c r="BE55" s="5"/>
      <c r="BF55" s="163"/>
      <c r="BG55" s="171" t="s">
        <v>45</v>
      </c>
      <c r="BH55" s="16" t="s">
        <v>55</v>
      </c>
      <c r="BI55" s="17">
        <f>BI50*BI$16/$E$4</f>
        <v>0.7749999999999998</v>
      </c>
      <c r="BJ55" s="17">
        <f t="shared" ref="BJ55:BR55" si="129">BJ50*BJ$16/$E$4</f>
        <v>0.77500000000000002</v>
      </c>
      <c r="BK55" s="17">
        <f t="shared" si="129"/>
        <v>0.77500000000000024</v>
      </c>
      <c r="BL55" s="17">
        <f t="shared" si="129"/>
        <v>0.77499999999999969</v>
      </c>
      <c r="BM55" s="17">
        <f t="shared" si="129"/>
        <v>0.77500000000000002</v>
      </c>
      <c r="BN55" s="17">
        <f t="shared" si="129"/>
        <v>0.77500000000000002</v>
      </c>
      <c r="BO55" s="17">
        <f t="shared" si="129"/>
        <v>0.77500000000000047</v>
      </c>
      <c r="BP55" s="17">
        <f t="shared" si="129"/>
        <v>0.77500000000000147</v>
      </c>
      <c r="BQ55" s="17">
        <f t="shared" si="129"/>
        <v>0.77499999999999869</v>
      </c>
      <c r="BR55" s="17">
        <f t="shared" si="129"/>
        <v>0.77499999999999769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130">E53*E$16</f>
        <v>675000</v>
      </c>
      <c r="F56" s="22">
        <f t="shared" si="130"/>
        <v>674999.99999999988</v>
      </c>
      <c r="G56" s="22">
        <f t="shared" si="130"/>
        <v>675000.00000000023</v>
      </c>
      <c r="H56" s="22">
        <f t="shared" si="130"/>
        <v>674999.99999999977</v>
      </c>
      <c r="I56" s="22">
        <f t="shared" si="130"/>
        <v>675000</v>
      </c>
      <c r="J56" s="22">
        <f t="shared" si="130"/>
        <v>675000</v>
      </c>
      <c r="K56" s="22">
        <f t="shared" si="130"/>
        <v>675000.00000000047</v>
      </c>
      <c r="L56" s="22">
        <f t="shared" si="130"/>
        <v>675000.0000000014</v>
      </c>
      <c r="M56" s="22">
        <f t="shared" si="130"/>
        <v>674999.99999999872</v>
      </c>
      <c r="N56" s="22">
        <f t="shared" si="130"/>
        <v>674999.99999999767</v>
      </c>
      <c r="P56" s="163"/>
      <c r="Q56" s="163"/>
      <c r="R56" s="20" t="s">
        <v>57</v>
      </c>
      <c r="S56" s="22">
        <f t="shared" ref="S56:AB56" si="131">S53*S$16</f>
        <v>699999.99999999988</v>
      </c>
      <c r="T56" s="22">
        <f t="shared" si="131"/>
        <v>700000</v>
      </c>
      <c r="U56" s="22">
        <f t="shared" si="131"/>
        <v>700000.00000000023</v>
      </c>
      <c r="V56" s="22">
        <f t="shared" si="131"/>
        <v>699999.99999999977</v>
      </c>
      <c r="W56" s="22">
        <f t="shared" si="131"/>
        <v>700000</v>
      </c>
      <c r="X56" s="22">
        <f t="shared" si="131"/>
        <v>700000</v>
      </c>
      <c r="Y56" s="22">
        <f t="shared" si="131"/>
        <v>700000.00000000047</v>
      </c>
      <c r="Z56" s="22">
        <f t="shared" si="131"/>
        <v>700000.0000000014</v>
      </c>
      <c r="AA56" s="22">
        <f t="shared" si="131"/>
        <v>699999.9999999986</v>
      </c>
      <c r="AB56" s="22">
        <f t="shared" si="131"/>
        <v>699999.99999999767</v>
      </c>
      <c r="AC56" s="5"/>
      <c r="AD56" s="163"/>
      <c r="AE56" s="163"/>
      <c r="AF56" s="20" t="s">
        <v>57</v>
      </c>
      <c r="AG56" s="22">
        <f t="shared" ref="AG56:AP56" si="132">AG53*AG$16</f>
        <v>724999.99999999988</v>
      </c>
      <c r="AH56" s="22">
        <f t="shared" si="132"/>
        <v>725000</v>
      </c>
      <c r="AI56" s="22">
        <f t="shared" si="132"/>
        <v>725000.00000000023</v>
      </c>
      <c r="AJ56" s="22">
        <f t="shared" si="132"/>
        <v>724999.99999999977</v>
      </c>
      <c r="AK56" s="22">
        <f t="shared" si="132"/>
        <v>725000.00000000023</v>
      </c>
      <c r="AL56" s="22">
        <f t="shared" si="132"/>
        <v>725000</v>
      </c>
      <c r="AM56" s="22">
        <f t="shared" si="132"/>
        <v>725000.00000000047</v>
      </c>
      <c r="AN56" s="22">
        <f t="shared" si="132"/>
        <v>725000.00000000151</v>
      </c>
      <c r="AO56" s="22">
        <f t="shared" si="132"/>
        <v>724999.99999999872</v>
      </c>
      <c r="AP56" s="22">
        <f t="shared" si="132"/>
        <v>724999.99999999779</v>
      </c>
      <c r="AQ56" s="5"/>
      <c r="AR56" s="163"/>
      <c r="AS56" s="163"/>
      <c r="AT56" s="20" t="s">
        <v>57</v>
      </c>
      <c r="AU56" s="22">
        <f t="shared" ref="AU56:BD56" si="133">AU53*AU$16</f>
        <v>750000</v>
      </c>
      <c r="AV56" s="22">
        <f t="shared" si="133"/>
        <v>750000</v>
      </c>
      <c r="AW56" s="22">
        <f t="shared" si="133"/>
        <v>750000.00000000023</v>
      </c>
      <c r="AX56" s="22">
        <f t="shared" si="133"/>
        <v>749999.99999999977</v>
      </c>
      <c r="AY56" s="22">
        <f t="shared" si="133"/>
        <v>750000</v>
      </c>
      <c r="AZ56" s="22">
        <f t="shared" si="133"/>
        <v>750000.00000000012</v>
      </c>
      <c r="BA56" s="22">
        <f t="shared" si="133"/>
        <v>750000.00000000047</v>
      </c>
      <c r="BB56" s="22">
        <f t="shared" si="133"/>
        <v>750000.00000000151</v>
      </c>
      <c r="BC56" s="22">
        <f t="shared" si="133"/>
        <v>749999.9999999986</v>
      </c>
      <c r="BD56" s="22">
        <f t="shared" si="133"/>
        <v>749999.99999999767</v>
      </c>
      <c r="BE56" s="5"/>
      <c r="BF56" s="163"/>
      <c r="BG56" s="163"/>
      <c r="BH56" s="20" t="s">
        <v>57</v>
      </c>
      <c r="BI56" s="22">
        <f t="shared" ref="BI56:BR56" si="134">BI53*BI$16</f>
        <v>774999.99999999988</v>
      </c>
      <c r="BJ56" s="22">
        <f t="shared" si="134"/>
        <v>775000</v>
      </c>
      <c r="BK56" s="22">
        <f t="shared" si="134"/>
        <v>775000.00000000023</v>
      </c>
      <c r="BL56" s="22">
        <f t="shared" si="134"/>
        <v>774999.99999999977</v>
      </c>
      <c r="BM56" s="22">
        <f t="shared" si="134"/>
        <v>775000</v>
      </c>
      <c r="BN56" s="22">
        <f t="shared" si="134"/>
        <v>775000</v>
      </c>
      <c r="BO56" s="22">
        <f t="shared" si="134"/>
        <v>775000.00000000058</v>
      </c>
      <c r="BP56" s="22">
        <f t="shared" si="134"/>
        <v>775000.0000000014</v>
      </c>
      <c r="BQ56" s="22">
        <f t="shared" si="134"/>
        <v>774999.9999999986</v>
      </c>
      <c r="BR56" s="22">
        <f t="shared" si="134"/>
        <v>774999.99999999767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675000</v>
      </c>
      <c r="F57" s="22">
        <f>E57+F56</f>
        <v>1350000</v>
      </c>
      <c r="G57" s="22">
        <f t="shared" ref="G57:N57" si="135">F57+G56</f>
        <v>2025000.0000000002</v>
      </c>
      <c r="H57" s="22">
        <f t="shared" si="135"/>
        <v>2700000</v>
      </c>
      <c r="I57" s="22">
        <f t="shared" si="135"/>
        <v>3375000</v>
      </c>
      <c r="J57" s="22">
        <f t="shared" si="135"/>
        <v>4050000</v>
      </c>
      <c r="K57" s="22">
        <f t="shared" si="135"/>
        <v>4725000</v>
      </c>
      <c r="L57" s="22">
        <f t="shared" si="135"/>
        <v>5400000.0000000019</v>
      </c>
      <c r="M57" s="22">
        <f t="shared" si="135"/>
        <v>6075000.0000000009</v>
      </c>
      <c r="N57" s="22">
        <f t="shared" si="135"/>
        <v>6749999.9999999981</v>
      </c>
      <c r="P57" s="163"/>
      <c r="Q57" s="163"/>
      <c r="R57" s="20" t="s">
        <v>58</v>
      </c>
      <c r="S57" s="22">
        <f>S56</f>
        <v>699999.99999999988</v>
      </c>
      <c r="T57" s="22">
        <f>S57+T56</f>
        <v>1400000</v>
      </c>
      <c r="U57" s="22">
        <f t="shared" ref="U57:AB57" si="136">T57+U56</f>
        <v>2100000</v>
      </c>
      <c r="V57" s="22">
        <f t="shared" si="136"/>
        <v>2800000</v>
      </c>
      <c r="W57" s="22">
        <f t="shared" si="136"/>
        <v>3500000</v>
      </c>
      <c r="X57" s="22">
        <f t="shared" si="136"/>
        <v>4200000</v>
      </c>
      <c r="Y57" s="22">
        <f t="shared" si="136"/>
        <v>4900000</v>
      </c>
      <c r="Z57" s="22">
        <f t="shared" si="136"/>
        <v>5600000.0000000019</v>
      </c>
      <c r="AA57" s="22">
        <f t="shared" si="136"/>
        <v>6300000</v>
      </c>
      <c r="AB57" s="22">
        <f t="shared" si="136"/>
        <v>6999999.9999999981</v>
      </c>
      <c r="AC57" s="5"/>
      <c r="AD57" s="163"/>
      <c r="AE57" s="163"/>
      <c r="AF57" s="20" t="s">
        <v>58</v>
      </c>
      <c r="AG57" s="22">
        <f>AG56</f>
        <v>724999.99999999988</v>
      </c>
      <c r="AH57" s="22">
        <f>AG57+AH56</f>
        <v>1450000</v>
      </c>
      <c r="AI57" s="22">
        <f t="shared" ref="AI57:AP57" si="137">AH57+AI56</f>
        <v>2175000</v>
      </c>
      <c r="AJ57" s="22">
        <f t="shared" si="137"/>
        <v>2900000</v>
      </c>
      <c r="AK57" s="22">
        <f t="shared" si="137"/>
        <v>3625000</v>
      </c>
      <c r="AL57" s="22">
        <f t="shared" si="137"/>
        <v>4350000</v>
      </c>
      <c r="AM57" s="22">
        <f t="shared" si="137"/>
        <v>5075000</v>
      </c>
      <c r="AN57" s="22">
        <f t="shared" si="137"/>
        <v>5800000.0000000019</v>
      </c>
      <c r="AO57" s="22">
        <f t="shared" si="137"/>
        <v>6525000.0000000009</v>
      </c>
      <c r="AP57" s="22">
        <f t="shared" si="137"/>
        <v>7249999.9999999991</v>
      </c>
      <c r="AQ57" s="5"/>
      <c r="AR57" s="163"/>
      <c r="AS57" s="163"/>
      <c r="AT57" s="20" t="s">
        <v>58</v>
      </c>
      <c r="AU57" s="22">
        <f>AU56</f>
        <v>750000</v>
      </c>
      <c r="AV57" s="22">
        <f>AU57+AV56</f>
        <v>1500000</v>
      </c>
      <c r="AW57" s="22">
        <f t="shared" ref="AW57:BD57" si="138">AV57+AW56</f>
        <v>2250000</v>
      </c>
      <c r="AX57" s="22">
        <f t="shared" si="138"/>
        <v>3000000</v>
      </c>
      <c r="AY57" s="22">
        <f t="shared" si="138"/>
        <v>3750000</v>
      </c>
      <c r="AZ57" s="22">
        <f t="shared" si="138"/>
        <v>4500000</v>
      </c>
      <c r="BA57" s="22">
        <f t="shared" si="138"/>
        <v>5250000</v>
      </c>
      <c r="BB57" s="22">
        <f t="shared" si="138"/>
        <v>6000000.0000000019</v>
      </c>
      <c r="BC57" s="22">
        <f t="shared" si="138"/>
        <v>6750000</v>
      </c>
      <c r="BD57" s="22">
        <f t="shared" si="138"/>
        <v>7499999.9999999981</v>
      </c>
      <c r="BE57" s="5"/>
      <c r="BF57" s="163"/>
      <c r="BG57" s="163"/>
      <c r="BH57" s="20" t="s">
        <v>58</v>
      </c>
      <c r="BI57" s="22">
        <f>BI56</f>
        <v>774999.99999999988</v>
      </c>
      <c r="BJ57" s="22">
        <f>BI57+BJ56</f>
        <v>1550000</v>
      </c>
      <c r="BK57" s="22">
        <f t="shared" ref="BK57:BR57" si="139">BJ57+BK56</f>
        <v>2325000</v>
      </c>
      <c r="BL57" s="22">
        <f t="shared" si="139"/>
        <v>3100000</v>
      </c>
      <c r="BM57" s="22">
        <f t="shared" si="139"/>
        <v>3875000</v>
      </c>
      <c r="BN57" s="22">
        <f t="shared" si="139"/>
        <v>4650000</v>
      </c>
      <c r="BO57" s="22">
        <f t="shared" si="139"/>
        <v>5425000.0000000009</v>
      </c>
      <c r="BP57" s="22">
        <f t="shared" si="139"/>
        <v>6200000.0000000019</v>
      </c>
      <c r="BQ57" s="22">
        <f t="shared" si="139"/>
        <v>6975000</v>
      </c>
      <c r="BR57" s="22">
        <f t="shared" si="139"/>
        <v>7749999.9999999981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0.67500000000000004</v>
      </c>
      <c r="F58" s="17">
        <f>F52*F$16/$E$4-E58</f>
        <v>0.94499999999999962</v>
      </c>
      <c r="G58" s="17">
        <f>G52*G$16/$E$4-F58-E58</f>
        <v>1.3230000000000008</v>
      </c>
      <c r="H58" s="17">
        <f>H52*H$16/$E$4-G58-F58-E58</f>
        <v>1.8521999999999996</v>
      </c>
      <c r="I58" s="17">
        <f>I52*I$16/$E$4-H58-G58-F58-E58</f>
        <v>2.5930799999999987</v>
      </c>
      <c r="J58" s="17">
        <f>J52*J$16/$E$4-I58-H58-G58-F58-E58</f>
        <v>3.6303120000000018</v>
      </c>
      <c r="K58" s="17">
        <f>K52*K$16/$E$4-J58-I58-H58-G58-F58-E58</f>
        <v>5.0824368000000053</v>
      </c>
      <c r="L58" s="17">
        <f>L52*L$16/$E$4-K58-J58-I58-H58-G58-F58-E58</f>
        <v>7.1154115200000074</v>
      </c>
      <c r="M58" s="17">
        <f>M52*M$16/$E$4-L58-K58-J58-I58-H58-G58-F58-E58</f>
        <v>9.9615761279999706</v>
      </c>
      <c r="N58" s="17">
        <f>N52*N$16/$E$4-M58-L58-K58-J58-I58-H58-G58-F58-E58</f>
        <v>13.946206579199973</v>
      </c>
      <c r="P58" s="163"/>
      <c r="Q58" s="171" t="s">
        <v>44</v>
      </c>
      <c r="R58" s="16" t="s">
        <v>55</v>
      </c>
      <c r="S58" s="17">
        <f>S52*S$16/$E$4</f>
        <v>0.7</v>
      </c>
      <c r="T58" s="17">
        <f>T52*T$16/$E$4-S58</f>
        <v>0.97999999999999976</v>
      </c>
      <c r="U58" s="17">
        <f>U52*U$16/$E$4-T58-S58</f>
        <v>1.3720000000000001</v>
      </c>
      <c r="V58" s="17">
        <f>V52*V$16/$E$4-U58-T58-S58</f>
        <v>1.920800000000001</v>
      </c>
      <c r="W58" s="17">
        <f>W52*W$16/$E$4-V58-U58-T58-S58</f>
        <v>2.68912</v>
      </c>
      <c r="X58" s="17">
        <f>X52*X$16/$E$4-W58-V58-U58-T58-S58</f>
        <v>3.7647679999999992</v>
      </c>
      <c r="Y58" s="17">
        <f>Y52*Y$16/$E$4-X58-W58-V58-U58-T58-S58</f>
        <v>5.2706752000000012</v>
      </c>
      <c r="Z58" s="17">
        <f>Z52*Z$16/$E$4-Y58-X58-W58-V58-U58-T58-S58</f>
        <v>7.3789452800000079</v>
      </c>
      <c r="AA58" s="17">
        <f>AA52*AA$16/$E$4-Z58-Y58-X58-W58-V58-U58-T58-S58</f>
        <v>10.33052339199998</v>
      </c>
      <c r="AB58" s="17">
        <f>AB52*AB$16/$E$4-AA58-Z58-Y58-X58-W58-V58-U58-T58-S58</f>
        <v>14.462732748799979</v>
      </c>
      <c r="AC58" s="5"/>
      <c r="AD58" s="163"/>
      <c r="AE58" s="171" t="s">
        <v>44</v>
      </c>
      <c r="AF58" s="16" t="s">
        <v>55</v>
      </c>
      <c r="AG58" s="17">
        <f>AG52*AG$16/$E$4</f>
        <v>0.72499999999999987</v>
      </c>
      <c r="AH58" s="17">
        <f>AH52*AH$16/$E$4-AG58</f>
        <v>1.0150000000000001</v>
      </c>
      <c r="AI58" s="17">
        <f>AI52*AI$16/$E$4-AH58-AG58</f>
        <v>1.4210000000000005</v>
      </c>
      <c r="AJ58" s="17">
        <f>AJ52*AJ$16/$E$4-AI58-AH58-AG58</f>
        <v>1.9894000000000001</v>
      </c>
      <c r="AK58" s="17">
        <f>AK52*AK$16/$E$4-AJ58-AI58-AH58-AG58</f>
        <v>2.7851600000000012</v>
      </c>
      <c r="AL58" s="17">
        <f>AL52*AL$16/$E$4-AK58-AJ58-AI58-AH58-AG58</f>
        <v>3.8992239999999985</v>
      </c>
      <c r="AM58" s="17">
        <f>AM52*AM$16/$E$4-AL58-AK58-AJ58-AI58-AH58-AG58</f>
        <v>5.4589136000000025</v>
      </c>
      <c r="AN58" s="17">
        <f>AN52*AN$16/$E$4-AM58-AL58-AK58-AJ58-AI58-AH58-AG58</f>
        <v>7.6424790400000031</v>
      </c>
      <c r="AO58" s="17">
        <f>AO52*AO$16/$E$4-AN58-AM58-AL58-AK58-AJ58-AI58-AH58-AG58</f>
        <v>10.699470655999988</v>
      </c>
      <c r="AP58" s="17">
        <f>AP52*AP$16/$E$4-AO58-AN58-AM58-AL58-AK58-AJ58-AI58-AH58-AG58</f>
        <v>14.979258918399994</v>
      </c>
      <c r="AQ58" s="5"/>
      <c r="AR58" s="163"/>
      <c r="AS58" s="171" t="s">
        <v>44</v>
      </c>
      <c r="AT58" s="16" t="s">
        <v>55</v>
      </c>
      <c r="AU58" s="17">
        <f>AU52*AU$16/$E$4</f>
        <v>0.75</v>
      </c>
      <c r="AV58" s="17">
        <f>AV52*AV$16/$E$4-AU58</f>
        <v>1.0499999999999996</v>
      </c>
      <c r="AW58" s="17">
        <f>AW52*AW$16/$E$4-AV58-AU58</f>
        <v>1.4700000000000006</v>
      </c>
      <c r="AX58" s="17">
        <f>AX52*AX$16/$E$4-AW58-AV58-AU58</f>
        <v>2.0579999999999998</v>
      </c>
      <c r="AY58" s="17">
        <f>AY52*AY$16/$E$4-AX58-AW58-AV58-AU58</f>
        <v>2.8811999999999989</v>
      </c>
      <c r="AZ58" s="17">
        <f>AZ52*AZ$16/$E$4-AY58-AX58-AW58-AV58-AU58</f>
        <v>4.0336799999999995</v>
      </c>
      <c r="BA58" s="17">
        <f>BA52*BA$16/$E$4-AZ58-AY58-AX58-AW58-AV58-AU58</f>
        <v>5.6471519999999975</v>
      </c>
      <c r="BB58" s="17">
        <f>BB52*BB$16/$E$4-BA58-AZ58-AY58-AX58-AW58-AV58-AU58</f>
        <v>7.9060128000000098</v>
      </c>
      <c r="BC58" s="17">
        <f>BC52*BC$16/$E$4-BB58-BA58-AZ58-AY58-AX58-AW58-AV58-AU58</f>
        <v>11.068417919999984</v>
      </c>
      <c r="BD58" s="17">
        <f>BD52*BD$16/$E$4-BC58-BB58-BA58-AZ58-AY58-AX58-AW58-AV58-AU58</f>
        <v>15.495785087999995</v>
      </c>
      <c r="BE58" s="5"/>
      <c r="BF58" s="163"/>
      <c r="BG58" s="171" t="s">
        <v>44</v>
      </c>
      <c r="BH58" s="16" t="s">
        <v>55</v>
      </c>
      <c r="BI58" s="17">
        <f>BI52*BI$16/$E$4</f>
        <v>0.7749999999999998</v>
      </c>
      <c r="BJ58" s="17">
        <f>BJ52*BJ$16/$E$4-BI58</f>
        <v>1.085</v>
      </c>
      <c r="BK58" s="17">
        <f>BK52*BK$16/$E$4-BJ58-BI58</f>
        <v>1.5190000000000006</v>
      </c>
      <c r="BL58" s="17">
        <f>BL52*BL$16/$E$4-BK58-BJ58-BI58</f>
        <v>2.1265999999999998</v>
      </c>
      <c r="BM58" s="17">
        <f>BM52*BM$16/$E$4-BL58-BK58-BJ58-BI58</f>
        <v>2.9772399999999997</v>
      </c>
      <c r="BN58" s="17">
        <f>BN52*BN$16/$E$4-BM58-BL58-BK58-BJ58-BI58</f>
        <v>4.1681359999999987</v>
      </c>
      <c r="BO58" s="17">
        <f>BO52*BO$16/$E$4-BN58-BM58-BL58-BK58-BJ58-BI58</f>
        <v>5.8353904000000067</v>
      </c>
      <c r="BP58" s="17">
        <f>BP52*BP$16/$E$4-BO58-BN58-BM58-BL58-BK58-BJ58-BI58</f>
        <v>8.1695465600000023</v>
      </c>
      <c r="BQ58" s="17">
        <f>BQ52*BQ$16/$E$4-BP58-BO58-BN58-BM58-BL58-BK58-BJ58-BI58</f>
        <v>11.437365183999985</v>
      </c>
      <c r="BR58" s="17">
        <f>BR52*BR$16/$E$4-BQ58-BP58-BO58-BN58-BM58-BL58-BK58-BJ58-BI58</f>
        <v>16.012311257600008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1.4776559999999999</v>
      </c>
      <c r="J59" s="18"/>
      <c r="K59" s="18"/>
      <c r="L59" s="18"/>
      <c r="M59" s="18"/>
      <c r="N59" s="18">
        <f>SUM(E58:N58)/10</f>
        <v>4.7124223027199958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1.532384</v>
      </c>
      <c r="X59" s="18"/>
      <c r="Y59" s="18"/>
      <c r="Z59" s="18"/>
      <c r="AA59" s="18"/>
      <c r="AB59" s="18">
        <f>SUM(S58:AB58)/10</f>
        <v>4.8869564620799961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1.5871120000000003</v>
      </c>
      <c r="AL59" s="18"/>
      <c r="AM59" s="18"/>
      <c r="AN59" s="18"/>
      <c r="AO59" s="18"/>
      <c r="AP59" s="18">
        <f>SUM(AG58:AP58)/10</f>
        <v>5.0614906214399991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1.6418399999999997</v>
      </c>
      <c r="AZ59" s="18"/>
      <c r="BA59" s="18"/>
      <c r="BB59" s="18"/>
      <c r="BC59" s="18"/>
      <c r="BD59" s="18">
        <f>SUM(AU58:BD58)/10</f>
        <v>5.2360247807999984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1.6965679999999999</v>
      </c>
      <c r="BN59" s="18"/>
      <c r="BO59" s="18"/>
      <c r="BP59" s="18"/>
      <c r="BQ59" s="18"/>
      <c r="BR59" s="18">
        <f>SUM(BI58:BR58)/10</f>
        <v>5.4105589401599996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675000</v>
      </c>
      <c r="F60" s="23">
        <f>F62-E62</f>
        <v>945000</v>
      </c>
      <c r="G60" s="23">
        <f t="shared" ref="G60:N60" si="140">G62-F62</f>
        <v>1323000.0000000005</v>
      </c>
      <c r="H60" s="23">
        <f t="shared" si="140"/>
        <v>1852199.9999999986</v>
      </c>
      <c r="I60" s="23">
        <f t="shared" si="140"/>
        <v>2593080</v>
      </c>
      <c r="J60" s="23">
        <f t="shared" si="140"/>
        <v>3630311.9999999991</v>
      </c>
      <c r="K60" s="23">
        <f t="shared" si="140"/>
        <v>5082436.8000000045</v>
      </c>
      <c r="L60" s="23">
        <f t="shared" si="140"/>
        <v>7115411.5200000089</v>
      </c>
      <c r="M60" s="23">
        <f t="shared" si="140"/>
        <v>9961576.12799998</v>
      </c>
      <c r="N60" s="23">
        <f t="shared" si="140"/>
        <v>13946206.57919997</v>
      </c>
      <c r="P60" s="163"/>
      <c r="Q60" s="163"/>
      <c r="R60" s="20" t="s">
        <v>57</v>
      </c>
      <c r="S60" s="23">
        <f>S62</f>
        <v>700000</v>
      </c>
      <c r="T60" s="23">
        <f>T62-S62</f>
        <v>979999.99999999953</v>
      </c>
      <c r="U60" s="23">
        <f t="shared" ref="U60:AB60" si="141">U62-T62</f>
        <v>1372000.0000000005</v>
      </c>
      <c r="V60" s="23">
        <f t="shared" si="141"/>
        <v>1920800</v>
      </c>
      <c r="W60" s="23">
        <f t="shared" si="141"/>
        <v>2689120</v>
      </c>
      <c r="X60" s="23">
        <f t="shared" si="141"/>
        <v>3764768</v>
      </c>
      <c r="Y60" s="23">
        <f t="shared" si="141"/>
        <v>5270675.1999999993</v>
      </c>
      <c r="Z60" s="23">
        <f t="shared" si="141"/>
        <v>7378945.2800000086</v>
      </c>
      <c r="AA60" s="23">
        <f t="shared" si="141"/>
        <v>10330523.391999986</v>
      </c>
      <c r="AB60" s="23">
        <f t="shared" si="141"/>
        <v>14462732.74879998</v>
      </c>
      <c r="AC60" s="5"/>
      <c r="AD60" s="163"/>
      <c r="AE60" s="163"/>
      <c r="AF60" s="20" t="s">
        <v>57</v>
      </c>
      <c r="AG60" s="23">
        <f>AG62</f>
        <v>724999.99999999988</v>
      </c>
      <c r="AH60" s="23">
        <f>AH62-AG62</f>
        <v>1015000.0000000001</v>
      </c>
      <c r="AI60" s="23">
        <f t="shared" ref="AI60:AP60" si="142">AI62-AH62</f>
        <v>1421000.0000000009</v>
      </c>
      <c r="AJ60" s="23">
        <f t="shared" si="142"/>
        <v>1989399.9999999991</v>
      </c>
      <c r="AK60" s="23">
        <f t="shared" si="142"/>
        <v>2785160.0000000019</v>
      </c>
      <c r="AL60" s="23">
        <f t="shared" si="142"/>
        <v>3899223.9999999981</v>
      </c>
      <c r="AM60" s="23">
        <f t="shared" si="142"/>
        <v>5458913.6000000015</v>
      </c>
      <c r="AN60" s="23">
        <f t="shared" si="142"/>
        <v>7642479.0400000066</v>
      </c>
      <c r="AO60" s="23">
        <f t="shared" si="142"/>
        <v>10699470.655999981</v>
      </c>
      <c r="AP60" s="23">
        <f t="shared" si="142"/>
        <v>14979258.918400005</v>
      </c>
      <c r="AQ60" s="5"/>
      <c r="AR60" s="163"/>
      <c r="AS60" s="163"/>
      <c r="AT60" s="20" t="s">
        <v>57</v>
      </c>
      <c r="AU60" s="23">
        <f>AU62</f>
        <v>750000</v>
      </c>
      <c r="AV60" s="23">
        <f>AV62-AU62</f>
        <v>1049999.9999999998</v>
      </c>
      <c r="AW60" s="23">
        <f t="shared" ref="AW60:BD60" si="143">AW62-AV62</f>
        <v>1470000.0000000002</v>
      </c>
      <c r="AX60" s="23">
        <f t="shared" si="143"/>
        <v>2058000</v>
      </c>
      <c r="AY60" s="23">
        <f t="shared" si="143"/>
        <v>2881200</v>
      </c>
      <c r="AZ60" s="23">
        <f t="shared" si="143"/>
        <v>4033680.0000000019</v>
      </c>
      <c r="BA60" s="23">
        <f t="shared" si="143"/>
        <v>5647151.9999999981</v>
      </c>
      <c r="BB60" s="23">
        <f t="shared" si="143"/>
        <v>7906012.8000000082</v>
      </c>
      <c r="BC60" s="23">
        <f t="shared" si="143"/>
        <v>11068417.919999983</v>
      </c>
      <c r="BD60" s="23">
        <f t="shared" si="143"/>
        <v>15495785.087999985</v>
      </c>
      <c r="BE60" s="5"/>
      <c r="BF60" s="163"/>
      <c r="BG60" s="163"/>
      <c r="BH60" s="20" t="s">
        <v>57</v>
      </c>
      <c r="BI60" s="23">
        <f>BI62</f>
        <v>774999.99999999988</v>
      </c>
      <c r="BJ60" s="23">
        <f>BJ62-BI62</f>
        <v>1085000</v>
      </c>
      <c r="BK60" s="23">
        <f t="shared" ref="BK60:BR60" si="144">BK62-BJ62</f>
        <v>1519000.0000000007</v>
      </c>
      <c r="BL60" s="23">
        <f t="shared" si="144"/>
        <v>2126599.9999999995</v>
      </c>
      <c r="BM60" s="23">
        <f t="shared" si="144"/>
        <v>2977240</v>
      </c>
      <c r="BN60" s="23">
        <f t="shared" si="144"/>
        <v>4168136</v>
      </c>
      <c r="BO60" s="23">
        <f t="shared" si="144"/>
        <v>5835390.4000000022</v>
      </c>
      <c r="BP60" s="23">
        <f t="shared" si="144"/>
        <v>8169546.5600000061</v>
      </c>
      <c r="BQ60" s="23">
        <f t="shared" si="144"/>
        <v>11437365.183999985</v>
      </c>
      <c r="BR60" s="23">
        <f t="shared" si="144"/>
        <v>16012311.257600002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1477655.9999999998</v>
      </c>
      <c r="J61" s="23"/>
      <c r="K61" s="23"/>
      <c r="L61" s="23"/>
      <c r="M61" s="23"/>
      <c r="N61" s="23">
        <f>SUM(E60:N60)/10</f>
        <v>4712422.3027199963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1532384</v>
      </c>
      <c r="X61" s="23"/>
      <c r="Y61" s="23"/>
      <c r="Z61" s="23"/>
      <c r="AA61" s="23"/>
      <c r="AB61" s="23">
        <f>SUM(S60:AB60)/10</f>
        <v>4886956.4620799972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1587112.0000000005</v>
      </c>
      <c r="AL61" s="23"/>
      <c r="AM61" s="23"/>
      <c r="AN61" s="23"/>
      <c r="AO61" s="23"/>
      <c r="AP61" s="23">
        <f>SUM(AG60:AP60)/10</f>
        <v>5061490.621439999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1641840</v>
      </c>
      <c r="AZ61" s="23"/>
      <c r="BA61" s="23"/>
      <c r="BB61" s="23"/>
      <c r="BC61" s="23"/>
      <c r="BD61" s="23">
        <f>SUM(AU60:BD60)/10</f>
        <v>5236024.780799998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1696568</v>
      </c>
      <c r="BN61" s="23"/>
      <c r="BO61" s="23"/>
      <c r="BP61" s="23"/>
      <c r="BQ61" s="23"/>
      <c r="BR61" s="23">
        <f>SUM(BI60:BR60)/10</f>
        <v>5410558.9401599998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145">E54*E$16</f>
        <v>675000</v>
      </c>
      <c r="F62" s="22">
        <f t="shared" si="145"/>
        <v>1620000</v>
      </c>
      <c r="G62" s="22">
        <f t="shared" si="145"/>
        <v>2943000.0000000005</v>
      </c>
      <c r="H62" s="22">
        <f t="shared" si="145"/>
        <v>4795199.9999999991</v>
      </c>
      <c r="I62" s="22">
        <f t="shared" si="145"/>
        <v>7388279.9999999991</v>
      </c>
      <c r="J62" s="22">
        <f t="shared" si="145"/>
        <v>11018591.999999998</v>
      </c>
      <c r="K62" s="22">
        <f t="shared" si="145"/>
        <v>16101028.800000003</v>
      </c>
      <c r="L62" s="22">
        <f t="shared" si="145"/>
        <v>23216440.320000011</v>
      </c>
      <c r="M62" s="22">
        <f t="shared" si="145"/>
        <v>33178016.447999991</v>
      </c>
      <c r="N62" s="22">
        <f t="shared" si="145"/>
        <v>47124223.027199961</v>
      </c>
      <c r="P62" s="163"/>
      <c r="Q62" s="163"/>
      <c r="R62" s="20" t="s">
        <v>58</v>
      </c>
      <c r="S62" s="22">
        <f t="shared" ref="S62:AB62" si="146">S54*S$16</f>
        <v>700000</v>
      </c>
      <c r="T62" s="22">
        <f t="shared" si="146"/>
        <v>1679999.9999999995</v>
      </c>
      <c r="U62" s="22">
        <f t="shared" si="146"/>
        <v>3052000</v>
      </c>
      <c r="V62" s="22">
        <f t="shared" si="146"/>
        <v>4972800</v>
      </c>
      <c r="W62" s="22">
        <f t="shared" si="146"/>
        <v>7661920</v>
      </c>
      <c r="X62" s="22">
        <f t="shared" si="146"/>
        <v>11426688</v>
      </c>
      <c r="Y62" s="22">
        <f t="shared" si="146"/>
        <v>16697363.199999999</v>
      </c>
      <c r="Z62" s="22">
        <f t="shared" si="146"/>
        <v>24076308.480000008</v>
      </c>
      <c r="AA62" s="22">
        <f t="shared" si="146"/>
        <v>34406831.871999994</v>
      </c>
      <c r="AB62" s="22">
        <f t="shared" si="146"/>
        <v>48869564.620799974</v>
      </c>
      <c r="AC62" s="5"/>
      <c r="AD62" s="163"/>
      <c r="AE62" s="163"/>
      <c r="AF62" s="20" t="s">
        <v>58</v>
      </c>
      <c r="AG62" s="22">
        <f t="shared" ref="AG62:AP62" si="147">AG54*AG$16</f>
        <v>724999.99999999988</v>
      </c>
      <c r="AH62" s="22">
        <f t="shared" si="147"/>
        <v>1740000</v>
      </c>
      <c r="AI62" s="22">
        <f t="shared" si="147"/>
        <v>3161000.0000000009</v>
      </c>
      <c r="AJ62" s="22">
        <f t="shared" si="147"/>
        <v>5150400</v>
      </c>
      <c r="AK62" s="22">
        <f t="shared" si="147"/>
        <v>7935560.0000000019</v>
      </c>
      <c r="AL62" s="22">
        <f t="shared" si="147"/>
        <v>11834784</v>
      </c>
      <c r="AM62" s="22">
        <f t="shared" si="147"/>
        <v>17293697.600000001</v>
      </c>
      <c r="AN62" s="22">
        <f t="shared" si="147"/>
        <v>24936176.640000008</v>
      </c>
      <c r="AO62" s="22">
        <f t="shared" si="147"/>
        <v>35635647.295999989</v>
      </c>
      <c r="AP62" s="22">
        <f t="shared" si="147"/>
        <v>50614906.214399993</v>
      </c>
      <c r="AQ62" s="5"/>
      <c r="AR62" s="163"/>
      <c r="AS62" s="163"/>
      <c r="AT62" s="20" t="s">
        <v>58</v>
      </c>
      <c r="AU62" s="22">
        <f t="shared" ref="AU62:BD62" si="148">AU54*AU$16</f>
        <v>750000</v>
      </c>
      <c r="AV62" s="22">
        <f t="shared" si="148"/>
        <v>1799999.9999999998</v>
      </c>
      <c r="AW62" s="22">
        <f t="shared" si="148"/>
        <v>3270000</v>
      </c>
      <c r="AX62" s="22">
        <f t="shared" si="148"/>
        <v>5328000</v>
      </c>
      <c r="AY62" s="22">
        <f t="shared" si="148"/>
        <v>8209200</v>
      </c>
      <c r="AZ62" s="22">
        <f t="shared" si="148"/>
        <v>12242880.000000002</v>
      </c>
      <c r="BA62" s="22">
        <f t="shared" si="148"/>
        <v>17890032</v>
      </c>
      <c r="BB62" s="22">
        <f t="shared" si="148"/>
        <v>25796044.800000008</v>
      </c>
      <c r="BC62" s="22">
        <f t="shared" si="148"/>
        <v>36864462.719999991</v>
      </c>
      <c r="BD62" s="22">
        <f t="shared" si="148"/>
        <v>52360247.807999976</v>
      </c>
      <c r="BE62" s="5"/>
      <c r="BF62" s="163"/>
      <c r="BG62" s="163"/>
      <c r="BH62" s="20" t="s">
        <v>58</v>
      </c>
      <c r="BI62" s="22">
        <f t="shared" ref="BI62:BR62" si="149">BI54*BI$16</f>
        <v>774999.99999999988</v>
      </c>
      <c r="BJ62" s="22">
        <f t="shared" si="149"/>
        <v>1859999.9999999998</v>
      </c>
      <c r="BK62" s="22">
        <f t="shared" si="149"/>
        <v>3379000.0000000005</v>
      </c>
      <c r="BL62" s="22">
        <f t="shared" si="149"/>
        <v>5505600</v>
      </c>
      <c r="BM62" s="22">
        <f t="shared" si="149"/>
        <v>8482840</v>
      </c>
      <c r="BN62" s="22">
        <f t="shared" si="149"/>
        <v>12650976</v>
      </c>
      <c r="BO62" s="22">
        <f t="shared" si="149"/>
        <v>18486366.400000002</v>
      </c>
      <c r="BP62" s="22">
        <f t="shared" si="149"/>
        <v>26655912.960000008</v>
      </c>
      <c r="BQ62" s="22">
        <f t="shared" si="149"/>
        <v>38093278.143999994</v>
      </c>
      <c r="BR62" s="22">
        <f t="shared" si="149"/>
        <v>54105589.401599996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2.7321428571428573E-2</v>
      </c>
      <c r="F63" s="17">
        <f t="shared" ref="F63:N63" si="150">F$26*$D48</f>
        <v>2.5586734693877549E-2</v>
      </c>
      <c r="G63" s="17">
        <f t="shared" si="150"/>
        <v>2.4347667638483964E-2</v>
      </c>
      <c r="H63" s="17">
        <f t="shared" si="150"/>
        <v>2.3462619741774261E-2</v>
      </c>
      <c r="I63" s="17">
        <f t="shared" si="150"/>
        <v>2.2830442672695902E-2</v>
      </c>
      <c r="J63" s="17">
        <f t="shared" si="150"/>
        <v>2.2378887623354216E-2</v>
      </c>
      <c r="K63" s="17">
        <f t="shared" si="150"/>
        <v>2.2056348302395869E-2</v>
      </c>
      <c r="L63" s="17">
        <f t="shared" si="150"/>
        <v>2.1825963073139904E-2</v>
      </c>
      <c r="M63" s="17">
        <f t="shared" si="150"/>
        <v>2.1661402195099932E-2</v>
      </c>
      <c r="N63" s="17">
        <f t="shared" si="150"/>
        <v>2.1543858710785666E-2</v>
      </c>
      <c r="P63" s="163" t="s">
        <v>17</v>
      </c>
      <c r="Q63" s="165" t="s">
        <v>41</v>
      </c>
      <c r="R63" s="16" t="s">
        <v>55</v>
      </c>
      <c r="S63" s="17">
        <f>S$26*$D48</f>
        <v>2.7321428571428573E-2</v>
      </c>
      <c r="T63" s="17">
        <f t="shared" ref="T63:AB63" si="151">T$26*$D48</f>
        <v>2.5586734693877549E-2</v>
      </c>
      <c r="U63" s="17">
        <f t="shared" si="151"/>
        <v>2.4347667638483964E-2</v>
      </c>
      <c r="V63" s="17">
        <f t="shared" si="151"/>
        <v>2.3462619741774261E-2</v>
      </c>
      <c r="W63" s="17">
        <f t="shared" si="151"/>
        <v>2.2830442672695902E-2</v>
      </c>
      <c r="X63" s="17">
        <f t="shared" si="151"/>
        <v>2.2378887623354216E-2</v>
      </c>
      <c r="Y63" s="17">
        <f t="shared" si="151"/>
        <v>2.2056348302395869E-2</v>
      </c>
      <c r="Z63" s="17">
        <f t="shared" si="151"/>
        <v>2.1825963073139904E-2</v>
      </c>
      <c r="AA63" s="17">
        <f t="shared" si="151"/>
        <v>2.1661402195099932E-2</v>
      </c>
      <c r="AB63" s="17">
        <f t="shared" si="151"/>
        <v>2.1543858710785666E-2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2.7321428571428573E-2</v>
      </c>
      <c r="AH63" s="17">
        <f t="shared" ref="AH63:AP63" si="152">AH$26*$D48</f>
        <v>2.5586734693877549E-2</v>
      </c>
      <c r="AI63" s="17">
        <f t="shared" si="152"/>
        <v>2.4347667638483964E-2</v>
      </c>
      <c r="AJ63" s="17">
        <f t="shared" si="152"/>
        <v>2.3462619741774261E-2</v>
      </c>
      <c r="AK63" s="17">
        <f t="shared" si="152"/>
        <v>2.2830442672695902E-2</v>
      </c>
      <c r="AL63" s="17">
        <f t="shared" si="152"/>
        <v>2.2378887623354216E-2</v>
      </c>
      <c r="AM63" s="17">
        <f t="shared" si="152"/>
        <v>2.2056348302395869E-2</v>
      </c>
      <c r="AN63" s="17">
        <f t="shared" si="152"/>
        <v>2.1825963073139904E-2</v>
      </c>
      <c r="AO63" s="17">
        <f t="shared" si="152"/>
        <v>2.1661402195099932E-2</v>
      </c>
      <c r="AP63" s="17">
        <f t="shared" si="152"/>
        <v>2.1543858710785666E-2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2.7321428571428573E-2</v>
      </c>
      <c r="AV63" s="17">
        <f t="shared" ref="AV63:BD63" si="153">AV$26*$D48</f>
        <v>2.5586734693877549E-2</v>
      </c>
      <c r="AW63" s="17">
        <f t="shared" si="153"/>
        <v>2.4347667638483964E-2</v>
      </c>
      <c r="AX63" s="17">
        <f t="shared" si="153"/>
        <v>2.3462619741774261E-2</v>
      </c>
      <c r="AY63" s="17">
        <f t="shared" si="153"/>
        <v>2.2830442672695902E-2</v>
      </c>
      <c r="AZ63" s="17">
        <f t="shared" si="153"/>
        <v>2.2378887623354216E-2</v>
      </c>
      <c r="BA63" s="17">
        <f t="shared" si="153"/>
        <v>2.2056348302395869E-2</v>
      </c>
      <c r="BB63" s="17">
        <f t="shared" si="153"/>
        <v>2.1825963073139904E-2</v>
      </c>
      <c r="BC63" s="17">
        <f t="shared" si="153"/>
        <v>2.1661402195099932E-2</v>
      </c>
      <c r="BD63" s="17">
        <f t="shared" si="153"/>
        <v>2.1543858710785666E-2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2.7321428571428573E-2</v>
      </c>
      <c r="BJ63" s="17">
        <f t="shared" ref="BJ63:BR63" si="154">BJ$26*$D48</f>
        <v>2.5586734693877549E-2</v>
      </c>
      <c r="BK63" s="17">
        <f t="shared" si="154"/>
        <v>2.4347667638483964E-2</v>
      </c>
      <c r="BL63" s="17">
        <f t="shared" si="154"/>
        <v>2.3462619741774261E-2</v>
      </c>
      <c r="BM63" s="17">
        <f t="shared" si="154"/>
        <v>2.2830442672695902E-2</v>
      </c>
      <c r="BN63" s="17">
        <f t="shared" si="154"/>
        <v>2.2378887623354216E-2</v>
      </c>
      <c r="BO63" s="17">
        <f t="shared" si="154"/>
        <v>2.2056348302395869E-2</v>
      </c>
      <c r="BP63" s="17">
        <f t="shared" si="154"/>
        <v>2.1825963073139904E-2</v>
      </c>
      <c r="BQ63" s="17">
        <f t="shared" si="154"/>
        <v>2.1661402195099932E-2</v>
      </c>
      <c r="BR63" s="17">
        <f t="shared" si="154"/>
        <v>2.1543858710785666E-2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2.4709778663652048E-2</v>
      </c>
      <c r="J64" s="18"/>
      <c r="K64" s="18"/>
      <c r="L64" s="18"/>
      <c r="M64" s="18"/>
      <c r="N64" s="18">
        <f>SUM(E63:N63)/10</f>
        <v>2.3301535322303585E-2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2.4709778663652048E-2</v>
      </c>
      <c r="X64" s="18"/>
      <c r="Y64" s="18"/>
      <c r="Z64" s="18"/>
      <c r="AA64" s="18"/>
      <c r="AB64" s="18">
        <f>SUM(S63:AB63)/10</f>
        <v>2.3301535322303585E-2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2.4709778663652048E-2</v>
      </c>
      <c r="AL64" s="18"/>
      <c r="AM64" s="18"/>
      <c r="AN64" s="18"/>
      <c r="AO64" s="18"/>
      <c r="AP64" s="18">
        <f>SUM(AG63:AP63)/10</f>
        <v>2.3301535322303585E-2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2.4709778663652048E-2</v>
      </c>
      <c r="AZ64" s="18"/>
      <c r="BA64" s="18"/>
      <c r="BB64" s="18"/>
      <c r="BC64" s="18"/>
      <c r="BD64" s="18">
        <f>SUM(AU63:BD63)/10</f>
        <v>2.3301535322303585E-2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2.4709778663652048E-2</v>
      </c>
      <c r="BN64" s="18"/>
      <c r="BO64" s="18"/>
      <c r="BP64" s="18"/>
      <c r="BQ64" s="18"/>
      <c r="BR64" s="18">
        <f>SUM(BI63:BR63)/10</f>
        <v>2.3301535322303585E-2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155">E$28*$D48</f>
        <v>2.7321428571428573E-2</v>
      </c>
      <c r="F65" s="17">
        <f t="shared" si="155"/>
        <v>5.2908163265306125E-2</v>
      </c>
      <c r="G65" s="17">
        <f t="shared" si="155"/>
        <v>7.7255830903790082E-2</v>
      </c>
      <c r="H65" s="17">
        <f t="shared" si="155"/>
        <v>0.10071845064556435</v>
      </c>
      <c r="I65" s="17">
        <f t="shared" si="155"/>
        <v>0.12354889331826026</v>
      </c>
      <c r="J65" s="17">
        <f t="shared" si="155"/>
        <v>0.14592778094161446</v>
      </c>
      <c r="K65" s="17">
        <f t="shared" si="155"/>
        <v>0.16798412924401032</v>
      </c>
      <c r="L65" s="17">
        <f t="shared" si="155"/>
        <v>0.18981009231715021</v>
      </c>
      <c r="M65" s="17">
        <f t="shared" si="155"/>
        <v>0.21147149451225017</v>
      </c>
      <c r="N65" s="17">
        <f t="shared" si="155"/>
        <v>0.23301535322303582</v>
      </c>
      <c r="P65" s="163"/>
      <c r="Q65" s="165"/>
      <c r="R65" s="16" t="s">
        <v>53</v>
      </c>
      <c r="S65" s="17">
        <f t="shared" ref="S65:AB65" si="156">S$28*$D48</f>
        <v>2.7321428571428573E-2</v>
      </c>
      <c r="T65" s="17">
        <f t="shared" si="156"/>
        <v>5.2908163265306125E-2</v>
      </c>
      <c r="U65" s="17">
        <f t="shared" si="156"/>
        <v>7.7255830903790082E-2</v>
      </c>
      <c r="V65" s="17">
        <f t="shared" si="156"/>
        <v>0.10071845064556435</v>
      </c>
      <c r="W65" s="17">
        <f t="shared" si="156"/>
        <v>0.12354889331826026</v>
      </c>
      <c r="X65" s="17">
        <f t="shared" si="156"/>
        <v>0.14592778094161446</v>
      </c>
      <c r="Y65" s="17">
        <f t="shared" si="156"/>
        <v>0.16798412924401032</v>
      </c>
      <c r="Z65" s="17">
        <f t="shared" si="156"/>
        <v>0.18981009231715021</v>
      </c>
      <c r="AA65" s="17">
        <f t="shared" si="156"/>
        <v>0.21147149451225017</v>
      </c>
      <c r="AB65" s="17">
        <f t="shared" si="156"/>
        <v>0.23301535322303582</v>
      </c>
      <c r="AC65" s="5"/>
      <c r="AD65" s="163"/>
      <c r="AE65" s="165"/>
      <c r="AF65" s="16" t="s">
        <v>53</v>
      </c>
      <c r="AG65" s="17">
        <f t="shared" ref="AG65:AP65" si="157">AG$28*$D48</f>
        <v>2.7321428571428573E-2</v>
      </c>
      <c r="AH65" s="17">
        <f t="shared" si="157"/>
        <v>5.2908163265306125E-2</v>
      </c>
      <c r="AI65" s="17">
        <f t="shared" si="157"/>
        <v>7.7255830903790082E-2</v>
      </c>
      <c r="AJ65" s="17">
        <f t="shared" si="157"/>
        <v>0.10071845064556435</v>
      </c>
      <c r="AK65" s="17">
        <f t="shared" si="157"/>
        <v>0.12354889331826026</v>
      </c>
      <c r="AL65" s="17">
        <f t="shared" si="157"/>
        <v>0.14592778094161446</v>
      </c>
      <c r="AM65" s="17">
        <f t="shared" si="157"/>
        <v>0.16798412924401032</v>
      </c>
      <c r="AN65" s="17">
        <f t="shared" si="157"/>
        <v>0.18981009231715021</v>
      </c>
      <c r="AO65" s="17">
        <f t="shared" si="157"/>
        <v>0.21147149451225017</v>
      </c>
      <c r="AP65" s="17">
        <f t="shared" si="157"/>
        <v>0.23301535322303582</v>
      </c>
      <c r="AQ65" s="5"/>
      <c r="AR65" s="163"/>
      <c r="AS65" s="165"/>
      <c r="AT65" s="16" t="s">
        <v>53</v>
      </c>
      <c r="AU65" s="17">
        <f t="shared" ref="AU65:BD65" si="158">AU$28*$D48</f>
        <v>2.7321428571428573E-2</v>
      </c>
      <c r="AV65" s="17">
        <f t="shared" si="158"/>
        <v>5.2908163265306125E-2</v>
      </c>
      <c r="AW65" s="17">
        <f t="shared" si="158"/>
        <v>7.7255830903790082E-2</v>
      </c>
      <c r="AX65" s="17">
        <f t="shared" si="158"/>
        <v>0.10071845064556435</v>
      </c>
      <c r="AY65" s="17">
        <f t="shared" si="158"/>
        <v>0.12354889331826026</v>
      </c>
      <c r="AZ65" s="17">
        <f t="shared" si="158"/>
        <v>0.14592778094161446</v>
      </c>
      <c r="BA65" s="17">
        <f t="shared" si="158"/>
        <v>0.16798412924401032</v>
      </c>
      <c r="BB65" s="17">
        <f t="shared" si="158"/>
        <v>0.18981009231715021</v>
      </c>
      <c r="BC65" s="17">
        <f t="shared" si="158"/>
        <v>0.21147149451225017</v>
      </c>
      <c r="BD65" s="17">
        <f t="shared" si="158"/>
        <v>0.23301535322303582</v>
      </c>
      <c r="BE65" s="5"/>
      <c r="BF65" s="163"/>
      <c r="BG65" s="165"/>
      <c r="BH65" s="16" t="s">
        <v>53</v>
      </c>
      <c r="BI65" s="17">
        <f t="shared" ref="BI65:BR65" si="159">BI$28*$D48</f>
        <v>2.7321428571428573E-2</v>
      </c>
      <c r="BJ65" s="17">
        <f t="shared" si="159"/>
        <v>5.2908163265306125E-2</v>
      </c>
      <c r="BK65" s="17">
        <f t="shared" si="159"/>
        <v>7.7255830903790082E-2</v>
      </c>
      <c r="BL65" s="17">
        <f t="shared" si="159"/>
        <v>0.10071845064556435</v>
      </c>
      <c r="BM65" s="17">
        <f t="shared" si="159"/>
        <v>0.12354889331826026</v>
      </c>
      <c r="BN65" s="17">
        <f t="shared" si="159"/>
        <v>0.14592778094161446</v>
      </c>
      <c r="BO65" s="17">
        <f t="shared" si="159"/>
        <v>0.16798412924401032</v>
      </c>
      <c r="BP65" s="17">
        <f t="shared" si="159"/>
        <v>0.18981009231715021</v>
      </c>
      <c r="BQ65" s="17">
        <f t="shared" si="159"/>
        <v>0.21147149451225017</v>
      </c>
      <c r="BR65" s="17">
        <f t="shared" si="159"/>
        <v>0.23301535322303582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160">10*E63</f>
        <v>0.27321428571428574</v>
      </c>
      <c r="F66" s="21">
        <f t="shared" si="160"/>
        <v>0.2558673469387755</v>
      </c>
      <c r="G66" s="21">
        <f t="shared" si="160"/>
        <v>0.24347667638483964</v>
      </c>
      <c r="H66" s="21">
        <f t="shared" si="160"/>
        <v>0.2346261974177426</v>
      </c>
      <c r="I66" s="21">
        <f t="shared" si="160"/>
        <v>0.22830442672695903</v>
      </c>
      <c r="J66" s="21">
        <f t="shared" si="160"/>
        <v>0.22378887623354216</v>
      </c>
      <c r="K66" s="21">
        <f t="shared" si="160"/>
        <v>0.22056348302395867</v>
      </c>
      <c r="L66" s="21">
        <f t="shared" si="160"/>
        <v>0.21825963073139903</v>
      </c>
      <c r="M66" s="21">
        <f t="shared" si="160"/>
        <v>0.21661402195099932</v>
      </c>
      <c r="N66" s="21">
        <f t="shared" si="160"/>
        <v>0.21543858710785666</v>
      </c>
      <c r="P66" s="163"/>
      <c r="Q66" s="163"/>
      <c r="R66" s="20" t="s">
        <v>57</v>
      </c>
      <c r="S66" s="21">
        <f t="shared" ref="S66:AB66" si="161">10*S63</f>
        <v>0.27321428571428574</v>
      </c>
      <c r="T66" s="21">
        <f t="shared" si="161"/>
        <v>0.2558673469387755</v>
      </c>
      <c r="U66" s="21">
        <f t="shared" si="161"/>
        <v>0.24347667638483964</v>
      </c>
      <c r="V66" s="21">
        <f t="shared" si="161"/>
        <v>0.2346261974177426</v>
      </c>
      <c r="W66" s="21">
        <f t="shared" si="161"/>
        <v>0.22830442672695903</v>
      </c>
      <c r="X66" s="21">
        <f t="shared" si="161"/>
        <v>0.22378887623354216</v>
      </c>
      <c r="Y66" s="21">
        <f t="shared" si="161"/>
        <v>0.22056348302395867</v>
      </c>
      <c r="Z66" s="21">
        <f t="shared" si="161"/>
        <v>0.21825963073139903</v>
      </c>
      <c r="AA66" s="21">
        <f t="shared" si="161"/>
        <v>0.21661402195099932</v>
      </c>
      <c r="AB66" s="21">
        <f t="shared" si="161"/>
        <v>0.21543858710785666</v>
      </c>
      <c r="AC66" s="5"/>
      <c r="AD66" s="163"/>
      <c r="AE66" s="163"/>
      <c r="AF66" s="20" t="s">
        <v>57</v>
      </c>
      <c r="AG66" s="21">
        <f t="shared" ref="AG66:AP66" si="162">10*AG63</f>
        <v>0.27321428571428574</v>
      </c>
      <c r="AH66" s="21">
        <f t="shared" si="162"/>
        <v>0.2558673469387755</v>
      </c>
      <c r="AI66" s="21">
        <f t="shared" si="162"/>
        <v>0.24347667638483964</v>
      </c>
      <c r="AJ66" s="21">
        <f t="shared" si="162"/>
        <v>0.2346261974177426</v>
      </c>
      <c r="AK66" s="21">
        <f t="shared" si="162"/>
        <v>0.22830442672695903</v>
      </c>
      <c r="AL66" s="21">
        <f t="shared" si="162"/>
        <v>0.22378887623354216</v>
      </c>
      <c r="AM66" s="21">
        <f t="shared" si="162"/>
        <v>0.22056348302395867</v>
      </c>
      <c r="AN66" s="21">
        <f t="shared" si="162"/>
        <v>0.21825963073139903</v>
      </c>
      <c r="AO66" s="21">
        <f t="shared" si="162"/>
        <v>0.21661402195099932</v>
      </c>
      <c r="AP66" s="21">
        <f t="shared" si="162"/>
        <v>0.21543858710785666</v>
      </c>
      <c r="AQ66" s="5"/>
      <c r="AR66" s="163"/>
      <c r="AS66" s="163"/>
      <c r="AT66" s="20" t="s">
        <v>57</v>
      </c>
      <c r="AU66" s="21">
        <f t="shared" ref="AU66:BD66" si="163">10*AU63</f>
        <v>0.27321428571428574</v>
      </c>
      <c r="AV66" s="21">
        <f t="shared" si="163"/>
        <v>0.2558673469387755</v>
      </c>
      <c r="AW66" s="21">
        <f t="shared" si="163"/>
        <v>0.24347667638483964</v>
      </c>
      <c r="AX66" s="21">
        <f t="shared" si="163"/>
        <v>0.2346261974177426</v>
      </c>
      <c r="AY66" s="21">
        <f t="shared" si="163"/>
        <v>0.22830442672695903</v>
      </c>
      <c r="AZ66" s="21">
        <f t="shared" si="163"/>
        <v>0.22378887623354216</v>
      </c>
      <c r="BA66" s="21">
        <f t="shared" si="163"/>
        <v>0.22056348302395867</v>
      </c>
      <c r="BB66" s="21">
        <f t="shared" si="163"/>
        <v>0.21825963073139903</v>
      </c>
      <c r="BC66" s="21">
        <f t="shared" si="163"/>
        <v>0.21661402195099932</v>
      </c>
      <c r="BD66" s="21">
        <f t="shared" si="163"/>
        <v>0.21543858710785666</v>
      </c>
      <c r="BE66" s="5"/>
      <c r="BF66" s="163"/>
      <c r="BG66" s="163"/>
      <c r="BH66" s="20" t="s">
        <v>57</v>
      </c>
      <c r="BI66" s="21">
        <f t="shared" ref="BI66:BR66" si="164">10*BI63</f>
        <v>0.27321428571428574</v>
      </c>
      <c r="BJ66" s="21">
        <f t="shared" si="164"/>
        <v>0.2558673469387755</v>
      </c>
      <c r="BK66" s="21">
        <f t="shared" si="164"/>
        <v>0.24347667638483964</v>
      </c>
      <c r="BL66" s="21">
        <f t="shared" si="164"/>
        <v>0.2346261974177426</v>
      </c>
      <c r="BM66" s="21">
        <f t="shared" si="164"/>
        <v>0.22830442672695903</v>
      </c>
      <c r="BN66" s="21">
        <f t="shared" si="164"/>
        <v>0.22378887623354216</v>
      </c>
      <c r="BO66" s="21">
        <f t="shared" si="164"/>
        <v>0.22056348302395867</v>
      </c>
      <c r="BP66" s="21">
        <f t="shared" si="164"/>
        <v>0.21825963073139903</v>
      </c>
      <c r="BQ66" s="21">
        <f t="shared" si="164"/>
        <v>0.21661402195099932</v>
      </c>
      <c r="BR66" s="21">
        <f t="shared" si="164"/>
        <v>0.21543858710785666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0.27321428571428574</v>
      </c>
      <c r="F67" s="21">
        <f t="shared" ref="F67:N67" si="165">10*F65</f>
        <v>0.5290816326530613</v>
      </c>
      <c r="G67" s="21">
        <f t="shared" si="165"/>
        <v>0.77255830903790079</v>
      </c>
      <c r="H67" s="21">
        <f t="shared" si="165"/>
        <v>1.0071845064556435</v>
      </c>
      <c r="I67" s="21">
        <f t="shared" si="165"/>
        <v>1.2354889331826027</v>
      </c>
      <c r="J67" s="21">
        <f t="shared" si="165"/>
        <v>1.4592778094161445</v>
      </c>
      <c r="K67" s="21">
        <f t="shared" si="165"/>
        <v>1.6798412924401032</v>
      </c>
      <c r="L67" s="21">
        <f t="shared" si="165"/>
        <v>1.898100923171502</v>
      </c>
      <c r="M67" s="21">
        <f t="shared" si="165"/>
        <v>2.1147149451225018</v>
      </c>
      <c r="N67" s="21">
        <f t="shared" si="165"/>
        <v>2.3301535322303581</v>
      </c>
      <c r="P67" s="163"/>
      <c r="Q67" s="163"/>
      <c r="R67" s="20" t="s">
        <v>58</v>
      </c>
      <c r="S67" s="21">
        <f>10*S65</f>
        <v>0.27321428571428574</v>
      </c>
      <c r="T67" s="21">
        <f t="shared" ref="T67:AB67" si="166">10*T65</f>
        <v>0.5290816326530613</v>
      </c>
      <c r="U67" s="21">
        <f t="shared" si="166"/>
        <v>0.77255830903790079</v>
      </c>
      <c r="V67" s="21">
        <f t="shared" si="166"/>
        <v>1.0071845064556435</v>
      </c>
      <c r="W67" s="21">
        <f t="shared" si="166"/>
        <v>1.2354889331826027</v>
      </c>
      <c r="X67" s="21">
        <f t="shared" si="166"/>
        <v>1.4592778094161445</v>
      </c>
      <c r="Y67" s="21">
        <f t="shared" si="166"/>
        <v>1.6798412924401032</v>
      </c>
      <c r="Z67" s="21">
        <f t="shared" si="166"/>
        <v>1.898100923171502</v>
      </c>
      <c r="AA67" s="21">
        <f t="shared" si="166"/>
        <v>2.1147149451225018</v>
      </c>
      <c r="AB67" s="21">
        <f t="shared" si="166"/>
        <v>2.3301535322303581</v>
      </c>
      <c r="AC67" s="5"/>
      <c r="AD67" s="163"/>
      <c r="AE67" s="163"/>
      <c r="AF67" s="20" t="s">
        <v>58</v>
      </c>
      <c r="AG67" s="21">
        <f>10*AG65</f>
        <v>0.27321428571428574</v>
      </c>
      <c r="AH67" s="21">
        <f t="shared" ref="AH67:AP67" si="167">10*AH65</f>
        <v>0.5290816326530613</v>
      </c>
      <c r="AI67" s="21">
        <f t="shared" si="167"/>
        <v>0.77255830903790079</v>
      </c>
      <c r="AJ67" s="21">
        <f t="shared" si="167"/>
        <v>1.0071845064556435</v>
      </c>
      <c r="AK67" s="21">
        <f t="shared" si="167"/>
        <v>1.2354889331826027</v>
      </c>
      <c r="AL67" s="21">
        <f t="shared" si="167"/>
        <v>1.4592778094161445</v>
      </c>
      <c r="AM67" s="21">
        <f t="shared" si="167"/>
        <v>1.6798412924401032</v>
      </c>
      <c r="AN67" s="21">
        <f t="shared" si="167"/>
        <v>1.898100923171502</v>
      </c>
      <c r="AO67" s="21">
        <f t="shared" si="167"/>
        <v>2.1147149451225018</v>
      </c>
      <c r="AP67" s="21">
        <f t="shared" si="167"/>
        <v>2.3301535322303581</v>
      </c>
      <c r="AQ67" s="5"/>
      <c r="AR67" s="163"/>
      <c r="AS67" s="163"/>
      <c r="AT67" s="20" t="s">
        <v>58</v>
      </c>
      <c r="AU67" s="21">
        <f>10*AU65</f>
        <v>0.27321428571428574</v>
      </c>
      <c r="AV67" s="21">
        <f t="shared" ref="AV67:BD67" si="168">10*AV65</f>
        <v>0.5290816326530613</v>
      </c>
      <c r="AW67" s="21">
        <f t="shared" si="168"/>
        <v>0.77255830903790079</v>
      </c>
      <c r="AX67" s="21">
        <f t="shared" si="168"/>
        <v>1.0071845064556435</v>
      </c>
      <c r="AY67" s="21">
        <f t="shared" si="168"/>
        <v>1.2354889331826027</v>
      </c>
      <c r="AZ67" s="21">
        <f t="shared" si="168"/>
        <v>1.4592778094161445</v>
      </c>
      <c r="BA67" s="21">
        <f t="shared" si="168"/>
        <v>1.6798412924401032</v>
      </c>
      <c r="BB67" s="21">
        <f t="shared" si="168"/>
        <v>1.898100923171502</v>
      </c>
      <c r="BC67" s="21">
        <f t="shared" si="168"/>
        <v>2.1147149451225018</v>
      </c>
      <c r="BD67" s="21">
        <f t="shared" si="168"/>
        <v>2.3301535322303581</v>
      </c>
      <c r="BE67" s="5"/>
      <c r="BF67" s="163"/>
      <c r="BG67" s="163"/>
      <c r="BH67" s="20" t="s">
        <v>58</v>
      </c>
      <c r="BI67" s="21">
        <f>10*BI65</f>
        <v>0.27321428571428574</v>
      </c>
      <c r="BJ67" s="21">
        <f t="shared" ref="BJ67:BR67" si="169">10*BJ65</f>
        <v>0.5290816326530613</v>
      </c>
      <c r="BK67" s="21">
        <f t="shared" si="169"/>
        <v>0.77255830903790079</v>
      </c>
      <c r="BL67" s="21">
        <f t="shared" si="169"/>
        <v>1.0071845064556435</v>
      </c>
      <c r="BM67" s="21">
        <f t="shared" si="169"/>
        <v>1.2354889331826027</v>
      </c>
      <c r="BN67" s="21">
        <f t="shared" si="169"/>
        <v>1.4592778094161445</v>
      </c>
      <c r="BO67" s="21">
        <f t="shared" si="169"/>
        <v>1.6798412924401032</v>
      </c>
      <c r="BP67" s="21">
        <f t="shared" si="169"/>
        <v>1.898100923171502</v>
      </c>
      <c r="BQ67" s="21">
        <f t="shared" si="169"/>
        <v>2.1147149451225018</v>
      </c>
      <c r="BR67" s="21">
        <f t="shared" si="169"/>
        <v>2.3301535322303581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3.8249999999999999E-2</v>
      </c>
      <c r="F68" s="17">
        <f t="shared" ref="F68:N68" si="170">F63*F$16/$E$4</f>
        <v>5.015E-2</v>
      </c>
      <c r="G68" s="17">
        <f t="shared" si="170"/>
        <v>6.6809999999999994E-2</v>
      </c>
      <c r="H68" s="17">
        <f t="shared" si="170"/>
        <v>9.0133999999999992E-2</v>
      </c>
      <c r="I68" s="17">
        <f t="shared" si="170"/>
        <v>0.1227876</v>
      </c>
      <c r="J68" s="17">
        <f t="shared" si="170"/>
        <v>0.16850263999999998</v>
      </c>
      <c r="K68" s="17">
        <f t="shared" si="170"/>
        <v>0.23250369600000001</v>
      </c>
      <c r="L68" s="17">
        <f t="shared" si="170"/>
        <v>0.32210517439999997</v>
      </c>
      <c r="M68" s="17">
        <f t="shared" si="170"/>
        <v>0.44754724416000002</v>
      </c>
      <c r="N68" s="17">
        <f t="shared" si="170"/>
        <v>0.6231661418240001</v>
      </c>
      <c r="P68" s="163"/>
      <c r="Q68" s="171" t="s">
        <v>45</v>
      </c>
      <c r="R68" s="16" t="s">
        <v>55</v>
      </c>
      <c r="S68" s="17">
        <f>S63*S$16/$E$4</f>
        <v>3.8249999999999999E-2</v>
      </c>
      <c r="T68" s="17">
        <f t="shared" ref="T68:AB68" si="171">T63*T$16/$E$4</f>
        <v>5.015E-2</v>
      </c>
      <c r="U68" s="17">
        <f t="shared" si="171"/>
        <v>6.6809999999999994E-2</v>
      </c>
      <c r="V68" s="17">
        <f t="shared" si="171"/>
        <v>9.0133999999999992E-2</v>
      </c>
      <c r="W68" s="17">
        <f t="shared" si="171"/>
        <v>0.1227876</v>
      </c>
      <c r="X68" s="17">
        <f t="shared" si="171"/>
        <v>0.16850263999999998</v>
      </c>
      <c r="Y68" s="17">
        <f t="shared" si="171"/>
        <v>0.23250369600000001</v>
      </c>
      <c r="Z68" s="17">
        <f t="shared" si="171"/>
        <v>0.32210517439999997</v>
      </c>
      <c r="AA68" s="17">
        <f t="shared" si="171"/>
        <v>0.44754724416000002</v>
      </c>
      <c r="AB68" s="17">
        <f t="shared" si="171"/>
        <v>0.6231661418240001</v>
      </c>
      <c r="AC68" s="5"/>
      <c r="AD68" s="163"/>
      <c r="AE68" s="171" t="s">
        <v>45</v>
      </c>
      <c r="AF68" s="16" t="s">
        <v>55</v>
      </c>
      <c r="AG68" s="17">
        <f>AG63*AG$16/$E$4</f>
        <v>3.8249999999999999E-2</v>
      </c>
      <c r="AH68" s="17">
        <f t="shared" ref="AH68:AP68" si="172">AH63*AH$16/$E$4</f>
        <v>5.015E-2</v>
      </c>
      <c r="AI68" s="17">
        <f t="shared" si="172"/>
        <v>6.6809999999999994E-2</v>
      </c>
      <c r="AJ68" s="17">
        <f t="shared" si="172"/>
        <v>9.0133999999999992E-2</v>
      </c>
      <c r="AK68" s="17">
        <f t="shared" si="172"/>
        <v>0.1227876</v>
      </c>
      <c r="AL68" s="17">
        <f t="shared" si="172"/>
        <v>0.16850263999999998</v>
      </c>
      <c r="AM68" s="17">
        <f t="shared" si="172"/>
        <v>0.23250369600000001</v>
      </c>
      <c r="AN68" s="17">
        <f t="shared" si="172"/>
        <v>0.32210517439999997</v>
      </c>
      <c r="AO68" s="17">
        <f t="shared" si="172"/>
        <v>0.44754724416000002</v>
      </c>
      <c r="AP68" s="17">
        <f t="shared" si="172"/>
        <v>0.6231661418240001</v>
      </c>
      <c r="AQ68" s="5"/>
      <c r="AR68" s="163"/>
      <c r="AS68" s="171" t="s">
        <v>45</v>
      </c>
      <c r="AT68" s="16" t="s">
        <v>55</v>
      </c>
      <c r="AU68" s="17">
        <f>AU63*AU$16/$E$4</f>
        <v>3.8249999999999999E-2</v>
      </c>
      <c r="AV68" s="17">
        <f t="shared" ref="AV68:BD68" si="173">AV63*AV$16/$E$4</f>
        <v>5.015E-2</v>
      </c>
      <c r="AW68" s="17">
        <f t="shared" si="173"/>
        <v>6.6809999999999994E-2</v>
      </c>
      <c r="AX68" s="17">
        <f t="shared" si="173"/>
        <v>9.0133999999999992E-2</v>
      </c>
      <c r="AY68" s="17">
        <f t="shared" si="173"/>
        <v>0.1227876</v>
      </c>
      <c r="AZ68" s="17">
        <f t="shared" si="173"/>
        <v>0.16850263999999998</v>
      </c>
      <c r="BA68" s="17">
        <f t="shared" si="173"/>
        <v>0.23250369600000001</v>
      </c>
      <c r="BB68" s="17">
        <f t="shared" si="173"/>
        <v>0.32210517439999997</v>
      </c>
      <c r="BC68" s="17">
        <f t="shared" si="173"/>
        <v>0.44754724416000002</v>
      </c>
      <c r="BD68" s="17">
        <f t="shared" si="173"/>
        <v>0.6231661418240001</v>
      </c>
      <c r="BE68" s="5"/>
      <c r="BF68" s="163"/>
      <c r="BG68" s="171" t="s">
        <v>45</v>
      </c>
      <c r="BH68" s="16" t="s">
        <v>55</v>
      </c>
      <c r="BI68" s="17">
        <f>BI63*BI$16/$E$4</f>
        <v>3.8249999999999999E-2</v>
      </c>
      <c r="BJ68" s="17">
        <f t="shared" ref="BJ68:BR68" si="174">BJ63*BJ$16/$E$4</f>
        <v>5.015E-2</v>
      </c>
      <c r="BK68" s="17">
        <f t="shared" si="174"/>
        <v>6.6809999999999994E-2</v>
      </c>
      <c r="BL68" s="17">
        <f t="shared" si="174"/>
        <v>9.0133999999999992E-2</v>
      </c>
      <c r="BM68" s="17">
        <f t="shared" si="174"/>
        <v>0.1227876</v>
      </c>
      <c r="BN68" s="17">
        <f t="shared" si="174"/>
        <v>0.16850263999999998</v>
      </c>
      <c r="BO68" s="17">
        <f t="shared" si="174"/>
        <v>0.23250369600000001</v>
      </c>
      <c r="BP68" s="17">
        <f t="shared" si="174"/>
        <v>0.32210517439999997</v>
      </c>
      <c r="BQ68" s="17">
        <f t="shared" si="174"/>
        <v>0.44754724416000002</v>
      </c>
      <c r="BR68" s="17">
        <f t="shared" si="174"/>
        <v>0.6231661418240001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7.3626319999999995E-2</v>
      </c>
      <c r="J69" s="18"/>
      <c r="K69" s="18"/>
      <c r="L69" s="18"/>
      <c r="M69" s="18"/>
      <c r="N69" s="18">
        <f>SUM(E68:N68)/10</f>
        <v>0.21619564963839996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7.3626319999999995E-2</v>
      </c>
      <c r="X69" s="18"/>
      <c r="Y69" s="18"/>
      <c r="Z69" s="18"/>
      <c r="AA69" s="18"/>
      <c r="AB69" s="18">
        <f>SUM(S68:AB68)/10</f>
        <v>0.21619564963839996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7.3626319999999995E-2</v>
      </c>
      <c r="AL69" s="18"/>
      <c r="AM69" s="18"/>
      <c r="AN69" s="18"/>
      <c r="AO69" s="18"/>
      <c r="AP69" s="18">
        <f>SUM(AG68:AP68)/10</f>
        <v>0.21619564963839996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7.3626319999999995E-2</v>
      </c>
      <c r="AZ69" s="18"/>
      <c r="BA69" s="18"/>
      <c r="BB69" s="18"/>
      <c r="BC69" s="18"/>
      <c r="BD69" s="18">
        <f>SUM(AU68:BD68)/10</f>
        <v>0.21619564963839996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7.3626319999999995E-2</v>
      </c>
      <c r="BN69" s="18"/>
      <c r="BO69" s="18"/>
      <c r="BP69" s="18"/>
      <c r="BQ69" s="18"/>
      <c r="BR69" s="18">
        <f>SUM(BI68:BR68)/10</f>
        <v>0.21619564963839996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175">E66*E$16</f>
        <v>38250.000000000007</v>
      </c>
      <c r="F70" s="24">
        <f t="shared" si="175"/>
        <v>50150</v>
      </c>
      <c r="G70" s="24">
        <f t="shared" si="175"/>
        <v>66810</v>
      </c>
      <c r="H70" s="24">
        <f t="shared" si="175"/>
        <v>90134</v>
      </c>
      <c r="I70" s="24">
        <f t="shared" si="175"/>
        <v>122787.6</v>
      </c>
      <c r="J70" s="24">
        <f t="shared" si="175"/>
        <v>168502.64</v>
      </c>
      <c r="K70" s="24">
        <f t="shared" si="175"/>
        <v>232503.696</v>
      </c>
      <c r="L70" s="24">
        <f t="shared" si="175"/>
        <v>322105.17440000002</v>
      </c>
      <c r="M70" s="24">
        <f t="shared" si="175"/>
        <v>447547.24416</v>
      </c>
      <c r="N70" s="24">
        <f t="shared" si="175"/>
        <v>623166.14182400005</v>
      </c>
      <c r="P70" s="163"/>
      <c r="Q70" s="163"/>
      <c r="R70" s="20" t="s">
        <v>57</v>
      </c>
      <c r="S70" s="24">
        <f t="shared" ref="S70:AB70" si="176">S66*S$16</f>
        <v>38250.000000000007</v>
      </c>
      <c r="T70" s="24">
        <f t="shared" si="176"/>
        <v>50150</v>
      </c>
      <c r="U70" s="24">
        <f t="shared" si="176"/>
        <v>66810</v>
      </c>
      <c r="V70" s="24">
        <f t="shared" si="176"/>
        <v>90134</v>
      </c>
      <c r="W70" s="24">
        <f t="shared" si="176"/>
        <v>122787.6</v>
      </c>
      <c r="X70" s="24">
        <f t="shared" si="176"/>
        <v>168502.64</v>
      </c>
      <c r="Y70" s="24">
        <f t="shared" si="176"/>
        <v>232503.696</v>
      </c>
      <c r="Z70" s="24">
        <f t="shared" si="176"/>
        <v>322105.17440000002</v>
      </c>
      <c r="AA70" s="24">
        <f t="shared" si="176"/>
        <v>447547.24416</v>
      </c>
      <c r="AB70" s="24">
        <f t="shared" si="176"/>
        <v>623166.14182400005</v>
      </c>
      <c r="AC70" s="5"/>
      <c r="AD70" s="163"/>
      <c r="AE70" s="163"/>
      <c r="AF70" s="20" t="s">
        <v>57</v>
      </c>
      <c r="AG70" s="24">
        <f t="shared" ref="AG70:AP70" si="177">AG66*AG$16</f>
        <v>38250.000000000007</v>
      </c>
      <c r="AH70" s="24">
        <f t="shared" si="177"/>
        <v>50150</v>
      </c>
      <c r="AI70" s="24">
        <f t="shared" si="177"/>
        <v>66810</v>
      </c>
      <c r="AJ70" s="24">
        <f t="shared" si="177"/>
        <v>90134</v>
      </c>
      <c r="AK70" s="24">
        <f t="shared" si="177"/>
        <v>122787.6</v>
      </c>
      <c r="AL70" s="24">
        <f t="shared" si="177"/>
        <v>168502.64</v>
      </c>
      <c r="AM70" s="24">
        <f t="shared" si="177"/>
        <v>232503.696</v>
      </c>
      <c r="AN70" s="24">
        <f t="shared" si="177"/>
        <v>322105.17440000002</v>
      </c>
      <c r="AO70" s="24">
        <f t="shared" si="177"/>
        <v>447547.24416</v>
      </c>
      <c r="AP70" s="24">
        <f t="shared" si="177"/>
        <v>623166.14182400005</v>
      </c>
      <c r="AQ70" s="5"/>
      <c r="AR70" s="163"/>
      <c r="AS70" s="163"/>
      <c r="AT70" s="20" t="s">
        <v>57</v>
      </c>
      <c r="AU70" s="24">
        <f t="shared" ref="AU70:BD70" si="178">AU66*AU$16</f>
        <v>38250.000000000007</v>
      </c>
      <c r="AV70" s="24">
        <f t="shared" si="178"/>
        <v>50150</v>
      </c>
      <c r="AW70" s="24">
        <f t="shared" si="178"/>
        <v>66810</v>
      </c>
      <c r="AX70" s="24">
        <f t="shared" si="178"/>
        <v>90134</v>
      </c>
      <c r="AY70" s="24">
        <f t="shared" si="178"/>
        <v>122787.6</v>
      </c>
      <c r="AZ70" s="24">
        <f t="shared" si="178"/>
        <v>168502.64</v>
      </c>
      <c r="BA70" s="24">
        <f t="shared" si="178"/>
        <v>232503.696</v>
      </c>
      <c r="BB70" s="24">
        <f t="shared" si="178"/>
        <v>322105.17440000002</v>
      </c>
      <c r="BC70" s="24">
        <f t="shared" si="178"/>
        <v>447547.24416</v>
      </c>
      <c r="BD70" s="24">
        <f t="shared" si="178"/>
        <v>623166.14182400005</v>
      </c>
      <c r="BE70" s="5"/>
      <c r="BF70" s="163"/>
      <c r="BG70" s="163"/>
      <c r="BH70" s="20" t="s">
        <v>57</v>
      </c>
      <c r="BI70" s="24">
        <f t="shared" ref="BI70:BR70" si="179">BI66*BI$16</f>
        <v>38250.000000000007</v>
      </c>
      <c r="BJ70" s="24">
        <f t="shared" si="179"/>
        <v>50150</v>
      </c>
      <c r="BK70" s="24">
        <f t="shared" si="179"/>
        <v>66810</v>
      </c>
      <c r="BL70" s="24">
        <f t="shared" si="179"/>
        <v>90134</v>
      </c>
      <c r="BM70" s="24">
        <f t="shared" si="179"/>
        <v>122787.6</v>
      </c>
      <c r="BN70" s="24">
        <f t="shared" si="179"/>
        <v>168502.64</v>
      </c>
      <c r="BO70" s="24">
        <f t="shared" si="179"/>
        <v>232503.696</v>
      </c>
      <c r="BP70" s="24">
        <f t="shared" si="179"/>
        <v>322105.17440000002</v>
      </c>
      <c r="BQ70" s="24">
        <f t="shared" si="179"/>
        <v>447547.24416</v>
      </c>
      <c r="BR70" s="24">
        <f t="shared" si="179"/>
        <v>623166.14182400005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73626.319999999992</v>
      </c>
      <c r="J71" s="24"/>
      <c r="K71" s="24"/>
      <c r="L71" s="24"/>
      <c r="M71" s="24"/>
      <c r="N71" s="24">
        <f>SUM(E70:N70)/10</f>
        <v>216195.64963840003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73626.319999999992</v>
      </c>
      <c r="X71" s="24"/>
      <c r="Y71" s="24"/>
      <c r="Z71" s="24"/>
      <c r="AA71" s="24"/>
      <c r="AB71" s="24">
        <f>SUM(S70:AB70)/10</f>
        <v>216195.64963840003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73626.319999999992</v>
      </c>
      <c r="AL71" s="24"/>
      <c r="AM71" s="24"/>
      <c r="AN71" s="24"/>
      <c r="AO71" s="24"/>
      <c r="AP71" s="24">
        <f>SUM(AG70:AP70)/10</f>
        <v>216195.64963840003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73626.319999999992</v>
      </c>
      <c r="AZ71" s="24"/>
      <c r="BA71" s="24"/>
      <c r="BB71" s="24"/>
      <c r="BC71" s="24"/>
      <c r="BD71" s="24">
        <f>SUM(AU70:BD70)/10</f>
        <v>216195.64963840003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73626.319999999992</v>
      </c>
      <c r="BN71" s="24"/>
      <c r="BO71" s="24"/>
      <c r="BP71" s="24"/>
      <c r="BQ71" s="24"/>
      <c r="BR71" s="24">
        <f>SUM(BI70:BR70)/10</f>
        <v>216195.64963840003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38250.000000000007</v>
      </c>
      <c r="F72" s="25">
        <f t="shared" ref="F72:N72" si="180">E72+F70</f>
        <v>88400</v>
      </c>
      <c r="G72" s="25">
        <f t="shared" si="180"/>
        <v>155210</v>
      </c>
      <c r="H72" s="25">
        <f t="shared" si="180"/>
        <v>245344</v>
      </c>
      <c r="I72" s="25">
        <f t="shared" si="180"/>
        <v>368131.6</v>
      </c>
      <c r="J72" s="25">
        <f t="shared" si="180"/>
        <v>536634.24</v>
      </c>
      <c r="K72" s="25">
        <f t="shared" si="180"/>
        <v>769137.93599999999</v>
      </c>
      <c r="L72" s="25">
        <f t="shared" si="180"/>
        <v>1091243.1104000001</v>
      </c>
      <c r="M72" s="25">
        <f t="shared" si="180"/>
        <v>1538790.3545600001</v>
      </c>
      <c r="N72" s="25">
        <f t="shared" si="180"/>
        <v>2161956.4963840004</v>
      </c>
      <c r="P72" s="163"/>
      <c r="Q72" s="163"/>
      <c r="R72" s="20" t="s">
        <v>58</v>
      </c>
      <c r="S72" s="25">
        <f>S70</f>
        <v>38250.000000000007</v>
      </c>
      <c r="T72" s="25">
        <f t="shared" ref="T72:AB72" si="181">S72+T70</f>
        <v>88400</v>
      </c>
      <c r="U72" s="25">
        <f t="shared" si="181"/>
        <v>155210</v>
      </c>
      <c r="V72" s="25">
        <f t="shared" si="181"/>
        <v>245344</v>
      </c>
      <c r="W72" s="25">
        <f t="shared" si="181"/>
        <v>368131.6</v>
      </c>
      <c r="X72" s="25">
        <f t="shared" si="181"/>
        <v>536634.24</v>
      </c>
      <c r="Y72" s="25">
        <f t="shared" si="181"/>
        <v>769137.93599999999</v>
      </c>
      <c r="Z72" s="25">
        <f t="shared" si="181"/>
        <v>1091243.1104000001</v>
      </c>
      <c r="AA72" s="25">
        <f t="shared" si="181"/>
        <v>1538790.3545600001</v>
      </c>
      <c r="AB72" s="25">
        <f t="shared" si="181"/>
        <v>2161956.4963840004</v>
      </c>
      <c r="AC72" s="5"/>
      <c r="AD72" s="163"/>
      <c r="AE72" s="163"/>
      <c r="AF72" s="20" t="s">
        <v>58</v>
      </c>
      <c r="AG72" s="25">
        <f>AG70</f>
        <v>38250.000000000007</v>
      </c>
      <c r="AH72" s="25">
        <f t="shared" ref="AH72:AP72" si="182">AG72+AH70</f>
        <v>88400</v>
      </c>
      <c r="AI72" s="25">
        <f t="shared" si="182"/>
        <v>155210</v>
      </c>
      <c r="AJ72" s="25">
        <f t="shared" si="182"/>
        <v>245344</v>
      </c>
      <c r="AK72" s="25">
        <f t="shared" si="182"/>
        <v>368131.6</v>
      </c>
      <c r="AL72" s="25">
        <f t="shared" si="182"/>
        <v>536634.24</v>
      </c>
      <c r="AM72" s="25">
        <f t="shared" si="182"/>
        <v>769137.93599999999</v>
      </c>
      <c r="AN72" s="25">
        <f t="shared" si="182"/>
        <v>1091243.1104000001</v>
      </c>
      <c r="AO72" s="25">
        <f t="shared" si="182"/>
        <v>1538790.3545600001</v>
      </c>
      <c r="AP72" s="25">
        <f t="shared" si="182"/>
        <v>2161956.4963840004</v>
      </c>
      <c r="AQ72" s="5"/>
      <c r="AR72" s="163"/>
      <c r="AS72" s="163"/>
      <c r="AT72" s="20" t="s">
        <v>58</v>
      </c>
      <c r="AU72" s="25">
        <f>AU70</f>
        <v>38250.000000000007</v>
      </c>
      <c r="AV72" s="25">
        <f t="shared" ref="AV72:BD72" si="183">AU72+AV70</f>
        <v>88400</v>
      </c>
      <c r="AW72" s="25">
        <f t="shared" si="183"/>
        <v>155210</v>
      </c>
      <c r="AX72" s="25">
        <f t="shared" si="183"/>
        <v>245344</v>
      </c>
      <c r="AY72" s="25">
        <f t="shared" si="183"/>
        <v>368131.6</v>
      </c>
      <c r="AZ72" s="25">
        <f t="shared" si="183"/>
        <v>536634.24</v>
      </c>
      <c r="BA72" s="25">
        <f t="shared" si="183"/>
        <v>769137.93599999999</v>
      </c>
      <c r="BB72" s="25">
        <f t="shared" si="183"/>
        <v>1091243.1104000001</v>
      </c>
      <c r="BC72" s="25">
        <f t="shared" si="183"/>
        <v>1538790.3545600001</v>
      </c>
      <c r="BD72" s="25">
        <f t="shared" si="183"/>
        <v>2161956.4963840004</v>
      </c>
      <c r="BE72" s="5"/>
      <c r="BF72" s="163"/>
      <c r="BG72" s="163"/>
      <c r="BH72" s="20" t="s">
        <v>58</v>
      </c>
      <c r="BI72" s="25">
        <f>BI70</f>
        <v>38250.000000000007</v>
      </c>
      <c r="BJ72" s="25">
        <f t="shared" ref="BJ72:BR72" si="184">BI72+BJ70</f>
        <v>88400</v>
      </c>
      <c r="BK72" s="25">
        <f t="shared" si="184"/>
        <v>155210</v>
      </c>
      <c r="BL72" s="25">
        <f t="shared" si="184"/>
        <v>245344</v>
      </c>
      <c r="BM72" s="25">
        <f t="shared" si="184"/>
        <v>368131.6</v>
      </c>
      <c r="BN72" s="25">
        <f t="shared" si="184"/>
        <v>536634.24</v>
      </c>
      <c r="BO72" s="25">
        <f t="shared" si="184"/>
        <v>769137.93599999999</v>
      </c>
      <c r="BP72" s="25">
        <f t="shared" si="184"/>
        <v>1091243.1104000001</v>
      </c>
      <c r="BQ72" s="25">
        <f t="shared" si="184"/>
        <v>1538790.3545600001</v>
      </c>
      <c r="BR72" s="25">
        <f t="shared" si="184"/>
        <v>2161956.4963840004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3.8249999999999999E-2</v>
      </c>
      <c r="F73" s="17">
        <f>F65*F$16/$E$4-E73</f>
        <v>6.5450000000000008E-2</v>
      </c>
      <c r="G73" s="17">
        <f>G65*G$16/$E$4-F73-E73</f>
        <v>0.10829</v>
      </c>
      <c r="H73" s="17">
        <f>H65*H$16/$E$4-G73-F73-E73</f>
        <v>0.17492999999999997</v>
      </c>
      <c r="I73" s="17">
        <f>I65*I$16/$E$4-H73-G73-F73-E73</f>
        <v>0.27755560000000018</v>
      </c>
      <c r="J73" s="17">
        <f>J65*J$16/$E$4-I73-H73-G73-F73-E73</f>
        <v>0.43429287999999977</v>
      </c>
      <c r="K73" s="17">
        <f>K65*K$16/$E$4-J73-I73-H73-G73-F73-E73</f>
        <v>0.67201108799999976</v>
      </c>
      <c r="L73" s="17">
        <f>L65*L$16/$E$4-K73-J73-I73-H73-G73-F73-E73</f>
        <v>1.0304170016000007</v>
      </c>
      <c r="M73" s="17">
        <f>M65*M$16/$E$4-L73-K73-J73-I73-H73-G73-F73-E73</f>
        <v>1.5680258719999995</v>
      </c>
      <c r="N73" s="17">
        <f>N65*N$16/$E$4-M73-L73-K73-J73-I73-H73-G73-F73-E73</f>
        <v>2.3708551184639997</v>
      </c>
      <c r="P73" s="163"/>
      <c r="Q73" s="171" t="s">
        <v>44</v>
      </c>
      <c r="R73" s="16" t="s">
        <v>55</v>
      </c>
      <c r="S73" s="17">
        <f>S65*S$16/$E$4</f>
        <v>3.8249999999999999E-2</v>
      </c>
      <c r="T73" s="17">
        <f>T65*T$16/$E$4-S73</f>
        <v>6.5450000000000008E-2</v>
      </c>
      <c r="U73" s="17">
        <f>U65*U$16/$E$4-T73-S73</f>
        <v>0.10829</v>
      </c>
      <c r="V73" s="17">
        <f>V65*V$16/$E$4-U73-T73-S73</f>
        <v>0.17492999999999997</v>
      </c>
      <c r="W73" s="17">
        <f>W65*W$16/$E$4-V73-U73-T73-S73</f>
        <v>0.27755560000000018</v>
      </c>
      <c r="X73" s="17">
        <f>X65*X$16/$E$4-W73-V73-U73-T73-S73</f>
        <v>0.43429287999999977</v>
      </c>
      <c r="Y73" s="17">
        <f>Y65*Y$16/$E$4-X73-W73-V73-U73-T73-S73</f>
        <v>0.67201108799999976</v>
      </c>
      <c r="Z73" s="17">
        <f>Z65*Z$16/$E$4-Y73-X73-W73-V73-U73-T73-S73</f>
        <v>1.0304170016000007</v>
      </c>
      <c r="AA73" s="17">
        <f>AA65*AA$16/$E$4-Z73-Y73-X73-W73-V73-U73-T73-S73</f>
        <v>1.5680258719999995</v>
      </c>
      <c r="AB73" s="17">
        <f>AB65*AB$16/$E$4-AA73-Z73-Y73-X73-W73-V73-U73-T73-S73</f>
        <v>2.3708551184639997</v>
      </c>
      <c r="AC73" s="5"/>
      <c r="AD73" s="163"/>
      <c r="AE73" s="171" t="s">
        <v>44</v>
      </c>
      <c r="AF73" s="16" t="s">
        <v>55</v>
      </c>
      <c r="AG73" s="17">
        <f>AG65*AG$16/$E$4</f>
        <v>3.8249999999999999E-2</v>
      </c>
      <c r="AH73" s="17">
        <f>AH65*AH$16/$E$4-AG73</f>
        <v>6.5450000000000008E-2</v>
      </c>
      <c r="AI73" s="17">
        <f>AI65*AI$16/$E$4-AH73-AG73</f>
        <v>0.10829</v>
      </c>
      <c r="AJ73" s="17">
        <f>AJ65*AJ$16/$E$4-AI73-AH73-AG73</f>
        <v>0.17492999999999997</v>
      </c>
      <c r="AK73" s="17">
        <f>AK65*AK$16/$E$4-AJ73-AI73-AH73-AG73</f>
        <v>0.27755560000000018</v>
      </c>
      <c r="AL73" s="17">
        <f>AL65*AL$16/$E$4-AK73-AJ73-AI73-AH73-AG73</f>
        <v>0.43429287999999977</v>
      </c>
      <c r="AM73" s="17">
        <f>AM65*AM$16/$E$4-AL73-AK73-AJ73-AI73-AH73-AG73</f>
        <v>0.67201108799999976</v>
      </c>
      <c r="AN73" s="17">
        <f>AN65*AN$16/$E$4-AM73-AL73-AK73-AJ73-AI73-AH73-AG73</f>
        <v>1.0304170016000007</v>
      </c>
      <c r="AO73" s="17">
        <f>AO65*AO$16/$E$4-AN73-AM73-AL73-AK73-AJ73-AI73-AH73-AG73</f>
        <v>1.5680258719999995</v>
      </c>
      <c r="AP73" s="17">
        <f>AP65*AP$16/$E$4-AO73-AN73-AM73-AL73-AK73-AJ73-AI73-AH73-AG73</f>
        <v>2.3708551184639997</v>
      </c>
      <c r="AQ73" s="5"/>
      <c r="AR73" s="163"/>
      <c r="AS73" s="171" t="s">
        <v>44</v>
      </c>
      <c r="AT73" s="16" t="s">
        <v>55</v>
      </c>
      <c r="AU73" s="17">
        <f>AU65*AU$16/$E$4</f>
        <v>3.8249999999999999E-2</v>
      </c>
      <c r="AV73" s="17">
        <f>AV65*AV$16/$E$4-AU73</f>
        <v>6.5450000000000008E-2</v>
      </c>
      <c r="AW73" s="17">
        <f>AW65*AW$16/$E$4-AV73-AU73</f>
        <v>0.10829</v>
      </c>
      <c r="AX73" s="17">
        <f>AX65*AX$16/$E$4-AW73-AV73-AU73</f>
        <v>0.17492999999999997</v>
      </c>
      <c r="AY73" s="17">
        <f>AY65*AY$16/$E$4-AX73-AW73-AV73-AU73</f>
        <v>0.27755560000000018</v>
      </c>
      <c r="AZ73" s="17">
        <f>AZ65*AZ$16/$E$4-AY73-AX73-AW73-AV73-AU73</f>
        <v>0.43429287999999977</v>
      </c>
      <c r="BA73" s="17">
        <f>BA65*BA$16/$E$4-AZ73-AY73-AX73-AW73-AV73-AU73</f>
        <v>0.67201108799999976</v>
      </c>
      <c r="BB73" s="17">
        <f>BB65*BB$16/$E$4-BA73-AZ73-AY73-AX73-AW73-AV73-AU73</f>
        <v>1.0304170016000007</v>
      </c>
      <c r="BC73" s="17">
        <f>BC65*BC$16/$E$4-BB73-BA73-AZ73-AY73-AX73-AW73-AV73-AU73</f>
        <v>1.5680258719999995</v>
      </c>
      <c r="BD73" s="17">
        <f>BD65*BD$16/$E$4-BC73-BB73-BA73-AZ73-AY73-AX73-AW73-AV73-AU73</f>
        <v>2.3708551184639997</v>
      </c>
      <c r="BE73" s="5"/>
      <c r="BF73" s="163"/>
      <c r="BG73" s="171" t="s">
        <v>44</v>
      </c>
      <c r="BH73" s="16" t="s">
        <v>55</v>
      </c>
      <c r="BI73" s="17">
        <f>BI65*BI$16/$E$4</f>
        <v>3.8249999999999999E-2</v>
      </c>
      <c r="BJ73" s="17">
        <f>BJ65*BJ$16/$E$4-BI73</f>
        <v>6.5450000000000008E-2</v>
      </c>
      <c r="BK73" s="17">
        <f>BK65*BK$16/$E$4-BJ73-BI73</f>
        <v>0.10829</v>
      </c>
      <c r="BL73" s="17">
        <f>BL65*BL$16/$E$4-BK73-BJ73-BI73</f>
        <v>0.17492999999999997</v>
      </c>
      <c r="BM73" s="17">
        <f>BM65*BM$16/$E$4-BL73-BK73-BJ73-BI73</f>
        <v>0.27755560000000018</v>
      </c>
      <c r="BN73" s="17">
        <f>BN65*BN$16/$E$4-BM73-BL73-BK73-BJ73-BI73</f>
        <v>0.43429287999999977</v>
      </c>
      <c r="BO73" s="17">
        <f>BO65*BO$16/$E$4-BN73-BM73-BL73-BK73-BJ73-BI73</f>
        <v>0.67201108799999976</v>
      </c>
      <c r="BP73" s="17">
        <f>BP65*BP$16/$E$4-BO73-BN73-BM73-BL73-BK73-BJ73-BI73</f>
        <v>1.0304170016000007</v>
      </c>
      <c r="BQ73" s="17">
        <f>BQ65*BQ$16/$E$4-BP73-BO73-BN73-BM73-BL73-BK73-BJ73-BI73</f>
        <v>1.5680258719999995</v>
      </c>
      <c r="BR73" s="17">
        <f>BR65*BR$16/$E$4-BQ73-BP73-BO73-BN73-BM73-BL73-BK73-BJ73-BI73</f>
        <v>2.3708551184639997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0.13289512000000003</v>
      </c>
      <c r="J74" s="18"/>
      <c r="K74" s="18"/>
      <c r="L74" s="18"/>
      <c r="M74" s="18"/>
      <c r="N74" s="18">
        <f>SUM(E73:N73)/10</f>
        <v>0.67400775600639995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0.13289512000000003</v>
      </c>
      <c r="X74" s="18"/>
      <c r="Y74" s="18"/>
      <c r="Z74" s="18"/>
      <c r="AA74" s="18"/>
      <c r="AB74" s="18">
        <f>SUM(S73:AB73)/10</f>
        <v>0.67400775600639995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0.13289512000000003</v>
      </c>
      <c r="AL74" s="18"/>
      <c r="AM74" s="18"/>
      <c r="AN74" s="18"/>
      <c r="AO74" s="18"/>
      <c r="AP74" s="18">
        <f>SUM(AG73:AP73)/10</f>
        <v>0.67400775600639995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0.13289512000000003</v>
      </c>
      <c r="AZ74" s="18"/>
      <c r="BA74" s="18"/>
      <c r="BB74" s="18"/>
      <c r="BC74" s="18"/>
      <c r="BD74" s="18">
        <f>SUM(AU73:BD73)/10</f>
        <v>0.67400775600639995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0.13289512000000003</v>
      </c>
      <c r="BN74" s="18"/>
      <c r="BO74" s="18"/>
      <c r="BP74" s="18"/>
      <c r="BQ74" s="18"/>
      <c r="BR74" s="18">
        <f>SUM(BI73:BR73)/10</f>
        <v>0.67400775600639995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38250.000000000007</v>
      </c>
      <c r="F75" s="24">
        <f>F77-E77</f>
        <v>65450.000000000007</v>
      </c>
      <c r="G75" s="24">
        <f>G77-F77</f>
        <v>108289.99999999996</v>
      </c>
      <c r="H75" s="24">
        <f t="shared" ref="H75:N75" si="185">H77-G77</f>
        <v>174930.00000000003</v>
      </c>
      <c r="I75" s="24">
        <f t="shared" si="185"/>
        <v>277555.60000000009</v>
      </c>
      <c r="J75" s="24">
        <f t="shared" si="185"/>
        <v>434292.87999999966</v>
      </c>
      <c r="K75" s="24">
        <f t="shared" si="185"/>
        <v>672011.08800000022</v>
      </c>
      <c r="L75" s="24">
        <f t="shared" si="185"/>
        <v>1030417.0015999996</v>
      </c>
      <c r="M75" s="24">
        <f t="shared" si="185"/>
        <v>1568025.8720000009</v>
      </c>
      <c r="N75" s="24">
        <f t="shared" si="185"/>
        <v>2370855.1184639996</v>
      </c>
      <c r="P75" s="163"/>
      <c r="Q75" s="163"/>
      <c r="R75" s="20" t="s">
        <v>57</v>
      </c>
      <c r="S75" s="24">
        <f>S77</f>
        <v>38250.000000000007</v>
      </c>
      <c r="T75" s="24">
        <f>T77-S77</f>
        <v>65450.000000000007</v>
      </c>
      <c r="U75" s="24">
        <f>U77-T77</f>
        <v>108289.99999999996</v>
      </c>
      <c r="V75" s="24">
        <f t="shared" ref="V75:AB75" si="186">V77-U77</f>
        <v>174930.00000000003</v>
      </c>
      <c r="W75" s="24">
        <f t="shared" si="186"/>
        <v>277555.60000000009</v>
      </c>
      <c r="X75" s="24">
        <f t="shared" si="186"/>
        <v>434292.87999999966</v>
      </c>
      <c r="Y75" s="24">
        <f t="shared" si="186"/>
        <v>672011.08800000022</v>
      </c>
      <c r="Z75" s="24">
        <f t="shared" si="186"/>
        <v>1030417.0015999996</v>
      </c>
      <c r="AA75" s="24">
        <f t="shared" si="186"/>
        <v>1568025.8720000009</v>
      </c>
      <c r="AB75" s="24">
        <f t="shared" si="186"/>
        <v>2370855.1184639996</v>
      </c>
      <c r="AC75" s="5"/>
      <c r="AD75" s="163"/>
      <c r="AE75" s="163"/>
      <c r="AF75" s="20" t="s">
        <v>57</v>
      </c>
      <c r="AG75" s="24">
        <f>AG77</f>
        <v>38250.000000000007</v>
      </c>
      <c r="AH75" s="24">
        <f>AH77-AG77</f>
        <v>65450.000000000007</v>
      </c>
      <c r="AI75" s="24">
        <f>AI77-AH77</f>
        <v>108289.99999999996</v>
      </c>
      <c r="AJ75" s="24">
        <f t="shared" ref="AJ75:AP75" si="187">AJ77-AI77</f>
        <v>174930.00000000003</v>
      </c>
      <c r="AK75" s="24">
        <f t="shared" si="187"/>
        <v>277555.60000000009</v>
      </c>
      <c r="AL75" s="24">
        <f t="shared" si="187"/>
        <v>434292.87999999966</v>
      </c>
      <c r="AM75" s="24">
        <f t="shared" si="187"/>
        <v>672011.08800000022</v>
      </c>
      <c r="AN75" s="24">
        <f t="shared" si="187"/>
        <v>1030417.0015999996</v>
      </c>
      <c r="AO75" s="24">
        <f t="shared" si="187"/>
        <v>1568025.8720000009</v>
      </c>
      <c r="AP75" s="24">
        <f t="shared" si="187"/>
        <v>2370855.1184639996</v>
      </c>
      <c r="AQ75" s="5"/>
      <c r="AR75" s="163"/>
      <c r="AS75" s="163"/>
      <c r="AT75" s="20" t="s">
        <v>57</v>
      </c>
      <c r="AU75" s="24">
        <f>AU77</f>
        <v>38250.000000000007</v>
      </c>
      <c r="AV75" s="24">
        <f>AV77-AU77</f>
        <v>65450.000000000007</v>
      </c>
      <c r="AW75" s="24">
        <f>AW77-AV77</f>
        <v>108289.99999999996</v>
      </c>
      <c r="AX75" s="24">
        <f t="shared" ref="AX75:BD75" si="188">AX77-AW77</f>
        <v>174930.00000000003</v>
      </c>
      <c r="AY75" s="24">
        <f t="shared" si="188"/>
        <v>277555.60000000009</v>
      </c>
      <c r="AZ75" s="24">
        <f t="shared" si="188"/>
        <v>434292.87999999966</v>
      </c>
      <c r="BA75" s="24">
        <f t="shared" si="188"/>
        <v>672011.08800000022</v>
      </c>
      <c r="BB75" s="24">
        <f t="shared" si="188"/>
        <v>1030417.0015999996</v>
      </c>
      <c r="BC75" s="24">
        <f t="shared" si="188"/>
        <v>1568025.8720000009</v>
      </c>
      <c r="BD75" s="24">
        <f t="shared" si="188"/>
        <v>2370855.1184639996</v>
      </c>
      <c r="BE75" s="5"/>
      <c r="BF75" s="163"/>
      <c r="BG75" s="163"/>
      <c r="BH75" s="20" t="s">
        <v>57</v>
      </c>
      <c r="BI75" s="24">
        <f>BI77</f>
        <v>38250.000000000007</v>
      </c>
      <c r="BJ75" s="24">
        <f>BJ77-BI77</f>
        <v>65450.000000000007</v>
      </c>
      <c r="BK75" s="24">
        <f>BK77-BJ77</f>
        <v>108289.99999999996</v>
      </c>
      <c r="BL75" s="24">
        <f t="shared" ref="BL75:BR75" si="189">BL77-BK77</f>
        <v>174930.00000000003</v>
      </c>
      <c r="BM75" s="24">
        <f t="shared" si="189"/>
        <v>277555.60000000009</v>
      </c>
      <c r="BN75" s="24">
        <f t="shared" si="189"/>
        <v>434292.87999999966</v>
      </c>
      <c r="BO75" s="24">
        <f t="shared" si="189"/>
        <v>672011.08800000022</v>
      </c>
      <c r="BP75" s="24">
        <f t="shared" si="189"/>
        <v>1030417.0015999996</v>
      </c>
      <c r="BQ75" s="24">
        <f t="shared" si="189"/>
        <v>1568025.8720000009</v>
      </c>
      <c r="BR75" s="24">
        <f t="shared" si="189"/>
        <v>2370855.1184639996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132895.12000000002</v>
      </c>
      <c r="J76" s="24"/>
      <c r="K76" s="24"/>
      <c r="L76" s="24"/>
      <c r="M76" s="24"/>
      <c r="N76" s="24">
        <f>SUM(E75:N75)/10</f>
        <v>674007.75600639998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132895.12000000002</v>
      </c>
      <c r="X76" s="24"/>
      <c r="Y76" s="24"/>
      <c r="Z76" s="24"/>
      <c r="AA76" s="24"/>
      <c r="AB76" s="24">
        <f>SUM(S75:AB75)/10</f>
        <v>674007.75600639998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132895.12000000002</v>
      </c>
      <c r="AL76" s="24"/>
      <c r="AM76" s="24"/>
      <c r="AN76" s="24"/>
      <c r="AO76" s="24"/>
      <c r="AP76" s="24">
        <f>SUM(AG75:AP75)/10</f>
        <v>674007.75600639998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132895.12000000002</v>
      </c>
      <c r="AZ76" s="24"/>
      <c r="BA76" s="24"/>
      <c r="BB76" s="24"/>
      <c r="BC76" s="24"/>
      <c r="BD76" s="24">
        <f>SUM(AU75:BD75)/10</f>
        <v>674007.75600639998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132895.12000000002</v>
      </c>
      <c r="BN76" s="24"/>
      <c r="BO76" s="24"/>
      <c r="BP76" s="24"/>
      <c r="BQ76" s="24"/>
      <c r="BR76" s="24">
        <f>SUM(BI75:BR75)/10</f>
        <v>674007.75600639998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190">E67*E$16</f>
        <v>38250.000000000007</v>
      </c>
      <c r="F77" s="25">
        <f t="shared" si="190"/>
        <v>103700.00000000001</v>
      </c>
      <c r="G77" s="25">
        <f t="shared" si="190"/>
        <v>211989.99999999997</v>
      </c>
      <c r="H77" s="25">
        <f t="shared" si="190"/>
        <v>386920</v>
      </c>
      <c r="I77" s="25">
        <f t="shared" si="190"/>
        <v>664475.60000000009</v>
      </c>
      <c r="J77" s="25">
        <f t="shared" si="190"/>
        <v>1098768.4799999997</v>
      </c>
      <c r="K77" s="25">
        <f t="shared" si="190"/>
        <v>1770779.568</v>
      </c>
      <c r="L77" s="25">
        <f t="shared" si="190"/>
        <v>2801196.5695999996</v>
      </c>
      <c r="M77" s="25">
        <f t="shared" si="190"/>
        <v>4369222.4416000005</v>
      </c>
      <c r="N77" s="25">
        <f t="shared" si="190"/>
        <v>6740077.5600640001</v>
      </c>
      <c r="P77" s="163"/>
      <c r="Q77" s="163"/>
      <c r="R77" s="20" t="s">
        <v>58</v>
      </c>
      <c r="S77" s="25">
        <f t="shared" ref="S77:AB77" si="191">S67*S$16</f>
        <v>38250.000000000007</v>
      </c>
      <c r="T77" s="25">
        <f t="shared" si="191"/>
        <v>103700.00000000001</v>
      </c>
      <c r="U77" s="25">
        <f t="shared" si="191"/>
        <v>211989.99999999997</v>
      </c>
      <c r="V77" s="25">
        <f t="shared" si="191"/>
        <v>386920</v>
      </c>
      <c r="W77" s="25">
        <f t="shared" si="191"/>
        <v>664475.60000000009</v>
      </c>
      <c r="X77" s="25">
        <f t="shared" si="191"/>
        <v>1098768.4799999997</v>
      </c>
      <c r="Y77" s="25">
        <f t="shared" si="191"/>
        <v>1770779.568</v>
      </c>
      <c r="Z77" s="25">
        <f t="shared" si="191"/>
        <v>2801196.5695999996</v>
      </c>
      <c r="AA77" s="25">
        <f t="shared" si="191"/>
        <v>4369222.4416000005</v>
      </c>
      <c r="AB77" s="25">
        <f t="shared" si="191"/>
        <v>6740077.5600640001</v>
      </c>
      <c r="AC77" s="5"/>
      <c r="AD77" s="163"/>
      <c r="AE77" s="163"/>
      <c r="AF77" s="20" t="s">
        <v>58</v>
      </c>
      <c r="AG77" s="25">
        <f t="shared" ref="AG77:AP77" si="192">AG67*AG$16</f>
        <v>38250.000000000007</v>
      </c>
      <c r="AH77" s="25">
        <f t="shared" si="192"/>
        <v>103700.00000000001</v>
      </c>
      <c r="AI77" s="25">
        <f t="shared" si="192"/>
        <v>211989.99999999997</v>
      </c>
      <c r="AJ77" s="25">
        <f t="shared" si="192"/>
        <v>386920</v>
      </c>
      <c r="AK77" s="25">
        <f t="shared" si="192"/>
        <v>664475.60000000009</v>
      </c>
      <c r="AL77" s="25">
        <f t="shared" si="192"/>
        <v>1098768.4799999997</v>
      </c>
      <c r="AM77" s="25">
        <f t="shared" si="192"/>
        <v>1770779.568</v>
      </c>
      <c r="AN77" s="25">
        <f t="shared" si="192"/>
        <v>2801196.5695999996</v>
      </c>
      <c r="AO77" s="25">
        <f t="shared" si="192"/>
        <v>4369222.4416000005</v>
      </c>
      <c r="AP77" s="25">
        <f t="shared" si="192"/>
        <v>6740077.5600640001</v>
      </c>
      <c r="AQ77" s="5"/>
      <c r="AR77" s="163"/>
      <c r="AS77" s="163"/>
      <c r="AT77" s="20" t="s">
        <v>58</v>
      </c>
      <c r="AU77" s="25">
        <f t="shared" ref="AU77:BD77" si="193">AU67*AU$16</f>
        <v>38250.000000000007</v>
      </c>
      <c r="AV77" s="25">
        <f t="shared" si="193"/>
        <v>103700.00000000001</v>
      </c>
      <c r="AW77" s="25">
        <f t="shared" si="193"/>
        <v>211989.99999999997</v>
      </c>
      <c r="AX77" s="25">
        <f t="shared" si="193"/>
        <v>386920</v>
      </c>
      <c r="AY77" s="25">
        <f t="shared" si="193"/>
        <v>664475.60000000009</v>
      </c>
      <c r="AZ77" s="25">
        <f t="shared" si="193"/>
        <v>1098768.4799999997</v>
      </c>
      <c r="BA77" s="25">
        <f t="shared" si="193"/>
        <v>1770779.568</v>
      </c>
      <c r="BB77" s="25">
        <f t="shared" si="193"/>
        <v>2801196.5695999996</v>
      </c>
      <c r="BC77" s="25">
        <f t="shared" si="193"/>
        <v>4369222.4416000005</v>
      </c>
      <c r="BD77" s="25">
        <f t="shared" si="193"/>
        <v>6740077.5600640001</v>
      </c>
      <c r="BE77" s="5"/>
      <c r="BF77" s="163"/>
      <c r="BG77" s="163"/>
      <c r="BH77" s="20" t="s">
        <v>58</v>
      </c>
      <c r="BI77" s="25">
        <f t="shared" ref="BI77:BR77" si="194">BI67*BI$16</f>
        <v>38250.000000000007</v>
      </c>
      <c r="BJ77" s="25">
        <f t="shared" si="194"/>
        <v>103700.00000000001</v>
      </c>
      <c r="BK77" s="25">
        <f t="shared" si="194"/>
        <v>211989.99999999997</v>
      </c>
      <c r="BL77" s="25">
        <f t="shared" si="194"/>
        <v>386920</v>
      </c>
      <c r="BM77" s="25">
        <f t="shared" si="194"/>
        <v>664475.60000000009</v>
      </c>
      <c r="BN77" s="25">
        <f t="shared" si="194"/>
        <v>1098768.4799999997</v>
      </c>
      <c r="BO77" s="25">
        <f t="shared" si="194"/>
        <v>1770779.568</v>
      </c>
      <c r="BP77" s="25">
        <f t="shared" si="194"/>
        <v>2801196.5695999996</v>
      </c>
      <c r="BQ77" s="25">
        <f t="shared" si="194"/>
        <v>4369222.4416000005</v>
      </c>
      <c r="BR77" s="25">
        <f t="shared" si="194"/>
        <v>6740077.5600640001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195">E50+E63-E124</f>
        <v>0.42910714285714285</v>
      </c>
      <c r="F78" s="17">
        <f t="shared" si="195"/>
        <v>0.31257653061224488</v>
      </c>
      <c r="G78" s="17">
        <f t="shared" si="195"/>
        <v>0.22934037900874643</v>
      </c>
      <c r="H78" s="17">
        <f t="shared" si="195"/>
        <v>0.16988598500624735</v>
      </c>
      <c r="I78" s="17">
        <f t="shared" si="195"/>
        <v>0.12741856071874813</v>
      </c>
      <c r="J78" s="17">
        <f t="shared" si="195"/>
        <v>9.7084686227677255E-2</v>
      </c>
      <c r="K78" s="17">
        <f t="shared" si="195"/>
        <v>7.5417633019769489E-2</v>
      </c>
      <c r="L78" s="17">
        <f t="shared" si="195"/>
        <v>5.9941166442692567E-2</v>
      </c>
      <c r="M78" s="17">
        <f t="shared" si="195"/>
        <v>4.8886547459065982E-2</v>
      </c>
      <c r="N78" s="17">
        <f t="shared" si="195"/>
        <v>4.0990391042189961E-2</v>
      </c>
      <c r="P78" s="163" t="s">
        <v>18</v>
      </c>
      <c r="Q78" s="165" t="s">
        <v>41</v>
      </c>
      <c r="R78" s="16" t="s">
        <v>55</v>
      </c>
      <c r="S78" s="17">
        <f t="shared" ref="S78:AB78" si="196">S50+S63-S124</f>
        <v>0.44696428571428565</v>
      </c>
      <c r="T78" s="17">
        <f t="shared" si="196"/>
        <v>0.3253316326530612</v>
      </c>
      <c r="U78" s="17">
        <f t="shared" si="196"/>
        <v>0.23845116618075807</v>
      </c>
      <c r="V78" s="17">
        <f t="shared" si="196"/>
        <v>0.17639369012911282</v>
      </c>
      <c r="W78" s="17">
        <f t="shared" si="196"/>
        <v>0.13206692152079491</v>
      </c>
      <c r="X78" s="17">
        <f t="shared" si="196"/>
        <v>0.10040494394342495</v>
      </c>
      <c r="Y78" s="17">
        <f t="shared" si="196"/>
        <v>7.7789245673874977E-2</v>
      </c>
      <c r="Z78" s="17">
        <f t="shared" si="196"/>
        <v>6.1635175481339344E-2</v>
      </c>
      <c r="AA78" s="17">
        <f t="shared" si="196"/>
        <v>5.0096553915242252E-2</v>
      </c>
      <c r="AB78" s="17">
        <f t="shared" si="196"/>
        <v>4.1854681368030153E-2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197">AG50+AG63-AG124</f>
        <v>0.46482142857142855</v>
      </c>
      <c r="AH78" s="17">
        <f t="shared" si="197"/>
        <v>0.33808673469387757</v>
      </c>
      <c r="AI78" s="17">
        <f t="shared" si="197"/>
        <v>0.24756195335276976</v>
      </c>
      <c r="AJ78" s="17">
        <f t="shared" si="197"/>
        <v>0.18290139525197829</v>
      </c>
      <c r="AK78" s="17">
        <f t="shared" si="197"/>
        <v>0.13671528232284169</v>
      </c>
      <c r="AL78" s="17">
        <f t="shared" si="197"/>
        <v>0.10372520165917264</v>
      </c>
      <c r="AM78" s="17">
        <f t="shared" si="197"/>
        <v>8.0160858327980491E-2</v>
      </c>
      <c r="AN78" s="17">
        <f t="shared" si="197"/>
        <v>6.3329184519986134E-2</v>
      </c>
      <c r="AO78" s="17">
        <f t="shared" si="197"/>
        <v>5.1306560371418529E-2</v>
      </c>
      <c r="AP78" s="17">
        <f t="shared" si="197"/>
        <v>4.2718971693870345E-2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198">AU50+AU63-AU124</f>
        <v>0.48267857142857146</v>
      </c>
      <c r="AV78" s="17">
        <f t="shared" si="198"/>
        <v>0.35084183673469388</v>
      </c>
      <c r="AW78" s="17">
        <f t="shared" si="198"/>
        <v>0.2566727405247814</v>
      </c>
      <c r="AX78" s="17">
        <f t="shared" si="198"/>
        <v>0.18940910037484376</v>
      </c>
      <c r="AY78" s="17">
        <f t="shared" si="198"/>
        <v>0.14136364312488844</v>
      </c>
      <c r="AZ78" s="17">
        <f t="shared" si="198"/>
        <v>0.10704545937492033</v>
      </c>
      <c r="BA78" s="17">
        <f t="shared" si="198"/>
        <v>8.2532470982085979E-2</v>
      </c>
      <c r="BB78" s="17">
        <f t="shared" si="198"/>
        <v>6.5023193558632911E-2</v>
      </c>
      <c r="BC78" s="17">
        <f t="shared" si="198"/>
        <v>5.2516566827594799E-2</v>
      </c>
      <c r="BD78" s="17">
        <f t="shared" si="198"/>
        <v>4.3583262019710536E-2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199">BI50+BI63-BI124</f>
        <v>0.50053571428571431</v>
      </c>
      <c r="BJ78" s="17">
        <f t="shared" si="199"/>
        <v>0.36359693877551019</v>
      </c>
      <c r="BK78" s="17">
        <f t="shared" si="199"/>
        <v>0.26578352769679309</v>
      </c>
      <c r="BL78" s="17">
        <f t="shared" si="199"/>
        <v>0.19591680549770923</v>
      </c>
      <c r="BM78" s="17">
        <f t="shared" si="199"/>
        <v>0.1460120039269352</v>
      </c>
      <c r="BN78" s="17">
        <f t="shared" si="199"/>
        <v>0.11036571709066803</v>
      </c>
      <c r="BO78" s="17">
        <f t="shared" si="199"/>
        <v>8.4904083636191466E-2</v>
      </c>
      <c r="BP78" s="17">
        <f t="shared" si="199"/>
        <v>6.6717202597279687E-2</v>
      </c>
      <c r="BQ78" s="17">
        <f t="shared" si="199"/>
        <v>5.3726573283771069E-2</v>
      </c>
      <c r="BR78" s="17">
        <f t="shared" si="199"/>
        <v>4.4447552345550735E-2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0.2536657196406259</v>
      </c>
      <c r="J79" s="17"/>
      <c r="K79" s="17"/>
      <c r="L79" s="17"/>
      <c r="M79" s="17"/>
      <c r="N79" s="18">
        <f>SUM(E78:N78)/10</f>
        <v>0.15906490223945252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0.26384153923960252</v>
      </c>
      <c r="X79" s="17"/>
      <c r="Y79" s="17"/>
      <c r="Z79" s="17"/>
      <c r="AA79" s="17"/>
      <c r="AB79" s="18">
        <f>SUM(S78:AB78)/10</f>
        <v>0.16509882965799241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0.27401735883857914</v>
      </c>
      <c r="AL79" s="17"/>
      <c r="AM79" s="17"/>
      <c r="AN79" s="17"/>
      <c r="AO79" s="17"/>
      <c r="AP79" s="18">
        <f>SUM(AG78:AP78)/10</f>
        <v>0.17113275707653236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0.28419317843755576</v>
      </c>
      <c r="AZ79" s="17"/>
      <c r="BA79" s="17"/>
      <c r="BB79" s="17"/>
      <c r="BC79" s="17"/>
      <c r="BD79" s="18">
        <f>SUM(AU78:BD78)/10</f>
        <v>0.17716668449507236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0.29436899803653238</v>
      </c>
      <c r="BN79" s="17"/>
      <c r="BO79" s="17"/>
      <c r="BP79" s="17"/>
      <c r="BQ79" s="17"/>
      <c r="BR79" s="18">
        <f>SUM(BI78:BR78)/10</f>
        <v>0.18320061191361231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200">E52+E65-E126</f>
        <v>0.42910714285714285</v>
      </c>
      <c r="F80" s="17">
        <f t="shared" si="200"/>
        <v>0.74168367346938768</v>
      </c>
      <c r="G80" s="17">
        <f t="shared" si="200"/>
        <v>0.97102405247813439</v>
      </c>
      <c r="H80" s="17">
        <f t="shared" si="200"/>
        <v>1.1409100374843812</v>
      </c>
      <c r="I80" s="17">
        <f t="shared" si="200"/>
        <v>1.2683285982031294</v>
      </c>
      <c r="J80" s="17">
        <f t="shared" si="200"/>
        <v>1.3654132844308067</v>
      </c>
      <c r="K80" s="17">
        <f t="shared" si="200"/>
        <v>1.4408309174505767</v>
      </c>
      <c r="L80" s="17">
        <f t="shared" si="200"/>
        <v>1.5007720838932699</v>
      </c>
      <c r="M80" s="17">
        <f t="shared" si="200"/>
        <v>1.5496586313523339</v>
      </c>
      <c r="N80" s="17">
        <f t="shared" si="200"/>
        <v>1.5906490223945231</v>
      </c>
      <c r="P80" s="163"/>
      <c r="Q80" s="165"/>
      <c r="R80" s="16" t="s">
        <v>53</v>
      </c>
      <c r="S80" s="17">
        <f t="shared" ref="S80:AB80" si="201">S52+S65-S126</f>
        <v>0.44696428571428576</v>
      </c>
      <c r="T80" s="17">
        <f t="shared" si="201"/>
        <v>0.77229591836734679</v>
      </c>
      <c r="U80" s="17">
        <f t="shared" si="201"/>
        <v>1.010747084548105</v>
      </c>
      <c r="V80" s="17">
        <f t="shared" si="201"/>
        <v>1.1871407746772178</v>
      </c>
      <c r="W80" s="17">
        <f t="shared" si="201"/>
        <v>1.3192076961980126</v>
      </c>
      <c r="X80" s="17">
        <f t="shared" si="201"/>
        <v>1.4196126401414375</v>
      </c>
      <c r="Y80" s="17">
        <f t="shared" si="201"/>
        <v>1.4974018858153126</v>
      </c>
      <c r="Z80" s="17">
        <f t="shared" si="201"/>
        <v>1.5590370612966529</v>
      </c>
      <c r="AA80" s="17">
        <f t="shared" si="201"/>
        <v>1.6091336152118934</v>
      </c>
      <c r="AB80" s="17">
        <f t="shared" si="201"/>
        <v>1.6509882965799227</v>
      </c>
      <c r="AC80" s="5"/>
      <c r="AD80" s="163"/>
      <c r="AE80" s="165"/>
      <c r="AF80" s="16" t="s">
        <v>53</v>
      </c>
      <c r="AG80" s="17">
        <f t="shared" ref="AG80:AP80" si="202">AG52+AG65-AG126</f>
        <v>0.46482142857142855</v>
      </c>
      <c r="AH80" s="17">
        <f t="shared" si="202"/>
        <v>0.80290816326530612</v>
      </c>
      <c r="AI80" s="17">
        <f t="shared" si="202"/>
        <v>1.0504701166180761</v>
      </c>
      <c r="AJ80" s="17">
        <f t="shared" si="202"/>
        <v>1.2333715118700539</v>
      </c>
      <c r="AK80" s="17">
        <f t="shared" si="202"/>
        <v>1.370086794192896</v>
      </c>
      <c r="AL80" s="17">
        <f t="shared" si="202"/>
        <v>1.4738119958520683</v>
      </c>
      <c r="AM80" s="17">
        <f t="shared" si="202"/>
        <v>1.5539728541800493</v>
      </c>
      <c r="AN80" s="17">
        <f t="shared" si="202"/>
        <v>1.6173020387000359</v>
      </c>
      <c r="AO80" s="17">
        <f t="shared" si="202"/>
        <v>1.6686085990714528</v>
      </c>
      <c r="AP80" s="17">
        <f t="shared" si="202"/>
        <v>1.7113275707653228</v>
      </c>
      <c r="AQ80" s="5"/>
      <c r="AR80" s="163"/>
      <c r="AS80" s="165"/>
      <c r="AT80" s="16" t="s">
        <v>53</v>
      </c>
      <c r="AU80" s="17">
        <f t="shared" ref="AU80:BD80" si="203">AU52+AU65-AU126</f>
        <v>0.48267857142857146</v>
      </c>
      <c r="AV80" s="17">
        <f t="shared" si="203"/>
        <v>0.83352040816326523</v>
      </c>
      <c r="AW80" s="17">
        <f t="shared" si="203"/>
        <v>1.0901931486880467</v>
      </c>
      <c r="AX80" s="17">
        <f t="shared" si="203"/>
        <v>1.2796022490628904</v>
      </c>
      <c r="AY80" s="17">
        <f t="shared" si="203"/>
        <v>1.4209658921877788</v>
      </c>
      <c r="AZ80" s="17">
        <f t="shared" si="203"/>
        <v>1.5280113515626992</v>
      </c>
      <c r="BA80" s="17">
        <f t="shared" si="203"/>
        <v>1.6105438225447852</v>
      </c>
      <c r="BB80" s="17">
        <f t="shared" si="203"/>
        <v>1.6755670161034188</v>
      </c>
      <c r="BC80" s="17">
        <f t="shared" si="203"/>
        <v>1.7280835829310122</v>
      </c>
      <c r="BD80" s="17">
        <f t="shared" si="203"/>
        <v>1.771666844950722</v>
      </c>
      <c r="BE80" s="5"/>
      <c r="BF80" s="163"/>
      <c r="BG80" s="165"/>
      <c r="BH80" s="16" t="s">
        <v>53</v>
      </c>
      <c r="BI80" s="17">
        <f t="shared" ref="BI80:BR80" si="204">BI52+BI65-BI126</f>
        <v>0.50053571428571431</v>
      </c>
      <c r="BJ80" s="17">
        <f t="shared" si="204"/>
        <v>0.86413265306122433</v>
      </c>
      <c r="BK80" s="17">
        <f t="shared" si="204"/>
        <v>1.1299161807580178</v>
      </c>
      <c r="BL80" s="17">
        <f t="shared" si="204"/>
        <v>1.3258329862557265</v>
      </c>
      <c r="BM80" s="17">
        <f t="shared" si="204"/>
        <v>1.4718449901826618</v>
      </c>
      <c r="BN80" s="17">
        <f t="shared" si="204"/>
        <v>1.58221070727333</v>
      </c>
      <c r="BO80" s="17">
        <f t="shared" si="204"/>
        <v>1.6671147909095219</v>
      </c>
      <c r="BP80" s="17">
        <f t="shared" si="204"/>
        <v>1.7338319935068018</v>
      </c>
      <c r="BQ80" s="17">
        <f t="shared" si="204"/>
        <v>1.7875585667905713</v>
      </c>
      <c r="BR80" s="17">
        <f t="shared" si="204"/>
        <v>1.8320061191361221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4.2910714285714286</v>
      </c>
      <c r="F81" s="21">
        <f t="shared" ref="F81:N81" si="205">10*F78</f>
        <v>3.1257653061224486</v>
      </c>
      <c r="G81" s="21">
        <f t="shared" si="205"/>
        <v>2.2934037900874644</v>
      </c>
      <c r="H81" s="21">
        <f t="shared" si="205"/>
        <v>1.6988598500624734</v>
      </c>
      <c r="I81" s="21">
        <f t="shared" si="205"/>
        <v>1.2741856071874813</v>
      </c>
      <c r="J81" s="21">
        <f t="shared" si="205"/>
        <v>0.97084686227677253</v>
      </c>
      <c r="K81" s="21">
        <f t="shared" si="205"/>
        <v>0.75417633019769492</v>
      </c>
      <c r="L81" s="21">
        <f t="shared" si="205"/>
        <v>0.59941166442692562</v>
      </c>
      <c r="M81" s="21">
        <f t="shared" si="205"/>
        <v>0.48886547459065982</v>
      </c>
      <c r="N81" s="21">
        <f t="shared" si="205"/>
        <v>0.40990391042189961</v>
      </c>
      <c r="P81" s="163"/>
      <c r="Q81" s="163"/>
      <c r="R81" s="20" t="s">
        <v>57</v>
      </c>
      <c r="S81" s="21">
        <f>10*S78</f>
        <v>4.4696428571428566</v>
      </c>
      <c r="T81" s="21">
        <f t="shared" ref="T81:AB81" si="206">10*T78</f>
        <v>3.2533163265306122</v>
      </c>
      <c r="U81" s="21">
        <f t="shared" si="206"/>
        <v>2.3845116618075806</v>
      </c>
      <c r="V81" s="21">
        <f t="shared" si="206"/>
        <v>1.7639369012911281</v>
      </c>
      <c r="W81" s="21">
        <f t="shared" si="206"/>
        <v>1.3206692152079491</v>
      </c>
      <c r="X81" s="21">
        <f t="shared" si="206"/>
        <v>1.0040494394342494</v>
      </c>
      <c r="Y81" s="21">
        <f t="shared" si="206"/>
        <v>0.77789245673874974</v>
      </c>
      <c r="Z81" s="21">
        <f t="shared" si="206"/>
        <v>0.61635175481339344</v>
      </c>
      <c r="AA81" s="21">
        <f t="shared" si="206"/>
        <v>0.50096553915242248</v>
      </c>
      <c r="AB81" s="21">
        <f t="shared" si="206"/>
        <v>0.41854681368030155</v>
      </c>
      <c r="AC81" s="5"/>
      <c r="AD81" s="163"/>
      <c r="AE81" s="163"/>
      <c r="AF81" s="20" t="s">
        <v>57</v>
      </c>
      <c r="AG81" s="21">
        <f>10*AG78</f>
        <v>4.6482142857142854</v>
      </c>
      <c r="AH81" s="21">
        <f t="shared" ref="AH81:AP81" si="207">10*AH78</f>
        <v>3.3808673469387758</v>
      </c>
      <c r="AI81" s="21">
        <f t="shared" si="207"/>
        <v>2.4756195335276976</v>
      </c>
      <c r="AJ81" s="21">
        <f t="shared" si="207"/>
        <v>1.8290139525197828</v>
      </c>
      <c r="AK81" s="21">
        <f t="shared" si="207"/>
        <v>1.3671528232284169</v>
      </c>
      <c r="AL81" s="21">
        <f t="shared" si="207"/>
        <v>1.0372520165917263</v>
      </c>
      <c r="AM81" s="21">
        <f t="shared" si="207"/>
        <v>0.80160858327980489</v>
      </c>
      <c r="AN81" s="21">
        <f t="shared" si="207"/>
        <v>0.63329184519986137</v>
      </c>
      <c r="AO81" s="21">
        <f t="shared" si="207"/>
        <v>0.5130656037141853</v>
      </c>
      <c r="AP81" s="21">
        <f t="shared" si="207"/>
        <v>0.42718971693870345</v>
      </c>
      <c r="AQ81" s="5"/>
      <c r="AR81" s="163"/>
      <c r="AS81" s="163"/>
      <c r="AT81" s="20" t="s">
        <v>57</v>
      </c>
      <c r="AU81" s="21">
        <f>10*AU78</f>
        <v>4.8267857142857142</v>
      </c>
      <c r="AV81" s="21">
        <f t="shared" ref="AV81:BD81" si="208">10*AV78</f>
        <v>3.5084183673469389</v>
      </c>
      <c r="AW81" s="21">
        <f t="shared" si="208"/>
        <v>2.5667274052478142</v>
      </c>
      <c r="AX81" s="21">
        <f t="shared" si="208"/>
        <v>1.8940910037484375</v>
      </c>
      <c r="AY81" s="21">
        <f t="shared" si="208"/>
        <v>1.4136364312488845</v>
      </c>
      <c r="AZ81" s="21">
        <f t="shared" si="208"/>
        <v>1.0704545937492034</v>
      </c>
      <c r="BA81" s="21">
        <f t="shared" si="208"/>
        <v>0.82532470982085981</v>
      </c>
      <c r="BB81" s="21">
        <f t="shared" si="208"/>
        <v>0.65023193558632908</v>
      </c>
      <c r="BC81" s="21">
        <f t="shared" si="208"/>
        <v>0.52516566827594802</v>
      </c>
      <c r="BD81" s="21">
        <f t="shared" si="208"/>
        <v>0.43583262019710534</v>
      </c>
      <c r="BE81" s="5"/>
      <c r="BF81" s="163"/>
      <c r="BG81" s="163"/>
      <c r="BH81" s="20" t="s">
        <v>57</v>
      </c>
      <c r="BI81" s="21">
        <f>10*BI78</f>
        <v>5.0053571428571431</v>
      </c>
      <c r="BJ81" s="21">
        <f t="shared" ref="BJ81:BR81" si="209">10*BJ78</f>
        <v>3.635969387755102</v>
      </c>
      <c r="BK81" s="21">
        <f t="shared" si="209"/>
        <v>2.6578352769679308</v>
      </c>
      <c r="BL81" s="21">
        <f t="shared" si="209"/>
        <v>1.9591680549770922</v>
      </c>
      <c r="BM81" s="21">
        <f t="shared" si="209"/>
        <v>1.4601200392693521</v>
      </c>
      <c r="BN81" s="21">
        <f t="shared" si="209"/>
        <v>1.1036571709066803</v>
      </c>
      <c r="BO81" s="21">
        <f t="shared" si="209"/>
        <v>0.84904083636191463</v>
      </c>
      <c r="BP81" s="21">
        <f t="shared" si="209"/>
        <v>0.6671720259727969</v>
      </c>
      <c r="BQ81" s="21">
        <f t="shared" si="209"/>
        <v>0.53726573283771073</v>
      </c>
      <c r="BR81" s="21">
        <f t="shared" si="209"/>
        <v>0.44447552345550734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4.2910714285714286</v>
      </c>
      <c r="F82" s="21">
        <f>10*F80</f>
        <v>7.4168367346938773</v>
      </c>
      <c r="G82" s="21">
        <f>10*G80</f>
        <v>9.7102405247813444</v>
      </c>
      <c r="H82" s="21">
        <f t="shared" ref="H82:N82" si="210">10*H80</f>
        <v>11.409100374843813</v>
      </c>
      <c r="I82" s="21">
        <f t="shared" si="210"/>
        <v>12.683285982031293</v>
      </c>
      <c r="J82" s="21">
        <f t="shared" si="210"/>
        <v>13.654132844308066</v>
      </c>
      <c r="K82" s="21">
        <f t="shared" si="210"/>
        <v>14.408309174505767</v>
      </c>
      <c r="L82" s="21">
        <f t="shared" si="210"/>
        <v>15.007720838932698</v>
      </c>
      <c r="M82" s="21">
        <f t="shared" si="210"/>
        <v>15.496586313523339</v>
      </c>
      <c r="N82" s="21">
        <f t="shared" si="210"/>
        <v>15.90649022394523</v>
      </c>
      <c r="P82" s="163"/>
      <c r="Q82" s="163"/>
      <c r="R82" s="20" t="s">
        <v>58</v>
      </c>
      <c r="S82" s="21">
        <f>10*S80</f>
        <v>4.4696428571428575</v>
      </c>
      <c r="T82" s="21">
        <f>10*T80</f>
        <v>7.7229591836734679</v>
      </c>
      <c r="U82" s="21">
        <f>10*U80</f>
        <v>10.10747084548105</v>
      </c>
      <c r="V82" s="21">
        <f t="shared" ref="V82:AB82" si="211">10*V80</f>
        <v>11.871407746772178</v>
      </c>
      <c r="W82" s="21">
        <f t="shared" si="211"/>
        <v>13.192076961980126</v>
      </c>
      <c r="X82" s="21">
        <f t="shared" si="211"/>
        <v>14.196126401414375</v>
      </c>
      <c r="Y82" s="21">
        <f t="shared" si="211"/>
        <v>14.974018858153126</v>
      </c>
      <c r="Z82" s="21">
        <f t="shared" si="211"/>
        <v>15.590370612966529</v>
      </c>
      <c r="AA82" s="21">
        <f t="shared" si="211"/>
        <v>16.091336152118934</v>
      </c>
      <c r="AB82" s="21">
        <f t="shared" si="211"/>
        <v>16.509882965799228</v>
      </c>
      <c r="AC82" s="5"/>
      <c r="AD82" s="163"/>
      <c r="AE82" s="163"/>
      <c r="AF82" s="20" t="s">
        <v>58</v>
      </c>
      <c r="AG82" s="21">
        <f>10*AG80</f>
        <v>4.6482142857142854</v>
      </c>
      <c r="AH82" s="21">
        <f>10*AH80</f>
        <v>8.0290816326530603</v>
      </c>
      <c r="AI82" s="21">
        <f>10*AI80</f>
        <v>10.504701166180761</v>
      </c>
      <c r="AJ82" s="21">
        <f t="shared" ref="AJ82:AP82" si="212">10*AJ80</f>
        <v>12.333715118700539</v>
      </c>
      <c r="AK82" s="21">
        <f t="shared" si="212"/>
        <v>13.70086794192896</v>
      </c>
      <c r="AL82" s="21">
        <f t="shared" si="212"/>
        <v>14.738119958520684</v>
      </c>
      <c r="AM82" s="21">
        <f t="shared" si="212"/>
        <v>15.539728541800493</v>
      </c>
      <c r="AN82" s="21">
        <f t="shared" si="212"/>
        <v>16.17302038700036</v>
      </c>
      <c r="AO82" s="21">
        <f t="shared" si="212"/>
        <v>16.686085990714528</v>
      </c>
      <c r="AP82" s="21">
        <f t="shared" si="212"/>
        <v>17.11327570765323</v>
      </c>
      <c r="AQ82" s="5"/>
      <c r="AR82" s="163"/>
      <c r="AS82" s="163"/>
      <c r="AT82" s="20" t="s">
        <v>58</v>
      </c>
      <c r="AU82" s="21">
        <f>10*AU80</f>
        <v>4.8267857142857142</v>
      </c>
      <c r="AV82" s="21">
        <f>10*AV80</f>
        <v>8.3352040816326518</v>
      </c>
      <c r="AW82" s="21">
        <f>10*AW80</f>
        <v>10.901931486880468</v>
      </c>
      <c r="AX82" s="21">
        <f t="shared" ref="AX82:BD82" si="213">10*AX80</f>
        <v>12.796022490628904</v>
      </c>
      <c r="AY82" s="21">
        <f t="shared" si="213"/>
        <v>14.209658921877788</v>
      </c>
      <c r="AZ82" s="21">
        <f t="shared" si="213"/>
        <v>15.280113515626992</v>
      </c>
      <c r="BA82" s="21">
        <f t="shared" si="213"/>
        <v>16.105438225447852</v>
      </c>
      <c r="BB82" s="21">
        <f t="shared" si="213"/>
        <v>16.755670161034189</v>
      </c>
      <c r="BC82" s="21">
        <f t="shared" si="213"/>
        <v>17.280835829310121</v>
      </c>
      <c r="BD82" s="21">
        <f t="shared" si="213"/>
        <v>17.716668449507221</v>
      </c>
      <c r="BE82" s="5"/>
      <c r="BF82" s="163"/>
      <c r="BG82" s="163"/>
      <c r="BH82" s="20" t="s">
        <v>58</v>
      </c>
      <c r="BI82" s="21">
        <f>10*BI80</f>
        <v>5.0053571428571431</v>
      </c>
      <c r="BJ82" s="21">
        <f>10*BJ80</f>
        <v>8.6413265306122433</v>
      </c>
      <c r="BK82" s="21">
        <f>10*BK80</f>
        <v>11.299161807580179</v>
      </c>
      <c r="BL82" s="21">
        <f t="shared" ref="BL82:BR82" si="214">10*BL80</f>
        <v>13.258329862557265</v>
      </c>
      <c r="BM82" s="21">
        <f t="shared" si="214"/>
        <v>14.718449901826618</v>
      </c>
      <c r="BN82" s="21">
        <f t="shared" si="214"/>
        <v>15.822107072733299</v>
      </c>
      <c r="BO82" s="21">
        <f t="shared" si="214"/>
        <v>16.671147909095218</v>
      </c>
      <c r="BP82" s="21">
        <f t="shared" si="214"/>
        <v>17.338319935068018</v>
      </c>
      <c r="BQ82" s="21">
        <f t="shared" si="214"/>
        <v>17.875585667905714</v>
      </c>
      <c r="BR82" s="21">
        <f t="shared" si="214"/>
        <v>18.320061191361219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215">E55+E68-E129</f>
        <v>0.60075000000000012</v>
      </c>
      <c r="F83" s="17">
        <f t="shared" si="215"/>
        <v>0.61265000000000014</v>
      </c>
      <c r="G83" s="17">
        <f t="shared" si="215"/>
        <v>0.62931000000000026</v>
      </c>
      <c r="H83" s="17">
        <f t="shared" si="215"/>
        <v>0.65263399999999971</v>
      </c>
      <c r="I83" s="17">
        <f t="shared" si="215"/>
        <v>0.68528760000000011</v>
      </c>
      <c r="J83" s="17">
        <f t="shared" si="215"/>
        <v>0.73100264000000004</v>
      </c>
      <c r="K83" s="17">
        <f t="shared" si="215"/>
        <v>0.79500369600000043</v>
      </c>
      <c r="L83" s="17">
        <f t="shared" si="215"/>
        <v>0.88460517440000141</v>
      </c>
      <c r="M83" s="17">
        <f t="shared" si="215"/>
        <v>1.0100472441599988</v>
      </c>
      <c r="N83" s="17">
        <f t="shared" si="215"/>
        <v>1.1856661418239978</v>
      </c>
      <c r="P83" s="163"/>
      <c r="Q83" s="171" t="s">
        <v>45</v>
      </c>
      <c r="R83" s="16" t="s">
        <v>55</v>
      </c>
      <c r="S83" s="17">
        <f t="shared" ref="S83:AB83" si="216">S55+S68-S129</f>
        <v>0.62574999999999981</v>
      </c>
      <c r="T83" s="17">
        <f t="shared" si="216"/>
        <v>0.63764999999999983</v>
      </c>
      <c r="U83" s="17">
        <f t="shared" si="216"/>
        <v>0.65431000000000017</v>
      </c>
      <c r="V83" s="17">
        <f t="shared" si="216"/>
        <v>0.67763399999999963</v>
      </c>
      <c r="W83" s="17">
        <f t="shared" si="216"/>
        <v>0.71028760000000002</v>
      </c>
      <c r="X83" s="17">
        <f t="shared" si="216"/>
        <v>0.75600263999999995</v>
      </c>
      <c r="Y83" s="17">
        <f t="shared" si="216"/>
        <v>0.82000369600000034</v>
      </c>
      <c r="Z83" s="17">
        <f t="shared" si="216"/>
        <v>0.90960517440000133</v>
      </c>
      <c r="AA83" s="17">
        <f t="shared" si="216"/>
        <v>1.0350472441599985</v>
      </c>
      <c r="AB83" s="17">
        <f t="shared" si="216"/>
        <v>1.2106661418239977</v>
      </c>
      <c r="AC83" s="5"/>
      <c r="AD83" s="163"/>
      <c r="AE83" s="171" t="s">
        <v>45</v>
      </c>
      <c r="AF83" s="16" t="s">
        <v>55</v>
      </c>
      <c r="AG83" s="17">
        <f t="shared" ref="AG83:AP83" si="217">AG55+AG68-AG129</f>
        <v>0.65074999999999994</v>
      </c>
      <c r="AH83" s="17">
        <f t="shared" si="217"/>
        <v>0.66264999999999996</v>
      </c>
      <c r="AI83" s="17">
        <f t="shared" si="217"/>
        <v>0.6793100000000003</v>
      </c>
      <c r="AJ83" s="17">
        <f t="shared" si="217"/>
        <v>0.70263399999999976</v>
      </c>
      <c r="AK83" s="17">
        <f t="shared" si="217"/>
        <v>0.73528760000000015</v>
      </c>
      <c r="AL83" s="17">
        <f t="shared" si="217"/>
        <v>0.78100263999999986</v>
      </c>
      <c r="AM83" s="17">
        <f t="shared" si="217"/>
        <v>0.84500369600000047</v>
      </c>
      <c r="AN83" s="17">
        <f t="shared" si="217"/>
        <v>0.93460517440000124</v>
      </c>
      <c r="AO83" s="17">
        <f t="shared" si="217"/>
        <v>1.0600472441599986</v>
      </c>
      <c r="AP83" s="17">
        <f t="shared" si="217"/>
        <v>1.2356661418239978</v>
      </c>
      <c r="AQ83" s="5"/>
      <c r="AR83" s="163"/>
      <c r="AS83" s="171" t="s">
        <v>45</v>
      </c>
      <c r="AT83" s="16" t="s">
        <v>55</v>
      </c>
      <c r="AU83" s="17">
        <f t="shared" ref="AU83:BD83" si="218">AU55+AU68-AU129</f>
        <v>0.67575000000000007</v>
      </c>
      <c r="AV83" s="17">
        <f t="shared" si="218"/>
        <v>0.68765000000000009</v>
      </c>
      <c r="AW83" s="17">
        <f t="shared" si="218"/>
        <v>0.70431000000000021</v>
      </c>
      <c r="AX83" s="17">
        <f t="shared" si="218"/>
        <v>0.72763399999999967</v>
      </c>
      <c r="AY83" s="17">
        <f t="shared" si="218"/>
        <v>0.76028760000000006</v>
      </c>
      <c r="AZ83" s="17">
        <f t="shared" si="218"/>
        <v>0.80600263999999999</v>
      </c>
      <c r="BA83" s="17">
        <f t="shared" si="218"/>
        <v>0.87000369600000038</v>
      </c>
      <c r="BB83" s="17">
        <f t="shared" si="218"/>
        <v>0.95960517440000137</v>
      </c>
      <c r="BC83" s="17">
        <f t="shared" si="218"/>
        <v>1.0850472441599985</v>
      </c>
      <c r="BD83" s="17">
        <f t="shared" si="218"/>
        <v>1.2606661418239977</v>
      </c>
      <c r="BE83" s="5"/>
      <c r="BF83" s="163"/>
      <c r="BG83" s="171" t="s">
        <v>45</v>
      </c>
      <c r="BH83" s="16" t="s">
        <v>55</v>
      </c>
      <c r="BI83" s="17">
        <f t="shared" ref="BI83:BR83" si="219">BI55+BI68-BI129</f>
        <v>0.70074999999999976</v>
      </c>
      <c r="BJ83" s="17">
        <f t="shared" si="219"/>
        <v>0.71265000000000001</v>
      </c>
      <c r="BK83" s="17">
        <f t="shared" si="219"/>
        <v>0.72931000000000035</v>
      </c>
      <c r="BL83" s="17">
        <f t="shared" si="219"/>
        <v>0.75263399999999958</v>
      </c>
      <c r="BM83" s="17">
        <f t="shared" si="219"/>
        <v>0.78528759999999997</v>
      </c>
      <c r="BN83" s="17">
        <f t="shared" si="219"/>
        <v>0.8310026399999999</v>
      </c>
      <c r="BO83" s="17">
        <f t="shared" si="219"/>
        <v>0.89500369600000051</v>
      </c>
      <c r="BP83" s="17">
        <f t="shared" si="219"/>
        <v>0.9846051744000015</v>
      </c>
      <c r="BQ83" s="17">
        <f t="shared" si="219"/>
        <v>1.1100472441599987</v>
      </c>
      <c r="BR83" s="17">
        <f t="shared" si="219"/>
        <v>1.2856661418239976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0.63612632000000002</v>
      </c>
      <c r="J84" s="18"/>
      <c r="K84" s="18"/>
      <c r="L84" s="18"/>
      <c r="M84" s="18"/>
      <c r="N84" s="18">
        <f>SUM(E83:N83)/10</f>
        <v>0.77869564963839988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0.66112631999999993</v>
      </c>
      <c r="X84" s="18"/>
      <c r="Y84" s="18"/>
      <c r="Z84" s="18"/>
      <c r="AA84" s="18"/>
      <c r="AB84" s="18">
        <f>SUM(S83:AB83)/10</f>
        <v>0.80369564963839968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0.68612631999999996</v>
      </c>
      <c r="AL84" s="18"/>
      <c r="AM84" s="18"/>
      <c r="AN84" s="18"/>
      <c r="AO84" s="18"/>
      <c r="AP84" s="18">
        <f>SUM(AG83:AP83)/10</f>
        <v>0.8286956496383997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0.71112631999999998</v>
      </c>
      <c r="AZ84" s="18"/>
      <c r="BA84" s="18"/>
      <c r="BB84" s="18"/>
      <c r="BC84" s="18"/>
      <c r="BD84" s="18">
        <f>SUM(AU83:BD83)/10</f>
        <v>0.85369564963839983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0.73612632</v>
      </c>
      <c r="BN84" s="18"/>
      <c r="BO84" s="18"/>
      <c r="BP84" s="18"/>
      <c r="BQ84" s="18"/>
      <c r="BR84" s="18">
        <f>SUM(BI83:BR83)/10</f>
        <v>0.87869564963839975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220">E81*E$16</f>
        <v>600750</v>
      </c>
      <c r="F85" s="23">
        <f t="shared" si="220"/>
        <v>612649.99999999988</v>
      </c>
      <c r="G85" s="23">
        <f t="shared" si="220"/>
        <v>629310.00000000023</v>
      </c>
      <c r="H85" s="23">
        <f t="shared" si="220"/>
        <v>652633.99999999977</v>
      </c>
      <c r="I85" s="23">
        <f t="shared" si="220"/>
        <v>685287.6</v>
      </c>
      <c r="J85" s="23">
        <f t="shared" si="220"/>
        <v>731002.64</v>
      </c>
      <c r="K85" s="23">
        <f t="shared" si="220"/>
        <v>795003.69600000035</v>
      </c>
      <c r="L85" s="23">
        <f t="shared" si="220"/>
        <v>884605.17440000142</v>
      </c>
      <c r="M85" s="23">
        <f t="shared" si="220"/>
        <v>1010047.2441599986</v>
      </c>
      <c r="N85" s="23">
        <f t="shared" si="220"/>
        <v>1185666.141823998</v>
      </c>
      <c r="P85" s="163"/>
      <c r="Q85" s="163"/>
      <c r="R85" s="20" t="s">
        <v>57</v>
      </c>
      <c r="S85" s="23">
        <f t="shared" ref="S85:AB85" si="221">S81*S$16</f>
        <v>625749.99999999988</v>
      </c>
      <c r="T85" s="23">
        <f t="shared" si="221"/>
        <v>637650</v>
      </c>
      <c r="U85" s="23">
        <f t="shared" si="221"/>
        <v>654310.00000000012</v>
      </c>
      <c r="V85" s="23">
        <f t="shared" si="221"/>
        <v>677633.99999999977</v>
      </c>
      <c r="W85" s="23">
        <f t="shared" si="221"/>
        <v>710287.6</v>
      </c>
      <c r="X85" s="23">
        <f t="shared" si="221"/>
        <v>756002.64</v>
      </c>
      <c r="Y85" s="23">
        <f t="shared" si="221"/>
        <v>820003.69600000023</v>
      </c>
      <c r="Z85" s="23">
        <f t="shared" si="221"/>
        <v>909605.17440000142</v>
      </c>
      <c r="AA85" s="23">
        <f t="shared" si="221"/>
        <v>1035047.2441599985</v>
      </c>
      <c r="AB85" s="23">
        <f t="shared" si="221"/>
        <v>1210666.141823998</v>
      </c>
      <c r="AC85" s="5"/>
      <c r="AD85" s="163"/>
      <c r="AE85" s="163"/>
      <c r="AF85" s="20" t="s">
        <v>57</v>
      </c>
      <c r="AG85" s="23">
        <f t="shared" ref="AG85:AP85" si="222">AG81*AG$16</f>
        <v>650750</v>
      </c>
      <c r="AH85" s="23">
        <f t="shared" si="222"/>
        <v>662650</v>
      </c>
      <c r="AI85" s="23">
        <f t="shared" si="222"/>
        <v>679310.00000000023</v>
      </c>
      <c r="AJ85" s="23">
        <f t="shared" si="222"/>
        <v>702633.99999999977</v>
      </c>
      <c r="AK85" s="23">
        <f t="shared" si="222"/>
        <v>735287.60000000009</v>
      </c>
      <c r="AL85" s="23">
        <f t="shared" si="222"/>
        <v>781002.64</v>
      </c>
      <c r="AM85" s="23">
        <f t="shared" si="222"/>
        <v>845003.69600000046</v>
      </c>
      <c r="AN85" s="23">
        <f t="shared" si="222"/>
        <v>934605.17440000165</v>
      </c>
      <c r="AO85" s="23">
        <f t="shared" si="222"/>
        <v>1060047.2441599986</v>
      </c>
      <c r="AP85" s="23">
        <f t="shared" si="222"/>
        <v>1235666.1418239977</v>
      </c>
      <c r="AQ85" s="5"/>
      <c r="AR85" s="163"/>
      <c r="AS85" s="163"/>
      <c r="AT85" s="20" t="s">
        <v>57</v>
      </c>
      <c r="AU85" s="23">
        <f t="shared" ref="AU85:BD85" si="223">AU81*AU$16</f>
        <v>675750</v>
      </c>
      <c r="AV85" s="23">
        <f t="shared" si="223"/>
        <v>687650</v>
      </c>
      <c r="AW85" s="23">
        <f t="shared" si="223"/>
        <v>704310.00000000023</v>
      </c>
      <c r="AX85" s="23">
        <f t="shared" si="223"/>
        <v>727633.99999999977</v>
      </c>
      <c r="AY85" s="23">
        <f t="shared" si="223"/>
        <v>760287.60000000009</v>
      </c>
      <c r="AZ85" s="23">
        <f t="shared" si="223"/>
        <v>806002.64000000013</v>
      </c>
      <c r="BA85" s="23">
        <f t="shared" si="223"/>
        <v>870003.69600000046</v>
      </c>
      <c r="BB85" s="23">
        <f t="shared" si="223"/>
        <v>959605.17440000142</v>
      </c>
      <c r="BC85" s="23">
        <f t="shared" si="223"/>
        <v>1085047.2441599986</v>
      </c>
      <c r="BD85" s="23">
        <f t="shared" si="223"/>
        <v>1260666.1418239977</v>
      </c>
      <c r="BE85" s="5"/>
      <c r="BF85" s="163"/>
      <c r="BG85" s="163"/>
      <c r="BH85" s="20" t="s">
        <v>57</v>
      </c>
      <c r="BI85" s="23">
        <f t="shared" ref="BI85:BR85" si="224">BI81*BI$16</f>
        <v>700750</v>
      </c>
      <c r="BJ85" s="23">
        <f t="shared" si="224"/>
        <v>712650</v>
      </c>
      <c r="BK85" s="23">
        <f t="shared" si="224"/>
        <v>729310.00000000023</v>
      </c>
      <c r="BL85" s="23">
        <f t="shared" si="224"/>
        <v>752633.99999999977</v>
      </c>
      <c r="BM85" s="23">
        <f t="shared" si="224"/>
        <v>785287.6</v>
      </c>
      <c r="BN85" s="23">
        <f t="shared" si="224"/>
        <v>831002.64000000013</v>
      </c>
      <c r="BO85" s="23">
        <f t="shared" si="224"/>
        <v>895003.69600000035</v>
      </c>
      <c r="BP85" s="23">
        <f t="shared" si="224"/>
        <v>984605.17440000153</v>
      </c>
      <c r="BQ85" s="23">
        <f t="shared" si="224"/>
        <v>1110047.2441599986</v>
      </c>
      <c r="BR85" s="23">
        <f t="shared" si="224"/>
        <v>1285666.141823998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636126.32000000007</v>
      </c>
      <c r="J86" s="23"/>
      <c r="K86" s="23"/>
      <c r="L86" s="23"/>
      <c r="M86" s="23"/>
      <c r="N86" s="23">
        <f>SUM(E85:N85)/10</f>
        <v>778695.64963839983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661126.32000000007</v>
      </c>
      <c r="X86" s="23"/>
      <c r="Y86" s="23"/>
      <c r="Z86" s="23"/>
      <c r="AA86" s="23"/>
      <c r="AB86" s="23">
        <f>SUM(S85:AB85)/10</f>
        <v>803695.64963839983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686126.32000000007</v>
      </c>
      <c r="AL86" s="23"/>
      <c r="AM86" s="23"/>
      <c r="AN86" s="23"/>
      <c r="AO86" s="23"/>
      <c r="AP86" s="23">
        <f>SUM(AG85:AP85)/10</f>
        <v>828695.64963839983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711126.32000000007</v>
      </c>
      <c r="AZ86" s="23"/>
      <c r="BA86" s="23"/>
      <c r="BB86" s="23"/>
      <c r="BC86" s="23"/>
      <c r="BD86" s="23">
        <f>SUM(AU85:BD85)/10</f>
        <v>853695.64963839983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736126.32000000007</v>
      </c>
      <c r="BN86" s="23"/>
      <c r="BO86" s="23"/>
      <c r="BP86" s="23"/>
      <c r="BQ86" s="23"/>
      <c r="BR86" s="23">
        <f>SUM(BI85:BR85)/10</f>
        <v>878695.64963839983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600750</v>
      </c>
      <c r="F87" s="22">
        <f t="shared" ref="F87:N87" si="225">E87+F85</f>
        <v>1213400</v>
      </c>
      <c r="G87" s="22">
        <f t="shared" si="225"/>
        <v>1842710.0000000002</v>
      </c>
      <c r="H87" s="22">
        <f t="shared" si="225"/>
        <v>2495344</v>
      </c>
      <c r="I87" s="22">
        <f t="shared" si="225"/>
        <v>3180631.6</v>
      </c>
      <c r="J87" s="22">
        <f t="shared" si="225"/>
        <v>3911634.24</v>
      </c>
      <c r="K87" s="22">
        <f t="shared" si="225"/>
        <v>4706637.9360000007</v>
      </c>
      <c r="L87" s="22">
        <f t="shared" si="225"/>
        <v>5591243.1104000024</v>
      </c>
      <c r="M87" s="22">
        <f t="shared" si="225"/>
        <v>6601290.3545600008</v>
      </c>
      <c r="N87" s="22">
        <f t="shared" si="225"/>
        <v>7786956.4963839985</v>
      </c>
      <c r="P87" s="163"/>
      <c r="Q87" s="163"/>
      <c r="R87" s="20" t="s">
        <v>58</v>
      </c>
      <c r="S87" s="22">
        <f>S85</f>
        <v>625749.99999999988</v>
      </c>
      <c r="T87" s="22">
        <f t="shared" ref="T87:AB87" si="226">S87+T85</f>
        <v>1263400</v>
      </c>
      <c r="U87" s="22">
        <f t="shared" si="226"/>
        <v>1917710</v>
      </c>
      <c r="V87" s="22">
        <f t="shared" si="226"/>
        <v>2595344</v>
      </c>
      <c r="W87" s="22">
        <f t="shared" si="226"/>
        <v>3305631.6</v>
      </c>
      <c r="X87" s="22">
        <f t="shared" si="226"/>
        <v>4061634.24</v>
      </c>
      <c r="Y87" s="22">
        <f t="shared" si="226"/>
        <v>4881637.9360000007</v>
      </c>
      <c r="Z87" s="22">
        <f t="shared" si="226"/>
        <v>5791243.1104000024</v>
      </c>
      <c r="AA87" s="22">
        <f t="shared" si="226"/>
        <v>6826290.3545600008</v>
      </c>
      <c r="AB87" s="22">
        <f t="shared" si="226"/>
        <v>8036956.4963839985</v>
      </c>
      <c r="AC87" s="5"/>
      <c r="AD87" s="163"/>
      <c r="AE87" s="163"/>
      <c r="AF87" s="20" t="s">
        <v>58</v>
      </c>
      <c r="AG87" s="22">
        <f>AG85</f>
        <v>650750</v>
      </c>
      <c r="AH87" s="22">
        <f t="shared" ref="AH87:AP87" si="227">AG87+AH85</f>
        <v>1313400</v>
      </c>
      <c r="AI87" s="22">
        <f t="shared" si="227"/>
        <v>1992710.0000000002</v>
      </c>
      <c r="AJ87" s="22">
        <f t="shared" si="227"/>
        <v>2695344</v>
      </c>
      <c r="AK87" s="22">
        <f t="shared" si="227"/>
        <v>3430631.6</v>
      </c>
      <c r="AL87" s="22">
        <f t="shared" si="227"/>
        <v>4211634.24</v>
      </c>
      <c r="AM87" s="22">
        <f t="shared" si="227"/>
        <v>5056637.9360000007</v>
      </c>
      <c r="AN87" s="22">
        <f t="shared" si="227"/>
        <v>5991243.1104000024</v>
      </c>
      <c r="AO87" s="22">
        <f t="shared" si="227"/>
        <v>7051290.3545600008</v>
      </c>
      <c r="AP87" s="22">
        <f t="shared" si="227"/>
        <v>8286956.4963839985</v>
      </c>
      <c r="AQ87" s="5"/>
      <c r="AR87" s="163"/>
      <c r="AS87" s="163"/>
      <c r="AT87" s="20" t="s">
        <v>58</v>
      </c>
      <c r="AU87" s="22">
        <f>AU85</f>
        <v>675750</v>
      </c>
      <c r="AV87" s="22">
        <f t="shared" ref="AV87:BD87" si="228">AU87+AV85</f>
        <v>1363400</v>
      </c>
      <c r="AW87" s="22">
        <f t="shared" si="228"/>
        <v>2067710.0000000002</v>
      </c>
      <c r="AX87" s="22">
        <f t="shared" si="228"/>
        <v>2795344</v>
      </c>
      <c r="AY87" s="22">
        <f t="shared" si="228"/>
        <v>3555631.6</v>
      </c>
      <c r="AZ87" s="22">
        <f t="shared" si="228"/>
        <v>4361634.24</v>
      </c>
      <c r="BA87" s="22">
        <f t="shared" si="228"/>
        <v>5231637.9360000007</v>
      </c>
      <c r="BB87" s="22">
        <f t="shared" si="228"/>
        <v>6191243.1104000024</v>
      </c>
      <c r="BC87" s="22">
        <f t="shared" si="228"/>
        <v>7276290.3545600008</v>
      </c>
      <c r="BD87" s="22">
        <f t="shared" si="228"/>
        <v>8536956.4963839985</v>
      </c>
      <c r="BE87" s="5"/>
      <c r="BF87" s="163"/>
      <c r="BG87" s="163"/>
      <c r="BH87" s="20" t="s">
        <v>58</v>
      </c>
      <c r="BI87" s="22">
        <f>BI85</f>
        <v>700750</v>
      </c>
      <c r="BJ87" s="22">
        <f t="shared" ref="BJ87:BR87" si="229">BI87+BJ85</f>
        <v>1413400</v>
      </c>
      <c r="BK87" s="22">
        <f t="shared" si="229"/>
        <v>2142710</v>
      </c>
      <c r="BL87" s="22">
        <f t="shared" si="229"/>
        <v>2895344</v>
      </c>
      <c r="BM87" s="22">
        <f t="shared" si="229"/>
        <v>3680631.6</v>
      </c>
      <c r="BN87" s="22">
        <f t="shared" si="229"/>
        <v>4511634.24</v>
      </c>
      <c r="BO87" s="22">
        <f t="shared" si="229"/>
        <v>5406637.9360000007</v>
      </c>
      <c r="BP87" s="22">
        <f t="shared" si="229"/>
        <v>6391243.1104000024</v>
      </c>
      <c r="BQ87" s="22">
        <f t="shared" si="229"/>
        <v>7501290.3545600008</v>
      </c>
      <c r="BR87" s="22">
        <f t="shared" si="229"/>
        <v>8786956.4963839985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230">E58+E73-E132</f>
        <v>0.60075000000000012</v>
      </c>
      <c r="F88" s="17">
        <f t="shared" si="230"/>
        <v>0.85294999999999965</v>
      </c>
      <c r="G88" s="17">
        <f t="shared" si="230"/>
        <v>1.2107900000000009</v>
      </c>
      <c r="H88" s="17">
        <f t="shared" si="230"/>
        <v>1.7184299999999992</v>
      </c>
      <c r="I88" s="17">
        <f t="shared" si="230"/>
        <v>2.4384555999999993</v>
      </c>
      <c r="J88" s="17">
        <f t="shared" si="230"/>
        <v>3.4595528800000022</v>
      </c>
      <c r="K88" s="17">
        <f t="shared" si="230"/>
        <v>4.9073750880000055</v>
      </c>
      <c r="L88" s="17">
        <f t="shared" si="230"/>
        <v>6.9599266016000119</v>
      </c>
      <c r="M88" s="17">
        <f t="shared" si="230"/>
        <v>9.8693393119999566</v>
      </c>
      <c r="N88" s="17">
        <f t="shared" si="230"/>
        <v>13.992693934463961</v>
      </c>
      <c r="P88" s="163"/>
      <c r="Q88" s="171" t="s">
        <v>44</v>
      </c>
      <c r="R88" s="16" t="s">
        <v>55</v>
      </c>
      <c r="S88" s="17">
        <f t="shared" ref="S88:AB88" si="231">S58+S73-S132</f>
        <v>0.62575000000000003</v>
      </c>
      <c r="T88" s="17">
        <f t="shared" si="231"/>
        <v>0.8879499999999998</v>
      </c>
      <c r="U88" s="17">
        <f t="shared" si="231"/>
        <v>1.2597900000000002</v>
      </c>
      <c r="V88" s="17">
        <f t="shared" si="231"/>
        <v>1.7870300000000006</v>
      </c>
      <c r="W88" s="17">
        <f t="shared" si="231"/>
        <v>2.5344956000000005</v>
      </c>
      <c r="X88" s="17">
        <f t="shared" si="231"/>
        <v>3.5940088799999996</v>
      </c>
      <c r="Y88" s="17">
        <f t="shared" si="231"/>
        <v>5.0956134880000015</v>
      </c>
      <c r="Z88" s="17">
        <f t="shared" si="231"/>
        <v>7.2234603616000133</v>
      </c>
      <c r="AA88" s="17">
        <f t="shared" si="231"/>
        <v>10.238286575999966</v>
      </c>
      <c r="AB88" s="17">
        <f t="shared" si="231"/>
        <v>14.509220104063967</v>
      </c>
      <c r="AC88" s="5"/>
      <c r="AD88" s="163"/>
      <c r="AE88" s="171" t="s">
        <v>44</v>
      </c>
      <c r="AF88" s="16" t="s">
        <v>55</v>
      </c>
      <c r="AG88" s="17">
        <f t="shared" ref="AG88:AP88" si="232">AG58+AG73-AG132</f>
        <v>0.65074999999999994</v>
      </c>
      <c r="AH88" s="17">
        <f t="shared" si="232"/>
        <v>0.92295000000000016</v>
      </c>
      <c r="AI88" s="17">
        <f t="shared" si="232"/>
        <v>1.3087900000000006</v>
      </c>
      <c r="AJ88" s="17">
        <f t="shared" si="232"/>
        <v>1.8556299999999997</v>
      </c>
      <c r="AK88" s="17">
        <f t="shared" si="232"/>
        <v>2.6305356000000018</v>
      </c>
      <c r="AL88" s="17">
        <f t="shared" si="232"/>
        <v>3.7284648799999989</v>
      </c>
      <c r="AM88" s="17">
        <f t="shared" si="232"/>
        <v>5.2838518880000027</v>
      </c>
      <c r="AN88" s="17">
        <f t="shared" si="232"/>
        <v>7.4869941216000075</v>
      </c>
      <c r="AO88" s="17">
        <f t="shared" si="232"/>
        <v>10.607233839999974</v>
      </c>
      <c r="AP88" s="17">
        <f t="shared" si="232"/>
        <v>15.02574627366398</v>
      </c>
      <c r="AQ88" s="5"/>
      <c r="AR88" s="163"/>
      <c r="AS88" s="171" t="s">
        <v>44</v>
      </c>
      <c r="AT88" s="16" t="s">
        <v>55</v>
      </c>
      <c r="AU88" s="17">
        <f t="shared" ref="AU88:BD88" si="233">AU58+AU73-AU132</f>
        <v>0.67575000000000007</v>
      </c>
      <c r="AV88" s="17">
        <f t="shared" si="233"/>
        <v>0.95794999999999964</v>
      </c>
      <c r="AW88" s="17">
        <f t="shared" si="233"/>
        <v>1.3577900000000007</v>
      </c>
      <c r="AX88" s="17">
        <f t="shared" si="233"/>
        <v>1.9242299999999992</v>
      </c>
      <c r="AY88" s="17">
        <f t="shared" si="233"/>
        <v>2.7265755999999994</v>
      </c>
      <c r="AZ88" s="17">
        <f t="shared" si="233"/>
        <v>3.8629208799999999</v>
      </c>
      <c r="BA88" s="17">
        <f t="shared" si="233"/>
        <v>5.4720902879999977</v>
      </c>
      <c r="BB88" s="17">
        <f t="shared" si="233"/>
        <v>7.7505278816000143</v>
      </c>
      <c r="BC88" s="17">
        <f t="shared" si="233"/>
        <v>10.97618110399997</v>
      </c>
      <c r="BD88" s="17">
        <f t="shared" si="233"/>
        <v>15.542272443263982</v>
      </c>
      <c r="BE88" s="5"/>
      <c r="BF88" s="163"/>
      <c r="BG88" s="171" t="s">
        <v>44</v>
      </c>
      <c r="BH88" s="16" t="s">
        <v>55</v>
      </c>
      <c r="BI88" s="17">
        <f t="shared" ref="BI88:BR88" si="234">BI58+BI73-BI132</f>
        <v>0.70074999999999987</v>
      </c>
      <c r="BJ88" s="17">
        <f t="shared" si="234"/>
        <v>0.99295</v>
      </c>
      <c r="BK88" s="17">
        <f t="shared" si="234"/>
        <v>1.4067900000000007</v>
      </c>
      <c r="BL88" s="17">
        <f t="shared" si="234"/>
        <v>1.9928299999999992</v>
      </c>
      <c r="BM88" s="17">
        <f t="shared" si="234"/>
        <v>2.8226156000000002</v>
      </c>
      <c r="BN88" s="17">
        <f t="shared" si="234"/>
        <v>3.9973768799999991</v>
      </c>
      <c r="BO88" s="17">
        <f t="shared" si="234"/>
        <v>5.660328688000007</v>
      </c>
      <c r="BP88" s="17">
        <f t="shared" si="234"/>
        <v>8.0140616416000068</v>
      </c>
      <c r="BQ88" s="17">
        <f t="shared" si="234"/>
        <v>11.345128367999971</v>
      </c>
      <c r="BR88" s="17">
        <f t="shared" si="234"/>
        <v>16.058798612863995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1.3642751199999998</v>
      </c>
      <c r="J89" s="18"/>
      <c r="K89" s="18"/>
      <c r="L89" s="18"/>
      <c r="M89" s="18"/>
      <c r="N89" s="18">
        <f>SUM(E88:N88)/10</f>
        <v>4.6010263416063939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1.4190031200000002</v>
      </c>
      <c r="X89" s="18"/>
      <c r="Y89" s="18"/>
      <c r="Z89" s="18"/>
      <c r="AA89" s="18"/>
      <c r="AB89" s="18">
        <f>SUM(S88:AB88)/10</f>
        <v>4.7755605009663951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1.4737311200000005</v>
      </c>
      <c r="AL89" s="18"/>
      <c r="AM89" s="18"/>
      <c r="AN89" s="18"/>
      <c r="AO89" s="18"/>
      <c r="AP89" s="18">
        <f>SUM(AG88:AP88)/10</f>
        <v>4.9500946603263971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1.5284591199999999</v>
      </c>
      <c r="AZ89" s="18"/>
      <c r="BA89" s="18"/>
      <c r="BB89" s="18"/>
      <c r="BC89" s="18"/>
      <c r="BD89" s="18">
        <f>SUM(AU88:BD88)/10</f>
        <v>5.1246288196863965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1.5831871200000003</v>
      </c>
      <c r="BN89" s="18"/>
      <c r="BO89" s="18"/>
      <c r="BP89" s="18"/>
      <c r="BQ89" s="18"/>
      <c r="BR89" s="18">
        <f>SUM(BI88:BR88)/10</f>
        <v>5.2991629790463985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600750</v>
      </c>
      <c r="F90" s="23">
        <f>F92-E92</f>
        <v>852950</v>
      </c>
      <c r="G90" s="23">
        <f>G92-F92</f>
        <v>1210790.0000000009</v>
      </c>
      <c r="H90" s="23">
        <f t="shared" ref="H90:N90" si="235">H92-G92</f>
        <v>1718429.9999999981</v>
      </c>
      <c r="I90" s="23">
        <f t="shared" si="235"/>
        <v>2438455.5999999996</v>
      </c>
      <c r="J90" s="23">
        <f t="shared" si="235"/>
        <v>3459552.879999998</v>
      </c>
      <c r="K90" s="23">
        <f t="shared" si="235"/>
        <v>4907375.088000007</v>
      </c>
      <c r="L90" s="23">
        <f t="shared" si="235"/>
        <v>6959926.6016000137</v>
      </c>
      <c r="M90" s="23">
        <f t="shared" si="235"/>
        <v>9869339.3119999655</v>
      </c>
      <c r="N90" s="23">
        <f t="shared" si="235"/>
        <v>13992693.934463967</v>
      </c>
      <c r="P90" s="163"/>
      <c r="Q90" s="163"/>
      <c r="R90" s="20" t="s">
        <v>57</v>
      </c>
      <c r="S90" s="23">
        <f>S92</f>
        <v>625750</v>
      </c>
      <c r="T90" s="23">
        <f>T92-S92</f>
        <v>887949.99999999977</v>
      </c>
      <c r="U90" s="23">
        <f>U92-T92</f>
        <v>1259790.0000000002</v>
      </c>
      <c r="V90" s="23">
        <f t="shared" ref="V90:AB90" si="236">V92-U92</f>
        <v>1787030</v>
      </c>
      <c r="W90" s="23">
        <f t="shared" si="236"/>
        <v>2534495.5999999996</v>
      </c>
      <c r="X90" s="23">
        <f t="shared" si="236"/>
        <v>3594008.879999999</v>
      </c>
      <c r="Y90" s="23">
        <f t="shared" si="236"/>
        <v>5095613.4880000018</v>
      </c>
      <c r="Z90" s="23">
        <f t="shared" si="236"/>
        <v>7223460.3616000172</v>
      </c>
      <c r="AA90" s="23">
        <f t="shared" si="236"/>
        <v>10238286.575999968</v>
      </c>
      <c r="AB90" s="23">
        <f t="shared" si="236"/>
        <v>14509220.104063977</v>
      </c>
      <c r="AC90" s="5"/>
      <c r="AD90" s="163"/>
      <c r="AE90" s="163"/>
      <c r="AF90" s="20" t="s">
        <v>57</v>
      </c>
      <c r="AG90" s="23">
        <f>AG92</f>
        <v>650750</v>
      </c>
      <c r="AH90" s="23">
        <f>AH92-AG92</f>
        <v>922949.99999999977</v>
      </c>
      <c r="AI90" s="23">
        <f>AI92-AH92</f>
        <v>1308790.0000000007</v>
      </c>
      <c r="AJ90" s="23">
        <f t="shared" ref="AJ90:AP90" si="237">AJ92-AI92</f>
        <v>1855629.9999999986</v>
      </c>
      <c r="AK90" s="23">
        <f t="shared" si="237"/>
        <v>2630535.6000000024</v>
      </c>
      <c r="AL90" s="23">
        <f t="shared" si="237"/>
        <v>3728464.879999999</v>
      </c>
      <c r="AM90" s="23">
        <f t="shared" si="237"/>
        <v>5283851.888000004</v>
      </c>
      <c r="AN90" s="23">
        <f t="shared" si="237"/>
        <v>7486994.1216000132</v>
      </c>
      <c r="AO90" s="23">
        <f t="shared" si="237"/>
        <v>10607233.839999966</v>
      </c>
      <c r="AP90" s="23">
        <f t="shared" si="237"/>
        <v>15025746.273663998</v>
      </c>
      <c r="AQ90" s="5"/>
      <c r="AR90" s="163"/>
      <c r="AS90" s="163"/>
      <c r="AT90" s="20" t="s">
        <v>57</v>
      </c>
      <c r="AU90" s="23">
        <f>AU92</f>
        <v>675750</v>
      </c>
      <c r="AV90" s="23">
        <f>AV92-AU92</f>
        <v>957949.99999999977</v>
      </c>
      <c r="AW90" s="23">
        <f>AW92-AV92</f>
        <v>1357790.0000000007</v>
      </c>
      <c r="AX90" s="23">
        <f t="shared" ref="AX90:BD90" si="238">AX92-AW92</f>
        <v>1924229.9999999995</v>
      </c>
      <c r="AY90" s="23">
        <f t="shared" si="238"/>
        <v>2726575.5999999996</v>
      </c>
      <c r="AZ90" s="23">
        <f t="shared" si="238"/>
        <v>3862920.879999999</v>
      </c>
      <c r="BA90" s="23">
        <f t="shared" si="238"/>
        <v>5472090.2880000006</v>
      </c>
      <c r="BB90" s="23">
        <f t="shared" si="238"/>
        <v>7750527.8816000149</v>
      </c>
      <c r="BC90" s="23">
        <f t="shared" si="238"/>
        <v>10976181.103999972</v>
      </c>
      <c r="BD90" s="23">
        <f t="shared" si="238"/>
        <v>15542272.443263978</v>
      </c>
      <c r="BE90" s="5"/>
      <c r="BF90" s="163"/>
      <c r="BG90" s="163"/>
      <c r="BH90" s="20" t="s">
        <v>57</v>
      </c>
      <c r="BI90" s="23">
        <f>BI92</f>
        <v>700750</v>
      </c>
      <c r="BJ90" s="23">
        <f>BJ92-BI92</f>
        <v>992949.99999999977</v>
      </c>
      <c r="BK90" s="23">
        <f>BK92-BJ92</f>
        <v>1406790.0000000012</v>
      </c>
      <c r="BL90" s="23">
        <f t="shared" ref="BL90:BR90" si="239">BL92-BK92</f>
        <v>1992829.9999999981</v>
      </c>
      <c r="BM90" s="23">
        <f t="shared" si="239"/>
        <v>2822615.6000000006</v>
      </c>
      <c r="BN90" s="23">
        <f t="shared" si="239"/>
        <v>3997376.879999999</v>
      </c>
      <c r="BO90" s="23">
        <f t="shared" si="239"/>
        <v>5660328.6880000066</v>
      </c>
      <c r="BP90" s="23">
        <f t="shared" si="239"/>
        <v>8014061.6416000091</v>
      </c>
      <c r="BQ90" s="23">
        <f t="shared" si="239"/>
        <v>11345128.367999975</v>
      </c>
      <c r="BR90" s="23">
        <f t="shared" si="239"/>
        <v>16058798.612863988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1364275.1199999996</v>
      </c>
      <c r="J91" s="23"/>
      <c r="K91" s="23"/>
      <c r="L91" s="23"/>
      <c r="M91" s="23"/>
      <c r="N91" s="23">
        <f>SUM(E90:N90)/10</f>
        <v>4601026.3416063953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1419003.1199999999</v>
      </c>
      <c r="X91" s="23"/>
      <c r="Y91" s="23"/>
      <c r="Z91" s="23"/>
      <c r="AA91" s="23"/>
      <c r="AB91" s="23">
        <f>SUM(S90:AB90)/10</f>
        <v>4775560.5009663962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1473731.1200000003</v>
      </c>
      <c r="AL91" s="23"/>
      <c r="AM91" s="23"/>
      <c r="AN91" s="23"/>
      <c r="AO91" s="23"/>
      <c r="AP91" s="23">
        <f>SUM(AG90:AP90)/10</f>
        <v>4950094.660326398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1528459.1199999999</v>
      </c>
      <c r="AZ91" s="23"/>
      <c r="BA91" s="23"/>
      <c r="BB91" s="23"/>
      <c r="BC91" s="23"/>
      <c r="BD91" s="23">
        <f>SUM(AU90:BD90)/10</f>
        <v>5124628.819686396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1583187.1199999999</v>
      </c>
      <c r="BN91" s="23"/>
      <c r="BO91" s="23"/>
      <c r="BP91" s="23"/>
      <c r="BQ91" s="23"/>
      <c r="BR91" s="23">
        <f>SUM(BI90:BR90)/10</f>
        <v>5299162.9790463978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240">E82*E$16</f>
        <v>600750</v>
      </c>
      <c r="F92" s="22">
        <f t="shared" si="240"/>
        <v>1453700</v>
      </c>
      <c r="G92" s="22">
        <f t="shared" si="240"/>
        <v>2664490.0000000009</v>
      </c>
      <c r="H92" s="22">
        <f t="shared" si="240"/>
        <v>4382919.9999999991</v>
      </c>
      <c r="I92" s="22">
        <f t="shared" si="240"/>
        <v>6821375.5999999987</v>
      </c>
      <c r="J92" s="22">
        <f t="shared" si="240"/>
        <v>10280928.479999997</v>
      </c>
      <c r="K92" s="22">
        <f t="shared" si="240"/>
        <v>15188303.568000004</v>
      </c>
      <c r="L92" s="22">
        <f t="shared" si="240"/>
        <v>22148230.169600017</v>
      </c>
      <c r="M92" s="22">
        <f t="shared" si="240"/>
        <v>32017569.481599983</v>
      </c>
      <c r="N92" s="22">
        <f t="shared" si="240"/>
        <v>46010263.416063949</v>
      </c>
      <c r="P92" s="163"/>
      <c r="Q92" s="163"/>
      <c r="R92" s="20" t="s">
        <v>58</v>
      </c>
      <c r="S92" s="22">
        <f t="shared" ref="S92:AB92" si="241">S82*S$16</f>
        <v>625750</v>
      </c>
      <c r="T92" s="22">
        <f t="shared" si="241"/>
        <v>1513699.9999999998</v>
      </c>
      <c r="U92" s="22">
        <f t="shared" si="241"/>
        <v>2773490</v>
      </c>
      <c r="V92" s="22">
        <f t="shared" si="241"/>
        <v>4560520</v>
      </c>
      <c r="W92" s="22">
        <f t="shared" si="241"/>
        <v>7095015.5999999996</v>
      </c>
      <c r="X92" s="22">
        <f t="shared" si="241"/>
        <v>10689024.479999999</v>
      </c>
      <c r="Y92" s="22">
        <f t="shared" si="241"/>
        <v>15784637.968</v>
      </c>
      <c r="Z92" s="22">
        <f t="shared" si="241"/>
        <v>23008098.329600018</v>
      </c>
      <c r="AA92" s="22">
        <f t="shared" si="241"/>
        <v>33246384.905599985</v>
      </c>
      <c r="AB92" s="22">
        <f t="shared" si="241"/>
        <v>47755605.009663962</v>
      </c>
      <c r="AC92" s="5"/>
      <c r="AD92" s="163"/>
      <c r="AE92" s="163"/>
      <c r="AF92" s="20" t="s">
        <v>58</v>
      </c>
      <c r="AG92" s="22">
        <f t="shared" ref="AG92:AP92" si="242">AG82*AG$16</f>
        <v>650750</v>
      </c>
      <c r="AH92" s="22">
        <f t="shared" si="242"/>
        <v>1573699.9999999998</v>
      </c>
      <c r="AI92" s="22">
        <f t="shared" si="242"/>
        <v>2882490.0000000005</v>
      </c>
      <c r="AJ92" s="22">
        <f t="shared" si="242"/>
        <v>4738119.9999999991</v>
      </c>
      <c r="AK92" s="22">
        <f t="shared" si="242"/>
        <v>7368655.6000000015</v>
      </c>
      <c r="AL92" s="22">
        <f t="shared" si="242"/>
        <v>11097120.48</v>
      </c>
      <c r="AM92" s="22">
        <f t="shared" si="242"/>
        <v>16380972.368000004</v>
      </c>
      <c r="AN92" s="22">
        <f t="shared" si="242"/>
        <v>23867966.489600018</v>
      </c>
      <c r="AO92" s="22">
        <f t="shared" si="242"/>
        <v>34475200.329599984</v>
      </c>
      <c r="AP92" s="22">
        <f t="shared" si="242"/>
        <v>49500946.603263982</v>
      </c>
      <c r="AQ92" s="5"/>
      <c r="AR92" s="163"/>
      <c r="AS92" s="163"/>
      <c r="AT92" s="20" t="s">
        <v>58</v>
      </c>
      <c r="AU92" s="22">
        <f t="shared" ref="AU92:BD92" si="243">AU82*AU$16</f>
        <v>675750</v>
      </c>
      <c r="AV92" s="22">
        <f t="shared" si="243"/>
        <v>1633699.9999999998</v>
      </c>
      <c r="AW92" s="22">
        <f t="shared" si="243"/>
        <v>2991490.0000000005</v>
      </c>
      <c r="AX92" s="22">
        <f t="shared" si="243"/>
        <v>4915720</v>
      </c>
      <c r="AY92" s="22">
        <f t="shared" si="243"/>
        <v>7642295.5999999996</v>
      </c>
      <c r="AZ92" s="22">
        <f t="shared" si="243"/>
        <v>11505216.479999999</v>
      </c>
      <c r="BA92" s="22">
        <f t="shared" si="243"/>
        <v>16977306.767999999</v>
      </c>
      <c r="BB92" s="22">
        <f t="shared" si="243"/>
        <v>24727834.649600014</v>
      </c>
      <c r="BC92" s="22">
        <f t="shared" si="243"/>
        <v>35704015.753599986</v>
      </c>
      <c r="BD92" s="22">
        <f t="shared" si="243"/>
        <v>51246288.196863964</v>
      </c>
      <c r="BE92" s="5"/>
      <c r="BF92" s="163"/>
      <c r="BG92" s="163"/>
      <c r="BH92" s="20" t="s">
        <v>58</v>
      </c>
      <c r="BI92" s="22">
        <f t="shared" ref="BI92:BR92" si="244">BI82*BI$16</f>
        <v>700750</v>
      </c>
      <c r="BJ92" s="22">
        <f t="shared" si="244"/>
        <v>1693699.9999999998</v>
      </c>
      <c r="BK92" s="22">
        <f t="shared" si="244"/>
        <v>3100490.0000000009</v>
      </c>
      <c r="BL92" s="22">
        <f t="shared" si="244"/>
        <v>5093319.9999999991</v>
      </c>
      <c r="BM92" s="22">
        <f t="shared" si="244"/>
        <v>7915935.5999999996</v>
      </c>
      <c r="BN92" s="22">
        <f t="shared" si="244"/>
        <v>11913312.479999999</v>
      </c>
      <c r="BO92" s="22">
        <f t="shared" si="244"/>
        <v>17573641.168000005</v>
      </c>
      <c r="BP92" s="22">
        <f t="shared" si="244"/>
        <v>25587702.809600014</v>
      </c>
      <c r="BQ92" s="22">
        <f t="shared" si="244"/>
        <v>36932831.177599989</v>
      </c>
      <c r="BR92" s="22">
        <f t="shared" si="244"/>
        <v>52991629.790463977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0.10714285714285712</v>
      </c>
      <c r="F96" s="17">
        <f t="shared" ref="F96:N96" si="245">F$24*$D94</f>
        <v>7.6530612244897961E-2</v>
      </c>
      <c r="G96" s="17">
        <f t="shared" si="245"/>
        <v>5.4664723032069984E-2</v>
      </c>
      <c r="H96" s="17">
        <f t="shared" si="245"/>
        <v>3.9046230737192822E-2</v>
      </c>
      <c r="I96" s="17">
        <f t="shared" si="245"/>
        <v>2.7890164812280599E-2</v>
      </c>
      <c r="J96" s="17">
        <f t="shared" si="245"/>
        <v>1.9921546294486142E-2</v>
      </c>
      <c r="K96" s="17">
        <f t="shared" si="245"/>
        <v>1.4229675924632965E-2</v>
      </c>
      <c r="L96" s="17">
        <f t="shared" si="245"/>
        <v>1.0164054231880701E-2</v>
      </c>
      <c r="M96" s="17">
        <f t="shared" si="245"/>
        <v>7.2600387370576197E-3</v>
      </c>
      <c r="N96" s="17">
        <f t="shared" si="245"/>
        <v>5.185741955041151E-3</v>
      </c>
      <c r="P96" s="163" t="s">
        <v>16</v>
      </c>
      <c r="Q96" s="165" t="s">
        <v>41</v>
      </c>
      <c r="R96" s="16" t="s">
        <v>83</v>
      </c>
      <c r="S96" s="17">
        <f>S$24*$D94</f>
        <v>0.10714285714285712</v>
      </c>
      <c r="T96" s="17">
        <f t="shared" ref="T96:AB96" si="246">T$24*$D94</f>
        <v>7.6530612244897961E-2</v>
      </c>
      <c r="U96" s="17">
        <f t="shared" si="246"/>
        <v>5.4664723032069984E-2</v>
      </c>
      <c r="V96" s="17">
        <f t="shared" si="246"/>
        <v>3.9046230737192822E-2</v>
      </c>
      <c r="W96" s="17">
        <f t="shared" si="246"/>
        <v>2.7890164812280599E-2</v>
      </c>
      <c r="X96" s="17">
        <f t="shared" si="246"/>
        <v>1.9921546294486142E-2</v>
      </c>
      <c r="Y96" s="17">
        <f t="shared" si="246"/>
        <v>1.4229675924632965E-2</v>
      </c>
      <c r="Z96" s="17">
        <f t="shared" si="246"/>
        <v>1.0164054231880701E-2</v>
      </c>
      <c r="AA96" s="17">
        <f t="shared" si="246"/>
        <v>7.2600387370576197E-3</v>
      </c>
      <c r="AB96" s="17">
        <f t="shared" si="246"/>
        <v>5.185741955041151E-3</v>
      </c>
      <c r="AD96" s="163" t="s">
        <v>16</v>
      </c>
      <c r="AE96" s="165" t="s">
        <v>41</v>
      </c>
      <c r="AF96" s="16" t="s">
        <v>83</v>
      </c>
      <c r="AG96" s="17">
        <f>AG$24*$D94</f>
        <v>0.10714285714285712</v>
      </c>
      <c r="AH96" s="17">
        <f t="shared" ref="AH96:AP96" si="247">AH$24*$D94</f>
        <v>7.6530612244897961E-2</v>
      </c>
      <c r="AI96" s="17">
        <f t="shared" si="247"/>
        <v>5.4664723032069984E-2</v>
      </c>
      <c r="AJ96" s="17">
        <f t="shared" si="247"/>
        <v>3.9046230737192822E-2</v>
      </c>
      <c r="AK96" s="17">
        <f t="shared" si="247"/>
        <v>2.7890164812280599E-2</v>
      </c>
      <c r="AL96" s="17">
        <f t="shared" si="247"/>
        <v>1.9921546294486142E-2</v>
      </c>
      <c r="AM96" s="17">
        <f t="shared" si="247"/>
        <v>1.4229675924632965E-2</v>
      </c>
      <c r="AN96" s="17">
        <f t="shared" si="247"/>
        <v>1.0164054231880701E-2</v>
      </c>
      <c r="AO96" s="17">
        <f t="shared" si="247"/>
        <v>7.2600387370576197E-3</v>
      </c>
      <c r="AP96" s="17">
        <f t="shared" si="247"/>
        <v>5.185741955041151E-3</v>
      </c>
      <c r="AR96" s="163" t="s">
        <v>16</v>
      </c>
      <c r="AS96" s="165" t="s">
        <v>41</v>
      </c>
      <c r="AT96" s="16" t="s">
        <v>83</v>
      </c>
      <c r="AU96" s="17">
        <f>AU$24*$D94</f>
        <v>0.10714285714285712</v>
      </c>
      <c r="AV96" s="17">
        <f t="shared" ref="AV96:BD96" si="248">AV$24*$D94</f>
        <v>7.6530612244897961E-2</v>
      </c>
      <c r="AW96" s="17">
        <f t="shared" si="248"/>
        <v>5.4664723032069984E-2</v>
      </c>
      <c r="AX96" s="17">
        <f t="shared" si="248"/>
        <v>3.9046230737192822E-2</v>
      </c>
      <c r="AY96" s="17">
        <f t="shared" si="248"/>
        <v>2.7890164812280599E-2</v>
      </c>
      <c r="AZ96" s="17">
        <f t="shared" si="248"/>
        <v>1.9921546294486142E-2</v>
      </c>
      <c r="BA96" s="17">
        <f t="shared" si="248"/>
        <v>1.4229675924632965E-2</v>
      </c>
      <c r="BB96" s="17">
        <f t="shared" si="248"/>
        <v>1.0164054231880701E-2</v>
      </c>
      <c r="BC96" s="17">
        <f t="shared" si="248"/>
        <v>7.2600387370576197E-3</v>
      </c>
      <c r="BD96" s="17">
        <f t="shared" si="248"/>
        <v>5.185741955041151E-3</v>
      </c>
      <c r="BF96" s="163" t="s">
        <v>16</v>
      </c>
      <c r="BG96" s="165" t="s">
        <v>41</v>
      </c>
      <c r="BH96" s="16" t="s">
        <v>83</v>
      </c>
      <c r="BI96" s="17">
        <f>BI$24*$D94</f>
        <v>0.10714285714285712</v>
      </c>
      <c r="BJ96" s="17">
        <f t="shared" ref="BJ96:BR96" si="249">BJ$24*$D94</f>
        <v>7.6530612244897961E-2</v>
      </c>
      <c r="BK96" s="17">
        <f t="shared" si="249"/>
        <v>5.4664723032069984E-2</v>
      </c>
      <c r="BL96" s="17">
        <f t="shared" si="249"/>
        <v>3.9046230737192822E-2</v>
      </c>
      <c r="BM96" s="17">
        <f t="shared" si="249"/>
        <v>2.7890164812280599E-2</v>
      </c>
      <c r="BN96" s="17">
        <f t="shared" si="249"/>
        <v>1.9921546294486142E-2</v>
      </c>
      <c r="BO96" s="17">
        <f t="shared" si="249"/>
        <v>1.4229675924632965E-2</v>
      </c>
      <c r="BP96" s="17">
        <f t="shared" si="249"/>
        <v>1.0164054231880701E-2</v>
      </c>
      <c r="BQ96" s="17">
        <f t="shared" si="249"/>
        <v>7.2600387370576197E-3</v>
      </c>
      <c r="BR96" s="17">
        <f t="shared" si="249"/>
        <v>5.185741955041151E-3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6.1054917593859705E-2</v>
      </c>
      <c r="J97" s="17"/>
      <c r="K97" s="17"/>
      <c r="L97" s="17"/>
      <c r="M97" s="17"/>
      <c r="N97" s="18">
        <f>SUM(E96:N96)/10</f>
        <v>3.6203564511239718E-2</v>
      </c>
      <c r="P97" s="163"/>
      <c r="Q97" s="165"/>
      <c r="R97" s="16" t="s">
        <v>84</v>
      </c>
      <c r="S97" s="17"/>
      <c r="T97" s="17"/>
      <c r="U97" s="17"/>
      <c r="V97" s="17"/>
      <c r="W97" s="100">
        <f>SUM(S96:W96)/5</f>
        <v>6.1054917593859705E-2</v>
      </c>
      <c r="X97" s="17"/>
      <c r="Y97" s="17"/>
      <c r="Z97" s="17"/>
      <c r="AA97" s="17"/>
      <c r="AB97" s="18">
        <f>SUM(S96:AB96)/10</f>
        <v>3.6203564511239718E-2</v>
      </c>
      <c r="AD97" s="163"/>
      <c r="AE97" s="165"/>
      <c r="AF97" s="16" t="s">
        <v>84</v>
      </c>
      <c r="AG97" s="17"/>
      <c r="AH97" s="17"/>
      <c r="AI97" s="17"/>
      <c r="AJ97" s="17"/>
      <c r="AK97" s="100">
        <f>SUM(AG96:AK96)/5</f>
        <v>6.1054917593859705E-2</v>
      </c>
      <c r="AL97" s="17"/>
      <c r="AM97" s="17"/>
      <c r="AN97" s="17"/>
      <c r="AO97" s="17"/>
      <c r="AP97" s="18">
        <f>SUM(AG96:AP96)/10</f>
        <v>3.6203564511239718E-2</v>
      </c>
      <c r="AR97" s="163"/>
      <c r="AS97" s="165"/>
      <c r="AT97" s="16" t="s">
        <v>84</v>
      </c>
      <c r="AU97" s="17"/>
      <c r="AV97" s="17"/>
      <c r="AW97" s="17"/>
      <c r="AX97" s="17"/>
      <c r="AY97" s="100">
        <f>SUM(AU96:AY96)/5</f>
        <v>6.1054917593859705E-2</v>
      </c>
      <c r="AZ97" s="17"/>
      <c r="BA97" s="17"/>
      <c r="BB97" s="17"/>
      <c r="BC97" s="17"/>
      <c r="BD97" s="18">
        <f>SUM(AU96:BD96)/10</f>
        <v>3.6203564511239718E-2</v>
      </c>
      <c r="BF97" s="163"/>
      <c r="BG97" s="165"/>
      <c r="BH97" s="16" t="s">
        <v>84</v>
      </c>
      <c r="BI97" s="17"/>
      <c r="BJ97" s="17"/>
      <c r="BK97" s="17"/>
      <c r="BL97" s="17"/>
      <c r="BM97" s="100">
        <f>SUM(BI96:BM96)/5</f>
        <v>6.1054917593859705E-2</v>
      </c>
      <c r="BN97" s="17"/>
      <c r="BO97" s="17"/>
      <c r="BP97" s="17"/>
      <c r="BQ97" s="17"/>
      <c r="BR97" s="18">
        <f>SUM(BI96:BR96)/10</f>
        <v>3.6203564511239718E-2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0.10714285714285712</v>
      </c>
      <c r="F98" s="17">
        <f t="shared" ref="F98:N98" si="250">F$18*(F96/F$20)</f>
        <v>0.18367346938775508</v>
      </c>
      <c r="G98" s="17">
        <f t="shared" si="250"/>
        <v>0.23833819241982507</v>
      </c>
      <c r="H98" s="17">
        <f t="shared" si="250"/>
        <v>0.27738442315701789</v>
      </c>
      <c r="I98" s="17">
        <f t="shared" si="250"/>
        <v>0.30527458796929852</v>
      </c>
      <c r="J98" s="17">
        <f t="shared" si="250"/>
        <v>0.32519613426378463</v>
      </c>
      <c r="K98" s="17">
        <f t="shared" si="250"/>
        <v>0.33942581018841761</v>
      </c>
      <c r="L98" s="17">
        <f t="shared" si="250"/>
        <v>0.34958986442029832</v>
      </c>
      <c r="M98" s="17">
        <f t="shared" si="250"/>
        <v>0.35684990315735593</v>
      </c>
      <c r="N98" s="17">
        <f t="shared" si="250"/>
        <v>0.36203564511239705</v>
      </c>
      <c r="P98" s="163"/>
      <c r="Q98" s="165"/>
      <c r="R98" s="16" t="s">
        <v>53</v>
      </c>
      <c r="S98" s="17">
        <f>S$18*(S96/S$20)</f>
        <v>0.10714285714285712</v>
      </c>
      <c r="T98" s="17">
        <f t="shared" ref="T98:AB98" si="251">T$18*(T96/T$20)</f>
        <v>0.18367346938775508</v>
      </c>
      <c r="U98" s="17">
        <f t="shared" si="251"/>
        <v>0.23833819241982507</v>
      </c>
      <c r="V98" s="17">
        <f t="shared" si="251"/>
        <v>0.27738442315701789</v>
      </c>
      <c r="W98" s="17">
        <f t="shared" si="251"/>
        <v>0.30527458796929852</v>
      </c>
      <c r="X98" s="17">
        <f t="shared" si="251"/>
        <v>0.32519613426378463</v>
      </c>
      <c r="Y98" s="17">
        <f t="shared" si="251"/>
        <v>0.33942581018841761</v>
      </c>
      <c r="Z98" s="17">
        <f t="shared" si="251"/>
        <v>0.34958986442029832</v>
      </c>
      <c r="AA98" s="17">
        <f t="shared" si="251"/>
        <v>0.35684990315735593</v>
      </c>
      <c r="AB98" s="17">
        <f t="shared" si="251"/>
        <v>0.36203564511239705</v>
      </c>
      <c r="AD98" s="163"/>
      <c r="AE98" s="165"/>
      <c r="AF98" s="16" t="s">
        <v>53</v>
      </c>
      <c r="AG98" s="17">
        <f>AG$18*(AG96/AG$20)</f>
        <v>0.10714285714285712</v>
      </c>
      <c r="AH98" s="17">
        <f t="shared" ref="AH98:AP98" si="252">AH$18*(AH96/AH$20)</f>
        <v>0.18367346938775508</v>
      </c>
      <c r="AI98" s="17">
        <f t="shared" si="252"/>
        <v>0.23833819241982507</v>
      </c>
      <c r="AJ98" s="17">
        <f t="shared" si="252"/>
        <v>0.27738442315701789</v>
      </c>
      <c r="AK98" s="17">
        <f t="shared" si="252"/>
        <v>0.30527458796929852</v>
      </c>
      <c r="AL98" s="17">
        <f t="shared" si="252"/>
        <v>0.32519613426378463</v>
      </c>
      <c r="AM98" s="17">
        <f t="shared" si="252"/>
        <v>0.33942581018841761</v>
      </c>
      <c r="AN98" s="17">
        <f t="shared" si="252"/>
        <v>0.34958986442029832</v>
      </c>
      <c r="AO98" s="17">
        <f t="shared" si="252"/>
        <v>0.35684990315735593</v>
      </c>
      <c r="AP98" s="17">
        <f t="shared" si="252"/>
        <v>0.36203564511239705</v>
      </c>
      <c r="AR98" s="163"/>
      <c r="AS98" s="165"/>
      <c r="AT98" s="16" t="s">
        <v>53</v>
      </c>
      <c r="AU98" s="17">
        <f>AU$18*(AU96/AU$20)</f>
        <v>0.10714285714285712</v>
      </c>
      <c r="AV98" s="17">
        <f t="shared" ref="AV98:BD98" si="253">AV$18*(AV96/AV$20)</f>
        <v>0.18367346938775508</v>
      </c>
      <c r="AW98" s="17">
        <f t="shared" si="253"/>
        <v>0.23833819241982507</v>
      </c>
      <c r="AX98" s="17">
        <f t="shared" si="253"/>
        <v>0.27738442315701789</v>
      </c>
      <c r="AY98" s="17">
        <f t="shared" si="253"/>
        <v>0.30527458796929852</v>
      </c>
      <c r="AZ98" s="17">
        <f t="shared" si="253"/>
        <v>0.32519613426378463</v>
      </c>
      <c r="BA98" s="17">
        <f t="shared" si="253"/>
        <v>0.33942581018841761</v>
      </c>
      <c r="BB98" s="17">
        <f t="shared" si="253"/>
        <v>0.34958986442029832</v>
      </c>
      <c r="BC98" s="17">
        <f t="shared" si="253"/>
        <v>0.35684990315735593</v>
      </c>
      <c r="BD98" s="17">
        <f t="shared" si="253"/>
        <v>0.36203564511239705</v>
      </c>
      <c r="BF98" s="163"/>
      <c r="BG98" s="165"/>
      <c r="BH98" s="16" t="s">
        <v>53</v>
      </c>
      <c r="BI98" s="17">
        <f>BI$18*(BI96/BI$20)</f>
        <v>0.10714285714285712</v>
      </c>
      <c r="BJ98" s="17">
        <f t="shared" ref="BJ98:BR98" si="254">BJ$18*(BJ96/BJ$20)</f>
        <v>0.18367346938775508</v>
      </c>
      <c r="BK98" s="17">
        <f t="shared" si="254"/>
        <v>0.23833819241982507</v>
      </c>
      <c r="BL98" s="17">
        <f t="shared" si="254"/>
        <v>0.27738442315701789</v>
      </c>
      <c r="BM98" s="17">
        <f t="shared" si="254"/>
        <v>0.30527458796929852</v>
      </c>
      <c r="BN98" s="17">
        <f t="shared" si="254"/>
        <v>0.32519613426378463</v>
      </c>
      <c r="BO98" s="17">
        <f t="shared" si="254"/>
        <v>0.33942581018841761</v>
      </c>
      <c r="BP98" s="17">
        <f t="shared" si="254"/>
        <v>0.34958986442029832</v>
      </c>
      <c r="BQ98" s="17">
        <f t="shared" si="254"/>
        <v>0.35684990315735593</v>
      </c>
      <c r="BR98" s="17">
        <f t="shared" si="254"/>
        <v>0.36203564511239705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1.0714285714285712</v>
      </c>
      <c r="F99" s="21">
        <f t="shared" ref="F99:N99" si="255">10*F96</f>
        <v>0.76530612244897966</v>
      </c>
      <c r="G99" s="21">
        <f t="shared" si="255"/>
        <v>0.54664723032069984</v>
      </c>
      <c r="H99" s="21">
        <f t="shared" si="255"/>
        <v>0.39046230737192822</v>
      </c>
      <c r="I99" s="21">
        <f t="shared" si="255"/>
        <v>0.27890164812280599</v>
      </c>
      <c r="J99" s="21">
        <f t="shared" si="255"/>
        <v>0.19921546294486142</v>
      </c>
      <c r="K99" s="21">
        <f t="shared" si="255"/>
        <v>0.14229675924632965</v>
      </c>
      <c r="L99" s="21">
        <f t="shared" si="255"/>
        <v>0.10164054231880701</v>
      </c>
      <c r="M99" s="21">
        <f t="shared" si="255"/>
        <v>7.2600387370576197E-2</v>
      </c>
      <c r="N99" s="21">
        <f t="shared" si="255"/>
        <v>5.185741955041151E-2</v>
      </c>
      <c r="P99" s="163"/>
      <c r="Q99" s="163"/>
      <c r="R99" s="20" t="s">
        <v>57</v>
      </c>
      <c r="S99" s="21">
        <f>10*S96</f>
        <v>1.0714285714285712</v>
      </c>
      <c r="T99" s="21">
        <f t="shared" ref="T99:AB99" si="256">10*T96</f>
        <v>0.76530612244897966</v>
      </c>
      <c r="U99" s="21">
        <f t="shared" si="256"/>
        <v>0.54664723032069984</v>
      </c>
      <c r="V99" s="21">
        <f t="shared" si="256"/>
        <v>0.39046230737192822</v>
      </c>
      <c r="W99" s="21">
        <f t="shared" si="256"/>
        <v>0.27890164812280599</v>
      </c>
      <c r="X99" s="21">
        <f t="shared" si="256"/>
        <v>0.19921546294486142</v>
      </c>
      <c r="Y99" s="21">
        <f t="shared" si="256"/>
        <v>0.14229675924632965</v>
      </c>
      <c r="Z99" s="21">
        <f t="shared" si="256"/>
        <v>0.10164054231880701</v>
      </c>
      <c r="AA99" s="21">
        <f t="shared" si="256"/>
        <v>7.2600387370576197E-2</v>
      </c>
      <c r="AB99" s="21">
        <f t="shared" si="256"/>
        <v>5.185741955041151E-2</v>
      </c>
      <c r="AD99" s="163"/>
      <c r="AE99" s="163"/>
      <c r="AF99" s="20" t="s">
        <v>57</v>
      </c>
      <c r="AG99" s="21">
        <f>10*AG96</f>
        <v>1.0714285714285712</v>
      </c>
      <c r="AH99" s="21">
        <f t="shared" ref="AH99:AP99" si="257">10*AH96</f>
        <v>0.76530612244897966</v>
      </c>
      <c r="AI99" s="21">
        <f t="shared" si="257"/>
        <v>0.54664723032069984</v>
      </c>
      <c r="AJ99" s="21">
        <f t="shared" si="257"/>
        <v>0.39046230737192822</v>
      </c>
      <c r="AK99" s="21">
        <f t="shared" si="257"/>
        <v>0.27890164812280599</v>
      </c>
      <c r="AL99" s="21">
        <f t="shared" si="257"/>
        <v>0.19921546294486142</v>
      </c>
      <c r="AM99" s="21">
        <f t="shared" si="257"/>
        <v>0.14229675924632965</v>
      </c>
      <c r="AN99" s="21">
        <f t="shared" si="257"/>
        <v>0.10164054231880701</v>
      </c>
      <c r="AO99" s="21">
        <f t="shared" si="257"/>
        <v>7.2600387370576197E-2</v>
      </c>
      <c r="AP99" s="21">
        <f t="shared" si="257"/>
        <v>5.185741955041151E-2</v>
      </c>
      <c r="AR99" s="163"/>
      <c r="AS99" s="163"/>
      <c r="AT99" s="20" t="s">
        <v>57</v>
      </c>
      <c r="AU99" s="21">
        <f>10*AU96</f>
        <v>1.0714285714285712</v>
      </c>
      <c r="AV99" s="21">
        <f t="shared" ref="AV99:BD99" si="258">10*AV96</f>
        <v>0.76530612244897966</v>
      </c>
      <c r="AW99" s="21">
        <f t="shared" si="258"/>
        <v>0.54664723032069984</v>
      </c>
      <c r="AX99" s="21">
        <f t="shared" si="258"/>
        <v>0.39046230737192822</v>
      </c>
      <c r="AY99" s="21">
        <f t="shared" si="258"/>
        <v>0.27890164812280599</v>
      </c>
      <c r="AZ99" s="21">
        <f t="shared" si="258"/>
        <v>0.19921546294486142</v>
      </c>
      <c r="BA99" s="21">
        <f t="shared" si="258"/>
        <v>0.14229675924632965</v>
      </c>
      <c r="BB99" s="21">
        <f t="shared" si="258"/>
        <v>0.10164054231880701</v>
      </c>
      <c r="BC99" s="21">
        <f t="shared" si="258"/>
        <v>7.2600387370576197E-2</v>
      </c>
      <c r="BD99" s="21">
        <f t="shared" si="258"/>
        <v>5.185741955041151E-2</v>
      </c>
      <c r="BF99" s="163"/>
      <c r="BG99" s="163"/>
      <c r="BH99" s="20" t="s">
        <v>57</v>
      </c>
      <c r="BI99" s="21">
        <f>10*BI96</f>
        <v>1.0714285714285712</v>
      </c>
      <c r="BJ99" s="21">
        <f t="shared" ref="BJ99:BR99" si="259">10*BJ96</f>
        <v>0.76530612244897966</v>
      </c>
      <c r="BK99" s="21">
        <f t="shared" si="259"/>
        <v>0.54664723032069984</v>
      </c>
      <c r="BL99" s="21">
        <f t="shared" si="259"/>
        <v>0.39046230737192822</v>
      </c>
      <c r="BM99" s="21">
        <f t="shared" si="259"/>
        <v>0.27890164812280599</v>
      </c>
      <c r="BN99" s="21">
        <f t="shared" si="259"/>
        <v>0.19921546294486142</v>
      </c>
      <c r="BO99" s="21">
        <f t="shared" si="259"/>
        <v>0.14229675924632965</v>
      </c>
      <c r="BP99" s="21">
        <f t="shared" si="259"/>
        <v>0.10164054231880701</v>
      </c>
      <c r="BQ99" s="21">
        <f t="shared" si="259"/>
        <v>7.2600387370576197E-2</v>
      </c>
      <c r="BR99" s="21">
        <f t="shared" si="259"/>
        <v>5.185741955041151E-2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1.0714285714285712</v>
      </c>
      <c r="F100" s="21">
        <f>10*F98</f>
        <v>1.8367346938775508</v>
      </c>
      <c r="G100" s="21">
        <f>10*G98</f>
        <v>2.3833819241982508</v>
      </c>
      <c r="H100" s="21">
        <f t="shared" ref="H100:N100" si="260">10*H98</f>
        <v>2.773844231570179</v>
      </c>
      <c r="I100" s="21">
        <f t="shared" si="260"/>
        <v>3.0527458796929849</v>
      </c>
      <c r="J100" s="21">
        <f t="shared" si="260"/>
        <v>3.2519613426378462</v>
      </c>
      <c r="K100" s="21">
        <f t="shared" si="260"/>
        <v>3.394258101884176</v>
      </c>
      <c r="L100" s="21">
        <f t="shared" si="260"/>
        <v>3.4958986442029834</v>
      </c>
      <c r="M100" s="21">
        <f t="shared" si="260"/>
        <v>3.5684990315735594</v>
      </c>
      <c r="N100" s="21">
        <f t="shared" si="260"/>
        <v>3.6203564511239703</v>
      </c>
      <c r="P100" s="163"/>
      <c r="Q100" s="163"/>
      <c r="R100" s="20" t="s">
        <v>58</v>
      </c>
      <c r="S100" s="21">
        <f>10*S98</f>
        <v>1.0714285714285712</v>
      </c>
      <c r="T100" s="21">
        <f>10*T98</f>
        <v>1.8367346938775508</v>
      </c>
      <c r="U100" s="21">
        <f>10*U98</f>
        <v>2.3833819241982508</v>
      </c>
      <c r="V100" s="21">
        <f t="shared" ref="V100:AB100" si="261">10*V98</f>
        <v>2.773844231570179</v>
      </c>
      <c r="W100" s="21">
        <f t="shared" si="261"/>
        <v>3.0527458796929849</v>
      </c>
      <c r="X100" s="21">
        <f t="shared" si="261"/>
        <v>3.2519613426378462</v>
      </c>
      <c r="Y100" s="21">
        <f t="shared" si="261"/>
        <v>3.394258101884176</v>
      </c>
      <c r="Z100" s="21">
        <f t="shared" si="261"/>
        <v>3.4958986442029834</v>
      </c>
      <c r="AA100" s="21">
        <f t="shared" si="261"/>
        <v>3.5684990315735594</v>
      </c>
      <c r="AB100" s="21">
        <f t="shared" si="261"/>
        <v>3.6203564511239703</v>
      </c>
      <c r="AD100" s="163"/>
      <c r="AE100" s="163"/>
      <c r="AF100" s="20" t="s">
        <v>58</v>
      </c>
      <c r="AG100" s="21">
        <f>10*AG98</f>
        <v>1.0714285714285712</v>
      </c>
      <c r="AH100" s="21">
        <f>10*AH98</f>
        <v>1.8367346938775508</v>
      </c>
      <c r="AI100" s="21">
        <f>10*AI98</f>
        <v>2.3833819241982508</v>
      </c>
      <c r="AJ100" s="21">
        <f t="shared" ref="AJ100:AP100" si="262">10*AJ98</f>
        <v>2.773844231570179</v>
      </c>
      <c r="AK100" s="21">
        <f t="shared" si="262"/>
        <v>3.0527458796929849</v>
      </c>
      <c r="AL100" s="21">
        <f t="shared" si="262"/>
        <v>3.2519613426378462</v>
      </c>
      <c r="AM100" s="21">
        <f t="shared" si="262"/>
        <v>3.394258101884176</v>
      </c>
      <c r="AN100" s="21">
        <f t="shared" si="262"/>
        <v>3.4958986442029834</v>
      </c>
      <c r="AO100" s="21">
        <f t="shared" si="262"/>
        <v>3.5684990315735594</v>
      </c>
      <c r="AP100" s="21">
        <f t="shared" si="262"/>
        <v>3.6203564511239703</v>
      </c>
      <c r="AR100" s="163"/>
      <c r="AS100" s="163"/>
      <c r="AT100" s="20" t="s">
        <v>58</v>
      </c>
      <c r="AU100" s="21">
        <f>10*AU98</f>
        <v>1.0714285714285712</v>
      </c>
      <c r="AV100" s="21">
        <f>10*AV98</f>
        <v>1.8367346938775508</v>
      </c>
      <c r="AW100" s="21">
        <f>10*AW98</f>
        <v>2.3833819241982508</v>
      </c>
      <c r="AX100" s="21">
        <f t="shared" ref="AX100:BD100" si="263">10*AX98</f>
        <v>2.773844231570179</v>
      </c>
      <c r="AY100" s="21">
        <f t="shared" si="263"/>
        <v>3.0527458796929849</v>
      </c>
      <c r="AZ100" s="21">
        <f t="shared" si="263"/>
        <v>3.2519613426378462</v>
      </c>
      <c r="BA100" s="21">
        <f t="shared" si="263"/>
        <v>3.394258101884176</v>
      </c>
      <c r="BB100" s="21">
        <f t="shared" si="263"/>
        <v>3.4958986442029834</v>
      </c>
      <c r="BC100" s="21">
        <f t="shared" si="263"/>
        <v>3.5684990315735594</v>
      </c>
      <c r="BD100" s="21">
        <f t="shared" si="263"/>
        <v>3.6203564511239703</v>
      </c>
      <c r="BF100" s="163"/>
      <c r="BG100" s="163"/>
      <c r="BH100" s="20" t="s">
        <v>58</v>
      </c>
      <c r="BI100" s="21">
        <f>10*BI98</f>
        <v>1.0714285714285712</v>
      </c>
      <c r="BJ100" s="21">
        <f>10*BJ98</f>
        <v>1.8367346938775508</v>
      </c>
      <c r="BK100" s="21">
        <f>10*BK98</f>
        <v>2.3833819241982508</v>
      </c>
      <c r="BL100" s="21">
        <f t="shared" ref="BL100:BR100" si="264">10*BL98</f>
        <v>2.773844231570179</v>
      </c>
      <c r="BM100" s="21">
        <f t="shared" si="264"/>
        <v>3.0527458796929849</v>
      </c>
      <c r="BN100" s="21">
        <f t="shared" si="264"/>
        <v>3.2519613426378462</v>
      </c>
      <c r="BO100" s="21">
        <f t="shared" si="264"/>
        <v>3.394258101884176</v>
      </c>
      <c r="BP100" s="21">
        <f t="shared" si="264"/>
        <v>3.4958986442029834</v>
      </c>
      <c r="BQ100" s="21">
        <f t="shared" si="264"/>
        <v>3.5684990315735594</v>
      </c>
      <c r="BR100" s="21">
        <f t="shared" si="264"/>
        <v>3.6203564511239703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0.14999999999999997</v>
      </c>
      <c r="F101" s="17">
        <f t="shared" ref="F101:N101" si="265">F96*F$16/$E$4</f>
        <v>0.15</v>
      </c>
      <c r="G101" s="17">
        <f t="shared" si="265"/>
        <v>0.15000000000000005</v>
      </c>
      <c r="H101" s="17">
        <f t="shared" si="265"/>
        <v>0.14999999999999994</v>
      </c>
      <c r="I101" s="17">
        <f t="shared" si="265"/>
        <v>0.15</v>
      </c>
      <c r="J101" s="17">
        <f t="shared" si="265"/>
        <v>0.15</v>
      </c>
      <c r="K101" s="17">
        <f t="shared" si="265"/>
        <v>0.15000000000000008</v>
      </c>
      <c r="L101" s="17">
        <f t="shared" si="265"/>
        <v>0.15000000000000024</v>
      </c>
      <c r="M101" s="17">
        <f t="shared" si="265"/>
        <v>0.14999999999999977</v>
      </c>
      <c r="N101" s="17">
        <f t="shared" si="265"/>
        <v>0.14999999999999961</v>
      </c>
      <c r="P101" s="163"/>
      <c r="Q101" s="171" t="s">
        <v>45</v>
      </c>
      <c r="R101" s="16" t="s">
        <v>55</v>
      </c>
      <c r="S101" s="17">
        <f>S96*S$16/$E$4</f>
        <v>0.14999999999999997</v>
      </c>
      <c r="T101" s="17">
        <f t="shared" ref="T101:AB101" si="266">T96*T$16/$E$4</f>
        <v>0.15</v>
      </c>
      <c r="U101" s="17">
        <f t="shared" si="266"/>
        <v>0.15000000000000005</v>
      </c>
      <c r="V101" s="17">
        <f t="shared" si="266"/>
        <v>0.14999999999999994</v>
      </c>
      <c r="W101" s="17">
        <f t="shared" si="266"/>
        <v>0.15</v>
      </c>
      <c r="X101" s="17">
        <f t="shared" si="266"/>
        <v>0.15</v>
      </c>
      <c r="Y101" s="17">
        <f t="shared" si="266"/>
        <v>0.15000000000000008</v>
      </c>
      <c r="Z101" s="17">
        <f t="shared" si="266"/>
        <v>0.15000000000000024</v>
      </c>
      <c r="AA101" s="17">
        <f t="shared" si="266"/>
        <v>0.14999999999999977</v>
      </c>
      <c r="AB101" s="17">
        <f t="shared" si="266"/>
        <v>0.14999999999999961</v>
      </c>
      <c r="AD101" s="163"/>
      <c r="AE101" s="171" t="s">
        <v>45</v>
      </c>
      <c r="AF101" s="16" t="s">
        <v>55</v>
      </c>
      <c r="AG101" s="17">
        <f>AG96*AG$16/$E$4</f>
        <v>0.14999999999999997</v>
      </c>
      <c r="AH101" s="17">
        <f t="shared" ref="AH101:AP101" si="267">AH96*AH$16/$E$4</f>
        <v>0.15</v>
      </c>
      <c r="AI101" s="17">
        <f t="shared" si="267"/>
        <v>0.15000000000000005</v>
      </c>
      <c r="AJ101" s="17">
        <f t="shared" si="267"/>
        <v>0.14999999999999994</v>
      </c>
      <c r="AK101" s="17">
        <f t="shared" si="267"/>
        <v>0.15</v>
      </c>
      <c r="AL101" s="17">
        <f t="shared" si="267"/>
        <v>0.15</v>
      </c>
      <c r="AM101" s="17">
        <f t="shared" si="267"/>
        <v>0.15000000000000008</v>
      </c>
      <c r="AN101" s="17">
        <f t="shared" si="267"/>
        <v>0.15000000000000024</v>
      </c>
      <c r="AO101" s="17">
        <f t="shared" si="267"/>
        <v>0.14999999999999977</v>
      </c>
      <c r="AP101" s="17">
        <f t="shared" si="267"/>
        <v>0.14999999999999961</v>
      </c>
      <c r="AR101" s="163"/>
      <c r="AS101" s="171" t="s">
        <v>45</v>
      </c>
      <c r="AT101" s="16" t="s">
        <v>55</v>
      </c>
      <c r="AU101" s="17">
        <f>AU96*AU$16/$E$4</f>
        <v>0.14999999999999997</v>
      </c>
      <c r="AV101" s="17">
        <f t="shared" ref="AV101:BD101" si="268">AV96*AV$16/$E$4</f>
        <v>0.15</v>
      </c>
      <c r="AW101" s="17">
        <f t="shared" si="268"/>
        <v>0.15000000000000005</v>
      </c>
      <c r="AX101" s="17">
        <f t="shared" si="268"/>
        <v>0.14999999999999994</v>
      </c>
      <c r="AY101" s="17">
        <f t="shared" si="268"/>
        <v>0.15</v>
      </c>
      <c r="AZ101" s="17">
        <f t="shared" si="268"/>
        <v>0.15</v>
      </c>
      <c r="BA101" s="17">
        <f t="shared" si="268"/>
        <v>0.15000000000000008</v>
      </c>
      <c r="BB101" s="17">
        <f t="shared" si="268"/>
        <v>0.15000000000000024</v>
      </c>
      <c r="BC101" s="17">
        <f t="shared" si="268"/>
        <v>0.14999999999999977</v>
      </c>
      <c r="BD101" s="17">
        <f t="shared" si="268"/>
        <v>0.14999999999999961</v>
      </c>
      <c r="BF101" s="163"/>
      <c r="BG101" s="171" t="s">
        <v>45</v>
      </c>
      <c r="BH101" s="16" t="s">
        <v>55</v>
      </c>
      <c r="BI101" s="17">
        <f>BI96*BI$16/$E$4</f>
        <v>0.14999999999999997</v>
      </c>
      <c r="BJ101" s="17">
        <f t="shared" ref="BJ101:BR101" si="269">BJ96*BJ$16/$E$4</f>
        <v>0.15</v>
      </c>
      <c r="BK101" s="17">
        <f t="shared" si="269"/>
        <v>0.15000000000000005</v>
      </c>
      <c r="BL101" s="17">
        <f t="shared" si="269"/>
        <v>0.14999999999999994</v>
      </c>
      <c r="BM101" s="17">
        <f t="shared" si="269"/>
        <v>0.15</v>
      </c>
      <c r="BN101" s="17">
        <f t="shared" si="269"/>
        <v>0.15</v>
      </c>
      <c r="BO101" s="17">
        <f t="shared" si="269"/>
        <v>0.15000000000000008</v>
      </c>
      <c r="BP101" s="17">
        <f t="shared" si="269"/>
        <v>0.15000000000000024</v>
      </c>
      <c r="BQ101" s="17">
        <f t="shared" si="269"/>
        <v>0.14999999999999977</v>
      </c>
      <c r="BR101" s="17">
        <f t="shared" si="269"/>
        <v>0.14999999999999961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270">E99*E$16</f>
        <v>149999.99999999997</v>
      </c>
      <c r="F102" s="22">
        <f t="shared" si="270"/>
        <v>150000</v>
      </c>
      <c r="G102" s="22">
        <f t="shared" si="270"/>
        <v>150000.00000000003</v>
      </c>
      <c r="H102" s="22">
        <f t="shared" si="270"/>
        <v>149999.99999999994</v>
      </c>
      <c r="I102" s="22">
        <f t="shared" si="270"/>
        <v>150000</v>
      </c>
      <c r="J102" s="22">
        <f t="shared" si="270"/>
        <v>150000</v>
      </c>
      <c r="K102" s="22">
        <f t="shared" si="270"/>
        <v>150000.00000000009</v>
      </c>
      <c r="L102" s="22">
        <f t="shared" si="270"/>
        <v>150000.00000000026</v>
      </c>
      <c r="M102" s="22">
        <f t="shared" si="270"/>
        <v>149999.99999999977</v>
      </c>
      <c r="N102" s="22">
        <f t="shared" si="270"/>
        <v>149999.99999999959</v>
      </c>
      <c r="P102" s="163"/>
      <c r="Q102" s="163"/>
      <c r="R102" s="20" t="s">
        <v>57</v>
      </c>
      <c r="S102" s="22">
        <f t="shared" ref="S102:AB102" si="271">S99*S$16</f>
        <v>149999.99999999997</v>
      </c>
      <c r="T102" s="22">
        <f t="shared" si="271"/>
        <v>150000</v>
      </c>
      <c r="U102" s="22">
        <f t="shared" si="271"/>
        <v>150000.00000000003</v>
      </c>
      <c r="V102" s="22">
        <f t="shared" si="271"/>
        <v>149999.99999999994</v>
      </c>
      <c r="W102" s="22">
        <f t="shared" si="271"/>
        <v>150000</v>
      </c>
      <c r="X102" s="22">
        <f t="shared" si="271"/>
        <v>150000</v>
      </c>
      <c r="Y102" s="22">
        <f t="shared" si="271"/>
        <v>150000.00000000009</v>
      </c>
      <c r="Z102" s="22">
        <f t="shared" si="271"/>
        <v>150000.00000000026</v>
      </c>
      <c r="AA102" s="22">
        <f t="shared" si="271"/>
        <v>149999.99999999977</v>
      </c>
      <c r="AB102" s="22">
        <f t="shared" si="271"/>
        <v>149999.99999999959</v>
      </c>
      <c r="AD102" s="163"/>
      <c r="AE102" s="163"/>
      <c r="AF102" s="20" t="s">
        <v>57</v>
      </c>
      <c r="AG102" s="22">
        <f t="shared" ref="AG102:AP102" si="272">AG99*AG$16</f>
        <v>149999.99999999997</v>
      </c>
      <c r="AH102" s="22">
        <f t="shared" si="272"/>
        <v>150000</v>
      </c>
      <c r="AI102" s="22">
        <f t="shared" si="272"/>
        <v>150000.00000000003</v>
      </c>
      <c r="AJ102" s="22">
        <f t="shared" si="272"/>
        <v>149999.99999999994</v>
      </c>
      <c r="AK102" s="22">
        <f t="shared" si="272"/>
        <v>150000</v>
      </c>
      <c r="AL102" s="22">
        <f t="shared" si="272"/>
        <v>150000</v>
      </c>
      <c r="AM102" s="22">
        <f t="shared" si="272"/>
        <v>150000.00000000009</v>
      </c>
      <c r="AN102" s="22">
        <f t="shared" si="272"/>
        <v>150000.00000000026</v>
      </c>
      <c r="AO102" s="22">
        <f t="shared" si="272"/>
        <v>149999.99999999977</v>
      </c>
      <c r="AP102" s="22">
        <f t="shared" si="272"/>
        <v>149999.99999999959</v>
      </c>
      <c r="AR102" s="163"/>
      <c r="AS102" s="163"/>
      <c r="AT102" s="20" t="s">
        <v>57</v>
      </c>
      <c r="AU102" s="22">
        <f t="shared" ref="AU102:BD102" si="273">AU99*AU$16</f>
        <v>149999.99999999997</v>
      </c>
      <c r="AV102" s="22">
        <f t="shared" si="273"/>
        <v>150000</v>
      </c>
      <c r="AW102" s="22">
        <f t="shared" si="273"/>
        <v>150000.00000000003</v>
      </c>
      <c r="AX102" s="22">
        <f t="shared" si="273"/>
        <v>149999.99999999994</v>
      </c>
      <c r="AY102" s="22">
        <f t="shared" si="273"/>
        <v>150000</v>
      </c>
      <c r="AZ102" s="22">
        <f t="shared" si="273"/>
        <v>150000</v>
      </c>
      <c r="BA102" s="22">
        <f t="shared" si="273"/>
        <v>150000.00000000009</v>
      </c>
      <c r="BB102" s="22">
        <f t="shared" si="273"/>
        <v>150000.00000000026</v>
      </c>
      <c r="BC102" s="22">
        <f t="shared" si="273"/>
        <v>149999.99999999977</v>
      </c>
      <c r="BD102" s="22">
        <f t="shared" si="273"/>
        <v>149999.99999999959</v>
      </c>
      <c r="BF102" s="163"/>
      <c r="BG102" s="163"/>
      <c r="BH102" s="20" t="s">
        <v>57</v>
      </c>
      <c r="BI102" s="22">
        <f t="shared" ref="BI102:BR102" si="274">BI99*BI$16</f>
        <v>149999.99999999997</v>
      </c>
      <c r="BJ102" s="22">
        <f t="shared" si="274"/>
        <v>150000</v>
      </c>
      <c r="BK102" s="22">
        <f t="shared" si="274"/>
        <v>150000.00000000003</v>
      </c>
      <c r="BL102" s="22">
        <f t="shared" si="274"/>
        <v>149999.99999999994</v>
      </c>
      <c r="BM102" s="22">
        <f t="shared" si="274"/>
        <v>150000</v>
      </c>
      <c r="BN102" s="22">
        <f t="shared" si="274"/>
        <v>150000</v>
      </c>
      <c r="BO102" s="22">
        <f t="shared" si="274"/>
        <v>150000.00000000009</v>
      </c>
      <c r="BP102" s="22">
        <f t="shared" si="274"/>
        <v>150000.00000000026</v>
      </c>
      <c r="BQ102" s="22">
        <f t="shared" si="274"/>
        <v>149999.99999999977</v>
      </c>
      <c r="BR102" s="22">
        <f t="shared" si="274"/>
        <v>149999.99999999959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149999.99999999997</v>
      </c>
      <c r="F103" s="22">
        <f>E103+F102</f>
        <v>300000</v>
      </c>
      <c r="G103" s="22">
        <f t="shared" ref="G103:N103" si="275">F103+G102</f>
        <v>450000</v>
      </c>
      <c r="H103" s="22">
        <f t="shared" si="275"/>
        <v>600000</v>
      </c>
      <c r="I103" s="22">
        <f t="shared" si="275"/>
        <v>750000</v>
      </c>
      <c r="J103" s="22">
        <f t="shared" si="275"/>
        <v>900000</v>
      </c>
      <c r="K103" s="22">
        <f t="shared" si="275"/>
        <v>1050000</v>
      </c>
      <c r="L103" s="22">
        <f t="shared" si="275"/>
        <v>1200000.0000000002</v>
      </c>
      <c r="M103" s="22">
        <f t="shared" si="275"/>
        <v>1350000</v>
      </c>
      <c r="N103" s="22">
        <f t="shared" si="275"/>
        <v>1499999.9999999995</v>
      </c>
      <c r="P103" s="163"/>
      <c r="Q103" s="163"/>
      <c r="R103" s="20" t="s">
        <v>58</v>
      </c>
      <c r="S103" s="22">
        <f>S102</f>
        <v>149999.99999999997</v>
      </c>
      <c r="T103" s="22">
        <f>S103+T102</f>
        <v>300000</v>
      </c>
      <c r="U103" s="22">
        <f t="shared" ref="U103:AB103" si="276">T103+U102</f>
        <v>450000</v>
      </c>
      <c r="V103" s="22">
        <f t="shared" si="276"/>
        <v>600000</v>
      </c>
      <c r="W103" s="22">
        <f t="shared" si="276"/>
        <v>750000</v>
      </c>
      <c r="X103" s="22">
        <f t="shared" si="276"/>
        <v>900000</v>
      </c>
      <c r="Y103" s="22">
        <f t="shared" si="276"/>
        <v>1050000</v>
      </c>
      <c r="Z103" s="22">
        <f t="shared" si="276"/>
        <v>1200000.0000000002</v>
      </c>
      <c r="AA103" s="22">
        <f t="shared" si="276"/>
        <v>1350000</v>
      </c>
      <c r="AB103" s="22">
        <f t="shared" si="276"/>
        <v>1499999.9999999995</v>
      </c>
      <c r="AD103" s="163"/>
      <c r="AE103" s="163"/>
      <c r="AF103" s="20" t="s">
        <v>58</v>
      </c>
      <c r="AG103" s="22">
        <f>AG102</f>
        <v>149999.99999999997</v>
      </c>
      <c r="AH103" s="22">
        <f>AG103+AH102</f>
        <v>300000</v>
      </c>
      <c r="AI103" s="22">
        <f t="shared" ref="AI103:AP103" si="277">AH103+AI102</f>
        <v>450000</v>
      </c>
      <c r="AJ103" s="22">
        <f t="shared" si="277"/>
        <v>600000</v>
      </c>
      <c r="AK103" s="22">
        <f t="shared" si="277"/>
        <v>750000</v>
      </c>
      <c r="AL103" s="22">
        <f t="shared" si="277"/>
        <v>900000</v>
      </c>
      <c r="AM103" s="22">
        <f t="shared" si="277"/>
        <v>1050000</v>
      </c>
      <c r="AN103" s="22">
        <f t="shared" si="277"/>
        <v>1200000.0000000002</v>
      </c>
      <c r="AO103" s="22">
        <f t="shared" si="277"/>
        <v>1350000</v>
      </c>
      <c r="AP103" s="22">
        <f t="shared" si="277"/>
        <v>1499999.9999999995</v>
      </c>
      <c r="AR103" s="163"/>
      <c r="AS103" s="163"/>
      <c r="AT103" s="20" t="s">
        <v>58</v>
      </c>
      <c r="AU103" s="22">
        <f>AU102</f>
        <v>149999.99999999997</v>
      </c>
      <c r="AV103" s="22">
        <f>AU103+AV102</f>
        <v>300000</v>
      </c>
      <c r="AW103" s="22">
        <f t="shared" ref="AW103:BD103" si="278">AV103+AW102</f>
        <v>450000</v>
      </c>
      <c r="AX103" s="22">
        <f t="shared" si="278"/>
        <v>600000</v>
      </c>
      <c r="AY103" s="22">
        <f t="shared" si="278"/>
        <v>750000</v>
      </c>
      <c r="AZ103" s="22">
        <f t="shared" si="278"/>
        <v>900000</v>
      </c>
      <c r="BA103" s="22">
        <f t="shared" si="278"/>
        <v>1050000</v>
      </c>
      <c r="BB103" s="22">
        <f t="shared" si="278"/>
        <v>1200000.0000000002</v>
      </c>
      <c r="BC103" s="22">
        <f t="shared" si="278"/>
        <v>1350000</v>
      </c>
      <c r="BD103" s="22">
        <f t="shared" si="278"/>
        <v>1499999.9999999995</v>
      </c>
      <c r="BF103" s="163"/>
      <c r="BG103" s="163"/>
      <c r="BH103" s="20" t="s">
        <v>58</v>
      </c>
      <c r="BI103" s="22">
        <f>BI102</f>
        <v>149999.99999999997</v>
      </c>
      <c r="BJ103" s="22">
        <f>BI103+BJ102</f>
        <v>300000</v>
      </c>
      <c r="BK103" s="22">
        <f t="shared" ref="BK103:BR103" si="279">BJ103+BK102</f>
        <v>450000</v>
      </c>
      <c r="BL103" s="22">
        <f t="shared" si="279"/>
        <v>600000</v>
      </c>
      <c r="BM103" s="22">
        <f t="shared" si="279"/>
        <v>750000</v>
      </c>
      <c r="BN103" s="22">
        <f t="shared" si="279"/>
        <v>900000</v>
      </c>
      <c r="BO103" s="22">
        <f t="shared" si="279"/>
        <v>1050000</v>
      </c>
      <c r="BP103" s="22">
        <f t="shared" si="279"/>
        <v>1200000.0000000002</v>
      </c>
      <c r="BQ103" s="22">
        <f t="shared" si="279"/>
        <v>1350000</v>
      </c>
      <c r="BR103" s="22">
        <f t="shared" si="279"/>
        <v>1499999.9999999995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0.14999999999999997</v>
      </c>
      <c r="F104" s="17">
        <f>F98*F$16/$E$4-E104</f>
        <v>0.21000000000000002</v>
      </c>
      <c r="G104" s="17">
        <f>G98*G$16/$E$4-F104-E104</f>
        <v>0.29400000000000004</v>
      </c>
      <c r="H104" s="17">
        <f>H98*H$16/$E$4-G104-F104-E104</f>
        <v>0.41159999999999991</v>
      </c>
      <c r="I104" s="17">
        <f>I98*I$16/$E$4-H104-G104-F104-E104</f>
        <v>0.57624000000000009</v>
      </c>
      <c r="J104" s="17">
        <f>J98*J$16/$E$4-I104-H104-G104-F104-E104</f>
        <v>0.80673599999999968</v>
      </c>
      <c r="K104" s="17">
        <f>K98*K$16/$E$4-J104-I104-H104-G104-F104-E104</f>
        <v>1.1294304000000004</v>
      </c>
      <c r="L104" s="17">
        <f>L98*L$16/$E$4-K104-J104-I104-H104-G104-F104-E104</f>
        <v>1.5812025600000004</v>
      </c>
      <c r="M104" s="17">
        <f>M98*M$16/$E$4-L104-K104-J104-I104-H104-G104-F104-E104</f>
        <v>2.213683584</v>
      </c>
      <c r="N104" s="17">
        <f>N98*N$16/$E$4-M104-L104-K104-J104-I104-H104-G104-F104-E104</f>
        <v>3.0991570175999996</v>
      </c>
      <c r="P104" s="163"/>
      <c r="Q104" s="171" t="s">
        <v>44</v>
      </c>
      <c r="R104" s="16" t="s">
        <v>55</v>
      </c>
      <c r="S104" s="17">
        <f>S98*S$16/$E$4</f>
        <v>0.14999999999999997</v>
      </c>
      <c r="T104" s="17">
        <f>T98*T$16/$E$4-S104</f>
        <v>0.21000000000000002</v>
      </c>
      <c r="U104" s="17">
        <f>U98*U$16/$E$4-T104-S104</f>
        <v>0.29400000000000004</v>
      </c>
      <c r="V104" s="17">
        <f>V98*V$16/$E$4-U104-T104-S104</f>
        <v>0.41159999999999991</v>
      </c>
      <c r="W104" s="17">
        <f>W98*W$16/$E$4-V104-U104-T104-S104</f>
        <v>0.57624000000000009</v>
      </c>
      <c r="X104" s="17">
        <f>X98*X$16/$E$4-W104-V104-U104-T104-S104</f>
        <v>0.80673599999999968</v>
      </c>
      <c r="Y104" s="17">
        <f>Y98*Y$16/$E$4-X104-W104-V104-U104-T104-S104</f>
        <v>1.1294304000000004</v>
      </c>
      <c r="Z104" s="17">
        <f>Z98*Z$16/$E$4-Y104-X104-W104-V104-U104-T104-S104</f>
        <v>1.5812025600000004</v>
      </c>
      <c r="AA104" s="17">
        <f>AA98*AA$16/$E$4-Z104-Y104-X104-W104-V104-U104-T104-S104</f>
        <v>2.213683584</v>
      </c>
      <c r="AB104" s="17">
        <f>AB98*AB$16/$E$4-AA104-Z104-Y104-X104-W104-V104-U104-T104-S104</f>
        <v>3.0991570175999996</v>
      </c>
      <c r="AD104" s="163"/>
      <c r="AE104" s="171" t="s">
        <v>44</v>
      </c>
      <c r="AF104" s="16" t="s">
        <v>55</v>
      </c>
      <c r="AG104" s="17">
        <f>AG98*AG$16/$E$4</f>
        <v>0.14999999999999997</v>
      </c>
      <c r="AH104" s="17">
        <f>AH98*AH$16/$E$4-AG104</f>
        <v>0.21000000000000002</v>
      </c>
      <c r="AI104" s="17">
        <f>AI98*AI$16/$E$4-AH104-AG104</f>
        <v>0.29400000000000004</v>
      </c>
      <c r="AJ104" s="17">
        <f>AJ98*AJ$16/$E$4-AI104-AH104-AG104</f>
        <v>0.41159999999999991</v>
      </c>
      <c r="AK104" s="17">
        <f>AK98*AK$16/$E$4-AJ104-AI104-AH104-AG104</f>
        <v>0.57624000000000009</v>
      </c>
      <c r="AL104" s="17">
        <f>AL98*AL$16/$E$4-AK104-AJ104-AI104-AH104-AG104</f>
        <v>0.80673599999999968</v>
      </c>
      <c r="AM104" s="17">
        <f>AM98*AM$16/$E$4-AL104-AK104-AJ104-AI104-AH104-AG104</f>
        <v>1.1294304000000004</v>
      </c>
      <c r="AN104" s="17">
        <f>AN98*AN$16/$E$4-AM104-AL104-AK104-AJ104-AI104-AH104-AG104</f>
        <v>1.5812025600000004</v>
      </c>
      <c r="AO104" s="17">
        <f>AO98*AO$16/$E$4-AN104-AM104-AL104-AK104-AJ104-AI104-AH104-AG104</f>
        <v>2.213683584</v>
      </c>
      <c r="AP104" s="17">
        <f>AP98*AP$16/$E$4-AO104-AN104-AM104-AL104-AK104-AJ104-AI104-AH104-AG104</f>
        <v>3.0991570175999996</v>
      </c>
      <c r="AR104" s="163"/>
      <c r="AS104" s="171" t="s">
        <v>44</v>
      </c>
      <c r="AT104" s="16" t="s">
        <v>55</v>
      </c>
      <c r="AU104" s="17">
        <f>AU98*AU$16/$E$4</f>
        <v>0.14999999999999997</v>
      </c>
      <c r="AV104" s="17">
        <f>AV98*AV$16/$E$4-AU104</f>
        <v>0.21000000000000002</v>
      </c>
      <c r="AW104" s="17">
        <f>AW98*AW$16/$E$4-AV104-AU104</f>
        <v>0.29400000000000004</v>
      </c>
      <c r="AX104" s="17">
        <f>AX98*AX$16/$E$4-AW104-AV104-AU104</f>
        <v>0.41159999999999991</v>
      </c>
      <c r="AY104" s="17">
        <f>AY98*AY$16/$E$4-AX104-AW104-AV104-AU104</f>
        <v>0.57624000000000009</v>
      </c>
      <c r="AZ104" s="17">
        <f>AZ98*AZ$16/$E$4-AY104-AX104-AW104-AV104-AU104</f>
        <v>0.80673599999999968</v>
      </c>
      <c r="BA104" s="17">
        <f>BA98*BA$16/$E$4-AZ104-AY104-AX104-AW104-AV104-AU104</f>
        <v>1.1294304000000004</v>
      </c>
      <c r="BB104" s="17">
        <f>BB98*BB$16/$E$4-BA104-AZ104-AY104-AX104-AW104-AV104-AU104</f>
        <v>1.5812025600000004</v>
      </c>
      <c r="BC104" s="17">
        <f>BC98*BC$16/$E$4-BB104-BA104-AZ104-AY104-AX104-AW104-AV104-AU104</f>
        <v>2.213683584</v>
      </c>
      <c r="BD104" s="17">
        <f>BD98*BD$16/$E$4-BC104-BB104-BA104-AZ104-AY104-AX104-AW104-AV104-AU104</f>
        <v>3.0991570175999996</v>
      </c>
      <c r="BF104" s="163"/>
      <c r="BG104" s="171" t="s">
        <v>44</v>
      </c>
      <c r="BH104" s="16" t="s">
        <v>55</v>
      </c>
      <c r="BI104" s="17">
        <f>BI98*BI$16/$E$4</f>
        <v>0.14999999999999997</v>
      </c>
      <c r="BJ104" s="17">
        <f>BJ98*BJ$16/$E$4-BI104</f>
        <v>0.21000000000000002</v>
      </c>
      <c r="BK104" s="17">
        <f>BK98*BK$16/$E$4-BJ104-BI104</f>
        <v>0.29400000000000004</v>
      </c>
      <c r="BL104" s="17">
        <f>BL98*BL$16/$E$4-BK104-BJ104-BI104</f>
        <v>0.41159999999999991</v>
      </c>
      <c r="BM104" s="17">
        <f>BM98*BM$16/$E$4-BL104-BK104-BJ104-BI104</f>
        <v>0.57624000000000009</v>
      </c>
      <c r="BN104" s="17">
        <f>BN98*BN$16/$E$4-BM104-BL104-BK104-BJ104-BI104</f>
        <v>0.80673599999999968</v>
      </c>
      <c r="BO104" s="17">
        <f>BO98*BO$16/$E$4-BN104-BM104-BL104-BK104-BJ104-BI104</f>
        <v>1.1294304000000004</v>
      </c>
      <c r="BP104" s="17">
        <f>BP98*BP$16/$E$4-BO104-BN104-BM104-BL104-BK104-BJ104-BI104</f>
        <v>1.5812025600000004</v>
      </c>
      <c r="BQ104" s="17">
        <f>BQ98*BQ$16/$E$4-BP104-BO104-BN104-BM104-BL104-BK104-BJ104-BI104</f>
        <v>2.213683584</v>
      </c>
      <c r="BR104" s="17">
        <f>BR98*BR$16/$E$4-BQ104-BP104-BO104-BN104-BM104-BL104-BK104-BJ104-BI104</f>
        <v>3.0991570175999996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0.32836799999999999</v>
      </c>
      <c r="J105" s="18"/>
      <c r="K105" s="18"/>
      <c r="L105" s="18"/>
      <c r="M105" s="18"/>
      <c r="N105" s="18">
        <f>SUM(E104:N104)/10</f>
        <v>1.0472049561600001</v>
      </c>
      <c r="P105" s="163"/>
      <c r="Q105" s="165"/>
      <c r="R105" s="16" t="s">
        <v>56</v>
      </c>
      <c r="S105" s="18"/>
      <c r="T105" s="18"/>
      <c r="U105" s="18"/>
      <c r="V105" s="18"/>
      <c r="W105" s="18">
        <f>SUM(S104:W104)/5</f>
        <v>0.32836799999999999</v>
      </c>
      <c r="X105" s="18"/>
      <c r="Y105" s="18"/>
      <c r="Z105" s="18"/>
      <c r="AA105" s="18"/>
      <c r="AB105" s="18">
        <f>SUM(S104:AB104)/10</f>
        <v>1.0472049561600001</v>
      </c>
      <c r="AD105" s="163"/>
      <c r="AE105" s="165"/>
      <c r="AF105" s="16" t="s">
        <v>56</v>
      </c>
      <c r="AG105" s="18"/>
      <c r="AH105" s="18"/>
      <c r="AI105" s="18"/>
      <c r="AJ105" s="18"/>
      <c r="AK105" s="18">
        <f>SUM(AG104:AK104)/5</f>
        <v>0.32836799999999999</v>
      </c>
      <c r="AL105" s="18"/>
      <c r="AM105" s="18"/>
      <c r="AN105" s="18"/>
      <c r="AO105" s="18"/>
      <c r="AP105" s="18">
        <f>SUM(AG104:AP104)/10</f>
        <v>1.0472049561600001</v>
      </c>
      <c r="AR105" s="163"/>
      <c r="AS105" s="165"/>
      <c r="AT105" s="16" t="s">
        <v>56</v>
      </c>
      <c r="AU105" s="18"/>
      <c r="AV105" s="18"/>
      <c r="AW105" s="18"/>
      <c r="AX105" s="18"/>
      <c r="AY105" s="18">
        <f>SUM(AU104:AY104)/5</f>
        <v>0.32836799999999999</v>
      </c>
      <c r="AZ105" s="18"/>
      <c r="BA105" s="18"/>
      <c r="BB105" s="18"/>
      <c r="BC105" s="18"/>
      <c r="BD105" s="18">
        <f>SUM(AU104:BD104)/10</f>
        <v>1.0472049561600001</v>
      </c>
      <c r="BF105" s="163"/>
      <c r="BG105" s="165"/>
      <c r="BH105" s="16" t="s">
        <v>56</v>
      </c>
      <c r="BI105" s="18"/>
      <c r="BJ105" s="18"/>
      <c r="BK105" s="18"/>
      <c r="BL105" s="18"/>
      <c r="BM105" s="18">
        <f>SUM(BI104:BM104)/5</f>
        <v>0.32836799999999999</v>
      </c>
      <c r="BN105" s="18"/>
      <c r="BO105" s="18"/>
      <c r="BP105" s="18"/>
      <c r="BQ105" s="18"/>
      <c r="BR105" s="18">
        <f>SUM(BI104:BR104)/10</f>
        <v>1.0472049561600001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149999.99999999997</v>
      </c>
      <c r="F106" s="23">
        <f>F108-E108</f>
        <v>209999.99999999997</v>
      </c>
      <c r="G106" s="23">
        <f t="shared" ref="G106:N106" si="280">G108-F108</f>
        <v>294000.00000000006</v>
      </c>
      <c r="H106" s="23">
        <f t="shared" si="280"/>
        <v>411600</v>
      </c>
      <c r="I106" s="23">
        <f t="shared" si="280"/>
        <v>576240</v>
      </c>
      <c r="J106" s="23">
        <f t="shared" si="280"/>
        <v>806735.99999999953</v>
      </c>
      <c r="K106" s="23">
        <f t="shared" si="280"/>
        <v>1129430.4000000004</v>
      </c>
      <c r="L106" s="23">
        <f t="shared" si="280"/>
        <v>1581202.560000001</v>
      </c>
      <c r="M106" s="23">
        <f t="shared" si="280"/>
        <v>2213683.5839999998</v>
      </c>
      <c r="N106" s="23">
        <f t="shared" si="280"/>
        <v>3099157.017599999</v>
      </c>
      <c r="P106" s="163"/>
      <c r="Q106" s="163"/>
      <c r="R106" s="20" t="s">
        <v>57</v>
      </c>
      <c r="S106" s="23">
        <f>S108</f>
        <v>149999.99999999997</v>
      </c>
      <c r="T106" s="23">
        <f>T108-S108</f>
        <v>209999.99999999997</v>
      </c>
      <c r="U106" s="23">
        <f t="shared" ref="U106:AB106" si="281">U108-T108</f>
        <v>294000.00000000006</v>
      </c>
      <c r="V106" s="23">
        <f t="shared" si="281"/>
        <v>411600</v>
      </c>
      <c r="W106" s="23">
        <f t="shared" si="281"/>
        <v>576240</v>
      </c>
      <c r="X106" s="23">
        <f t="shared" si="281"/>
        <v>806735.99999999953</v>
      </c>
      <c r="Y106" s="23">
        <f t="shared" si="281"/>
        <v>1129430.4000000004</v>
      </c>
      <c r="Z106" s="23">
        <f t="shared" si="281"/>
        <v>1581202.560000001</v>
      </c>
      <c r="AA106" s="23">
        <f t="shared" si="281"/>
        <v>2213683.5839999998</v>
      </c>
      <c r="AB106" s="23">
        <f t="shared" si="281"/>
        <v>3099157.017599999</v>
      </c>
      <c r="AD106" s="163"/>
      <c r="AE106" s="163"/>
      <c r="AF106" s="20" t="s">
        <v>57</v>
      </c>
      <c r="AG106" s="23">
        <f>AG108</f>
        <v>149999.99999999997</v>
      </c>
      <c r="AH106" s="23">
        <f>AH108-AG108</f>
        <v>209999.99999999997</v>
      </c>
      <c r="AI106" s="23">
        <f t="shared" ref="AI106:AP106" si="282">AI108-AH108</f>
        <v>294000.00000000006</v>
      </c>
      <c r="AJ106" s="23">
        <f t="shared" si="282"/>
        <v>411600</v>
      </c>
      <c r="AK106" s="23">
        <f t="shared" si="282"/>
        <v>576240</v>
      </c>
      <c r="AL106" s="23">
        <f t="shared" si="282"/>
        <v>806735.99999999953</v>
      </c>
      <c r="AM106" s="23">
        <f t="shared" si="282"/>
        <v>1129430.4000000004</v>
      </c>
      <c r="AN106" s="23">
        <f t="shared" si="282"/>
        <v>1581202.560000001</v>
      </c>
      <c r="AO106" s="23">
        <f t="shared" si="282"/>
        <v>2213683.5839999998</v>
      </c>
      <c r="AP106" s="23">
        <f t="shared" si="282"/>
        <v>3099157.017599999</v>
      </c>
      <c r="AR106" s="163"/>
      <c r="AS106" s="163"/>
      <c r="AT106" s="20" t="s">
        <v>57</v>
      </c>
      <c r="AU106" s="23">
        <f>AU108</f>
        <v>149999.99999999997</v>
      </c>
      <c r="AV106" s="23">
        <f>AV108-AU108</f>
        <v>209999.99999999997</v>
      </c>
      <c r="AW106" s="23">
        <f t="shared" ref="AW106:BD106" si="283">AW108-AV108</f>
        <v>294000.00000000006</v>
      </c>
      <c r="AX106" s="23">
        <f t="shared" si="283"/>
        <v>411600</v>
      </c>
      <c r="AY106" s="23">
        <f t="shared" si="283"/>
        <v>576240</v>
      </c>
      <c r="AZ106" s="23">
        <f t="shared" si="283"/>
        <v>806735.99999999953</v>
      </c>
      <c r="BA106" s="23">
        <f t="shared" si="283"/>
        <v>1129430.4000000004</v>
      </c>
      <c r="BB106" s="23">
        <f t="shared" si="283"/>
        <v>1581202.560000001</v>
      </c>
      <c r="BC106" s="23">
        <f t="shared" si="283"/>
        <v>2213683.5839999998</v>
      </c>
      <c r="BD106" s="23">
        <f t="shared" si="283"/>
        <v>3099157.017599999</v>
      </c>
      <c r="BF106" s="163"/>
      <c r="BG106" s="163"/>
      <c r="BH106" s="20" t="s">
        <v>57</v>
      </c>
      <c r="BI106" s="23">
        <f>BI108</f>
        <v>149999.99999999997</v>
      </c>
      <c r="BJ106" s="23">
        <f>BJ108-BI108</f>
        <v>209999.99999999997</v>
      </c>
      <c r="BK106" s="23">
        <f t="shared" ref="BK106:BR106" si="284">BK108-BJ108</f>
        <v>294000.00000000006</v>
      </c>
      <c r="BL106" s="23">
        <f t="shared" si="284"/>
        <v>411600</v>
      </c>
      <c r="BM106" s="23">
        <f t="shared" si="284"/>
        <v>576240</v>
      </c>
      <c r="BN106" s="23">
        <f t="shared" si="284"/>
        <v>806735.99999999953</v>
      </c>
      <c r="BO106" s="23">
        <f t="shared" si="284"/>
        <v>1129430.4000000004</v>
      </c>
      <c r="BP106" s="23">
        <f t="shared" si="284"/>
        <v>1581202.560000001</v>
      </c>
      <c r="BQ106" s="23">
        <f t="shared" si="284"/>
        <v>2213683.5839999998</v>
      </c>
      <c r="BR106" s="23">
        <f t="shared" si="284"/>
        <v>3099157.017599999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328368</v>
      </c>
      <c r="J107" s="23"/>
      <c r="K107" s="23"/>
      <c r="L107" s="23"/>
      <c r="M107" s="23"/>
      <c r="N107" s="23">
        <f>SUM(E106:N106)/10</f>
        <v>1047204.9561599999</v>
      </c>
      <c r="P107" s="163"/>
      <c r="Q107" s="163"/>
      <c r="R107" s="20" t="s">
        <v>59</v>
      </c>
      <c r="S107" s="23"/>
      <c r="T107" s="23"/>
      <c r="U107" s="23"/>
      <c r="V107" s="23"/>
      <c r="W107" s="23">
        <f>SUM(S106:W106)/5</f>
        <v>328368</v>
      </c>
      <c r="X107" s="23"/>
      <c r="Y107" s="23"/>
      <c r="Z107" s="23"/>
      <c r="AA107" s="23"/>
      <c r="AB107" s="23">
        <f>SUM(S106:AB106)/10</f>
        <v>1047204.9561599999</v>
      </c>
      <c r="AD107" s="163"/>
      <c r="AE107" s="163"/>
      <c r="AF107" s="20" t="s">
        <v>59</v>
      </c>
      <c r="AG107" s="23"/>
      <c r="AH107" s="23"/>
      <c r="AI107" s="23"/>
      <c r="AJ107" s="23"/>
      <c r="AK107" s="23">
        <f>SUM(AG106:AK106)/5</f>
        <v>328368</v>
      </c>
      <c r="AL107" s="23"/>
      <c r="AM107" s="23"/>
      <c r="AN107" s="23"/>
      <c r="AO107" s="23"/>
      <c r="AP107" s="23">
        <f>SUM(AG106:AP106)/10</f>
        <v>1047204.9561599999</v>
      </c>
      <c r="AR107" s="163"/>
      <c r="AS107" s="163"/>
      <c r="AT107" s="20" t="s">
        <v>59</v>
      </c>
      <c r="AU107" s="23"/>
      <c r="AV107" s="23"/>
      <c r="AW107" s="23"/>
      <c r="AX107" s="23"/>
      <c r="AY107" s="23">
        <f>SUM(AU106:AY106)/5</f>
        <v>328368</v>
      </c>
      <c r="AZ107" s="23"/>
      <c r="BA107" s="23"/>
      <c r="BB107" s="23"/>
      <c r="BC107" s="23"/>
      <c r="BD107" s="23">
        <f>SUM(AU106:BD106)/10</f>
        <v>1047204.9561599999</v>
      </c>
      <c r="BF107" s="163"/>
      <c r="BG107" s="163"/>
      <c r="BH107" s="20" t="s">
        <v>59</v>
      </c>
      <c r="BI107" s="23"/>
      <c r="BJ107" s="23"/>
      <c r="BK107" s="23"/>
      <c r="BL107" s="23"/>
      <c r="BM107" s="23">
        <f>SUM(BI106:BM106)/5</f>
        <v>328368</v>
      </c>
      <c r="BN107" s="23"/>
      <c r="BO107" s="23"/>
      <c r="BP107" s="23"/>
      <c r="BQ107" s="23"/>
      <c r="BR107" s="23">
        <f>SUM(BI106:BR106)/10</f>
        <v>1047204.9561599999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149999.99999999997</v>
      </c>
      <c r="F108" s="22">
        <f t="shared" ref="F108:N108" si="285">F100*F$16</f>
        <v>359999.99999999994</v>
      </c>
      <c r="G108" s="22">
        <f t="shared" si="285"/>
        <v>654000</v>
      </c>
      <c r="H108" s="22">
        <f t="shared" si="285"/>
        <v>1065600</v>
      </c>
      <c r="I108" s="22">
        <f t="shared" si="285"/>
        <v>1641840</v>
      </c>
      <c r="J108" s="22">
        <f t="shared" si="285"/>
        <v>2448575.9999999995</v>
      </c>
      <c r="K108" s="22">
        <f t="shared" si="285"/>
        <v>3578006.4</v>
      </c>
      <c r="L108" s="22">
        <f t="shared" si="285"/>
        <v>5159208.9600000009</v>
      </c>
      <c r="M108" s="22">
        <f t="shared" si="285"/>
        <v>7372892.5440000007</v>
      </c>
      <c r="N108" s="22">
        <f t="shared" si="285"/>
        <v>10472049.5616</v>
      </c>
      <c r="P108" s="163"/>
      <c r="Q108" s="163"/>
      <c r="R108" s="20" t="s">
        <v>58</v>
      </c>
      <c r="S108" s="22">
        <f>S100*S$16</f>
        <v>149999.99999999997</v>
      </c>
      <c r="T108" s="22">
        <f t="shared" ref="T108:AB108" si="286">T100*T$16</f>
        <v>359999.99999999994</v>
      </c>
      <c r="U108" s="22">
        <f t="shared" si="286"/>
        <v>654000</v>
      </c>
      <c r="V108" s="22">
        <f t="shared" si="286"/>
        <v>1065600</v>
      </c>
      <c r="W108" s="22">
        <f t="shared" si="286"/>
        <v>1641840</v>
      </c>
      <c r="X108" s="22">
        <f t="shared" si="286"/>
        <v>2448575.9999999995</v>
      </c>
      <c r="Y108" s="22">
        <f t="shared" si="286"/>
        <v>3578006.4</v>
      </c>
      <c r="Z108" s="22">
        <f t="shared" si="286"/>
        <v>5159208.9600000009</v>
      </c>
      <c r="AA108" s="22">
        <f t="shared" si="286"/>
        <v>7372892.5440000007</v>
      </c>
      <c r="AB108" s="22">
        <f t="shared" si="286"/>
        <v>10472049.5616</v>
      </c>
      <c r="AD108" s="163"/>
      <c r="AE108" s="163"/>
      <c r="AF108" s="20" t="s">
        <v>58</v>
      </c>
      <c r="AG108" s="22">
        <f>AG100*AG$16</f>
        <v>149999.99999999997</v>
      </c>
      <c r="AH108" s="22">
        <f t="shared" ref="AH108:AP108" si="287">AH100*AH$16</f>
        <v>359999.99999999994</v>
      </c>
      <c r="AI108" s="22">
        <f t="shared" si="287"/>
        <v>654000</v>
      </c>
      <c r="AJ108" s="22">
        <f t="shared" si="287"/>
        <v>1065600</v>
      </c>
      <c r="AK108" s="22">
        <f t="shared" si="287"/>
        <v>1641840</v>
      </c>
      <c r="AL108" s="22">
        <f t="shared" si="287"/>
        <v>2448575.9999999995</v>
      </c>
      <c r="AM108" s="22">
        <f t="shared" si="287"/>
        <v>3578006.4</v>
      </c>
      <c r="AN108" s="22">
        <f t="shared" si="287"/>
        <v>5159208.9600000009</v>
      </c>
      <c r="AO108" s="22">
        <f t="shared" si="287"/>
        <v>7372892.5440000007</v>
      </c>
      <c r="AP108" s="22">
        <f t="shared" si="287"/>
        <v>10472049.5616</v>
      </c>
      <c r="AR108" s="163"/>
      <c r="AS108" s="163"/>
      <c r="AT108" s="20" t="s">
        <v>58</v>
      </c>
      <c r="AU108" s="22">
        <f>AU100*AU$16</f>
        <v>149999.99999999997</v>
      </c>
      <c r="AV108" s="22">
        <f t="shared" ref="AV108:BD108" si="288">AV100*AV$16</f>
        <v>359999.99999999994</v>
      </c>
      <c r="AW108" s="22">
        <f t="shared" si="288"/>
        <v>654000</v>
      </c>
      <c r="AX108" s="22">
        <f t="shared" si="288"/>
        <v>1065600</v>
      </c>
      <c r="AY108" s="22">
        <f t="shared" si="288"/>
        <v>1641840</v>
      </c>
      <c r="AZ108" s="22">
        <f t="shared" si="288"/>
        <v>2448575.9999999995</v>
      </c>
      <c r="BA108" s="22">
        <f t="shared" si="288"/>
        <v>3578006.4</v>
      </c>
      <c r="BB108" s="22">
        <f t="shared" si="288"/>
        <v>5159208.9600000009</v>
      </c>
      <c r="BC108" s="22">
        <f t="shared" si="288"/>
        <v>7372892.5440000007</v>
      </c>
      <c r="BD108" s="22">
        <f t="shared" si="288"/>
        <v>10472049.5616</v>
      </c>
      <c r="BF108" s="163"/>
      <c r="BG108" s="163"/>
      <c r="BH108" s="20" t="s">
        <v>58</v>
      </c>
      <c r="BI108" s="22">
        <f>BI100*BI$16</f>
        <v>149999.99999999997</v>
      </c>
      <c r="BJ108" s="22">
        <f t="shared" ref="BJ108:BR108" si="289">BJ100*BJ$16</f>
        <v>359999.99999999994</v>
      </c>
      <c r="BK108" s="22">
        <f t="shared" si="289"/>
        <v>654000</v>
      </c>
      <c r="BL108" s="22">
        <f t="shared" si="289"/>
        <v>1065600</v>
      </c>
      <c r="BM108" s="22">
        <f t="shared" si="289"/>
        <v>1641840</v>
      </c>
      <c r="BN108" s="22">
        <f t="shared" si="289"/>
        <v>2448575.9999999995</v>
      </c>
      <c r="BO108" s="22">
        <f t="shared" si="289"/>
        <v>3578006.4</v>
      </c>
      <c r="BP108" s="22">
        <f t="shared" si="289"/>
        <v>5159208.9600000009</v>
      </c>
      <c r="BQ108" s="22">
        <f t="shared" si="289"/>
        <v>7372892.5440000007</v>
      </c>
      <c r="BR108" s="22">
        <f t="shared" si="289"/>
        <v>10472049.5616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4.821428571428572E-3</v>
      </c>
      <c r="F109" s="17">
        <f t="shared" ref="F109:N109" si="290">F$26*$D94</f>
        <v>4.5153061224489791E-3</v>
      </c>
      <c r="G109" s="17">
        <f t="shared" si="290"/>
        <v>4.2966472303206998E-3</v>
      </c>
      <c r="H109" s="17">
        <f t="shared" si="290"/>
        <v>4.1404623073719284E-3</v>
      </c>
      <c r="I109" s="17">
        <f t="shared" si="290"/>
        <v>4.028901648122806E-3</v>
      </c>
      <c r="J109" s="17">
        <f t="shared" si="290"/>
        <v>3.9492154629448611E-3</v>
      </c>
      <c r="K109" s="17">
        <f t="shared" si="290"/>
        <v>3.8922967592463294E-3</v>
      </c>
      <c r="L109" s="17">
        <f t="shared" si="290"/>
        <v>3.8516405423188065E-3</v>
      </c>
      <c r="M109" s="17">
        <f t="shared" si="290"/>
        <v>3.8226003873705764E-3</v>
      </c>
      <c r="N109" s="17">
        <f t="shared" si="290"/>
        <v>3.8018574195504118E-3</v>
      </c>
      <c r="P109" s="163" t="s">
        <v>17</v>
      </c>
      <c r="Q109" s="165" t="s">
        <v>41</v>
      </c>
      <c r="R109" s="16" t="s">
        <v>55</v>
      </c>
      <c r="S109" s="17">
        <f>S$26*$D94</f>
        <v>4.821428571428572E-3</v>
      </c>
      <c r="T109" s="17">
        <f t="shared" ref="T109:AB109" si="291">T$26*$D94</f>
        <v>4.5153061224489791E-3</v>
      </c>
      <c r="U109" s="17">
        <f t="shared" si="291"/>
        <v>4.2966472303206998E-3</v>
      </c>
      <c r="V109" s="17">
        <f t="shared" si="291"/>
        <v>4.1404623073719284E-3</v>
      </c>
      <c r="W109" s="17">
        <f t="shared" si="291"/>
        <v>4.028901648122806E-3</v>
      </c>
      <c r="X109" s="17">
        <f t="shared" si="291"/>
        <v>3.9492154629448611E-3</v>
      </c>
      <c r="Y109" s="17">
        <f t="shared" si="291"/>
        <v>3.8922967592463294E-3</v>
      </c>
      <c r="Z109" s="17">
        <f t="shared" si="291"/>
        <v>3.8516405423188065E-3</v>
      </c>
      <c r="AA109" s="17">
        <f t="shared" si="291"/>
        <v>3.8226003873705764E-3</v>
      </c>
      <c r="AB109" s="17">
        <f t="shared" si="291"/>
        <v>3.8018574195504118E-3</v>
      </c>
      <c r="AD109" s="163" t="s">
        <v>17</v>
      </c>
      <c r="AE109" s="165" t="s">
        <v>41</v>
      </c>
      <c r="AF109" s="16" t="s">
        <v>55</v>
      </c>
      <c r="AG109" s="17">
        <f>AG$26*$D94</f>
        <v>4.821428571428572E-3</v>
      </c>
      <c r="AH109" s="17">
        <f t="shared" ref="AH109:AP109" si="292">AH$26*$D94</f>
        <v>4.5153061224489791E-3</v>
      </c>
      <c r="AI109" s="17">
        <f t="shared" si="292"/>
        <v>4.2966472303206998E-3</v>
      </c>
      <c r="AJ109" s="17">
        <f t="shared" si="292"/>
        <v>4.1404623073719284E-3</v>
      </c>
      <c r="AK109" s="17">
        <f t="shared" si="292"/>
        <v>4.028901648122806E-3</v>
      </c>
      <c r="AL109" s="17">
        <f t="shared" si="292"/>
        <v>3.9492154629448611E-3</v>
      </c>
      <c r="AM109" s="17">
        <f t="shared" si="292"/>
        <v>3.8922967592463294E-3</v>
      </c>
      <c r="AN109" s="17">
        <f t="shared" si="292"/>
        <v>3.8516405423188065E-3</v>
      </c>
      <c r="AO109" s="17">
        <f t="shared" si="292"/>
        <v>3.8226003873705764E-3</v>
      </c>
      <c r="AP109" s="17">
        <f t="shared" si="292"/>
        <v>3.8018574195504118E-3</v>
      </c>
      <c r="AR109" s="163" t="s">
        <v>17</v>
      </c>
      <c r="AS109" s="165" t="s">
        <v>41</v>
      </c>
      <c r="AT109" s="16" t="s">
        <v>55</v>
      </c>
      <c r="AU109" s="17">
        <f>AU$26*$D94</f>
        <v>4.821428571428572E-3</v>
      </c>
      <c r="AV109" s="17">
        <f t="shared" ref="AV109:BD109" si="293">AV$26*$D94</f>
        <v>4.5153061224489791E-3</v>
      </c>
      <c r="AW109" s="17">
        <f t="shared" si="293"/>
        <v>4.2966472303206998E-3</v>
      </c>
      <c r="AX109" s="17">
        <f t="shared" si="293"/>
        <v>4.1404623073719284E-3</v>
      </c>
      <c r="AY109" s="17">
        <f t="shared" si="293"/>
        <v>4.028901648122806E-3</v>
      </c>
      <c r="AZ109" s="17">
        <f t="shared" si="293"/>
        <v>3.9492154629448611E-3</v>
      </c>
      <c r="BA109" s="17">
        <f t="shared" si="293"/>
        <v>3.8922967592463294E-3</v>
      </c>
      <c r="BB109" s="17">
        <f t="shared" si="293"/>
        <v>3.8516405423188065E-3</v>
      </c>
      <c r="BC109" s="17">
        <f t="shared" si="293"/>
        <v>3.8226003873705764E-3</v>
      </c>
      <c r="BD109" s="17">
        <f t="shared" si="293"/>
        <v>3.8018574195504118E-3</v>
      </c>
      <c r="BF109" s="163" t="s">
        <v>17</v>
      </c>
      <c r="BG109" s="165" t="s">
        <v>41</v>
      </c>
      <c r="BH109" s="16" t="s">
        <v>55</v>
      </c>
      <c r="BI109" s="17">
        <f>BI$26*$D94</f>
        <v>4.821428571428572E-3</v>
      </c>
      <c r="BJ109" s="17">
        <f t="shared" ref="BJ109:BR109" si="294">BJ$26*$D94</f>
        <v>4.5153061224489791E-3</v>
      </c>
      <c r="BK109" s="17">
        <f t="shared" si="294"/>
        <v>4.2966472303206998E-3</v>
      </c>
      <c r="BL109" s="17">
        <f t="shared" si="294"/>
        <v>4.1404623073719284E-3</v>
      </c>
      <c r="BM109" s="17">
        <f t="shared" si="294"/>
        <v>4.028901648122806E-3</v>
      </c>
      <c r="BN109" s="17">
        <f t="shared" si="294"/>
        <v>3.9492154629448611E-3</v>
      </c>
      <c r="BO109" s="17">
        <f t="shared" si="294"/>
        <v>3.8922967592463294E-3</v>
      </c>
      <c r="BP109" s="17">
        <f t="shared" si="294"/>
        <v>3.8516405423188065E-3</v>
      </c>
      <c r="BQ109" s="17">
        <f t="shared" si="294"/>
        <v>3.8226003873705764E-3</v>
      </c>
      <c r="BR109" s="17">
        <f t="shared" si="294"/>
        <v>3.8018574195504118E-3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4.360549175938597E-3</v>
      </c>
      <c r="J110" s="18"/>
      <c r="K110" s="18"/>
      <c r="L110" s="18"/>
      <c r="M110" s="18"/>
      <c r="N110" s="18">
        <f>SUM(E109:N109)/10</f>
        <v>4.1120356451123975E-3</v>
      </c>
      <c r="P110" s="163"/>
      <c r="Q110" s="165"/>
      <c r="R110" s="16" t="s">
        <v>56</v>
      </c>
      <c r="S110" s="17"/>
      <c r="T110" s="17"/>
      <c r="U110" s="17"/>
      <c r="V110" s="17"/>
      <c r="W110" s="100">
        <f>SUM(S109:W109)/5</f>
        <v>4.360549175938597E-3</v>
      </c>
      <c r="X110" s="18"/>
      <c r="Y110" s="18"/>
      <c r="Z110" s="18"/>
      <c r="AA110" s="18"/>
      <c r="AB110" s="18">
        <f>SUM(S109:AB109)/10</f>
        <v>4.1120356451123975E-3</v>
      </c>
      <c r="AD110" s="163"/>
      <c r="AE110" s="165"/>
      <c r="AF110" s="16" t="s">
        <v>56</v>
      </c>
      <c r="AG110" s="17"/>
      <c r="AH110" s="17"/>
      <c r="AI110" s="17"/>
      <c r="AJ110" s="17"/>
      <c r="AK110" s="100">
        <f>SUM(AG109:AK109)/5</f>
        <v>4.360549175938597E-3</v>
      </c>
      <c r="AL110" s="18"/>
      <c r="AM110" s="18"/>
      <c r="AN110" s="18"/>
      <c r="AO110" s="18"/>
      <c r="AP110" s="18">
        <f>SUM(AG109:AP109)/10</f>
        <v>4.1120356451123975E-3</v>
      </c>
      <c r="AR110" s="163"/>
      <c r="AS110" s="165"/>
      <c r="AT110" s="16" t="s">
        <v>56</v>
      </c>
      <c r="AU110" s="17"/>
      <c r="AV110" s="17"/>
      <c r="AW110" s="17"/>
      <c r="AX110" s="17"/>
      <c r="AY110" s="100">
        <f>SUM(AU109:AY109)/5</f>
        <v>4.360549175938597E-3</v>
      </c>
      <c r="AZ110" s="18"/>
      <c r="BA110" s="18"/>
      <c r="BB110" s="18"/>
      <c r="BC110" s="18"/>
      <c r="BD110" s="18">
        <f>SUM(AU109:BD109)/10</f>
        <v>4.1120356451123975E-3</v>
      </c>
      <c r="BF110" s="163"/>
      <c r="BG110" s="165"/>
      <c r="BH110" s="16" t="s">
        <v>56</v>
      </c>
      <c r="BI110" s="17"/>
      <c r="BJ110" s="17"/>
      <c r="BK110" s="17"/>
      <c r="BL110" s="17"/>
      <c r="BM110" s="100">
        <f>SUM(BI109:BM109)/5</f>
        <v>4.360549175938597E-3</v>
      </c>
      <c r="BN110" s="18"/>
      <c r="BO110" s="18"/>
      <c r="BP110" s="18"/>
      <c r="BQ110" s="18"/>
      <c r="BR110" s="18">
        <f>SUM(BI109:BR109)/10</f>
        <v>4.1120356451123975E-3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295">E$28*$D94</f>
        <v>4.821428571428572E-3</v>
      </c>
      <c r="F111" s="17">
        <f t="shared" si="295"/>
        <v>9.3367346938775519E-3</v>
      </c>
      <c r="G111" s="17">
        <f t="shared" si="295"/>
        <v>1.3633381924198251E-2</v>
      </c>
      <c r="H111" s="17">
        <f t="shared" si="295"/>
        <v>1.777384423157018E-2</v>
      </c>
      <c r="I111" s="17">
        <f t="shared" si="295"/>
        <v>2.1802745879692987E-2</v>
      </c>
      <c r="J111" s="17">
        <f t="shared" si="295"/>
        <v>2.5751961342637845E-2</v>
      </c>
      <c r="K111" s="17">
        <f t="shared" si="295"/>
        <v>2.9644258101884174E-2</v>
      </c>
      <c r="L111" s="17">
        <f t="shared" si="295"/>
        <v>3.3495898644202979E-2</v>
      </c>
      <c r="M111" s="17">
        <f t="shared" si="295"/>
        <v>3.7318499031573554E-2</v>
      </c>
      <c r="N111" s="17">
        <f t="shared" si="295"/>
        <v>4.1120356451123968E-2</v>
      </c>
      <c r="P111" s="163"/>
      <c r="Q111" s="165"/>
      <c r="R111" s="16" t="s">
        <v>53</v>
      </c>
      <c r="S111" s="17">
        <f t="shared" ref="S111:AB111" si="296">S$28*$D94</f>
        <v>4.821428571428572E-3</v>
      </c>
      <c r="T111" s="17">
        <f t="shared" si="296"/>
        <v>9.3367346938775519E-3</v>
      </c>
      <c r="U111" s="17">
        <f t="shared" si="296"/>
        <v>1.3633381924198251E-2</v>
      </c>
      <c r="V111" s="17">
        <f t="shared" si="296"/>
        <v>1.777384423157018E-2</v>
      </c>
      <c r="W111" s="17">
        <f t="shared" si="296"/>
        <v>2.1802745879692987E-2</v>
      </c>
      <c r="X111" s="17">
        <f t="shared" si="296"/>
        <v>2.5751961342637845E-2</v>
      </c>
      <c r="Y111" s="17">
        <f t="shared" si="296"/>
        <v>2.9644258101884174E-2</v>
      </c>
      <c r="Z111" s="17">
        <f t="shared" si="296"/>
        <v>3.3495898644202979E-2</v>
      </c>
      <c r="AA111" s="17">
        <f t="shared" si="296"/>
        <v>3.7318499031573554E-2</v>
      </c>
      <c r="AB111" s="17">
        <f t="shared" si="296"/>
        <v>4.1120356451123968E-2</v>
      </c>
      <c r="AD111" s="163"/>
      <c r="AE111" s="165"/>
      <c r="AF111" s="16" t="s">
        <v>53</v>
      </c>
      <c r="AG111" s="17">
        <f t="shared" ref="AG111:AP111" si="297">AG$28*$D94</f>
        <v>4.821428571428572E-3</v>
      </c>
      <c r="AH111" s="17">
        <f t="shared" si="297"/>
        <v>9.3367346938775519E-3</v>
      </c>
      <c r="AI111" s="17">
        <f t="shared" si="297"/>
        <v>1.3633381924198251E-2</v>
      </c>
      <c r="AJ111" s="17">
        <f t="shared" si="297"/>
        <v>1.777384423157018E-2</v>
      </c>
      <c r="AK111" s="17">
        <f t="shared" si="297"/>
        <v>2.1802745879692987E-2</v>
      </c>
      <c r="AL111" s="17">
        <f t="shared" si="297"/>
        <v>2.5751961342637845E-2</v>
      </c>
      <c r="AM111" s="17">
        <f t="shared" si="297"/>
        <v>2.9644258101884174E-2</v>
      </c>
      <c r="AN111" s="17">
        <f t="shared" si="297"/>
        <v>3.3495898644202979E-2</v>
      </c>
      <c r="AO111" s="17">
        <f t="shared" si="297"/>
        <v>3.7318499031573554E-2</v>
      </c>
      <c r="AP111" s="17">
        <f t="shared" si="297"/>
        <v>4.1120356451123968E-2</v>
      </c>
      <c r="AR111" s="163"/>
      <c r="AS111" s="165"/>
      <c r="AT111" s="16" t="s">
        <v>53</v>
      </c>
      <c r="AU111" s="17">
        <f t="shared" ref="AU111:BD111" si="298">AU$28*$D94</f>
        <v>4.821428571428572E-3</v>
      </c>
      <c r="AV111" s="17">
        <f t="shared" si="298"/>
        <v>9.3367346938775519E-3</v>
      </c>
      <c r="AW111" s="17">
        <f t="shared" si="298"/>
        <v>1.3633381924198251E-2</v>
      </c>
      <c r="AX111" s="17">
        <f t="shared" si="298"/>
        <v>1.777384423157018E-2</v>
      </c>
      <c r="AY111" s="17">
        <f t="shared" si="298"/>
        <v>2.1802745879692987E-2</v>
      </c>
      <c r="AZ111" s="17">
        <f t="shared" si="298"/>
        <v>2.5751961342637845E-2</v>
      </c>
      <c r="BA111" s="17">
        <f t="shared" si="298"/>
        <v>2.9644258101884174E-2</v>
      </c>
      <c r="BB111" s="17">
        <f t="shared" si="298"/>
        <v>3.3495898644202979E-2</v>
      </c>
      <c r="BC111" s="17">
        <f t="shared" si="298"/>
        <v>3.7318499031573554E-2</v>
      </c>
      <c r="BD111" s="17">
        <f t="shared" si="298"/>
        <v>4.1120356451123968E-2</v>
      </c>
      <c r="BF111" s="163"/>
      <c r="BG111" s="165"/>
      <c r="BH111" s="16" t="s">
        <v>53</v>
      </c>
      <c r="BI111" s="17">
        <f t="shared" ref="BI111:BR111" si="299">BI$28*$D94</f>
        <v>4.821428571428572E-3</v>
      </c>
      <c r="BJ111" s="17">
        <f t="shared" si="299"/>
        <v>9.3367346938775519E-3</v>
      </c>
      <c r="BK111" s="17">
        <f t="shared" si="299"/>
        <v>1.3633381924198251E-2</v>
      </c>
      <c r="BL111" s="17">
        <f t="shared" si="299"/>
        <v>1.777384423157018E-2</v>
      </c>
      <c r="BM111" s="17">
        <f t="shared" si="299"/>
        <v>2.1802745879692987E-2</v>
      </c>
      <c r="BN111" s="17">
        <f t="shared" si="299"/>
        <v>2.5751961342637845E-2</v>
      </c>
      <c r="BO111" s="17">
        <f t="shared" si="299"/>
        <v>2.9644258101884174E-2</v>
      </c>
      <c r="BP111" s="17">
        <f t="shared" si="299"/>
        <v>3.3495898644202979E-2</v>
      </c>
      <c r="BQ111" s="17">
        <f t="shared" si="299"/>
        <v>3.7318499031573554E-2</v>
      </c>
      <c r="BR111" s="17">
        <f t="shared" si="299"/>
        <v>4.1120356451123968E-2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300">10*E109</f>
        <v>4.8214285714285723E-2</v>
      </c>
      <c r="F112" s="21">
        <f t="shared" si="300"/>
        <v>4.5153061224489789E-2</v>
      </c>
      <c r="G112" s="21">
        <f t="shared" si="300"/>
        <v>4.2966472303207E-2</v>
      </c>
      <c r="H112" s="21">
        <f t="shared" si="300"/>
        <v>4.1404623073719282E-2</v>
      </c>
      <c r="I112" s="21">
        <f t="shared" si="300"/>
        <v>4.0289016481228061E-2</v>
      </c>
      <c r="J112" s="21">
        <f t="shared" si="300"/>
        <v>3.9492154629448613E-2</v>
      </c>
      <c r="K112" s="21">
        <f t="shared" si="300"/>
        <v>3.8922967592463296E-2</v>
      </c>
      <c r="L112" s="21">
        <f t="shared" si="300"/>
        <v>3.8516405423188065E-2</v>
      </c>
      <c r="M112" s="21">
        <f t="shared" si="300"/>
        <v>3.8226003873705762E-2</v>
      </c>
      <c r="N112" s="21">
        <f t="shared" si="300"/>
        <v>3.8018574195504119E-2</v>
      </c>
      <c r="P112" s="163"/>
      <c r="Q112" s="163"/>
      <c r="R112" s="20" t="s">
        <v>57</v>
      </c>
      <c r="S112" s="21">
        <f t="shared" ref="S112:AB112" si="301">10*S109</f>
        <v>4.8214285714285723E-2</v>
      </c>
      <c r="T112" s="21">
        <f t="shared" si="301"/>
        <v>4.5153061224489789E-2</v>
      </c>
      <c r="U112" s="21">
        <f t="shared" si="301"/>
        <v>4.2966472303207E-2</v>
      </c>
      <c r="V112" s="21">
        <f t="shared" si="301"/>
        <v>4.1404623073719282E-2</v>
      </c>
      <c r="W112" s="21">
        <f t="shared" si="301"/>
        <v>4.0289016481228061E-2</v>
      </c>
      <c r="X112" s="21">
        <f t="shared" si="301"/>
        <v>3.9492154629448613E-2</v>
      </c>
      <c r="Y112" s="21">
        <f t="shared" si="301"/>
        <v>3.8922967592463296E-2</v>
      </c>
      <c r="Z112" s="21">
        <f t="shared" si="301"/>
        <v>3.8516405423188065E-2</v>
      </c>
      <c r="AA112" s="21">
        <f t="shared" si="301"/>
        <v>3.8226003873705762E-2</v>
      </c>
      <c r="AB112" s="21">
        <f t="shared" si="301"/>
        <v>3.8018574195504119E-2</v>
      </c>
      <c r="AD112" s="163"/>
      <c r="AE112" s="163"/>
      <c r="AF112" s="20" t="s">
        <v>57</v>
      </c>
      <c r="AG112" s="21">
        <f t="shared" ref="AG112:AP112" si="302">10*AG109</f>
        <v>4.8214285714285723E-2</v>
      </c>
      <c r="AH112" s="21">
        <f t="shared" si="302"/>
        <v>4.5153061224489789E-2</v>
      </c>
      <c r="AI112" s="21">
        <f t="shared" si="302"/>
        <v>4.2966472303207E-2</v>
      </c>
      <c r="AJ112" s="21">
        <f t="shared" si="302"/>
        <v>4.1404623073719282E-2</v>
      </c>
      <c r="AK112" s="21">
        <f t="shared" si="302"/>
        <v>4.0289016481228061E-2</v>
      </c>
      <c r="AL112" s="21">
        <f t="shared" si="302"/>
        <v>3.9492154629448613E-2</v>
      </c>
      <c r="AM112" s="21">
        <f t="shared" si="302"/>
        <v>3.8922967592463296E-2</v>
      </c>
      <c r="AN112" s="21">
        <f t="shared" si="302"/>
        <v>3.8516405423188065E-2</v>
      </c>
      <c r="AO112" s="21">
        <f t="shared" si="302"/>
        <v>3.8226003873705762E-2</v>
      </c>
      <c r="AP112" s="21">
        <f t="shared" si="302"/>
        <v>3.8018574195504119E-2</v>
      </c>
      <c r="AR112" s="163"/>
      <c r="AS112" s="163"/>
      <c r="AT112" s="20" t="s">
        <v>57</v>
      </c>
      <c r="AU112" s="21">
        <f t="shared" ref="AU112:BD112" si="303">10*AU109</f>
        <v>4.8214285714285723E-2</v>
      </c>
      <c r="AV112" s="21">
        <f t="shared" si="303"/>
        <v>4.5153061224489789E-2</v>
      </c>
      <c r="AW112" s="21">
        <f t="shared" si="303"/>
        <v>4.2966472303207E-2</v>
      </c>
      <c r="AX112" s="21">
        <f t="shared" si="303"/>
        <v>4.1404623073719282E-2</v>
      </c>
      <c r="AY112" s="21">
        <f t="shared" si="303"/>
        <v>4.0289016481228061E-2</v>
      </c>
      <c r="AZ112" s="21">
        <f t="shared" si="303"/>
        <v>3.9492154629448613E-2</v>
      </c>
      <c r="BA112" s="21">
        <f t="shared" si="303"/>
        <v>3.8922967592463296E-2</v>
      </c>
      <c r="BB112" s="21">
        <f t="shared" si="303"/>
        <v>3.8516405423188065E-2</v>
      </c>
      <c r="BC112" s="21">
        <f t="shared" si="303"/>
        <v>3.8226003873705762E-2</v>
      </c>
      <c r="BD112" s="21">
        <f t="shared" si="303"/>
        <v>3.8018574195504119E-2</v>
      </c>
      <c r="BF112" s="163"/>
      <c r="BG112" s="163"/>
      <c r="BH112" s="20" t="s">
        <v>57</v>
      </c>
      <c r="BI112" s="21">
        <f t="shared" ref="BI112:BR112" si="304">10*BI109</f>
        <v>4.8214285714285723E-2</v>
      </c>
      <c r="BJ112" s="21">
        <f t="shared" si="304"/>
        <v>4.5153061224489789E-2</v>
      </c>
      <c r="BK112" s="21">
        <f t="shared" si="304"/>
        <v>4.2966472303207E-2</v>
      </c>
      <c r="BL112" s="21">
        <f t="shared" si="304"/>
        <v>4.1404623073719282E-2</v>
      </c>
      <c r="BM112" s="21">
        <f t="shared" si="304"/>
        <v>4.0289016481228061E-2</v>
      </c>
      <c r="BN112" s="21">
        <f t="shared" si="304"/>
        <v>3.9492154629448613E-2</v>
      </c>
      <c r="BO112" s="21">
        <f t="shared" si="304"/>
        <v>3.8922967592463296E-2</v>
      </c>
      <c r="BP112" s="21">
        <f t="shared" si="304"/>
        <v>3.8516405423188065E-2</v>
      </c>
      <c r="BQ112" s="21">
        <f t="shared" si="304"/>
        <v>3.8226003873705762E-2</v>
      </c>
      <c r="BR112" s="21">
        <f t="shared" si="304"/>
        <v>3.8018574195504119E-2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4.8214285714285723E-2</v>
      </c>
      <c r="F113" s="21">
        <f t="shared" ref="F113:N113" si="305">10*F111</f>
        <v>9.3367346938775519E-2</v>
      </c>
      <c r="G113" s="21">
        <f t="shared" si="305"/>
        <v>0.13633381924198251</v>
      </c>
      <c r="H113" s="21">
        <f t="shared" si="305"/>
        <v>0.17773844231570179</v>
      </c>
      <c r="I113" s="21">
        <f t="shared" si="305"/>
        <v>0.21802745879692986</v>
      </c>
      <c r="J113" s="21">
        <f t="shared" si="305"/>
        <v>0.25751961342637847</v>
      </c>
      <c r="K113" s="21">
        <f t="shared" si="305"/>
        <v>0.29644258101884174</v>
      </c>
      <c r="L113" s="21">
        <f t="shared" si="305"/>
        <v>0.33495898644202982</v>
      </c>
      <c r="M113" s="21">
        <f t="shared" si="305"/>
        <v>0.37318499031573554</v>
      </c>
      <c r="N113" s="21">
        <f t="shared" si="305"/>
        <v>0.41120356451123968</v>
      </c>
      <c r="P113" s="163"/>
      <c r="Q113" s="163"/>
      <c r="R113" s="20" t="s">
        <v>58</v>
      </c>
      <c r="S113" s="21">
        <f>10*S111</f>
        <v>4.8214285714285723E-2</v>
      </c>
      <c r="T113" s="21">
        <f t="shared" ref="T113:AB113" si="306">10*T111</f>
        <v>9.3367346938775519E-2</v>
      </c>
      <c r="U113" s="21">
        <f t="shared" si="306"/>
        <v>0.13633381924198251</v>
      </c>
      <c r="V113" s="21">
        <f t="shared" si="306"/>
        <v>0.17773844231570179</v>
      </c>
      <c r="W113" s="21">
        <f t="shared" si="306"/>
        <v>0.21802745879692986</v>
      </c>
      <c r="X113" s="21">
        <f t="shared" si="306"/>
        <v>0.25751961342637847</v>
      </c>
      <c r="Y113" s="21">
        <f t="shared" si="306"/>
        <v>0.29644258101884174</v>
      </c>
      <c r="Z113" s="21">
        <f t="shared" si="306"/>
        <v>0.33495898644202982</v>
      </c>
      <c r="AA113" s="21">
        <f t="shared" si="306"/>
        <v>0.37318499031573554</v>
      </c>
      <c r="AB113" s="21">
        <f t="shared" si="306"/>
        <v>0.41120356451123968</v>
      </c>
      <c r="AD113" s="163"/>
      <c r="AE113" s="163"/>
      <c r="AF113" s="20" t="s">
        <v>58</v>
      </c>
      <c r="AG113" s="21">
        <f>10*AG111</f>
        <v>4.8214285714285723E-2</v>
      </c>
      <c r="AH113" s="21">
        <f t="shared" ref="AH113:AP113" si="307">10*AH111</f>
        <v>9.3367346938775519E-2</v>
      </c>
      <c r="AI113" s="21">
        <f t="shared" si="307"/>
        <v>0.13633381924198251</v>
      </c>
      <c r="AJ113" s="21">
        <f t="shared" si="307"/>
        <v>0.17773844231570179</v>
      </c>
      <c r="AK113" s="21">
        <f t="shared" si="307"/>
        <v>0.21802745879692986</v>
      </c>
      <c r="AL113" s="21">
        <f t="shared" si="307"/>
        <v>0.25751961342637847</v>
      </c>
      <c r="AM113" s="21">
        <f t="shared" si="307"/>
        <v>0.29644258101884174</v>
      </c>
      <c r="AN113" s="21">
        <f t="shared" si="307"/>
        <v>0.33495898644202982</v>
      </c>
      <c r="AO113" s="21">
        <f t="shared" si="307"/>
        <v>0.37318499031573554</v>
      </c>
      <c r="AP113" s="21">
        <f t="shared" si="307"/>
        <v>0.41120356451123968</v>
      </c>
      <c r="AR113" s="163"/>
      <c r="AS113" s="163"/>
      <c r="AT113" s="20" t="s">
        <v>58</v>
      </c>
      <c r="AU113" s="21">
        <f>10*AU111</f>
        <v>4.8214285714285723E-2</v>
      </c>
      <c r="AV113" s="21">
        <f t="shared" ref="AV113:BD113" si="308">10*AV111</f>
        <v>9.3367346938775519E-2</v>
      </c>
      <c r="AW113" s="21">
        <f t="shared" si="308"/>
        <v>0.13633381924198251</v>
      </c>
      <c r="AX113" s="21">
        <f t="shared" si="308"/>
        <v>0.17773844231570179</v>
      </c>
      <c r="AY113" s="21">
        <f t="shared" si="308"/>
        <v>0.21802745879692986</v>
      </c>
      <c r="AZ113" s="21">
        <f t="shared" si="308"/>
        <v>0.25751961342637847</v>
      </c>
      <c r="BA113" s="21">
        <f t="shared" si="308"/>
        <v>0.29644258101884174</v>
      </c>
      <c r="BB113" s="21">
        <f t="shared" si="308"/>
        <v>0.33495898644202982</v>
      </c>
      <c r="BC113" s="21">
        <f t="shared" si="308"/>
        <v>0.37318499031573554</v>
      </c>
      <c r="BD113" s="21">
        <f t="shared" si="308"/>
        <v>0.41120356451123968</v>
      </c>
      <c r="BF113" s="163"/>
      <c r="BG113" s="163"/>
      <c r="BH113" s="20" t="s">
        <v>58</v>
      </c>
      <c r="BI113" s="21">
        <f>10*BI111</f>
        <v>4.8214285714285723E-2</v>
      </c>
      <c r="BJ113" s="21">
        <f t="shared" ref="BJ113:BR113" si="309">10*BJ111</f>
        <v>9.3367346938775519E-2</v>
      </c>
      <c r="BK113" s="21">
        <f t="shared" si="309"/>
        <v>0.13633381924198251</v>
      </c>
      <c r="BL113" s="21">
        <f t="shared" si="309"/>
        <v>0.17773844231570179</v>
      </c>
      <c r="BM113" s="21">
        <f t="shared" si="309"/>
        <v>0.21802745879692986</v>
      </c>
      <c r="BN113" s="21">
        <f t="shared" si="309"/>
        <v>0.25751961342637847</v>
      </c>
      <c r="BO113" s="21">
        <f t="shared" si="309"/>
        <v>0.29644258101884174</v>
      </c>
      <c r="BP113" s="21">
        <f t="shared" si="309"/>
        <v>0.33495898644202982</v>
      </c>
      <c r="BQ113" s="21">
        <f t="shared" si="309"/>
        <v>0.37318499031573554</v>
      </c>
      <c r="BR113" s="21">
        <f t="shared" si="309"/>
        <v>0.41120356451123968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310">E109*E$16/$E$4</f>
        <v>6.7500000000000008E-3</v>
      </c>
      <c r="F114" s="17">
        <f t="shared" si="310"/>
        <v>8.8499999999999985E-3</v>
      </c>
      <c r="G114" s="17">
        <f t="shared" si="310"/>
        <v>1.179E-2</v>
      </c>
      <c r="H114" s="17">
        <f t="shared" si="310"/>
        <v>1.5906E-2</v>
      </c>
      <c r="I114" s="17">
        <f t="shared" si="310"/>
        <v>2.1668400000000001E-2</v>
      </c>
      <c r="J114" s="17">
        <f t="shared" si="310"/>
        <v>2.9735759999999997E-2</v>
      </c>
      <c r="K114" s="17">
        <f t="shared" si="310"/>
        <v>4.1030064000000005E-2</v>
      </c>
      <c r="L114" s="17">
        <f t="shared" si="310"/>
        <v>5.6842089599999999E-2</v>
      </c>
      <c r="M114" s="17">
        <f t="shared" si="310"/>
        <v>7.897892544E-2</v>
      </c>
      <c r="N114" s="17">
        <f t="shared" si="310"/>
        <v>0.10997049561600003</v>
      </c>
      <c r="P114" s="163"/>
      <c r="Q114" s="171" t="s">
        <v>45</v>
      </c>
      <c r="R114" s="16" t="s">
        <v>55</v>
      </c>
      <c r="S114" s="17">
        <f t="shared" ref="S114:AB114" si="311">S109*S$16/$E$4</f>
        <v>6.7500000000000008E-3</v>
      </c>
      <c r="T114" s="17">
        <f t="shared" si="311"/>
        <v>8.8499999999999985E-3</v>
      </c>
      <c r="U114" s="17">
        <f t="shared" si="311"/>
        <v>1.179E-2</v>
      </c>
      <c r="V114" s="17">
        <f t="shared" si="311"/>
        <v>1.5906E-2</v>
      </c>
      <c r="W114" s="17">
        <f t="shared" si="311"/>
        <v>2.1668400000000001E-2</v>
      </c>
      <c r="X114" s="17">
        <f t="shared" si="311"/>
        <v>2.9735759999999997E-2</v>
      </c>
      <c r="Y114" s="17">
        <f t="shared" si="311"/>
        <v>4.1030064000000005E-2</v>
      </c>
      <c r="Z114" s="17">
        <f t="shared" si="311"/>
        <v>5.6842089599999999E-2</v>
      </c>
      <c r="AA114" s="17">
        <f t="shared" si="311"/>
        <v>7.897892544E-2</v>
      </c>
      <c r="AB114" s="17">
        <f t="shared" si="311"/>
        <v>0.10997049561600003</v>
      </c>
      <c r="AD114" s="163"/>
      <c r="AE114" s="171" t="s">
        <v>45</v>
      </c>
      <c r="AF114" s="16" t="s">
        <v>55</v>
      </c>
      <c r="AG114" s="17">
        <f t="shared" ref="AG114:AP114" si="312">AG109*AG$16/$E$4</f>
        <v>6.7500000000000008E-3</v>
      </c>
      <c r="AH114" s="17">
        <f t="shared" si="312"/>
        <v>8.8499999999999985E-3</v>
      </c>
      <c r="AI114" s="17">
        <f t="shared" si="312"/>
        <v>1.179E-2</v>
      </c>
      <c r="AJ114" s="17">
        <f t="shared" si="312"/>
        <v>1.5906E-2</v>
      </c>
      <c r="AK114" s="17">
        <f t="shared" si="312"/>
        <v>2.1668400000000001E-2</v>
      </c>
      <c r="AL114" s="17">
        <f t="shared" si="312"/>
        <v>2.9735759999999997E-2</v>
      </c>
      <c r="AM114" s="17">
        <f t="shared" si="312"/>
        <v>4.1030064000000005E-2</v>
      </c>
      <c r="AN114" s="17">
        <f t="shared" si="312"/>
        <v>5.6842089599999999E-2</v>
      </c>
      <c r="AO114" s="17">
        <f t="shared" si="312"/>
        <v>7.897892544E-2</v>
      </c>
      <c r="AP114" s="17">
        <f t="shared" si="312"/>
        <v>0.10997049561600003</v>
      </c>
      <c r="AR114" s="163"/>
      <c r="AS114" s="171" t="s">
        <v>45</v>
      </c>
      <c r="AT114" s="16" t="s">
        <v>55</v>
      </c>
      <c r="AU114" s="17">
        <f t="shared" ref="AU114:BD114" si="313">AU109*AU$16/$E$4</f>
        <v>6.7500000000000008E-3</v>
      </c>
      <c r="AV114" s="17">
        <f t="shared" si="313"/>
        <v>8.8499999999999985E-3</v>
      </c>
      <c r="AW114" s="17">
        <f t="shared" si="313"/>
        <v>1.179E-2</v>
      </c>
      <c r="AX114" s="17">
        <f t="shared" si="313"/>
        <v>1.5906E-2</v>
      </c>
      <c r="AY114" s="17">
        <f t="shared" si="313"/>
        <v>2.1668400000000001E-2</v>
      </c>
      <c r="AZ114" s="17">
        <f t="shared" si="313"/>
        <v>2.9735759999999997E-2</v>
      </c>
      <c r="BA114" s="17">
        <f t="shared" si="313"/>
        <v>4.1030064000000005E-2</v>
      </c>
      <c r="BB114" s="17">
        <f t="shared" si="313"/>
        <v>5.6842089599999999E-2</v>
      </c>
      <c r="BC114" s="17">
        <f t="shared" si="313"/>
        <v>7.897892544E-2</v>
      </c>
      <c r="BD114" s="17">
        <f t="shared" si="313"/>
        <v>0.10997049561600003</v>
      </c>
      <c r="BF114" s="163"/>
      <c r="BG114" s="171" t="s">
        <v>45</v>
      </c>
      <c r="BH114" s="16" t="s">
        <v>55</v>
      </c>
      <c r="BI114" s="17">
        <f t="shared" ref="BI114:BR114" si="314">BI109*BI$16/$E$4</f>
        <v>6.7500000000000008E-3</v>
      </c>
      <c r="BJ114" s="17">
        <f t="shared" si="314"/>
        <v>8.8499999999999985E-3</v>
      </c>
      <c r="BK114" s="17">
        <f t="shared" si="314"/>
        <v>1.179E-2</v>
      </c>
      <c r="BL114" s="17">
        <f t="shared" si="314"/>
        <v>1.5906E-2</v>
      </c>
      <c r="BM114" s="17">
        <f t="shared" si="314"/>
        <v>2.1668400000000001E-2</v>
      </c>
      <c r="BN114" s="17">
        <f t="shared" si="314"/>
        <v>2.9735759999999997E-2</v>
      </c>
      <c r="BO114" s="17">
        <f t="shared" si="314"/>
        <v>4.1030064000000005E-2</v>
      </c>
      <c r="BP114" s="17">
        <f t="shared" si="314"/>
        <v>5.6842089599999999E-2</v>
      </c>
      <c r="BQ114" s="17">
        <f t="shared" si="314"/>
        <v>7.897892544E-2</v>
      </c>
      <c r="BR114" s="17">
        <f t="shared" si="314"/>
        <v>0.10997049561600003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1.2992880000000002E-2</v>
      </c>
      <c r="J115" s="18"/>
      <c r="K115" s="18"/>
      <c r="L115" s="18"/>
      <c r="M115" s="18"/>
      <c r="N115" s="18">
        <f>SUM(E114:N114)/10</f>
        <v>3.8152173465600001E-2</v>
      </c>
      <c r="P115" s="163"/>
      <c r="Q115" s="165"/>
      <c r="R115" s="16" t="s">
        <v>56</v>
      </c>
      <c r="S115" s="17"/>
      <c r="T115" s="17"/>
      <c r="U115" s="17"/>
      <c r="V115" s="17"/>
      <c r="W115" s="18">
        <f>SUM(S114:W114)/5</f>
        <v>1.2992880000000002E-2</v>
      </c>
      <c r="X115" s="18"/>
      <c r="Y115" s="18"/>
      <c r="Z115" s="18"/>
      <c r="AA115" s="18"/>
      <c r="AB115" s="18">
        <f>SUM(S114:AB114)/10</f>
        <v>3.8152173465600001E-2</v>
      </c>
      <c r="AD115" s="163"/>
      <c r="AE115" s="165"/>
      <c r="AF115" s="16" t="s">
        <v>56</v>
      </c>
      <c r="AG115" s="17"/>
      <c r="AH115" s="17"/>
      <c r="AI115" s="17"/>
      <c r="AJ115" s="17"/>
      <c r="AK115" s="18">
        <f>SUM(AG114:AK114)/5</f>
        <v>1.2992880000000002E-2</v>
      </c>
      <c r="AL115" s="18"/>
      <c r="AM115" s="18"/>
      <c r="AN115" s="18"/>
      <c r="AO115" s="18"/>
      <c r="AP115" s="18">
        <f>SUM(AG114:AP114)/10</f>
        <v>3.8152173465600001E-2</v>
      </c>
      <c r="AR115" s="163"/>
      <c r="AS115" s="165"/>
      <c r="AT115" s="16" t="s">
        <v>56</v>
      </c>
      <c r="AU115" s="17"/>
      <c r="AV115" s="17"/>
      <c r="AW115" s="17"/>
      <c r="AX115" s="17"/>
      <c r="AY115" s="18">
        <f>SUM(AU114:AY114)/5</f>
        <v>1.2992880000000002E-2</v>
      </c>
      <c r="AZ115" s="18"/>
      <c r="BA115" s="18"/>
      <c r="BB115" s="18"/>
      <c r="BC115" s="18"/>
      <c r="BD115" s="18">
        <f>SUM(AU114:BD114)/10</f>
        <v>3.8152173465600001E-2</v>
      </c>
      <c r="BF115" s="163"/>
      <c r="BG115" s="165"/>
      <c r="BH115" s="16" t="s">
        <v>56</v>
      </c>
      <c r="BI115" s="17"/>
      <c r="BJ115" s="17"/>
      <c r="BK115" s="17"/>
      <c r="BL115" s="17"/>
      <c r="BM115" s="18">
        <f>SUM(BI114:BM114)/5</f>
        <v>1.2992880000000002E-2</v>
      </c>
      <c r="BN115" s="18"/>
      <c r="BO115" s="18"/>
      <c r="BP115" s="18"/>
      <c r="BQ115" s="18"/>
      <c r="BR115" s="18">
        <f>SUM(BI114:BR114)/10</f>
        <v>3.8152173465600001E-2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315">E112*E$16</f>
        <v>6750.0000000000009</v>
      </c>
      <c r="F116" s="24">
        <f t="shared" si="315"/>
        <v>8849.9999999999982</v>
      </c>
      <c r="G116" s="24">
        <f t="shared" si="315"/>
        <v>11790</v>
      </c>
      <c r="H116" s="24">
        <f t="shared" si="315"/>
        <v>15906</v>
      </c>
      <c r="I116" s="24">
        <f t="shared" si="315"/>
        <v>21668.400000000001</v>
      </c>
      <c r="J116" s="24">
        <f t="shared" si="315"/>
        <v>29735.759999999998</v>
      </c>
      <c r="K116" s="24">
        <f t="shared" si="315"/>
        <v>41030.064000000006</v>
      </c>
      <c r="L116" s="24">
        <f t="shared" si="315"/>
        <v>56842.089599999999</v>
      </c>
      <c r="M116" s="24">
        <f t="shared" si="315"/>
        <v>78978.925440000006</v>
      </c>
      <c r="N116" s="24">
        <f t="shared" si="315"/>
        <v>109970.49561600001</v>
      </c>
      <c r="P116" s="163"/>
      <c r="Q116" s="163"/>
      <c r="R116" s="20" t="s">
        <v>57</v>
      </c>
      <c r="S116" s="24">
        <f t="shared" ref="S116:AB116" si="316">S112*S$16</f>
        <v>6750.0000000000009</v>
      </c>
      <c r="T116" s="24">
        <f t="shared" si="316"/>
        <v>8849.9999999999982</v>
      </c>
      <c r="U116" s="24">
        <f t="shared" si="316"/>
        <v>11790</v>
      </c>
      <c r="V116" s="24">
        <f t="shared" si="316"/>
        <v>15906</v>
      </c>
      <c r="W116" s="24">
        <f t="shared" si="316"/>
        <v>21668.400000000001</v>
      </c>
      <c r="X116" s="24">
        <f t="shared" si="316"/>
        <v>29735.759999999998</v>
      </c>
      <c r="Y116" s="24">
        <f t="shared" si="316"/>
        <v>41030.064000000006</v>
      </c>
      <c r="Z116" s="24">
        <f t="shared" si="316"/>
        <v>56842.089599999999</v>
      </c>
      <c r="AA116" s="24">
        <f t="shared" si="316"/>
        <v>78978.925440000006</v>
      </c>
      <c r="AB116" s="24">
        <f t="shared" si="316"/>
        <v>109970.49561600001</v>
      </c>
      <c r="AD116" s="163"/>
      <c r="AE116" s="163"/>
      <c r="AF116" s="20" t="s">
        <v>57</v>
      </c>
      <c r="AG116" s="24">
        <f t="shared" ref="AG116:AP116" si="317">AG112*AG$16</f>
        <v>6750.0000000000009</v>
      </c>
      <c r="AH116" s="24">
        <f t="shared" si="317"/>
        <v>8849.9999999999982</v>
      </c>
      <c r="AI116" s="24">
        <f t="shared" si="317"/>
        <v>11790</v>
      </c>
      <c r="AJ116" s="24">
        <f t="shared" si="317"/>
        <v>15906</v>
      </c>
      <c r="AK116" s="24">
        <f t="shared" si="317"/>
        <v>21668.400000000001</v>
      </c>
      <c r="AL116" s="24">
        <f t="shared" si="317"/>
        <v>29735.759999999998</v>
      </c>
      <c r="AM116" s="24">
        <f t="shared" si="317"/>
        <v>41030.064000000006</v>
      </c>
      <c r="AN116" s="24">
        <f t="shared" si="317"/>
        <v>56842.089599999999</v>
      </c>
      <c r="AO116" s="24">
        <f t="shared" si="317"/>
        <v>78978.925440000006</v>
      </c>
      <c r="AP116" s="24">
        <f t="shared" si="317"/>
        <v>109970.49561600001</v>
      </c>
      <c r="AR116" s="163"/>
      <c r="AS116" s="163"/>
      <c r="AT116" s="20" t="s">
        <v>57</v>
      </c>
      <c r="AU116" s="24">
        <f t="shared" ref="AU116:BD116" si="318">AU112*AU$16</f>
        <v>6750.0000000000009</v>
      </c>
      <c r="AV116" s="24">
        <f t="shared" si="318"/>
        <v>8849.9999999999982</v>
      </c>
      <c r="AW116" s="24">
        <f t="shared" si="318"/>
        <v>11790</v>
      </c>
      <c r="AX116" s="24">
        <f t="shared" si="318"/>
        <v>15906</v>
      </c>
      <c r="AY116" s="24">
        <f t="shared" si="318"/>
        <v>21668.400000000001</v>
      </c>
      <c r="AZ116" s="24">
        <f t="shared" si="318"/>
        <v>29735.759999999998</v>
      </c>
      <c r="BA116" s="24">
        <f t="shared" si="318"/>
        <v>41030.064000000006</v>
      </c>
      <c r="BB116" s="24">
        <f t="shared" si="318"/>
        <v>56842.089599999999</v>
      </c>
      <c r="BC116" s="24">
        <f t="shared" si="318"/>
        <v>78978.925440000006</v>
      </c>
      <c r="BD116" s="24">
        <f t="shared" si="318"/>
        <v>109970.49561600001</v>
      </c>
      <c r="BF116" s="163"/>
      <c r="BG116" s="163"/>
      <c r="BH116" s="20" t="s">
        <v>57</v>
      </c>
      <c r="BI116" s="24">
        <f t="shared" ref="BI116:BR116" si="319">BI112*BI$16</f>
        <v>6750.0000000000009</v>
      </c>
      <c r="BJ116" s="24">
        <f t="shared" si="319"/>
        <v>8849.9999999999982</v>
      </c>
      <c r="BK116" s="24">
        <f t="shared" si="319"/>
        <v>11790</v>
      </c>
      <c r="BL116" s="24">
        <f t="shared" si="319"/>
        <v>15906</v>
      </c>
      <c r="BM116" s="24">
        <f t="shared" si="319"/>
        <v>21668.400000000001</v>
      </c>
      <c r="BN116" s="24">
        <f t="shared" si="319"/>
        <v>29735.759999999998</v>
      </c>
      <c r="BO116" s="24">
        <f t="shared" si="319"/>
        <v>41030.064000000006</v>
      </c>
      <c r="BP116" s="24">
        <f t="shared" si="319"/>
        <v>56842.089599999999</v>
      </c>
      <c r="BQ116" s="24">
        <f t="shared" si="319"/>
        <v>78978.925440000006</v>
      </c>
      <c r="BR116" s="24">
        <f t="shared" si="319"/>
        <v>109970.49561600001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12992.880000000001</v>
      </c>
      <c r="J117" s="24"/>
      <c r="K117" s="24"/>
      <c r="L117" s="24"/>
      <c r="M117" s="24"/>
      <c r="N117" s="24">
        <f>SUM(E116:N116)/10</f>
        <v>38152.173465600004</v>
      </c>
      <c r="P117" s="163"/>
      <c r="Q117" s="163"/>
      <c r="R117" s="20" t="s">
        <v>59</v>
      </c>
      <c r="S117" s="25"/>
      <c r="T117" s="25"/>
      <c r="U117" s="25"/>
      <c r="V117" s="25"/>
      <c r="W117" s="24">
        <f>SUM(S116:W116)/5</f>
        <v>12992.880000000001</v>
      </c>
      <c r="X117" s="24"/>
      <c r="Y117" s="24"/>
      <c r="Z117" s="24"/>
      <c r="AA117" s="24"/>
      <c r="AB117" s="24">
        <f>SUM(S116:AB116)/10</f>
        <v>38152.173465600004</v>
      </c>
      <c r="AD117" s="163"/>
      <c r="AE117" s="163"/>
      <c r="AF117" s="20" t="s">
        <v>59</v>
      </c>
      <c r="AG117" s="25"/>
      <c r="AH117" s="25"/>
      <c r="AI117" s="25"/>
      <c r="AJ117" s="25"/>
      <c r="AK117" s="24">
        <f>SUM(AG116:AK116)/5</f>
        <v>12992.880000000001</v>
      </c>
      <c r="AL117" s="24"/>
      <c r="AM117" s="24"/>
      <c r="AN117" s="24"/>
      <c r="AO117" s="24"/>
      <c r="AP117" s="24">
        <f>SUM(AG116:AP116)/10</f>
        <v>38152.173465600004</v>
      </c>
      <c r="AR117" s="163"/>
      <c r="AS117" s="163"/>
      <c r="AT117" s="20" t="s">
        <v>59</v>
      </c>
      <c r="AU117" s="25"/>
      <c r="AV117" s="25"/>
      <c r="AW117" s="25"/>
      <c r="AX117" s="25"/>
      <c r="AY117" s="24">
        <f>SUM(AU116:AY116)/5</f>
        <v>12992.880000000001</v>
      </c>
      <c r="AZ117" s="24"/>
      <c r="BA117" s="24"/>
      <c r="BB117" s="24"/>
      <c r="BC117" s="24"/>
      <c r="BD117" s="24">
        <f>SUM(AU116:BD116)/10</f>
        <v>38152.173465600004</v>
      </c>
      <c r="BF117" s="163"/>
      <c r="BG117" s="163"/>
      <c r="BH117" s="20" t="s">
        <v>59</v>
      </c>
      <c r="BI117" s="25"/>
      <c r="BJ117" s="25"/>
      <c r="BK117" s="25"/>
      <c r="BL117" s="25"/>
      <c r="BM117" s="24">
        <f>SUM(BI116:BM116)/5</f>
        <v>12992.880000000001</v>
      </c>
      <c r="BN117" s="24"/>
      <c r="BO117" s="24"/>
      <c r="BP117" s="24"/>
      <c r="BQ117" s="24"/>
      <c r="BR117" s="24">
        <f>SUM(BI116:BR116)/10</f>
        <v>38152.173465600004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6750.0000000000009</v>
      </c>
      <c r="F118" s="25">
        <f t="shared" ref="F118:N118" si="320">E118+F116</f>
        <v>15600</v>
      </c>
      <c r="G118" s="25">
        <f t="shared" si="320"/>
        <v>27390</v>
      </c>
      <c r="H118" s="25">
        <f t="shared" si="320"/>
        <v>43296</v>
      </c>
      <c r="I118" s="25">
        <f t="shared" si="320"/>
        <v>64964.4</v>
      </c>
      <c r="J118" s="25">
        <f t="shared" si="320"/>
        <v>94700.160000000003</v>
      </c>
      <c r="K118" s="25">
        <f t="shared" si="320"/>
        <v>135730.22400000002</v>
      </c>
      <c r="L118" s="25">
        <f t="shared" si="320"/>
        <v>192572.31360000002</v>
      </c>
      <c r="M118" s="25">
        <f t="shared" si="320"/>
        <v>271551.23904000001</v>
      </c>
      <c r="N118" s="25">
        <f t="shared" si="320"/>
        <v>381521.73465600004</v>
      </c>
      <c r="P118" s="163"/>
      <c r="Q118" s="163"/>
      <c r="R118" s="20" t="s">
        <v>58</v>
      </c>
      <c r="S118" s="25">
        <f>S116</f>
        <v>6750.0000000000009</v>
      </c>
      <c r="T118" s="25">
        <f t="shared" ref="T118:AB118" si="321">S118+T116</f>
        <v>15600</v>
      </c>
      <c r="U118" s="25">
        <f t="shared" si="321"/>
        <v>27390</v>
      </c>
      <c r="V118" s="25">
        <f t="shared" si="321"/>
        <v>43296</v>
      </c>
      <c r="W118" s="25">
        <f t="shared" si="321"/>
        <v>64964.4</v>
      </c>
      <c r="X118" s="25">
        <f t="shared" si="321"/>
        <v>94700.160000000003</v>
      </c>
      <c r="Y118" s="25">
        <f t="shared" si="321"/>
        <v>135730.22400000002</v>
      </c>
      <c r="Z118" s="25">
        <f t="shared" si="321"/>
        <v>192572.31360000002</v>
      </c>
      <c r="AA118" s="25">
        <f t="shared" si="321"/>
        <v>271551.23904000001</v>
      </c>
      <c r="AB118" s="25">
        <f t="shared" si="321"/>
        <v>381521.73465600004</v>
      </c>
      <c r="AD118" s="163"/>
      <c r="AE118" s="163"/>
      <c r="AF118" s="20" t="s">
        <v>58</v>
      </c>
      <c r="AG118" s="25">
        <f>AG116</f>
        <v>6750.0000000000009</v>
      </c>
      <c r="AH118" s="25">
        <f t="shared" ref="AH118:AP118" si="322">AG118+AH116</f>
        <v>15600</v>
      </c>
      <c r="AI118" s="25">
        <f t="shared" si="322"/>
        <v>27390</v>
      </c>
      <c r="AJ118" s="25">
        <f t="shared" si="322"/>
        <v>43296</v>
      </c>
      <c r="AK118" s="25">
        <f t="shared" si="322"/>
        <v>64964.4</v>
      </c>
      <c r="AL118" s="25">
        <f t="shared" si="322"/>
        <v>94700.160000000003</v>
      </c>
      <c r="AM118" s="25">
        <f t="shared" si="322"/>
        <v>135730.22400000002</v>
      </c>
      <c r="AN118" s="25">
        <f t="shared" si="322"/>
        <v>192572.31360000002</v>
      </c>
      <c r="AO118" s="25">
        <f t="shared" si="322"/>
        <v>271551.23904000001</v>
      </c>
      <c r="AP118" s="25">
        <f t="shared" si="322"/>
        <v>381521.73465600004</v>
      </c>
      <c r="AR118" s="163"/>
      <c r="AS118" s="163"/>
      <c r="AT118" s="20" t="s">
        <v>58</v>
      </c>
      <c r="AU118" s="25">
        <f>AU116</f>
        <v>6750.0000000000009</v>
      </c>
      <c r="AV118" s="25">
        <f t="shared" ref="AV118:BD118" si="323">AU118+AV116</f>
        <v>15600</v>
      </c>
      <c r="AW118" s="25">
        <f t="shared" si="323"/>
        <v>27390</v>
      </c>
      <c r="AX118" s="25">
        <f t="shared" si="323"/>
        <v>43296</v>
      </c>
      <c r="AY118" s="25">
        <f t="shared" si="323"/>
        <v>64964.4</v>
      </c>
      <c r="AZ118" s="25">
        <f t="shared" si="323"/>
        <v>94700.160000000003</v>
      </c>
      <c r="BA118" s="25">
        <f t="shared" si="323"/>
        <v>135730.22400000002</v>
      </c>
      <c r="BB118" s="25">
        <f t="shared" si="323"/>
        <v>192572.31360000002</v>
      </c>
      <c r="BC118" s="25">
        <f t="shared" si="323"/>
        <v>271551.23904000001</v>
      </c>
      <c r="BD118" s="25">
        <f t="shared" si="323"/>
        <v>381521.73465600004</v>
      </c>
      <c r="BF118" s="163"/>
      <c r="BG118" s="163"/>
      <c r="BH118" s="20" t="s">
        <v>58</v>
      </c>
      <c r="BI118" s="25">
        <f>BI116</f>
        <v>6750.0000000000009</v>
      </c>
      <c r="BJ118" s="25">
        <f t="shared" ref="BJ118:BR118" si="324">BI118+BJ116</f>
        <v>15600</v>
      </c>
      <c r="BK118" s="25">
        <f t="shared" si="324"/>
        <v>27390</v>
      </c>
      <c r="BL118" s="25">
        <f t="shared" si="324"/>
        <v>43296</v>
      </c>
      <c r="BM118" s="25">
        <f t="shared" si="324"/>
        <v>64964.4</v>
      </c>
      <c r="BN118" s="25">
        <f t="shared" si="324"/>
        <v>94700.160000000003</v>
      </c>
      <c r="BO118" s="25">
        <f t="shared" si="324"/>
        <v>135730.22400000002</v>
      </c>
      <c r="BP118" s="25">
        <f t="shared" si="324"/>
        <v>192572.31360000002</v>
      </c>
      <c r="BQ118" s="25">
        <f t="shared" si="324"/>
        <v>271551.23904000001</v>
      </c>
      <c r="BR118" s="25">
        <f t="shared" si="324"/>
        <v>381521.73465600004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6.7500000000000008E-3</v>
      </c>
      <c r="F119" s="17">
        <f>F111*F$16/$E$4-E119</f>
        <v>1.1550000000000003E-2</v>
      </c>
      <c r="G119" s="17">
        <f>G111*G$16/$E$4-F119-E119</f>
        <v>1.9109999999999995E-2</v>
      </c>
      <c r="H119" s="17">
        <f>H111*H$16/$E$4-G119-F119-E119</f>
        <v>3.0869999999999995E-2</v>
      </c>
      <c r="I119" s="17">
        <f>I111*I$16/$E$4-H119-G119-F119-E119</f>
        <v>4.8980400000000014E-2</v>
      </c>
      <c r="J119" s="17">
        <f>J111*J$16/$E$4-I119-H119-G119-F119-E119</f>
        <v>7.6639919999999973E-2</v>
      </c>
      <c r="K119" s="17">
        <f>K111*K$16/$E$4-J119-I119-H119-G119-F119-E119</f>
        <v>0.11859019200000004</v>
      </c>
      <c r="L119" s="17">
        <f>L111*L$16/$E$4-K119-J119-I119-H119-G119-F119-E119</f>
        <v>0.18183829439999988</v>
      </c>
      <c r="M119" s="17">
        <f>M111*M$16/$E$4-L119-K119-J119-I119-H119-G119-F119-E119</f>
        <v>0.27671044799999994</v>
      </c>
      <c r="N119" s="17">
        <f>N111*N$16/$E$4-M119-L119-K119-J119-I119-H119-G119-F119-E119</f>
        <v>0.41838619737600014</v>
      </c>
      <c r="P119" s="163"/>
      <c r="Q119" s="171" t="s">
        <v>44</v>
      </c>
      <c r="R119" s="16" t="s">
        <v>55</v>
      </c>
      <c r="S119" s="17">
        <f>S111*S$16/$E$4</f>
        <v>6.7500000000000008E-3</v>
      </c>
      <c r="T119" s="17">
        <f>T111*T$16/$E$4-S119</f>
        <v>1.1550000000000003E-2</v>
      </c>
      <c r="U119" s="17">
        <f>U111*U$16/$E$4-T119-S119</f>
        <v>1.9109999999999995E-2</v>
      </c>
      <c r="V119" s="17">
        <f>V111*V$16/$E$4-U119-T119-S119</f>
        <v>3.0869999999999995E-2</v>
      </c>
      <c r="W119" s="17">
        <f>W111*W$16/$E$4-V119-U119-T119-S119</f>
        <v>4.8980400000000014E-2</v>
      </c>
      <c r="X119" s="17">
        <f>X111*X$16/$E$4-W119-V119-U119-T119-S119</f>
        <v>7.6639919999999973E-2</v>
      </c>
      <c r="Y119" s="17">
        <f>Y111*Y$16/$E$4-X119-W119-V119-U119-T119-S119</f>
        <v>0.11859019200000004</v>
      </c>
      <c r="Z119" s="17">
        <f>Z111*Z$16/$E$4-Y119-X119-W119-V119-U119-T119-S119</f>
        <v>0.18183829439999988</v>
      </c>
      <c r="AA119" s="17">
        <f>AA111*AA$16/$E$4-Z119-Y119-X119-W119-V119-U119-T119-S119</f>
        <v>0.27671044799999994</v>
      </c>
      <c r="AB119" s="17">
        <f>AB111*AB$16/$E$4-AA119-Z119-Y119-X119-W119-V119-U119-T119-S119</f>
        <v>0.41838619737600014</v>
      </c>
      <c r="AD119" s="163"/>
      <c r="AE119" s="171" t="s">
        <v>44</v>
      </c>
      <c r="AF119" s="16" t="s">
        <v>55</v>
      </c>
      <c r="AG119" s="17">
        <f>AG111*AG$16/$E$4</f>
        <v>6.7500000000000008E-3</v>
      </c>
      <c r="AH119" s="17">
        <f>AH111*AH$16/$E$4-AG119</f>
        <v>1.1550000000000003E-2</v>
      </c>
      <c r="AI119" s="17">
        <f>AI111*AI$16/$E$4-AH119-AG119</f>
        <v>1.9109999999999995E-2</v>
      </c>
      <c r="AJ119" s="17">
        <f>AJ111*AJ$16/$E$4-AI119-AH119-AG119</f>
        <v>3.0869999999999995E-2</v>
      </c>
      <c r="AK119" s="17">
        <f>AK111*AK$16/$E$4-AJ119-AI119-AH119-AG119</f>
        <v>4.8980400000000014E-2</v>
      </c>
      <c r="AL119" s="17">
        <f>AL111*AL$16/$E$4-AK119-AJ119-AI119-AH119-AG119</f>
        <v>7.6639919999999973E-2</v>
      </c>
      <c r="AM119" s="17">
        <f>AM111*AM$16/$E$4-AL119-AK119-AJ119-AI119-AH119-AG119</f>
        <v>0.11859019200000004</v>
      </c>
      <c r="AN119" s="17">
        <f>AN111*AN$16/$E$4-AM119-AL119-AK119-AJ119-AI119-AH119-AG119</f>
        <v>0.18183829439999988</v>
      </c>
      <c r="AO119" s="17">
        <f>AO111*AO$16/$E$4-AN119-AM119-AL119-AK119-AJ119-AI119-AH119-AG119</f>
        <v>0.27671044799999994</v>
      </c>
      <c r="AP119" s="17">
        <f>AP111*AP$16/$E$4-AO119-AN119-AM119-AL119-AK119-AJ119-AI119-AH119-AG119</f>
        <v>0.41838619737600014</v>
      </c>
      <c r="AR119" s="163"/>
      <c r="AS119" s="171" t="s">
        <v>44</v>
      </c>
      <c r="AT119" s="16" t="s">
        <v>55</v>
      </c>
      <c r="AU119" s="17">
        <f>AU111*AU$16/$E$4</f>
        <v>6.7500000000000008E-3</v>
      </c>
      <c r="AV119" s="17">
        <f>AV111*AV$16/$E$4-AU119</f>
        <v>1.1550000000000003E-2</v>
      </c>
      <c r="AW119" s="17">
        <f>AW111*AW$16/$E$4-AV119-AU119</f>
        <v>1.9109999999999995E-2</v>
      </c>
      <c r="AX119" s="17">
        <f>AX111*AX$16/$E$4-AW119-AV119-AU119</f>
        <v>3.0869999999999995E-2</v>
      </c>
      <c r="AY119" s="17">
        <f>AY111*AY$16/$E$4-AX119-AW119-AV119-AU119</f>
        <v>4.8980400000000014E-2</v>
      </c>
      <c r="AZ119" s="17">
        <f>AZ111*AZ$16/$E$4-AY119-AX119-AW119-AV119-AU119</f>
        <v>7.6639919999999973E-2</v>
      </c>
      <c r="BA119" s="17">
        <f>BA111*BA$16/$E$4-AZ119-AY119-AX119-AW119-AV119-AU119</f>
        <v>0.11859019200000004</v>
      </c>
      <c r="BB119" s="17">
        <f>BB111*BB$16/$E$4-BA119-AZ119-AY119-AX119-AW119-AV119-AU119</f>
        <v>0.18183829439999988</v>
      </c>
      <c r="BC119" s="17">
        <f>BC111*BC$16/$E$4-BB119-BA119-AZ119-AY119-AX119-AW119-AV119-AU119</f>
        <v>0.27671044799999994</v>
      </c>
      <c r="BD119" s="17">
        <f>BD111*BD$16/$E$4-BC119-BB119-BA119-AZ119-AY119-AX119-AW119-AV119-AU119</f>
        <v>0.41838619737600014</v>
      </c>
      <c r="BF119" s="163"/>
      <c r="BG119" s="171" t="s">
        <v>44</v>
      </c>
      <c r="BH119" s="16" t="s">
        <v>55</v>
      </c>
      <c r="BI119" s="17">
        <f>BI111*BI$16/$E$4</f>
        <v>6.7500000000000008E-3</v>
      </c>
      <c r="BJ119" s="17">
        <f>BJ111*BJ$16/$E$4-BI119</f>
        <v>1.1550000000000003E-2</v>
      </c>
      <c r="BK119" s="17">
        <f>BK111*BK$16/$E$4-BJ119-BI119</f>
        <v>1.9109999999999995E-2</v>
      </c>
      <c r="BL119" s="17">
        <f>BL111*BL$16/$E$4-BK119-BJ119-BI119</f>
        <v>3.0869999999999995E-2</v>
      </c>
      <c r="BM119" s="17">
        <f>BM111*BM$16/$E$4-BL119-BK119-BJ119-BI119</f>
        <v>4.8980400000000014E-2</v>
      </c>
      <c r="BN119" s="17">
        <f>BN111*BN$16/$E$4-BM119-BL119-BK119-BJ119-BI119</f>
        <v>7.6639919999999973E-2</v>
      </c>
      <c r="BO119" s="17">
        <f>BO111*BO$16/$E$4-BN119-BM119-BL119-BK119-BJ119-BI119</f>
        <v>0.11859019200000004</v>
      </c>
      <c r="BP119" s="17">
        <f>BP111*BP$16/$E$4-BO119-BN119-BM119-BL119-BK119-BJ119-BI119</f>
        <v>0.18183829439999988</v>
      </c>
      <c r="BQ119" s="17">
        <f>BQ111*BQ$16/$E$4-BP119-BO119-BN119-BM119-BL119-BK119-BJ119-BI119</f>
        <v>0.27671044799999994</v>
      </c>
      <c r="BR119" s="17">
        <f>BR111*BR$16/$E$4-BQ119-BP119-BO119-BN119-BM119-BL119-BK119-BJ119-BI119</f>
        <v>0.41838619737600014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2.3452080000000004E-2</v>
      </c>
      <c r="J120" s="18"/>
      <c r="K120" s="18"/>
      <c r="L120" s="18"/>
      <c r="M120" s="18"/>
      <c r="N120" s="18">
        <f>SUM(E119:N119)/10</f>
        <v>0.11894254517759999</v>
      </c>
      <c r="P120" s="163"/>
      <c r="Q120" s="165"/>
      <c r="R120" s="16" t="s">
        <v>56</v>
      </c>
      <c r="S120" s="18"/>
      <c r="T120" s="18"/>
      <c r="U120" s="18"/>
      <c r="V120" s="18"/>
      <c r="W120" s="18">
        <f>SUM(S119:W119)/5</f>
        <v>2.3452080000000004E-2</v>
      </c>
      <c r="X120" s="18"/>
      <c r="Y120" s="18"/>
      <c r="Z120" s="18"/>
      <c r="AA120" s="18"/>
      <c r="AB120" s="18">
        <f>SUM(S119:AB119)/10</f>
        <v>0.11894254517759999</v>
      </c>
      <c r="AD120" s="163"/>
      <c r="AE120" s="165"/>
      <c r="AF120" s="16" t="s">
        <v>56</v>
      </c>
      <c r="AG120" s="18"/>
      <c r="AH120" s="18"/>
      <c r="AI120" s="18"/>
      <c r="AJ120" s="18"/>
      <c r="AK120" s="18">
        <f>SUM(AG119:AK119)/5</f>
        <v>2.3452080000000004E-2</v>
      </c>
      <c r="AL120" s="18"/>
      <c r="AM120" s="18"/>
      <c r="AN120" s="18"/>
      <c r="AO120" s="18"/>
      <c r="AP120" s="18">
        <f>SUM(AG119:AP119)/10</f>
        <v>0.11894254517759999</v>
      </c>
      <c r="AR120" s="163"/>
      <c r="AS120" s="165"/>
      <c r="AT120" s="16" t="s">
        <v>56</v>
      </c>
      <c r="AU120" s="18"/>
      <c r="AV120" s="18"/>
      <c r="AW120" s="18"/>
      <c r="AX120" s="18"/>
      <c r="AY120" s="18">
        <f>SUM(AU119:AY119)/5</f>
        <v>2.3452080000000004E-2</v>
      </c>
      <c r="AZ120" s="18"/>
      <c r="BA120" s="18"/>
      <c r="BB120" s="18"/>
      <c r="BC120" s="18"/>
      <c r="BD120" s="18">
        <f>SUM(AU119:BD119)/10</f>
        <v>0.11894254517759999</v>
      </c>
      <c r="BF120" s="163"/>
      <c r="BG120" s="165"/>
      <c r="BH120" s="16" t="s">
        <v>56</v>
      </c>
      <c r="BI120" s="18"/>
      <c r="BJ120" s="18"/>
      <c r="BK120" s="18"/>
      <c r="BL120" s="18"/>
      <c r="BM120" s="18">
        <f>SUM(BI119:BM119)/5</f>
        <v>2.3452080000000004E-2</v>
      </c>
      <c r="BN120" s="18"/>
      <c r="BO120" s="18"/>
      <c r="BP120" s="18"/>
      <c r="BQ120" s="18"/>
      <c r="BR120" s="18">
        <f>SUM(BI119:BR119)/10</f>
        <v>0.11894254517759999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6750.0000000000009</v>
      </c>
      <c r="F121" s="24">
        <f>F123-E123</f>
        <v>11550.000000000004</v>
      </c>
      <c r="G121" s="24">
        <f>G123-F123</f>
        <v>19109.999999999996</v>
      </c>
      <c r="H121" s="24">
        <f t="shared" ref="H121:N121" si="325">H123-G123</f>
        <v>30870</v>
      </c>
      <c r="I121" s="24">
        <f t="shared" si="325"/>
        <v>48980.400000000009</v>
      </c>
      <c r="J121" s="24">
        <f t="shared" si="325"/>
        <v>76639.92</v>
      </c>
      <c r="K121" s="24">
        <f t="shared" si="325"/>
        <v>118590.19199999998</v>
      </c>
      <c r="L121" s="24">
        <f t="shared" si="325"/>
        <v>181838.29440000001</v>
      </c>
      <c r="M121" s="24">
        <f t="shared" si="325"/>
        <v>276710.44799999997</v>
      </c>
      <c r="N121" s="24">
        <f t="shared" si="325"/>
        <v>418386.197376</v>
      </c>
      <c r="P121" s="163"/>
      <c r="Q121" s="163"/>
      <c r="R121" s="20" t="s">
        <v>57</v>
      </c>
      <c r="S121" s="24">
        <f>S123</f>
        <v>6750.0000000000009</v>
      </c>
      <c r="T121" s="24">
        <f>T123-S123</f>
        <v>11550.000000000004</v>
      </c>
      <c r="U121" s="24">
        <f>U123-T123</f>
        <v>19109.999999999996</v>
      </c>
      <c r="V121" s="24">
        <f t="shared" ref="V121:AB121" si="326">V123-U123</f>
        <v>30870</v>
      </c>
      <c r="W121" s="24">
        <f t="shared" si="326"/>
        <v>48980.400000000009</v>
      </c>
      <c r="X121" s="24">
        <f t="shared" si="326"/>
        <v>76639.92</v>
      </c>
      <c r="Y121" s="24">
        <f t="shared" si="326"/>
        <v>118590.19199999998</v>
      </c>
      <c r="Z121" s="24">
        <f t="shared" si="326"/>
        <v>181838.29440000001</v>
      </c>
      <c r="AA121" s="24">
        <f t="shared" si="326"/>
        <v>276710.44799999997</v>
      </c>
      <c r="AB121" s="24">
        <f t="shared" si="326"/>
        <v>418386.197376</v>
      </c>
      <c r="AD121" s="163"/>
      <c r="AE121" s="163"/>
      <c r="AF121" s="20" t="s">
        <v>57</v>
      </c>
      <c r="AG121" s="24">
        <f>AG123</f>
        <v>6750.0000000000009</v>
      </c>
      <c r="AH121" s="24">
        <f>AH123-AG123</f>
        <v>11550.000000000004</v>
      </c>
      <c r="AI121" s="24">
        <f>AI123-AH123</f>
        <v>19109.999999999996</v>
      </c>
      <c r="AJ121" s="24">
        <f t="shared" ref="AJ121:AP121" si="327">AJ123-AI123</f>
        <v>30870</v>
      </c>
      <c r="AK121" s="24">
        <f t="shared" si="327"/>
        <v>48980.400000000009</v>
      </c>
      <c r="AL121" s="24">
        <f t="shared" si="327"/>
        <v>76639.92</v>
      </c>
      <c r="AM121" s="24">
        <f t="shared" si="327"/>
        <v>118590.19199999998</v>
      </c>
      <c r="AN121" s="24">
        <f t="shared" si="327"/>
        <v>181838.29440000001</v>
      </c>
      <c r="AO121" s="24">
        <f t="shared" si="327"/>
        <v>276710.44799999997</v>
      </c>
      <c r="AP121" s="24">
        <f t="shared" si="327"/>
        <v>418386.197376</v>
      </c>
      <c r="AR121" s="163"/>
      <c r="AS121" s="163"/>
      <c r="AT121" s="20" t="s">
        <v>57</v>
      </c>
      <c r="AU121" s="24">
        <f>AU123</f>
        <v>6750.0000000000009</v>
      </c>
      <c r="AV121" s="24">
        <f>AV123-AU123</f>
        <v>11550.000000000004</v>
      </c>
      <c r="AW121" s="24">
        <f>AW123-AV123</f>
        <v>19109.999999999996</v>
      </c>
      <c r="AX121" s="24">
        <f t="shared" ref="AX121:BD121" si="328">AX123-AW123</f>
        <v>30870</v>
      </c>
      <c r="AY121" s="24">
        <f t="shared" si="328"/>
        <v>48980.400000000009</v>
      </c>
      <c r="AZ121" s="24">
        <f t="shared" si="328"/>
        <v>76639.92</v>
      </c>
      <c r="BA121" s="24">
        <f t="shared" si="328"/>
        <v>118590.19199999998</v>
      </c>
      <c r="BB121" s="24">
        <f t="shared" si="328"/>
        <v>181838.29440000001</v>
      </c>
      <c r="BC121" s="24">
        <f t="shared" si="328"/>
        <v>276710.44799999997</v>
      </c>
      <c r="BD121" s="24">
        <f t="shared" si="328"/>
        <v>418386.197376</v>
      </c>
      <c r="BF121" s="163"/>
      <c r="BG121" s="163"/>
      <c r="BH121" s="20" t="s">
        <v>57</v>
      </c>
      <c r="BI121" s="24">
        <f>BI123</f>
        <v>6750.0000000000009</v>
      </c>
      <c r="BJ121" s="24">
        <f>BJ123-BI123</f>
        <v>11550.000000000004</v>
      </c>
      <c r="BK121" s="24">
        <f>BK123-BJ123</f>
        <v>19109.999999999996</v>
      </c>
      <c r="BL121" s="24">
        <f t="shared" ref="BL121:BR121" si="329">BL123-BK123</f>
        <v>30870</v>
      </c>
      <c r="BM121" s="24">
        <f t="shared" si="329"/>
        <v>48980.400000000009</v>
      </c>
      <c r="BN121" s="24">
        <f t="shared" si="329"/>
        <v>76639.92</v>
      </c>
      <c r="BO121" s="24">
        <f t="shared" si="329"/>
        <v>118590.19199999998</v>
      </c>
      <c r="BP121" s="24">
        <f t="shared" si="329"/>
        <v>181838.29440000001</v>
      </c>
      <c r="BQ121" s="24">
        <f t="shared" si="329"/>
        <v>276710.44799999997</v>
      </c>
      <c r="BR121" s="24">
        <f t="shared" si="329"/>
        <v>418386.197376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23452.080000000002</v>
      </c>
      <c r="J122" s="24"/>
      <c r="K122" s="24"/>
      <c r="L122" s="24"/>
      <c r="M122" s="24"/>
      <c r="N122" s="24">
        <f>SUM(E121:N121)/10</f>
        <v>118942.5451776</v>
      </c>
      <c r="P122" s="163"/>
      <c r="Q122" s="163"/>
      <c r="R122" s="20" t="s">
        <v>59</v>
      </c>
      <c r="S122" s="24"/>
      <c r="T122" s="24"/>
      <c r="U122" s="24"/>
      <c r="V122" s="24"/>
      <c r="W122" s="24">
        <f>SUM(S121:W121)/5</f>
        <v>23452.080000000002</v>
      </c>
      <c r="X122" s="24"/>
      <c r="Y122" s="24"/>
      <c r="Z122" s="24"/>
      <c r="AA122" s="24"/>
      <c r="AB122" s="24">
        <f>SUM(S121:AB121)/10</f>
        <v>118942.5451776</v>
      </c>
      <c r="AD122" s="163"/>
      <c r="AE122" s="163"/>
      <c r="AF122" s="20" t="s">
        <v>59</v>
      </c>
      <c r="AG122" s="24"/>
      <c r="AH122" s="24"/>
      <c r="AI122" s="24"/>
      <c r="AJ122" s="24"/>
      <c r="AK122" s="24">
        <f>SUM(AG121:AK121)/5</f>
        <v>23452.080000000002</v>
      </c>
      <c r="AL122" s="24"/>
      <c r="AM122" s="24"/>
      <c r="AN122" s="24"/>
      <c r="AO122" s="24"/>
      <c r="AP122" s="24">
        <f>SUM(AG121:AP121)/10</f>
        <v>118942.5451776</v>
      </c>
      <c r="AR122" s="163"/>
      <c r="AS122" s="163"/>
      <c r="AT122" s="20" t="s">
        <v>59</v>
      </c>
      <c r="AU122" s="24"/>
      <c r="AV122" s="24"/>
      <c r="AW122" s="24"/>
      <c r="AX122" s="24"/>
      <c r="AY122" s="24">
        <f>SUM(AU121:AY121)/5</f>
        <v>23452.080000000002</v>
      </c>
      <c r="AZ122" s="24"/>
      <c r="BA122" s="24"/>
      <c r="BB122" s="24"/>
      <c r="BC122" s="24"/>
      <c r="BD122" s="24">
        <f>SUM(AU121:BD121)/10</f>
        <v>118942.5451776</v>
      </c>
      <c r="BF122" s="163"/>
      <c r="BG122" s="163"/>
      <c r="BH122" s="20" t="s">
        <v>59</v>
      </c>
      <c r="BI122" s="24"/>
      <c r="BJ122" s="24"/>
      <c r="BK122" s="24"/>
      <c r="BL122" s="24"/>
      <c r="BM122" s="24">
        <f>SUM(BI121:BM121)/5</f>
        <v>23452.080000000002</v>
      </c>
      <c r="BN122" s="24"/>
      <c r="BO122" s="24"/>
      <c r="BP122" s="24"/>
      <c r="BQ122" s="24"/>
      <c r="BR122" s="24">
        <f>SUM(BI121:BR121)/10</f>
        <v>118942.5451776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330">E113*E$16</f>
        <v>6750.0000000000009</v>
      </c>
      <c r="F123" s="25">
        <f t="shared" si="330"/>
        <v>18300.000000000004</v>
      </c>
      <c r="G123" s="25">
        <f t="shared" si="330"/>
        <v>37410</v>
      </c>
      <c r="H123" s="25">
        <f t="shared" si="330"/>
        <v>68280</v>
      </c>
      <c r="I123" s="25">
        <f t="shared" si="330"/>
        <v>117260.40000000001</v>
      </c>
      <c r="J123" s="25">
        <f t="shared" si="330"/>
        <v>193900.32</v>
      </c>
      <c r="K123" s="25">
        <f t="shared" si="330"/>
        <v>312490.51199999999</v>
      </c>
      <c r="L123" s="25">
        <f t="shared" si="330"/>
        <v>494328.8064</v>
      </c>
      <c r="M123" s="25">
        <f t="shared" si="330"/>
        <v>771039.25439999998</v>
      </c>
      <c r="N123" s="25">
        <f t="shared" si="330"/>
        <v>1189425.451776</v>
      </c>
      <c r="P123" s="163"/>
      <c r="Q123" s="163"/>
      <c r="R123" s="20" t="s">
        <v>58</v>
      </c>
      <c r="S123" s="25">
        <f t="shared" ref="S123:AB123" si="331">S113*S$16</f>
        <v>6750.0000000000009</v>
      </c>
      <c r="T123" s="25">
        <f t="shared" si="331"/>
        <v>18300.000000000004</v>
      </c>
      <c r="U123" s="25">
        <f t="shared" si="331"/>
        <v>37410</v>
      </c>
      <c r="V123" s="25">
        <f t="shared" si="331"/>
        <v>68280</v>
      </c>
      <c r="W123" s="25">
        <f t="shared" si="331"/>
        <v>117260.40000000001</v>
      </c>
      <c r="X123" s="25">
        <f t="shared" si="331"/>
        <v>193900.32</v>
      </c>
      <c r="Y123" s="25">
        <f t="shared" si="331"/>
        <v>312490.51199999999</v>
      </c>
      <c r="Z123" s="25">
        <f t="shared" si="331"/>
        <v>494328.8064</v>
      </c>
      <c r="AA123" s="25">
        <f t="shared" si="331"/>
        <v>771039.25439999998</v>
      </c>
      <c r="AB123" s="25">
        <f t="shared" si="331"/>
        <v>1189425.451776</v>
      </c>
      <c r="AD123" s="163"/>
      <c r="AE123" s="163"/>
      <c r="AF123" s="20" t="s">
        <v>58</v>
      </c>
      <c r="AG123" s="25">
        <f t="shared" ref="AG123:AP123" si="332">AG113*AG$16</f>
        <v>6750.0000000000009</v>
      </c>
      <c r="AH123" s="25">
        <f t="shared" si="332"/>
        <v>18300.000000000004</v>
      </c>
      <c r="AI123" s="25">
        <f t="shared" si="332"/>
        <v>37410</v>
      </c>
      <c r="AJ123" s="25">
        <f t="shared" si="332"/>
        <v>68280</v>
      </c>
      <c r="AK123" s="25">
        <f t="shared" si="332"/>
        <v>117260.40000000001</v>
      </c>
      <c r="AL123" s="25">
        <f t="shared" si="332"/>
        <v>193900.32</v>
      </c>
      <c r="AM123" s="25">
        <f t="shared" si="332"/>
        <v>312490.51199999999</v>
      </c>
      <c r="AN123" s="25">
        <f t="shared" si="332"/>
        <v>494328.8064</v>
      </c>
      <c r="AO123" s="25">
        <f t="shared" si="332"/>
        <v>771039.25439999998</v>
      </c>
      <c r="AP123" s="25">
        <f t="shared" si="332"/>
        <v>1189425.451776</v>
      </c>
      <c r="AR123" s="163"/>
      <c r="AS123" s="163"/>
      <c r="AT123" s="20" t="s">
        <v>58</v>
      </c>
      <c r="AU123" s="25">
        <f t="shared" ref="AU123:BD123" si="333">AU113*AU$16</f>
        <v>6750.0000000000009</v>
      </c>
      <c r="AV123" s="25">
        <f t="shared" si="333"/>
        <v>18300.000000000004</v>
      </c>
      <c r="AW123" s="25">
        <f t="shared" si="333"/>
        <v>37410</v>
      </c>
      <c r="AX123" s="25">
        <f t="shared" si="333"/>
        <v>68280</v>
      </c>
      <c r="AY123" s="25">
        <f t="shared" si="333"/>
        <v>117260.40000000001</v>
      </c>
      <c r="AZ123" s="25">
        <f t="shared" si="333"/>
        <v>193900.32</v>
      </c>
      <c r="BA123" s="25">
        <f t="shared" si="333"/>
        <v>312490.51199999999</v>
      </c>
      <c r="BB123" s="25">
        <f t="shared" si="333"/>
        <v>494328.8064</v>
      </c>
      <c r="BC123" s="25">
        <f t="shared" si="333"/>
        <v>771039.25439999998</v>
      </c>
      <c r="BD123" s="25">
        <f t="shared" si="333"/>
        <v>1189425.451776</v>
      </c>
      <c r="BF123" s="163"/>
      <c r="BG123" s="163"/>
      <c r="BH123" s="20" t="s">
        <v>58</v>
      </c>
      <c r="BI123" s="25">
        <f t="shared" ref="BI123:BR123" si="334">BI113*BI$16</f>
        <v>6750.0000000000009</v>
      </c>
      <c r="BJ123" s="25">
        <f t="shared" si="334"/>
        <v>18300.000000000004</v>
      </c>
      <c r="BK123" s="25">
        <f t="shared" si="334"/>
        <v>37410</v>
      </c>
      <c r="BL123" s="25">
        <f t="shared" si="334"/>
        <v>68280</v>
      </c>
      <c r="BM123" s="25">
        <f t="shared" si="334"/>
        <v>117260.40000000001</v>
      </c>
      <c r="BN123" s="25">
        <f t="shared" si="334"/>
        <v>193900.32</v>
      </c>
      <c r="BO123" s="25">
        <f t="shared" si="334"/>
        <v>312490.51199999999</v>
      </c>
      <c r="BP123" s="25">
        <f t="shared" si="334"/>
        <v>494328.8064</v>
      </c>
      <c r="BQ123" s="25">
        <f t="shared" si="334"/>
        <v>771039.25439999998</v>
      </c>
      <c r="BR123" s="25">
        <f t="shared" si="334"/>
        <v>1189425.451776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8.0357142857142849E-2</v>
      </c>
      <c r="F124" s="17">
        <f t="shared" ref="F124:N124" si="335">F129*$E$4/F$16</f>
        <v>5.7397959183673457E-2</v>
      </c>
      <c r="G124" s="17">
        <f t="shared" si="335"/>
        <v>4.0998542274052474E-2</v>
      </c>
      <c r="H124" s="17">
        <f t="shared" si="335"/>
        <v>2.9284673052894623E-2</v>
      </c>
      <c r="I124" s="17">
        <f t="shared" si="335"/>
        <v>2.0917623609210446E-2</v>
      </c>
      <c r="J124" s="17">
        <f t="shared" si="335"/>
        <v>1.4941159720864603E-2</v>
      </c>
      <c r="K124" s="17">
        <f t="shared" si="335"/>
        <v>1.0672256943474717E-2</v>
      </c>
      <c r="L124" s="17">
        <f t="shared" si="335"/>
        <v>7.6230406739105118E-3</v>
      </c>
      <c r="M124" s="17">
        <f t="shared" si="335"/>
        <v>5.4450290527932226E-3</v>
      </c>
      <c r="N124" s="17">
        <f t="shared" si="335"/>
        <v>3.8893064662808728E-3</v>
      </c>
      <c r="P124" s="172" t="s">
        <v>71</v>
      </c>
      <c r="Q124" s="165" t="s">
        <v>41</v>
      </c>
      <c r="R124" s="16" t="s">
        <v>55</v>
      </c>
      <c r="S124" s="17">
        <f>S129*$E$4/S$16</f>
        <v>8.0357142857142849E-2</v>
      </c>
      <c r="T124" s="17">
        <f t="shared" ref="T124:AB124" si="336">T129*$E$4/T$16</f>
        <v>5.7397959183673457E-2</v>
      </c>
      <c r="U124" s="17">
        <f t="shared" si="336"/>
        <v>4.0998542274052474E-2</v>
      </c>
      <c r="V124" s="17">
        <f t="shared" si="336"/>
        <v>2.9284673052894623E-2</v>
      </c>
      <c r="W124" s="17">
        <f t="shared" si="336"/>
        <v>2.0917623609210446E-2</v>
      </c>
      <c r="X124" s="17">
        <f t="shared" si="336"/>
        <v>1.4941159720864603E-2</v>
      </c>
      <c r="Y124" s="17">
        <f t="shared" si="336"/>
        <v>1.0672256943474717E-2</v>
      </c>
      <c r="Z124" s="17">
        <f t="shared" si="336"/>
        <v>7.6230406739105118E-3</v>
      </c>
      <c r="AA124" s="17">
        <f t="shared" si="336"/>
        <v>5.4450290527932226E-3</v>
      </c>
      <c r="AB124" s="17">
        <f t="shared" si="336"/>
        <v>3.8893064662808728E-3</v>
      </c>
      <c r="AC124" s="5"/>
      <c r="AD124" s="172" t="s">
        <v>71</v>
      </c>
      <c r="AE124" s="165" t="s">
        <v>41</v>
      </c>
      <c r="AF124" s="16" t="s">
        <v>55</v>
      </c>
      <c r="AG124" s="17">
        <f>AG129*$E$4/AG$16</f>
        <v>8.0357142857142849E-2</v>
      </c>
      <c r="AH124" s="17">
        <f t="shared" ref="AH124:AP124" si="337">AH129*$E$4/AH$16</f>
        <v>5.7397959183673457E-2</v>
      </c>
      <c r="AI124" s="17">
        <f t="shared" si="337"/>
        <v>4.0998542274052474E-2</v>
      </c>
      <c r="AJ124" s="17">
        <f t="shared" si="337"/>
        <v>2.9284673052894623E-2</v>
      </c>
      <c r="AK124" s="17">
        <f t="shared" si="337"/>
        <v>2.0917623609210446E-2</v>
      </c>
      <c r="AL124" s="17">
        <f t="shared" si="337"/>
        <v>1.4941159720864603E-2</v>
      </c>
      <c r="AM124" s="17">
        <f t="shared" si="337"/>
        <v>1.0672256943474717E-2</v>
      </c>
      <c r="AN124" s="17">
        <f t="shared" si="337"/>
        <v>7.6230406739105118E-3</v>
      </c>
      <c r="AO124" s="17">
        <f t="shared" si="337"/>
        <v>5.4450290527932226E-3</v>
      </c>
      <c r="AP124" s="17">
        <f t="shared" si="337"/>
        <v>3.8893064662808728E-3</v>
      </c>
      <c r="AQ124" s="5"/>
      <c r="AR124" s="172" t="s">
        <v>71</v>
      </c>
      <c r="AS124" s="165" t="s">
        <v>41</v>
      </c>
      <c r="AT124" s="16" t="s">
        <v>55</v>
      </c>
      <c r="AU124" s="17">
        <f>AU129*$E$4/AU$16</f>
        <v>8.0357142857142849E-2</v>
      </c>
      <c r="AV124" s="17">
        <f t="shared" ref="AV124:BD124" si="338">AV129*$E$4/AV$16</f>
        <v>5.7397959183673457E-2</v>
      </c>
      <c r="AW124" s="17">
        <f t="shared" si="338"/>
        <v>4.0998542274052474E-2</v>
      </c>
      <c r="AX124" s="17">
        <f t="shared" si="338"/>
        <v>2.9284673052894623E-2</v>
      </c>
      <c r="AY124" s="17">
        <f t="shared" si="338"/>
        <v>2.0917623609210446E-2</v>
      </c>
      <c r="AZ124" s="17">
        <f t="shared" si="338"/>
        <v>1.4941159720864603E-2</v>
      </c>
      <c r="BA124" s="17">
        <f t="shared" si="338"/>
        <v>1.0672256943474717E-2</v>
      </c>
      <c r="BB124" s="17">
        <f t="shared" si="338"/>
        <v>7.6230406739105118E-3</v>
      </c>
      <c r="BC124" s="17">
        <f t="shared" si="338"/>
        <v>5.4450290527932226E-3</v>
      </c>
      <c r="BD124" s="17">
        <f t="shared" si="338"/>
        <v>3.8893064662808728E-3</v>
      </c>
      <c r="BE124" s="5"/>
      <c r="BF124" s="172" t="s">
        <v>71</v>
      </c>
      <c r="BG124" s="165" t="s">
        <v>41</v>
      </c>
      <c r="BH124" s="16" t="s">
        <v>55</v>
      </c>
      <c r="BI124" s="17">
        <f>BI129*$E$4/BI$16</f>
        <v>8.0357142857142849E-2</v>
      </c>
      <c r="BJ124" s="17">
        <f t="shared" ref="BJ124:BR124" si="339">BJ129*$E$4/BJ$16</f>
        <v>5.7397959183673457E-2</v>
      </c>
      <c r="BK124" s="17">
        <f t="shared" si="339"/>
        <v>4.0998542274052474E-2</v>
      </c>
      <c r="BL124" s="17">
        <f t="shared" si="339"/>
        <v>2.9284673052894623E-2</v>
      </c>
      <c r="BM124" s="17">
        <f t="shared" si="339"/>
        <v>2.0917623609210446E-2</v>
      </c>
      <c r="BN124" s="17">
        <f t="shared" si="339"/>
        <v>1.4941159720864603E-2</v>
      </c>
      <c r="BO124" s="17">
        <f t="shared" si="339"/>
        <v>1.0672256943474717E-2</v>
      </c>
      <c r="BP124" s="17">
        <f t="shared" si="339"/>
        <v>7.6230406739105118E-3</v>
      </c>
      <c r="BQ124" s="17">
        <f t="shared" si="339"/>
        <v>5.4450290527932226E-3</v>
      </c>
      <c r="BR124" s="17">
        <f t="shared" si="339"/>
        <v>3.8893064662808728E-3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4.5791188195394773E-2</v>
      </c>
      <c r="J125" s="17"/>
      <c r="K125" s="17"/>
      <c r="L125" s="17"/>
      <c r="M125" s="17"/>
      <c r="N125" s="18">
        <f>SUM(E124:N124)/10</f>
        <v>2.7152673383429776E-2</v>
      </c>
      <c r="P125" s="173"/>
      <c r="Q125" s="165"/>
      <c r="R125" s="16" t="s">
        <v>56</v>
      </c>
      <c r="S125" s="17"/>
      <c r="T125" s="17"/>
      <c r="U125" s="17"/>
      <c r="V125" s="17"/>
      <c r="W125" s="100">
        <f>SUM(S124:W124)/5</f>
        <v>4.5791188195394773E-2</v>
      </c>
      <c r="X125" s="17"/>
      <c r="Y125" s="17"/>
      <c r="Z125" s="17"/>
      <c r="AA125" s="17"/>
      <c r="AB125" s="18">
        <f>SUM(S124:AB124)/10</f>
        <v>2.7152673383429776E-2</v>
      </c>
      <c r="AC125" s="5"/>
      <c r="AD125" s="173"/>
      <c r="AE125" s="165"/>
      <c r="AF125" s="16" t="s">
        <v>56</v>
      </c>
      <c r="AG125" s="17"/>
      <c r="AH125" s="17"/>
      <c r="AI125" s="17"/>
      <c r="AJ125" s="17"/>
      <c r="AK125" s="100">
        <f>SUM(AG124:AK124)/5</f>
        <v>4.5791188195394773E-2</v>
      </c>
      <c r="AL125" s="17"/>
      <c r="AM125" s="17"/>
      <c r="AN125" s="17"/>
      <c r="AO125" s="17"/>
      <c r="AP125" s="18">
        <f>SUM(AG124:AP124)/10</f>
        <v>2.7152673383429776E-2</v>
      </c>
      <c r="AQ125" s="5"/>
      <c r="AR125" s="173"/>
      <c r="AS125" s="165"/>
      <c r="AT125" s="16" t="s">
        <v>56</v>
      </c>
      <c r="AU125" s="17"/>
      <c r="AV125" s="17"/>
      <c r="AW125" s="17"/>
      <c r="AX125" s="17"/>
      <c r="AY125" s="100">
        <f>SUM(AU124:AY124)/5</f>
        <v>4.5791188195394773E-2</v>
      </c>
      <c r="AZ125" s="17"/>
      <c r="BA125" s="17"/>
      <c r="BB125" s="17"/>
      <c r="BC125" s="17"/>
      <c r="BD125" s="18">
        <f>SUM(AU124:BD124)/10</f>
        <v>2.7152673383429776E-2</v>
      </c>
      <c r="BE125" s="5"/>
      <c r="BF125" s="173"/>
      <c r="BG125" s="165"/>
      <c r="BH125" s="16" t="s">
        <v>56</v>
      </c>
      <c r="BI125" s="17"/>
      <c r="BJ125" s="17"/>
      <c r="BK125" s="17"/>
      <c r="BL125" s="17"/>
      <c r="BM125" s="100">
        <f>SUM(BI124:BM124)/5</f>
        <v>4.5791188195394773E-2</v>
      </c>
      <c r="BN125" s="17"/>
      <c r="BO125" s="17"/>
      <c r="BP125" s="17"/>
      <c r="BQ125" s="17"/>
      <c r="BR125" s="18">
        <f>SUM(BI124:BR124)/10</f>
        <v>2.7152673383429776E-2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340">E$18*(E124/E$20)</f>
        <v>8.0357142857142849E-2</v>
      </c>
      <c r="F126" s="17">
        <f t="shared" si="340"/>
        <v>0.13775510204081629</v>
      </c>
      <c r="G126" s="17">
        <f t="shared" si="340"/>
        <v>0.17875364431486873</v>
      </c>
      <c r="H126" s="17">
        <f t="shared" si="340"/>
        <v>0.20803831736776346</v>
      </c>
      <c r="I126" s="17">
        <f t="shared" si="340"/>
        <v>0.22895594097697383</v>
      </c>
      <c r="J126" s="17">
        <f t="shared" si="340"/>
        <v>0.24389710069783843</v>
      </c>
      <c r="K126" s="17">
        <f t="shared" si="340"/>
        <v>0.25456935764131305</v>
      </c>
      <c r="L126" s="17">
        <f t="shared" si="340"/>
        <v>0.26219239831522329</v>
      </c>
      <c r="M126" s="17">
        <f t="shared" si="340"/>
        <v>0.26763742736801732</v>
      </c>
      <c r="N126" s="17">
        <f t="shared" si="340"/>
        <v>0.27152673383429843</v>
      </c>
      <c r="P126" s="173"/>
      <c r="Q126" s="165"/>
      <c r="R126" s="16" t="s">
        <v>53</v>
      </c>
      <c r="S126" s="17">
        <f t="shared" ref="S126:AB126" si="341">S$18*(S124/S$20)</f>
        <v>8.0357142857142849E-2</v>
      </c>
      <c r="T126" s="17">
        <f t="shared" si="341"/>
        <v>0.13775510204081629</v>
      </c>
      <c r="U126" s="17">
        <f t="shared" si="341"/>
        <v>0.17875364431486873</v>
      </c>
      <c r="V126" s="17">
        <f t="shared" si="341"/>
        <v>0.20803831736776346</v>
      </c>
      <c r="W126" s="17">
        <f t="shared" si="341"/>
        <v>0.22895594097697383</v>
      </c>
      <c r="X126" s="17">
        <f t="shared" si="341"/>
        <v>0.24389710069783843</v>
      </c>
      <c r="Y126" s="17">
        <f t="shared" si="341"/>
        <v>0.25456935764131305</v>
      </c>
      <c r="Z126" s="17">
        <f t="shared" si="341"/>
        <v>0.26219239831522329</v>
      </c>
      <c r="AA126" s="17">
        <f t="shared" si="341"/>
        <v>0.26763742736801732</v>
      </c>
      <c r="AB126" s="17">
        <f t="shared" si="341"/>
        <v>0.27152673383429843</v>
      </c>
      <c r="AC126" s="5"/>
      <c r="AD126" s="173"/>
      <c r="AE126" s="165"/>
      <c r="AF126" s="16" t="s">
        <v>53</v>
      </c>
      <c r="AG126" s="17">
        <f t="shared" ref="AG126:AP126" si="342">AG$18*(AG124/AG$20)</f>
        <v>8.0357142857142849E-2</v>
      </c>
      <c r="AH126" s="17">
        <f t="shared" si="342"/>
        <v>0.13775510204081629</v>
      </c>
      <c r="AI126" s="17">
        <f t="shared" si="342"/>
        <v>0.17875364431486873</v>
      </c>
      <c r="AJ126" s="17">
        <f t="shared" si="342"/>
        <v>0.20803831736776346</v>
      </c>
      <c r="AK126" s="17">
        <f t="shared" si="342"/>
        <v>0.22895594097697383</v>
      </c>
      <c r="AL126" s="17">
        <f t="shared" si="342"/>
        <v>0.24389710069783843</v>
      </c>
      <c r="AM126" s="17">
        <f t="shared" si="342"/>
        <v>0.25456935764131305</v>
      </c>
      <c r="AN126" s="17">
        <f t="shared" si="342"/>
        <v>0.26219239831522329</v>
      </c>
      <c r="AO126" s="17">
        <f t="shared" si="342"/>
        <v>0.26763742736801732</v>
      </c>
      <c r="AP126" s="17">
        <f t="shared" si="342"/>
        <v>0.27152673383429843</v>
      </c>
      <c r="AQ126" s="5"/>
      <c r="AR126" s="173"/>
      <c r="AS126" s="165"/>
      <c r="AT126" s="16" t="s">
        <v>53</v>
      </c>
      <c r="AU126" s="17">
        <f t="shared" ref="AU126:BD126" si="343">AU$18*(AU124/AU$20)</f>
        <v>8.0357142857142849E-2</v>
      </c>
      <c r="AV126" s="17">
        <f t="shared" si="343"/>
        <v>0.13775510204081629</v>
      </c>
      <c r="AW126" s="17">
        <f t="shared" si="343"/>
        <v>0.17875364431486873</v>
      </c>
      <c r="AX126" s="17">
        <f t="shared" si="343"/>
        <v>0.20803831736776346</v>
      </c>
      <c r="AY126" s="17">
        <f t="shared" si="343"/>
        <v>0.22895594097697383</v>
      </c>
      <c r="AZ126" s="17">
        <f t="shared" si="343"/>
        <v>0.24389710069783843</v>
      </c>
      <c r="BA126" s="17">
        <f t="shared" si="343"/>
        <v>0.25456935764131305</v>
      </c>
      <c r="BB126" s="17">
        <f t="shared" si="343"/>
        <v>0.26219239831522329</v>
      </c>
      <c r="BC126" s="17">
        <f t="shared" si="343"/>
        <v>0.26763742736801732</v>
      </c>
      <c r="BD126" s="17">
        <f t="shared" si="343"/>
        <v>0.27152673383429843</v>
      </c>
      <c r="BE126" s="5"/>
      <c r="BF126" s="173"/>
      <c r="BG126" s="165"/>
      <c r="BH126" s="16" t="s">
        <v>53</v>
      </c>
      <c r="BI126" s="17">
        <f t="shared" ref="BI126:BR126" si="344">BI$18*(BI124/BI$20)</f>
        <v>8.0357142857142849E-2</v>
      </c>
      <c r="BJ126" s="17">
        <f t="shared" si="344"/>
        <v>0.13775510204081629</v>
      </c>
      <c r="BK126" s="17">
        <f t="shared" si="344"/>
        <v>0.17875364431486873</v>
      </c>
      <c r="BL126" s="17">
        <f t="shared" si="344"/>
        <v>0.20803831736776346</v>
      </c>
      <c r="BM126" s="17">
        <f t="shared" si="344"/>
        <v>0.22895594097697383</v>
      </c>
      <c r="BN126" s="17">
        <f t="shared" si="344"/>
        <v>0.24389710069783843</v>
      </c>
      <c r="BO126" s="17">
        <f t="shared" si="344"/>
        <v>0.25456935764131305</v>
      </c>
      <c r="BP126" s="17">
        <f t="shared" si="344"/>
        <v>0.26219239831522329</v>
      </c>
      <c r="BQ126" s="17">
        <f t="shared" si="344"/>
        <v>0.26763742736801732</v>
      </c>
      <c r="BR126" s="17">
        <f t="shared" si="344"/>
        <v>0.27152673383429843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0.80357142857142849</v>
      </c>
      <c r="F127" s="21">
        <f t="shared" ref="F127:N127" si="345">10*F124</f>
        <v>0.57397959183673453</v>
      </c>
      <c r="G127" s="21">
        <f t="shared" si="345"/>
        <v>0.40998542274052474</v>
      </c>
      <c r="H127" s="21">
        <f t="shared" si="345"/>
        <v>0.29284673052894622</v>
      </c>
      <c r="I127" s="21">
        <f t="shared" si="345"/>
        <v>0.20917623609210445</v>
      </c>
      <c r="J127" s="21">
        <f t="shared" si="345"/>
        <v>0.14941159720864602</v>
      </c>
      <c r="K127" s="21">
        <f t="shared" si="345"/>
        <v>0.10672256943474717</v>
      </c>
      <c r="L127" s="21">
        <f t="shared" si="345"/>
        <v>7.6230406739105111E-2</v>
      </c>
      <c r="M127" s="21">
        <f t="shared" si="345"/>
        <v>5.4450290527932224E-2</v>
      </c>
      <c r="N127" s="21">
        <f t="shared" si="345"/>
        <v>3.889306466280873E-2</v>
      </c>
      <c r="P127" s="173"/>
      <c r="Q127" s="163"/>
      <c r="R127" s="20" t="s">
        <v>57</v>
      </c>
      <c r="S127" s="21">
        <f>10*S124</f>
        <v>0.80357142857142849</v>
      </c>
      <c r="T127" s="21">
        <f t="shared" ref="T127:AB127" si="346">10*T124</f>
        <v>0.57397959183673453</v>
      </c>
      <c r="U127" s="21">
        <f t="shared" si="346"/>
        <v>0.40998542274052474</v>
      </c>
      <c r="V127" s="21">
        <f t="shared" si="346"/>
        <v>0.29284673052894622</v>
      </c>
      <c r="W127" s="21">
        <f t="shared" si="346"/>
        <v>0.20917623609210445</v>
      </c>
      <c r="X127" s="21">
        <f t="shared" si="346"/>
        <v>0.14941159720864602</v>
      </c>
      <c r="Y127" s="21">
        <f t="shared" si="346"/>
        <v>0.10672256943474717</v>
      </c>
      <c r="Z127" s="21">
        <f t="shared" si="346"/>
        <v>7.6230406739105111E-2</v>
      </c>
      <c r="AA127" s="21">
        <f t="shared" si="346"/>
        <v>5.4450290527932224E-2</v>
      </c>
      <c r="AB127" s="21">
        <f t="shared" si="346"/>
        <v>3.889306466280873E-2</v>
      </c>
      <c r="AC127" s="5"/>
      <c r="AD127" s="173"/>
      <c r="AE127" s="163"/>
      <c r="AF127" s="20" t="s">
        <v>57</v>
      </c>
      <c r="AG127" s="21">
        <f>10*AG124</f>
        <v>0.80357142857142849</v>
      </c>
      <c r="AH127" s="21">
        <f t="shared" ref="AH127:AP127" si="347">10*AH124</f>
        <v>0.57397959183673453</v>
      </c>
      <c r="AI127" s="21">
        <f t="shared" si="347"/>
        <v>0.40998542274052474</v>
      </c>
      <c r="AJ127" s="21">
        <f t="shared" si="347"/>
        <v>0.29284673052894622</v>
      </c>
      <c r="AK127" s="21">
        <f t="shared" si="347"/>
        <v>0.20917623609210445</v>
      </c>
      <c r="AL127" s="21">
        <f t="shared" si="347"/>
        <v>0.14941159720864602</v>
      </c>
      <c r="AM127" s="21">
        <f t="shared" si="347"/>
        <v>0.10672256943474717</v>
      </c>
      <c r="AN127" s="21">
        <f t="shared" si="347"/>
        <v>7.6230406739105111E-2</v>
      </c>
      <c r="AO127" s="21">
        <f t="shared" si="347"/>
        <v>5.4450290527932224E-2</v>
      </c>
      <c r="AP127" s="21">
        <f t="shared" si="347"/>
        <v>3.889306466280873E-2</v>
      </c>
      <c r="AQ127" s="5"/>
      <c r="AR127" s="173"/>
      <c r="AS127" s="163"/>
      <c r="AT127" s="20" t="s">
        <v>57</v>
      </c>
      <c r="AU127" s="21">
        <f>10*AU124</f>
        <v>0.80357142857142849</v>
      </c>
      <c r="AV127" s="21">
        <f t="shared" ref="AV127:BD127" si="348">10*AV124</f>
        <v>0.57397959183673453</v>
      </c>
      <c r="AW127" s="21">
        <f t="shared" si="348"/>
        <v>0.40998542274052474</v>
      </c>
      <c r="AX127" s="21">
        <f t="shared" si="348"/>
        <v>0.29284673052894622</v>
      </c>
      <c r="AY127" s="21">
        <f t="shared" si="348"/>
        <v>0.20917623609210445</v>
      </c>
      <c r="AZ127" s="21">
        <f t="shared" si="348"/>
        <v>0.14941159720864602</v>
      </c>
      <c r="BA127" s="21">
        <f t="shared" si="348"/>
        <v>0.10672256943474717</v>
      </c>
      <c r="BB127" s="21">
        <f t="shared" si="348"/>
        <v>7.6230406739105111E-2</v>
      </c>
      <c r="BC127" s="21">
        <f t="shared" si="348"/>
        <v>5.4450290527932224E-2</v>
      </c>
      <c r="BD127" s="21">
        <f t="shared" si="348"/>
        <v>3.889306466280873E-2</v>
      </c>
      <c r="BE127" s="5"/>
      <c r="BF127" s="173"/>
      <c r="BG127" s="163"/>
      <c r="BH127" s="20" t="s">
        <v>57</v>
      </c>
      <c r="BI127" s="21">
        <f>10*BI124</f>
        <v>0.80357142857142849</v>
      </c>
      <c r="BJ127" s="21">
        <f t="shared" ref="BJ127:BR127" si="349">10*BJ124</f>
        <v>0.57397959183673453</v>
      </c>
      <c r="BK127" s="21">
        <f t="shared" si="349"/>
        <v>0.40998542274052474</v>
      </c>
      <c r="BL127" s="21">
        <f t="shared" si="349"/>
        <v>0.29284673052894622</v>
      </c>
      <c r="BM127" s="21">
        <f t="shared" si="349"/>
        <v>0.20917623609210445</v>
      </c>
      <c r="BN127" s="21">
        <f t="shared" si="349"/>
        <v>0.14941159720864602</v>
      </c>
      <c r="BO127" s="21">
        <f t="shared" si="349"/>
        <v>0.10672256943474717</v>
      </c>
      <c r="BP127" s="21">
        <f t="shared" si="349"/>
        <v>7.6230406739105111E-2</v>
      </c>
      <c r="BQ127" s="21">
        <f t="shared" si="349"/>
        <v>5.4450290527932224E-2</v>
      </c>
      <c r="BR127" s="21">
        <f t="shared" si="349"/>
        <v>3.889306466280873E-2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0.80357142857142849</v>
      </c>
      <c r="F128" s="21">
        <f>10*F126</f>
        <v>1.3775510204081629</v>
      </c>
      <c r="G128" s="21">
        <f>10*G126</f>
        <v>1.7875364431486873</v>
      </c>
      <c r="H128" s="21">
        <f t="shared" ref="H128:N128" si="350">10*H126</f>
        <v>2.0803831736776344</v>
      </c>
      <c r="I128" s="21">
        <f t="shared" si="350"/>
        <v>2.2895594097697383</v>
      </c>
      <c r="J128" s="21">
        <f t="shared" si="350"/>
        <v>2.4389710069783845</v>
      </c>
      <c r="K128" s="21">
        <f t="shared" si="350"/>
        <v>2.5456935764131305</v>
      </c>
      <c r="L128" s="21">
        <f t="shared" si="350"/>
        <v>2.6219239831522327</v>
      </c>
      <c r="M128" s="21">
        <f t="shared" si="350"/>
        <v>2.6763742736801732</v>
      </c>
      <c r="N128" s="21">
        <f t="shared" si="350"/>
        <v>2.7152673383429842</v>
      </c>
      <c r="P128" s="173"/>
      <c r="Q128" s="163"/>
      <c r="R128" s="20" t="s">
        <v>58</v>
      </c>
      <c r="S128" s="21">
        <f>10*S126</f>
        <v>0.80357142857142849</v>
      </c>
      <c r="T128" s="21">
        <f>10*T126</f>
        <v>1.3775510204081629</v>
      </c>
      <c r="U128" s="21">
        <f>10*U126</f>
        <v>1.7875364431486873</v>
      </c>
      <c r="V128" s="21">
        <f t="shared" ref="V128:AB128" si="351">10*V126</f>
        <v>2.0803831736776344</v>
      </c>
      <c r="W128" s="21">
        <f t="shared" si="351"/>
        <v>2.2895594097697383</v>
      </c>
      <c r="X128" s="21">
        <f t="shared" si="351"/>
        <v>2.4389710069783845</v>
      </c>
      <c r="Y128" s="21">
        <f t="shared" si="351"/>
        <v>2.5456935764131305</v>
      </c>
      <c r="Z128" s="21">
        <f t="shared" si="351"/>
        <v>2.6219239831522327</v>
      </c>
      <c r="AA128" s="21">
        <f t="shared" si="351"/>
        <v>2.6763742736801732</v>
      </c>
      <c r="AB128" s="21">
        <f t="shared" si="351"/>
        <v>2.7152673383429842</v>
      </c>
      <c r="AC128" s="5"/>
      <c r="AD128" s="173"/>
      <c r="AE128" s="163"/>
      <c r="AF128" s="20" t="s">
        <v>58</v>
      </c>
      <c r="AG128" s="21">
        <f>10*AG126</f>
        <v>0.80357142857142849</v>
      </c>
      <c r="AH128" s="21">
        <f>10*AH126</f>
        <v>1.3775510204081629</v>
      </c>
      <c r="AI128" s="21">
        <f>10*AI126</f>
        <v>1.7875364431486873</v>
      </c>
      <c r="AJ128" s="21">
        <f t="shared" ref="AJ128:AP128" si="352">10*AJ126</f>
        <v>2.0803831736776344</v>
      </c>
      <c r="AK128" s="21">
        <f t="shared" si="352"/>
        <v>2.2895594097697383</v>
      </c>
      <c r="AL128" s="21">
        <f t="shared" si="352"/>
        <v>2.4389710069783845</v>
      </c>
      <c r="AM128" s="21">
        <f t="shared" si="352"/>
        <v>2.5456935764131305</v>
      </c>
      <c r="AN128" s="21">
        <f t="shared" si="352"/>
        <v>2.6219239831522327</v>
      </c>
      <c r="AO128" s="21">
        <f t="shared" si="352"/>
        <v>2.6763742736801732</v>
      </c>
      <c r="AP128" s="21">
        <f t="shared" si="352"/>
        <v>2.7152673383429842</v>
      </c>
      <c r="AQ128" s="5"/>
      <c r="AR128" s="173"/>
      <c r="AS128" s="163"/>
      <c r="AT128" s="20" t="s">
        <v>58</v>
      </c>
      <c r="AU128" s="21">
        <f>10*AU126</f>
        <v>0.80357142857142849</v>
      </c>
      <c r="AV128" s="21">
        <f>10*AV126</f>
        <v>1.3775510204081629</v>
      </c>
      <c r="AW128" s="21">
        <f>10*AW126</f>
        <v>1.7875364431486873</v>
      </c>
      <c r="AX128" s="21">
        <f t="shared" ref="AX128:BD128" si="353">10*AX126</f>
        <v>2.0803831736776344</v>
      </c>
      <c r="AY128" s="21">
        <f t="shared" si="353"/>
        <v>2.2895594097697383</v>
      </c>
      <c r="AZ128" s="21">
        <f t="shared" si="353"/>
        <v>2.4389710069783845</v>
      </c>
      <c r="BA128" s="21">
        <f t="shared" si="353"/>
        <v>2.5456935764131305</v>
      </c>
      <c r="BB128" s="21">
        <f t="shared" si="353"/>
        <v>2.6219239831522327</v>
      </c>
      <c r="BC128" s="21">
        <f t="shared" si="353"/>
        <v>2.6763742736801732</v>
      </c>
      <c r="BD128" s="21">
        <f t="shared" si="353"/>
        <v>2.7152673383429842</v>
      </c>
      <c r="BE128" s="5"/>
      <c r="BF128" s="173"/>
      <c r="BG128" s="163"/>
      <c r="BH128" s="20" t="s">
        <v>58</v>
      </c>
      <c r="BI128" s="21">
        <f>10*BI126</f>
        <v>0.80357142857142849</v>
      </c>
      <c r="BJ128" s="21">
        <f>10*BJ126</f>
        <v>1.3775510204081629</v>
      </c>
      <c r="BK128" s="21">
        <f>10*BK126</f>
        <v>1.7875364431486873</v>
      </c>
      <c r="BL128" s="21">
        <f t="shared" ref="BL128:BR128" si="354">10*BL126</f>
        <v>2.0803831736776344</v>
      </c>
      <c r="BM128" s="21">
        <f t="shared" si="354"/>
        <v>2.2895594097697383</v>
      </c>
      <c r="BN128" s="21">
        <f t="shared" si="354"/>
        <v>2.4389710069783845</v>
      </c>
      <c r="BO128" s="21">
        <f t="shared" si="354"/>
        <v>2.5456935764131305</v>
      </c>
      <c r="BP128" s="21">
        <f t="shared" si="354"/>
        <v>2.6219239831522327</v>
      </c>
      <c r="BQ128" s="21">
        <f t="shared" si="354"/>
        <v>2.6763742736801732</v>
      </c>
      <c r="BR128" s="21">
        <f t="shared" si="354"/>
        <v>2.7152673383429842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0.11249999999999999</v>
      </c>
      <c r="F129" s="17">
        <f t="shared" ref="F129:N129" si="355">$E$11*$E$12</f>
        <v>0.11249999999999999</v>
      </c>
      <c r="G129" s="17">
        <f t="shared" si="355"/>
        <v>0.11249999999999999</v>
      </c>
      <c r="H129" s="17">
        <f t="shared" si="355"/>
        <v>0.11249999999999999</v>
      </c>
      <c r="I129" s="17">
        <f t="shared" si="355"/>
        <v>0.11249999999999999</v>
      </c>
      <c r="J129" s="17">
        <f t="shared" si="355"/>
        <v>0.11249999999999999</v>
      </c>
      <c r="K129" s="17">
        <f t="shared" si="355"/>
        <v>0.11249999999999999</v>
      </c>
      <c r="L129" s="17">
        <f t="shared" si="355"/>
        <v>0.11249999999999999</v>
      </c>
      <c r="M129" s="17">
        <f t="shared" si="355"/>
        <v>0.11249999999999999</v>
      </c>
      <c r="N129" s="17">
        <f t="shared" si="355"/>
        <v>0.11249999999999999</v>
      </c>
      <c r="P129" s="173"/>
      <c r="Q129" s="171" t="s">
        <v>45</v>
      </c>
      <c r="R129" s="16" t="s">
        <v>55</v>
      </c>
      <c r="S129" s="17">
        <f>$E$11*$E$12</f>
        <v>0.11249999999999999</v>
      </c>
      <c r="T129" s="17">
        <f t="shared" ref="T129:AB129" si="356">$E$11*$E$12</f>
        <v>0.11249999999999999</v>
      </c>
      <c r="U129" s="17">
        <f t="shared" si="356"/>
        <v>0.11249999999999999</v>
      </c>
      <c r="V129" s="17">
        <f t="shared" si="356"/>
        <v>0.11249999999999999</v>
      </c>
      <c r="W129" s="17">
        <f t="shared" si="356"/>
        <v>0.11249999999999999</v>
      </c>
      <c r="X129" s="17">
        <f t="shared" si="356"/>
        <v>0.11249999999999999</v>
      </c>
      <c r="Y129" s="17">
        <f t="shared" si="356"/>
        <v>0.11249999999999999</v>
      </c>
      <c r="Z129" s="17">
        <f t="shared" si="356"/>
        <v>0.11249999999999999</v>
      </c>
      <c r="AA129" s="17">
        <f t="shared" si="356"/>
        <v>0.11249999999999999</v>
      </c>
      <c r="AB129" s="17">
        <f t="shared" si="356"/>
        <v>0.11249999999999999</v>
      </c>
      <c r="AC129" s="5"/>
      <c r="AD129" s="173"/>
      <c r="AE129" s="171" t="s">
        <v>45</v>
      </c>
      <c r="AF129" s="16" t="s">
        <v>55</v>
      </c>
      <c r="AG129" s="17">
        <f>$E$11*$E$12</f>
        <v>0.11249999999999999</v>
      </c>
      <c r="AH129" s="17">
        <f t="shared" ref="AH129:AP129" si="357">$E$11*$E$12</f>
        <v>0.11249999999999999</v>
      </c>
      <c r="AI129" s="17">
        <f t="shared" si="357"/>
        <v>0.11249999999999999</v>
      </c>
      <c r="AJ129" s="17">
        <f t="shared" si="357"/>
        <v>0.11249999999999999</v>
      </c>
      <c r="AK129" s="17">
        <f t="shared" si="357"/>
        <v>0.11249999999999999</v>
      </c>
      <c r="AL129" s="17">
        <f t="shared" si="357"/>
        <v>0.11249999999999999</v>
      </c>
      <c r="AM129" s="17">
        <f t="shared" si="357"/>
        <v>0.11249999999999999</v>
      </c>
      <c r="AN129" s="17">
        <f t="shared" si="357"/>
        <v>0.11249999999999999</v>
      </c>
      <c r="AO129" s="17">
        <f t="shared" si="357"/>
        <v>0.11249999999999999</v>
      </c>
      <c r="AP129" s="17">
        <f t="shared" si="357"/>
        <v>0.11249999999999999</v>
      </c>
      <c r="AQ129" s="5"/>
      <c r="AR129" s="173"/>
      <c r="AS129" s="171" t="s">
        <v>45</v>
      </c>
      <c r="AT129" s="16" t="s">
        <v>55</v>
      </c>
      <c r="AU129" s="17">
        <f>$E$11*$E$12</f>
        <v>0.11249999999999999</v>
      </c>
      <c r="AV129" s="17">
        <f t="shared" ref="AV129:BD129" si="358">$E$11*$E$12</f>
        <v>0.11249999999999999</v>
      </c>
      <c r="AW129" s="17">
        <f t="shared" si="358"/>
        <v>0.11249999999999999</v>
      </c>
      <c r="AX129" s="17">
        <f t="shared" si="358"/>
        <v>0.11249999999999999</v>
      </c>
      <c r="AY129" s="17">
        <f t="shared" si="358"/>
        <v>0.11249999999999999</v>
      </c>
      <c r="AZ129" s="17">
        <f t="shared" si="358"/>
        <v>0.11249999999999999</v>
      </c>
      <c r="BA129" s="17">
        <f t="shared" si="358"/>
        <v>0.11249999999999999</v>
      </c>
      <c r="BB129" s="17">
        <f t="shared" si="358"/>
        <v>0.11249999999999999</v>
      </c>
      <c r="BC129" s="17">
        <f t="shared" si="358"/>
        <v>0.11249999999999999</v>
      </c>
      <c r="BD129" s="17">
        <f t="shared" si="358"/>
        <v>0.11249999999999999</v>
      </c>
      <c r="BE129" s="5"/>
      <c r="BF129" s="173"/>
      <c r="BG129" s="171" t="s">
        <v>45</v>
      </c>
      <c r="BH129" s="16" t="s">
        <v>55</v>
      </c>
      <c r="BI129" s="17">
        <f>$E$11*$E$12</f>
        <v>0.11249999999999999</v>
      </c>
      <c r="BJ129" s="17">
        <f t="shared" ref="BJ129:BR129" si="359">$E$11*$E$12</f>
        <v>0.11249999999999999</v>
      </c>
      <c r="BK129" s="17">
        <f t="shared" si="359"/>
        <v>0.11249999999999999</v>
      </c>
      <c r="BL129" s="17">
        <f t="shared" si="359"/>
        <v>0.11249999999999999</v>
      </c>
      <c r="BM129" s="17">
        <f t="shared" si="359"/>
        <v>0.11249999999999999</v>
      </c>
      <c r="BN129" s="17">
        <f t="shared" si="359"/>
        <v>0.11249999999999999</v>
      </c>
      <c r="BO129" s="17">
        <f t="shared" si="359"/>
        <v>0.11249999999999999</v>
      </c>
      <c r="BP129" s="17">
        <f t="shared" si="359"/>
        <v>0.11249999999999999</v>
      </c>
      <c r="BQ129" s="17">
        <f t="shared" si="359"/>
        <v>0.11249999999999999</v>
      </c>
      <c r="BR129" s="17">
        <f t="shared" si="359"/>
        <v>0.11249999999999999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112499.99999999999</v>
      </c>
      <c r="F130" s="22">
        <f t="shared" ref="F130:N130" si="360">F127*F$16</f>
        <v>112499.99999999997</v>
      </c>
      <c r="G130" s="22">
        <f t="shared" si="360"/>
        <v>112499.99999999999</v>
      </c>
      <c r="H130" s="22">
        <f t="shared" si="360"/>
        <v>112499.99999999999</v>
      </c>
      <c r="I130" s="22">
        <f t="shared" si="360"/>
        <v>112499.99999999999</v>
      </c>
      <c r="J130" s="22">
        <f t="shared" si="360"/>
        <v>112499.99999999997</v>
      </c>
      <c r="K130" s="22">
        <f t="shared" si="360"/>
        <v>112499.99999999999</v>
      </c>
      <c r="L130" s="22">
        <f t="shared" si="360"/>
        <v>112499.99999999997</v>
      </c>
      <c r="M130" s="22">
        <f t="shared" si="360"/>
        <v>112499.99999999999</v>
      </c>
      <c r="N130" s="22">
        <f t="shared" si="360"/>
        <v>112499.99999999999</v>
      </c>
      <c r="P130" s="173"/>
      <c r="Q130" s="163"/>
      <c r="R130" s="20" t="s">
        <v>57</v>
      </c>
      <c r="S130" s="22">
        <f>S127*S$16</f>
        <v>112499.99999999999</v>
      </c>
      <c r="T130" s="22">
        <f t="shared" ref="T130:AB130" si="361">T127*T$16</f>
        <v>112499.99999999997</v>
      </c>
      <c r="U130" s="22">
        <f t="shared" si="361"/>
        <v>112499.99999999999</v>
      </c>
      <c r="V130" s="22">
        <f t="shared" si="361"/>
        <v>112499.99999999999</v>
      </c>
      <c r="W130" s="22">
        <f t="shared" si="361"/>
        <v>112499.99999999999</v>
      </c>
      <c r="X130" s="22">
        <f t="shared" si="361"/>
        <v>112499.99999999997</v>
      </c>
      <c r="Y130" s="22">
        <f t="shared" si="361"/>
        <v>112499.99999999999</v>
      </c>
      <c r="Z130" s="22">
        <f t="shared" si="361"/>
        <v>112499.99999999997</v>
      </c>
      <c r="AA130" s="22">
        <f t="shared" si="361"/>
        <v>112499.99999999999</v>
      </c>
      <c r="AB130" s="22">
        <f t="shared" si="361"/>
        <v>112499.99999999999</v>
      </c>
      <c r="AC130" s="5"/>
      <c r="AD130" s="173"/>
      <c r="AE130" s="163"/>
      <c r="AF130" s="20" t="s">
        <v>57</v>
      </c>
      <c r="AG130" s="22">
        <f>AG127*AG$16</f>
        <v>112499.99999999999</v>
      </c>
      <c r="AH130" s="22">
        <f t="shared" ref="AH130:AP130" si="362">AH127*AH$16</f>
        <v>112499.99999999997</v>
      </c>
      <c r="AI130" s="22">
        <f t="shared" si="362"/>
        <v>112499.99999999999</v>
      </c>
      <c r="AJ130" s="22">
        <f t="shared" si="362"/>
        <v>112499.99999999999</v>
      </c>
      <c r="AK130" s="22">
        <f t="shared" si="362"/>
        <v>112499.99999999999</v>
      </c>
      <c r="AL130" s="22">
        <f t="shared" si="362"/>
        <v>112499.99999999997</v>
      </c>
      <c r="AM130" s="22">
        <f t="shared" si="362"/>
        <v>112499.99999999999</v>
      </c>
      <c r="AN130" s="22">
        <f t="shared" si="362"/>
        <v>112499.99999999997</v>
      </c>
      <c r="AO130" s="22">
        <f t="shared" si="362"/>
        <v>112499.99999999999</v>
      </c>
      <c r="AP130" s="22">
        <f t="shared" si="362"/>
        <v>112499.99999999999</v>
      </c>
      <c r="AQ130" s="5"/>
      <c r="AR130" s="173"/>
      <c r="AS130" s="163"/>
      <c r="AT130" s="20" t="s">
        <v>57</v>
      </c>
      <c r="AU130" s="22">
        <f>AU127*AU$16</f>
        <v>112499.99999999999</v>
      </c>
      <c r="AV130" s="22">
        <f t="shared" ref="AV130:BD130" si="363">AV127*AV$16</f>
        <v>112499.99999999997</v>
      </c>
      <c r="AW130" s="22">
        <f t="shared" si="363"/>
        <v>112499.99999999999</v>
      </c>
      <c r="AX130" s="22">
        <f t="shared" si="363"/>
        <v>112499.99999999999</v>
      </c>
      <c r="AY130" s="22">
        <f t="shared" si="363"/>
        <v>112499.99999999999</v>
      </c>
      <c r="AZ130" s="22">
        <f t="shared" si="363"/>
        <v>112499.99999999997</v>
      </c>
      <c r="BA130" s="22">
        <f t="shared" si="363"/>
        <v>112499.99999999999</v>
      </c>
      <c r="BB130" s="22">
        <f t="shared" si="363"/>
        <v>112499.99999999997</v>
      </c>
      <c r="BC130" s="22">
        <f t="shared" si="363"/>
        <v>112499.99999999999</v>
      </c>
      <c r="BD130" s="22">
        <f t="shared" si="363"/>
        <v>112499.99999999999</v>
      </c>
      <c r="BE130" s="5"/>
      <c r="BF130" s="173"/>
      <c r="BG130" s="163"/>
      <c r="BH130" s="20" t="s">
        <v>57</v>
      </c>
      <c r="BI130" s="22">
        <f>BI127*BI$16</f>
        <v>112499.99999999999</v>
      </c>
      <c r="BJ130" s="22">
        <f t="shared" ref="BJ130:BR130" si="364">BJ127*BJ$16</f>
        <v>112499.99999999997</v>
      </c>
      <c r="BK130" s="22">
        <f t="shared" si="364"/>
        <v>112499.99999999999</v>
      </c>
      <c r="BL130" s="22">
        <f t="shared" si="364"/>
        <v>112499.99999999999</v>
      </c>
      <c r="BM130" s="22">
        <f t="shared" si="364"/>
        <v>112499.99999999999</v>
      </c>
      <c r="BN130" s="22">
        <f t="shared" si="364"/>
        <v>112499.99999999997</v>
      </c>
      <c r="BO130" s="22">
        <f t="shared" si="364"/>
        <v>112499.99999999999</v>
      </c>
      <c r="BP130" s="22">
        <f t="shared" si="364"/>
        <v>112499.99999999997</v>
      </c>
      <c r="BQ130" s="22">
        <f t="shared" si="364"/>
        <v>112499.99999999999</v>
      </c>
      <c r="BR130" s="22">
        <f t="shared" si="364"/>
        <v>112499.99999999999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112499.99999999999</v>
      </c>
      <c r="F131" s="22">
        <f>E131+F130</f>
        <v>224999.99999999994</v>
      </c>
      <c r="G131" s="22">
        <f t="shared" ref="G131:N131" si="365">F131+G130</f>
        <v>337499.99999999994</v>
      </c>
      <c r="H131" s="22">
        <f t="shared" si="365"/>
        <v>449999.99999999994</v>
      </c>
      <c r="I131" s="22">
        <f t="shared" si="365"/>
        <v>562499.99999999988</v>
      </c>
      <c r="J131" s="22">
        <f t="shared" si="365"/>
        <v>674999.99999999988</v>
      </c>
      <c r="K131" s="22">
        <f t="shared" si="365"/>
        <v>787499.99999999988</v>
      </c>
      <c r="L131" s="22">
        <f t="shared" si="365"/>
        <v>899999.99999999988</v>
      </c>
      <c r="M131" s="22">
        <f t="shared" si="365"/>
        <v>1012499.9999999999</v>
      </c>
      <c r="N131" s="22">
        <f t="shared" si="365"/>
        <v>1124999.9999999998</v>
      </c>
      <c r="P131" s="173"/>
      <c r="Q131" s="163"/>
      <c r="R131" s="20" t="s">
        <v>58</v>
      </c>
      <c r="S131" s="22">
        <f>S130</f>
        <v>112499.99999999999</v>
      </c>
      <c r="T131" s="22">
        <f>S131+T130</f>
        <v>224999.99999999994</v>
      </c>
      <c r="U131" s="22">
        <f t="shared" ref="U131:AB131" si="366">T131+U130</f>
        <v>337499.99999999994</v>
      </c>
      <c r="V131" s="22">
        <f t="shared" si="366"/>
        <v>449999.99999999994</v>
      </c>
      <c r="W131" s="22">
        <f t="shared" si="366"/>
        <v>562499.99999999988</v>
      </c>
      <c r="X131" s="22">
        <f t="shared" si="366"/>
        <v>674999.99999999988</v>
      </c>
      <c r="Y131" s="22">
        <f t="shared" si="366"/>
        <v>787499.99999999988</v>
      </c>
      <c r="Z131" s="22">
        <f t="shared" si="366"/>
        <v>899999.99999999988</v>
      </c>
      <c r="AA131" s="22">
        <f t="shared" si="366"/>
        <v>1012499.9999999999</v>
      </c>
      <c r="AB131" s="22">
        <f t="shared" si="366"/>
        <v>1124999.9999999998</v>
      </c>
      <c r="AC131" s="5"/>
      <c r="AD131" s="173"/>
      <c r="AE131" s="163"/>
      <c r="AF131" s="20" t="s">
        <v>58</v>
      </c>
      <c r="AG131" s="22">
        <f>AG130</f>
        <v>112499.99999999999</v>
      </c>
      <c r="AH131" s="22">
        <f>AG131+AH130</f>
        <v>224999.99999999994</v>
      </c>
      <c r="AI131" s="22">
        <f t="shared" ref="AI131:AP131" si="367">AH131+AI130</f>
        <v>337499.99999999994</v>
      </c>
      <c r="AJ131" s="22">
        <f t="shared" si="367"/>
        <v>449999.99999999994</v>
      </c>
      <c r="AK131" s="22">
        <f t="shared" si="367"/>
        <v>562499.99999999988</v>
      </c>
      <c r="AL131" s="22">
        <f t="shared" si="367"/>
        <v>674999.99999999988</v>
      </c>
      <c r="AM131" s="22">
        <f t="shared" si="367"/>
        <v>787499.99999999988</v>
      </c>
      <c r="AN131" s="22">
        <f t="shared" si="367"/>
        <v>899999.99999999988</v>
      </c>
      <c r="AO131" s="22">
        <f t="shared" si="367"/>
        <v>1012499.9999999999</v>
      </c>
      <c r="AP131" s="22">
        <f t="shared" si="367"/>
        <v>1124999.9999999998</v>
      </c>
      <c r="AQ131" s="5"/>
      <c r="AR131" s="173"/>
      <c r="AS131" s="163"/>
      <c r="AT131" s="20" t="s">
        <v>58</v>
      </c>
      <c r="AU131" s="22">
        <f>AU130</f>
        <v>112499.99999999999</v>
      </c>
      <c r="AV131" s="22">
        <f>AU131+AV130</f>
        <v>224999.99999999994</v>
      </c>
      <c r="AW131" s="22">
        <f t="shared" ref="AW131:BD131" si="368">AV131+AW130</f>
        <v>337499.99999999994</v>
      </c>
      <c r="AX131" s="22">
        <f t="shared" si="368"/>
        <v>449999.99999999994</v>
      </c>
      <c r="AY131" s="22">
        <f t="shared" si="368"/>
        <v>562499.99999999988</v>
      </c>
      <c r="AZ131" s="22">
        <f t="shared" si="368"/>
        <v>674999.99999999988</v>
      </c>
      <c r="BA131" s="22">
        <f t="shared" si="368"/>
        <v>787499.99999999988</v>
      </c>
      <c r="BB131" s="22">
        <f t="shared" si="368"/>
        <v>899999.99999999988</v>
      </c>
      <c r="BC131" s="22">
        <f t="shared" si="368"/>
        <v>1012499.9999999999</v>
      </c>
      <c r="BD131" s="22">
        <f t="shared" si="368"/>
        <v>1124999.9999999998</v>
      </c>
      <c r="BE131" s="5"/>
      <c r="BF131" s="173"/>
      <c r="BG131" s="163"/>
      <c r="BH131" s="20" t="s">
        <v>58</v>
      </c>
      <c r="BI131" s="22">
        <f>BI130</f>
        <v>112499.99999999999</v>
      </c>
      <c r="BJ131" s="22">
        <f>BI131+BJ130</f>
        <v>224999.99999999994</v>
      </c>
      <c r="BK131" s="22">
        <f t="shared" ref="BK131:BR131" si="369">BJ131+BK130</f>
        <v>337499.99999999994</v>
      </c>
      <c r="BL131" s="22">
        <f t="shared" si="369"/>
        <v>449999.99999999994</v>
      </c>
      <c r="BM131" s="22">
        <f t="shared" si="369"/>
        <v>562499.99999999988</v>
      </c>
      <c r="BN131" s="22">
        <f t="shared" si="369"/>
        <v>674999.99999999988</v>
      </c>
      <c r="BO131" s="22">
        <f t="shared" si="369"/>
        <v>787499.99999999988</v>
      </c>
      <c r="BP131" s="22">
        <f t="shared" si="369"/>
        <v>899999.99999999988</v>
      </c>
      <c r="BQ131" s="22">
        <f t="shared" si="369"/>
        <v>1012499.9999999999</v>
      </c>
      <c r="BR131" s="22">
        <f t="shared" si="369"/>
        <v>1124999.9999999998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0.11249999999999998</v>
      </c>
      <c r="F132" s="17">
        <f>F126*F$16/$E$4-E132</f>
        <v>0.15749999999999992</v>
      </c>
      <c r="G132" s="17">
        <f>G126*G$16/$E$4-F132-E132</f>
        <v>0.22049999999999986</v>
      </c>
      <c r="H132" s="17">
        <f>H126*H$16/$E$4-G132-F132-E132</f>
        <v>0.30870000000000031</v>
      </c>
      <c r="I132" s="17">
        <f>I126*I$16/$E$4-H132-G132-F132-E132</f>
        <v>0.43217999999999962</v>
      </c>
      <c r="J132" s="17">
        <f>J126*J$16/$E$4-I132-H132-G132-F132-E132</f>
        <v>0.60505199999999981</v>
      </c>
      <c r="K132" s="17">
        <f>K126*K$16/$E$4-J132-I132-H132-G132-F132-E132</f>
        <v>0.84707279999999952</v>
      </c>
      <c r="L132" s="17">
        <f>L126*L$16/$E$4-K132-J132-I132-H132-G132-F132-E132</f>
        <v>1.1859019199999952</v>
      </c>
      <c r="M132" s="17">
        <f>M126*M$16/$E$4-L132-K132-J132-I132-H132-G132-F132-E132</f>
        <v>1.6602626880000142</v>
      </c>
      <c r="N132" s="17">
        <f>N126*N$16/$E$4-M132-L132-K132-J132-I132-H132-G132-F132-E132</f>
        <v>2.3243677632000113</v>
      </c>
      <c r="P132" s="173"/>
      <c r="Q132" s="171" t="s">
        <v>44</v>
      </c>
      <c r="R132" s="16" t="s">
        <v>55</v>
      </c>
      <c r="S132" s="17">
        <f>S126*S$16/$E$4</f>
        <v>0.11249999999999998</v>
      </c>
      <c r="T132" s="17">
        <f>T126*T$16/$E$4-S132</f>
        <v>0.15749999999999992</v>
      </c>
      <c r="U132" s="17">
        <f>U126*U$16/$E$4-T132-S132</f>
        <v>0.22049999999999986</v>
      </c>
      <c r="V132" s="17">
        <f>V126*V$16/$E$4-U132-T132-S132</f>
        <v>0.30870000000000031</v>
      </c>
      <c r="W132" s="17">
        <f>W126*W$16/$E$4-V132-U132-T132-S132</f>
        <v>0.43217999999999962</v>
      </c>
      <c r="X132" s="17">
        <f>X126*X$16/$E$4-W132-V132-U132-T132-S132</f>
        <v>0.60505199999999981</v>
      </c>
      <c r="Y132" s="17">
        <f>Y126*Y$16/$E$4-X132-W132-V132-U132-T132-S132</f>
        <v>0.84707279999999952</v>
      </c>
      <c r="Z132" s="17">
        <f>Z126*Z$16/$E$4-Y132-X132-W132-V132-U132-T132-S132</f>
        <v>1.1859019199999952</v>
      </c>
      <c r="AA132" s="17">
        <f>AA126*AA$16/$E$4-Z132-Y132-X132-W132-V132-U132-T132-S132</f>
        <v>1.6602626880000142</v>
      </c>
      <c r="AB132" s="17">
        <f>AB126*AB$16/$E$4-AA132-Z132-Y132-X132-W132-V132-U132-T132-S132</f>
        <v>2.3243677632000113</v>
      </c>
      <c r="AC132" s="5"/>
      <c r="AD132" s="173"/>
      <c r="AE132" s="171" t="s">
        <v>44</v>
      </c>
      <c r="AF132" s="16" t="s">
        <v>55</v>
      </c>
      <c r="AG132" s="17">
        <f>AG126*AG$16/$E$4</f>
        <v>0.11249999999999998</v>
      </c>
      <c r="AH132" s="17">
        <f>AH126*AH$16/$E$4-AG132</f>
        <v>0.15749999999999992</v>
      </c>
      <c r="AI132" s="17">
        <f>AI126*AI$16/$E$4-AH132-AG132</f>
        <v>0.22049999999999986</v>
      </c>
      <c r="AJ132" s="17">
        <f>AJ126*AJ$16/$E$4-AI132-AH132-AG132</f>
        <v>0.30870000000000031</v>
      </c>
      <c r="AK132" s="17">
        <f>AK126*AK$16/$E$4-AJ132-AI132-AH132-AG132</f>
        <v>0.43217999999999962</v>
      </c>
      <c r="AL132" s="17">
        <f>AL126*AL$16/$E$4-AK132-AJ132-AI132-AH132-AG132</f>
        <v>0.60505199999999981</v>
      </c>
      <c r="AM132" s="17">
        <f>AM126*AM$16/$E$4-AL132-AK132-AJ132-AI132-AH132-AG132</f>
        <v>0.84707279999999952</v>
      </c>
      <c r="AN132" s="17">
        <f>AN126*AN$16/$E$4-AM132-AL132-AK132-AJ132-AI132-AH132-AG132</f>
        <v>1.1859019199999952</v>
      </c>
      <c r="AO132" s="17">
        <f>AO126*AO$16/$E$4-AN132-AM132-AL132-AK132-AJ132-AI132-AH132-AG132</f>
        <v>1.6602626880000142</v>
      </c>
      <c r="AP132" s="17">
        <f>AP126*AP$16/$E$4-AO132-AN132-AM132-AL132-AK132-AJ132-AI132-AH132-AG132</f>
        <v>2.3243677632000113</v>
      </c>
      <c r="AQ132" s="5"/>
      <c r="AR132" s="173"/>
      <c r="AS132" s="171" t="s">
        <v>44</v>
      </c>
      <c r="AT132" s="16" t="s">
        <v>55</v>
      </c>
      <c r="AU132" s="17">
        <f>AU126*AU$16/$E$4</f>
        <v>0.11249999999999998</v>
      </c>
      <c r="AV132" s="17">
        <f>AV126*AV$16/$E$4-AU132</f>
        <v>0.15749999999999992</v>
      </c>
      <c r="AW132" s="17">
        <f>AW126*AW$16/$E$4-AV132-AU132</f>
        <v>0.22049999999999986</v>
      </c>
      <c r="AX132" s="17">
        <f>AX126*AX$16/$E$4-AW132-AV132-AU132</f>
        <v>0.30870000000000031</v>
      </c>
      <c r="AY132" s="17">
        <f>AY126*AY$16/$E$4-AX132-AW132-AV132-AU132</f>
        <v>0.43217999999999962</v>
      </c>
      <c r="AZ132" s="17">
        <f>AZ126*AZ$16/$E$4-AY132-AX132-AW132-AV132-AU132</f>
        <v>0.60505199999999981</v>
      </c>
      <c r="BA132" s="17">
        <f>BA126*BA$16/$E$4-AZ132-AY132-AX132-AW132-AV132-AU132</f>
        <v>0.84707279999999952</v>
      </c>
      <c r="BB132" s="17">
        <f>BB126*BB$16/$E$4-BA132-AZ132-AY132-AX132-AW132-AV132-AU132</f>
        <v>1.1859019199999952</v>
      </c>
      <c r="BC132" s="17">
        <f>BC126*BC$16/$E$4-BB132-BA132-AZ132-AY132-AX132-AW132-AV132-AU132</f>
        <v>1.6602626880000142</v>
      </c>
      <c r="BD132" s="17">
        <f>BD126*BD$16/$E$4-BC132-BB132-BA132-AZ132-AY132-AX132-AW132-AV132-AU132</f>
        <v>2.3243677632000113</v>
      </c>
      <c r="BE132" s="5"/>
      <c r="BF132" s="173"/>
      <c r="BG132" s="171" t="s">
        <v>44</v>
      </c>
      <c r="BH132" s="16" t="s">
        <v>55</v>
      </c>
      <c r="BI132" s="17">
        <f>BI126*BI$16/$E$4</f>
        <v>0.11249999999999998</v>
      </c>
      <c r="BJ132" s="17">
        <f>BJ126*BJ$16/$E$4-BI132</f>
        <v>0.15749999999999992</v>
      </c>
      <c r="BK132" s="17">
        <f>BK126*BK$16/$E$4-BJ132-BI132</f>
        <v>0.22049999999999986</v>
      </c>
      <c r="BL132" s="17">
        <f>BL126*BL$16/$E$4-BK132-BJ132-BI132</f>
        <v>0.30870000000000031</v>
      </c>
      <c r="BM132" s="17">
        <f>BM126*BM$16/$E$4-BL132-BK132-BJ132-BI132</f>
        <v>0.43217999999999962</v>
      </c>
      <c r="BN132" s="17">
        <f>BN126*BN$16/$E$4-BM132-BL132-BK132-BJ132-BI132</f>
        <v>0.60505199999999981</v>
      </c>
      <c r="BO132" s="17">
        <f>BO126*BO$16/$E$4-BN132-BM132-BL132-BK132-BJ132-BI132</f>
        <v>0.84707279999999952</v>
      </c>
      <c r="BP132" s="17">
        <f>BP126*BP$16/$E$4-BO132-BN132-BM132-BL132-BK132-BJ132-BI132</f>
        <v>1.1859019199999952</v>
      </c>
      <c r="BQ132" s="17">
        <f>BQ126*BQ$16/$E$4-BP132-BO132-BN132-BM132-BL132-BK132-BJ132-BI132</f>
        <v>1.6602626880000142</v>
      </c>
      <c r="BR132" s="17">
        <f>BR126*BR$16/$E$4-BQ132-BP132-BO132-BN132-BM132-BL132-BK132-BJ132-BI132</f>
        <v>2.3243677632000113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0.24627599999999994</v>
      </c>
      <c r="J133" s="18"/>
      <c r="K133" s="18"/>
      <c r="L133" s="18"/>
      <c r="M133" s="18"/>
      <c r="N133" s="18">
        <f>SUM(E132:N132)/10</f>
        <v>0.7854037171200019</v>
      </c>
      <c r="P133" s="173"/>
      <c r="Q133" s="165"/>
      <c r="R133" s="16" t="s">
        <v>56</v>
      </c>
      <c r="S133" s="18"/>
      <c r="T133" s="18"/>
      <c r="U133" s="18"/>
      <c r="V133" s="18"/>
      <c r="W133" s="18">
        <f>SUM(S132:W132)/5</f>
        <v>0.24627599999999994</v>
      </c>
      <c r="X133" s="18"/>
      <c r="Y133" s="18"/>
      <c r="Z133" s="18"/>
      <c r="AA133" s="18"/>
      <c r="AB133" s="18">
        <f>SUM(S132:AB132)/10</f>
        <v>0.7854037171200019</v>
      </c>
      <c r="AC133" s="5"/>
      <c r="AD133" s="173"/>
      <c r="AE133" s="165"/>
      <c r="AF133" s="16" t="s">
        <v>56</v>
      </c>
      <c r="AG133" s="18"/>
      <c r="AH133" s="18"/>
      <c r="AI133" s="18"/>
      <c r="AJ133" s="18"/>
      <c r="AK133" s="18">
        <f>SUM(AG132:AK132)/5</f>
        <v>0.24627599999999994</v>
      </c>
      <c r="AL133" s="18"/>
      <c r="AM133" s="18"/>
      <c r="AN133" s="18"/>
      <c r="AO133" s="18"/>
      <c r="AP133" s="18">
        <f>SUM(AG132:AP132)/10</f>
        <v>0.7854037171200019</v>
      </c>
      <c r="AQ133" s="5"/>
      <c r="AR133" s="173"/>
      <c r="AS133" s="165"/>
      <c r="AT133" s="16" t="s">
        <v>56</v>
      </c>
      <c r="AU133" s="18"/>
      <c r="AV133" s="18"/>
      <c r="AW133" s="18"/>
      <c r="AX133" s="18"/>
      <c r="AY133" s="18">
        <f>SUM(AU132:AY132)/5</f>
        <v>0.24627599999999994</v>
      </c>
      <c r="AZ133" s="18"/>
      <c r="BA133" s="18"/>
      <c r="BB133" s="18"/>
      <c r="BC133" s="18"/>
      <c r="BD133" s="18">
        <f>SUM(AU132:BD132)/10</f>
        <v>0.7854037171200019</v>
      </c>
      <c r="BE133" s="5"/>
      <c r="BF133" s="173"/>
      <c r="BG133" s="165"/>
      <c r="BH133" s="16" t="s">
        <v>56</v>
      </c>
      <c r="BI133" s="18"/>
      <c r="BJ133" s="18"/>
      <c r="BK133" s="18"/>
      <c r="BL133" s="18"/>
      <c r="BM133" s="18">
        <f>SUM(BI132:BM132)/5</f>
        <v>0.24627599999999994</v>
      </c>
      <c r="BN133" s="18"/>
      <c r="BO133" s="18"/>
      <c r="BP133" s="18"/>
      <c r="BQ133" s="18"/>
      <c r="BR133" s="18">
        <f>SUM(BI132:BR132)/10</f>
        <v>0.7854037171200019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112499.99999999999</v>
      </c>
      <c r="F134" s="23">
        <f>F136-E136</f>
        <v>157499.99999999994</v>
      </c>
      <c r="G134" s="23">
        <f t="shared" ref="G134:N134" si="370">G136-F136</f>
        <v>220499.99999999988</v>
      </c>
      <c r="H134" s="23">
        <f t="shared" si="370"/>
        <v>308700.00000000017</v>
      </c>
      <c r="I134" s="23">
        <f t="shared" si="370"/>
        <v>432179.99999999977</v>
      </c>
      <c r="J134" s="23">
        <f t="shared" si="370"/>
        <v>605052</v>
      </c>
      <c r="K134" s="23">
        <f t="shared" si="370"/>
        <v>847072.79999999865</v>
      </c>
      <c r="L134" s="23">
        <f t="shared" si="370"/>
        <v>1185901.9199999953</v>
      </c>
      <c r="M134" s="23">
        <f t="shared" si="370"/>
        <v>1660262.6880000145</v>
      </c>
      <c r="N134" s="23">
        <f t="shared" si="370"/>
        <v>2324367.7632000102</v>
      </c>
      <c r="P134" s="173"/>
      <c r="Q134" s="163"/>
      <c r="R134" s="20" t="s">
        <v>57</v>
      </c>
      <c r="S134" s="23">
        <f>S136</f>
        <v>112499.99999999999</v>
      </c>
      <c r="T134" s="23">
        <f>T136-S136</f>
        <v>157499.99999999994</v>
      </c>
      <c r="U134" s="23">
        <f t="shared" ref="U134:AB134" si="371">U136-T136</f>
        <v>220499.99999999988</v>
      </c>
      <c r="V134" s="23">
        <f t="shared" si="371"/>
        <v>308700.00000000017</v>
      </c>
      <c r="W134" s="23">
        <f t="shared" si="371"/>
        <v>432179.99999999977</v>
      </c>
      <c r="X134" s="23">
        <f t="shared" si="371"/>
        <v>605052</v>
      </c>
      <c r="Y134" s="23">
        <f t="shared" si="371"/>
        <v>847072.79999999865</v>
      </c>
      <c r="Z134" s="23">
        <f t="shared" si="371"/>
        <v>1185901.9199999953</v>
      </c>
      <c r="AA134" s="23">
        <f t="shared" si="371"/>
        <v>1660262.6880000145</v>
      </c>
      <c r="AB134" s="23">
        <f t="shared" si="371"/>
        <v>2324367.7632000102</v>
      </c>
      <c r="AC134" s="5"/>
      <c r="AD134" s="173"/>
      <c r="AE134" s="163"/>
      <c r="AF134" s="20" t="s">
        <v>57</v>
      </c>
      <c r="AG134" s="23">
        <f>AG136</f>
        <v>112499.99999999999</v>
      </c>
      <c r="AH134" s="23">
        <f>AH136-AG136</f>
        <v>157499.99999999994</v>
      </c>
      <c r="AI134" s="23">
        <f t="shared" ref="AI134:AP134" si="372">AI136-AH136</f>
        <v>220499.99999999988</v>
      </c>
      <c r="AJ134" s="23">
        <f t="shared" si="372"/>
        <v>308700.00000000017</v>
      </c>
      <c r="AK134" s="23">
        <f t="shared" si="372"/>
        <v>432179.99999999977</v>
      </c>
      <c r="AL134" s="23">
        <f t="shared" si="372"/>
        <v>605052</v>
      </c>
      <c r="AM134" s="23">
        <f t="shared" si="372"/>
        <v>847072.79999999865</v>
      </c>
      <c r="AN134" s="23">
        <f t="shared" si="372"/>
        <v>1185901.9199999953</v>
      </c>
      <c r="AO134" s="23">
        <f t="shared" si="372"/>
        <v>1660262.6880000145</v>
      </c>
      <c r="AP134" s="23">
        <f t="shared" si="372"/>
        <v>2324367.7632000102</v>
      </c>
      <c r="AQ134" s="5"/>
      <c r="AR134" s="173"/>
      <c r="AS134" s="163"/>
      <c r="AT134" s="20" t="s">
        <v>57</v>
      </c>
      <c r="AU134" s="23">
        <f>AU136</f>
        <v>112499.99999999999</v>
      </c>
      <c r="AV134" s="23">
        <f>AV136-AU136</f>
        <v>157499.99999999994</v>
      </c>
      <c r="AW134" s="23">
        <f t="shared" ref="AW134:BD134" si="373">AW136-AV136</f>
        <v>220499.99999999988</v>
      </c>
      <c r="AX134" s="23">
        <f t="shared" si="373"/>
        <v>308700.00000000017</v>
      </c>
      <c r="AY134" s="23">
        <f t="shared" si="373"/>
        <v>432179.99999999977</v>
      </c>
      <c r="AZ134" s="23">
        <f t="shared" si="373"/>
        <v>605052</v>
      </c>
      <c r="BA134" s="23">
        <f t="shared" si="373"/>
        <v>847072.79999999865</v>
      </c>
      <c r="BB134" s="23">
        <f t="shared" si="373"/>
        <v>1185901.9199999953</v>
      </c>
      <c r="BC134" s="23">
        <f t="shared" si="373"/>
        <v>1660262.6880000145</v>
      </c>
      <c r="BD134" s="23">
        <f t="shared" si="373"/>
        <v>2324367.7632000102</v>
      </c>
      <c r="BE134" s="5"/>
      <c r="BF134" s="173"/>
      <c r="BG134" s="163"/>
      <c r="BH134" s="20" t="s">
        <v>57</v>
      </c>
      <c r="BI134" s="23">
        <f>BI136</f>
        <v>112499.99999999999</v>
      </c>
      <c r="BJ134" s="23">
        <f>BJ136-BI136</f>
        <v>157499.99999999994</v>
      </c>
      <c r="BK134" s="23">
        <f t="shared" ref="BK134:BR134" si="374">BK136-BJ136</f>
        <v>220499.99999999988</v>
      </c>
      <c r="BL134" s="23">
        <f t="shared" si="374"/>
        <v>308700.00000000017</v>
      </c>
      <c r="BM134" s="23">
        <f t="shared" si="374"/>
        <v>432179.99999999977</v>
      </c>
      <c r="BN134" s="23">
        <f t="shared" si="374"/>
        <v>605052</v>
      </c>
      <c r="BO134" s="23">
        <f t="shared" si="374"/>
        <v>847072.79999999865</v>
      </c>
      <c r="BP134" s="23">
        <f t="shared" si="374"/>
        <v>1185901.9199999953</v>
      </c>
      <c r="BQ134" s="23">
        <f t="shared" si="374"/>
        <v>1660262.6880000145</v>
      </c>
      <c r="BR134" s="23">
        <f t="shared" si="374"/>
        <v>2324367.7632000102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246275.99999999994</v>
      </c>
      <c r="J135" s="23"/>
      <c r="K135" s="23"/>
      <c r="L135" s="23"/>
      <c r="M135" s="23"/>
      <c r="N135" s="23">
        <f>SUM(E134:N134)/10</f>
        <v>785403.71712000179</v>
      </c>
      <c r="P135" s="173"/>
      <c r="Q135" s="163"/>
      <c r="R135" s="20" t="s">
        <v>59</v>
      </c>
      <c r="S135" s="23"/>
      <c r="T135" s="23"/>
      <c r="U135" s="23"/>
      <c r="V135" s="23"/>
      <c r="W135" s="23">
        <f>SUM(S134:W134)/5</f>
        <v>246275.99999999994</v>
      </c>
      <c r="X135" s="23"/>
      <c r="Y135" s="23"/>
      <c r="Z135" s="23"/>
      <c r="AA135" s="23"/>
      <c r="AB135" s="23">
        <f>SUM(S134:AB134)/10</f>
        <v>785403.71712000179</v>
      </c>
      <c r="AC135" s="5"/>
      <c r="AD135" s="173"/>
      <c r="AE135" s="163"/>
      <c r="AF135" s="20" t="s">
        <v>59</v>
      </c>
      <c r="AG135" s="23"/>
      <c r="AH135" s="23"/>
      <c r="AI135" s="23"/>
      <c r="AJ135" s="23"/>
      <c r="AK135" s="23">
        <f>SUM(AG134:AK134)/5</f>
        <v>246275.99999999994</v>
      </c>
      <c r="AL135" s="23"/>
      <c r="AM135" s="23"/>
      <c r="AN135" s="23"/>
      <c r="AO135" s="23"/>
      <c r="AP135" s="23">
        <f>SUM(AG134:AP134)/10</f>
        <v>785403.71712000179</v>
      </c>
      <c r="AQ135" s="5"/>
      <c r="AR135" s="173"/>
      <c r="AS135" s="163"/>
      <c r="AT135" s="20" t="s">
        <v>59</v>
      </c>
      <c r="AU135" s="23"/>
      <c r="AV135" s="23"/>
      <c r="AW135" s="23"/>
      <c r="AX135" s="23"/>
      <c r="AY135" s="23">
        <f>SUM(AU134:AY134)/5</f>
        <v>246275.99999999994</v>
      </c>
      <c r="AZ135" s="23"/>
      <c r="BA135" s="23"/>
      <c r="BB135" s="23"/>
      <c r="BC135" s="23"/>
      <c r="BD135" s="23">
        <f>SUM(AU134:BD134)/10</f>
        <v>785403.71712000179</v>
      </c>
      <c r="BE135" s="5"/>
      <c r="BF135" s="173"/>
      <c r="BG135" s="163"/>
      <c r="BH135" s="20" t="s">
        <v>59</v>
      </c>
      <c r="BI135" s="23"/>
      <c r="BJ135" s="23"/>
      <c r="BK135" s="23"/>
      <c r="BL135" s="23"/>
      <c r="BM135" s="23">
        <f>SUM(BI134:BM134)/5</f>
        <v>246275.99999999994</v>
      </c>
      <c r="BN135" s="23"/>
      <c r="BO135" s="23"/>
      <c r="BP135" s="23"/>
      <c r="BQ135" s="23"/>
      <c r="BR135" s="23">
        <f>SUM(BI134:BR134)/10</f>
        <v>785403.71712000179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375">E128*E$16</f>
        <v>112499.99999999999</v>
      </c>
      <c r="F136" s="22">
        <f t="shared" si="375"/>
        <v>269999.99999999994</v>
      </c>
      <c r="G136" s="22">
        <f t="shared" si="375"/>
        <v>490499.99999999983</v>
      </c>
      <c r="H136" s="22">
        <f t="shared" si="375"/>
        <v>799200</v>
      </c>
      <c r="I136" s="22">
        <f t="shared" si="375"/>
        <v>1231379.9999999998</v>
      </c>
      <c r="J136" s="22">
        <f t="shared" si="375"/>
        <v>1836431.9999999998</v>
      </c>
      <c r="K136" s="22">
        <f t="shared" si="375"/>
        <v>2683504.7999999984</v>
      </c>
      <c r="L136" s="22">
        <f t="shared" si="375"/>
        <v>3869406.7199999937</v>
      </c>
      <c r="M136" s="22">
        <f t="shared" si="375"/>
        <v>5529669.4080000082</v>
      </c>
      <c r="N136" s="22">
        <f t="shared" si="375"/>
        <v>7854037.1712000184</v>
      </c>
      <c r="P136" s="164"/>
      <c r="Q136" s="163"/>
      <c r="R136" s="20" t="s">
        <v>58</v>
      </c>
      <c r="S136" s="22">
        <f t="shared" ref="S136:AB136" si="376">S128*S$16</f>
        <v>112499.99999999999</v>
      </c>
      <c r="T136" s="22">
        <f t="shared" si="376"/>
        <v>269999.99999999994</v>
      </c>
      <c r="U136" s="22">
        <f t="shared" si="376"/>
        <v>490499.99999999983</v>
      </c>
      <c r="V136" s="22">
        <f t="shared" si="376"/>
        <v>799200</v>
      </c>
      <c r="W136" s="22">
        <f t="shared" si="376"/>
        <v>1231379.9999999998</v>
      </c>
      <c r="X136" s="22">
        <f t="shared" si="376"/>
        <v>1836431.9999999998</v>
      </c>
      <c r="Y136" s="22">
        <f t="shared" si="376"/>
        <v>2683504.7999999984</v>
      </c>
      <c r="Z136" s="22">
        <f t="shared" si="376"/>
        <v>3869406.7199999937</v>
      </c>
      <c r="AA136" s="22">
        <f t="shared" si="376"/>
        <v>5529669.4080000082</v>
      </c>
      <c r="AB136" s="22">
        <f t="shared" si="376"/>
        <v>7854037.1712000184</v>
      </c>
      <c r="AC136" s="5"/>
      <c r="AD136" s="164"/>
      <c r="AE136" s="163"/>
      <c r="AF136" s="20" t="s">
        <v>58</v>
      </c>
      <c r="AG136" s="22">
        <f t="shared" ref="AG136:AP136" si="377">AG128*AG$16</f>
        <v>112499.99999999999</v>
      </c>
      <c r="AH136" s="22">
        <f t="shared" si="377"/>
        <v>269999.99999999994</v>
      </c>
      <c r="AI136" s="22">
        <f t="shared" si="377"/>
        <v>490499.99999999983</v>
      </c>
      <c r="AJ136" s="22">
        <f t="shared" si="377"/>
        <v>799200</v>
      </c>
      <c r="AK136" s="22">
        <f t="shared" si="377"/>
        <v>1231379.9999999998</v>
      </c>
      <c r="AL136" s="22">
        <f t="shared" si="377"/>
        <v>1836431.9999999998</v>
      </c>
      <c r="AM136" s="22">
        <f t="shared" si="377"/>
        <v>2683504.7999999984</v>
      </c>
      <c r="AN136" s="22">
        <f t="shared" si="377"/>
        <v>3869406.7199999937</v>
      </c>
      <c r="AO136" s="22">
        <f t="shared" si="377"/>
        <v>5529669.4080000082</v>
      </c>
      <c r="AP136" s="22">
        <f t="shared" si="377"/>
        <v>7854037.1712000184</v>
      </c>
      <c r="AQ136" s="5"/>
      <c r="AR136" s="164"/>
      <c r="AS136" s="163"/>
      <c r="AT136" s="20" t="s">
        <v>58</v>
      </c>
      <c r="AU136" s="22">
        <f t="shared" ref="AU136:BD136" si="378">AU128*AU$16</f>
        <v>112499.99999999999</v>
      </c>
      <c r="AV136" s="22">
        <f t="shared" si="378"/>
        <v>269999.99999999994</v>
      </c>
      <c r="AW136" s="22">
        <f t="shared" si="378"/>
        <v>490499.99999999983</v>
      </c>
      <c r="AX136" s="22">
        <f t="shared" si="378"/>
        <v>799200</v>
      </c>
      <c r="AY136" s="22">
        <f t="shared" si="378"/>
        <v>1231379.9999999998</v>
      </c>
      <c r="AZ136" s="22">
        <f t="shared" si="378"/>
        <v>1836431.9999999998</v>
      </c>
      <c r="BA136" s="22">
        <f t="shared" si="378"/>
        <v>2683504.7999999984</v>
      </c>
      <c r="BB136" s="22">
        <f t="shared" si="378"/>
        <v>3869406.7199999937</v>
      </c>
      <c r="BC136" s="22">
        <f t="shared" si="378"/>
        <v>5529669.4080000082</v>
      </c>
      <c r="BD136" s="22">
        <f t="shared" si="378"/>
        <v>7854037.1712000184</v>
      </c>
      <c r="BE136" s="5"/>
      <c r="BF136" s="164"/>
      <c r="BG136" s="163"/>
      <c r="BH136" s="20" t="s">
        <v>58</v>
      </c>
      <c r="BI136" s="22">
        <f t="shared" ref="BI136:BR136" si="379">BI128*BI$16</f>
        <v>112499.99999999999</v>
      </c>
      <c r="BJ136" s="22">
        <f t="shared" si="379"/>
        <v>269999.99999999994</v>
      </c>
      <c r="BK136" s="22">
        <f t="shared" si="379"/>
        <v>490499.99999999983</v>
      </c>
      <c r="BL136" s="22">
        <f t="shared" si="379"/>
        <v>799200</v>
      </c>
      <c r="BM136" s="22">
        <f t="shared" si="379"/>
        <v>1231379.9999999998</v>
      </c>
      <c r="BN136" s="22">
        <f t="shared" si="379"/>
        <v>1836431.9999999998</v>
      </c>
      <c r="BO136" s="22">
        <f t="shared" si="379"/>
        <v>2683504.7999999984</v>
      </c>
      <c r="BP136" s="22">
        <f t="shared" si="379"/>
        <v>3869406.7199999937</v>
      </c>
      <c r="BQ136" s="22">
        <f t="shared" si="379"/>
        <v>5529669.4080000082</v>
      </c>
      <c r="BR136" s="22">
        <f t="shared" si="379"/>
        <v>7854037.1712000184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0.19232142857142853</v>
      </c>
      <c r="F137" s="17">
        <f t="shared" ref="F137:N137" si="380">F96+F109+F124</f>
        <v>0.13844387755102039</v>
      </c>
      <c r="G137" s="17">
        <f t="shared" si="380"/>
        <v>9.9959912536443152E-2</v>
      </c>
      <c r="H137" s="17">
        <f t="shared" si="380"/>
        <v>7.2471366097459383E-2</v>
      </c>
      <c r="I137" s="17">
        <f t="shared" si="380"/>
        <v>5.2836690069613848E-2</v>
      </c>
      <c r="J137" s="17">
        <f t="shared" si="380"/>
        <v>3.8811921478295611E-2</v>
      </c>
      <c r="K137" s="17">
        <f t="shared" si="380"/>
        <v>2.879422962735401E-2</v>
      </c>
      <c r="L137" s="17">
        <f t="shared" si="380"/>
        <v>2.1638735448110021E-2</v>
      </c>
      <c r="M137" s="17">
        <f t="shared" si="380"/>
        <v>1.6527668177221417E-2</v>
      </c>
      <c r="N137" s="17">
        <f t="shared" si="380"/>
        <v>1.2876905840872435E-2</v>
      </c>
      <c r="P137" s="163" t="s">
        <v>18</v>
      </c>
      <c r="Q137" s="165" t="s">
        <v>41</v>
      </c>
      <c r="R137" s="16" t="s">
        <v>55</v>
      </c>
      <c r="S137" s="17">
        <f>S96+S109+S124</f>
        <v>0.19232142857142853</v>
      </c>
      <c r="T137" s="17">
        <f t="shared" ref="T137:AB137" si="381">T96+T109+T124</f>
        <v>0.13844387755102039</v>
      </c>
      <c r="U137" s="17">
        <f t="shared" si="381"/>
        <v>9.9959912536443152E-2</v>
      </c>
      <c r="V137" s="17">
        <f t="shared" si="381"/>
        <v>7.2471366097459383E-2</v>
      </c>
      <c r="W137" s="17">
        <f t="shared" si="381"/>
        <v>5.2836690069613848E-2</v>
      </c>
      <c r="X137" s="17">
        <f t="shared" si="381"/>
        <v>3.8811921478295611E-2</v>
      </c>
      <c r="Y137" s="17">
        <f t="shared" si="381"/>
        <v>2.879422962735401E-2</v>
      </c>
      <c r="Z137" s="17">
        <f t="shared" si="381"/>
        <v>2.1638735448110021E-2</v>
      </c>
      <c r="AA137" s="17">
        <f t="shared" si="381"/>
        <v>1.6527668177221417E-2</v>
      </c>
      <c r="AB137" s="17">
        <f t="shared" si="381"/>
        <v>1.2876905840872435E-2</v>
      </c>
      <c r="AD137" s="163" t="s">
        <v>18</v>
      </c>
      <c r="AE137" s="165" t="s">
        <v>41</v>
      </c>
      <c r="AF137" s="16" t="s">
        <v>55</v>
      </c>
      <c r="AG137" s="17">
        <f>AG96+AG109+AG124</f>
        <v>0.19232142857142853</v>
      </c>
      <c r="AH137" s="17">
        <f t="shared" ref="AH137:AP137" si="382">AH96+AH109+AH124</f>
        <v>0.13844387755102039</v>
      </c>
      <c r="AI137" s="17">
        <f t="shared" si="382"/>
        <v>9.9959912536443152E-2</v>
      </c>
      <c r="AJ137" s="17">
        <f t="shared" si="382"/>
        <v>7.2471366097459383E-2</v>
      </c>
      <c r="AK137" s="17">
        <f t="shared" si="382"/>
        <v>5.2836690069613848E-2</v>
      </c>
      <c r="AL137" s="17">
        <f t="shared" si="382"/>
        <v>3.8811921478295611E-2</v>
      </c>
      <c r="AM137" s="17">
        <f t="shared" si="382"/>
        <v>2.879422962735401E-2</v>
      </c>
      <c r="AN137" s="17">
        <f t="shared" si="382"/>
        <v>2.1638735448110021E-2</v>
      </c>
      <c r="AO137" s="17">
        <f t="shared" si="382"/>
        <v>1.6527668177221417E-2</v>
      </c>
      <c r="AP137" s="17">
        <f t="shared" si="382"/>
        <v>1.2876905840872435E-2</v>
      </c>
      <c r="AR137" s="163" t="s">
        <v>18</v>
      </c>
      <c r="AS137" s="165" t="s">
        <v>41</v>
      </c>
      <c r="AT137" s="16" t="s">
        <v>55</v>
      </c>
      <c r="AU137" s="17">
        <f>AU96+AU109+AU124</f>
        <v>0.19232142857142853</v>
      </c>
      <c r="AV137" s="17">
        <f t="shared" ref="AV137:BD137" si="383">AV96+AV109+AV124</f>
        <v>0.13844387755102039</v>
      </c>
      <c r="AW137" s="17">
        <f t="shared" si="383"/>
        <v>9.9959912536443152E-2</v>
      </c>
      <c r="AX137" s="17">
        <f t="shared" si="383"/>
        <v>7.2471366097459383E-2</v>
      </c>
      <c r="AY137" s="17">
        <f t="shared" si="383"/>
        <v>5.2836690069613848E-2</v>
      </c>
      <c r="AZ137" s="17">
        <f t="shared" si="383"/>
        <v>3.8811921478295611E-2</v>
      </c>
      <c r="BA137" s="17">
        <f t="shared" si="383"/>
        <v>2.879422962735401E-2</v>
      </c>
      <c r="BB137" s="17">
        <f t="shared" si="383"/>
        <v>2.1638735448110021E-2</v>
      </c>
      <c r="BC137" s="17">
        <f t="shared" si="383"/>
        <v>1.6527668177221417E-2</v>
      </c>
      <c r="BD137" s="17">
        <f t="shared" si="383"/>
        <v>1.2876905840872435E-2</v>
      </c>
      <c r="BF137" s="163" t="s">
        <v>18</v>
      </c>
      <c r="BG137" s="165" t="s">
        <v>41</v>
      </c>
      <c r="BH137" s="16" t="s">
        <v>55</v>
      </c>
      <c r="BI137" s="17">
        <f>BI96+BI109+BI124</f>
        <v>0.19232142857142853</v>
      </c>
      <c r="BJ137" s="17">
        <f t="shared" ref="BJ137:BR137" si="384">BJ96+BJ109+BJ124</f>
        <v>0.13844387755102039</v>
      </c>
      <c r="BK137" s="17">
        <f t="shared" si="384"/>
        <v>9.9959912536443152E-2</v>
      </c>
      <c r="BL137" s="17">
        <f t="shared" si="384"/>
        <v>7.2471366097459383E-2</v>
      </c>
      <c r="BM137" s="17">
        <f t="shared" si="384"/>
        <v>5.2836690069613848E-2</v>
      </c>
      <c r="BN137" s="17">
        <f t="shared" si="384"/>
        <v>3.8811921478295611E-2</v>
      </c>
      <c r="BO137" s="17">
        <f t="shared" si="384"/>
        <v>2.879422962735401E-2</v>
      </c>
      <c r="BP137" s="17">
        <f t="shared" si="384"/>
        <v>2.1638735448110021E-2</v>
      </c>
      <c r="BQ137" s="17">
        <f t="shared" si="384"/>
        <v>1.6527668177221417E-2</v>
      </c>
      <c r="BR137" s="17">
        <f t="shared" si="384"/>
        <v>1.2876905840872435E-2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0.11120665496519307</v>
      </c>
      <c r="J138" s="17"/>
      <c r="K138" s="17"/>
      <c r="L138" s="17"/>
      <c r="M138" s="17"/>
      <c r="N138" s="18">
        <f>SUM(E137:N137)/10</f>
        <v>6.7468273539781881E-2</v>
      </c>
      <c r="P138" s="163"/>
      <c r="Q138" s="165"/>
      <c r="R138" s="16" t="s">
        <v>56</v>
      </c>
      <c r="S138" s="17"/>
      <c r="T138" s="17"/>
      <c r="U138" s="17"/>
      <c r="V138" s="17"/>
      <c r="W138" s="43">
        <f>SUM(S137:W137)/5</f>
        <v>0.11120665496519307</v>
      </c>
      <c r="X138" s="17"/>
      <c r="Y138" s="17"/>
      <c r="Z138" s="17"/>
      <c r="AA138" s="17"/>
      <c r="AB138" s="18">
        <f>SUM(S137:AB137)/10</f>
        <v>6.7468273539781881E-2</v>
      </c>
      <c r="AD138" s="163"/>
      <c r="AE138" s="165"/>
      <c r="AF138" s="16" t="s">
        <v>56</v>
      </c>
      <c r="AG138" s="17"/>
      <c r="AH138" s="17"/>
      <c r="AI138" s="17"/>
      <c r="AJ138" s="17"/>
      <c r="AK138" s="43">
        <f>SUM(AG137:AK137)/5</f>
        <v>0.11120665496519307</v>
      </c>
      <c r="AL138" s="17"/>
      <c r="AM138" s="17"/>
      <c r="AN138" s="17"/>
      <c r="AO138" s="17"/>
      <c r="AP138" s="18">
        <f>SUM(AG137:AP137)/10</f>
        <v>6.7468273539781881E-2</v>
      </c>
      <c r="AR138" s="163"/>
      <c r="AS138" s="165"/>
      <c r="AT138" s="16" t="s">
        <v>56</v>
      </c>
      <c r="AU138" s="17"/>
      <c r="AV138" s="17"/>
      <c r="AW138" s="17"/>
      <c r="AX138" s="17"/>
      <c r="AY138" s="43">
        <f>SUM(AU137:AY137)/5</f>
        <v>0.11120665496519307</v>
      </c>
      <c r="AZ138" s="17"/>
      <c r="BA138" s="17"/>
      <c r="BB138" s="17"/>
      <c r="BC138" s="17"/>
      <c r="BD138" s="18">
        <f>SUM(AU137:BD137)/10</f>
        <v>6.7468273539781881E-2</v>
      </c>
      <c r="BF138" s="163"/>
      <c r="BG138" s="165"/>
      <c r="BH138" s="16" t="s">
        <v>56</v>
      </c>
      <c r="BI138" s="17"/>
      <c r="BJ138" s="17"/>
      <c r="BK138" s="17"/>
      <c r="BL138" s="17"/>
      <c r="BM138" s="43">
        <f>SUM(BI137:BM137)/5</f>
        <v>0.11120665496519307</v>
      </c>
      <c r="BN138" s="17"/>
      <c r="BO138" s="17"/>
      <c r="BP138" s="17"/>
      <c r="BQ138" s="17"/>
      <c r="BR138" s="18">
        <f>SUM(BI137:BR137)/10</f>
        <v>6.7468273539781881E-2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0.1119642857142857</v>
      </c>
      <c r="F139" s="17">
        <f t="shared" ref="F139:N139" si="385">F98+F111</f>
        <v>0.19301020408163264</v>
      </c>
      <c r="G139" s="17">
        <f t="shared" si="385"/>
        <v>0.25197157434402334</v>
      </c>
      <c r="H139" s="17">
        <f t="shared" si="385"/>
        <v>0.29515826738858808</v>
      </c>
      <c r="I139" s="17">
        <f t="shared" si="385"/>
        <v>0.32707733384899151</v>
      </c>
      <c r="J139" s="17">
        <f t="shared" si="385"/>
        <v>0.35094809560642248</v>
      </c>
      <c r="K139" s="17">
        <f t="shared" si="385"/>
        <v>0.36907006829030176</v>
      </c>
      <c r="L139" s="17">
        <f t="shared" si="385"/>
        <v>0.38308576306450132</v>
      </c>
      <c r="M139" s="17">
        <f t="shared" si="385"/>
        <v>0.39416840218892946</v>
      </c>
      <c r="N139" s="17">
        <f t="shared" si="385"/>
        <v>0.40315600156352105</v>
      </c>
      <c r="P139" s="163"/>
      <c r="Q139" s="165"/>
      <c r="R139" s="16" t="s">
        <v>53</v>
      </c>
      <c r="S139" s="17">
        <f>S98+S111</f>
        <v>0.1119642857142857</v>
      </c>
      <c r="T139" s="17">
        <f t="shared" ref="T139:AB139" si="386">T98+T111</f>
        <v>0.19301020408163264</v>
      </c>
      <c r="U139" s="17">
        <f t="shared" si="386"/>
        <v>0.25197157434402334</v>
      </c>
      <c r="V139" s="17">
        <f t="shared" si="386"/>
        <v>0.29515826738858808</v>
      </c>
      <c r="W139" s="17">
        <f t="shared" si="386"/>
        <v>0.32707733384899151</v>
      </c>
      <c r="X139" s="17">
        <f t="shared" si="386"/>
        <v>0.35094809560642248</v>
      </c>
      <c r="Y139" s="17">
        <f t="shared" si="386"/>
        <v>0.36907006829030176</v>
      </c>
      <c r="Z139" s="17">
        <f t="shared" si="386"/>
        <v>0.38308576306450132</v>
      </c>
      <c r="AA139" s="17">
        <f t="shared" si="386"/>
        <v>0.39416840218892946</v>
      </c>
      <c r="AB139" s="17">
        <f t="shared" si="386"/>
        <v>0.40315600156352105</v>
      </c>
      <c r="AC139" s="5"/>
      <c r="AD139" s="163"/>
      <c r="AE139" s="165"/>
      <c r="AF139" s="16" t="s">
        <v>53</v>
      </c>
      <c r="AG139" s="17">
        <f>AG98+AG111</f>
        <v>0.1119642857142857</v>
      </c>
      <c r="AH139" s="17">
        <f t="shared" ref="AH139:AP139" si="387">AH98+AH111</f>
        <v>0.19301020408163264</v>
      </c>
      <c r="AI139" s="17">
        <f t="shared" si="387"/>
        <v>0.25197157434402334</v>
      </c>
      <c r="AJ139" s="17">
        <f t="shared" si="387"/>
        <v>0.29515826738858808</v>
      </c>
      <c r="AK139" s="17">
        <f t="shared" si="387"/>
        <v>0.32707733384899151</v>
      </c>
      <c r="AL139" s="17">
        <f t="shared" si="387"/>
        <v>0.35094809560642248</v>
      </c>
      <c r="AM139" s="17">
        <f t="shared" si="387"/>
        <v>0.36907006829030176</v>
      </c>
      <c r="AN139" s="17">
        <f t="shared" si="387"/>
        <v>0.38308576306450132</v>
      </c>
      <c r="AO139" s="17">
        <f t="shared" si="387"/>
        <v>0.39416840218892946</v>
      </c>
      <c r="AP139" s="17">
        <f t="shared" si="387"/>
        <v>0.40315600156352105</v>
      </c>
      <c r="AQ139" s="5"/>
      <c r="AR139" s="163"/>
      <c r="AS139" s="165"/>
      <c r="AT139" s="16" t="s">
        <v>53</v>
      </c>
      <c r="AU139" s="17">
        <f>AU98+AU111</f>
        <v>0.1119642857142857</v>
      </c>
      <c r="AV139" s="17">
        <f t="shared" ref="AV139:BD139" si="388">AV98+AV111</f>
        <v>0.19301020408163264</v>
      </c>
      <c r="AW139" s="17">
        <f t="shared" si="388"/>
        <v>0.25197157434402334</v>
      </c>
      <c r="AX139" s="17">
        <f t="shared" si="388"/>
        <v>0.29515826738858808</v>
      </c>
      <c r="AY139" s="17">
        <f t="shared" si="388"/>
        <v>0.32707733384899151</v>
      </c>
      <c r="AZ139" s="17">
        <f t="shared" si="388"/>
        <v>0.35094809560642248</v>
      </c>
      <c r="BA139" s="17">
        <f t="shared" si="388"/>
        <v>0.36907006829030176</v>
      </c>
      <c r="BB139" s="17">
        <f t="shared" si="388"/>
        <v>0.38308576306450132</v>
      </c>
      <c r="BC139" s="17">
        <f t="shared" si="388"/>
        <v>0.39416840218892946</v>
      </c>
      <c r="BD139" s="17">
        <f t="shared" si="388"/>
        <v>0.40315600156352105</v>
      </c>
      <c r="BE139" s="5"/>
      <c r="BF139" s="163"/>
      <c r="BG139" s="165"/>
      <c r="BH139" s="16" t="s">
        <v>53</v>
      </c>
      <c r="BI139" s="17">
        <f>BI98+BI111</f>
        <v>0.1119642857142857</v>
      </c>
      <c r="BJ139" s="17">
        <f t="shared" ref="BJ139:BR139" si="389">BJ98+BJ111</f>
        <v>0.19301020408163264</v>
      </c>
      <c r="BK139" s="17">
        <f t="shared" si="389"/>
        <v>0.25197157434402334</v>
      </c>
      <c r="BL139" s="17">
        <f t="shared" si="389"/>
        <v>0.29515826738858808</v>
      </c>
      <c r="BM139" s="17">
        <f t="shared" si="389"/>
        <v>0.32707733384899151</v>
      </c>
      <c r="BN139" s="17">
        <f t="shared" si="389"/>
        <v>0.35094809560642248</v>
      </c>
      <c r="BO139" s="17">
        <f t="shared" si="389"/>
        <v>0.36907006829030176</v>
      </c>
      <c r="BP139" s="17">
        <f t="shared" si="389"/>
        <v>0.38308576306450132</v>
      </c>
      <c r="BQ139" s="17">
        <f t="shared" si="389"/>
        <v>0.39416840218892946</v>
      </c>
      <c r="BR139" s="17">
        <f t="shared" si="389"/>
        <v>0.40315600156352105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1.9232142857142853</v>
      </c>
      <c r="F140" s="21">
        <f t="shared" ref="F140:N140" si="390">10*F137</f>
        <v>1.3844387755102039</v>
      </c>
      <c r="G140" s="21">
        <f t="shared" si="390"/>
        <v>0.99959912536443152</v>
      </c>
      <c r="H140" s="21">
        <f t="shared" si="390"/>
        <v>0.72471366097459389</v>
      </c>
      <c r="I140" s="21">
        <f t="shared" si="390"/>
        <v>0.52836690069613845</v>
      </c>
      <c r="J140" s="21">
        <f t="shared" si="390"/>
        <v>0.38811921478295608</v>
      </c>
      <c r="K140" s="21">
        <f t="shared" si="390"/>
        <v>0.28794229627354012</v>
      </c>
      <c r="L140" s="21">
        <f t="shared" si="390"/>
        <v>0.21638735448110019</v>
      </c>
      <c r="M140" s="21">
        <f t="shared" si="390"/>
        <v>0.16527668177221416</v>
      </c>
      <c r="N140" s="21">
        <f t="shared" si="390"/>
        <v>0.12876905840872435</v>
      </c>
      <c r="P140" s="163"/>
      <c r="Q140" s="163"/>
      <c r="R140" s="20" t="s">
        <v>57</v>
      </c>
      <c r="S140" s="21">
        <f>10*S137</f>
        <v>1.9232142857142853</v>
      </c>
      <c r="T140" s="21">
        <f t="shared" ref="T140:AB140" si="391">10*T137</f>
        <v>1.3844387755102039</v>
      </c>
      <c r="U140" s="21">
        <f t="shared" si="391"/>
        <v>0.99959912536443152</v>
      </c>
      <c r="V140" s="21">
        <f t="shared" si="391"/>
        <v>0.72471366097459389</v>
      </c>
      <c r="W140" s="21">
        <f t="shared" si="391"/>
        <v>0.52836690069613845</v>
      </c>
      <c r="X140" s="21">
        <f t="shared" si="391"/>
        <v>0.38811921478295608</v>
      </c>
      <c r="Y140" s="21">
        <f t="shared" si="391"/>
        <v>0.28794229627354012</v>
      </c>
      <c r="Z140" s="21">
        <f t="shared" si="391"/>
        <v>0.21638735448110019</v>
      </c>
      <c r="AA140" s="21">
        <f t="shared" si="391"/>
        <v>0.16527668177221416</v>
      </c>
      <c r="AB140" s="21">
        <f t="shared" si="391"/>
        <v>0.12876905840872435</v>
      </c>
      <c r="AC140" s="5"/>
      <c r="AD140" s="163"/>
      <c r="AE140" s="163"/>
      <c r="AF140" s="20" t="s">
        <v>57</v>
      </c>
      <c r="AG140" s="21">
        <f>10*AG137</f>
        <v>1.9232142857142853</v>
      </c>
      <c r="AH140" s="21">
        <f t="shared" ref="AH140:AP140" si="392">10*AH137</f>
        <v>1.3844387755102039</v>
      </c>
      <c r="AI140" s="21">
        <f t="shared" si="392"/>
        <v>0.99959912536443152</v>
      </c>
      <c r="AJ140" s="21">
        <f t="shared" si="392"/>
        <v>0.72471366097459389</v>
      </c>
      <c r="AK140" s="21">
        <f t="shared" si="392"/>
        <v>0.52836690069613845</v>
      </c>
      <c r="AL140" s="21">
        <f t="shared" si="392"/>
        <v>0.38811921478295608</v>
      </c>
      <c r="AM140" s="21">
        <f t="shared" si="392"/>
        <v>0.28794229627354012</v>
      </c>
      <c r="AN140" s="21">
        <f t="shared" si="392"/>
        <v>0.21638735448110019</v>
      </c>
      <c r="AO140" s="21">
        <f t="shared" si="392"/>
        <v>0.16527668177221416</v>
      </c>
      <c r="AP140" s="21">
        <f t="shared" si="392"/>
        <v>0.12876905840872435</v>
      </c>
      <c r="AQ140" s="5"/>
      <c r="AR140" s="163"/>
      <c r="AS140" s="163"/>
      <c r="AT140" s="20" t="s">
        <v>57</v>
      </c>
      <c r="AU140" s="21">
        <f>10*AU137</f>
        <v>1.9232142857142853</v>
      </c>
      <c r="AV140" s="21">
        <f t="shared" ref="AV140:BD140" si="393">10*AV137</f>
        <v>1.3844387755102039</v>
      </c>
      <c r="AW140" s="21">
        <f t="shared" si="393"/>
        <v>0.99959912536443152</v>
      </c>
      <c r="AX140" s="21">
        <f t="shared" si="393"/>
        <v>0.72471366097459389</v>
      </c>
      <c r="AY140" s="21">
        <f t="shared" si="393"/>
        <v>0.52836690069613845</v>
      </c>
      <c r="AZ140" s="21">
        <f t="shared" si="393"/>
        <v>0.38811921478295608</v>
      </c>
      <c r="BA140" s="21">
        <f t="shared" si="393"/>
        <v>0.28794229627354012</v>
      </c>
      <c r="BB140" s="21">
        <f t="shared" si="393"/>
        <v>0.21638735448110019</v>
      </c>
      <c r="BC140" s="21">
        <f t="shared" si="393"/>
        <v>0.16527668177221416</v>
      </c>
      <c r="BD140" s="21">
        <f t="shared" si="393"/>
        <v>0.12876905840872435</v>
      </c>
      <c r="BE140" s="5"/>
      <c r="BF140" s="163"/>
      <c r="BG140" s="163"/>
      <c r="BH140" s="20" t="s">
        <v>57</v>
      </c>
      <c r="BI140" s="21">
        <f>10*BI137</f>
        <v>1.9232142857142853</v>
      </c>
      <c r="BJ140" s="21">
        <f t="shared" ref="BJ140:BR140" si="394">10*BJ137</f>
        <v>1.3844387755102039</v>
      </c>
      <c r="BK140" s="21">
        <f t="shared" si="394"/>
        <v>0.99959912536443152</v>
      </c>
      <c r="BL140" s="21">
        <f t="shared" si="394"/>
        <v>0.72471366097459389</v>
      </c>
      <c r="BM140" s="21">
        <f t="shared" si="394"/>
        <v>0.52836690069613845</v>
      </c>
      <c r="BN140" s="21">
        <f t="shared" si="394"/>
        <v>0.38811921478295608</v>
      </c>
      <c r="BO140" s="21">
        <f t="shared" si="394"/>
        <v>0.28794229627354012</v>
      </c>
      <c r="BP140" s="21">
        <f t="shared" si="394"/>
        <v>0.21638735448110019</v>
      </c>
      <c r="BQ140" s="21">
        <f t="shared" si="394"/>
        <v>0.16527668177221416</v>
      </c>
      <c r="BR140" s="21">
        <f t="shared" si="394"/>
        <v>0.12876905840872435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1.1196428571428569</v>
      </c>
      <c r="F141" s="21">
        <f>10*F139</f>
        <v>1.9301020408163263</v>
      </c>
      <c r="G141" s="21">
        <f>10*G139</f>
        <v>2.5197157434402335</v>
      </c>
      <c r="H141" s="21">
        <f t="shared" ref="H141:N141" si="395">10*H139</f>
        <v>2.9515826738858806</v>
      </c>
      <c r="I141" s="21">
        <f t="shared" si="395"/>
        <v>3.2707733384899154</v>
      </c>
      <c r="J141" s="21">
        <f t="shared" si="395"/>
        <v>3.5094809560642251</v>
      </c>
      <c r="K141" s="21">
        <f t="shared" si="395"/>
        <v>3.6907006829030173</v>
      </c>
      <c r="L141" s="21">
        <f t="shared" si="395"/>
        <v>3.8308576306450131</v>
      </c>
      <c r="M141" s="21">
        <f t="shared" si="395"/>
        <v>3.9416840218892943</v>
      </c>
      <c r="N141" s="21">
        <f t="shared" si="395"/>
        <v>4.0315600156352103</v>
      </c>
      <c r="P141" s="163"/>
      <c r="Q141" s="163"/>
      <c r="R141" s="20" t="s">
        <v>58</v>
      </c>
      <c r="S141" s="21">
        <f>10*S139</f>
        <v>1.1196428571428569</v>
      </c>
      <c r="T141" s="21">
        <f>10*T139</f>
        <v>1.9301020408163263</v>
      </c>
      <c r="U141" s="21">
        <f>10*U139</f>
        <v>2.5197157434402335</v>
      </c>
      <c r="V141" s="21">
        <f t="shared" ref="V141:AB141" si="396">10*V139</f>
        <v>2.9515826738858806</v>
      </c>
      <c r="W141" s="21">
        <f t="shared" si="396"/>
        <v>3.2707733384899154</v>
      </c>
      <c r="X141" s="21">
        <f t="shared" si="396"/>
        <v>3.5094809560642251</v>
      </c>
      <c r="Y141" s="21">
        <f t="shared" si="396"/>
        <v>3.6907006829030173</v>
      </c>
      <c r="Z141" s="21">
        <f t="shared" si="396"/>
        <v>3.8308576306450131</v>
      </c>
      <c r="AA141" s="21">
        <f t="shared" si="396"/>
        <v>3.9416840218892943</v>
      </c>
      <c r="AB141" s="21">
        <f t="shared" si="396"/>
        <v>4.0315600156352103</v>
      </c>
      <c r="AC141" s="5"/>
      <c r="AD141" s="163"/>
      <c r="AE141" s="163"/>
      <c r="AF141" s="20" t="s">
        <v>58</v>
      </c>
      <c r="AG141" s="21">
        <f>10*AG139</f>
        <v>1.1196428571428569</v>
      </c>
      <c r="AH141" s="21">
        <f>10*AH139</f>
        <v>1.9301020408163263</v>
      </c>
      <c r="AI141" s="21">
        <f>10*AI139</f>
        <v>2.5197157434402335</v>
      </c>
      <c r="AJ141" s="21">
        <f t="shared" ref="AJ141:AP141" si="397">10*AJ139</f>
        <v>2.9515826738858806</v>
      </c>
      <c r="AK141" s="21">
        <f t="shared" si="397"/>
        <v>3.2707733384899154</v>
      </c>
      <c r="AL141" s="21">
        <f t="shared" si="397"/>
        <v>3.5094809560642251</v>
      </c>
      <c r="AM141" s="21">
        <f t="shared" si="397"/>
        <v>3.6907006829030173</v>
      </c>
      <c r="AN141" s="21">
        <f t="shared" si="397"/>
        <v>3.8308576306450131</v>
      </c>
      <c r="AO141" s="21">
        <f t="shared" si="397"/>
        <v>3.9416840218892943</v>
      </c>
      <c r="AP141" s="21">
        <f t="shared" si="397"/>
        <v>4.0315600156352103</v>
      </c>
      <c r="AQ141" s="5"/>
      <c r="AR141" s="163"/>
      <c r="AS141" s="163"/>
      <c r="AT141" s="20" t="s">
        <v>58</v>
      </c>
      <c r="AU141" s="21">
        <f>10*AU139</f>
        <v>1.1196428571428569</v>
      </c>
      <c r="AV141" s="21">
        <f>10*AV139</f>
        <v>1.9301020408163263</v>
      </c>
      <c r="AW141" s="21">
        <f>10*AW139</f>
        <v>2.5197157434402335</v>
      </c>
      <c r="AX141" s="21">
        <f t="shared" ref="AX141:BD141" si="398">10*AX139</f>
        <v>2.9515826738858806</v>
      </c>
      <c r="AY141" s="21">
        <f t="shared" si="398"/>
        <v>3.2707733384899154</v>
      </c>
      <c r="AZ141" s="21">
        <f t="shared" si="398"/>
        <v>3.5094809560642251</v>
      </c>
      <c r="BA141" s="21">
        <f t="shared" si="398"/>
        <v>3.6907006829030173</v>
      </c>
      <c r="BB141" s="21">
        <f t="shared" si="398"/>
        <v>3.8308576306450131</v>
      </c>
      <c r="BC141" s="21">
        <f t="shared" si="398"/>
        <v>3.9416840218892943</v>
      </c>
      <c r="BD141" s="21">
        <f t="shared" si="398"/>
        <v>4.0315600156352103</v>
      </c>
      <c r="BE141" s="5"/>
      <c r="BF141" s="163"/>
      <c r="BG141" s="163"/>
      <c r="BH141" s="20" t="s">
        <v>58</v>
      </c>
      <c r="BI141" s="21">
        <f>10*BI139</f>
        <v>1.1196428571428569</v>
      </c>
      <c r="BJ141" s="21">
        <f>10*BJ139</f>
        <v>1.9301020408163263</v>
      </c>
      <c r="BK141" s="21">
        <f>10*BK139</f>
        <v>2.5197157434402335</v>
      </c>
      <c r="BL141" s="21">
        <f t="shared" ref="BL141:BR141" si="399">10*BL139</f>
        <v>2.9515826738858806</v>
      </c>
      <c r="BM141" s="21">
        <f t="shared" si="399"/>
        <v>3.2707733384899154</v>
      </c>
      <c r="BN141" s="21">
        <f t="shared" si="399"/>
        <v>3.5094809560642251</v>
      </c>
      <c r="BO141" s="21">
        <f t="shared" si="399"/>
        <v>3.6907006829030173</v>
      </c>
      <c r="BP141" s="21">
        <f t="shared" si="399"/>
        <v>3.8308576306450131</v>
      </c>
      <c r="BQ141" s="21">
        <f t="shared" si="399"/>
        <v>3.9416840218892943</v>
      </c>
      <c r="BR141" s="21">
        <f t="shared" si="399"/>
        <v>4.0315600156352103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0.26924999999999999</v>
      </c>
      <c r="F142" s="17">
        <f t="shared" ref="F142:N142" si="400">F101+F114+F129</f>
        <v>0.27134999999999998</v>
      </c>
      <c r="G142" s="17">
        <f t="shared" si="400"/>
        <v>0.27429000000000003</v>
      </c>
      <c r="H142" s="17">
        <f t="shared" si="400"/>
        <v>0.27840599999999993</v>
      </c>
      <c r="I142" s="17">
        <f t="shared" si="400"/>
        <v>0.28416839999999999</v>
      </c>
      <c r="J142" s="17">
        <f t="shared" si="400"/>
        <v>0.29223575999999996</v>
      </c>
      <c r="K142" s="17">
        <f t="shared" si="400"/>
        <v>0.30353006400000004</v>
      </c>
      <c r="L142" s="17">
        <f t="shared" si="400"/>
        <v>0.31934208960000021</v>
      </c>
      <c r="M142" s="17">
        <f t="shared" si="400"/>
        <v>0.34147892543999975</v>
      </c>
      <c r="N142" s="17">
        <f t="shared" si="400"/>
        <v>0.3724704956159996</v>
      </c>
      <c r="P142" s="163"/>
      <c r="Q142" s="171" t="s">
        <v>45</v>
      </c>
      <c r="R142" s="16" t="s">
        <v>55</v>
      </c>
      <c r="S142" s="17">
        <f>S101+S114+S129</f>
        <v>0.26924999999999999</v>
      </c>
      <c r="T142" s="17">
        <f t="shared" ref="T142:AB142" si="401">T101+T114+T129</f>
        <v>0.27134999999999998</v>
      </c>
      <c r="U142" s="17">
        <f t="shared" si="401"/>
        <v>0.27429000000000003</v>
      </c>
      <c r="V142" s="17">
        <f t="shared" si="401"/>
        <v>0.27840599999999993</v>
      </c>
      <c r="W142" s="17">
        <f t="shared" si="401"/>
        <v>0.28416839999999999</v>
      </c>
      <c r="X142" s="17">
        <f t="shared" si="401"/>
        <v>0.29223575999999996</v>
      </c>
      <c r="Y142" s="17">
        <f t="shared" si="401"/>
        <v>0.30353006400000004</v>
      </c>
      <c r="Z142" s="17">
        <f t="shared" si="401"/>
        <v>0.31934208960000021</v>
      </c>
      <c r="AA142" s="17">
        <f t="shared" si="401"/>
        <v>0.34147892543999975</v>
      </c>
      <c r="AB142" s="17">
        <f t="shared" si="401"/>
        <v>0.3724704956159996</v>
      </c>
      <c r="AC142" s="5"/>
      <c r="AD142" s="163"/>
      <c r="AE142" s="171" t="s">
        <v>45</v>
      </c>
      <c r="AF142" s="16" t="s">
        <v>55</v>
      </c>
      <c r="AG142" s="17">
        <f>AG101+AG114+AG129</f>
        <v>0.26924999999999999</v>
      </c>
      <c r="AH142" s="17">
        <f t="shared" ref="AH142:AP142" si="402">AH101+AH114+AH129</f>
        <v>0.27134999999999998</v>
      </c>
      <c r="AI142" s="17">
        <f t="shared" si="402"/>
        <v>0.27429000000000003</v>
      </c>
      <c r="AJ142" s="17">
        <f t="shared" si="402"/>
        <v>0.27840599999999993</v>
      </c>
      <c r="AK142" s="17">
        <f t="shared" si="402"/>
        <v>0.28416839999999999</v>
      </c>
      <c r="AL142" s="17">
        <f t="shared" si="402"/>
        <v>0.29223575999999996</v>
      </c>
      <c r="AM142" s="17">
        <f t="shared" si="402"/>
        <v>0.30353006400000004</v>
      </c>
      <c r="AN142" s="17">
        <f t="shared" si="402"/>
        <v>0.31934208960000021</v>
      </c>
      <c r="AO142" s="17">
        <f t="shared" si="402"/>
        <v>0.34147892543999975</v>
      </c>
      <c r="AP142" s="17">
        <f t="shared" si="402"/>
        <v>0.3724704956159996</v>
      </c>
      <c r="AQ142" s="5"/>
      <c r="AR142" s="163"/>
      <c r="AS142" s="171" t="s">
        <v>45</v>
      </c>
      <c r="AT142" s="16" t="s">
        <v>55</v>
      </c>
      <c r="AU142" s="17">
        <f>AU101+AU114+AU129</f>
        <v>0.26924999999999999</v>
      </c>
      <c r="AV142" s="17">
        <f t="shared" ref="AV142:BD142" si="403">AV101+AV114+AV129</f>
        <v>0.27134999999999998</v>
      </c>
      <c r="AW142" s="17">
        <f t="shared" si="403"/>
        <v>0.27429000000000003</v>
      </c>
      <c r="AX142" s="17">
        <f t="shared" si="403"/>
        <v>0.27840599999999993</v>
      </c>
      <c r="AY142" s="17">
        <f t="shared" si="403"/>
        <v>0.28416839999999999</v>
      </c>
      <c r="AZ142" s="17">
        <f t="shared" si="403"/>
        <v>0.29223575999999996</v>
      </c>
      <c r="BA142" s="17">
        <f t="shared" si="403"/>
        <v>0.30353006400000004</v>
      </c>
      <c r="BB142" s="17">
        <f t="shared" si="403"/>
        <v>0.31934208960000021</v>
      </c>
      <c r="BC142" s="17">
        <f t="shared" si="403"/>
        <v>0.34147892543999975</v>
      </c>
      <c r="BD142" s="17">
        <f t="shared" si="403"/>
        <v>0.3724704956159996</v>
      </c>
      <c r="BE142" s="5"/>
      <c r="BF142" s="163"/>
      <c r="BG142" s="171" t="s">
        <v>45</v>
      </c>
      <c r="BH142" s="16" t="s">
        <v>55</v>
      </c>
      <c r="BI142" s="17">
        <f>BI101+BI114+BI129</f>
        <v>0.26924999999999999</v>
      </c>
      <c r="BJ142" s="17">
        <f t="shared" ref="BJ142:BR142" si="404">BJ101+BJ114+BJ129</f>
        <v>0.27134999999999998</v>
      </c>
      <c r="BK142" s="17">
        <f t="shared" si="404"/>
        <v>0.27429000000000003</v>
      </c>
      <c r="BL142" s="17">
        <f t="shared" si="404"/>
        <v>0.27840599999999993</v>
      </c>
      <c r="BM142" s="17">
        <f t="shared" si="404"/>
        <v>0.28416839999999999</v>
      </c>
      <c r="BN142" s="17">
        <f t="shared" si="404"/>
        <v>0.29223575999999996</v>
      </c>
      <c r="BO142" s="17">
        <f t="shared" si="404"/>
        <v>0.30353006400000004</v>
      </c>
      <c r="BP142" s="17">
        <f t="shared" si="404"/>
        <v>0.31934208960000021</v>
      </c>
      <c r="BQ142" s="17">
        <f t="shared" si="404"/>
        <v>0.34147892543999975</v>
      </c>
      <c r="BR142" s="17">
        <f t="shared" si="404"/>
        <v>0.3724704956159996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0.27549288</v>
      </c>
      <c r="J143" s="18"/>
      <c r="K143" s="18"/>
      <c r="L143" s="18"/>
      <c r="M143" s="18"/>
      <c r="N143" s="18">
        <f>SUM(E142:N142)/10</f>
        <v>0.30065217346559997</v>
      </c>
      <c r="P143" s="163"/>
      <c r="Q143" s="165"/>
      <c r="R143" s="16" t="s">
        <v>56</v>
      </c>
      <c r="S143" s="17"/>
      <c r="T143" s="17"/>
      <c r="U143" s="17"/>
      <c r="V143" s="17"/>
      <c r="W143" s="18">
        <f>SUM(S142:W142)/5</f>
        <v>0.27549288</v>
      </c>
      <c r="X143" s="18"/>
      <c r="Y143" s="18"/>
      <c r="Z143" s="18"/>
      <c r="AA143" s="18"/>
      <c r="AB143" s="18">
        <f>SUM(S142:AB142)/10</f>
        <v>0.30065217346559997</v>
      </c>
      <c r="AC143" s="5"/>
      <c r="AD143" s="163"/>
      <c r="AE143" s="165"/>
      <c r="AF143" s="16" t="s">
        <v>56</v>
      </c>
      <c r="AG143" s="17"/>
      <c r="AH143" s="17"/>
      <c r="AI143" s="17"/>
      <c r="AJ143" s="17"/>
      <c r="AK143" s="18">
        <f>SUM(AG142:AK142)/5</f>
        <v>0.27549288</v>
      </c>
      <c r="AL143" s="18"/>
      <c r="AM143" s="18"/>
      <c r="AN143" s="18"/>
      <c r="AO143" s="18"/>
      <c r="AP143" s="18">
        <f>SUM(AG142:AP142)/10</f>
        <v>0.30065217346559997</v>
      </c>
      <c r="AQ143" s="5"/>
      <c r="AR143" s="163"/>
      <c r="AS143" s="165"/>
      <c r="AT143" s="16" t="s">
        <v>56</v>
      </c>
      <c r="AU143" s="17"/>
      <c r="AV143" s="17"/>
      <c r="AW143" s="17"/>
      <c r="AX143" s="17"/>
      <c r="AY143" s="18">
        <f>SUM(AU142:AY142)/5</f>
        <v>0.27549288</v>
      </c>
      <c r="AZ143" s="18"/>
      <c r="BA143" s="18"/>
      <c r="BB143" s="18"/>
      <c r="BC143" s="18"/>
      <c r="BD143" s="18">
        <f>SUM(AU142:BD142)/10</f>
        <v>0.30065217346559997</v>
      </c>
      <c r="BE143" s="5"/>
      <c r="BF143" s="163"/>
      <c r="BG143" s="165"/>
      <c r="BH143" s="16" t="s">
        <v>56</v>
      </c>
      <c r="BI143" s="17"/>
      <c r="BJ143" s="17"/>
      <c r="BK143" s="17"/>
      <c r="BL143" s="17"/>
      <c r="BM143" s="18">
        <f>SUM(BI142:BM142)/5</f>
        <v>0.27549288</v>
      </c>
      <c r="BN143" s="18"/>
      <c r="BO143" s="18"/>
      <c r="BP143" s="18"/>
      <c r="BQ143" s="18"/>
      <c r="BR143" s="18">
        <f>SUM(BI142:BR142)/10</f>
        <v>0.30065217346559997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405">E140*E$16</f>
        <v>269249.99999999994</v>
      </c>
      <c r="F144" s="23">
        <f t="shared" si="405"/>
        <v>271349.99999999994</v>
      </c>
      <c r="G144" s="23">
        <f t="shared" si="405"/>
        <v>274290</v>
      </c>
      <c r="H144" s="23">
        <f t="shared" si="405"/>
        <v>278406</v>
      </c>
      <c r="I144" s="23">
        <f t="shared" si="405"/>
        <v>284168.39999999997</v>
      </c>
      <c r="J144" s="23">
        <f t="shared" si="405"/>
        <v>292235.76</v>
      </c>
      <c r="K144" s="23">
        <f t="shared" si="405"/>
        <v>303530.06400000007</v>
      </c>
      <c r="L144" s="23">
        <f t="shared" si="405"/>
        <v>319342.08960000024</v>
      </c>
      <c r="M144" s="23">
        <f t="shared" si="405"/>
        <v>341478.92543999967</v>
      </c>
      <c r="N144" s="23">
        <f t="shared" si="405"/>
        <v>372470.49561599956</v>
      </c>
      <c r="P144" s="163"/>
      <c r="Q144" s="163"/>
      <c r="R144" s="20" t="s">
        <v>57</v>
      </c>
      <c r="S144" s="23">
        <f t="shared" ref="S144:AB144" si="406">S140*S$16</f>
        <v>269249.99999999994</v>
      </c>
      <c r="T144" s="23">
        <f t="shared" si="406"/>
        <v>271349.99999999994</v>
      </c>
      <c r="U144" s="23">
        <f t="shared" si="406"/>
        <v>274290</v>
      </c>
      <c r="V144" s="23">
        <f t="shared" si="406"/>
        <v>278406</v>
      </c>
      <c r="W144" s="23">
        <f t="shared" si="406"/>
        <v>284168.39999999997</v>
      </c>
      <c r="X144" s="23">
        <f t="shared" si="406"/>
        <v>292235.76</v>
      </c>
      <c r="Y144" s="23">
        <f t="shared" si="406"/>
        <v>303530.06400000007</v>
      </c>
      <c r="Z144" s="23">
        <f t="shared" si="406"/>
        <v>319342.08960000024</v>
      </c>
      <c r="AA144" s="23">
        <f t="shared" si="406"/>
        <v>341478.92543999967</v>
      </c>
      <c r="AB144" s="23">
        <f t="shared" si="406"/>
        <v>372470.49561599956</v>
      </c>
      <c r="AC144" s="5"/>
      <c r="AD144" s="163"/>
      <c r="AE144" s="163"/>
      <c r="AF144" s="20" t="s">
        <v>57</v>
      </c>
      <c r="AG144" s="23">
        <f t="shared" ref="AG144:AP144" si="407">AG140*AG$16</f>
        <v>269249.99999999994</v>
      </c>
      <c r="AH144" s="23">
        <f t="shared" si="407"/>
        <v>271349.99999999994</v>
      </c>
      <c r="AI144" s="23">
        <f t="shared" si="407"/>
        <v>274290</v>
      </c>
      <c r="AJ144" s="23">
        <f t="shared" si="407"/>
        <v>278406</v>
      </c>
      <c r="AK144" s="23">
        <f t="shared" si="407"/>
        <v>284168.39999999997</v>
      </c>
      <c r="AL144" s="23">
        <f t="shared" si="407"/>
        <v>292235.76</v>
      </c>
      <c r="AM144" s="23">
        <f t="shared" si="407"/>
        <v>303530.06400000007</v>
      </c>
      <c r="AN144" s="23">
        <f t="shared" si="407"/>
        <v>319342.08960000024</v>
      </c>
      <c r="AO144" s="23">
        <f t="shared" si="407"/>
        <v>341478.92543999967</v>
      </c>
      <c r="AP144" s="23">
        <f t="shared" si="407"/>
        <v>372470.49561599956</v>
      </c>
      <c r="AQ144" s="5"/>
      <c r="AR144" s="163"/>
      <c r="AS144" s="163"/>
      <c r="AT144" s="20" t="s">
        <v>57</v>
      </c>
      <c r="AU144" s="23">
        <f t="shared" ref="AU144:BD144" si="408">AU140*AU$16</f>
        <v>269249.99999999994</v>
      </c>
      <c r="AV144" s="23">
        <f t="shared" si="408"/>
        <v>271349.99999999994</v>
      </c>
      <c r="AW144" s="23">
        <f t="shared" si="408"/>
        <v>274290</v>
      </c>
      <c r="AX144" s="23">
        <f t="shared" si="408"/>
        <v>278406</v>
      </c>
      <c r="AY144" s="23">
        <f t="shared" si="408"/>
        <v>284168.39999999997</v>
      </c>
      <c r="AZ144" s="23">
        <f t="shared" si="408"/>
        <v>292235.76</v>
      </c>
      <c r="BA144" s="23">
        <f t="shared" si="408"/>
        <v>303530.06400000007</v>
      </c>
      <c r="BB144" s="23">
        <f t="shared" si="408"/>
        <v>319342.08960000024</v>
      </c>
      <c r="BC144" s="23">
        <f t="shared" si="408"/>
        <v>341478.92543999967</v>
      </c>
      <c r="BD144" s="23">
        <f t="shared" si="408"/>
        <v>372470.49561599956</v>
      </c>
      <c r="BE144" s="5"/>
      <c r="BF144" s="163"/>
      <c r="BG144" s="163"/>
      <c r="BH144" s="20" t="s">
        <v>57</v>
      </c>
      <c r="BI144" s="23">
        <f t="shared" ref="BI144:BR144" si="409">BI140*BI$16</f>
        <v>269249.99999999994</v>
      </c>
      <c r="BJ144" s="23">
        <f t="shared" si="409"/>
        <v>271349.99999999994</v>
      </c>
      <c r="BK144" s="23">
        <f t="shared" si="409"/>
        <v>274290</v>
      </c>
      <c r="BL144" s="23">
        <f t="shared" si="409"/>
        <v>278406</v>
      </c>
      <c r="BM144" s="23">
        <f t="shared" si="409"/>
        <v>284168.39999999997</v>
      </c>
      <c r="BN144" s="23">
        <f t="shared" si="409"/>
        <v>292235.76</v>
      </c>
      <c r="BO144" s="23">
        <f t="shared" si="409"/>
        <v>303530.06400000007</v>
      </c>
      <c r="BP144" s="23">
        <f t="shared" si="409"/>
        <v>319342.08960000024</v>
      </c>
      <c r="BQ144" s="23">
        <f t="shared" si="409"/>
        <v>341478.92543999967</v>
      </c>
      <c r="BR144" s="23">
        <f t="shared" si="409"/>
        <v>372470.49561599956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275492.88</v>
      </c>
      <c r="J145" s="23"/>
      <c r="K145" s="23"/>
      <c r="L145" s="23"/>
      <c r="M145" s="23"/>
      <c r="N145" s="23">
        <f>SUM(E144:N144)/10</f>
        <v>300652.17346559989</v>
      </c>
      <c r="P145" s="163"/>
      <c r="Q145" s="163"/>
      <c r="R145" s="20" t="s">
        <v>59</v>
      </c>
      <c r="S145" s="22"/>
      <c r="T145" s="22"/>
      <c r="U145" s="22"/>
      <c r="V145" s="22"/>
      <c r="W145" s="23">
        <f>SUM(S144:W144)/5</f>
        <v>275492.88</v>
      </c>
      <c r="X145" s="23"/>
      <c r="Y145" s="23"/>
      <c r="Z145" s="23"/>
      <c r="AA145" s="23"/>
      <c r="AB145" s="23">
        <f>SUM(S144:AB144)/10</f>
        <v>300652.17346559989</v>
      </c>
      <c r="AC145" s="5"/>
      <c r="AD145" s="163"/>
      <c r="AE145" s="163"/>
      <c r="AF145" s="20" t="s">
        <v>59</v>
      </c>
      <c r="AG145" s="22"/>
      <c r="AH145" s="22"/>
      <c r="AI145" s="22"/>
      <c r="AJ145" s="22"/>
      <c r="AK145" s="23">
        <f>SUM(AG144:AK144)/5</f>
        <v>275492.88</v>
      </c>
      <c r="AL145" s="23"/>
      <c r="AM145" s="23"/>
      <c r="AN145" s="23"/>
      <c r="AO145" s="23"/>
      <c r="AP145" s="23">
        <f>SUM(AG144:AP144)/10</f>
        <v>300652.17346559989</v>
      </c>
      <c r="AQ145" s="5"/>
      <c r="AR145" s="163"/>
      <c r="AS145" s="163"/>
      <c r="AT145" s="20" t="s">
        <v>59</v>
      </c>
      <c r="AU145" s="22"/>
      <c r="AV145" s="22"/>
      <c r="AW145" s="22"/>
      <c r="AX145" s="22"/>
      <c r="AY145" s="23">
        <f>SUM(AU144:AY144)/5</f>
        <v>275492.88</v>
      </c>
      <c r="AZ145" s="23"/>
      <c r="BA145" s="23"/>
      <c r="BB145" s="23"/>
      <c r="BC145" s="23"/>
      <c r="BD145" s="23">
        <f>SUM(AU144:BD144)/10</f>
        <v>300652.17346559989</v>
      </c>
      <c r="BE145" s="5"/>
      <c r="BF145" s="163"/>
      <c r="BG145" s="163"/>
      <c r="BH145" s="20" t="s">
        <v>59</v>
      </c>
      <c r="BI145" s="22"/>
      <c r="BJ145" s="22"/>
      <c r="BK145" s="22"/>
      <c r="BL145" s="22"/>
      <c r="BM145" s="23">
        <f>SUM(BI144:BM144)/5</f>
        <v>275492.88</v>
      </c>
      <c r="BN145" s="23"/>
      <c r="BO145" s="23"/>
      <c r="BP145" s="23"/>
      <c r="BQ145" s="23"/>
      <c r="BR145" s="23">
        <f>SUM(BI144:BR144)/10</f>
        <v>300652.17346559989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269249.99999999994</v>
      </c>
      <c r="F146" s="22">
        <f t="shared" ref="F146:N146" si="410">E146+F144</f>
        <v>540599.99999999988</v>
      </c>
      <c r="G146" s="22">
        <f t="shared" si="410"/>
        <v>814889.99999999988</v>
      </c>
      <c r="H146" s="22">
        <f t="shared" si="410"/>
        <v>1093296</v>
      </c>
      <c r="I146" s="22">
        <f t="shared" si="410"/>
        <v>1377464.4</v>
      </c>
      <c r="J146" s="22">
        <f t="shared" si="410"/>
        <v>1669700.16</v>
      </c>
      <c r="K146" s="22">
        <f t="shared" si="410"/>
        <v>1973230.2239999999</v>
      </c>
      <c r="L146" s="22">
        <f t="shared" si="410"/>
        <v>2292572.3136</v>
      </c>
      <c r="M146" s="22">
        <f t="shared" si="410"/>
        <v>2634051.2390399994</v>
      </c>
      <c r="N146" s="22">
        <f t="shared" si="410"/>
        <v>3006521.7346559991</v>
      </c>
      <c r="P146" s="163"/>
      <c r="Q146" s="163"/>
      <c r="R146" s="20" t="s">
        <v>58</v>
      </c>
      <c r="S146" s="22">
        <f>S144</f>
        <v>269249.99999999994</v>
      </c>
      <c r="T146" s="22">
        <f t="shared" ref="T146:AB146" si="411">S146+T144</f>
        <v>540599.99999999988</v>
      </c>
      <c r="U146" s="22">
        <f t="shared" si="411"/>
        <v>814889.99999999988</v>
      </c>
      <c r="V146" s="22">
        <f t="shared" si="411"/>
        <v>1093296</v>
      </c>
      <c r="W146" s="22">
        <f t="shared" si="411"/>
        <v>1377464.4</v>
      </c>
      <c r="X146" s="22">
        <f t="shared" si="411"/>
        <v>1669700.16</v>
      </c>
      <c r="Y146" s="22">
        <f t="shared" si="411"/>
        <v>1973230.2239999999</v>
      </c>
      <c r="Z146" s="22">
        <f t="shared" si="411"/>
        <v>2292572.3136</v>
      </c>
      <c r="AA146" s="22">
        <f t="shared" si="411"/>
        <v>2634051.2390399994</v>
      </c>
      <c r="AB146" s="22">
        <f t="shared" si="411"/>
        <v>3006521.7346559991</v>
      </c>
      <c r="AC146" s="5"/>
      <c r="AD146" s="163"/>
      <c r="AE146" s="163"/>
      <c r="AF146" s="20" t="s">
        <v>58</v>
      </c>
      <c r="AG146" s="22">
        <f>AG144</f>
        <v>269249.99999999994</v>
      </c>
      <c r="AH146" s="22">
        <f t="shared" ref="AH146:AP146" si="412">AG146+AH144</f>
        <v>540599.99999999988</v>
      </c>
      <c r="AI146" s="22">
        <f t="shared" si="412"/>
        <v>814889.99999999988</v>
      </c>
      <c r="AJ146" s="22">
        <f t="shared" si="412"/>
        <v>1093296</v>
      </c>
      <c r="AK146" s="22">
        <f t="shared" si="412"/>
        <v>1377464.4</v>
      </c>
      <c r="AL146" s="22">
        <f t="shared" si="412"/>
        <v>1669700.16</v>
      </c>
      <c r="AM146" s="22">
        <f t="shared" si="412"/>
        <v>1973230.2239999999</v>
      </c>
      <c r="AN146" s="22">
        <f t="shared" si="412"/>
        <v>2292572.3136</v>
      </c>
      <c r="AO146" s="22">
        <f t="shared" si="412"/>
        <v>2634051.2390399994</v>
      </c>
      <c r="AP146" s="22">
        <f t="shared" si="412"/>
        <v>3006521.7346559991</v>
      </c>
      <c r="AQ146" s="5"/>
      <c r="AR146" s="163"/>
      <c r="AS146" s="163"/>
      <c r="AT146" s="20" t="s">
        <v>58</v>
      </c>
      <c r="AU146" s="22">
        <f>AU144</f>
        <v>269249.99999999994</v>
      </c>
      <c r="AV146" s="22">
        <f t="shared" ref="AV146:BD146" si="413">AU146+AV144</f>
        <v>540599.99999999988</v>
      </c>
      <c r="AW146" s="22">
        <f t="shared" si="413"/>
        <v>814889.99999999988</v>
      </c>
      <c r="AX146" s="22">
        <f t="shared" si="413"/>
        <v>1093296</v>
      </c>
      <c r="AY146" s="22">
        <f t="shared" si="413"/>
        <v>1377464.4</v>
      </c>
      <c r="AZ146" s="22">
        <f t="shared" si="413"/>
        <v>1669700.16</v>
      </c>
      <c r="BA146" s="22">
        <f t="shared" si="413"/>
        <v>1973230.2239999999</v>
      </c>
      <c r="BB146" s="22">
        <f t="shared" si="413"/>
        <v>2292572.3136</v>
      </c>
      <c r="BC146" s="22">
        <f t="shared" si="413"/>
        <v>2634051.2390399994</v>
      </c>
      <c r="BD146" s="22">
        <f t="shared" si="413"/>
        <v>3006521.7346559991</v>
      </c>
      <c r="BE146" s="5"/>
      <c r="BF146" s="163"/>
      <c r="BG146" s="163"/>
      <c r="BH146" s="20" t="s">
        <v>58</v>
      </c>
      <c r="BI146" s="22">
        <f>BI144</f>
        <v>269249.99999999994</v>
      </c>
      <c r="BJ146" s="22">
        <f t="shared" ref="BJ146:BR146" si="414">BI146+BJ144</f>
        <v>540599.99999999988</v>
      </c>
      <c r="BK146" s="22">
        <f t="shared" si="414"/>
        <v>814889.99999999988</v>
      </c>
      <c r="BL146" s="22">
        <f t="shared" si="414"/>
        <v>1093296</v>
      </c>
      <c r="BM146" s="22">
        <f t="shared" si="414"/>
        <v>1377464.4</v>
      </c>
      <c r="BN146" s="22">
        <f t="shared" si="414"/>
        <v>1669700.16</v>
      </c>
      <c r="BO146" s="22">
        <f t="shared" si="414"/>
        <v>1973230.2239999999</v>
      </c>
      <c r="BP146" s="22">
        <f t="shared" si="414"/>
        <v>2292572.3136</v>
      </c>
      <c r="BQ146" s="22">
        <f t="shared" si="414"/>
        <v>2634051.2390399994</v>
      </c>
      <c r="BR146" s="22">
        <f t="shared" si="414"/>
        <v>3006521.7346559991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0.26924999999999993</v>
      </c>
      <c r="F147" s="17">
        <f t="shared" ref="F147:N147" si="415">F104+F119+F132</f>
        <v>0.37904999999999994</v>
      </c>
      <c r="G147" s="17">
        <f t="shared" si="415"/>
        <v>0.53360999999999992</v>
      </c>
      <c r="H147" s="17">
        <f t="shared" si="415"/>
        <v>0.75117000000000023</v>
      </c>
      <c r="I147" s="17">
        <f t="shared" si="415"/>
        <v>1.0574003999999997</v>
      </c>
      <c r="J147" s="17">
        <f t="shared" si="415"/>
        <v>1.4884279199999995</v>
      </c>
      <c r="K147" s="17">
        <f t="shared" si="415"/>
        <v>2.0950933919999999</v>
      </c>
      <c r="L147" s="17">
        <f t="shared" si="415"/>
        <v>2.9489427743999954</v>
      </c>
      <c r="M147" s="17">
        <f t="shared" si="415"/>
        <v>4.150656720000014</v>
      </c>
      <c r="N147" s="17">
        <f t="shared" si="415"/>
        <v>5.8419109781760108</v>
      </c>
      <c r="P147" s="163"/>
      <c r="Q147" s="171" t="s">
        <v>44</v>
      </c>
      <c r="R147" s="16" t="s">
        <v>55</v>
      </c>
      <c r="S147" s="17">
        <f>S104+S119+S132</f>
        <v>0.26924999999999993</v>
      </c>
      <c r="T147" s="17">
        <f t="shared" ref="T147:AB147" si="416">T104+T119+T132</f>
        <v>0.37904999999999994</v>
      </c>
      <c r="U147" s="17">
        <f t="shared" si="416"/>
        <v>0.53360999999999992</v>
      </c>
      <c r="V147" s="17">
        <f t="shared" si="416"/>
        <v>0.75117000000000023</v>
      </c>
      <c r="W147" s="17">
        <f t="shared" si="416"/>
        <v>1.0574003999999997</v>
      </c>
      <c r="X147" s="17">
        <f t="shared" si="416"/>
        <v>1.4884279199999995</v>
      </c>
      <c r="Y147" s="17">
        <f t="shared" si="416"/>
        <v>2.0950933919999999</v>
      </c>
      <c r="Z147" s="17">
        <f t="shared" si="416"/>
        <v>2.9489427743999954</v>
      </c>
      <c r="AA147" s="17">
        <f t="shared" si="416"/>
        <v>4.150656720000014</v>
      </c>
      <c r="AB147" s="17">
        <f t="shared" si="416"/>
        <v>5.8419109781760108</v>
      </c>
      <c r="AC147" s="5"/>
      <c r="AD147" s="163"/>
      <c r="AE147" s="171" t="s">
        <v>44</v>
      </c>
      <c r="AF147" s="16" t="s">
        <v>55</v>
      </c>
      <c r="AG147" s="17">
        <f>AG104+AG119+AG132</f>
        <v>0.26924999999999993</v>
      </c>
      <c r="AH147" s="17">
        <f t="shared" ref="AH147:AP147" si="417">AH104+AH119+AH132</f>
        <v>0.37904999999999994</v>
      </c>
      <c r="AI147" s="17">
        <f t="shared" si="417"/>
        <v>0.53360999999999992</v>
      </c>
      <c r="AJ147" s="17">
        <f t="shared" si="417"/>
        <v>0.75117000000000023</v>
      </c>
      <c r="AK147" s="17">
        <f t="shared" si="417"/>
        <v>1.0574003999999997</v>
      </c>
      <c r="AL147" s="17">
        <f t="shared" si="417"/>
        <v>1.4884279199999995</v>
      </c>
      <c r="AM147" s="17">
        <f t="shared" si="417"/>
        <v>2.0950933919999999</v>
      </c>
      <c r="AN147" s="17">
        <f t="shared" si="417"/>
        <v>2.9489427743999954</v>
      </c>
      <c r="AO147" s="17">
        <f t="shared" si="417"/>
        <v>4.150656720000014</v>
      </c>
      <c r="AP147" s="17">
        <f t="shared" si="417"/>
        <v>5.8419109781760108</v>
      </c>
      <c r="AQ147" s="5"/>
      <c r="AR147" s="163"/>
      <c r="AS147" s="171" t="s">
        <v>44</v>
      </c>
      <c r="AT147" s="16" t="s">
        <v>55</v>
      </c>
      <c r="AU147" s="17">
        <f>AU104+AU119+AU132</f>
        <v>0.26924999999999993</v>
      </c>
      <c r="AV147" s="17">
        <f t="shared" ref="AV147:BD147" si="418">AV104+AV119+AV132</f>
        <v>0.37904999999999994</v>
      </c>
      <c r="AW147" s="17">
        <f t="shared" si="418"/>
        <v>0.53360999999999992</v>
      </c>
      <c r="AX147" s="17">
        <f t="shared" si="418"/>
        <v>0.75117000000000023</v>
      </c>
      <c r="AY147" s="17">
        <f t="shared" si="418"/>
        <v>1.0574003999999997</v>
      </c>
      <c r="AZ147" s="17">
        <f t="shared" si="418"/>
        <v>1.4884279199999995</v>
      </c>
      <c r="BA147" s="17">
        <f t="shared" si="418"/>
        <v>2.0950933919999999</v>
      </c>
      <c r="BB147" s="17">
        <f t="shared" si="418"/>
        <v>2.9489427743999954</v>
      </c>
      <c r="BC147" s="17">
        <f t="shared" si="418"/>
        <v>4.150656720000014</v>
      </c>
      <c r="BD147" s="17">
        <f t="shared" si="418"/>
        <v>5.8419109781760108</v>
      </c>
      <c r="BE147" s="5"/>
      <c r="BF147" s="163"/>
      <c r="BG147" s="171" t="s">
        <v>44</v>
      </c>
      <c r="BH147" s="16" t="s">
        <v>55</v>
      </c>
      <c r="BI147" s="17">
        <f>BI104+BI119+BI132</f>
        <v>0.26924999999999993</v>
      </c>
      <c r="BJ147" s="17">
        <f t="shared" ref="BJ147:BR147" si="419">BJ104+BJ119+BJ132</f>
        <v>0.37904999999999994</v>
      </c>
      <c r="BK147" s="17">
        <f t="shared" si="419"/>
        <v>0.53360999999999992</v>
      </c>
      <c r="BL147" s="17">
        <f t="shared" si="419"/>
        <v>0.75117000000000023</v>
      </c>
      <c r="BM147" s="17">
        <f t="shared" si="419"/>
        <v>1.0574003999999997</v>
      </c>
      <c r="BN147" s="17">
        <f t="shared" si="419"/>
        <v>1.4884279199999995</v>
      </c>
      <c r="BO147" s="17">
        <f t="shared" si="419"/>
        <v>2.0950933919999999</v>
      </c>
      <c r="BP147" s="17">
        <f t="shared" si="419"/>
        <v>2.9489427743999954</v>
      </c>
      <c r="BQ147" s="17">
        <f t="shared" si="419"/>
        <v>4.150656720000014</v>
      </c>
      <c r="BR147" s="17">
        <f t="shared" si="419"/>
        <v>5.8419109781760108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0.59809607999999992</v>
      </c>
      <c r="J148" s="18"/>
      <c r="K148" s="18"/>
      <c r="L148" s="18"/>
      <c r="M148" s="18"/>
      <c r="N148" s="18">
        <f>SUM(E147:N147)/10</f>
        <v>1.9515512184576018</v>
      </c>
      <c r="O148" s="9"/>
      <c r="P148" s="163"/>
      <c r="Q148" s="165"/>
      <c r="R148" s="16" t="s">
        <v>56</v>
      </c>
      <c r="S148" s="18"/>
      <c r="T148" s="18"/>
      <c r="U148" s="18"/>
      <c r="V148" s="18"/>
      <c r="W148" s="18">
        <f>SUM(S147:W147)/5</f>
        <v>0.59809607999999992</v>
      </c>
      <c r="X148" s="18"/>
      <c r="Y148" s="18"/>
      <c r="Z148" s="18"/>
      <c r="AA148" s="18"/>
      <c r="AB148" s="18">
        <f>SUM(S147:AB147)/10</f>
        <v>1.9515512184576018</v>
      </c>
      <c r="AC148" s="9"/>
      <c r="AD148" s="163"/>
      <c r="AE148" s="165"/>
      <c r="AF148" s="16" t="s">
        <v>56</v>
      </c>
      <c r="AG148" s="18"/>
      <c r="AH148" s="18"/>
      <c r="AI148" s="18"/>
      <c r="AJ148" s="18"/>
      <c r="AK148" s="18">
        <f>SUM(AG147:AK147)/5</f>
        <v>0.59809607999999992</v>
      </c>
      <c r="AL148" s="18"/>
      <c r="AM148" s="18"/>
      <c r="AN148" s="18"/>
      <c r="AO148" s="18"/>
      <c r="AP148" s="18">
        <f>SUM(AG147:AP147)/10</f>
        <v>1.9515512184576018</v>
      </c>
      <c r="AQ148" s="9"/>
      <c r="AR148" s="163"/>
      <c r="AS148" s="165"/>
      <c r="AT148" s="16" t="s">
        <v>56</v>
      </c>
      <c r="AU148" s="18"/>
      <c r="AV148" s="18"/>
      <c r="AW148" s="18"/>
      <c r="AX148" s="18"/>
      <c r="AY148" s="18">
        <f>SUM(AU147:AY147)/5</f>
        <v>0.59809607999999992</v>
      </c>
      <c r="AZ148" s="18"/>
      <c r="BA148" s="18"/>
      <c r="BB148" s="18"/>
      <c r="BC148" s="18"/>
      <c r="BD148" s="18">
        <f>SUM(AU147:BD147)/10</f>
        <v>1.9515512184576018</v>
      </c>
      <c r="BE148" s="9"/>
      <c r="BF148" s="163"/>
      <c r="BG148" s="165"/>
      <c r="BH148" s="16" t="s">
        <v>56</v>
      </c>
      <c r="BI148" s="18"/>
      <c r="BJ148" s="18"/>
      <c r="BK148" s="18"/>
      <c r="BL148" s="18"/>
      <c r="BM148" s="18">
        <f>SUM(BI147:BM147)/5</f>
        <v>0.59809607999999992</v>
      </c>
      <c r="BN148" s="18"/>
      <c r="BO148" s="18"/>
      <c r="BP148" s="18"/>
      <c r="BQ148" s="18"/>
      <c r="BR148" s="18">
        <f>SUM(BI147:BR147)/10</f>
        <v>1.9515512184576018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156749.99999999997</v>
      </c>
      <c r="F149" s="23">
        <f>F151-E151</f>
        <v>221549.99999999997</v>
      </c>
      <c r="G149" s="23">
        <f>G151-F151</f>
        <v>313110.00000000017</v>
      </c>
      <c r="H149" s="23">
        <f t="shared" ref="H149:N149" si="420">H151-G151</f>
        <v>442469.99999999988</v>
      </c>
      <c r="I149" s="23">
        <f t="shared" si="420"/>
        <v>625220.40000000014</v>
      </c>
      <c r="J149" s="23">
        <f t="shared" si="420"/>
        <v>883375.91999999969</v>
      </c>
      <c r="K149" s="23">
        <f t="shared" si="420"/>
        <v>1248020.5919999997</v>
      </c>
      <c r="L149" s="23">
        <f t="shared" si="420"/>
        <v>1763040.8544000015</v>
      </c>
      <c r="M149" s="23">
        <f t="shared" si="420"/>
        <v>2490394.0319999987</v>
      </c>
      <c r="N149" s="23">
        <f t="shared" si="420"/>
        <v>3517543.2149760015</v>
      </c>
      <c r="P149" s="163"/>
      <c r="Q149" s="163"/>
      <c r="R149" s="20" t="s">
        <v>57</v>
      </c>
      <c r="S149" s="23">
        <f>S151</f>
        <v>156749.99999999997</v>
      </c>
      <c r="T149" s="23">
        <f>T151-S151</f>
        <v>221549.99999999997</v>
      </c>
      <c r="U149" s="23">
        <f>U151-T151</f>
        <v>313110.00000000017</v>
      </c>
      <c r="V149" s="23">
        <f t="shared" ref="V149:AB149" si="421">V151-U151</f>
        <v>442469.99999999988</v>
      </c>
      <c r="W149" s="23">
        <f t="shared" si="421"/>
        <v>625220.40000000014</v>
      </c>
      <c r="X149" s="23">
        <f t="shared" si="421"/>
        <v>883375.91999999969</v>
      </c>
      <c r="Y149" s="23">
        <f t="shared" si="421"/>
        <v>1248020.5919999997</v>
      </c>
      <c r="Z149" s="23">
        <f t="shared" si="421"/>
        <v>1763040.8544000015</v>
      </c>
      <c r="AA149" s="23">
        <f t="shared" si="421"/>
        <v>2490394.0319999987</v>
      </c>
      <c r="AB149" s="23">
        <f t="shared" si="421"/>
        <v>3517543.2149760015</v>
      </c>
      <c r="AC149" s="5"/>
      <c r="AD149" s="163"/>
      <c r="AE149" s="163"/>
      <c r="AF149" s="20" t="s">
        <v>57</v>
      </c>
      <c r="AG149" s="23">
        <f>AG151</f>
        <v>156749.99999999997</v>
      </c>
      <c r="AH149" s="23">
        <f>AH151-AG151</f>
        <v>221549.99999999997</v>
      </c>
      <c r="AI149" s="23">
        <f>AI151-AH151</f>
        <v>313110.00000000017</v>
      </c>
      <c r="AJ149" s="23">
        <f t="shared" ref="AJ149:AP149" si="422">AJ151-AI151</f>
        <v>442469.99999999988</v>
      </c>
      <c r="AK149" s="23">
        <f t="shared" si="422"/>
        <v>625220.40000000014</v>
      </c>
      <c r="AL149" s="23">
        <f t="shared" si="422"/>
        <v>883375.91999999969</v>
      </c>
      <c r="AM149" s="23">
        <f t="shared" si="422"/>
        <v>1248020.5919999997</v>
      </c>
      <c r="AN149" s="23">
        <f t="shared" si="422"/>
        <v>1763040.8544000015</v>
      </c>
      <c r="AO149" s="23">
        <f t="shared" si="422"/>
        <v>2490394.0319999987</v>
      </c>
      <c r="AP149" s="23">
        <f t="shared" si="422"/>
        <v>3517543.2149760015</v>
      </c>
      <c r="AQ149" s="5"/>
      <c r="AR149" s="163"/>
      <c r="AS149" s="163"/>
      <c r="AT149" s="20" t="s">
        <v>57</v>
      </c>
      <c r="AU149" s="23">
        <f>AU151</f>
        <v>156749.99999999997</v>
      </c>
      <c r="AV149" s="23">
        <f>AV151-AU151</f>
        <v>221549.99999999997</v>
      </c>
      <c r="AW149" s="23">
        <f>AW151-AV151</f>
        <v>313110.00000000017</v>
      </c>
      <c r="AX149" s="23">
        <f t="shared" ref="AX149:BD149" si="423">AX151-AW151</f>
        <v>442469.99999999988</v>
      </c>
      <c r="AY149" s="23">
        <f t="shared" si="423"/>
        <v>625220.40000000014</v>
      </c>
      <c r="AZ149" s="23">
        <f t="shared" si="423"/>
        <v>883375.91999999969</v>
      </c>
      <c r="BA149" s="23">
        <f t="shared" si="423"/>
        <v>1248020.5919999997</v>
      </c>
      <c r="BB149" s="23">
        <f t="shared" si="423"/>
        <v>1763040.8544000015</v>
      </c>
      <c r="BC149" s="23">
        <f t="shared" si="423"/>
        <v>2490394.0319999987</v>
      </c>
      <c r="BD149" s="23">
        <f t="shared" si="423"/>
        <v>3517543.2149760015</v>
      </c>
      <c r="BE149" s="5"/>
      <c r="BF149" s="163"/>
      <c r="BG149" s="163"/>
      <c r="BH149" s="20" t="s">
        <v>57</v>
      </c>
      <c r="BI149" s="23">
        <f>BI151</f>
        <v>156749.99999999997</v>
      </c>
      <c r="BJ149" s="23">
        <f>BJ151-BI151</f>
        <v>221549.99999999997</v>
      </c>
      <c r="BK149" s="23">
        <f>BK151-BJ151</f>
        <v>313110.00000000017</v>
      </c>
      <c r="BL149" s="23">
        <f t="shared" ref="BL149:BR149" si="424">BL151-BK151</f>
        <v>442469.99999999988</v>
      </c>
      <c r="BM149" s="23">
        <f t="shared" si="424"/>
        <v>625220.40000000014</v>
      </c>
      <c r="BN149" s="23">
        <f t="shared" si="424"/>
        <v>883375.91999999969</v>
      </c>
      <c r="BO149" s="23">
        <f t="shared" si="424"/>
        <v>1248020.5919999997</v>
      </c>
      <c r="BP149" s="23">
        <f t="shared" si="424"/>
        <v>1763040.8544000015</v>
      </c>
      <c r="BQ149" s="23">
        <f t="shared" si="424"/>
        <v>2490394.0319999987</v>
      </c>
      <c r="BR149" s="23">
        <f t="shared" si="424"/>
        <v>3517543.2149760015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351820.08</v>
      </c>
      <c r="J150" s="23"/>
      <c r="K150" s="23"/>
      <c r="L150" s="23"/>
      <c r="M150" s="23"/>
      <c r="N150" s="23">
        <f>SUM(E149:N149)/10</f>
        <v>1166147.5013376002</v>
      </c>
      <c r="P150" s="163"/>
      <c r="Q150" s="163"/>
      <c r="R150" s="20" t="s">
        <v>59</v>
      </c>
      <c r="S150" s="23"/>
      <c r="T150" s="23"/>
      <c r="U150" s="23"/>
      <c r="V150" s="23"/>
      <c r="W150" s="23">
        <f>SUM(S149:W149)/5</f>
        <v>351820.08</v>
      </c>
      <c r="X150" s="23"/>
      <c r="Y150" s="23"/>
      <c r="Z150" s="23"/>
      <c r="AA150" s="23"/>
      <c r="AB150" s="23">
        <f>SUM(S149:AB149)/10</f>
        <v>1166147.5013376002</v>
      </c>
      <c r="AC150" s="5"/>
      <c r="AD150" s="163"/>
      <c r="AE150" s="163"/>
      <c r="AF150" s="20" t="s">
        <v>59</v>
      </c>
      <c r="AG150" s="23"/>
      <c r="AH150" s="23"/>
      <c r="AI150" s="23"/>
      <c r="AJ150" s="23"/>
      <c r="AK150" s="23">
        <f>SUM(AG149:AK149)/5</f>
        <v>351820.08</v>
      </c>
      <c r="AL150" s="23"/>
      <c r="AM150" s="23"/>
      <c r="AN150" s="23"/>
      <c r="AO150" s="23"/>
      <c r="AP150" s="23">
        <f>SUM(AG149:AP149)/10</f>
        <v>1166147.5013376002</v>
      </c>
      <c r="AQ150" s="5"/>
      <c r="AR150" s="163"/>
      <c r="AS150" s="163"/>
      <c r="AT150" s="20" t="s">
        <v>59</v>
      </c>
      <c r="AU150" s="23"/>
      <c r="AV150" s="23"/>
      <c r="AW150" s="23"/>
      <c r="AX150" s="23"/>
      <c r="AY150" s="23">
        <f>SUM(AU149:AY149)/5</f>
        <v>351820.08</v>
      </c>
      <c r="AZ150" s="23"/>
      <c r="BA150" s="23"/>
      <c r="BB150" s="23"/>
      <c r="BC150" s="23"/>
      <c r="BD150" s="23">
        <f>SUM(AU149:BD149)/10</f>
        <v>1166147.5013376002</v>
      </c>
      <c r="BE150" s="5"/>
      <c r="BF150" s="163"/>
      <c r="BG150" s="163"/>
      <c r="BH150" s="20" t="s">
        <v>59</v>
      </c>
      <c r="BI150" s="23"/>
      <c r="BJ150" s="23"/>
      <c r="BK150" s="23"/>
      <c r="BL150" s="23"/>
      <c r="BM150" s="23">
        <f>SUM(BI149:BM149)/5</f>
        <v>351820.08</v>
      </c>
      <c r="BN150" s="23"/>
      <c r="BO150" s="23"/>
      <c r="BP150" s="23"/>
      <c r="BQ150" s="23"/>
      <c r="BR150" s="23">
        <f>SUM(BI149:BR149)/10</f>
        <v>1166147.5013376002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425">E141*E$16</f>
        <v>156749.99999999997</v>
      </c>
      <c r="F151" s="22">
        <f t="shared" si="425"/>
        <v>378299.99999999994</v>
      </c>
      <c r="G151" s="22">
        <f t="shared" si="425"/>
        <v>691410.00000000012</v>
      </c>
      <c r="H151" s="22">
        <f t="shared" si="425"/>
        <v>1133880</v>
      </c>
      <c r="I151" s="22">
        <f t="shared" si="425"/>
        <v>1759100.4000000001</v>
      </c>
      <c r="J151" s="22">
        <f t="shared" si="425"/>
        <v>2642476.3199999998</v>
      </c>
      <c r="K151" s="22">
        <f t="shared" si="425"/>
        <v>3890496.9119999995</v>
      </c>
      <c r="L151" s="22">
        <f t="shared" si="425"/>
        <v>5653537.766400001</v>
      </c>
      <c r="M151" s="22">
        <f t="shared" si="425"/>
        <v>8143931.7983999997</v>
      </c>
      <c r="N151" s="22">
        <f t="shared" si="425"/>
        <v>11661475.013376001</v>
      </c>
      <c r="P151" s="163"/>
      <c r="Q151" s="163"/>
      <c r="R151" s="20" t="s">
        <v>58</v>
      </c>
      <c r="S151" s="22">
        <f t="shared" ref="S151:AB151" si="426">S141*S$16</f>
        <v>156749.99999999997</v>
      </c>
      <c r="T151" s="22">
        <f t="shared" si="426"/>
        <v>378299.99999999994</v>
      </c>
      <c r="U151" s="22">
        <f t="shared" si="426"/>
        <v>691410.00000000012</v>
      </c>
      <c r="V151" s="22">
        <f t="shared" si="426"/>
        <v>1133880</v>
      </c>
      <c r="W151" s="22">
        <f t="shared" si="426"/>
        <v>1759100.4000000001</v>
      </c>
      <c r="X151" s="22">
        <f t="shared" si="426"/>
        <v>2642476.3199999998</v>
      </c>
      <c r="Y151" s="22">
        <f t="shared" si="426"/>
        <v>3890496.9119999995</v>
      </c>
      <c r="Z151" s="22">
        <f t="shared" si="426"/>
        <v>5653537.766400001</v>
      </c>
      <c r="AA151" s="22">
        <f t="shared" si="426"/>
        <v>8143931.7983999997</v>
      </c>
      <c r="AB151" s="22">
        <f t="shared" si="426"/>
        <v>11661475.013376001</v>
      </c>
      <c r="AC151" s="5"/>
      <c r="AD151" s="163"/>
      <c r="AE151" s="163"/>
      <c r="AF151" s="20" t="s">
        <v>58</v>
      </c>
      <c r="AG151" s="22">
        <f t="shared" ref="AG151:AP151" si="427">AG141*AG$16</f>
        <v>156749.99999999997</v>
      </c>
      <c r="AH151" s="22">
        <f t="shared" si="427"/>
        <v>378299.99999999994</v>
      </c>
      <c r="AI151" s="22">
        <f t="shared" si="427"/>
        <v>691410.00000000012</v>
      </c>
      <c r="AJ151" s="22">
        <f t="shared" si="427"/>
        <v>1133880</v>
      </c>
      <c r="AK151" s="22">
        <f t="shared" si="427"/>
        <v>1759100.4000000001</v>
      </c>
      <c r="AL151" s="22">
        <f t="shared" si="427"/>
        <v>2642476.3199999998</v>
      </c>
      <c r="AM151" s="22">
        <f t="shared" si="427"/>
        <v>3890496.9119999995</v>
      </c>
      <c r="AN151" s="22">
        <f t="shared" si="427"/>
        <v>5653537.766400001</v>
      </c>
      <c r="AO151" s="22">
        <f t="shared" si="427"/>
        <v>8143931.7983999997</v>
      </c>
      <c r="AP151" s="22">
        <f t="shared" si="427"/>
        <v>11661475.013376001</v>
      </c>
      <c r="AQ151" s="5"/>
      <c r="AR151" s="163"/>
      <c r="AS151" s="163"/>
      <c r="AT151" s="20" t="s">
        <v>58</v>
      </c>
      <c r="AU151" s="22">
        <f t="shared" ref="AU151:BD151" si="428">AU141*AU$16</f>
        <v>156749.99999999997</v>
      </c>
      <c r="AV151" s="22">
        <f t="shared" si="428"/>
        <v>378299.99999999994</v>
      </c>
      <c r="AW151" s="22">
        <f t="shared" si="428"/>
        <v>691410.00000000012</v>
      </c>
      <c r="AX151" s="22">
        <f t="shared" si="428"/>
        <v>1133880</v>
      </c>
      <c r="AY151" s="22">
        <f t="shared" si="428"/>
        <v>1759100.4000000001</v>
      </c>
      <c r="AZ151" s="22">
        <f t="shared" si="428"/>
        <v>2642476.3199999998</v>
      </c>
      <c r="BA151" s="22">
        <f t="shared" si="428"/>
        <v>3890496.9119999995</v>
      </c>
      <c r="BB151" s="22">
        <f t="shared" si="428"/>
        <v>5653537.766400001</v>
      </c>
      <c r="BC151" s="22">
        <f t="shared" si="428"/>
        <v>8143931.7983999997</v>
      </c>
      <c r="BD151" s="22">
        <f t="shared" si="428"/>
        <v>11661475.013376001</v>
      </c>
      <c r="BE151" s="5"/>
      <c r="BF151" s="163"/>
      <c r="BG151" s="163"/>
      <c r="BH151" s="20" t="s">
        <v>58</v>
      </c>
      <c r="BI151" s="22">
        <f t="shared" ref="BI151:BR151" si="429">BI141*BI$16</f>
        <v>156749.99999999997</v>
      </c>
      <c r="BJ151" s="22">
        <f t="shared" si="429"/>
        <v>378299.99999999994</v>
      </c>
      <c r="BK151" s="22">
        <f t="shared" si="429"/>
        <v>691410.00000000012</v>
      </c>
      <c r="BL151" s="22">
        <f t="shared" si="429"/>
        <v>1133880</v>
      </c>
      <c r="BM151" s="22">
        <f t="shared" si="429"/>
        <v>1759100.4000000001</v>
      </c>
      <c r="BN151" s="22">
        <f t="shared" si="429"/>
        <v>2642476.3199999998</v>
      </c>
      <c r="BO151" s="22">
        <f t="shared" si="429"/>
        <v>3890496.9119999995</v>
      </c>
      <c r="BP151" s="22">
        <f t="shared" si="429"/>
        <v>5653537.766400001</v>
      </c>
      <c r="BQ151" s="22">
        <f t="shared" si="429"/>
        <v>8143931.7983999997</v>
      </c>
      <c r="BR151" s="22">
        <f t="shared" si="429"/>
        <v>11661475.013376001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612.24489795918362</v>
      </c>
      <c r="F155" s="28">
        <f t="shared" ref="F155:N155" si="430">F$99/10*$C155/(2+$E$12)</f>
        <v>437.31778425655978</v>
      </c>
      <c r="G155" s="28">
        <f t="shared" si="430"/>
        <v>312.36984589754275</v>
      </c>
      <c r="H155" s="28">
        <f t="shared" si="430"/>
        <v>223.12131849824468</v>
      </c>
      <c r="I155" s="28">
        <f t="shared" si="430"/>
        <v>159.37237035588913</v>
      </c>
      <c r="J155" s="28">
        <f t="shared" si="430"/>
        <v>113.83740739706367</v>
      </c>
      <c r="K155" s="28">
        <f t="shared" si="430"/>
        <v>81.312433855045512</v>
      </c>
      <c r="L155" s="28">
        <f t="shared" si="430"/>
        <v>58.080309896461145</v>
      </c>
      <c r="M155" s="28">
        <f t="shared" si="430"/>
        <v>41.485935640329259</v>
      </c>
      <c r="N155" s="28">
        <f t="shared" si="430"/>
        <v>29.632811171663718</v>
      </c>
      <c r="P155" s="164" t="s">
        <v>16</v>
      </c>
      <c r="Q155" s="166">
        <v>20000</v>
      </c>
      <c r="R155" s="58" t="s">
        <v>19</v>
      </c>
      <c r="S155" s="28">
        <f>S$99/10*$C155/(2+$E$12)</f>
        <v>612.24489795918362</v>
      </c>
      <c r="T155" s="28">
        <f t="shared" ref="T155:AB155" si="431">T$99/10*$C155/(2+$E$12)</f>
        <v>437.31778425655978</v>
      </c>
      <c r="U155" s="28">
        <f t="shared" si="431"/>
        <v>312.36984589754275</v>
      </c>
      <c r="V155" s="28">
        <f t="shared" si="431"/>
        <v>223.12131849824468</v>
      </c>
      <c r="W155" s="28">
        <f t="shared" si="431"/>
        <v>159.37237035588913</v>
      </c>
      <c r="X155" s="28">
        <f t="shared" si="431"/>
        <v>113.83740739706367</v>
      </c>
      <c r="Y155" s="28">
        <f t="shared" si="431"/>
        <v>81.312433855045512</v>
      </c>
      <c r="Z155" s="28">
        <f t="shared" si="431"/>
        <v>58.080309896461145</v>
      </c>
      <c r="AA155" s="28">
        <f t="shared" si="431"/>
        <v>41.485935640329259</v>
      </c>
      <c r="AB155" s="28">
        <f t="shared" si="431"/>
        <v>29.632811171663718</v>
      </c>
      <c r="AD155" s="164" t="s">
        <v>16</v>
      </c>
      <c r="AE155" s="166">
        <v>20000</v>
      </c>
      <c r="AF155" s="58" t="s">
        <v>19</v>
      </c>
      <c r="AG155" s="28">
        <f>AG$99/10*$C155/(2+$E$12)</f>
        <v>612.24489795918362</v>
      </c>
      <c r="AH155" s="28">
        <f t="shared" ref="AH155:AP155" si="432">AH$99/10*$C155/(2+$E$12)</f>
        <v>437.31778425655978</v>
      </c>
      <c r="AI155" s="28">
        <f t="shared" si="432"/>
        <v>312.36984589754275</v>
      </c>
      <c r="AJ155" s="28">
        <f t="shared" si="432"/>
        <v>223.12131849824468</v>
      </c>
      <c r="AK155" s="28">
        <f t="shared" si="432"/>
        <v>159.37237035588913</v>
      </c>
      <c r="AL155" s="28">
        <f t="shared" si="432"/>
        <v>113.83740739706367</v>
      </c>
      <c r="AM155" s="28">
        <f t="shared" si="432"/>
        <v>81.312433855045512</v>
      </c>
      <c r="AN155" s="28">
        <f t="shared" si="432"/>
        <v>58.080309896461145</v>
      </c>
      <c r="AO155" s="28">
        <f t="shared" si="432"/>
        <v>41.485935640329259</v>
      </c>
      <c r="AP155" s="28">
        <f t="shared" si="432"/>
        <v>29.632811171663718</v>
      </c>
      <c r="AR155" s="164" t="s">
        <v>16</v>
      </c>
      <c r="AS155" s="166">
        <v>20000</v>
      </c>
      <c r="AT155" s="58" t="s">
        <v>19</v>
      </c>
      <c r="AU155" s="28">
        <f>AU$99/10*$C155/(2+$E$12)</f>
        <v>612.24489795918362</v>
      </c>
      <c r="AV155" s="28">
        <f t="shared" ref="AV155:BD155" si="433">AV$99/10*$C155/(2+$E$12)</f>
        <v>437.31778425655978</v>
      </c>
      <c r="AW155" s="28">
        <f t="shared" si="433"/>
        <v>312.36984589754275</v>
      </c>
      <c r="AX155" s="28">
        <f t="shared" si="433"/>
        <v>223.12131849824468</v>
      </c>
      <c r="AY155" s="28">
        <f t="shared" si="433"/>
        <v>159.37237035588913</v>
      </c>
      <c r="AZ155" s="28">
        <f t="shared" si="433"/>
        <v>113.83740739706367</v>
      </c>
      <c r="BA155" s="28">
        <f t="shared" si="433"/>
        <v>81.312433855045512</v>
      </c>
      <c r="BB155" s="28">
        <f t="shared" si="433"/>
        <v>58.080309896461145</v>
      </c>
      <c r="BC155" s="28">
        <f t="shared" si="433"/>
        <v>41.485935640329259</v>
      </c>
      <c r="BD155" s="28">
        <f t="shared" si="433"/>
        <v>29.632811171663718</v>
      </c>
      <c r="BF155" s="164" t="s">
        <v>16</v>
      </c>
      <c r="BG155" s="166">
        <v>20000</v>
      </c>
      <c r="BH155" s="58" t="s">
        <v>19</v>
      </c>
      <c r="BI155" s="28">
        <f>BI$99/10*$C155/(2+$E$12)</f>
        <v>612.24489795918362</v>
      </c>
      <c r="BJ155" s="28">
        <f t="shared" ref="BJ155:BR155" si="434">BJ$99/10*$C155/(2+$E$12)</f>
        <v>437.31778425655978</v>
      </c>
      <c r="BK155" s="28">
        <f t="shared" si="434"/>
        <v>312.36984589754275</v>
      </c>
      <c r="BL155" s="28">
        <f t="shared" si="434"/>
        <v>223.12131849824468</v>
      </c>
      <c r="BM155" s="28">
        <f t="shared" si="434"/>
        <v>159.37237035588913</v>
      </c>
      <c r="BN155" s="28">
        <f t="shared" si="434"/>
        <v>113.83740739706367</v>
      </c>
      <c r="BO155" s="28">
        <f t="shared" si="434"/>
        <v>81.312433855045512</v>
      </c>
      <c r="BP155" s="28">
        <f t="shared" si="434"/>
        <v>58.080309896461145</v>
      </c>
      <c r="BQ155" s="28">
        <f t="shared" si="434"/>
        <v>41.485935640329259</v>
      </c>
      <c r="BR155" s="28">
        <f t="shared" si="434"/>
        <v>29.632811171663718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348.88524339348396</v>
      </c>
      <c r="J156" s="28"/>
      <c r="K156" s="28"/>
      <c r="L156" s="28"/>
      <c r="M156" s="28"/>
      <c r="N156" s="28">
        <f>SUM(E155:N155)/10</f>
        <v>206.87751149279833</v>
      </c>
      <c r="P156" s="163"/>
      <c r="Q156" s="162"/>
      <c r="R156" s="20" t="s">
        <v>22</v>
      </c>
      <c r="S156" s="28"/>
      <c r="T156" s="28"/>
      <c r="U156" s="28"/>
      <c r="V156" s="28"/>
      <c r="W156" s="28">
        <f>SUM(S155:W155)/5</f>
        <v>348.88524339348396</v>
      </c>
      <c r="X156" s="28"/>
      <c r="Y156" s="28"/>
      <c r="Z156" s="28"/>
      <c r="AA156" s="28"/>
      <c r="AB156" s="28">
        <f>SUM(S155:AB155)/10</f>
        <v>206.87751149279833</v>
      </c>
      <c r="AD156" s="163"/>
      <c r="AE156" s="162"/>
      <c r="AF156" s="20" t="s">
        <v>22</v>
      </c>
      <c r="AG156" s="28"/>
      <c r="AH156" s="28"/>
      <c r="AI156" s="28"/>
      <c r="AJ156" s="28"/>
      <c r="AK156" s="28">
        <f>SUM(AG155:AK155)/5</f>
        <v>348.88524339348396</v>
      </c>
      <c r="AL156" s="28"/>
      <c r="AM156" s="28"/>
      <c r="AN156" s="28"/>
      <c r="AO156" s="28"/>
      <c r="AP156" s="28">
        <f>SUM(AG155:AP155)/10</f>
        <v>206.87751149279833</v>
      </c>
      <c r="AR156" s="163"/>
      <c r="AS156" s="162"/>
      <c r="AT156" s="20" t="s">
        <v>22</v>
      </c>
      <c r="AU156" s="28"/>
      <c r="AV156" s="28"/>
      <c r="AW156" s="28"/>
      <c r="AX156" s="28"/>
      <c r="AY156" s="28">
        <f>SUM(AU155:AY155)/5</f>
        <v>348.88524339348396</v>
      </c>
      <c r="AZ156" s="28"/>
      <c r="BA156" s="28"/>
      <c r="BB156" s="28"/>
      <c r="BC156" s="28"/>
      <c r="BD156" s="28">
        <f>SUM(AU155:BD155)/10</f>
        <v>206.87751149279833</v>
      </c>
      <c r="BF156" s="163"/>
      <c r="BG156" s="162"/>
      <c r="BH156" s="20" t="s">
        <v>22</v>
      </c>
      <c r="BI156" s="28"/>
      <c r="BJ156" s="28"/>
      <c r="BK156" s="28"/>
      <c r="BL156" s="28"/>
      <c r="BM156" s="28">
        <f>SUM(BI155:BM155)/5</f>
        <v>348.88524339348396</v>
      </c>
      <c r="BN156" s="28"/>
      <c r="BO156" s="28"/>
      <c r="BP156" s="28"/>
      <c r="BQ156" s="28"/>
      <c r="BR156" s="28">
        <f>SUM(BI155:BR155)/10</f>
        <v>206.87751149279833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612.24489795918362</v>
      </c>
      <c r="F157" s="28">
        <f t="shared" ref="F157:N157" si="435">F$100/10*$C155/(2+$E$12)</f>
        <v>1049.5626822157433</v>
      </c>
      <c r="G157" s="28">
        <f t="shared" si="435"/>
        <v>1361.932528113286</v>
      </c>
      <c r="H157" s="28">
        <f t="shared" si="435"/>
        <v>1585.0538466115308</v>
      </c>
      <c r="I157" s="28">
        <f t="shared" si="435"/>
        <v>1744.42621696742</v>
      </c>
      <c r="J157" s="28">
        <f t="shared" si="435"/>
        <v>1858.2636243644836</v>
      </c>
      <c r="K157" s="28">
        <f t="shared" si="435"/>
        <v>1939.5760582195292</v>
      </c>
      <c r="L157" s="28">
        <f t="shared" si="435"/>
        <v>1997.6563681159903</v>
      </c>
      <c r="M157" s="28">
        <f t="shared" si="435"/>
        <v>2039.1423037563197</v>
      </c>
      <c r="N157" s="28">
        <f t="shared" si="435"/>
        <v>2068.7751149279834</v>
      </c>
      <c r="P157" s="163"/>
      <c r="Q157" s="162"/>
      <c r="R157" s="20" t="s">
        <v>52</v>
      </c>
      <c r="S157" s="28">
        <f>S$100/10*$C155/(2+$E$12)</f>
        <v>612.24489795918362</v>
      </c>
      <c r="T157" s="28">
        <f t="shared" ref="T157:AB157" si="436">T$100/10*$C155/(2+$E$12)</f>
        <v>1049.5626822157433</v>
      </c>
      <c r="U157" s="28">
        <f t="shared" si="436"/>
        <v>1361.932528113286</v>
      </c>
      <c r="V157" s="28">
        <f t="shared" si="436"/>
        <v>1585.0538466115308</v>
      </c>
      <c r="W157" s="28">
        <f t="shared" si="436"/>
        <v>1744.42621696742</v>
      </c>
      <c r="X157" s="28">
        <f t="shared" si="436"/>
        <v>1858.2636243644836</v>
      </c>
      <c r="Y157" s="28">
        <f t="shared" si="436"/>
        <v>1939.5760582195292</v>
      </c>
      <c r="Z157" s="28">
        <f t="shared" si="436"/>
        <v>1997.6563681159903</v>
      </c>
      <c r="AA157" s="28">
        <f t="shared" si="436"/>
        <v>2039.1423037563197</v>
      </c>
      <c r="AB157" s="28">
        <f t="shared" si="436"/>
        <v>2068.7751149279834</v>
      </c>
      <c r="AD157" s="163"/>
      <c r="AE157" s="162"/>
      <c r="AF157" s="20" t="s">
        <v>52</v>
      </c>
      <c r="AG157" s="28">
        <f>AG$100/10*$C155/(2+$E$12)</f>
        <v>612.24489795918362</v>
      </c>
      <c r="AH157" s="28">
        <f t="shared" ref="AH157:AP157" si="437">AH$100/10*$C155/(2+$E$12)</f>
        <v>1049.5626822157433</v>
      </c>
      <c r="AI157" s="28">
        <f t="shared" si="437"/>
        <v>1361.932528113286</v>
      </c>
      <c r="AJ157" s="28">
        <f t="shared" si="437"/>
        <v>1585.0538466115308</v>
      </c>
      <c r="AK157" s="28">
        <f t="shared" si="437"/>
        <v>1744.42621696742</v>
      </c>
      <c r="AL157" s="28">
        <f t="shared" si="437"/>
        <v>1858.2636243644836</v>
      </c>
      <c r="AM157" s="28">
        <f t="shared" si="437"/>
        <v>1939.5760582195292</v>
      </c>
      <c r="AN157" s="28">
        <f t="shared" si="437"/>
        <v>1997.6563681159903</v>
      </c>
      <c r="AO157" s="28">
        <f t="shared" si="437"/>
        <v>2039.1423037563197</v>
      </c>
      <c r="AP157" s="28">
        <f t="shared" si="437"/>
        <v>2068.7751149279834</v>
      </c>
      <c r="AR157" s="163"/>
      <c r="AS157" s="162"/>
      <c r="AT157" s="20" t="s">
        <v>52</v>
      </c>
      <c r="AU157" s="28">
        <f>AU$100/10*$C155/(2+$E$12)</f>
        <v>612.24489795918362</v>
      </c>
      <c r="AV157" s="28">
        <f t="shared" ref="AV157:BD157" si="438">AV$100/10*$C155/(2+$E$12)</f>
        <v>1049.5626822157433</v>
      </c>
      <c r="AW157" s="28">
        <f t="shared" si="438"/>
        <v>1361.932528113286</v>
      </c>
      <c r="AX157" s="28">
        <f t="shared" si="438"/>
        <v>1585.0538466115308</v>
      </c>
      <c r="AY157" s="28">
        <f t="shared" si="438"/>
        <v>1744.42621696742</v>
      </c>
      <c r="AZ157" s="28">
        <f t="shared" si="438"/>
        <v>1858.2636243644836</v>
      </c>
      <c r="BA157" s="28">
        <f t="shared" si="438"/>
        <v>1939.5760582195292</v>
      </c>
      <c r="BB157" s="28">
        <f t="shared" si="438"/>
        <v>1997.6563681159903</v>
      </c>
      <c r="BC157" s="28">
        <f t="shared" si="438"/>
        <v>2039.1423037563197</v>
      </c>
      <c r="BD157" s="28">
        <f t="shared" si="438"/>
        <v>2068.7751149279834</v>
      </c>
      <c r="BF157" s="163"/>
      <c r="BG157" s="162"/>
      <c r="BH157" s="20" t="s">
        <v>52</v>
      </c>
      <c r="BI157" s="28">
        <f>BI$100/10*$C155/(2+$E$12)</f>
        <v>612.24489795918362</v>
      </c>
      <c r="BJ157" s="28">
        <f t="shared" ref="BJ157:BR157" si="439">BJ$100/10*$C155/(2+$E$12)</f>
        <v>1049.5626822157433</v>
      </c>
      <c r="BK157" s="28">
        <f t="shared" si="439"/>
        <v>1361.932528113286</v>
      </c>
      <c r="BL157" s="28">
        <f t="shared" si="439"/>
        <v>1585.0538466115308</v>
      </c>
      <c r="BM157" s="28">
        <f t="shared" si="439"/>
        <v>1744.42621696742</v>
      </c>
      <c r="BN157" s="28">
        <f t="shared" si="439"/>
        <v>1858.2636243644836</v>
      </c>
      <c r="BO157" s="28">
        <f t="shared" si="439"/>
        <v>1939.5760582195292</v>
      </c>
      <c r="BP157" s="28">
        <f t="shared" si="439"/>
        <v>1997.6563681159903</v>
      </c>
      <c r="BQ157" s="28">
        <f t="shared" si="439"/>
        <v>2039.1423037563197</v>
      </c>
      <c r="BR157" s="28">
        <f t="shared" si="439"/>
        <v>2068.7751149279834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12244.897959183671</v>
      </c>
      <c r="F158" s="28">
        <f t="shared" ref="F158:N158" si="440">F$99/10*$C158/(2+$E$12)</f>
        <v>8746.3556851311951</v>
      </c>
      <c r="G158" s="28">
        <f t="shared" si="440"/>
        <v>6247.3969179508558</v>
      </c>
      <c r="H158" s="28">
        <f t="shared" si="440"/>
        <v>4462.4263699648936</v>
      </c>
      <c r="I158" s="28">
        <f t="shared" si="440"/>
        <v>3187.4474071177829</v>
      </c>
      <c r="J158" s="28">
        <f t="shared" si="440"/>
        <v>2276.7481479412736</v>
      </c>
      <c r="K158" s="28">
        <f t="shared" si="440"/>
        <v>1626.2486771009103</v>
      </c>
      <c r="L158" s="28">
        <f t="shared" si="440"/>
        <v>1161.6061979292231</v>
      </c>
      <c r="M158" s="28">
        <f t="shared" si="440"/>
        <v>829.71871280658513</v>
      </c>
      <c r="N158" s="28">
        <f t="shared" si="440"/>
        <v>592.65622343327436</v>
      </c>
      <c r="P158" s="163"/>
      <c r="Q158" s="162">
        <v>400000</v>
      </c>
      <c r="R158" s="58" t="s">
        <v>19</v>
      </c>
      <c r="S158" s="28">
        <f>S$99/10*$C158/(2+$E$12)</f>
        <v>12244.897959183671</v>
      </c>
      <c r="T158" s="28">
        <f t="shared" ref="T158:AB158" si="441">T$99/10*$C158/(2+$E$12)</f>
        <v>8746.3556851311951</v>
      </c>
      <c r="U158" s="28">
        <f t="shared" si="441"/>
        <v>6247.3969179508558</v>
      </c>
      <c r="V158" s="28">
        <f t="shared" si="441"/>
        <v>4462.4263699648936</v>
      </c>
      <c r="W158" s="28">
        <f t="shared" si="441"/>
        <v>3187.4474071177829</v>
      </c>
      <c r="X158" s="28">
        <f t="shared" si="441"/>
        <v>2276.7481479412736</v>
      </c>
      <c r="Y158" s="28">
        <f t="shared" si="441"/>
        <v>1626.2486771009103</v>
      </c>
      <c r="Z158" s="28">
        <f t="shared" si="441"/>
        <v>1161.6061979292231</v>
      </c>
      <c r="AA158" s="28">
        <f t="shared" si="441"/>
        <v>829.71871280658513</v>
      </c>
      <c r="AB158" s="28">
        <f t="shared" si="441"/>
        <v>592.65622343327436</v>
      </c>
      <c r="AD158" s="163"/>
      <c r="AE158" s="162">
        <v>400000</v>
      </c>
      <c r="AF158" s="58" t="s">
        <v>19</v>
      </c>
      <c r="AG158" s="28">
        <f>AG$99/10*$C158/(2+$E$12)</f>
        <v>12244.897959183671</v>
      </c>
      <c r="AH158" s="28">
        <f t="shared" ref="AH158:AP158" si="442">AH$99/10*$C158/(2+$E$12)</f>
        <v>8746.3556851311951</v>
      </c>
      <c r="AI158" s="28">
        <f t="shared" si="442"/>
        <v>6247.3969179508558</v>
      </c>
      <c r="AJ158" s="28">
        <f t="shared" si="442"/>
        <v>4462.4263699648936</v>
      </c>
      <c r="AK158" s="28">
        <f t="shared" si="442"/>
        <v>3187.4474071177829</v>
      </c>
      <c r="AL158" s="28">
        <f t="shared" si="442"/>
        <v>2276.7481479412736</v>
      </c>
      <c r="AM158" s="28">
        <f t="shared" si="442"/>
        <v>1626.2486771009103</v>
      </c>
      <c r="AN158" s="28">
        <f t="shared" si="442"/>
        <v>1161.6061979292231</v>
      </c>
      <c r="AO158" s="28">
        <f t="shared" si="442"/>
        <v>829.71871280658513</v>
      </c>
      <c r="AP158" s="28">
        <f t="shared" si="442"/>
        <v>592.65622343327436</v>
      </c>
      <c r="AR158" s="163"/>
      <c r="AS158" s="162">
        <v>400000</v>
      </c>
      <c r="AT158" s="58" t="s">
        <v>19</v>
      </c>
      <c r="AU158" s="28">
        <f>AU$99/10*$C158/(2+$E$12)</f>
        <v>12244.897959183671</v>
      </c>
      <c r="AV158" s="28">
        <f t="shared" ref="AV158:BD158" si="443">AV$99/10*$C158/(2+$E$12)</f>
        <v>8746.3556851311951</v>
      </c>
      <c r="AW158" s="28">
        <f t="shared" si="443"/>
        <v>6247.3969179508558</v>
      </c>
      <c r="AX158" s="28">
        <f t="shared" si="443"/>
        <v>4462.4263699648936</v>
      </c>
      <c r="AY158" s="28">
        <f t="shared" si="443"/>
        <v>3187.4474071177829</v>
      </c>
      <c r="AZ158" s="28">
        <f t="shared" si="443"/>
        <v>2276.7481479412736</v>
      </c>
      <c r="BA158" s="28">
        <f t="shared" si="443"/>
        <v>1626.2486771009103</v>
      </c>
      <c r="BB158" s="28">
        <f t="shared" si="443"/>
        <v>1161.6061979292231</v>
      </c>
      <c r="BC158" s="28">
        <f t="shared" si="443"/>
        <v>829.71871280658513</v>
      </c>
      <c r="BD158" s="28">
        <f t="shared" si="443"/>
        <v>592.65622343327436</v>
      </c>
      <c r="BF158" s="163"/>
      <c r="BG158" s="162">
        <v>400000</v>
      </c>
      <c r="BH158" s="58" t="s">
        <v>19</v>
      </c>
      <c r="BI158" s="28">
        <f>BI$99/10*$C158/(2+$E$12)</f>
        <v>12244.897959183671</v>
      </c>
      <c r="BJ158" s="28">
        <f t="shared" ref="BJ158:BR158" si="444">BJ$99/10*$C158/(2+$E$12)</f>
        <v>8746.3556851311951</v>
      </c>
      <c r="BK158" s="28">
        <f t="shared" si="444"/>
        <v>6247.3969179508558</v>
      </c>
      <c r="BL158" s="28">
        <f t="shared" si="444"/>
        <v>4462.4263699648936</v>
      </c>
      <c r="BM158" s="28">
        <f t="shared" si="444"/>
        <v>3187.4474071177829</v>
      </c>
      <c r="BN158" s="28">
        <f t="shared" si="444"/>
        <v>2276.7481479412736</v>
      </c>
      <c r="BO158" s="28">
        <f t="shared" si="444"/>
        <v>1626.2486771009103</v>
      </c>
      <c r="BP158" s="28">
        <f t="shared" si="444"/>
        <v>1161.6061979292231</v>
      </c>
      <c r="BQ158" s="28">
        <f t="shared" si="444"/>
        <v>829.71871280658513</v>
      </c>
      <c r="BR158" s="28">
        <f t="shared" si="444"/>
        <v>592.65622343327436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6977.7048678696792</v>
      </c>
      <c r="J159" s="28"/>
      <c r="K159" s="28"/>
      <c r="L159" s="28"/>
      <c r="M159" s="28"/>
      <c r="N159" s="28">
        <f>SUM(E158:N158)/10</f>
        <v>4137.5502298559668</v>
      </c>
      <c r="P159" s="163"/>
      <c r="Q159" s="162"/>
      <c r="R159" s="20" t="s">
        <v>22</v>
      </c>
      <c r="S159" s="28"/>
      <c r="T159" s="28"/>
      <c r="U159" s="28"/>
      <c r="V159" s="28"/>
      <c r="W159" s="28">
        <f>SUM(S158:W158)/5</f>
        <v>6977.7048678696792</v>
      </c>
      <c r="X159" s="28"/>
      <c r="Y159" s="28"/>
      <c r="Z159" s="28"/>
      <c r="AA159" s="28"/>
      <c r="AB159" s="28">
        <f>SUM(S158:AB158)/10</f>
        <v>4137.5502298559668</v>
      </c>
      <c r="AD159" s="163"/>
      <c r="AE159" s="162"/>
      <c r="AF159" s="20" t="s">
        <v>22</v>
      </c>
      <c r="AG159" s="28"/>
      <c r="AH159" s="28"/>
      <c r="AI159" s="28"/>
      <c r="AJ159" s="28"/>
      <c r="AK159" s="28">
        <f>SUM(AG158:AK158)/5</f>
        <v>6977.7048678696792</v>
      </c>
      <c r="AL159" s="28"/>
      <c r="AM159" s="28"/>
      <c r="AN159" s="28"/>
      <c r="AO159" s="28"/>
      <c r="AP159" s="28">
        <f>SUM(AG158:AP158)/10</f>
        <v>4137.5502298559668</v>
      </c>
      <c r="AR159" s="163"/>
      <c r="AS159" s="162"/>
      <c r="AT159" s="20" t="s">
        <v>22</v>
      </c>
      <c r="AU159" s="28"/>
      <c r="AV159" s="28"/>
      <c r="AW159" s="28"/>
      <c r="AX159" s="28"/>
      <c r="AY159" s="28">
        <f>SUM(AU158:AY158)/5</f>
        <v>6977.7048678696792</v>
      </c>
      <c r="AZ159" s="28"/>
      <c r="BA159" s="28"/>
      <c r="BB159" s="28"/>
      <c r="BC159" s="28"/>
      <c r="BD159" s="28">
        <f>SUM(AU158:BD158)/10</f>
        <v>4137.5502298559668</v>
      </c>
      <c r="BF159" s="163"/>
      <c r="BG159" s="162"/>
      <c r="BH159" s="20" t="s">
        <v>22</v>
      </c>
      <c r="BI159" s="28"/>
      <c r="BJ159" s="28"/>
      <c r="BK159" s="28"/>
      <c r="BL159" s="28"/>
      <c r="BM159" s="28">
        <f>SUM(BI158:BM158)/5</f>
        <v>6977.7048678696792</v>
      </c>
      <c r="BN159" s="28"/>
      <c r="BO159" s="28"/>
      <c r="BP159" s="28"/>
      <c r="BQ159" s="28"/>
      <c r="BR159" s="28">
        <f>SUM(BI158:BR158)/10</f>
        <v>4137.5502298559668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12244.897959183671</v>
      </c>
      <c r="F160" s="28">
        <f t="shared" ref="F160:N160" si="445">F$100/10*$C158/(2+$E$12)</f>
        <v>20991.253644314864</v>
      </c>
      <c r="G160" s="28">
        <f t="shared" si="445"/>
        <v>27238.650562265721</v>
      </c>
      <c r="H160" s="28">
        <f t="shared" si="445"/>
        <v>31701.076932230615</v>
      </c>
      <c r="I160" s="28">
        <f t="shared" si="445"/>
        <v>34888.524339348405</v>
      </c>
      <c r="J160" s="28">
        <f t="shared" si="445"/>
        <v>37165.272487289672</v>
      </c>
      <c r="K160" s="28">
        <f t="shared" si="445"/>
        <v>38791.521164390586</v>
      </c>
      <c r="L160" s="28">
        <f t="shared" si="445"/>
        <v>39953.127362319807</v>
      </c>
      <c r="M160" s="28">
        <f t="shared" si="445"/>
        <v>40782.846075126392</v>
      </c>
      <c r="N160" s="28">
        <f t="shared" si="445"/>
        <v>41375.502298559659</v>
      </c>
      <c r="P160" s="163"/>
      <c r="Q160" s="162"/>
      <c r="R160" s="20" t="s">
        <v>52</v>
      </c>
      <c r="S160" s="28">
        <f>S$100/10*$C158/(2+$E$12)</f>
        <v>12244.897959183671</v>
      </c>
      <c r="T160" s="28">
        <f t="shared" ref="T160:AB160" si="446">T$100/10*$C158/(2+$E$12)</f>
        <v>20991.253644314864</v>
      </c>
      <c r="U160" s="28">
        <f t="shared" si="446"/>
        <v>27238.650562265721</v>
      </c>
      <c r="V160" s="28">
        <f t="shared" si="446"/>
        <v>31701.076932230615</v>
      </c>
      <c r="W160" s="28">
        <f t="shared" si="446"/>
        <v>34888.524339348405</v>
      </c>
      <c r="X160" s="28">
        <f t="shared" si="446"/>
        <v>37165.272487289672</v>
      </c>
      <c r="Y160" s="28">
        <f t="shared" si="446"/>
        <v>38791.521164390586</v>
      </c>
      <c r="Z160" s="28">
        <f t="shared" si="446"/>
        <v>39953.127362319807</v>
      </c>
      <c r="AA160" s="28">
        <f t="shared" si="446"/>
        <v>40782.846075126392</v>
      </c>
      <c r="AB160" s="28">
        <f t="shared" si="446"/>
        <v>41375.502298559659</v>
      </c>
      <c r="AD160" s="163"/>
      <c r="AE160" s="162"/>
      <c r="AF160" s="20" t="s">
        <v>52</v>
      </c>
      <c r="AG160" s="28">
        <f>AG$100/10*$C158/(2+$E$12)</f>
        <v>12244.897959183671</v>
      </c>
      <c r="AH160" s="28">
        <f t="shared" ref="AH160:AP160" si="447">AH$100/10*$C158/(2+$E$12)</f>
        <v>20991.253644314864</v>
      </c>
      <c r="AI160" s="28">
        <f t="shared" si="447"/>
        <v>27238.650562265721</v>
      </c>
      <c r="AJ160" s="28">
        <f t="shared" si="447"/>
        <v>31701.076932230615</v>
      </c>
      <c r="AK160" s="28">
        <f t="shared" si="447"/>
        <v>34888.524339348405</v>
      </c>
      <c r="AL160" s="28">
        <f t="shared" si="447"/>
        <v>37165.272487289672</v>
      </c>
      <c r="AM160" s="28">
        <f t="shared" si="447"/>
        <v>38791.521164390586</v>
      </c>
      <c r="AN160" s="28">
        <f t="shared" si="447"/>
        <v>39953.127362319807</v>
      </c>
      <c r="AO160" s="28">
        <f t="shared" si="447"/>
        <v>40782.846075126392</v>
      </c>
      <c r="AP160" s="28">
        <f t="shared" si="447"/>
        <v>41375.502298559659</v>
      </c>
      <c r="AR160" s="163"/>
      <c r="AS160" s="162"/>
      <c r="AT160" s="20" t="s">
        <v>52</v>
      </c>
      <c r="AU160" s="28">
        <f>AU$100/10*$C158/(2+$E$12)</f>
        <v>12244.897959183671</v>
      </c>
      <c r="AV160" s="28">
        <f t="shared" ref="AV160:BD160" si="448">AV$100/10*$C158/(2+$E$12)</f>
        <v>20991.253644314864</v>
      </c>
      <c r="AW160" s="28">
        <f t="shared" si="448"/>
        <v>27238.650562265721</v>
      </c>
      <c r="AX160" s="28">
        <f t="shared" si="448"/>
        <v>31701.076932230615</v>
      </c>
      <c r="AY160" s="28">
        <f t="shared" si="448"/>
        <v>34888.524339348405</v>
      </c>
      <c r="AZ160" s="28">
        <f t="shared" si="448"/>
        <v>37165.272487289672</v>
      </c>
      <c r="BA160" s="28">
        <f t="shared" si="448"/>
        <v>38791.521164390586</v>
      </c>
      <c r="BB160" s="28">
        <f t="shared" si="448"/>
        <v>39953.127362319807</v>
      </c>
      <c r="BC160" s="28">
        <f t="shared" si="448"/>
        <v>40782.846075126392</v>
      </c>
      <c r="BD160" s="28">
        <f t="shared" si="448"/>
        <v>41375.502298559659</v>
      </c>
      <c r="BF160" s="163"/>
      <c r="BG160" s="162"/>
      <c r="BH160" s="20" t="s">
        <v>52</v>
      </c>
      <c r="BI160" s="28">
        <f>BI$100/10*$C158/(2+$E$12)</f>
        <v>12244.897959183671</v>
      </c>
      <c r="BJ160" s="28">
        <f t="shared" ref="BJ160:BR160" si="449">BJ$100/10*$C158/(2+$E$12)</f>
        <v>20991.253644314864</v>
      </c>
      <c r="BK160" s="28">
        <f t="shared" si="449"/>
        <v>27238.650562265721</v>
      </c>
      <c r="BL160" s="28">
        <f t="shared" si="449"/>
        <v>31701.076932230615</v>
      </c>
      <c r="BM160" s="28">
        <f t="shared" si="449"/>
        <v>34888.524339348405</v>
      </c>
      <c r="BN160" s="28">
        <f t="shared" si="449"/>
        <v>37165.272487289672</v>
      </c>
      <c r="BO160" s="28">
        <f t="shared" si="449"/>
        <v>38791.521164390586</v>
      </c>
      <c r="BP160" s="28">
        <f t="shared" si="449"/>
        <v>39953.127362319807</v>
      </c>
      <c r="BQ160" s="28">
        <f t="shared" si="449"/>
        <v>40782.846075126392</v>
      </c>
      <c r="BR160" s="28">
        <f t="shared" si="449"/>
        <v>41375.502298559659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30612.244897959175</v>
      </c>
      <c r="F161" s="30">
        <f t="shared" ref="F161:N161" si="450">F$99/10*$C$161/(2+$E$12)</f>
        <v>21865.889212827988</v>
      </c>
      <c r="G161" s="30">
        <f t="shared" si="450"/>
        <v>15618.492294877138</v>
      </c>
      <c r="H161" s="30">
        <f t="shared" si="450"/>
        <v>11156.065924912236</v>
      </c>
      <c r="I161" s="30">
        <f t="shared" si="450"/>
        <v>7968.6185177944571</v>
      </c>
      <c r="J161" s="30">
        <f t="shared" si="450"/>
        <v>5691.8703698531835</v>
      </c>
      <c r="K161" s="30">
        <f t="shared" si="450"/>
        <v>4065.6216927522755</v>
      </c>
      <c r="L161" s="30">
        <f t="shared" si="450"/>
        <v>2904.015494823057</v>
      </c>
      <c r="M161" s="30">
        <f t="shared" si="450"/>
        <v>2074.2967820164627</v>
      </c>
      <c r="N161" s="30">
        <f t="shared" si="450"/>
        <v>1481.640558583186</v>
      </c>
      <c r="P161" s="165"/>
      <c r="Q161" s="161">
        <v>1000000</v>
      </c>
      <c r="R161" s="16" t="s">
        <v>19</v>
      </c>
      <c r="S161" s="30">
        <f>S$99/10*$C$161/(2+$E$12)</f>
        <v>30612.244897959175</v>
      </c>
      <c r="T161" s="30">
        <f t="shared" ref="T161:AB161" si="451">T$99/10*$C$161/(2+$E$12)</f>
        <v>21865.889212827988</v>
      </c>
      <c r="U161" s="30">
        <f t="shared" si="451"/>
        <v>15618.492294877138</v>
      </c>
      <c r="V161" s="30">
        <f t="shared" si="451"/>
        <v>11156.065924912236</v>
      </c>
      <c r="W161" s="30">
        <f t="shared" si="451"/>
        <v>7968.6185177944571</v>
      </c>
      <c r="X161" s="30">
        <f t="shared" si="451"/>
        <v>5691.8703698531835</v>
      </c>
      <c r="Y161" s="30">
        <f t="shared" si="451"/>
        <v>4065.6216927522755</v>
      </c>
      <c r="Z161" s="30">
        <f t="shared" si="451"/>
        <v>2904.015494823057</v>
      </c>
      <c r="AA161" s="30">
        <f t="shared" si="451"/>
        <v>2074.2967820164627</v>
      </c>
      <c r="AB161" s="30">
        <f t="shared" si="451"/>
        <v>1481.640558583186</v>
      </c>
      <c r="AD161" s="165"/>
      <c r="AE161" s="161">
        <v>1000000</v>
      </c>
      <c r="AF161" s="16" t="s">
        <v>19</v>
      </c>
      <c r="AG161" s="30">
        <f>AG$99/10*$C$161/(2+$E$12)</f>
        <v>30612.244897959175</v>
      </c>
      <c r="AH161" s="30">
        <f t="shared" ref="AH161:AP161" si="452">AH$99/10*$C$161/(2+$E$12)</f>
        <v>21865.889212827988</v>
      </c>
      <c r="AI161" s="30">
        <f t="shared" si="452"/>
        <v>15618.492294877138</v>
      </c>
      <c r="AJ161" s="30">
        <f t="shared" si="452"/>
        <v>11156.065924912236</v>
      </c>
      <c r="AK161" s="30">
        <f t="shared" si="452"/>
        <v>7968.6185177944571</v>
      </c>
      <c r="AL161" s="30">
        <f t="shared" si="452"/>
        <v>5691.8703698531835</v>
      </c>
      <c r="AM161" s="30">
        <f t="shared" si="452"/>
        <v>4065.6216927522755</v>
      </c>
      <c r="AN161" s="30">
        <f t="shared" si="452"/>
        <v>2904.015494823057</v>
      </c>
      <c r="AO161" s="30">
        <f t="shared" si="452"/>
        <v>2074.2967820164627</v>
      </c>
      <c r="AP161" s="30">
        <f t="shared" si="452"/>
        <v>1481.640558583186</v>
      </c>
      <c r="AR161" s="165"/>
      <c r="AS161" s="161">
        <v>1000000</v>
      </c>
      <c r="AT161" s="16" t="s">
        <v>19</v>
      </c>
      <c r="AU161" s="30">
        <f>AU$99/10*$C$161/(2+$E$12)</f>
        <v>30612.244897959175</v>
      </c>
      <c r="AV161" s="30">
        <f t="shared" ref="AV161:BD161" si="453">AV$99/10*$C$161/(2+$E$12)</f>
        <v>21865.889212827988</v>
      </c>
      <c r="AW161" s="30">
        <f t="shared" si="453"/>
        <v>15618.492294877138</v>
      </c>
      <c r="AX161" s="30">
        <f t="shared" si="453"/>
        <v>11156.065924912236</v>
      </c>
      <c r="AY161" s="30">
        <f t="shared" si="453"/>
        <v>7968.6185177944571</v>
      </c>
      <c r="AZ161" s="30">
        <f t="shared" si="453"/>
        <v>5691.8703698531835</v>
      </c>
      <c r="BA161" s="30">
        <f t="shared" si="453"/>
        <v>4065.6216927522755</v>
      </c>
      <c r="BB161" s="30">
        <f t="shared" si="453"/>
        <v>2904.015494823057</v>
      </c>
      <c r="BC161" s="30">
        <f t="shared" si="453"/>
        <v>2074.2967820164627</v>
      </c>
      <c r="BD161" s="30">
        <f t="shared" si="453"/>
        <v>1481.640558583186</v>
      </c>
      <c r="BF161" s="165"/>
      <c r="BG161" s="161">
        <v>1000000</v>
      </c>
      <c r="BH161" s="16" t="s">
        <v>19</v>
      </c>
      <c r="BI161" s="30">
        <f>BI$99/10*$C$161/(2+$E$12)</f>
        <v>30612.244897959175</v>
      </c>
      <c r="BJ161" s="30">
        <f t="shared" ref="BJ161:BR161" si="454">BJ$99/10*$C$161/(2+$E$12)</f>
        <v>21865.889212827988</v>
      </c>
      <c r="BK161" s="30">
        <f t="shared" si="454"/>
        <v>15618.492294877138</v>
      </c>
      <c r="BL161" s="30">
        <f t="shared" si="454"/>
        <v>11156.065924912236</v>
      </c>
      <c r="BM161" s="30">
        <f t="shared" si="454"/>
        <v>7968.6185177944571</v>
      </c>
      <c r="BN161" s="30">
        <f t="shared" si="454"/>
        <v>5691.8703698531835</v>
      </c>
      <c r="BO161" s="30">
        <f t="shared" si="454"/>
        <v>4065.6216927522755</v>
      </c>
      <c r="BP161" s="30">
        <f t="shared" si="454"/>
        <v>2904.015494823057</v>
      </c>
      <c r="BQ161" s="30">
        <f t="shared" si="454"/>
        <v>2074.2967820164627</v>
      </c>
      <c r="BR161" s="30">
        <f t="shared" si="454"/>
        <v>1481.640558583186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17444.262169674199</v>
      </c>
      <c r="J162" s="30"/>
      <c r="K162" s="30"/>
      <c r="L162" s="30"/>
      <c r="M162" s="30"/>
      <c r="N162" s="30">
        <f>SUM(E161:N161)/10</f>
        <v>10343.875574639917</v>
      </c>
      <c r="P162" s="165"/>
      <c r="Q162" s="161"/>
      <c r="R162" s="16" t="s">
        <v>22</v>
      </c>
      <c r="S162" s="30"/>
      <c r="T162" s="30"/>
      <c r="U162" s="30"/>
      <c r="V162" s="30"/>
      <c r="W162" s="30">
        <f>SUM(S161:W161)/5</f>
        <v>17444.262169674199</v>
      </c>
      <c r="X162" s="30"/>
      <c r="Y162" s="30"/>
      <c r="Z162" s="30"/>
      <c r="AA162" s="30"/>
      <c r="AB162" s="30">
        <f>SUM(S161:AB161)/10</f>
        <v>10343.875574639917</v>
      </c>
      <c r="AD162" s="165"/>
      <c r="AE162" s="161"/>
      <c r="AF162" s="16" t="s">
        <v>22</v>
      </c>
      <c r="AG162" s="30"/>
      <c r="AH162" s="30"/>
      <c r="AI162" s="30"/>
      <c r="AJ162" s="30"/>
      <c r="AK162" s="30">
        <f>SUM(AG161:AK161)/5</f>
        <v>17444.262169674199</v>
      </c>
      <c r="AL162" s="30"/>
      <c r="AM162" s="30"/>
      <c r="AN162" s="30"/>
      <c r="AO162" s="30"/>
      <c r="AP162" s="30">
        <f>SUM(AG161:AP161)/10</f>
        <v>10343.875574639917</v>
      </c>
      <c r="AR162" s="165"/>
      <c r="AS162" s="161"/>
      <c r="AT162" s="16" t="s">
        <v>22</v>
      </c>
      <c r="AU162" s="30"/>
      <c r="AV162" s="30"/>
      <c r="AW162" s="30"/>
      <c r="AX162" s="30"/>
      <c r="AY162" s="30">
        <f>SUM(AU161:AY161)/5</f>
        <v>17444.262169674199</v>
      </c>
      <c r="AZ162" s="30"/>
      <c r="BA162" s="30"/>
      <c r="BB162" s="30"/>
      <c r="BC162" s="30"/>
      <c r="BD162" s="30">
        <f>SUM(AU161:BD161)/10</f>
        <v>10343.875574639917</v>
      </c>
      <c r="BF162" s="165"/>
      <c r="BG162" s="161"/>
      <c r="BH162" s="16" t="s">
        <v>22</v>
      </c>
      <c r="BI162" s="30"/>
      <c r="BJ162" s="30"/>
      <c r="BK162" s="30"/>
      <c r="BL162" s="30"/>
      <c r="BM162" s="30">
        <f>SUM(BI161:BM161)/5</f>
        <v>17444.262169674199</v>
      </c>
      <c r="BN162" s="30"/>
      <c r="BO162" s="30"/>
      <c r="BP162" s="30"/>
      <c r="BQ162" s="30"/>
      <c r="BR162" s="30">
        <f>SUM(BI161:BR161)/10</f>
        <v>10343.875574639917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30612.244897959175</v>
      </c>
      <c r="F163" s="30">
        <f t="shared" ref="F163:N163" si="455">F$100/10*$C161/(2+$E$12)</f>
        <v>52478.13411078717</v>
      </c>
      <c r="G163" s="30">
        <f t="shared" si="455"/>
        <v>68096.626405664298</v>
      </c>
      <c r="H163" s="30">
        <f t="shared" si="455"/>
        <v>79252.692330576552</v>
      </c>
      <c r="I163" s="30">
        <f t="shared" si="455"/>
        <v>87221.310848371009</v>
      </c>
      <c r="J163" s="30">
        <f t="shared" si="455"/>
        <v>92913.181218224185</v>
      </c>
      <c r="K163" s="30">
        <f t="shared" si="455"/>
        <v>96978.802910976461</v>
      </c>
      <c r="L163" s="30">
        <f t="shared" si="455"/>
        <v>99882.818405799524</v>
      </c>
      <c r="M163" s="30">
        <f t="shared" si="455"/>
        <v>101957.11518781597</v>
      </c>
      <c r="N163" s="30">
        <f t="shared" si="455"/>
        <v>103438.75574639915</v>
      </c>
      <c r="P163" s="165"/>
      <c r="Q163" s="161"/>
      <c r="R163" s="16" t="s">
        <v>52</v>
      </c>
      <c r="S163" s="30">
        <f>S$100/10*$C161/(2+$E$12)</f>
        <v>30612.244897959175</v>
      </c>
      <c r="T163" s="30">
        <f t="shared" ref="T163:AB163" si="456">T$100/10*$C161/(2+$E$12)</f>
        <v>52478.13411078717</v>
      </c>
      <c r="U163" s="30">
        <f t="shared" si="456"/>
        <v>68096.626405664298</v>
      </c>
      <c r="V163" s="30">
        <f t="shared" si="456"/>
        <v>79252.692330576552</v>
      </c>
      <c r="W163" s="30">
        <f t="shared" si="456"/>
        <v>87221.310848371009</v>
      </c>
      <c r="X163" s="30">
        <f t="shared" si="456"/>
        <v>92913.181218224185</v>
      </c>
      <c r="Y163" s="30">
        <f t="shared" si="456"/>
        <v>96978.802910976461</v>
      </c>
      <c r="Z163" s="30">
        <f t="shared" si="456"/>
        <v>99882.818405799524</v>
      </c>
      <c r="AA163" s="30">
        <f t="shared" si="456"/>
        <v>101957.11518781597</v>
      </c>
      <c r="AB163" s="30">
        <f t="shared" si="456"/>
        <v>103438.75574639915</v>
      </c>
      <c r="AD163" s="165"/>
      <c r="AE163" s="161"/>
      <c r="AF163" s="16" t="s">
        <v>52</v>
      </c>
      <c r="AG163" s="30">
        <f>AG$100/10*$C161/(2+$E$12)</f>
        <v>30612.244897959175</v>
      </c>
      <c r="AH163" s="30">
        <f t="shared" ref="AH163:AP163" si="457">AH$100/10*$C161/(2+$E$12)</f>
        <v>52478.13411078717</v>
      </c>
      <c r="AI163" s="30">
        <f t="shared" si="457"/>
        <v>68096.626405664298</v>
      </c>
      <c r="AJ163" s="30">
        <f t="shared" si="457"/>
        <v>79252.692330576552</v>
      </c>
      <c r="AK163" s="30">
        <f t="shared" si="457"/>
        <v>87221.310848371009</v>
      </c>
      <c r="AL163" s="30">
        <f t="shared" si="457"/>
        <v>92913.181218224185</v>
      </c>
      <c r="AM163" s="30">
        <f t="shared" si="457"/>
        <v>96978.802910976461</v>
      </c>
      <c r="AN163" s="30">
        <f t="shared" si="457"/>
        <v>99882.818405799524</v>
      </c>
      <c r="AO163" s="30">
        <f t="shared" si="457"/>
        <v>101957.11518781597</v>
      </c>
      <c r="AP163" s="30">
        <f t="shared" si="457"/>
        <v>103438.75574639915</v>
      </c>
      <c r="AR163" s="165"/>
      <c r="AS163" s="161"/>
      <c r="AT163" s="16" t="s">
        <v>52</v>
      </c>
      <c r="AU163" s="30">
        <f>AU$100/10*$C161/(2+$E$12)</f>
        <v>30612.244897959175</v>
      </c>
      <c r="AV163" s="30">
        <f t="shared" ref="AV163:BD163" si="458">AV$100/10*$C161/(2+$E$12)</f>
        <v>52478.13411078717</v>
      </c>
      <c r="AW163" s="30">
        <f t="shared" si="458"/>
        <v>68096.626405664298</v>
      </c>
      <c r="AX163" s="30">
        <f t="shared" si="458"/>
        <v>79252.692330576552</v>
      </c>
      <c r="AY163" s="30">
        <f t="shared" si="458"/>
        <v>87221.310848371009</v>
      </c>
      <c r="AZ163" s="30">
        <f t="shared" si="458"/>
        <v>92913.181218224185</v>
      </c>
      <c r="BA163" s="30">
        <f t="shared" si="458"/>
        <v>96978.802910976461</v>
      </c>
      <c r="BB163" s="30">
        <f t="shared" si="458"/>
        <v>99882.818405799524</v>
      </c>
      <c r="BC163" s="30">
        <f t="shared" si="458"/>
        <v>101957.11518781597</v>
      </c>
      <c r="BD163" s="30">
        <f t="shared" si="458"/>
        <v>103438.75574639915</v>
      </c>
      <c r="BF163" s="165"/>
      <c r="BG163" s="161"/>
      <c r="BH163" s="16" t="s">
        <v>52</v>
      </c>
      <c r="BI163" s="30">
        <f>BI$100/10*$C161/(2+$E$12)</f>
        <v>30612.244897959175</v>
      </c>
      <c r="BJ163" s="30">
        <f t="shared" ref="BJ163:BR163" si="459">BJ$100/10*$C161/(2+$E$12)</f>
        <v>52478.13411078717</v>
      </c>
      <c r="BK163" s="30">
        <f t="shared" si="459"/>
        <v>68096.626405664298</v>
      </c>
      <c r="BL163" s="30">
        <f t="shared" si="459"/>
        <v>79252.692330576552</v>
      </c>
      <c r="BM163" s="30">
        <f t="shared" si="459"/>
        <v>87221.310848371009</v>
      </c>
      <c r="BN163" s="30">
        <f t="shared" si="459"/>
        <v>92913.181218224185</v>
      </c>
      <c r="BO163" s="30">
        <f t="shared" si="459"/>
        <v>96978.802910976461</v>
      </c>
      <c r="BP163" s="30">
        <f t="shared" si="459"/>
        <v>99882.818405799524</v>
      </c>
      <c r="BQ163" s="30">
        <f t="shared" si="459"/>
        <v>101957.11518781597</v>
      </c>
      <c r="BR163" s="30">
        <f t="shared" si="459"/>
        <v>103438.75574639915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64285.714285714275</v>
      </c>
      <c r="F164" s="30">
        <f t="shared" ref="F164:N164" si="460">F$99/10*$C164/(2+$E$12)</f>
        <v>45918.367346938772</v>
      </c>
      <c r="G164" s="30">
        <f t="shared" si="460"/>
        <v>32798.833819241991</v>
      </c>
      <c r="H164" s="30">
        <f t="shared" si="460"/>
        <v>23427.738442315695</v>
      </c>
      <c r="I164" s="30">
        <f t="shared" si="460"/>
        <v>16734.09888736836</v>
      </c>
      <c r="J164" s="30">
        <f t="shared" si="460"/>
        <v>11952.927776691684</v>
      </c>
      <c r="K164" s="30">
        <f t="shared" si="460"/>
        <v>8537.8055547797794</v>
      </c>
      <c r="L164" s="30">
        <f t="shared" si="460"/>
        <v>6098.432539128421</v>
      </c>
      <c r="M164" s="30">
        <f t="shared" si="460"/>
        <v>4356.0232422345716</v>
      </c>
      <c r="N164" s="30">
        <f t="shared" si="460"/>
        <v>3111.4451730246906</v>
      </c>
      <c r="P164" s="165"/>
      <c r="Q164" s="161">
        <v>2100000</v>
      </c>
      <c r="R164" s="16" t="s">
        <v>19</v>
      </c>
      <c r="S164" s="30">
        <f>S$99/10*$C164/(2+$E$12)</f>
        <v>64285.714285714275</v>
      </c>
      <c r="T164" s="30">
        <f t="shared" ref="T164:AB164" si="461">T$99/10*$C164/(2+$E$12)</f>
        <v>45918.367346938772</v>
      </c>
      <c r="U164" s="30">
        <f t="shared" si="461"/>
        <v>32798.833819241991</v>
      </c>
      <c r="V164" s="30">
        <f t="shared" si="461"/>
        <v>23427.738442315695</v>
      </c>
      <c r="W164" s="30">
        <f t="shared" si="461"/>
        <v>16734.09888736836</v>
      </c>
      <c r="X164" s="30">
        <f t="shared" si="461"/>
        <v>11952.927776691684</v>
      </c>
      <c r="Y164" s="30">
        <f t="shared" si="461"/>
        <v>8537.8055547797794</v>
      </c>
      <c r="Z164" s="30">
        <f t="shared" si="461"/>
        <v>6098.432539128421</v>
      </c>
      <c r="AA164" s="30">
        <f t="shared" si="461"/>
        <v>4356.0232422345716</v>
      </c>
      <c r="AB164" s="30">
        <f t="shared" si="461"/>
        <v>3111.4451730246906</v>
      </c>
      <c r="AD164" s="165"/>
      <c r="AE164" s="161">
        <v>2100000</v>
      </c>
      <c r="AF164" s="16" t="s">
        <v>19</v>
      </c>
      <c r="AG164" s="30">
        <f>AG$99/10*$C164/(2+$E$12)</f>
        <v>64285.714285714275</v>
      </c>
      <c r="AH164" s="30">
        <f t="shared" ref="AH164:AP164" si="462">AH$99/10*$C164/(2+$E$12)</f>
        <v>45918.367346938772</v>
      </c>
      <c r="AI164" s="30">
        <f t="shared" si="462"/>
        <v>32798.833819241991</v>
      </c>
      <c r="AJ164" s="30">
        <f t="shared" si="462"/>
        <v>23427.738442315695</v>
      </c>
      <c r="AK164" s="30">
        <f t="shared" si="462"/>
        <v>16734.09888736836</v>
      </c>
      <c r="AL164" s="30">
        <f t="shared" si="462"/>
        <v>11952.927776691684</v>
      </c>
      <c r="AM164" s="30">
        <f t="shared" si="462"/>
        <v>8537.8055547797794</v>
      </c>
      <c r="AN164" s="30">
        <f t="shared" si="462"/>
        <v>6098.432539128421</v>
      </c>
      <c r="AO164" s="30">
        <f t="shared" si="462"/>
        <v>4356.0232422345716</v>
      </c>
      <c r="AP164" s="30">
        <f t="shared" si="462"/>
        <v>3111.4451730246906</v>
      </c>
      <c r="AR164" s="165"/>
      <c r="AS164" s="161">
        <v>2100000</v>
      </c>
      <c r="AT164" s="16" t="s">
        <v>19</v>
      </c>
      <c r="AU164" s="30">
        <f>AU$99/10*$C164/(2+$E$12)</f>
        <v>64285.714285714275</v>
      </c>
      <c r="AV164" s="30">
        <f t="shared" ref="AV164:BD164" si="463">AV$99/10*$C164/(2+$E$12)</f>
        <v>45918.367346938772</v>
      </c>
      <c r="AW164" s="30">
        <f t="shared" si="463"/>
        <v>32798.833819241991</v>
      </c>
      <c r="AX164" s="30">
        <f t="shared" si="463"/>
        <v>23427.738442315695</v>
      </c>
      <c r="AY164" s="30">
        <f t="shared" si="463"/>
        <v>16734.09888736836</v>
      </c>
      <c r="AZ164" s="30">
        <f t="shared" si="463"/>
        <v>11952.927776691684</v>
      </c>
      <c r="BA164" s="30">
        <f t="shared" si="463"/>
        <v>8537.8055547797794</v>
      </c>
      <c r="BB164" s="30">
        <f t="shared" si="463"/>
        <v>6098.432539128421</v>
      </c>
      <c r="BC164" s="30">
        <f t="shared" si="463"/>
        <v>4356.0232422345716</v>
      </c>
      <c r="BD164" s="30">
        <f t="shared" si="463"/>
        <v>3111.4451730246906</v>
      </c>
      <c r="BF164" s="165"/>
      <c r="BG164" s="161">
        <v>2100000</v>
      </c>
      <c r="BH164" s="16" t="s">
        <v>19</v>
      </c>
      <c r="BI164" s="30">
        <f>BI$99/10*$C164/(2+$E$12)</f>
        <v>64285.714285714275</v>
      </c>
      <c r="BJ164" s="30">
        <f t="shared" ref="BJ164:BR164" si="464">BJ$99/10*$C164/(2+$E$12)</f>
        <v>45918.367346938772</v>
      </c>
      <c r="BK164" s="30">
        <f t="shared" si="464"/>
        <v>32798.833819241991</v>
      </c>
      <c r="BL164" s="30">
        <f t="shared" si="464"/>
        <v>23427.738442315695</v>
      </c>
      <c r="BM164" s="30">
        <f t="shared" si="464"/>
        <v>16734.09888736836</v>
      </c>
      <c r="BN164" s="30">
        <f t="shared" si="464"/>
        <v>11952.927776691684</v>
      </c>
      <c r="BO164" s="30">
        <f t="shared" si="464"/>
        <v>8537.8055547797794</v>
      </c>
      <c r="BP164" s="30">
        <f t="shared" si="464"/>
        <v>6098.432539128421</v>
      </c>
      <c r="BQ164" s="30">
        <f t="shared" si="464"/>
        <v>4356.0232422345716</v>
      </c>
      <c r="BR164" s="30">
        <f t="shared" si="464"/>
        <v>3111.4451730246906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36632.950556315816</v>
      </c>
      <c r="J165" s="30"/>
      <c r="K165" s="30"/>
      <c r="L165" s="30"/>
      <c r="M165" s="30"/>
      <c r="N165" s="30">
        <f>SUM(E164:N164)/10</f>
        <v>21722.138706743823</v>
      </c>
      <c r="P165" s="165"/>
      <c r="Q165" s="161"/>
      <c r="R165" s="16" t="s">
        <v>22</v>
      </c>
      <c r="S165" s="30"/>
      <c r="T165" s="30"/>
      <c r="U165" s="30"/>
      <c r="V165" s="30"/>
      <c r="W165" s="30">
        <f>SUM(S164:W164)/5</f>
        <v>36632.950556315816</v>
      </c>
      <c r="X165" s="30"/>
      <c r="Y165" s="30"/>
      <c r="Z165" s="30"/>
      <c r="AA165" s="30"/>
      <c r="AB165" s="30">
        <f>SUM(S164:AB164)/10</f>
        <v>21722.138706743823</v>
      </c>
      <c r="AD165" s="165"/>
      <c r="AE165" s="161"/>
      <c r="AF165" s="16" t="s">
        <v>22</v>
      </c>
      <c r="AG165" s="30"/>
      <c r="AH165" s="30"/>
      <c r="AI165" s="30"/>
      <c r="AJ165" s="30"/>
      <c r="AK165" s="30">
        <f>SUM(AG164:AK164)/5</f>
        <v>36632.950556315816</v>
      </c>
      <c r="AL165" s="30"/>
      <c r="AM165" s="30"/>
      <c r="AN165" s="30"/>
      <c r="AO165" s="30"/>
      <c r="AP165" s="30">
        <f>SUM(AG164:AP164)/10</f>
        <v>21722.138706743823</v>
      </c>
      <c r="AR165" s="165"/>
      <c r="AS165" s="161"/>
      <c r="AT165" s="16" t="s">
        <v>22</v>
      </c>
      <c r="AU165" s="30"/>
      <c r="AV165" s="30"/>
      <c r="AW165" s="30"/>
      <c r="AX165" s="30"/>
      <c r="AY165" s="30">
        <f>SUM(AU164:AY164)/5</f>
        <v>36632.950556315816</v>
      </c>
      <c r="AZ165" s="30"/>
      <c r="BA165" s="30"/>
      <c r="BB165" s="30"/>
      <c r="BC165" s="30"/>
      <c r="BD165" s="30">
        <f>SUM(AU164:BD164)/10</f>
        <v>21722.138706743823</v>
      </c>
      <c r="BF165" s="165"/>
      <c r="BG165" s="161"/>
      <c r="BH165" s="16" t="s">
        <v>22</v>
      </c>
      <c r="BI165" s="30"/>
      <c r="BJ165" s="30"/>
      <c r="BK165" s="30"/>
      <c r="BL165" s="30"/>
      <c r="BM165" s="30">
        <f>SUM(BI164:BM164)/5</f>
        <v>36632.950556315816</v>
      </c>
      <c r="BN165" s="30"/>
      <c r="BO165" s="30"/>
      <c r="BP165" s="30"/>
      <c r="BQ165" s="30"/>
      <c r="BR165" s="30">
        <f>SUM(BI164:BR164)/10</f>
        <v>21722.138706743823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64285.714285714275</v>
      </c>
      <c r="F166" s="30">
        <f t="shared" ref="F166:N166" si="465">F$100/10*$C164/(2+$E$12)</f>
        <v>110204.08163265305</v>
      </c>
      <c r="G166" s="30">
        <f t="shared" si="465"/>
        <v>143002.91545189504</v>
      </c>
      <c r="H166" s="30">
        <f t="shared" si="465"/>
        <v>166430.65389421073</v>
      </c>
      <c r="I166" s="30">
        <f t="shared" si="465"/>
        <v>183164.7527815791</v>
      </c>
      <c r="J166" s="30">
        <f t="shared" si="465"/>
        <v>195117.68055827077</v>
      </c>
      <c r="K166" s="30">
        <f t="shared" si="465"/>
        <v>203655.48611305055</v>
      </c>
      <c r="L166" s="30">
        <f t="shared" si="465"/>
        <v>209753.91865217898</v>
      </c>
      <c r="M166" s="30">
        <f t="shared" si="465"/>
        <v>214109.94189441358</v>
      </c>
      <c r="N166" s="30">
        <f t="shared" si="465"/>
        <v>217221.38706743825</v>
      </c>
      <c r="P166" s="165"/>
      <c r="Q166" s="161"/>
      <c r="R166" s="16" t="s">
        <v>52</v>
      </c>
      <c r="S166" s="30">
        <f>S$100/10*$C164/(2+$E$12)</f>
        <v>64285.714285714275</v>
      </c>
      <c r="T166" s="30">
        <f t="shared" ref="T166:AB166" si="466">T$100/10*$C164/(2+$E$12)</f>
        <v>110204.08163265305</v>
      </c>
      <c r="U166" s="30">
        <f t="shared" si="466"/>
        <v>143002.91545189504</v>
      </c>
      <c r="V166" s="30">
        <f t="shared" si="466"/>
        <v>166430.65389421073</v>
      </c>
      <c r="W166" s="30">
        <f t="shared" si="466"/>
        <v>183164.7527815791</v>
      </c>
      <c r="X166" s="30">
        <f t="shared" si="466"/>
        <v>195117.68055827077</v>
      </c>
      <c r="Y166" s="30">
        <f t="shared" si="466"/>
        <v>203655.48611305055</v>
      </c>
      <c r="Z166" s="30">
        <f t="shared" si="466"/>
        <v>209753.91865217898</v>
      </c>
      <c r="AA166" s="30">
        <f t="shared" si="466"/>
        <v>214109.94189441358</v>
      </c>
      <c r="AB166" s="30">
        <f t="shared" si="466"/>
        <v>217221.38706743825</v>
      </c>
      <c r="AD166" s="165"/>
      <c r="AE166" s="161"/>
      <c r="AF166" s="16" t="s">
        <v>52</v>
      </c>
      <c r="AG166" s="30">
        <f>AG$100/10*$C164/(2+$E$12)</f>
        <v>64285.714285714275</v>
      </c>
      <c r="AH166" s="30">
        <f t="shared" ref="AH166:AP166" si="467">AH$100/10*$C164/(2+$E$12)</f>
        <v>110204.08163265305</v>
      </c>
      <c r="AI166" s="30">
        <f t="shared" si="467"/>
        <v>143002.91545189504</v>
      </c>
      <c r="AJ166" s="30">
        <f t="shared" si="467"/>
        <v>166430.65389421073</v>
      </c>
      <c r="AK166" s="30">
        <f t="shared" si="467"/>
        <v>183164.7527815791</v>
      </c>
      <c r="AL166" s="30">
        <f t="shared" si="467"/>
        <v>195117.68055827077</v>
      </c>
      <c r="AM166" s="30">
        <f t="shared" si="467"/>
        <v>203655.48611305055</v>
      </c>
      <c r="AN166" s="30">
        <f t="shared" si="467"/>
        <v>209753.91865217898</v>
      </c>
      <c r="AO166" s="30">
        <f t="shared" si="467"/>
        <v>214109.94189441358</v>
      </c>
      <c r="AP166" s="30">
        <f t="shared" si="467"/>
        <v>217221.38706743825</v>
      </c>
      <c r="AR166" s="165"/>
      <c r="AS166" s="161"/>
      <c r="AT166" s="16" t="s">
        <v>52</v>
      </c>
      <c r="AU166" s="30">
        <f>AU$100/10*$C164/(2+$E$12)</f>
        <v>64285.714285714275</v>
      </c>
      <c r="AV166" s="30">
        <f t="shared" ref="AV166:BD166" si="468">AV$100/10*$C164/(2+$E$12)</f>
        <v>110204.08163265305</v>
      </c>
      <c r="AW166" s="30">
        <f t="shared" si="468"/>
        <v>143002.91545189504</v>
      </c>
      <c r="AX166" s="30">
        <f t="shared" si="468"/>
        <v>166430.65389421073</v>
      </c>
      <c r="AY166" s="30">
        <f t="shared" si="468"/>
        <v>183164.7527815791</v>
      </c>
      <c r="AZ166" s="30">
        <f t="shared" si="468"/>
        <v>195117.68055827077</v>
      </c>
      <c r="BA166" s="30">
        <f t="shared" si="468"/>
        <v>203655.48611305055</v>
      </c>
      <c r="BB166" s="30">
        <f t="shared" si="468"/>
        <v>209753.91865217898</v>
      </c>
      <c r="BC166" s="30">
        <f t="shared" si="468"/>
        <v>214109.94189441358</v>
      </c>
      <c r="BD166" s="30">
        <f t="shared" si="468"/>
        <v>217221.38706743825</v>
      </c>
      <c r="BF166" s="165"/>
      <c r="BG166" s="161"/>
      <c r="BH166" s="16" t="s">
        <v>52</v>
      </c>
      <c r="BI166" s="30">
        <f>BI$100/10*$C164/(2+$E$12)</f>
        <v>64285.714285714275</v>
      </c>
      <c r="BJ166" s="30">
        <f t="shared" ref="BJ166:BR166" si="469">BJ$100/10*$C164/(2+$E$12)</f>
        <v>110204.08163265305</v>
      </c>
      <c r="BK166" s="30">
        <f t="shared" si="469"/>
        <v>143002.91545189504</v>
      </c>
      <c r="BL166" s="30">
        <f t="shared" si="469"/>
        <v>166430.65389421073</v>
      </c>
      <c r="BM166" s="30">
        <f t="shared" si="469"/>
        <v>183164.7527815791</v>
      </c>
      <c r="BN166" s="30">
        <f t="shared" si="469"/>
        <v>195117.68055827077</v>
      </c>
      <c r="BO166" s="30">
        <f t="shared" si="469"/>
        <v>203655.48611305055</v>
      </c>
      <c r="BP166" s="30">
        <f t="shared" si="469"/>
        <v>209753.91865217898</v>
      </c>
      <c r="BQ166" s="30">
        <f t="shared" si="469"/>
        <v>214109.94189441358</v>
      </c>
      <c r="BR166" s="30">
        <f t="shared" si="469"/>
        <v>217221.38706743825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27.551020408163271</v>
      </c>
      <c r="F167" s="28">
        <f t="shared" ref="F167:N167" si="470">F$112/10*$C167/(2+$E$12)</f>
        <v>25.801749271137023</v>
      </c>
      <c r="G167" s="28">
        <f t="shared" si="470"/>
        <v>24.552269887546856</v>
      </c>
      <c r="H167" s="28">
        <f t="shared" si="470"/>
        <v>23.659784613553878</v>
      </c>
      <c r="I167" s="28">
        <f t="shared" si="470"/>
        <v>23.022295132130321</v>
      </c>
      <c r="J167" s="28">
        <f t="shared" si="470"/>
        <v>22.566945502542065</v>
      </c>
      <c r="K167" s="28">
        <f t="shared" si="470"/>
        <v>22.241695767121886</v>
      </c>
      <c r="L167" s="28">
        <f t="shared" si="470"/>
        <v>22.009374527536039</v>
      </c>
      <c r="M167" s="28">
        <f t="shared" si="470"/>
        <v>21.843430784974721</v>
      </c>
      <c r="N167" s="28">
        <f t="shared" si="470"/>
        <v>21.724899540288067</v>
      </c>
      <c r="P167" s="163" t="s">
        <v>17</v>
      </c>
      <c r="Q167" s="162">
        <v>20000</v>
      </c>
      <c r="R167" s="58" t="s">
        <v>19</v>
      </c>
      <c r="S167" s="28">
        <f>S$112/10*$C167/(2+$E$12)</f>
        <v>27.551020408163271</v>
      </c>
      <c r="T167" s="28">
        <f t="shared" ref="T167:AB167" si="471">T$112/10*$C167/(2+$E$12)</f>
        <v>25.801749271137023</v>
      </c>
      <c r="U167" s="28">
        <f t="shared" si="471"/>
        <v>24.552269887546856</v>
      </c>
      <c r="V167" s="28">
        <f t="shared" si="471"/>
        <v>23.659784613553878</v>
      </c>
      <c r="W167" s="28">
        <f t="shared" si="471"/>
        <v>23.022295132130321</v>
      </c>
      <c r="X167" s="28">
        <f t="shared" si="471"/>
        <v>22.566945502542065</v>
      </c>
      <c r="Y167" s="28">
        <f t="shared" si="471"/>
        <v>22.241695767121886</v>
      </c>
      <c r="Z167" s="28">
        <f t="shared" si="471"/>
        <v>22.009374527536039</v>
      </c>
      <c r="AA167" s="28">
        <f t="shared" si="471"/>
        <v>21.843430784974721</v>
      </c>
      <c r="AB167" s="28">
        <f t="shared" si="471"/>
        <v>21.724899540288067</v>
      </c>
      <c r="AD167" s="163" t="s">
        <v>17</v>
      </c>
      <c r="AE167" s="162">
        <v>20000</v>
      </c>
      <c r="AF167" s="58" t="s">
        <v>19</v>
      </c>
      <c r="AG167" s="28">
        <f>AG$112/10*$C167/(2+$E$12)</f>
        <v>27.551020408163271</v>
      </c>
      <c r="AH167" s="28">
        <f t="shared" ref="AH167:AP167" si="472">AH$112/10*$C167/(2+$E$12)</f>
        <v>25.801749271137023</v>
      </c>
      <c r="AI167" s="28">
        <f t="shared" si="472"/>
        <v>24.552269887546856</v>
      </c>
      <c r="AJ167" s="28">
        <f t="shared" si="472"/>
        <v>23.659784613553878</v>
      </c>
      <c r="AK167" s="28">
        <f t="shared" si="472"/>
        <v>23.022295132130321</v>
      </c>
      <c r="AL167" s="28">
        <f t="shared" si="472"/>
        <v>22.566945502542065</v>
      </c>
      <c r="AM167" s="28">
        <f t="shared" si="472"/>
        <v>22.241695767121886</v>
      </c>
      <c r="AN167" s="28">
        <f t="shared" si="472"/>
        <v>22.009374527536039</v>
      </c>
      <c r="AO167" s="28">
        <f t="shared" si="472"/>
        <v>21.843430784974721</v>
      </c>
      <c r="AP167" s="28">
        <f t="shared" si="472"/>
        <v>21.724899540288067</v>
      </c>
      <c r="AR167" s="163" t="s">
        <v>17</v>
      </c>
      <c r="AS167" s="162">
        <v>20000</v>
      </c>
      <c r="AT167" s="58" t="s">
        <v>19</v>
      </c>
      <c r="AU167" s="28">
        <f>AU$112/10*$C167/(2+$E$12)</f>
        <v>27.551020408163271</v>
      </c>
      <c r="AV167" s="28">
        <f t="shared" ref="AV167:BD167" si="473">AV$112/10*$C167/(2+$E$12)</f>
        <v>25.801749271137023</v>
      </c>
      <c r="AW167" s="28">
        <f t="shared" si="473"/>
        <v>24.552269887546856</v>
      </c>
      <c r="AX167" s="28">
        <f t="shared" si="473"/>
        <v>23.659784613553878</v>
      </c>
      <c r="AY167" s="28">
        <f t="shared" si="473"/>
        <v>23.022295132130321</v>
      </c>
      <c r="AZ167" s="28">
        <f t="shared" si="473"/>
        <v>22.566945502542065</v>
      </c>
      <c r="BA167" s="28">
        <f t="shared" si="473"/>
        <v>22.241695767121886</v>
      </c>
      <c r="BB167" s="28">
        <f t="shared" si="473"/>
        <v>22.009374527536039</v>
      </c>
      <c r="BC167" s="28">
        <f t="shared" si="473"/>
        <v>21.843430784974721</v>
      </c>
      <c r="BD167" s="28">
        <f t="shared" si="473"/>
        <v>21.724899540288067</v>
      </c>
      <c r="BF167" s="163" t="s">
        <v>17</v>
      </c>
      <c r="BG167" s="162">
        <v>20000</v>
      </c>
      <c r="BH167" s="58" t="s">
        <v>19</v>
      </c>
      <c r="BI167" s="28">
        <f>BI$112/10*$C167/(2+$E$12)</f>
        <v>27.551020408163271</v>
      </c>
      <c r="BJ167" s="28">
        <f t="shared" ref="BJ167:BR167" si="474">BJ$112/10*$C167/(2+$E$12)</f>
        <v>25.801749271137023</v>
      </c>
      <c r="BK167" s="28">
        <f t="shared" si="474"/>
        <v>24.552269887546856</v>
      </c>
      <c r="BL167" s="28">
        <f t="shared" si="474"/>
        <v>23.659784613553878</v>
      </c>
      <c r="BM167" s="28">
        <f t="shared" si="474"/>
        <v>23.022295132130321</v>
      </c>
      <c r="BN167" s="28">
        <f t="shared" si="474"/>
        <v>22.566945502542065</v>
      </c>
      <c r="BO167" s="28">
        <f t="shared" si="474"/>
        <v>22.241695767121886</v>
      </c>
      <c r="BP167" s="28">
        <f t="shared" si="474"/>
        <v>22.009374527536039</v>
      </c>
      <c r="BQ167" s="28">
        <f t="shared" si="474"/>
        <v>21.843430784974721</v>
      </c>
      <c r="BR167" s="28">
        <f t="shared" si="474"/>
        <v>21.724899540288067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24.917423862506272</v>
      </c>
      <c r="J168" s="28"/>
      <c r="K168" s="28"/>
      <c r="L168" s="28"/>
      <c r="M168" s="28"/>
      <c r="N168" s="28">
        <f>SUM(E167:N167)/10</f>
        <v>23.497346543499411</v>
      </c>
      <c r="P168" s="163"/>
      <c r="Q168" s="162"/>
      <c r="R168" s="20" t="s">
        <v>22</v>
      </c>
      <c r="S168" s="28"/>
      <c r="T168" s="28"/>
      <c r="U168" s="28"/>
      <c r="V168" s="28"/>
      <c r="W168" s="28">
        <f>SUM(S167:W167)/5</f>
        <v>24.917423862506272</v>
      </c>
      <c r="X168" s="28"/>
      <c r="Y168" s="28"/>
      <c r="Z168" s="28"/>
      <c r="AA168" s="28"/>
      <c r="AB168" s="28">
        <f>SUM(S167:AB167)/10</f>
        <v>23.497346543499411</v>
      </c>
      <c r="AD168" s="163"/>
      <c r="AE168" s="162"/>
      <c r="AF168" s="20" t="s">
        <v>22</v>
      </c>
      <c r="AG168" s="28"/>
      <c r="AH168" s="28"/>
      <c r="AI168" s="28"/>
      <c r="AJ168" s="28"/>
      <c r="AK168" s="28">
        <f>SUM(AG167:AK167)/5</f>
        <v>24.917423862506272</v>
      </c>
      <c r="AL168" s="28"/>
      <c r="AM168" s="28"/>
      <c r="AN168" s="28"/>
      <c r="AO168" s="28"/>
      <c r="AP168" s="28">
        <f>SUM(AG167:AP167)/10</f>
        <v>23.497346543499411</v>
      </c>
      <c r="AR168" s="163"/>
      <c r="AS168" s="162"/>
      <c r="AT168" s="20" t="s">
        <v>22</v>
      </c>
      <c r="AU168" s="28"/>
      <c r="AV168" s="28"/>
      <c r="AW168" s="28"/>
      <c r="AX168" s="28"/>
      <c r="AY168" s="28">
        <f>SUM(AU167:AY167)/5</f>
        <v>24.917423862506272</v>
      </c>
      <c r="AZ168" s="28"/>
      <c r="BA168" s="28"/>
      <c r="BB168" s="28"/>
      <c r="BC168" s="28"/>
      <c r="BD168" s="28">
        <f>SUM(AU167:BD167)/10</f>
        <v>23.497346543499411</v>
      </c>
      <c r="BF168" s="163"/>
      <c r="BG168" s="162"/>
      <c r="BH168" s="20" t="s">
        <v>22</v>
      </c>
      <c r="BI168" s="28"/>
      <c r="BJ168" s="28"/>
      <c r="BK168" s="28"/>
      <c r="BL168" s="28"/>
      <c r="BM168" s="28">
        <f>SUM(BI167:BM167)/5</f>
        <v>24.917423862506272</v>
      </c>
      <c r="BN168" s="28"/>
      <c r="BO168" s="28"/>
      <c r="BP168" s="28"/>
      <c r="BQ168" s="28"/>
      <c r="BR168" s="28">
        <f>SUM(BI167:BR167)/10</f>
        <v>23.497346543499411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27.551020408163271</v>
      </c>
      <c r="F169" s="28">
        <f t="shared" ref="F169:N169" si="475">F$113/10*$C167/(2+$E$12)</f>
        <v>53.352769679300302</v>
      </c>
      <c r="G169" s="28">
        <f t="shared" si="475"/>
        <v>77.905039566847137</v>
      </c>
      <c r="H169" s="28">
        <f t="shared" si="475"/>
        <v>101.56482418040103</v>
      </c>
      <c r="I169" s="28">
        <f t="shared" si="475"/>
        <v>124.58711931253136</v>
      </c>
      <c r="J169" s="28">
        <f t="shared" si="475"/>
        <v>147.15406481507338</v>
      </c>
      <c r="K169" s="28">
        <f t="shared" si="475"/>
        <v>169.39576058219527</v>
      </c>
      <c r="L169" s="28">
        <f t="shared" si="475"/>
        <v>191.40513510973133</v>
      </c>
      <c r="M169" s="28">
        <f t="shared" si="475"/>
        <v>213.24856589470602</v>
      </c>
      <c r="N169" s="28">
        <f t="shared" si="475"/>
        <v>234.9734654349941</v>
      </c>
      <c r="P169" s="163"/>
      <c r="Q169" s="162"/>
      <c r="R169" s="20" t="s">
        <v>52</v>
      </c>
      <c r="S169" s="28">
        <f>S$113/10*$C167/(2+$E$12)</f>
        <v>27.551020408163271</v>
      </c>
      <c r="T169" s="28">
        <f t="shared" ref="T169:AB169" si="476">T$113/10*$C167/(2+$E$12)</f>
        <v>53.352769679300302</v>
      </c>
      <c r="U169" s="28">
        <f t="shared" si="476"/>
        <v>77.905039566847137</v>
      </c>
      <c r="V169" s="28">
        <f t="shared" si="476"/>
        <v>101.56482418040103</v>
      </c>
      <c r="W169" s="28">
        <f t="shared" si="476"/>
        <v>124.58711931253136</v>
      </c>
      <c r="X169" s="28">
        <f t="shared" si="476"/>
        <v>147.15406481507338</v>
      </c>
      <c r="Y169" s="28">
        <f t="shared" si="476"/>
        <v>169.39576058219527</v>
      </c>
      <c r="Z169" s="28">
        <f t="shared" si="476"/>
        <v>191.40513510973133</v>
      </c>
      <c r="AA169" s="28">
        <f t="shared" si="476"/>
        <v>213.24856589470602</v>
      </c>
      <c r="AB169" s="28">
        <f t="shared" si="476"/>
        <v>234.9734654349941</v>
      </c>
      <c r="AD169" s="163"/>
      <c r="AE169" s="162"/>
      <c r="AF169" s="20" t="s">
        <v>52</v>
      </c>
      <c r="AG169" s="28">
        <f>AG$113/10*$C167/(2+$E$12)</f>
        <v>27.551020408163271</v>
      </c>
      <c r="AH169" s="28">
        <f t="shared" ref="AH169:AP169" si="477">AH$113/10*$C167/(2+$E$12)</f>
        <v>53.352769679300302</v>
      </c>
      <c r="AI169" s="28">
        <f t="shared" si="477"/>
        <v>77.905039566847137</v>
      </c>
      <c r="AJ169" s="28">
        <f t="shared" si="477"/>
        <v>101.56482418040103</v>
      </c>
      <c r="AK169" s="28">
        <f t="shared" si="477"/>
        <v>124.58711931253136</v>
      </c>
      <c r="AL169" s="28">
        <f t="shared" si="477"/>
        <v>147.15406481507338</v>
      </c>
      <c r="AM169" s="28">
        <f t="shared" si="477"/>
        <v>169.39576058219527</v>
      </c>
      <c r="AN169" s="28">
        <f t="shared" si="477"/>
        <v>191.40513510973133</v>
      </c>
      <c r="AO169" s="28">
        <f t="shared" si="477"/>
        <v>213.24856589470602</v>
      </c>
      <c r="AP169" s="28">
        <f t="shared" si="477"/>
        <v>234.9734654349941</v>
      </c>
      <c r="AR169" s="163"/>
      <c r="AS169" s="162"/>
      <c r="AT169" s="20" t="s">
        <v>52</v>
      </c>
      <c r="AU169" s="28">
        <f>AU$113/10*$C167/(2+$E$12)</f>
        <v>27.551020408163271</v>
      </c>
      <c r="AV169" s="28">
        <f t="shared" ref="AV169:BD169" si="478">AV$113/10*$C167/(2+$E$12)</f>
        <v>53.352769679300302</v>
      </c>
      <c r="AW169" s="28">
        <f t="shared" si="478"/>
        <v>77.905039566847137</v>
      </c>
      <c r="AX169" s="28">
        <f t="shared" si="478"/>
        <v>101.56482418040103</v>
      </c>
      <c r="AY169" s="28">
        <f t="shared" si="478"/>
        <v>124.58711931253136</v>
      </c>
      <c r="AZ169" s="28">
        <f t="shared" si="478"/>
        <v>147.15406481507338</v>
      </c>
      <c r="BA169" s="28">
        <f t="shared" si="478"/>
        <v>169.39576058219527</v>
      </c>
      <c r="BB169" s="28">
        <f t="shared" si="478"/>
        <v>191.40513510973133</v>
      </c>
      <c r="BC169" s="28">
        <f t="shared" si="478"/>
        <v>213.24856589470602</v>
      </c>
      <c r="BD169" s="28">
        <f t="shared" si="478"/>
        <v>234.9734654349941</v>
      </c>
      <c r="BF169" s="163"/>
      <c r="BG169" s="162"/>
      <c r="BH169" s="20" t="s">
        <v>52</v>
      </c>
      <c r="BI169" s="28">
        <f>BI$113/10*$C167/(2+$E$12)</f>
        <v>27.551020408163271</v>
      </c>
      <c r="BJ169" s="28">
        <f t="shared" ref="BJ169:BR169" si="479">BJ$113/10*$C167/(2+$E$12)</f>
        <v>53.352769679300302</v>
      </c>
      <c r="BK169" s="28">
        <f t="shared" si="479"/>
        <v>77.905039566847137</v>
      </c>
      <c r="BL169" s="28">
        <f t="shared" si="479"/>
        <v>101.56482418040103</v>
      </c>
      <c r="BM169" s="28">
        <f t="shared" si="479"/>
        <v>124.58711931253136</v>
      </c>
      <c r="BN169" s="28">
        <f t="shared" si="479"/>
        <v>147.15406481507338</v>
      </c>
      <c r="BO169" s="28">
        <f t="shared" si="479"/>
        <v>169.39576058219527</v>
      </c>
      <c r="BP169" s="28">
        <f t="shared" si="479"/>
        <v>191.40513510973133</v>
      </c>
      <c r="BQ169" s="28">
        <f t="shared" si="479"/>
        <v>213.24856589470602</v>
      </c>
      <c r="BR169" s="28">
        <f t="shared" si="479"/>
        <v>234.9734654349941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551.02040816326542</v>
      </c>
      <c r="F170" s="28">
        <f t="shared" ref="F170:N170" si="480">F$112/10*$C170/(2+$E$12)</f>
        <v>516.03498542274042</v>
      </c>
      <c r="G170" s="28">
        <f t="shared" si="480"/>
        <v>491.04539775093707</v>
      </c>
      <c r="H170" s="28">
        <f t="shared" si="480"/>
        <v>473.19569227107752</v>
      </c>
      <c r="I170" s="28">
        <f t="shared" si="480"/>
        <v>460.44590264260643</v>
      </c>
      <c r="J170" s="28">
        <f t="shared" si="480"/>
        <v>451.33891005084126</v>
      </c>
      <c r="K170" s="28">
        <f t="shared" si="480"/>
        <v>444.83391534243771</v>
      </c>
      <c r="L170" s="28">
        <f t="shared" si="480"/>
        <v>440.18749055072072</v>
      </c>
      <c r="M170" s="28">
        <f t="shared" si="480"/>
        <v>436.86861569949446</v>
      </c>
      <c r="N170" s="28">
        <f t="shared" si="480"/>
        <v>434.49799080576133</v>
      </c>
      <c r="P170" s="163"/>
      <c r="Q170" s="162">
        <v>400000</v>
      </c>
      <c r="R170" s="58" t="s">
        <v>19</v>
      </c>
      <c r="S170" s="28">
        <f>S$112/10*$C170/(2+$E$12)</f>
        <v>551.02040816326542</v>
      </c>
      <c r="T170" s="28">
        <f t="shared" ref="T170:AB170" si="481">T$112/10*$C170/(2+$E$12)</f>
        <v>516.03498542274042</v>
      </c>
      <c r="U170" s="28">
        <f t="shared" si="481"/>
        <v>491.04539775093707</v>
      </c>
      <c r="V170" s="28">
        <f t="shared" si="481"/>
        <v>473.19569227107752</v>
      </c>
      <c r="W170" s="28">
        <f t="shared" si="481"/>
        <v>460.44590264260643</v>
      </c>
      <c r="X170" s="28">
        <f t="shared" si="481"/>
        <v>451.33891005084126</v>
      </c>
      <c r="Y170" s="28">
        <f t="shared" si="481"/>
        <v>444.83391534243771</v>
      </c>
      <c r="Z170" s="28">
        <f t="shared" si="481"/>
        <v>440.18749055072072</v>
      </c>
      <c r="AA170" s="28">
        <f t="shared" si="481"/>
        <v>436.86861569949446</v>
      </c>
      <c r="AB170" s="28">
        <f t="shared" si="481"/>
        <v>434.49799080576133</v>
      </c>
      <c r="AD170" s="163"/>
      <c r="AE170" s="162">
        <v>400000</v>
      </c>
      <c r="AF170" s="58" t="s">
        <v>19</v>
      </c>
      <c r="AG170" s="28">
        <f>AG$112/10*$C170/(2+$E$12)</f>
        <v>551.02040816326542</v>
      </c>
      <c r="AH170" s="28">
        <f t="shared" ref="AH170:AP170" si="482">AH$112/10*$C170/(2+$E$12)</f>
        <v>516.03498542274042</v>
      </c>
      <c r="AI170" s="28">
        <f t="shared" si="482"/>
        <v>491.04539775093707</v>
      </c>
      <c r="AJ170" s="28">
        <f t="shared" si="482"/>
        <v>473.19569227107752</v>
      </c>
      <c r="AK170" s="28">
        <f t="shared" si="482"/>
        <v>460.44590264260643</v>
      </c>
      <c r="AL170" s="28">
        <f t="shared" si="482"/>
        <v>451.33891005084126</v>
      </c>
      <c r="AM170" s="28">
        <f t="shared" si="482"/>
        <v>444.83391534243771</v>
      </c>
      <c r="AN170" s="28">
        <f t="shared" si="482"/>
        <v>440.18749055072072</v>
      </c>
      <c r="AO170" s="28">
        <f t="shared" si="482"/>
        <v>436.86861569949446</v>
      </c>
      <c r="AP170" s="28">
        <f t="shared" si="482"/>
        <v>434.49799080576133</v>
      </c>
      <c r="AR170" s="163"/>
      <c r="AS170" s="162">
        <v>400000</v>
      </c>
      <c r="AT170" s="58" t="s">
        <v>19</v>
      </c>
      <c r="AU170" s="28">
        <f>AU$112/10*$C170/(2+$E$12)</f>
        <v>551.02040816326542</v>
      </c>
      <c r="AV170" s="28">
        <f t="shared" ref="AV170:BD170" si="483">AV$112/10*$C170/(2+$E$12)</f>
        <v>516.03498542274042</v>
      </c>
      <c r="AW170" s="28">
        <f t="shared" si="483"/>
        <v>491.04539775093707</v>
      </c>
      <c r="AX170" s="28">
        <f t="shared" si="483"/>
        <v>473.19569227107752</v>
      </c>
      <c r="AY170" s="28">
        <f t="shared" si="483"/>
        <v>460.44590264260643</v>
      </c>
      <c r="AZ170" s="28">
        <f t="shared" si="483"/>
        <v>451.33891005084126</v>
      </c>
      <c r="BA170" s="28">
        <f t="shared" si="483"/>
        <v>444.83391534243771</v>
      </c>
      <c r="BB170" s="28">
        <f t="shared" si="483"/>
        <v>440.18749055072072</v>
      </c>
      <c r="BC170" s="28">
        <f t="shared" si="483"/>
        <v>436.86861569949446</v>
      </c>
      <c r="BD170" s="28">
        <f t="shared" si="483"/>
        <v>434.49799080576133</v>
      </c>
      <c r="BF170" s="163"/>
      <c r="BG170" s="162">
        <v>400000</v>
      </c>
      <c r="BH170" s="58" t="s">
        <v>19</v>
      </c>
      <c r="BI170" s="28">
        <f>BI$112/10*$C170/(2+$E$12)</f>
        <v>551.02040816326542</v>
      </c>
      <c r="BJ170" s="28">
        <f t="shared" ref="BJ170:BR170" si="484">BJ$112/10*$C170/(2+$E$12)</f>
        <v>516.03498542274042</v>
      </c>
      <c r="BK170" s="28">
        <f t="shared" si="484"/>
        <v>491.04539775093707</v>
      </c>
      <c r="BL170" s="28">
        <f t="shared" si="484"/>
        <v>473.19569227107752</v>
      </c>
      <c r="BM170" s="28">
        <f t="shared" si="484"/>
        <v>460.44590264260643</v>
      </c>
      <c r="BN170" s="28">
        <f t="shared" si="484"/>
        <v>451.33891005084126</v>
      </c>
      <c r="BO170" s="28">
        <f t="shared" si="484"/>
        <v>444.83391534243771</v>
      </c>
      <c r="BP170" s="28">
        <f t="shared" si="484"/>
        <v>440.18749055072072</v>
      </c>
      <c r="BQ170" s="28">
        <f t="shared" si="484"/>
        <v>436.86861569949446</v>
      </c>
      <c r="BR170" s="28">
        <f t="shared" si="484"/>
        <v>434.49799080576133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498.34847725012543</v>
      </c>
      <c r="J171" s="28"/>
      <c r="K171" s="28"/>
      <c r="L171" s="28"/>
      <c r="M171" s="28"/>
      <c r="N171" s="28">
        <f>SUM(E170:N170)/10</f>
        <v>469.94693086998825</v>
      </c>
      <c r="P171" s="163"/>
      <c r="Q171" s="162"/>
      <c r="R171" s="20" t="s">
        <v>22</v>
      </c>
      <c r="S171" s="28"/>
      <c r="T171" s="28"/>
      <c r="U171" s="28"/>
      <c r="V171" s="28"/>
      <c r="W171" s="28">
        <f>SUM(S170:W170)/5</f>
        <v>498.34847725012543</v>
      </c>
      <c r="X171" s="28"/>
      <c r="Y171" s="28"/>
      <c r="Z171" s="28"/>
      <c r="AA171" s="28"/>
      <c r="AB171" s="28">
        <f>SUM(S170:AB170)/10</f>
        <v>469.94693086998825</v>
      </c>
      <c r="AD171" s="163"/>
      <c r="AE171" s="162"/>
      <c r="AF171" s="20" t="s">
        <v>22</v>
      </c>
      <c r="AG171" s="28"/>
      <c r="AH171" s="28"/>
      <c r="AI171" s="28"/>
      <c r="AJ171" s="28"/>
      <c r="AK171" s="28">
        <f>SUM(AG170:AK170)/5</f>
        <v>498.34847725012543</v>
      </c>
      <c r="AL171" s="28"/>
      <c r="AM171" s="28"/>
      <c r="AN171" s="28"/>
      <c r="AO171" s="28"/>
      <c r="AP171" s="28">
        <f>SUM(AG170:AP170)/10</f>
        <v>469.94693086998825</v>
      </c>
      <c r="AR171" s="163"/>
      <c r="AS171" s="162"/>
      <c r="AT171" s="20" t="s">
        <v>22</v>
      </c>
      <c r="AU171" s="28"/>
      <c r="AV171" s="28"/>
      <c r="AW171" s="28"/>
      <c r="AX171" s="28"/>
      <c r="AY171" s="28">
        <f>SUM(AU170:AY170)/5</f>
        <v>498.34847725012543</v>
      </c>
      <c r="AZ171" s="28"/>
      <c r="BA171" s="28"/>
      <c r="BB171" s="28"/>
      <c r="BC171" s="28"/>
      <c r="BD171" s="28">
        <f>SUM(AU170:BD170)/10</f>
        <v>469.94693086998825</v>
      </c>
      <c r="BF171" s="163"/>
      <c r="BG171" s="162"/>
      <c r="BH171" s="20" t="s">
        <v>22</v>
      </c>
      <c r="BI171" s="28"/>
      <c r="BJ171" s="28"/>
      <c r="BK171" s="28"/>
      <c r="BL171" s="28"/>
      <c r="BM171" s="28">
        <f>SUM(BI170:BM170)/5</f>
        <v>498.34847725012543</v>
      </c>
      <c r="BN171" s="28"/>
      <c r="BO171" s="28"/>
      <c r="BP171" s="28"/>
      <c r="BQ171" s="28"/>
      <c r="BR171" s="28">
        <f>SUM(BI170:BR170)/10</f>
        <v>469.94693086998825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551.02040816326542</v>
      </c>
      <c r="F172" s="28">
        <f t="shared" ref="F172:N172" si="485">F$113/10*$C170/(2+$E$12)</f>
        <v>1067.0553935860059</v>
      </c>
      <c r="G172" s="28">
        <f t="shared" si="485"/>
        <v>1558.1007913369431</v>
      </c>
      <c r="H172" s="28">
        <f t="shared" si="485"/>
        <v>2031.2964836080207</v>
      </c>
      <c r="I172" s="28">
        <f t="shared" si="485"/>
        <v>2491.7423862506271</v>
      </c>
      <c r="J172" s="28">
        <f t="shared" si="485"/>
        <v>2943.0812963014682</v>
      </c>
      <c r="K172" s="28">
        <f t="shared" si="485"/>
        <v>3387.9152116439059</v>
      </c>
      <c r="L172" s="28">
        <f t="shared" si="485"/>
        <v>3828.1027021946261</v>
      </c>
      <c r="M172" s="28">
        <f t="shared" si="485"/>
        <v>4264.9713178941211</v>
      </c>
      <c r="N172" s="28">
        <f t="shared" si="485"/>
        <v>4699.4693086998823</v>
      </c>
      <c r="P172" s="163"/>
      <c r="Q172" s="162"/>
      <c r="R172" s="20" t="s">
        <v>52</v>
      </c>
      <c r="S172" s="28">
        <f>S$113/10*$C170/(2+$E$12)</f>
        <v>551.02040816326542</v>
      </c>
      <c r="T172" s="28">
        <f t="shared" ref="T172:AB172" si="486">T$113/10*$C170/(2+$E$12)</f>
        <v>1067.0553935860059</v>
      </c>
      <c r="U172" s="28">
        <f t="shared" si="486"/>
        <v>1558.1007913369431</v>
      </c>
      <c r="V172" s="28">
        <f t="shared" si="486"/>
        <v>2031.2964836080207</v>
      </c>
      <c r="W172" s="28">
        <f t="shared" si="486"/>
        <v>2491.7423862506271</v>
      </c>
      <c r="X172" s="28">
        <f t="shared" si="486"/>
        <v>2943.0812963014682</v>
      </c>
      <c r="Y172" s="28">
        <f t="shared" si="486"/>
        <v>3387.9152116439059</v>
      </c>
      <c r="Z172" s="28">
        <f t="shared" si="486"/>
        <v>3828.1027021946261</v>
      </c>
      <c r="AA172" s="28">
        <f t="shared" si="486"/>
        <v>4264.9713178941211</v>
      </c>
      <c r="AB172" s="28">
        <f t="shared" si="486"/>
        <v>4699.4693086998823</v>
      </c>
      <c r="AD172" s="163"/>
      <c r="AE172" s="162"/>
      <c r="AF172" s="20" t="s">
        <v>52</v>
      </c>
      <c r="AG172" s="28">
        <f>AG$113/10*$C170/(2+$E$12)</f>
        <v>551.02040816326542</v>
      </c>
      <c r="AH172" s="28">
        <f t="shared" ref="AH172:AP172" si="487">AH$113/10*$C170/(2+$E$12)</f>
        <v>1067.0553935860059</v>
      </c>
      <c r="AI172" s="28">
        <f t="shared" si="487"/>
        <v>1558.1007913369431</v>
      </c>
      <c r="AJ172" s="28">
        <f t="shared" si="487"/>
        <v>2031.2964836080207</v>
      </c>
      <c r="AK172" s="28">
        <f t="shared" si="487"/>
        <v>2491.7423862506271</v>
      </c>
      <c r="AL172" s="28">
        <f t="shared" si="487"/>
        <v>2943.0812963014682</v>
      </c>
      <c r="AM172" s="28">
        <f t="shared" si="487"/>
        <v>3387.9152116439059</v>
      </c>
      <c r="AN172" s="28">
        <f t="shared" si="487"/>
        <v>3828.1027021946261</v>
      </c>
      <c r="AO172" s="28">
        <f t="shared" si="487"/>
        <v>4264.9713178941211</v>
      </c>
      <c r="AP172" s="28">
        <f t="shared" si="487"/>
        <v>4699.4693086998823</v>
      </c>
      <c r="AR172" s="163"/>
      <c r="AS172" s="162"/>
      <c r="AT172" s="20" t="s">
        <v>52</v>
      </c>
      <c r="AU172" s="28">
        <f>AU$113/10*$C170/(2+$E$12)</f>
        <v>551.02040816326542</v>
      </c>
      <c r="AV172" s="28">
        <f t="shared" ref="AV172:BD172" si="488">AV$113/10*$C170/(2+$E$12)</f>
        <v>1067.0553935860059</v>
      </c>
      <c r="AW172" s="28">
        <f t="shared" si="488"/>
        <v>1558.1007913369431</v>
      </c>
      <c r="AX172" s="28">
        <f t="shared" si="488"/>
        <v>2031.2964836080207</v>
      </c>
      <c r="AY172" s="28">
        <f t="shared" si="488"/>
        <v>2491.7423862506271</v>
      </c>
      <c r="AZ172" s="28">
        <f t="shared" si="488"/>
        <v>2943.0812963014682</v>
      </c>
      <c r="BA172" s="28">
        <f t="shared" si="488"/>
        <v>3387.9152116439059</v>
      </c>
      <c r="BB172" s="28">
        <f t="shared" si="488"/>
        <v>3828.1027021946261</v>
      </c>
      <c r="BC172" s="28">
        <f t="shared" si="488"/>
        <v>4264.9713178941211</v>
      </c>
      <c r="BD172" s="28">
        <f t="shared" si="488"/>
        <v>4699.4693086998823</v>
      </c>
      <c r="BF172" s="163"/>
      <c r="BG172" s="162"/>
      <c r="BH172" s="20" t="s">
        <v>52</v>
      </c>
      <c r="BI172" s="28">
        <f>BI$113/10*$C170/(2+$E$12)</f>
        <v>551.02040816326542</v>
      </c>
      <c r="BJ172" s="28">
        <f t="shared" ref="BJ172:BR172" si="489">BJ$113/10*$C170/(2+$E$12)</f>
        <v>1067.0553935860059</v>
      </c>
      <c r="BK172" s="28">
        <f t="shared" si="489"/>
        <v>1558.1007913369431</v>
      </c>
      <c r="BL172" s="28">
        <f t="shared" si="489"/>
        <v>2031.2964836080207</v>
      </c>
      <c r="BM172" s="28">
        <f t="shared" si="489"/>
        <v>2491.7423862506271</v>
      </c>
      <c r="BN172" s="28">
        <f t="shared" si="489"/>
        <v>2943.0812963014682</v>
      </c>
      <c r="BO172" s="28">
        <f t="shared" si="489"/>
        <v>3387.9152116439059</v>
      </c>
      <c r="BP172" s="28">
        <f t="shared" si="489"/>
        <v>3828.1027021946261</v>
      </c>
      <c r="BQ172" s="28">
        <f t="shared" si="489"/>
        <v>4264.9713178941211</v>
      </c>
      <c r="BR172" s="28">
        <f t="shared" si="489"/>
        <v>4699.4693086998823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1377.5510204081634</v>
      </c>
      <c r="F173" s="30">
        <f t="shared" ref="F173:N173" si="490">F$112/10*$C173/(2+$E$12)</f>
        <v>1290.0874635568512</v>
      </c>
      <c r="G173" s="30">
        <f t="shared" si="490"/>
        <v>1227.6134943773429</v>
      </c>
      <c r="H173" s="30">
        <f t="shared" si="490"/>
        <v>1182.989230677694</v>
      </c>
      <c r="I173" s="30">
        <f t="shared" si="490"/>
        <v>1151.114756606516</v>
      </c>
      <c r="J173" s="30">
        <f t="shared" si="490"/>
        <v>1128.3472751271031</v>
      </c>
      <c r="K173" s="30">
        <f t="shared" si="490"/>
        <v>1112.0847883560941</v>
      </c>
      <c r="L173" s="30">
        <f t="shared" si="490"/>
        <v>1100.4687263768019</v>
      </c>
      <c r="M173" s="30">
        <f t="shared" si="490"/>
        <v>1092.1715392487361</v>
      </c>
      <c r="N173" s="30">
        <f t="shared" si="490"/>
        <v>1086.2449770144035</v>
      </c>
      <c r="P173" s="163"/>
      <c r="Q173" s="161">
        <v>1000000</v>
      </c>
      <c r="R173" s="16" t="s">
        <v>19</v>
      </c>
      <c r="S173" s="30">
        <f>S$112/10*$C173/(2+$E$12)</f>
        <v>1377.5510204081634</v>
      </c>
      <c r="T173" s="30">
        <f t="shared" ref="T173:AB173" si="491">T$112/10*$C173/(2+$E$12)</f>
        <v>1290.0874635568512</v>
      </c>
      <c r="U173" s="30">
        <f t="shared" si="491"/>
        <v>1227.6134943773429</v>
      </c>
      <c r="V173" s="30">
        <f t="shared" si="491"/>
        <v>1182.989230677694</v>
      </c>
      <c r="W173" s="30">
        <f t="shared" si="491"/>
        <v>1151.114756606516</v>
      </c>
      <c r="X173" s="30">
        <f t="shared" si="491"/>
        <v>1128.3472751271031</v>
      </c>
      <c r="Y173" s="30">
        <f t="shared" si="491"/>
        <v>1112.0847883560941</v>
      </c>
      <c r="Z173" s="30">
        <f t="shared" si="491"/>
        <v>1100.4687263768019</v>
      </c>
      <c r="AA173" s="30">
        <f t="shared" si="491"/>
        <v>1092.1715392487361</v>
      </c>
      <c r="AB173" s="30">
        <f t="shared" si="491"/>
        <v>1086.2449770144035</v>
      </c>
      <c r="AD173" s="163"/>
      <c r="AE173" s="161">
        <v>1000000</v>
      </c>
      <c r="AF173" s="16" t="s">
        <v>19</v>
      </c>
      <c r="AG173" s="30">
        <f>AG$112/10*$C173/(2+$E$12)</f>
        <v>1377.5510204081634</v>
      </c>
      <c r="AH173" s="30">
        <f t="shared" ref="AH173:AP173" si="492">AH$112/10*$C173/(2+$E$12)</f>
        <v>1290.0874635568512</v>
      </c>
      <c r="AI173" s="30">
        <f t="shared" si="492"/>
        <v>1227.6134943773429</v>
      </c>
      <c r="AJ173" s="30">
        <f t="shared" si="492"/>
        <v>1182.989230677694</v>
      </c>
      <c r="AK173" s="30">
        <f t="shared" si="492"/>
        <v>1151.114756606516</v>
      </c>
      <c r="AL173" s="30">
        <f t="shared" si="492"/>
        <v>1128.3472751271031</v>
      </c>
      <c r="AM173" s="30">
        <f t="shared" si="492"/>
        <v>1112.0847883560941</v>
      </c>
      <c r="AN173" s="30">
        <f t="shared" si="492"/>
        <v>1100.4687263768019</v>
      </c>
      <c r="AO173" s="30">
        <f t="shared" si="492"/>
        <v>1092.1715392487361</v>
      </c>
      <c r="AP173" s="30">
        <f t="shared" si="492"/>
        <v>1086.2449770144035</v>
      </c>
      <c r="AR173" s="163"/>
      <c r="AS173" s="161">
        <v>1000000</v>
      </c>
      <c r="AT173" s="16" t="s">
        <v>19</v>
      </c>
      <c r="AU173" s="30">
        <f>AU$112/10*$C173/(2+$E$12)</f>
        <v>1377.5510204081634</v>
      </c>
      <c r="AV173" s="30">
        <f t="shared" ref="AV173:BD173" si="493">AV$112/10*$C173/(2+$E$12)</f>
        <v>1290.0874635568512</v>
      </c>
      <c r="AW173" s="30">
        <f t="shared" si="493"/>
        <v>1227.6134943773429</v>
      </c>
      <c r="AX173" s="30">
        <f t="shared" si="493"/>
        <v>1182.989230677694</v>
      </c>
      <c r="AY173" s="30">
        <f t="shared" si="493"/>
        <v>1151.114756606516</v>
      </c>
      <c r="AZ173" s="30">
        <f t="shared" si="493"/>
        <v>1128.3472751271031</v>
      </c>
      <c r="BA173" s="30">
        <f t="shared" si="493"/>
        <v>1112.0847883560941</v>
      </c>
      <c r="BB173" s="30">
        <f t="shared" si="493"/>
        <v>1100.4687263768019</v>
      </c>
      <c r="BC173" s="30">
        <f t="shared" si="493"/>
        <v>1092.1715392487361</v>
      </c>
      <c r="BD173" s="30">
        <f t="shared" si="493"/>
        <v>1086.2449770144035</v>
      </c>
      <c r="BF173" s="163"/>
      <c r="BG173" s="161">
        <v>1000000</v>
      </c>
      <c r="BH173" s="16" t="s">
        <v>19</v>
      </c>
      <c r="BI173" s="30">
        <f>BI$112/10*$C173/(2+$E$12)</f>
        <v>1377.5510204081634</v>
      </c>
      <c r="BJ173" s="30">
        <f t="shared" ref="BJ173:BR173" si="494">BJ$112/10*$C173/(2+$E$12)</f>
        <v>1290.0874635568512</v>
      </c>
      <c r="BK173" s="30">
        <f t="shared" si="494"/>
        <v>1227.6134943773429</v>
      </c>
      <c r="BL173" s="30">
        <f t="shared" si="494"/>
        <v>1182.989230677694</v>
      </c>
      <c r="BM173" s="30">
        <f t="shared" si="494"/>
        <v>1151.114756606516</v>
      </c>
      <c r="BN173" s="30">
        <f t="shared" si="494"/>
        <v>1128.3472751271031</v>
      </c>
      <c r="BO173" s="30">
        <f t="shared" si="494"/>
        <v>1112.0847883560941</v>
      </c>
      <c r="BP173" s="30">
        <f t="shared" si="494"/>
        <v>1100.4687263768019</v>
      </c>
      <c r="BQ173" s="30">
        <f t="shared" si="494"/>
        <v>1092.1715392487361</v>
      </c>
      <c r="BR173" s="30">
        <f t="shared" si="494"/>
        <v>1086.2449770144035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1245.8711931253135</v>
      </c>
      <c r="J174" s="30"/>
      <c r="K174" s="30"/>
      <c r="L174" s="30"/>
      <c r="M174" s="30"/>
      <c r="N174" s="30">
        <f>SUM(E173:N173)/10</f>
        <v>1174.8673271749708</v>
      </c>
      <c r="P174" s="163"/>
      <c r="Q174" s="161"/>
      <c r="R174" s="16" t="s">
        <v>22</v>
      </c>
      <c r="S174" s="30"/>
      <c r="T174" s="30"/>
      <c r="U174" s="30"/>
      <c r="V174" s="30"/>
      <c r="W174" s="30">
        <f>SUM(S173:W173)/5</f>
        <v>1245.8711931253135</v>
      </c>
      <c r="X174" s="30"/>
      <c r="Y174" s="30"/>
      <c r="Z174" s="30"/>
      <c r="AA174" s="30"/>
      <c r="AB174" s="30">
        <f>SUM(S173:AB173)/10</f>
        <v>1174.8673271749708</v>
      </c>
      <c r="AD174" s="163"/>
      <c r="AE174" s="161"/>
      <c r="AF174" s="16" t="s">
        <v>22</v>
      </c>
      <c r="AG174" s="30"/>
      <c r="AH174" s="30"/>
      <c r="AI174" s="30"/>
      <c r="AJ174" s="30"/>
      <c r="AK174" s="30">
        <f>SUM(AG173:AK173)/5</f>
        <v>1245.8711931253135</v>
      </c>
      <c r="AL174" s="30"/>
      <c r="AM174" s="30"/>
      <c r="AN174" s="30"/>
      <c r="AO174" s="30"/>
      <c r="AP174" s="30">
        <f>SUM(AG173:AP173)/10</f>
        <v>1174.8673271749708</v>
      </c>
      <c r="AR174" s="163"/>
      <c r="AS174" s="161"/>
      <c r="AT174" s="16" t="s">
        <v>22</v>
      </c>
      <c r="AU174" s="30"/>
      <c r="AV174" s="30"/>
      <c r="AW174" s="30"/>
      <c r="AX174" s="30"/>
      <c r="AY174" s="30">
        <f>SUM(AU173:AY173)/5</f>
        <v>1245.8711931253135</v>
      </c>
      <c r="AZ174" s="30"/>
      <c r="BA174" s="30"/>
      <c r="BB174" s="30"/>
      <c r="BC174" s="30"/>
      <c r="BD174" s="30">
        <f>SUM(AU173:BD173)/10</f>
        <v>1174.8673271749708</v>
      </c>
      <c r="BF174" s="163"/>
      <c r="BG174" s="161"/>
      <c r="BH174" s="16" t="s">
        <v>22</v>
      </c>
      <c r="BI174" s="30"/>
      <c r="BJ174" s="30"/>
      <c r="BK174" s="30"/>
      <c r="BL174" s="30"/>
      <c r="BM174" s="30">
        <f>SUM(BI173:BM173)/5</f>
        <v>1245.8711931253135</v>
      </c>
      <c r="BN174" s="30"/>
      <c r="BO174" s="30"/>
      <c r="BP174" s="30"/>
      <c r="BQ174" s="30"/>
      <c r="BR174" s="30">
        <f>SUM(BI173:BR173)/10</f>
        <v>1174.8673271749708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1377.5510204081634</v>
      </c>
      <c r="F175" s="30">
        <f t="shared" ref="F175:N175" si="495">F$113/10*$C173/(2+$E$12)</f>
        <v>2667.638483965015</v>
      </c>
      <c r="G175" s="30">
        <f t="shared" si="495"/>
        <v>3895.2519783423572</v>
      </c>
      <c r="H175" s="30">
        <f t="shared" si="495"/>
        <v>5078.2412090200514</v>
      </c>
      <c r="I175" s="30">
        <f t="shared" si="495"/>
        <v>6229.355965626567</v>
      </c>
      <c r="J175" s="30">
        <f t="shared" si="495"/>
        <v>7357.7032407536699</v>
      </c>
      <c r="K175" s="30">
        <f t="shared" si="495"/>
        <v>8469.7880291097645</v>
      </c>
      <c r="L175" s="30">
        <f t="shared" si="495"/>
        <v>9570.2567554865655</v>
      </c>
      <c r="M175" s="30">
        <f t="shared" si="495"/>
        <v>10662.428294735302</v>
      </c>
      <c r="N175" s="30">
        <f t="shared" si="495"/>
        <v>11748.673271749705</v>
      </c>
      <c r="P175" s="163"/>
      <c r="Q175" s="161"/>
      <c r="R175" s="16" t="s">
        <v>52</v>
      </c>
      <c r="S175" s="30">
        <f>S$113/10*$C173/(2+$E$12)</f>
        <v>1377.5510204081634</v>
      </c>
      <c r="T175" s="30">
        <f t="shared" ref="T175:AB175" si="496">T$113/10*$C173/(2+$E$12)</f>
        <v>2667.638483965015</v>
      </c>
      <c r="U175" s="30">
        <f t="shared" si="496"/>
        <v>3895.2519783423572</v>
      </c>
      <c r="V175" s="30">
        <f t="shared" si="496"/>
        <v>5078.2412090200514</v>
      </c>
      <c r="W175" s="30">
        <f t="shared" si="496"/>
        <v>6229.355965626567</v>
      </c>
      <c r="X175" s="30">
        <f t="shared" si="496"/>
        <v>7357.7032407536699</v>
      </c>
      <c r="Y175" s="30">
        <f t="shared" si="496"/>
        <v>8469.7880291097645</v>
      </c>
      <c r="Z175" s="30">
        <f t="shared" si="496"/>
        <v>9570.2567554865655</v>
      </c>
      <c r="AA175" s="30">
        <f t="shared" si="496"/>
        <v>10662.428294735302</v>
      </c>
      <c r="AB175" s="30">
        <f t="shared" si="496"/>
        <v>11748.673271749705</v>
      </c>
      <c r="AD175" s="163"/>
      <c r="AE175" s="161"/>
      <c r="AF175" s="16" t="s">
        <v>52</v>
      </c>
      <c r="AG175" s="30">
        <f>AG$113/10*$C173/(2+$E$12)</f>
        <v>1377.5510204081634</v>
      </c>
      <c r="AH175" s="30">
        <f t="shared" ref="AH175:AP175" si="497">AH$113/10*$C173/(2+$E$12)</f>
        <v>2667.638483965015</v>
      </c>
      <c r="AI175" s="30">
        <f t="shared" si="497"/>
        <v>3895.2519783423572</v>
      </c>
      <c r="AJ175" s="30">
        <f t="shared" si="497"/>
        <v>5078.2412090200514</v>
      </c>
      <c r="AK175" s="30">
        <f t="shared" si="497"/>
        <v>6229.355965626567</v>
      </c>
      <c r="AL175" s="30">
        <f t="shared" si="497"/>
        <v>7357.7032407536699</v>
      </c>
      <c r="AM175" s="30">
        <f t="shared" si="497"/>
        <v>8469.7880291097645</v>
      </c>
      <c r="AN175" s="30">
        <f t="shared" si="497"/>
        <v>9570.2567554865655</v>
      </c>
      <c r="AO175" s="30">
        <f t="shared" si="497"/>
        <v>10662.428294735302</v>
      </c>
      <c r="AP175" s="30">
        <f t="shared" si="497"/>
        <v>11748.673271749705</v>
      </c>
      <c r="AR175" s="163"/>
      <c r="AS175" s="161"/>
      <c r="AT175" s="16" t="s">
        <v>52</v>
      </c>
      <c r="AU175" s="30">
        <f>AU$113/10*$C173/(2+$E$12)</f>
        <v>1377.5510204081634</v>
      </c>
      <c r="AV175" s="30">
        <f t="shared" ref="AV175:BD175" si="498">AV$113/10*$C173/(2+$E$12)</f>
        <v>2667.638483965015</v>
      </c>
      <c r="AW175" s="30">
        <f t="shared" si="498"/>
        <v>3895.2519783423572</v>
      </c>
      <c r="AX175" s="30">
        <f t="shared" si="498"/>
        <v>5078.2412090200514</v>
      </c>
      <c r="AY175" s="30">
        <f t="shared" si="498"/>
        <v>6229.355965626567</v>
      </c>
      <c r="AZ175" s="30">
        <f t="shared" si="498"/>
        <v>7357.7032407536699</v>
      </c>
      <c r="BA175" s="30">
        <f t="shared" si="498"/>
        <v>8469.7880291097645</v>
      </c>
      <c r="BB175" s="30">
        <f t="shared" si="498"/>
        <v>9570.2567554865655</v>
      </c>
      <c r="BC175" s="30">
        <f t="shared" si="498"/>
        <v>10662.428294735302</v>
      </c>
      <c r="BD175" s="30">
        <f t="shared" si="498"/>
        <v>11748.673271749705</v>
      </c>
      <c r="BF175" s="163"/>
      <c r="BG175" s="161"/>
      <c r="BH175" s="16" t="s">
        <v>52</v>
      </c>
      <c r="BI175" s="30">
        <f>BI$113/10*$C173/(2+$E$12)</f>
        <v>1377.5510204081634</v>
      </c>
      <c r="BJ175" s="30">
        <f t="shared" ref="BJ175:BR175" si="499">BJ$113/10*$C173/(2+$E$12)</f>
        <v>2667.638483965015</v>
      </c>
      <c r="BK175" s="30">
        <f t="shared" si="499"/>
        <v>3895.2519783423572</v>
      </c>
      <c r="BL175" s="30">
        <f t="shared" si="499"/>
        <v>5078.2412090200514</v>
      </c>
      <c r="BM175" s="30">
        <f t="shared" si="499"/>
        <v>6229.355965626567</v>
      </c>
      <c r="BN175" s="30">
        <f t="shared" si="499"/>
        <v>7357.7032407536699</v>
      </c>
      <c r="BO175" s="30">
        <f t="shared" si="499"/>
        <v>8469.7880291097645</v>
      </c>
      <c r="BP175" s="30">
        <f t="shared" si="499"/>
        <v>9570.2567554865655</v>
      </c>
      <c r="BQ175" s="30">
        <f t="shared" si="499"/>
        <v>10662.428294735302</v>
      </c>
      <c r="BR175" s="30">
        <f t="shared" si="499"/>
        <v>11748.673271749705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2892.8571428571436</v>
      </c>
      <c r="F176" s="30">
        <f t="shared" ref="F176:N176" si="500">F$112/10*$C176/(2+$E$12)</f>
        <v>2709.1836734693875</v>
      </c>
      <c r="G176" s="30">
        <f t="shared" si="500"/>
        <v>2577.9883381924196</v>
      </c>
      <c r="H176" s="30">
        <f t="shared" si="500"/>
        <v>2484.2773844231569</v>
      </c>
      <c r="I176" s="30">
        <f t="shared" si="500"/>
        <v>2417.3409888736833</v>
      </c>
      <c r="J176" s="30">
        <f t="shared" si="500"/>
        <v>2369.5292777669165</v>
      </c>
      <c r="K176" s="30">
        <f t="shared" si="500"/>
        <v>2335.3780555477979</v>
      </c>
      <c r="L176" s="30">
        <f t="shared" si="500"/>
        <v>2310.9843253912836</v>
      </c>
      <c r="M176" s="30">
        <f t="shared" si="500"/>
        <v>2293.560232422346</v>
      </c>
      <c r="N176" s="30">
        <f t="shared" si="500"/>
        <v>2281.1144517302469</v>
      </c>
      <c r="P176" s="163"/>
      <c r="Q176" s="161">
        <v>2100000</v>
      </c>
      <c r="R176" s="16" t="s">
        <v>19</v>
      </c>
      <c r="S176" s="30">
        <f>S$112/10*$C176/(2+$E$12)</f>
        <v>2892.8571428571436</v>
      </c>
      <c r="T176" s="30">
        <f t="shared" ref="T176:AB176" si="501">T$112/10*$C176/(2+$E$12)</f>
        <v>2709.1836734693875</v>
      </c>
      <c r="U176" s="30">
        <f t="shared" si="501"/>
        <v>2577.9883381924196</v>
      </c>
      <c r="V176" s="30">
        <f t="shared" si="501"/>
        <v>2484.2773844231569</v>
      </c>
      <c r="W176" s="30">
        <f t="shared" si="501"/>
        <v>2417.3409888736833</v>
      </c>
      <c r="X176" s="30">
        <f t="shared" si="501"/>
        <v>2369.5292777669165</v>
      </c>
      <c r="Y176" s="30">
        <f t="shared" si="501"/>
        <v>2335.3780555477979</v>
      </c>
      <c r="Z176" s="30">
        <f t="shared" si="501"/>
        <v>2310.9843253912836</v>
      </c>
      <c r="AA176" s="30">
        <f t="shared" si="501"/>
        <v>2293.560232422346</v>
      </c>
      <c r="AB176" s="30">
        <f t="shared" si="501"/>
        <v>2281.1144517302469</v>
      </c>
      <c r="AD176" s="163"/>
      <c r="AE176" s="161">
        <v>2100000</v>
      </c>
      <c r="AF176" s="16" t="s">
        <v>19</v>
      </c>
      <c r="AG176" s="30">
        <f>AG$112/10*$C176/(2+$E$12)</f>
        <v>2892.8571428571436</v>
      </c>
      <c r="AH176" s="30">
        <f t="shared" ref="AH176:AP176" si="502">AH$112/10*$C176/(2+$E$12)</f>
        <v>2709.1836734693875</v>
      </c>
      <c r="AI176" s="30">
        <f t="shared" si="502"/>
        <v>2577.9883381924196</v>
      </c>
      <c r="AJ176" s="30">
        <f t="shared" si="502"/>
        <v>2484.2773844231569</v>
      </c>
      <c r="AK176" s="30">
        <f t="shared" si="502"/>
        <v>2417.3409888736833</v>
      </c>
      <c r="AL176" s="30">
        <f t="shared" si="502"/>
        <v>2369.5292777669165</v>
      </c>
      <c r="AM176" s="30">
        <f t="shared" si="502"/>
        <v>2335.3780555477979</v>
      </c>
      <c r="AN176" s="30">
        <f t="shared" si="502"/>
        <v>2310.9843253912836</v>
      </c>
      <c r="AO176" s="30">
        <f t="shared" si="502"/>
        <v>2293.560232422346</v>
      </c>
      <c r="AP176" s="30">
        <f t="shared" si="502"/>
        <v>2281.1144517302469</v>
      </c>
      <c r="AR176" s="163"/>
      <c r="AS176" s="161">
        <v>2100000</v>
      </c>
      <c r="AT176" s="16" t="s">
        <v>19</v>
      </c>
      <c r="AU176" s="30">
        <f>AU$112/10*$C176/(2+$E$12)</f>
        <v>2892.8571428571436</v>
      </c>
      <c r="AV176" s="30">
        <f t="shared" ref="AV176:BD176" si="503">AV$112/10*$C176/(2+$E$12)</f>
        <v>2709.1836734693875</v>
      </c>
      <c r="AW176" s="30">
        <f t="shared" si="503"/>
        <v>2577.9883381924196</v>
      </c>
      <c r="AX176" s="30">
        <f t="shared" si="503"/>
        <v>2484.2773844231569</v>
      </c>
      <c r="AY176" s="30">
        <f t="shared" si="503"/>
        <v>2417.3409888736833</v>
      </c>
      <c r="AZ176" s="30">
        <f t="shared" si="503"/>
        <v>2369.5292777669165</v>
      </c>
      <c r="BA176" s="30">
        <f t="shared" si="503"/>
        <v>2335.3780555477979</v>
      </c>
      <c r="BB176" s="30">
        <f t="shared" si="503"/>
        <v>2310.9843253912836</v>
      </c>
      <c r="BC176" s="30">
        <f t="shared" si="503"/>
        <v>2293.560232422346</v>
      </c>
      <c r="BD176" s="30">
        <f t="shared" si="503"/>
        <v>2281.1144517302469</v>
      </c>
      <c r="BF176" s="163"/>
      <c r="BG176" s="161">
        <v>2100000</v>
      </c>
      <c r="BH176" s="16" t="s">
        <v>19</v>
      </c>
      <c r="BI176" s="30">
        <f>BI$112/10*$C176/(2+$E$12)</f>
        <v>2892.8571428571436</v>
      </c>
      <c r="BJ176" s="30">
        <f t="shared" ref="BJ176:BR176" si="504">BJ$112/10*$C176/(2+$E$12)</f>
        <v>2709.1836734693875</v>
      </c>
      <c r="BK176" s="30">
        <f t="shared" si="504"/>
        <v>2577.9883381924196</v>
      </c>
      <c r="BL176" s="30">
        <f t="shared" si="504"/>
        <v>2484.2773844231569</v>
      </c>
      <c r="BM176" s="30">
        <f t="shared" si="504"/>
        <v>2417.3409888736833</v>
      </c>
      <c r="BN176" s="30">
        <f t="shared" si="504"/>
        <v>2369.5292777669165</v>
      </c>
      <c r="BO176" s="30">
        <f t="shared" si="504"/>
        <v>2335.3780555477979</v>
      </c>
      <c r="BP176" s="30">
        <f t="shared" si="504"/>
        <v>2310.9843253912836</v>
      </c>
      <c r="BQ176" s="30">
        <f t="shared" si="504"/>
        <v>2293.560232422346</v>
      </c>
      <c r="BR176" s="30">
        <f t="shared" si="504"/>
        <v>2281.1144517302469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2616.3295055631579</v>
      </c>
      <c r="J177" s="30"/>
      <c r="K177" s="30"/>
      <c r="L177" s="30"/>
      <c r="M177" s="30"/>
      <c r="N177" s="30">
        <f>SUM(E176:N176)/10</f>
        <v>2467.2213870674377</v>
      </c>
      <c r="P177" s="163"/>
      <c r="Q177" s="161"/>
      <c r="R177" s="16" t="s">
        <v>22</v>
      </c>
      <c r="S177" s="30"/>
      <c r="T177" s="30"/>
      <c r="U177" s="30"/>
      <c r="V177" s="30"/>
      <c r="W177" s="30">
        <f>SUM(S176:W176)/5</f>
        <v>2616.3295055631579</v>
      </c>
      <c r="X177" s="30"/>
      <c r="Y177" s="30"/>
      <c r="Z177" s="30"/>
      <c r="AA177" s="30"/>
      <c r="AB177" s="30">
        <f>SUM(S176:AB176)/10</f>
        <v>2467.2213870674377</v>
      </c>
      <c r="AD177" s="163"/>
      <c r="AE177" s="161"/>
      <c r="AF177" s="16" t="s">
        <v>22</v>
      </c>
      <c r="AG177" s="30"/>
      <c r="AH177" s="30"/>
      <c r="AI177" s="30"/>
      <c r="AJ177" s="30"/>
      <c r="AK177" s="30">
        <f>SUM(AG176:AK176)/5</f>
        <v>2616.3295055631579</v>
      </c>
      <c r="AL177" s="30"/>
      <c r="AM177" s="30"/>
      <c r="AN177" s="30"/>
      <c r="AO177" s="30"/>
      <c r="AP177" s="30">
        <f>SUM(AG176:AP176)/10</f>
        <v>2467.2213870674377</v>
      </c>
      <c r="AR177" s="163"/>
      <c r="AS177" s="161"/>
      <c r="AT177" s="16" t="s">
        <v>22</v>
      </c>
      <c r="AU177" s="30"/>
      <c r="AV177" s="30"/>
      <c r="AW177" s="30"/>
      <c r="AX177" s="30"/>
      <c r="AY177" s="30">
        <f>SUM(AU176:AY176)/5</f>
        <v>2616.3295055631579</v>
      </c>
      <c r="AZ177" s="30"/>
      <c r="BA177" s="30"/>
      <c r="BB177" s="30"/>
      <c r="BC177" s="30"/>
      <c r="BD177" s="30">
        <f>SUM(AU176:BD176)/10</f>
        <v>2467.2213870674377</v>
      </c>
      <c r="BF177" s="163"/>
      <c r="BG177" s="161"/>
      <c r="BH177" s="16" t="s">
        <v>22</v>
      </c>
      <c r="BI177" s="30"/>
      <c r="BJ177" s="30"/>
      <c r="BK177" s="30"/>
      <c r="BL177" s="30"/>
      <c r="BM177" s="30">
        <f>SUM(BI176:BM176)/5</f>
        <v>2616.3295055631579</v>
      </c>
      <c r="BN177" s="30"/>
      <c r="BO177" s="30"/>
      <c r="BP177" s="30"/>
      <c r="BQ177" s="30"/>
      <c r="BR177" s="30">
        <f>SUM(BI176:BR176)/10</f>
        <v>2467.2213870674377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2892.8571428571436</v>
      </c>
      <c r="F178" s="30">
        <f t="shared" ref="F178:N178" si="505">F$113/10*$C176/(2+$E$12)</f>
        <v>5602.0408163265311</v>
      </c>
      <c r="G178" s="30">
        <f t="shared" si="505"/>
        <v>8180.0291545189511</v>
      </c>
      <c r="H178" s="30">
        <f t="shared" si="505"/>
        <v>10664.306538942108</v>
      </c>
      <c r="I178" s="30">
        <f t="shared" si="505"/>
        <v>13081.647527815792</v>
      </c>
      <c r="J178" s="30">
        <f t="shared" si="505"/>
        <v>15451.176805582709</v>
      </c>
      <c r="K178" s="30">
        <f t="shared" si="505"/>
        <v>17786.554861130506</v>
      </c>
      <c r="L178" s="30">
        <f t="shared" si="505"/>
        <v>20097.539186521786</v>
      </c>
      <c r="M178" s="30">
        <f t="shared" si="505"/>
        <v>22391.099418944134</v>
      </c>
      <c r="N178" s="30">
        <f t="shared" si="505"/>
        <v>24672.213870674379</v>
      </c>
      <c r="P178" s="163"/>
      <c r="Q178" s="161"/>
      <c r="R178" s="16" t="s">
        <v>52</v>
      </c>
      <c r="S178" s="30">
        <f>S$113/10*$C176/(2+$E$12)</f>
        <v>2892.8571428571436</v>
      </c>
      <c r="T178" s="30">
        <f t="shared" ref="T178:AB178" si="506">T$113/10*$C176/(2+$E$12)</f>
        <v>5602.0408163265311</v>
      </c>
      <c r="U178" s="30">
        <f t="shared" si="506"/>
        <v>8180.0291545189511</v>
      </c>
      <c r="V178" s="30">
        <f t="shared" si="506"/>
        <v>10664.306538942108</v>
      </c>
      <c r="W178" s="30">
        <f t="shared" si="506"/>
        <v>13081.647527815792</v>
      </c>
      <c r="X178" s="30">
        <f t="shared" si="506"/>
        <v>15451.176805582709</v>
      </c>
      <c r="Y178" s="30">
        <f t="shared" si="506"/>
        <v>17786.554861130506</v>
      </c>
      <c r="Z178" s="30">
        <f t="shared" si="506"/>
        <v>20097.539186521786</v>
      </c>
      <c r="AA178" s="30">
        <f t="shared" si="506"/>
        <v>22391.099418944134</v>
      </c>
      <c r="AB178" s="30">
        <f t="shared" si="506"/>
        <v>24672.213870674379</v>
      </c>
      <c r="AD178" s="163"/>
      <c r="AE178" s="161"/>
      <c r="AF178" s="16" t="s">
        <v>52</v>
      </c>
      <c r="AG178" s="30">
        <f>AG$113/10*$C176/(2+$E$12)</f>
        <v>2892.8571428571436</v>
      </c>
      <c r="AH178" s="30">
        <f t="shared" ref="AH178:AP178" si="507">AH$113/10*$C176/(2+$E$12)</f>
        <v>5602.0408163265311</v>
      </c>
      <c r="AI178" s="30">
        <f t="shared" si="507"/>
        <v>8180.0291545189511</v>
      </c>
      <c r="AJ178" s="30">
        <f t="shared" si="507"/>
        <v>10664.306538942108</v>
      </c>
      <c r="AK178" s="30">
        <f t="shared" si="507"/>
        <v>13081.647527815792</v>
      </c>
      <c r="AL178" s="30">
        <f t="shared" si="507"/>
        <v>15451.176805582709</v>
      </c>
      <c r="AM178" s="30">
        <f t="shared" si="507"/>
        <v>17786.554861130506</v>
      </c>
      <c r="AN178" s="30">
        <f t="shared" si="507"/>
        <v>20097.539186521786</v>
      </c>
      <c r="AO178" s="30">
        <f t="shared" si="507"/>
        <v>22391.099418944134</v>
      </c>
      <c r="AP178" s="30">
        <f t="shared" si="507"/>
        <v>24672.213870674379</v>
      </c>
      <c r="AR178" s="163"/>
      <c r="AS178" s="161"/>
      <c r="AT178" s="16" t="s">
        <v>52</v>
      </c>
      <c r="AU178" s="30">
        <f>AU$113/10*$C176/(2+$E$12)</f>
        <v>2892.8571428571436</v>
      </c>
      <c r="AV178" s="30">
        <f t="shared" ref="AV178:BD178" si="508">AV$113/10*$C176/(2+$E$12)</f>
        <v>5602.0408163265311</v>
      </c>
      <c r="AW178" s="30">
        <f t="shared" si="508"/>
        <v>8180.0291545189511</v>
      </c>
      <c r="AX178" s="30">
        <f t="shared" si="508"/>
        <v>10664.306538942108</v>
      </c>
      <c r="AY178" s="30">
        <f t="shared" si="508"/>
        <v>13081.647527815792</v>
      </c>
      <c r="AZ178" s="30">
        <f t="shared" si="508"/>
        <v>15451.176805582709</v>
      </c>
      <c r="BA178" s="30">
        <f t="shared" si="508"/>
        <v>17786.554861130506</v>
      </c>
      <c r="BB178" s="30">
        <f t="shared" si="508"/>
        <v>20097.539186521786</v>
      </c>
      <c r="BC178" s="30">
        <f t="shared" si="508"/>
        <v>22391.099418944134</v>
      </c>
      <c r="BD178" s="30">
        <f t="shared" si="508"/>
        <v>24672.213870674379</v>
      </c>
      <c r="BF178" s="163"/>
      <c r="BG178" s="161"/>
      <c r="BH178" s="16" t="s">
        <v>52</v>
      </c>
      <c r="BI178" s="30">
        <f>BI$113/10*$C176/(2+$E$12)</f>
        <v>2892.8571428571436</v>
      </c>
      <c r="BJ178" s="30">
        <f t="shared" ref="BJ178:BR178" si="509">BJ$113/10*$C176/(2+$E$12)</f>
        <v>5602.0408163265311</v>
      </c>
      <c r="BK178" s="30">
        <f t="shared" si="509"/>
        <v>8180.0291545189511</v>
      </c>
      <c r="BL178" s="30">
        <f t="shared" si="509"/>
        <v>10664.306538942108</v>
      </c>
      <c r="BM178" s="30">
        <f t="shared" si="509"/>
        <v>13081.647527815792</v>
      </c>
      <c r="BN178" s="30">
        <f t="shared" si="509"/>
        <v>15451.176805582709</v>
      </c>
      <c r="BO178" s="30">
        <f t="shared" si="509"/>
        <v>17786.554861130506</v>
      </c>
      <c r="BP178" s="30">
        <f t="shared" si="509"/>
        <v>20097.539186521786</v>
      </c>
      <c r="BQ178" s="30">
        <f t="shared" si="509"/>
        <v>22391.099418944134</v>
      </c>
      <c r="BR178" s="30">
        <f t="shared" si="509"/>
        <v>24672.213870674379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459.18367346938766</v>
      </c>
      <c r="F179" s="28">
        <f t="shared" ref="F179:N179" si="510">F$127/10*$C179/(2+$E$12)</f>
        <v>327.98833819241969</v>
      </c>
      <c r="G179" s="28">
        <f t="shared" si="510"/>
        <v>234.277384423157</v>
      </c>
      <c r="H179" s="28">
        <f t="shared" si="510"/>
        <v>167.34098887368356</v>
      </c>
      <c r="I179" s="28">
        <f t="shared" si="510"/>
        <v>119.52927776691683</v>
      </c>
      <c r="J179" s="28">
        <f t="shared" si="510"/>
        <v>85.378055547797743</v>
      </c>
      <c r="K179" s="28">
        <f t="shared" si="510"/>
        <v>60.984325391284095</v>
      </c>
      <c r="L179" s="28">
        <f t="shared" si="510"/>
        <v>43.560232422345777</v>
      </c>
      <c r="M179" s="28">
        <f t="shared" si="510"/>
        <v>31.114451730246987</v>
      </c>
      <c r="N179" s="28">
        <f t="shared" si="510"/>
        <v>22.224608378747842</v>
      </c>
      <c r="P179" s="163" t="s">
        <v>71</v>
      </c>
      <c r="Q179" s="162">
        <v>20000</v>
      </c>
      <c r="R179" s="58" t="s">
        <v>19</v>
      </c>
      <c r="S179" s="28">
        <f>S$127/10*$C179/(2+$E$12)</f>
        <v>459.18367346938766</v>
      </c>
      <c r="T179" s="28">
        <f t="shared" ref="T179:AB179" si="511">T$127/10*$C179/(2+$E$12)</f>
        <v>327.98833819241969</v>
      </c>
      <c r="U179" s="28">
        <f t="shared" si="511"/>
        <v>234.277384423157</v>
      </c>
      <c r="V179" s="28">
        <f t="shared" si="511"/>
        <v>167.34098887368356</v>
      </c>
      <c r="W179" s="28">
        <f t="shared" si="511"/>
        <v>119.52927776691683</v>
      </c>
      <c r="X179" s="28">
        <f t="shared" si="511"/>
        <v>85.378055547797743</v>
      </c>
      <c r="Y179" s="28">
        <f t="shared" si="511"/>
        <v>60.984325391284095</v>
      </c>
      <c r="Z179" s="28">
        <f t="shared" si="511"/>
        <v>43.560232422345777</v>
      </c>
      <c r="AA179" s="28">
        <f t="shared" si="511"/>
        <v>31.114451730246987</v>
      </c>
      <c r="AB179" s="28">
        <f t="shared" si="511"/>
        <v>22.224608378747842</v>
      </c>
      <c r="AD179" s="163" t="s">
        <v>71</v>
      </c>
      <c r="AE179" s="162">
        <v>20000</v>
      </c>
      <c r="AF179" s="58" t="s">
        <v>19</v>
      </c>
      <c r="AG179" s="28">
        <f>AG$127/10*$C179/(2+$E$12)</f>
        <v>459.18367346938766</v>
      </c>
      <c r="AH179" s="28">
        <f t="shared" ref="AH179:AP179" si="512">AH$127/10*$C179/(2+$E$12)</f>
        <v>327.98833819241969</v>
      </c>
      <c r="AI179" s="28">
        <f t="shared" si="512"/>
        <v>234.277384423157</v>
      </c>
      <c r="AJ179" s="28">
        <f t="shared" si="512"/>
        <v>167.34098887368356</v>
      </c>
      <c r="AK179" s="28">
        <f t="shared" si="512"/>
        <v>119.52927776691683</v>
      </c>
      <c r="AL179" s="28">
        <f t="shared" si="512"/>
        <v>85.378055547797743</v>
      </c>
      <c r="AM179" s="28">
        <f t="shared" si="512"/>
        <v>60.984325391284095</v>
      </c>
      <c r="AN179" s="28">
        <f t="shared" si="512"/>
        <v>43.560232422345777</v>
      </c>
      <c r="AO179" s="28">
        <f t="shared" si="512"/>
        <v>31.114451730246987</v>
      </c>
      <c r="AP179" s="28">
        <f t="shared" si="512"/>
        <v>22.224608378747842</v>
      </c>
      <c r="AR179" s="163" t="s">
        <v>71</v>
      </c>
      <c r="AS179" s="162">
        <v>20000</v>
      </c>
      <c r="AT179" s="58" t="s">
        <v>19</v>
      </c>
      <c r="AU179" s="28">
        <f>AU$127/10*$C179/(2+$E$12)</f>
        <v>459.18367346938766</v>
      </c>
      <c r="AV179" s="28">
        <f t="shared" ref="AV179:BD179" si="513">AV$127/10*$C179/(2+$E$12)</f>
        <v>327.98833819241969</v>
      </c>
      <c r="AW179" s="28">
        <f t="shared" si="513"/>
        <v>234.277384423157</v>
      </c>
      <c r="AX179" s="28">
        <f t="shared" si="513"/>
        <v>167.34098887368356</v>
      </c>
      <c r="AY179" s="28">
        <f t="shared" si="513"/>
        <v>119.52927776691683</v>
      </c>
      <c r="AZ179" s="28">
        <f t="shared" si="513"/>
        <v>85.378055547797743</v>
      </c>
      <c r="BA179" s="28">
        <f t="shared" si="513"/>
        <v>60.984325391284095</v>
      </c>
      <c r="BB179" s="28">
        <f t="shared" si="513"/>
        <v>43.560232422345777</v>
      </c>
      <c r="BC179" s="28">
        <f t="shared" si="513"/>
        <v>31.114451730246987</v>
      </c>
      <c r="BD179" s="28">
        <f t="shared" si="513"/>
        <v>22.224608378747842</v>
      </c>
      <c r="BF179" s="163" t="s">
        <v>71</v>
      </c>
      <c r="BG179" s="162">
        <v>20000</v>
      </c>
      <c r="BH179" s="58" t="s">
        <v>19</v>
      </c>
      <c r="BI179" s="28">
        <f>BI$127/10*$C179/(2+$E$12)</f>
        <v>459.18367346938766</v>
      </c>
      <c r="BJ179" s="28">
        <f t="shared" ref="BJ179:BR179" si="514">BJ$127/10*$C179/(2+$E$12)</f>
        <v>327.98833819241969</v>
      </c>
      <c r="BK179" s="28">
        <f t="shared" si="514"/>
        <v>234.277384423157</v>
      </c>
      <c r="BL179" s="28">
        <f t="shared" si="514"/>
        <v>167.34098887368356</v>
      </c>
      <c r="BM179" s="28">
        <f t="shared" si="514"/>
        <v>119.52927776691683</v>
      </c>
      <c r="BN179" s="28">
        <f t="shared" si="514"/>
        <v>85.378055547797743</v>
      </c>
      <c r="BO179" s="28">
        <f t="shared" si="514"/>
        <v>60.984325391284095</v>
      </c>
      <c r="BP179" s="28">
        <f t="shared" si="514"/>
        <v>43.560232422345777</v>
      </c>
      <c r="BQ179" s="28">
        <f t="shared" si="514"/>
        <v>31.114451730246987</v>
      </c>
      <c r="BR179" s="28">
        <f t="shared" si="514"/>
        <v>22.224608378747842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261.66393254511297</v>
      </c>
      <c r="J180" s="28"/>
      <c r="K180" s="28"/>
      <c r="L180" s="28"/>
      <c r="M180" s="28"/>
      <c r="N180" s="28">
        <f>SUM(E179:N179)/10</f>
        <v>155.15813361959871</v>
      </c>
      <c r="P180" s="163"/>
      <c r="Q180" s="162"/>
      <c r="R180" s="20" t="s">
        <v>22</v>
      </c>
      <c r="S180" s="28"/>
      <c r="T180" s="28"/>
      <c r="U180" s="28"/>
      <c r="V180" s="28"/>
      <c r="W180" s="28">
        <f>SUM(S179:W179)/5</f>
        <v>261.66393254511297</v>
      </c>
      <c r="X180" s="28"/>
      <c r="Y180" s="28"/>
      <c r="Z180" s="28"/>
      <c r="AA180" s="28"/>
      <c r="AB180" s="28">
        <f>SUM(S179:AB179)/10</f>
        <v>155.15813361959871</v>
      </c>
      <c r="AD180" s="163"/>
      <c r="AE180" s="162"/>
      <c r="AF180" s="20" t="s">
        <v>22</v>
      </c>
      <c r="AG180" s="28"/>
      <c r="AH180" s="28"/>
      <c r="AI180" s="28"/>
      <c r="AJ180" s="28"/>
      <c r="AK180" s="28">
        <f>SUM(AG179:AK179)/5</f>
        <v>261.66393254511297</v>
      </c>
      <c r="AL180" s="28"/>
      <c r="AM180" s="28"/>
      <c r="AN180" s="28"/>
      <c r="AO180" s="28"/>
      <c r="AP180" s="28">
        <f>SUM(AG179:AP179)/10</f>
        <v>155.15813361959871</v>
      </c>
      <c r="AR180" s="163"/>
      <c r="AS180" s="162"/>
      <c r="AT180" s="20" t="s">
        <v>22</v>
      </c>
      <c r="AU180" s="28"/>
      <c r="AV180" s="28"/>
      <c r="AW180" s="28"/>
      <c r="AX180" s="28"/>
      <c r="AY180" s="28">
        <f>SUM(AU179:AY179)/5</f>
        <v>261.66393254511297</v>
      </c>
      <c r="AZ180" s="28"/>
      <c r="BA180" s="28"/>
      <c r="BB180" s="28"/>
      <c r="BC180" s="28"/>
      <c r="BD180" s="28">
        <f>SUM(AU179:BD179)/10</f>
        <v>155.15813361959871</v>
      </c>
      <c r="BF180" s="163"/>
      <c r="BG180" s="162"/>
      <c r="BH180" s="20" t="s">
        <v>22</v>
      </c>
      <c r="BI180" s="28"/>
      <c r="BJ180" s="28"/>
      <c r="BK180" s="28"/>
      <c r="BL180" s="28"/>
      <c r="BM180" s="28">
        <f>SUM(BI179:BM179)/5</f>
        <v>261.66393254511297</v>
      </c>
      <c r="BN180" s="28"/>
      <c r="BO180" s="28"/>
      <c r="BP180" s="28"/>
      <c r="BQ180" s="28"/>
      <c r="BR180" s="28">
        <f>SUM(BI179:BR179)/10</f>
        <v>155.15813361959871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459.18367346938766</v>
      </c>
      <c r="F181" s="28">
        <f t="shared" ref="F181:N181" si="515">F$128/10*$C179/(2+$E$12)</f>
        <v>787.17201166180735</v>
      </c>
      <c r="G181" s="28">
        <f t="shared" si="515"/>
        <v>1021.4493960849642</v>
      </c>
      <c r="H181" s="28">
        <f t="shared" si="515"/>
        <v>1188.790384958648</v>
      </c>
      <c r="I181" s="28">
        <f t="shared" si="515"/>
        <v>1308.319662725565</v>
      </c>
      <c r="J181" s="28">
        <f t="shared" si="515"/>
        <v>1393.6977182733626</v>
      </c>
      <c r="K181" s="28">
        <f t="shared" si="515"/>
        <v>1454.682043664646</v>
      </c>
      <c r="L181" s="28">
        <f t="shared" si="515"/>
        <v>1498.2422760869902</v>
      </c>
      <c r="M181" s="28">
        <f t="shared" si="515"/>
        <v>1529.3567278172418</v>
      </c>
      <c r="N181" s="28">
        <f t="shared" si="515"/>
        <v>1551.5813361959911</v>
      </c>
      <c r="P181" s="163"/>
      <c r="Q181" s="162"/>
      <c r="R181" s="20" t="s">
        <v>52</v>
      </c>
      <c r="S181" s="28">
        <f>S$128/10*$C179/(2+$E$12)</f>
        <v>459.18367346938766</v>
      </c>
      <c r="T181" s="28">
        <f t="shared" ref="T181:AB181" si="516">T$128/10*$C179/(2+$E$12)</f>
        <v>787.17201166180735</v>
      </c>
      <c r="U181" s="28">
        <f t="shared" si="516"/>
        <v>1021.4493960849642</v>
      </c>
      <c r="V181" s="28">
        <f t="shared" si="516"/>
        <v>1188.790384958648</v>
      </c>
      <c r="W181" s="28">
        <f t="shared" si="516"/>
        <v>1308.319662725565</v>
      </c>
      <c r="X181" s="28">
        <f t="shared" si="516"/>
        <v>1393.6977182733626</v>
      </c>
      <c r="Y181" s="28">
        <f t="shared" si="516"/>
        <v>1454.682043664646</v>
      </c>
      <c r="Z181" s="28">
        <f t="shared" si="516"/>
        <v>1498.2422760869902</v>
      </c>
      <c r="AA181" s="28">
        <f t="shared" si="516"/>
        <v>1529.3567278172418</v>
      </c>
      <c r="AB181" s="28">
        <f t="shared" si="516"/>
        <v>1551.5813361959911</v>
      </c>
      <c r="AD181" s="163"/>
      <c r="AE181" s="162"/>
      <c r="AF181" s="20" t="s">
        <v>52</v>
      </c>
      <c r="AG181" s="28">
        <f>AG$128/10*$C179/(2+$E$12)</f>
        <v>459.18367346938766</v>
      </c>
      <c r="AH181" s="28">
        <f t="shared" ref="AH181:AP181" si="517">AH$128/10*$C179/(2+$E$12)</f>
        <v>787.17201166180735</v>
      </c>
      <c r="AI181" s="28">
        <f t="shared" si="517"/>
        <v>1021.4493960849642</v>
      </c>
      <c r="AJ181" s="28">
        <f t="shared" si="517"/>
        <v>1188.790384958648</v>
      </c>
      <c r="AK181" s="28">
        <f t="shared" si="517"/>
        <v>1308.319662725565</v>
      </c>
      <c r="AL181" s="28">
        <f t="shared" si="517"/>
        <v>1393.6977182733626</v>
      </c>
      <c r="AM181" s="28">
        <f t="shared" si="517"/>
        <v>1454.682043664646</v>
      </c>
      <c r="AN181" s="28">
        <f t="shared" si="517"/>
        <v>1498.2422760869902</v>
      </c>
      <c r="AO181" s="28">
        <f t="shared" si="517"/>
        <v>1529.3567278172418</v>
      </c>
      <c r="AP181" s="28">
        <f t="shared" si="517"/>
        <v>1551.5813361959911</v>
      </c>
      <c r="AR181" s="163"/>
      <c r="AS181" s="162"/>
      <c r="AT181" s="20" t="s">
        <v>52</v>
      </c>
      <c r="AU181" s="28">
        <f>AU$128/10*$C179/(2+$E$12)</f>
        <v>459.18367346938766</v>
      </c>
      <c r="AV181" s="28">
        <f t="shared" ref="AV181:BD181" si="518">AV$128/10*$C179/(2+$E$12)</f>
        <v>787.17201166180735</v>
      </c>
      <c r="AW181" s="28">
        <f t="shared" si="518"/>
        <v>1021.4493960849642</v>
      </c>
      <c r="AX181" s="28">
        <f t="shared" si="518"/>
        <v>1188.790384958648</v>
      </c>
      <c r="AY181" s="28">
        <f t="shared" si="518"/>
        <v>1308.319662725565</v>
      </c>
      <c r="AZ181" s="28">
        <f t="shared" si="518"/>
        <v>1393.6977182733626</v>
      </c>
      <c r="BA181" s="28">
        <f t="shared" si="518"/>
        <v>1454.682043664646</v>
      </c>
      <c r="BB181" s="28">
        <f t="shared" si="518"/>
        <v>1498.2422760869902</v>
      </c>
      <c r="BC181" s="28">
        <f t="shared" si="518"/>
        <v>1529.3567278172418</v>
      </c>
      <c r="BD181" s="28">
        <f t="shared" si="518"/>
        <v>1551.5813361959911</v>
      </c>
      <c r="BF181" s="163"/>
      <c r="BG181" s="162"/>
      <c r="BH181" s="20" t="s">
        <v>52</v>
      </c>
      <c r="BI181" s="28">
        <f>BI$128/10*$C179/(2+$E$12)</f>
        <v>459.18367346938766</v>
      </c>
      <c r="BJ181" s="28">
        <f t="shared" ref="BJ181:BR181" si="519">BJ$128/10*$C179/(2+$E$12)</f>
        <v>787.17201166180735</v>
      </c>
      <c r="BK181" s="28">
        <f t="shared" si="519"/>
        <v>1021.4493960849642</v>
      </c>
      <c r="BL181" s="28">
        <f t="shared" si="519"/>
        <v>1188.790384958648</v>
      </c>
      <c r="BM181" s="28">
        <f t="shared" si="519"/>
        <v>1308.319662725565</v>
      </c>
      <c r="BN181" s="28">
        <f t="shared" si="519"/>
        <v>1393.6977182733626</v>
      </c>
      <c r="BO181" s="28">
        <f t="shared" si="519"/>
        <v>1454.682043664646</v>
      </c>
      <c r="BP181" s="28">
        <f t="shared" si="519"/>
        <v>1498.2422760869902</v>
      </c>
      <c r="BQ181" s="28">
        <f t="shared" si="519"/>
        <v>1529.3567278172418</v>
      </c>
      <c r="BR181" s="28">
        <f t="shared" si="519"/>
        <v>1551.5813361959911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9183.6734693877552</v>
      </c>
      <c r="F182" s="28">
        <f t="shared" ref="F182:N182" si="520">F$127/10*$C182/(2+$E$12)</f>
        <v>6559.7667638483936</v>
      </c>
      <c r="G182" s="28">
        <f t="shared" si="520"/>
        <v>4685.5476884631398</v>
      </c>
      <c r="H182" s="28">
        <f t="shared" si="520"/>
        <v>3346.8197774736714</v>
      </c>
      <c r="I182" s="28">
        <f t="shared" si="520"/>
        <v>2390.5855553383367</v>
      </c>
      <c r="J182" s="28">
        <f t="shared" si="520"/>
        <v>1707.5611109559545</v>
      </c>
      <c r="K182" s="28">
        <f t="shared" si="520"/>
        <v>1219.6865078256819</v>
      </c>
      <c r="L182" s="28">
        <f t="shared" si="520"/>
        <v>871.2046484469156</v>
      </c>
      <c r="M182" s="28">
        <f t="shared" si="520"/>
        <v>622.28903460493973</v>
      </c>
      <c r="N182" s="28">
        <f t="shared" si="520"/>
        <v>444.49216757495691</v>
      </c>
      <c r="P182" s="163"/>
      <c r="Q182" s="162">
        <v>400000</v>
      </c>
      <c r="R182" s="58" t="s">
        <v>19</v>
      </c>
      <c r="S182" s="28">
        <f>S$127/10*$C182/(2+$E$12)</f>
        <v>9183.6734693877552</v>
      </c>
      <c r="T182" s="28">
        <f t="shared" ref="T182:AB182" si="521">T$127/10*$C182/(2+$E$12)</f>
        <v>6559.7667638483936</v>
      </c>
      <c r="U182" s="28">
        <f t="shared" si="521"/>
        <v>4685.5476884631398</v>
      </c>
      <c r="V182" s="28">
        <f t="shared" si="521"/>
        <v>3346.8197774736714</v>
      </c>
      <c r="W182" s="28">
        <f t="shared" si="521"/>
        <v>2390.5855553383367</v>
      </c>
      <c r="X182" s="28">
        <f t="shared" si="521"/>
        <v>1707.5611109559545</v>
      </c>
      <c r="Y182" s="28">
        <f t="shared" si="521"/>
        <v>1219.6865078256819</v>
      </c>
      <c r="Z182" s="28">
        <f t="shared" si="521"/>
        <v>871.2046484469156</v>
      </c>
      <c r="AA182" s="28">
        <f t="shared" si="521"/>
        <v>622.28903460493973</v>
      </c>
      <c r="AB182" s="28">
        <f t="shared" si="521"/>
        <v>444.49216757495691</v>
      </c>
      <c r="AD182" s="163"/>
      <c r="AE182" s="162">
        <v>400000</v>
      </c>
      <c r="AF182" s="58" t="s">
        <v>19</v>
      </c>
      <c r="AG182" s="28">
        <f>AG$127/10*$C182/(2+$E$12)</f>
        <v>9183.6734693877552</v>
      </c>
      <c r="AH182" s="28">
        <f t="shared" ref="AH182:AP182" si="522">AH$127/10*$C182/(2+$E$12)</f>
        <v>6559.7667638483936</v>
      </c>
      <c r="AI182" s="28">
        <f t="shared" si="522"/>
        <v>4685.5476884631398</v>
      </c>
      <c r="AJ182" s="28">
        <f t="shared" si="522"/>
        <v>3346.8197774736714</v>
      </c>
      <c r="AK182" s="28">
        <f t="shared" si="522"/>
        <v>2390.5855553383367</v>
      </c>
      <c r="AL182" s="28">
        <f t="shared" si="522"/>
        <v>1707.5611109559545</v>
      </c>
      <c r="AM182" s="28">
        <f t="shared" si="522"/>
        <v>1219.6865078256819</v>
      </c>
      <c r="AN182" s="28">
        <f t="shared" si="522"/>
        <v>871.2046484469156</v>
      </c>
      <c r="AO182" s="28">
        <f t="shared" si="522"/>
        <v>622.28903460493973</v>
      </c>
      <c r="AP182" s="28">
        <f t="shared" si="522"/>
        <v>444.49216757495691</v>
      </c>
      <c r="AR182" s="163"/>
      <c r="AS182" s="162">
        <v>400000</v>
      </c>
      <c r="AT182" s="58" t="s">
        <v>19</v>
      </c>
      <c r="AU182" s="28">
        <f>AU$127/10*$C182/(2+$E$12)</f>
        <v>9183.6734693877552</v>
      </c>
      <c r="AV182" s="28">
        <f t="shared" ref="AV182:BD182" si="523">AV$127/10*$C182/(2+$E$12)</f>
        <v>6559.7667638483936</v>
      </c>
      <c r="AW182" s="28">
        <f t="shared" si="523"/>
        <v>4685.5476884631398</v>
      </c>
      <c r="AX182" s="28">
        <f t="shared" si="523"/>
        <v>3346.8197774736714</v>
      </c>
      <c r="AY182" s="28">
        <f t="shared" si="523"/>
        <v>2390.5855553383367</v>
      </c>
      <c r="AZ182" s="28">
        <f t="shared" si="523"/>
        <v>1707.5611109559545</v>
      </c>
      <c r="BA182" s="28">
        <f t="shared" si="523"/>
        <v>1219.6865078256819</v>
      </c>
      <c r="BB182" s="28">
        <f t="shared" si="523"/>
        <v>871.2046484469156</v>
      </c>
      <c r="BC182" s="28">
        <f t="shared" si="523"/>
        <v>622.28903460493973</v>
      </c>
      <c r="BD182" s="28">
        <f t="shared" si="523"/>
        <v>444.49216757495691</v>
      </c>
      <c r="BF182" s="163"/>
      <c r="BG182" s="162">
        <v>400000</v>
      </c>
      <c r="BH182" s="58" t="s">
        <v>19</v>
      </c>
      <c r="BI182" s="28">
        <f>BI$127/10*$C182/(2+$E$12)</f>
        <v>9183.6734693877552</v>
      </c>
      <c r="BJ182" s="28">
        <f t="shared" ref="BJ182:BR182" si="524">BJ$127/10*$C182/(2+$E$12)</f>
        <v>6559.7667638483936</v>
      </c>
      <c r="BK182" s="28">
        <f t="shared" si="524"/>
        <v>4685.5476884631398</v>
      </c>
      <c r="BL182" s="28">
        <f t="shared" si="524"/>
        <v>3346.8197774736714</v>
      </c>
      <c r="BM182" s="28">
        <f t="shared" si="524"/>
        <v>2390.5855553383367</v>
      </c>
      <c r="BN182" s="28">
        <f t="shared" si="524"/>
        <v>1707.5611109559545</v>
      </c>
      <c r="BO182" s="28">
        <f t="shared" si="524"/>
        <v>1219.6865078256819</v>
      </c>
      <c r="BP182" s="28">
        <f t="shared" si="524"/>
        <v>871.2046484469156</v>
      </c>
      <c r="BQ182" s="28">
        <f t="shared" si="524"/>
        <v>622.28903460493973</v>
      </c>
      <c r="BR182" s="28">
        <f t="shared" si="524"/>
        <v>444.49216757495691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5233.2786509022599</v>
      </c>
      <c r="J183" s="28"/>
      <c r="K183" s="28"/>
      <c r="L183" s="28"/>
      <c r="M183" s="28"/>
      <c r="N183" s="28">
        <f>SUM(E182:N182)/10</f>
        <v>3103.1626723919749</v>
      </c>
      <c r="P183" s="163"/>
      <c r="Q183" s="162"/>
      <c r="R183" s="20" t="s">
        <v>22</v>
      </c>
      <c r="S183" s="28"/>
      <c r="T183" s="28"/>
      <c r="U183" s="28"/>
      <c r="V183" s="28"/>
      <c r="W183" s="28">
        <f>SUM(S182:W182)/5</f>
        <v>5233.2786509022599</v>
      </c>
      <c r="X183" s="28"/>
      <c r="Y183" s="28"/>
      <c r="Z183" s="28"/>
      <c r="AA183" s="28"/>
      <c r="AB183" s="28">
        <f>SUM(S182:AB182)/10</f>
        <v>3103.1626723919749</v>
      </c>
      <c r="AD183" s="163"/>
      <c r="AE183" s="162"/>
      <c r="AF183" s="20" t="s">
        <v>22</v>
      </c>
      <c r="AG183" s="28"/>
      <c r="AH183" s="28"/>
      <c r="AI183" s="28"/>
      <c r="AJ183" s="28"/>
      <c r="AK183" s="28">
        <f>SUM(AG182:AK182)/5</f>
        <v>5233.2786509022599</v>
      </c>
      <c r="AL183" s="28"/>
      <c r="AM183" s="28"/>
      <c r="AN183" s="28"/>
      <c r="AO183" s="28"/>
      <c r="AP183" s="28">
        <f>SUM(AG182:AP182)/10</f>
        <v>3103.1626723919749</v>
      </c>
      <c r="AR183" s="163"/>
      <c r="AS183" s="162"/>
      <c r="AT183" s="20" t="s">
        <v>22</v>
      </c>
      <c r="AU183" s="28"/>
      <c r="AV183" s="28"/>
      <c r="AW183" s="28"/>
      <c r="AX183" s="28"/>
      <c r="AY183" s="28">
        <f>SUM(AU182:AY182)/5</f>
        <v>5233.2786509022599</v>
      </c>
      <c r="AZ183" s="28"/>
      <c r="BA183" s="28"/>
      <c r="BB183" s="28"/>
      <c r="BC183" s="28"/>
      <c r="BD183" s="28">
        <f>SUM(AU182:BD182)/10</f>
        <v>3103.1626723919749</v>
      </c>
      <c r="BF183" s="163"/>
      <c r="BG183" s="162"/>
      <c r="BH183" s="20" t="s">
        <v>22</v>
      </c>
      <c r="BI183" s="28"/>
      <c r="BJ183" s="28"/>
      <c r="BK183" s="28"/>
      <c r="BL183" s="28"/>
      <c r="BM183" s="28">
        <f>SUM(BI182:BM182)/5</f>
        <v>5233.2786509022599</v>
      </c>
      <c r="BN183" s="28"/>
      <c r="BO183" s="28"/>
      <c r="BP183" s="28"/>
      <c r="BQ183" s="28"/>
      <c r="BR183" s="28">
        <f>SUM(BI182:BR182)/10</f>
        <v>3103.1626723919749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9183.6734693877552</v>
      </c>
      <c r="F184" s="28">
        <f t="shared" ref="F184:N184" si="525">F$128/10*$C182/(2+$E$12)</f>
        <v>15743.440233236148</v>
      </c>
      <c r="G184" s="28">
        <f t="shared" si="525"/>
        <v>20428.987921699281</v>
      </c>
      <c r="H184" s="28">
        <f t="shared" si="525"/>
        <v>23775.807699172965</v>
      </c>
      <c r="I184" s="28">
        <f t="shared" si="525"/>
        <v>26166.393254511295</v>
      </c>
      <c r="J184" s="28">
        <f t="shared" si="525"/>
        <v>27873.954365467253</v>
      </c>
      <c r="K184" s="28">
        <f t="shared" si="525"/>
        <v>29093.640873292923</v>
      </c>
      <c r="L184" s="28">
        <f t="shared" si="525"/>
        <v>29964.845521739804</v>
      </c>
      <c r="M184" s="28">
        <f t="shared" si="525"/>
        <v>30587.134556344834</v>
      </c>
      <c r="N184" s="28">
        <f t="shared" si="525"/>
        <v>31031.626723919821</v>
      </c>
      <c r="P184" s="163"/>
      <c r="Q184" s="162"/>
      <c r="R184" s="20" t="s">
        <v>52</v>
      </c>
      <c r="S184" s="28">
        <f>S$128/10*$C182/(2+$E$12)</f>
        <v>9183.6734693877552</v>
      </c>
      <c r="T184" s="28">
        <f t="shared" ref="T184:AB184" si="526">T$128/10*$C182/(2+$E$12)</f>
        <v>15743.440233236148</v>
      </c>
      <c r="U184" s="28">
        <f t="shared" si="526"/>
        <v>20428.987921699281</v>
      </c>
      <c r="V184" s="28">
        <f t="shared" si="526"/>
        <v>23775.807699172965</v>
      </c>
      <c r="W184" s="28">
        <f t="shared" si="526"/>
        <v>26166.393254511295</v>
      </c>
      <c r="X184" s="28">
        <f t="shared" si="526"/>
        <v>27873.954365467253</v>
      </c>
      <c r="Y184" s="28">
        <f t="shared" si="526"/>
        <v>29093.640873292923</v>
      </c>
      <c r="Z184" s="28">
        <f t="shared" si="526"/>
        <v>29964.845521739804</v>
      </c>
      <c r="AA184" s="28">
        <f t="shared" si="526"/>
        <v>30587.134556344834</v>
      </c>
      <c r="AB184" s="28">
        <f t="shared" si="526"/>
        <v>31031.626723919821</v>
      </c>
      <c r="AD184" s="163"/>
      <c r="AE184" s="162"/>
      <c r="AF184" s="20" t="s">
        <v>52</v>
      </c>
      <c r="AG184" s="28">
        <f>AG$128/10*$C182/(2+$E$12)</f>
        <v>9183.6734693877552</v>
      </c>
      <c r="AH184" s="28">
        <f t="shared" ref="AH184:AP184" si="527">AH$128/10*$C182/(2+$E$12)</f>
        <v>15743.440233236148</v>
      </c>
      <c r="AI184" s="28">
        <f t="shared" si="527"/>
        <v>20428.987921699281</v>
      </c>
      <c r="AJ184" s="28">
        <f t="shared" si="527"/>
        <v>23775.807699172965</v>
      </c>
      <c r="AK184" s="28">
        <f t="shared" si="527"/>
        <v>26166.393254511295</v>
      </c>
      <c r="AL184" s="28">
        <f t="shared" si="527"/>
        <v>27873.954365467253</v>
      </c>
      <c r="AM184" s="28">
        <f t="shared" si="527"/>
        <v>29093.640873292923</v>
      </c>
      <c r="AN184" s="28">
        <f t="shared" si="527"/>
        <v>29964.845521739804</v>
      </c>
      <c r="AO184" s="28">
        <f t="shared" si="527"/>
        <v>30587.134556344834</v>
      </c>
      <c r="AP184" s="28">
        <f t="shared" si="527"/>
        <v>31031.626723919821</v>
      </c>
      <c r="AR184" s="163"/>
      <c r="AS184" s="162"/>
      <c r="AT184" s="20" t="s">
        <v>52</v>
      </c>
      <c r="AU184" s="28">
        <f>AU$128/10*$C182/(2+$E$12)</f>
        <v>9183.6734693877552</v>
      </c>
      <c r="AV184" s="28">
        <f t="shared" ref="AV184:BD184" si="528">AV$128/10*$C182/(2+$E$12)</f>
        <v>15743.440233236148</v>
      </c>
      <c r="AW184" s="28">
        <f t="shared" si="528"/>
        <v>20428.987921699281</v>
      </c>
      <c r="AX184" s="28">
        <f t="shared" si="528"/>
        <v>23775.807699172965</v>
      </c>
      <c r="AY184" s="28">
        <f t="shared" si="528"/>
        <v>26166.393254511295</v>
      </c>
      <c r="AZ184" s="28">
        <f t="shared" si="528"/>
        <v>27873.954365467253</v>
      </c>
      <c r="BA184" s="28">
        <f t="shared" si="528"/>
        <v>29093.640873292923</v>
      </c>
      <c r="BB184" s="28">
        <f t="shared" si="528"/>
        <v>29964.845521739804</v>
      </c>
      <c r="BC184" s="28">
        <f t="shared" si="528"/>
        <v>30587.134556344834</v>
      </c>
      <c r="BD184" s="28">
        <f t="shared" si="528"/>
        <v>31031.626723919821</v>
      </c>
      <c r="BF184" s="163"/>
      <c r="BG184" s="162"/>
      <c r="BH184" s="20" t="s">
        <v>52</v>
      </c>
      <c r="BI184" s="28">
        <f>BI$128/10*$C182/(2+$E$12)</f>
        <v>9183.6734693877552</v>
      </c>
      <c r="BJ184" s="28">
        <f t="shared" ref="BJ184:BR184" si="529">BJ$128/10*$C182/(2+$E$12)</f>
        <v>15743.440233236148</v>
      </c>
      <c r="BK184" s="28">
        <f t="shared" si="529"/>
        <v>20428.987921699281</v>
      </c>
      <c r="BL184" s="28">
        <f t="shared" si="529"/>
        <v>23775.807699172965</v>
      </c>
      <c r="BM184" s="28">
        <f t="shared" si="529"/>
        <v>26166.393254511295</v>
      </c>
      <c r="BN184" s="28">
        <f t="shared" si="529"/>
        <v>27873.954365467253</v>
      </c>
      <c r="BO184" s="28">
        <f t="shared" si="529"/>
        <v>29093.640873292923</v>
      </c>
      <c r="BP184" s="28">
        <f t="shared" si="529"/>
        <v>29964.845521739804</v>
      </c>
      <c r="BQ184" s="28">
        <f t="shared" si="529"/>
        <v>30587.134556344834</v>
      </c>
      <c r="BR184" s="28">
        <f t="shared" si="529"/>
        <v>31031.626723919821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22959.183673469386</v>
      </c>
      <c r="F185" s="30">
        <f t="shared" ref="F185:N185" si="530">F$127/10*$C185/(2+$E$12)</f>
        <v>16399.416909620984</v>
      </c>
      <c r="G185" s="30">
        <f t="shared" si="530"/>
        <v>11713.869221157849</v>
      </c>
      <c r="H185" s="30">
        <f t="shared" si="530"/>
        <v>8367.0494436841782</v>
      </c>
      <c r="I185" s="30">
        <f t="shared" si="530"/>
        <v>5976.463888345841</v>
      </c>
      <c r="J185" s="30">
        <f t="shared" si="530"/>
        <v>4268.902777389887</v>
      </c>
      <c r="K185" s="30">
        <f t="shared" si="530"/>
        <v>3049.2162695642046</v>
      </c>
      <c r="L185" s="30">
        <f t="shared" si="530"/>
        <v>2178.011621117289</v>
      </c>
      <c r="M185" s="30">
        <f t="shared" si="530"/>
        <v>1555.7225865123494</v>
      </c>
      <c r="N185" s="30">
        <f t="shared" si="530"/>
        <v>1111.2304189373922</v>
      </c>
      <c r="P185" s="163"/>
      <c r="Q185" s="161">
        <v>1000000</v>
      </c>
      <c r="R185" s="16" t="s">
        <v>19</v>
      </c>
      <c r="S185" s="30">
        <f>S$127/10*$C185/(2+$E$12)</f>
        <v>22959.183673469386</v>
      </c>
      <c r="T185" s="30">
        <f t="shared" ref="T185:AB185" si="531">T$127/10*$C185/(2+$E$12)</f>
        <v>16399.416909620984</v>
      </c>
      <c r="U185" s="30">
        <f t="shared" si="531"/>
        <v>11713.869221157849</v>
      </c>
      <c r="V185" s="30">
        <f t="shared" si="531"/>
        <v>8367.0494436841782</v>
      </c>
      <c r="W185" s="30">
        <f t="shared" si="531"/>
        <v>5976.463888345841</v>
      </c>
      <c r="X185" s="30">
        <f t="shared" si="531"/>
        <v>4268.902777389887</v>
      </c>
      <c r="Y185" s="30">
        <f t="shared" si="531"/>
        <v>3049.2162695642046</v>
      </c>
      <c r="Z185" s="30">
        <f t="shared" si="531"/>
        <v>2178.011621117289</v>
      </c>
      <c r="AA185" s="30">
        <f t="shared" si="531"/>
        <v>1555.7225865123494</v>
      </c>
      <c r="AB185" s="30">
        <f t="shared" si="531"/>
        <v>1111.2304189373922</v>
      </c>
      <c r="AD185" s="163"/>
      <c r="AE185" s="161">
        <v>1000000</v>
      </c>
      <c r="AF185" s="16" t="s">
        <v>19</v>
      </c>
      <c r="AG185" s="30">
        <f>AG$127/10*$C185/(2+$E$12)</f>
        <v>22959.183673469386</v>
      </c>
      <c r="AH185" s="30">
        <f t="shared" ref="AH185:AP185" si="532">AH$127/10*$C185/(2+$E$12)</f>
        <v>16399.416909620984</v>
      </c>
      <c r="AI185" s="30">
        <f t="shared" si="532"/>
        <v>11713.869221157849</v>
      </c>
      <c r="AJ185" s="30">
        <f t="shared" si="532"/>
        <v>8367.0494436841782</v>
      </c>
      <c r="AK185" s="30">
        <f t="shared" si="532"/>
        <v>5976.463888345841</v>
      </c>
      <c r="AL185" s="30">
        <f t="shared" si="532"/>
        <v>4268.902777389887</v>
      </c>
      <c r="AM185" s="30">
        <f t="shared" si="532"/>
        <v>3049.2162695642046</v>
      </c>
      <c r="AN185" s="30">
        <f t="shared" si="532"/>
        <v>2178.011621117289</v>
      </c>
      <c r="AO185" s="30">
        <f t="shared" si="532"/>
        <v>1555.7225865123494</v>
      </c>
      <c r="AP185" s="30">
        <f t="shared" si="532"/>
        <v>1111.2304189373922</v>
      </c>
      <c r="AR185" s="163"/>
      <c r="AS185" s="161">
        <v>1000000</v>
      </c>
      <c r="AT185" s="16" t="s">
        <v>19</v>
      </c>
      <c r="AU185" s="30">
        <f>AU$127/10*$C185/(2+$E$12)</f>
        <v>22959.183673469386</v>
      </c>
      <c r="AV185" s="30">
        <f t="shared" ref="AV185:BD185" si="533">AV$127/10*$C185/(2+$E$12)</f>
        <v>16399.416909620984</v>
      </c>
      <c r="AW185" s="30">
        <f t="shared" si="533"/>
        <v>11713.869221157849</v>
      </c>
      <c r="AX185" s="30">
        <f t="shared" si="533"/>
        <v>8367.0494436841782</v>
      </c>
      <c r="AY185" s="30">
        <f t="shared" si="533"/>
        <v>5976.463888345841</v>
      </c>
      <c r="AZ185" s="30">
        <f t="shared" si="533"/>
        <v>4268.902777389887</v>
      </c>
      <c r="BA185" s="30">
        <f t="shared" si="533"/>
        <v>3049.2162695642046</v>
      </c>
      <c r="BB185" s="30">
        <f t="shared" si="533"/>
        <v>2178.011621117289</v>
      </c>
      <c r="BC185" s="30">
        <f t="shared" si="533"/>
        <v>1555.7225865123494</v>
      </c>
      <c r="BD185" s="30">
        <f t="shared" si="533"/>
        <v>1111.2304189373922</v>
      </c>
      <c r="BF185" s="163"/>
      <c r="BG185" s="161">
        <v>1000000</v>
      </c>
      <c r="BH185" s="16" t="s">
        <v>19</v>
      </c>
      <c r="BI185" s="30">
        <f>BI$127/10*$C185/(2+$E$12)</f>
        <v>22959.183673469386</v>
      </c>
      <c r="BJ185" s="30">
        <f t="shared" ref="BJ185:BR185" si="534">BJ$127/10*$C185/(2+$E$12)</f>
        <v>16399.416909620984</v>
      </c>
      <c r="BK185" s="30">
        <f t="shared" si="534"/>
        <v>11713.869221157849</v>
      </c>
      <c r="BL185" s="30">
        <f t="shared" si="534"/>
        <v>8367.0494436841782</v>
      </c>
      <c r="BM185" s="30">
        <f t="shared" si="534"/>
        <v>5976.463888345841</v>
      </c>
      <c r="BN185" s="30">
        <f t="shared" si="534"/>
        <v>4268.902777389887</v>
      </c>
      <c r="BO185" s="30">
        <f t="shared" si="534"/>
        <v>3049.2162695642046</v>
      </c>
      <c r="BP185" s="30">
        <f t="shared" si="534"/>
        <v>2178.011621117289</v>
      </c>
      <c r="BQ185" s="30">
        <f t="shared" si="534"/>
        <v>1555.7225865123494</v>
      </c>
      <c r="BR185" s="30">
        <f t="shared" si="534"/>
        <v>1111.2304189373922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13083.196627255647</v>
      </c>
      <c r="J186" s="30"/>
      <c r="K186" s="30"/>
      <c r="L186" s="30"/>
      <c r="M186" s="30"/>
      <c r="N186" s="30">
        <f>SUM(E185:N185)/10</f>
        <v>7757.906680979936</v>
      </c>
      <c r="P186" s="163"/>
      <c r="Q186" s="161"/>
      <c r="R186" s="16" t="s">
        <v>22</v>
      </c>
      <c r="S186" s="30"/>
      <c r="T186" s="30"/>
      <c r="U186" s="30"/>
      <c r="V186" s="30"/>
      <c r="W186" s="30">
        <f>SUM(S185:W185)/5</f>
        <v>13083.196627255647</v>
      </c>
      <c r="X186" s="30"/>
      <c r="Y186" s="30"/>
      <c r="Z186" s="30"/>
      <c r="AA186" s="30"/>
      <c r="AB186" s="30">
        <f>SUM(S185:AB185)/10</f>
        <v>7757.906680979936</v>
      </c>
      <c r="AD186" s="163"/>
      <c r="AE186" s="161"/>
      <c r="AF186" s="16" t="s">
        <v>22</v>
      </c>
      <c r="AG186" s="30"/>
      <c r="AH186" s="30"/>
      <c r="AI186" s="30"/>
      <c r="AJ186" s="30"/>
      <c r="AK186" s="30">
        <f>SUM(AG185:AK185)/5</f>
        <v>13083.196627255647</v>
      </c>
      <c r="AL186" s="30"/>
      <c r="AM186" s="30"/>
      <c r="AN186" s="30"/>
      <c r="AO186" s="30"/>
      <c r="AP186" s="30">
        <f>SUM(AG185:AP185)/10</f>
        <v>7757.906680979936</v>
      </c>
      <c r="AR186" s="163"/>
      <c r="AS186" s="161"/>
      <c r="AT186" s="16" t="s">
        <v>22</v>
      </c>
      <c r="AU186" s="30"/>
      <c r="AV186" s="30"/>
      <c r="AW186" s="30"/>
      <c r="AX186" s="30"/>
      <c r="AY186" s="30">
        <f>SUM(AU185:AY185)/5</f>
        <v>13083.196627255647</v>
      </c>
      <c r="AZ186" s="30"/>
      <c r="BA186" s="30"/>
      <c r="BB186" s="30"/>
      <c r="BC186" s="30"/>
      <c r="BD186" s="30">
        <f>SUM(AU185:BD185)/10</f>
        <v>7757.906680979936</v>
      </c>
      <c r="BF186" s="163"/>
      <c r="BG186" s="161"/>
      <c r="BH186" s="16" t="s">
        <v>22</v>
      </c>
      <c r="BI186" s="30"/>
      <c r="BJ186" s="30"/>
      <c r="BK186" s="30"/>
      <c r="BL186" s="30"/>
      <c r="BM186" s="30">
        <f>SUM(BI185:BM185)/5</f>
        <v>13083.196627255647</v>
      </c>
      <c r="BN186" s="30"/>
      <c r="BO186" s="30"/>
      <c r="BP186" s="30"/>
      <c r="BQ186" s="30"/>
      <c r="BR186" s="30">
        <f>SUM(BI185:BR185)/10</f>
        <v>7757.906680979936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22959.183673469386</v>
      </c>
      <c r="F187" s="30">
        <f t="shared" ref="F187:N187" si="535">F$128/10*$C185/(2+$E$12)</f>
        <v>39358.600583090367</v>
      </c>
      <c r="G187" s="30">
        <f t="shared" si="535"/>
        <v>51072.469804248205</v>
      </c>
      <c r="H187" s="30">
        <f t="shared" si="535"/>
        <v>59439.519247932411</v>
      </c>
      <c r="I187" s="30">
        <f t="shared" si="535"/>
        <v>65415.983136278235</v>
      </c>
      <c r="J187" s="30">
        <f t="shared" si="535"/>
        <v>69684.885913668128</v>
      </c>
      <c r="K187" s="30">
        <f t="shared" si="535"/>
        <v>72734.102183232302</v>
      </c>
      <c r="L187" s="30">
        <f t="shared" si="535"/>
        <v>74912.113804349516</v>
      </c>
      <c r="M187" s="30">
        <f t="shared" si="535"/>
        <v>76467.836390862096</v>
      </c>
      <c r="N187" s="30">
        <f t="shared" si="535"/>
        <v>77579.066809799551</v>
      </c>
      <c r="P187" s="163"/>
      <c r="Q187" s="161"/>
      <c r="R187" s="16" t="s">
        <v>52</v>
      </c>
      <c r="S187" s="30">
        <f>S$128/10*$C185/(2+$E$12)</f>
        <v>22959.183673469386</v>
      </c>
      <c r="T187" s="30">
        <f t="shared" ref="T187:AB187" si="536">T$128/10*$C185/(2+$E$12)</f>
        <v>39358.600583090367</v>
      </c>
      <c r="U187" s="30">
        <f t="shared" si="536"/>
        <v>51072.469804248205</v>
      </c>
      <c r="V187" s="30">
        <f t="shared" si="536"/>
        <v>59439.519247932411</v>
      </c>
      <c r="W187" s="30">
        <f t="shared" si="536"/>
        <v>65415.983136278235</v>
      </c>
      <c r="X187" s="30">
        <f t="shared" si="536"/>
        <v>69684.885913668128</v>
      </c>
      <c r="Y187" s="30">
        <f t="shared" si="536"/>
        <v>72734.102183232302</v>
      </c>
      <c r="Z187" s="30">
        <f t="shared" si="536"/>
        <v>74912.113804349516</v>
      </c>
      <c r="AA187" s="30">
        <f t="shared" si="536"/>
        <v>76467.836390862096</v>
      </c>
      <c r="AB187" s="30">
        <f t="shared" si="536"/>
        <v>77579.066809799551</v>
      </c>
      <c r="AD187" s="163"/>
      <c r="AE187" s="161"/>
      <c r="AF187" s="16" t="s">
        <v>52</v>
      </c>
      <c r="AG187" s="30">
        <f>AG$128/10*$C185/(2+$E$12)</f>
        <v>22959.183673469386</v>
      </c>
      <c r="AH187" s="30">
        <f t="shared" ref="AH187:AP187" si="537">AH$128/10*$C185/(2+$E$12)</f>
        <v>39358.600583090367</v>
      </c>
      <c r="AI187" s="30">
        <f t="shared" si="537"/>
        <v>51072.469804248205</v>
      </c>
      <c r="AJ187" s="30">
        <f t="shared" si="537"/>
        <v>59439.519247932411</v>
      </c>
      <c r="AK187" s="30">
        <f t="shared" si="537"/>
        <v>65415.983136278235</v>
      </c>
      <c r="AL187" s="30">
        <f t="shared" si="537"/>
        <v>69684.885913668128</v>
      </c>
      <c r="AM187" s="30">
        <f t="shared" si="537"/>
        <v>72734.102183232302</v>
      </c>
      <c r="AN187" s="30">
        <f t="shared" si="537"/>
        <v>74912.113804349516</v>
      </c>
      <c r="AO187" s="30">
        <f t="shared" si="537"/>
        <v>76467.836390862096</v>
      </c>
      <c r="AP187" s="30">
        <f t="shared" si="537"/>
        <v>77579.066809799551</v>
      </c>
      <c r="AR187" s="163"/>
      <c r="AS187" s="161"/>
      <c r="AT187" s="16" t="s">
        <v>52</v>
      </c>
      <c r="AU187" s="30">
        <f>AU$128/10*$C185/(2+$E$12)</f>
        <v>22959.183673469386</v>
      </c>
      <c r="AV187" s="30">
        <f t="shared" ref="AV187:BD187" si="538">AV$128/10*$C185/(2+$E$12)</f>
        <v>39358.600583090367</v>
      </c>
      <c r="AW187" s="30">
        <f t="shared" si="538"/>
        <v>51072.469804248205</v>
      </c>
      <c r="AX187" s="30">
        <f t="shared" si="538"/>
        <v>59439.519247932411</v>
      </c>
      <c r="AY187" s="30">
        <f t="shared" si="538"/>
        <v>65415.983136278235</v>
      </c>
      <c r="AZ187" s="30">
        <f t="shared" si="538"/>
        <v>69684.885913668128</v>
      </c>
      <c r="BA187" s="30">
        <f t="shared" si="538"/>
        <v>72734.102183232302</v>
      </c>
      <c r="BB187" s="30">
        <f t="shared" si="538"/>
        <v>74912.113804349516</v>
      </c>
      <c r="BC187" s="30">
        <f t="shared" si="538"/>
        <v>76467.836390862096</v>
      </c>
      <c r="BD187" s="30">
        <f t="shared" si="538"/>
        <v>77579.066809799551</v>
      </c>
      <c r="BF187" s="163"/>
      <c r="BG187" s="161"/>
      <c r="BH187" s="16" t="s">
        <v>52</v>
      </c>
      <c r="BI187" s="30">
        <f>BI$128/10*$C185/(2+$E$12)</f>
        <v>22959.183673469386</v>
      </c>
      <c r="BJ187" s="30">
        <f t="shared" ref="BJ187:BR187" si="539">BJ$128/10*$C185/(2+$E$12)</f>
        <v>39358.600583090367</v>
      </c>
      <c r="BK187" s="30">
        <f t="shared" si="539"/>
        <v>51072.469804248205</v>
      </c>
      <c r="BL187" s="30">
        <f t="shared" si="539"/>
        <v>59439.519247932411</v>
      </c>
      <c r="BM187" s="30">
        <f t="shared" si="539"/>
        <v>65415.983136278235</v>
      </c>
      <c r="BN187" s="30">
        <f t="shared" si="539"/>
        <v>69684.885913668128</v>
      </c>
      <c r="BO187" s="30">
        <f t="shared" si="539"/>
        <v>72734.102183232302</v>
      </c>
      <c r="BP187" s="30">
        <f t="shared" si="539"/>
        <v>74912.113804349516</v>
      </c>
      <c r="BQ187" s="30">
        <f t="shared" si="539"/>
        <v>76467.836390862096</v>
      </c>
      <c r="BR187" s="30">
        <f t="shared" si="539"/>
        <v>77579.066809799551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48214.285714285703</v>
      </c>
      <c r="F188" s="30">
        <f t="shared" ref="F188:N188" si="540">F$127/10*$C188/(2+$E$12)</f>
        <v>34438.775510204068</v>
      </c>
      <c r="G188" s="30">
        <f t="shared" si="540"/>
        <v>24599.125364431482</v>
      </c>
      <c r="H188" s="30">
        <f t="shared" si="540"/>
        <v>17570.803831736772</v>
      </c>
      <c r="I188" s="30">
        <f t="shared" si="540"/>
        <v>12550.574165526268</v>
      </c>
      <c r="J188" s="30">
        <f t="shared" si="540"/>
        <v>8964.6958325187625</v>
      </c>
      <c r="K188" s="30">
        <f t="shared" si="540"/>
        <v>6403.3541660848296</v>
      </c>
      <c r="L188" s="30">
        <f t="shared" si="540"/>
        <v>4573.8244043463064</v>
      </c>
      <c r="M188" s="30">
        <f t="shared" si="540"/>
        <v>3267.0174316759335</v>
      </c>
      <c r="N188" s="30">
        <f t="shared" si="540"/>
        <v>2333.5838797685237</v>
      </c>
      <c r="P188" s="163"/>
      <c r="Q188" s="161">
        <v>2100000</v>
      </c>
      <c r="R188" s="16" t="s">
        <v>19</v>
      </c>
      <c r="S188" s="30">
        <f>S$127/10*$C188/(2+$E$12)</f>
        <v>48214.285714285703</v>
      </c>
      <c r="T188" s="30">
        <f t="shared" ref="T188:AB188" si="541">T$127/10*$C188/(2+$E$12)</f>
        <v>34438.775510204068</v>
      </c>
      <c r="U188" s="30">
        <f t="shared" si="541"/>
        <v>24599.125364431482</v>
      </c>
      <c r="V188" s="30">
        <f t="shared" si="541"/>
        <v>17570.803831736772</v>
      </c>
      <c r="W188" s="30">
        <f t="shared" si="541"/>
        <v>12550.574165526268</v>
      </c>
      <c r="X188" s="30">
        <f t="shared" si="541"/>
        <v>8964.6958325187625</v>
      </c>
      <c r="Y188" s="30">
        <f t="shared" si="541"/>
        <v>6403.3541660848296</v>
      </c>
      <c r="Z188" s="30">
        <f t="shared" si="541"/>
        <v>4573.8244043463064</v>
      </c>
      <c r="AA188" s="30">
        <f t="shared" si="541"/>
        <v>3267.0174316759335</v>
      </c>
      <c r="AB188" s="30">
        <f t="shared" si="541"/>
        <v>2333.5838797685237</v>
      </c>
      <c r="AD188" s="163"/>
      <c r="AE188" s="161">
        <v>2100000</v>
      </c>
      <c r="AF188" s="16" t="s">
        <v>19</v>
      </c>
      <c r="AG188" s="30">
        <f>AG$127/10*$C188/(2+$E$12)</f>
        <v>48214.285714285703</v>
      </c>
      <c r="AH188" s="30">
        <f t="shared" ref="AH188:AP188" si="542">AH$127/10*$C188/(2+$E$12)</f>
        <v>34438.775510204068</v>
      </c>
      <c r="AI188" s="30">
        <f t="shared" si="542"/>
        <v>24599.125364431482</v>
      </c>
      <c r="AJ188" s="30">
        <f t="shared" si="542"/>
        <v>17570.803831736772</v>
      </c>
      <c r="AK188" s="30">
        <f t="shared" si="542"/>
        <v>12550.574165526268</v>
      </c>
      <c r="AL188" s="30">
        <f t="shared" si="542"/>
        <v>8964.6958325187625</v>
      </c>
      <c r="AM188" s="30">
        <f t="shared" si="542"/>
        <v>6403.3541660848296</v>
      </c>
      <c r="AN188" s="30">
        <f t="shared" si="542"/>
        <v>4573.8244043463064</v>
      </c>
      <c r="AO188" s="30">
        <f t="shared" si="542"/>
        <v>3267.0174316759335</v>
      </c>
      <c r="AP188" s="30">
        <f t="shared" si="542"/>
        <v>2333.5838797685237</v>
      </c>
      <c r="AR188" s="163"/>
      <c r="AS188" s="161">
        <v>2100000</v>
      </c>
      <c r="AT188" s="16" t="s">
        <v>19</v>
      </c>
      <c r="AU188" s="30">
        <f>AU$127/10*$C188/(2+$E$12)</f>
        <v>48214.285714285703</v>
      </c>
      <c r="AV188" s="30">
        <f t="shared" ref="AV188:BD188" si="543">AV$127/10*$C188/(2+$E$12)</f>
        <v>34438.775510204068</v>
      </c>
      <c r="AW188" s="30">
        <f t="shared" si="543"/>
        <v>24599.125364431482</v>
      </c>
      <c r="AX188" s="30">
        <f t="shared" si="543"/>
        <v>17570.803831736772</v>
      </c>
      <c r="AY188" s="30">
        <f t="shared" si="543"/>
        <v>12550.574165526268</v>
      </c>
      <c r="AZ188" s="30">
        <f t="shared" si="543"/>
        <v>8964.6958325187625</v>
      </c>
      <c r="BA188" s="30">
        <f t="shared" si="543"/>
        <v>6403.3541660848296</v>
      </c>
      <c r="BB188" s="30">
        <f t="shared" si="543"/>
        <v>4573.8244043463064</v>
      </c>
      <c r="BC188" s="30">
        <f t="shared" si="543"/>
        <v>3267.0174316759335</v>
      </c>
      <c r="BD188" s="30">
        <f t="shared" si="543"/>
        <v>2333.5838797685237</v>
      </c>
      <c r="BF188" s="163"/>
      <c r="BG188" s="161">
        <v>2100000</v>
      </c>
      <c r="BH188" s="16" t="s">
        <v>19</v>
      </c>
      <c r="BI188" s="30">
        <f>BI$127/10*$C188/(2+$E$12)</f>
        <v>48214.285714285703</v>
      </c>
      <c r="BJ188" s="30">
        <f t="shared" ref="BJ188:BR188" si="544">BJ$127/10*$C188/(2+$E$12)</f>
        <v>34438.775510204068</v>
      </c>
      <c r="BK188" s="30">
        <f t="shared" si="544"/>
        <v>24599.125364431482</v>
      </c>
      <c r="BL188" s="30">
        <f t="shared" si="544"/>
        <v>17570.803831736772</v>
      </c>
      <c r="BM188" s="30">
        <f t="shared" si="544"/>
        <v>12550.574165526268</v>
      </c>
      <c r="BN188" s="30">
        <f t="shared" si="544"/>
        <v>8964.6958325187625</v>
      </c>
      <c r="BO188" s="30">
        <f t="shared" si="544"/>
        <v>6403.3541660848296</v>
      </c>
      <c r="BP188" s="30">
        <f t="shared" si="544"/>
        <v>4573.8244043463064</v>
      </c>
      <c r="BQ188" s="30">
        <f t="shared" si="544"/>
        <v>3267.0174316759335</v>
      </c>
      <c r="BR188" s="30">
        <f t="shared" si="544"/>
        <v>2333.5838797685237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27474.712917236855</v>
      </c>
      <c r="J189" s="30"/>
      <c r="K189" s="30"/>
      <c r="L189" s="30"/>
      <c r="M189" s="30"/>
      <c r="N189" s="30">
        <f>SUM(E188:N188)/10</f>
        <v>16291.604030057866</v>
      </c>
      <c r="P189" s="163"/>
      <c r="Q189" s="161"/>
      <c r="R189" s="16" t="s">
        <v>22</v>
      </c>
      <c r="S189" s="30"/>
      <c r="T189" s="30"/>
      <c r="U189" s="30"/>
      <c r="V189" s="30"/>
      <c r="W189" s="30">
        <f>SUM(S188:W188)/5</f>
        <v>27474.712917236855</v>
      </c>
      <c r="X189" s="30"/>
      <c r="Y189" s="30"/>
      <c r="Z189" s="30"/>
      <c r="AA189" s="30"/>
      <c r="AB189" s="30">
        <f>SUM(S188:AB188)/10</f>
        <v>16291.604030057866</v>
      </c>
      <c r="AD189" s="163"/>
      <c r="AE189" s="161"/>
      <c r="AF189" s="16" t="s">
        <v>22</v>
      </c>
      <c r="AG189" s="30"/>
      <c r="AH189" s="30"/>
      <c r="AI189" s="30"/>
      <c r="AJ189" s="30"/>
      <c r="AK189" s="30">
        <f>SUM(AG188:AK188)/5</f>
        <v>27474.712917236855</v>
      </c>
      <c r="AL189" s="30"/>
      <c r="AM189" s="30"/>
      <c r="AN189" s="30"/>
      <c r="AO189" s="30"/>
      <c r="AP189" s="30">
        <f>SUM(AG188:AP188)/10</f>
        <v>16291.604030057866</v>
      </c>
      <c r="AR189" s="163"/>
      <c r="AS189" s="161"/>
      <c r="AT189" s="16" t="s">
        <v>22</v>
      </c>
      <c r="AU189" s="30"/>
      <c r="AV189" s="30"/>
      <c r="AW189" s="30"/>
      <c r="AX189" s="30"/>
      <c r="AY189" s="30">
        <f>SUM(AU188:AY188)/5</f>
        <v>27474.712917236855</v>
      </c>
      <c r="AZ189" s="30"/>
      <c r="BA189" s="30"/>
      <c r="BB189" s="30"/>
      <c r="BC189" s="30"/>
      <c r="BD189" s="30">
        <f>SUM(AU188:BD188)/10</f>
        <v>16291.604030057866</v>
      </c>
      <c r="BF189" s="163"/>
      <c r="BG189" s="161"/>
      <c r="BH189" s="16" t="s">
        <v>22</v>
      </c>
      <c r="BI189" s="30"/>
      <c r="BJ189" s="30"/>
      <c r="BK189" s="30"/>
      <c r="BL189" s="30"/>
      <c r="BM189" s="30">
        <f>SUM(BI188:BM188)/5</f>
        <v>27474.712917236855</v>
      </c>
      <c r="BN189" s="30"/>
      <c r="BO189" s="30"/>
      <c r="BP189" s="30"/>
      <c r="BQ189" s="30"/>
      <c r="BR189" s="30">
        <f>SUM(BI188:BR188)/10</f>
        <v>16291.604030057866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48214.285714285703</v>
      </c>
      <c r="F190" s="30">
        <f t="shared" ref="F190:N190" si="545">F$128/10*$C188/(2+$E$12)</f>
        <v>82653.061224489778</v>
      </c>
      <c r="G190" s="30">
        <f t="shared" si="545"/>
        <v>107252.18658892123</v>
      </c>
      <c r="H190" s="30">
        <f t="shared" si="545"/>
        <v>124822.99042065805</v>
      </c>
      <c r="I190" s="30">
        <f t="shared" si="545"/>
        <v>137373.56458618431</v>
      </c>
      <c r="J190" s="30">
        <f t="shared" si="545"/>
        <v>146338.26041870308</v>
      </c>
      <c r="K190" s="30">
        <f t="shared" si="545"/>
        <v>152741.61458478784</v>
      </c>
      <c r="L190" s="30">
        <f t="shared" si="545"/>
        <v>157315.43898913398</v>
      </c>
      <c r="M190" s="30">
        <f t="shared" si="545"/>
        <v>160582.4564208104</v>
      </c>
      <c r="N190" s="30">
        <f t="shared" si="545"/>
        <v>162916.04030057904</v>
      </c>
      <c r="P190" s="163"/>
      <c r="Q190" s="161"/>
      <c r="R190" s="16" t="s">
        <v>52</v>
      </c>
      <c r="S190" s="30">
        <f>S$128/10*$C188/(2+$E$12)</f>
        <v>48214.285714285703</v>
      </c>
      <c r="T190" s="30">
        <f t="shared" ref="T190:AB190" si="546">T$128/10*$C188/(2+$E$12)</f>
        <v>82653.061224489778</v>
      </c>
      <c r="U190" s="30">
        <f t="shared" si="546"/>
        <v>107252.18658892123</v>
      </c>
      <c r="V190" s="30">
        <f t="shared" si="546"/>
        <v>124822.99042065805</v>
      </c>
      <c r="W190" s="30">
        <f t="shared" si="546"/>
        <v>137373.56458618431</v>
      </c>
      <c r="X190" s="30">
        <f t="shared" si="546"/>
        <v>146338.26041870308</v>
      </c>
      <c r="Y190" s="30">
        <f t="shared" si="546"/>
        <v>152741.61458478784</v>
      </c>
      <c r="Z190" s="30">
        <f t="shared" si="546"/>
        <v>157315.43898913398</v>
      </c>
      <c r="AA190" s="30">
        <f t="shared" si="546"/>
        <v>160582.4564208104</v>
      </c>
      <c r="AB190" s="30">
        <f t="shared" si="546"/>
        <v>162916.04030057904</v>
      </c>
      <c r="AD190" s="163"/>
      <c r="AE190" s="161"/>
      <c r="AF190" s="16" t="s">
        <v>52</v>
      </c>
      <c r="AG190" s="30">
        <f>AG$128/10*$C188/(2+$E$12)</f>
        <v>48214.285714285703</v>
      </c>
      <c r="AH190" s="30">
        <f t="shared" ref="AH190:AP190" si="547">AH$128/10*$C188/(2+$E$12)</f>
        <v>82653.061224489778</v>
      </c>
      <c r="AI190" s="30">
        <f t="shared" si="547"/>
        <v>107252.18658892123</v>
      </c>
      <c r="AJ190" s="30">
        <f t="shared" si="547"/>
        <v>124822.99042065805</v>
      </c>
      <c r="AK190" s="30">
        <f t="shared" si="547"/>
        <v>137373.56458618431</v>
      </c>
      <c r="AL190" s="30">
        <f t="shared" si="547"/>
        <v>146338.26041870308</v>
      </c>
      <c r="AM190" s="30">
        <f t="shared" si="547"/>
        <v>152741.61458478784</v>
      </c>
      <c r="AN190" s="30">
        <f t="shared" si="547"/>
        <v>157315.43898913398</v>
      </c>
      <c r="AO190" s="30">
        <f t="shared" si="547"/>
        <v>160582.4564208104</v>
      </c>
      <c r="AP190" s="30">
        <f t="shared" si="547"/>
        <v>162916.04030057904</v>
      </c>
      <c r="AR190" s="163"/>
      <c r="AS190" s="161"/>
      <c r="AT190" s="16" t="s">
        <v>52</v>
      </c>
      <c r="AU190" s="30">
        <f>AU$128/10*$C188/(2+$E$12)</f>
        <v>48214.285714285703</v>
      </c>
      <c r="AV190" s="30">
        <f t="shared" ref="AV190:BD190" si="548">AV$128/10*$C188/(2+$E$12)</f>
        <v>82653.061224489778</v>
      </c>
      <c r="AW190" s="30">
        <f t="shared" si="548"/>
        <v>107252.18658892123</v>
      </c>
      <c r="AX190" s="30">
        <f t="shared" si="548"/>
        <v>124822.99042065805</v>
      </c>
      <c r="AY190" s="30">
        <f t="shared" si="548"/>
        <v>137373.56458618431</v>
      </c>
      <c r="AZ190" s="30">
        <f t="shared" si="548"/>
        <v>146338.26041870308</v>
      </c>
      <c r="BA190" s="30">
        <f t="shared" si="548"/>
        <v>152741.61458478784</v>
      </c>
      <c r="BB190" s="30">
        <f t="shared" si="548"/>
        <v>157315.43898913398</v>
      </c>
      <c r="BC190" s="30">
        <f t="shared" si="548"/>
        <v>160582.4564208104</v>
      </c>
      <c r="BD190" s="30">
        <f t="shared" si="548"/>
        <v>162916.04030057904</v>
      </c>
      <c r="BF190" s="163"/>
      <c r="BG190" s="161"/>
      <c r="BH190" s="16" t="s">
        <v>52</v>
      </c>
      <c r="BI190" s="30">
        <f>BI$128/10*$C188/(2+$E$12)</f>
        <v>48214.285714285703</v>
      </c>
      <c r="BJ190" s="30">
        <f t="shared" ref="BJ190:BR190" si="549">BJ$128/10*$C188/(2+$E$12)</f>
        <v>82653.061224489778</v>
      </c>
      <c r="BK190" s="30">
        <f t="shared" si="549"/>
        <v>107252.18658892123</v>
      </c>
      <c r="BL190" s="30">
        <f t="shared" si="549"/>
        <v>124822.99042065805</v>
      </c>
      <c r="BM190" s="30">
        <f t="shared" si="549"/>
        <v>137373.56458618431</v>
      </c>
      <c r="BN190" s="30">
        <f t="shared" si="549"/>
        <v>146338.26041870308</v>
      </c>
      <c r="BO190" s="30">
        <f t="shared" si="549"/>
        <v>152741.61458478784</v>
      </c>
      <c r="BP190" s="30">
        <f t="shared" si="549"/>
        <v>157315.43898913398</v>
      </c>
      <c r="BQ190" s="30">
        <f t="shared" si="549"/>
        <v>160582.4564208104</v>
      </c>
      <c r="BR190" s="30">
        <f t="shared" si="549"/>
        <v>162916.04030057904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1098.9795918367345</v>
      </c>
      <c r="F191" s="28">
        <f t="shared" ref="F191:N191" si="550">F155+F167+F179</f>
        <v>791.10787172011646</v>
      </c>
      <c r="G191" s="28">
        <f t="shared" si="550"/>
        <v>571.1995002082466</v>
      </c>
      <c r="H191" s="28">
        <f t="shared" si="550"/>
        <v>414.12209198548214</v>
      </c>
      <c r="I191" s="28">
        <f t="shared" si="550"/>
        <v>301.92394325493626</v>
      </c>
      <c r="J191" s="28">
        <f t="shared" si="550"/>
        <v>221.78240844740347</v>
      </c>
      <c r="K191" s="28">
        <f t="shared" si="550"/>
        <v>164.53845501345148</v>
      </c>
      <c r="L191" s="28">
        <f t="shared" si="550"/>
        <v>123.64991684634296</v>
      </c>
      <c r="M191" s="28">
        <f t="shared" si="550"/>
        <v>94.443818155550971</v>
      </c>
      <c r="N191" s="28">
        <f t="shared" si="550"/>
        <v>73.582319090699627</v>
      </c>
      <c r="P191" s="163" t="s">
        <v>18</v>
      </c>
      <c r="Q191" s="162">
        <v>20000</v>
      </c>
      <c r="R191" s="58" t="s">
        <v>19</v>
      </c>
      <c r="S191" s="28">
        <f>S155+S167+S179</f>
        <v>1098.9795918367345</v>
      </c>
      <c r="T191" s="28">
        <f t="shared" ref="T191:AB191" si="551">T155+T167+T179</f>
        <v>791.10787172011646</v>
      </c>
      <c r="U191" s="28">
        <f t="shared" si="551"/>
        <v>571.1995002082466</v>
      </c>
      <c r="V191" s="28">
        <f t="shared" si="551"/>
        <v>414.12209198548214</v>
      </c>
      <c r="W191" s="28">
        <f t="shared" si="551"/>
        <v>301.92394325493626</v>
      </c>
      <c r="X191" s="28">
        <f t="shared" si="551"/>
        <v>221.78240844740347</v>
      </c>
      <c r="Y191" s="28">
        <f t="shared" si="551"/>
        <v>164.53845501345148</v>
      </c>
      <c r="Z191" s="28">
        <f t="shared" si="551"/>
        <v>123.64991684634296</v>
      </c>
      <c r="AA191" s="28">
        <f t="shared" si="551"/>
        <v>94.443818155550971</v>
      </c>
      <c r="AB191" s="28">
        <f t="shared" si="551"/>
        <v>73.582319090699627</v>
      </c>
      <c r="AD191" s="163" t="s">
        <v>18</v>
      </c>
      <c r="AE191" s="162">
        <v>20000</v>
      </c>
      <c r="AF191" s="58" t="s">
        <v>19</v>
      </c>
      <c r="AG191" s="28">
        <f>AG155+AG167+AG179</f>
        <v>1098.9795918367345</v>
      </c>
      <c r="AH191" s="28">
        <f t="shared" ref="AH191:AP191" si="552">AH155+AH167+AH179</f>
        <v>791.10787172011646</v>
      </c>
      <c r="AI191" s="28">
        <f t="shared" si="552"/>
        <v>571.1995002082466</v>
      </c>
      <c r="AJ191" s="28">
        <f t="shared" si="552"/>
        <v>414.12209198548214</v>
      </c>
      <c r="AK191" s="28">
        <f t="shared" si="552"/>
        <v>301.92394325493626</v>
      </c>
      <c r="AL191" s="28">
        <f t="shared" si="552"/>
        <v>221.78240844740347</v>
      </c>
      <c r="AM191" s="28">
        <f t="shared" si="552"/>
        <v>164.53845501345148</v>
      </c>
      <c r="AN191" s="28">
        <f t="shared" si="552"/>
        <v>123.64991684634296</v>
      </c>
      <c r="AO191" s="28">
        <f t="shared" si="552"/>
        <v>94.443818155550971</v>
      </c>
      <c r="AP191" s="28">
        <f t="shared" si="552"/>
        <v>73.582319090699627</v>
      </c>
      <c r="AR191" s="163" t="s">
        <v>18</v>
      </c>
      <c r="AS191" s="162">
        <v>20000</v>
      </c>
      <c r="AT191" s="58" t="s">
        <v>19</v>
      </c>
      <c r="AU191" s="28">
        <f>AU155+AU167+AU179</f>
        <v>1098.9795918367345</v>
      </c>
      <c r="AV191" s="28">
        <f t="shared" ref="AV191:BD191" si="553">AV155+AV167+AV179</f>
        <v>791.10787172011646</v>
      </c>
      <c r="AW191" s="28">
        <f t="shared" si="553"/>
        <v>571.1995002082466</v>
      </c>
      <c r="AX191" s="28">
        <f t="shared" si="553"/>
        <v>414.12209198548214</v>
      </c>
      <c r="AY191" s="28">
        <f t="shared" si="553"/>
        <v>301.92394325493626</v>
      </c>
      <c r="AZ191" s="28">
        <f t="shared" si="553"/>
        <v>221.78240844740347</v>
      </c>
      <c r="BA191" s="28">
        <f t="shared" si="553"/>
        <v>164.53845501345148</v>
      </c>
      <c r="BB191" s="28">
        <f t="shared" si="553"/>
        <v>123.64991684634296</v>
      </c>
      <c r="BC191" s="28">
        <f t="shared" si="553"/>
        <v>94.443818155550971</v>
      </c>
      <c r="BD191" s="28">
        <f t="shared" si="553"/>
        <v>73.582319090699627</v>
      </c>
      <c r="BF191" s="163" t="s">
        <v>18</v>
      </c>
      <c r="BG191" s="162">
        <v>20000</v>
      </c>
      <c r="BH191" s="58" t="s">
        <v>19</v>
      </c>
      <c r="BI191" s="28">
        <f>BI155+BI167+BI179</f>
        <v>1098.9795918367345</v>
      </c>
      <c r="BJ191" s="28">
        <f t="shared" ref="BJ191:BR191" si="554">BJ155+BJ167+BJ179</f>
        <v>791.10787172011646</v>
      </c>
      <c r="BK191" s="28">
        <f t="shared" si="554"/>
        <v>571.1995002082466</v>
      </c>
      <c r="BL191" s="28">
        <f t="shared" si="554"/>
        <v>414.12209198548214</v>
      </c>
      <c r="BM191" s="28">
        <f t="shared" si="554"/>
        <v>301.92394325493626</v>
      </c>
      <c r="BN191" s="28">
        <f t="shared" si="554"/>
        <v>221.78240844740347</v>
      </c>
      <c r="BO191" s="28">
        <f t="shared" si="554"/>
        <v>164.53845501345148</v>
      </c>
      <c r="BP191" s="28">
        <f t="shared" si="554"/>
        <v>123.64991684634296</v>
      </c>
      <c r="BQ191" s="28">
        <f t="shared" si="554"/>
        <v>94.443818155550971</v>
      </c>
      <c r="BR191" s="28">
        <f t="shared" si="554"/>
        <v>73.582319090699627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635.46659980110314</v>
      </c>
      <c r="J192" s="28"/>
      <c r="K192" s="28"/>
      <c r="L192" s="28"/>
      <c r="M192" s="28"/>
      <c r="N192" s="28">
        <f>SUM(E191:N191)/10</f>
        <v>385.53299165589641</v>
      </c>
      <c r="P192" s="163"/>
      <c r="Q192" s="162"/>
      <c r="R192" s="20" t="s">
        <v>22</v>
      </c>
      <c r="S192" s="28"/>
      <c r="T192" s="28"/>
      <c r="U192" s="28"/>
      <c r="V192" s="28"/>
      <c r="W192" s="29">
        <f>SUM(S191:W191)/5</f>
        <v>635.46659980110314</v>
      </c>
      <c r="X192" s="28"/>
      <c r="Y192" s="28"/>
      <c r="Z192" s="28"/>
      <c r="AA192" s="28"/>
      <c r="AB192" s="28">
        <f>SUM(S191:AB191)/10</f>
        <v>385.53299165589641</v>
      </c>
      <c r="AD192" s="163"/>
      <c r="AE192" s="162"/>
      <c r="AF192" s="20" t="s">
        <v>22</v>
      </c>
      <c r="AG192" s="28"/>
      <c r="AH192" s="28"/>
      <c r="AI192" s="28"/>
      <c r="AJ192" s="28"/>
      <c r="AK192" s="29">
        <f>SUM(AG191:AK191)/5</f>
        <v>635.46659980110314</v>
      </c>
      <c r="AL192" s="28"/>
      <c r="AM192" s="28"/>
      <c r="AN192" s="28"/>
      <c r="AO192" s="28"/>
      <c r="AP192" s="28">
        <f>SUM(AG191:AP191)/10</f>
        <v>385.53299165589641</v>
      </c>
      <c r="AR192" s="163"/>
      <c r="AS192" s="162"/>
      <c r="AT192" s="20" t="s">
        <v>22</v>
      </c>
      <c r="AU192" s="28"/>
      <c r="AV192" s="28"/>
      <c r="AW192" s="28"/>
      <c r="AX192" s="28"/>
      <c r="AY192" s="29">
        <f>SUM(AU191:AY191)/5</f>
        <v>635.46659980110314</v>
      </c>
      <c r="AZ192" s="28"/>
      <c r="BA192" s="28"/>
      <c r="BB192" s="28"/>
      <c r="BC192" s="28"/>
      <c r="BD192" s="28">
        <f>SUM(AU191:BD191)/10</f>
        <v>385.53299165589641</v>
      </c>
      <c r="BF192" s="163"/>
      <c r="BG192" s="162"/>
      <c r="BH192" s="20" t="s">
        <v>22</v>
      </c>
      <c r="BI192" s="28"/>
      <c r="BJ192" s="28"/>
      <c r="BK192" s="28"/>
      <c r="BL192" s="28"/>
      <c r="BM192" s="29">
        <f>SUM(BI191:BM191)/5</f>
        <v>635.46659980110314</v>
      </c>
      <c r="BN192" s="28"/>
      <c r="BO192" s="28"/>
      <c r="BP192" s="28"/>
      <c r="BQ192" s="28"/>
      <c r="BR192" s="28">
        <f>SUM(BI191:BR191)/10</f>
        <v>385.53299165589641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1098.9795918367345</v>
      </c>
      <c r="F193" s="28">
        <f t="shared" ref="F193:N194" si="555">F157+F169+F181</f>
        <v>1890.0874635568509</v>
      </c>
      <c r="G193" s="28">
        <f t="shared" si="555"/>
        <v>2461.2869637650974</v>
      </c>
      <c r="H193" s="28">
        <f t="shared" si="555"/>
        <v>2875.4090557505797</v>
      </c>
      <c r="I193" s="29">
        <f t="shared" si="555"/>
        <v>3177.3329990055163</v>
      </c>
      <c r="J193" s="28">
        <f t="shared" si="555"/>
        <v>3399.1154074529195</v>
      </c>
      <c r="K193" s="28">
        <f t="shared" si="555"/>
        <v>3563.6538624663708</v>
      </c>
      <c r="L193" s="28">
        <f t="shared" si="555"/>
        <v>3687.3037793127114</v>
      </c>
      <c r="M193" s="28">
        <f t="shared" si="555"/>
        <v>3781.7475974682675</v>
      </c>
      <c r="N193" s="28">
        <f t="shared" si="555"/>
        <v>3855.3299165589688</v>
      </c>
      <c r="P193" s="163"/>
      <c r="Q193" s="162"/>
      <c r="R193" s="20" t="s">
        <v>52</v>
      </c>
      <c r="S193" s="28">
        <f>S157+S169+S181</f>
        <v>1098.9795918367345</v>
      </c>
      <c r="T193" s="28">
        <f t="shared" ref="T193:AB194" si="556">T157+T169+T181</f>
        <v>1890.0874635568509</v>
      </c>
      <c r="U193" s="28">
        <f t="shared" si="556"/>
        <v>2461.2869637650974</v>
      </c>
      <c r="V193" s="28">
        <f t="shared" si="556"/>
        <v>2875.4090557505797</v>
      </c>
      <c r="W193" s="29">
        <f t="shared" si="556"/>
        <v>3177.3329990055163</v>
      </c>
      <c r="X193" s="28">
        <f t="shared" si="556"/>
        <v>3399.1154074529195</v>
      </c>
      <c r="Y193" s="28">
        <f t="shared" si="556"/>
        <v>3563.6538624663708</v>
      </c>
      <c r="Z193" s="28">
        <f t="shared" si="556"/>
        <v>3687.3037793127114</v>
      </c>
      <c r="AA193" s="28">
        <f t="shared" si="556"/>
        <v>3781.7475974682675</v>
      </c>
      <c r="AB193" s="28">
        <f t="shared" si="556"/>
        <v>3855.3299165589688</v>
      </c>
      <c r="AD193" s="163"/>
      <c r="AE193" s="162"/>
      <c r="AF193" s="20" t="s">
        <v>52</v>
      </c>
      <c r="AG193" s="28">
        <f>AG157+AG169+AG181</f>
        <v>1098.9795918367345</v>
      </c>
      <c r="AH193" s="28">
        <f t="shared" ref="AH193:AP194" si="557">AH157+AH169+AH181</f>
        <v>1890.0874635568509</v>
      </c>
      <c r="AI193" s="28">
        <f t="shared" si="557"/>
        <v>2461.2869637650974</v>
      </c>
      <c r="AJ193" s="28">
        <f t="shared" si="557"/>
        <v>2875.4090557505797</v>
      </c>
      <c r="AK193" s="29">
        <f t="shared" si="557"/>
        <v>3177.3329990055163</v>
      </c>
      <c r="AL193" s="28">
        <f t="shared" si="557"/>
        <v>3399.1154074529195</v>
      </c>
      <c r="AM193" s="28">
        <f t="shared" si="557"/>
        <v>3563.6538624663708</v>
      </c>
      <c r="AN193" s="28">
        <f t="shared" si="557"/>
        <v>3687.3037793127114</v>
      </c>
      <c r="AO193" s="28">
        <f t="shared" si="557"/>
        <v>3781.7475974682675</v>
      </c>
      <c r="AP193" s="28">
        <f t="shared" si="557"/>
        <v>3855.3299165589688</v>
      </c>
      <c r="AR193" s="163"/>
      <c r="AS193" s="162"/>
      <c r="AT193" s="20" t="s">
        <v>52</v>
      </c>
      <c r="AU193" s="28">
        <f>AU157+AU169+AU181</f>
        <v>1098.9795918367345</v>
      </c>
      <c r="AV193" s="28">
        <f t="shared" ref="AV193:BD194" si="558">AV157+AV169+AV181</f>
        <v>1890.0874635568509</v>
      </c>
      <c r="AW193" s="28">
        <f t="shared" si="558"/>
        <v>2461.2869637650974</v>
      </c>
      <c r="AX193" s="28">
        <f t="shared" si="558"/>
        <v>2875.4090557505797</v>
      </c>
      <c r="AY193" s="29">
        <f t="shared" si="558"/>
        <v>3177.3329990055163</v>
      </c>
      <c r="AZ193" s="28">
        <f t="shared" si="558"/>
        <v>3399.1154074529195</v>
      </c>
      <c r="BA193" s="28">
        <f t="shared" si="558"/>
        <v>3563.6538624663708</v>
      </c>
      <c r="BB193" s="28">
        <f t="shared" si="558"/>
        <v>3687.3037793127114</v>
      </c>
      <c r="BC193" s="28">
        <f t="shared" si="558"/>
        <v>3781.7475974682675</v>
      </c>
      <c r="BD193" s="28">
        <f t="shared" si="558"/>
        <v>3855.3299165589688</v>
      </c>
      <c r="BF193" s="163"/>
      <c r="BG193" s="162"/>
      <c r="BH193" s="20" t="s">
        <v>52</v>
      </c>
      <c r="BI193" s="28">
        <f>BI157+BI169+BI181</f>
        <v>1098.9795918367345</v>
      </c>
      <c r="BJ193" s="28">
        <f t="shared" ref="BJ193:BR194" si="559">BJ157+BJ169+BJ181</f>
        <v>1890.0874635568509</v>
      </c>
      <c r="BK193" s="28">
        <f t="shared" si="559"/>
        <v>2461.2869637650974</v>
      </c>
      <c r="BL193" s="28">
        <f t="shared" si="559"/>
        <v>2875.4090557505797</v>
      </c>
      <c r="BM193" s="29">
        <f t="shared" si="559"/>
        <v>3177.3329990055163</v>
      </c>
      <c r="BN193" s="28">
        <f t="shared" si="559"/>
        <v>3399.1154074529195</v>
      </c>
      <c r="BO193" s="28">
        <f t="shared" si="559"/>
        <v>3563.6538624663708</v>
      </c>
      <c r="BP193" s="28">
        <f t="shared" si="559"/>
        <v>3687.3037793127114</v>
      </c>
      <c r="BQ193" s="28">
        <f t="shared" si="559"/>
        <v>3781.7475974682675</v>
      </c>
      <c r="BR193" s="28">
        <f t="shared" si="559"/>
        <v>3855.3299165589688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21979.591836734689</v>
      </c>
      <c r="F194" s="28">
        <f t="shared" si="555"/>
        <v>15822.157434402328</v>
      </c>
      <c r="G194" s="28">
        <f t="shared" si="555"/>
        <v>11423.990004164933</v>
      </c>
      <c r="H194" s="28">
        <f t="shared" si="555"/>
        <v>8282.4418397096433</v>
      </c>
      <c r="I194" s="28">
        <f t="shared" si="555"/>
        <v>6038.4788650987266</v>
      </c>
      <c r="J194" s="28">
        <f t="shared" si="555"/>
        <v>4435.6481689480697</v>
      </c>
      <c r="K194" s="28">
        <f t="shared" si="555"/>
        <v>3290.7691002690299</v>
      </c>
      <c r="L194" s="28">
        <f t="shared" si="555"/>
        <v>2472.9983369268593</v>
      </c>
      <c r="M194" s="28">
        <f t="shared" si="555"/>
        <v>1888.8763631110191</v>
      </c>
      <c r="N194" s="28">
        <f t="shared" si="555"/>
        <v>1471.6463818139928</v>
      </c>
      <c r="P194" s="163"/>
      <c r="Q194" s="162">
        <v>400000</v>
      </c>
      <c r="R194" s="58" t="s">
        <v>19</v>
      </c>
      <c r="S194" s="28">
        <f>S158+S170+S182</f>
        <v>21979.591836734689</v>
      </c>
      <c r="T194" s="28">
        <f t="shared" si="556"/>
        <v>15822.157434402328</v>
      </c>
      <c r="U194" s="28">
        <f t="shared" si="556"/>
        <v>11423.990004164933</v>
      </c>
      <c r="V194" s="28">
        <f t="shared" si="556"/>
        <v>8282.4418397096433</v>
      </c>
      <c r="W194" s="28">
        <f t="shared" si="556"/>
        <v>6038.4788650987266</v>
      </c>
      <c r="X194" s="28">
        <f t="shared" si="556"/>
        <v>4435.6481689480697</v>
      </c>
      <c r="Y194" s="28">
        <f t="shared" si="556"/>
        <v>3290.7691002690299</v>
      </c>
      <c r="Z194" s="28">
        <f t="shared" si="556"/>
        <v>2472.9983369268593</v>
      </c>
      <c r="AA194" s="28">
        <f t="shared" si="556"/>
        <v>1888.8763631110191</v>
      </c>
      <c r="AB194" s="28">
        <f t="shared" si="556"/>
        <v>1471.6463818139928</v>
      </c>
      <c r="AD194" s="163"/>
      <c r="AE194" s="162">
        <v>400000</v>
      </c>
      <c r="AF194" s="58" t="s">
        <v>19</v>
      </c>
      <c r="AG194" s="28">
        <f>AG158+AG170+AG182</f>
        <v>21979.591836734689</v>
      </c>
      <c r="AH194" s="28">
        <f t="shared" si="557"/>
        <v>15822.157434402328</v>
      </c>
      <c r="AI194" s="28">
        <f t="shared" si="557"/>
        <v>11423.990004164933</v>
      </c>
      <c r="AJ194" s="28">
        <f t="shared" si="557"/>
        <v>8282.4418397096433</v>
      </c>
      <c r="AK194" s="28">
        <f t="shared" si="557"/>
        <v>6038.4788650987266</v>
      </c>
      <c r="AL194" s="28">
        <f t="shared" si="557"/>
        <v>4435.6481689480697</v>
      </c>
      <c r="AM194" s="28">
        <f t="shared" si="557"/>
        <v>3290.7691002690299</v>
      </c>
      <c r="AN194" s="28">
        <f t="shared" si="557"/>
        <v>2472.9983369268593</v>
      </c>
      <c r="AO194" s="28">
        <f t="shared" si="557"/>
        <v>1888.8763631110191</v>
      </c>
      <c r="AP194" s="28">
        <f t="shared" si="557"/>
        <v>1471.6463818139928</v>
      </c>
      <c r="AR194" s="163"/>
      <c r="AS194" s="162">
        <v>400000</v>
      </c>
      <c r="AT194" s="58" t="s">
        <v>19</v>
      </c>
      <c r="AU194" s="28">
        <f>AU158+AU170+AU182</f>
        <v>21979.591836734689</v>
      </c>
      <c r="AV194" s="28">
        <f t="shared" si="558"/>
        <v>15822.157434402328</v>
      </c>
      <c r="AW194" s="28">
        <f t="shared" si="558"/>
        <v>11423.990004164933</v>
      </c>
      <c r="AX194" s="28">
        <f t="shared" si="558"/>
        <v>8282.4418397096433</v>
      </c>
      <c r="AY194" s="28">
        <f t="shared" si="558"/>
        <v>6038.4788650987266</v>
      </c>
      <c r="AZ194" s="28">
        <f t="shared" si="558"/>
        <v>4435.6481689480697</v>
      </c>
      <c r="BA194" s="28">
        <f t="shared" si="558"/>
        <v>3290.7691002690299</v>
      </c>
      <c r="BB194" s="28">
        <f t="shared" si="558"/>
        <v>2472.9983369268593</v>
      </c>
      <c r="BC194" s="28">
        <f t="shared" si="558"/>
        <v>1888.8763631110191</v>
      </c>
      <c r="BD194" s="28">
        <f t="shared" si="558"/>
        <v>1471.6463818139928</v>
      </c>
      <c r="BF194" s="163"/>
      <c r="BG194" s="162">
        <v>400000</v>
      </c>
      <c r="BH194" s="58" t="s">
        <v>19</v>
      </c>
      <c r="BI194" s="28">
        <f>BI158+BI170+BI182</f>
        <v>21979.591836734689</v>
      </c>
      <c r="BJ194" s="28">
        <f t="shared" si="559"/>
        <v>15822.157434402328</v>
      </c>
      <c r="BK194" s="28">
        <f t="shared" si="559"/>
        <v>11423.990004164933</v>
      </c>
      <c r="BL194" s="28">
        <f t="shared" si="559"/>
        <v>8282.4418397096433</v>
      </c>
      <c r="BM194" s="28">
        <f t="shared" si="559"/>
        <v>6038.4788650987266</v>
      </c>
      <c r="BN194" s="28">
        <f t="shared" si="559"/>
        <v>4435.6481689480697</v>
      </c>
      <c r="BO194" s="28">
        <f t="shared" si="559"/>
        <v>3290.7691002690299</v>
      </c>
      <c r="BP194" s="28">
        <f t="shared" si="559"/>
        <v>2472.9983369268593</v>
      </c>
      <c r="BQ194" s="28">
        <f t="shared" si="559"/>
        <v>1888.8763631110191</v>
      </c>
      <c r="BR194" s="28">
        <f t="shared" si="559"/>
        <v>1471.6463818139928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12709.331996022063</v>
      </c>
      <c r="J195" s="28"/>
      <c r="K195" s="28"/>
      <c r="L195" s="28"/>
      <c r="M195" s="28"/>
      <c r="N195" s="28">
        <f>SUM(E194:N194)/10</f>
        <v>7710.6598331179284</v>
      </c>
      <c r="P195" s="163"/>
      <c r="Q195" s="162"/>
      <c r="R195" s="20" t="s">
        <v>22</v>
      </c>
      <c r="S195" s="28"/>
      <c r="T195" s="28"/>
      <c r="U195" s="28"/>
      <c r="V195" s="28"/>
      <c r="W195" s="29">
        <f>SUM(S194:W194)/5</f>
        <v>12709.331996022063</v>
      </c>
      <c r="X195" s="28"/>
      <c r="Y195" s="28"/>
      <c r="Z195" s="28"/>
      <c r="AA195" s="28"/>
      <c r="AB195" s="28">
        <f>SUM(S194:AB194)/10</f>
        <v>7710.6598331179284</v>
      </c>
      <c r="AD195" s="163"/>
      <c r="AE195" s="162"/>
      <c r="AF195" s="20" t="s">
        <v>22</v>
      </c>
      <c r="AG195" s="28"/>
      <c r="AH195" s="28"/>
      <c r="AI195" s="28"/>
      <c r="AJ195" s="28"/>
      <c r="AK195" s="29">
        <f>SUM(AG194:AK194)/5</f>
        <v>12709.331996022063</v>
      </c>
      <c r="AL195" s="28"/>
      <c r="AM195" s="28"/>
      <c r="AN195" s="28"/>
      <c r="AO195" s="28"/>
      <c r="AP195" s="28">
        <f>SUM(AG194:AP194)/10</f>
        <v>7710.6598331179284</v>
      </c>
      <c r="AR195" s="163"/>
      <c r="AS195" s="162"/>
      <c r="AT195" s="20" t="s">
        <v>22</v>
      </c>
      <c r="AU195" s="28"/>
      <c r="AV195" s="28"/>
      <c r="AW195" s="28"/>
      <c r="AX195" s="28"/>
      <c r="AY195" s="29">
        <f>SUM(AU194:AY194)/5</f>
        <v>12709.331996022063</v>
      </c>
      <c r="AZ195" s="28"/>
      <c r="BA195" s="28"/>
      <c r="BB195" s="28"/>
      <c r="BC195" s="28"/>
      <c r="BD195" s="28">
        <f>SUM(AU194:BD194)/10</f>
        <v>7710.6598331179284</v>
      </c>
      <c r="BF195" s="163"/>
      <c r="BG195" s="162"/>
      <c r="BH195" s="20" t="s">
        <v>22</v>
      </c>
      <c r="BI195" s="28"/>
      <c r="BJ195" s="28"/>
      <c r="BK195" s="28"/>
      <c r="BL195" s="28"/>
      <c r="BM195" s="29">
        <f>SUM(BI194:BM194)/5</f>
        <v>12709.331996022063</v>
      </c>
      <c r="BN195" s="28"/>
      <c r="BO195" s="28"/>
      <c r="BP195" s="28"/>
      <c r="BQ195" s="28"/>
      <c r="BR195" s="28">
        <f>SUM(BI194:BR194)/10</f>
        <v>7710.6598331179284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21979.591836734689</v>
      </c>
      <c r="F196" s="28">
        <f t="shared" ref="F196:N197" si="560">F160+F172+F184</f>
        <v>37801.749271137014</v>
      </c>
      <c r="G196" s="28">
        <f t="shared" si="560"/>
        <v>49225.739275301945</v>
      </c>
      <c r="H196" s="28">
        <f t="shared" si="560"/>
        <v>57508.181115011597</v>
      </c>
      <c r="I196" s="29">
        <f t="shared" si="560"/>
        <v>63546.659980110329</v>
      </c>
      <c r="J196" s="28">
        <f t="shared" si="560"/>
        <v>67982.308149058401</v>
      </c>
      <c r="K196" s="28">
        <f t="shared" si="560"/>
        <v>71273.077249327413</v>
      </c>
      <c r="L196" s="28">
        <f t="shared" si="560"/>
        <v>73746.075586254243</v>
      </c>
      <c r="M196" s="28">
        <f t="shared" si="560"/>
        <v>75634.95194936535</v>
      </c>
      <c r="N196" s="28">
        <f t="shared" si="560"/>
        <v>77106.598331179353</v>
      </c>
      <c r="P196" s="163"/>
      <c r="Q196" s="162"/>
      <c r="R196" s="20" t="s">
        <v>52</v>
      </c>
      <c r="S196" s="28">
        <f>S160+S172+S184</f>
        <v>21979.591836734689</v>
      </c>
      <c r="T196" s="28">
        <f t="shared" ref="T196:AB197" si="561">T160+T172+T184</f>
        <v>37801.749271137014</v>
      </c>
      <c r="U196" s="28">
        <f t="shared" si="561"/>
        <v>49225.739275301945</v>
      </c>
      <c r="V196" s="28">
        <f t="shared" si="561"/>
        <v>57508.181115011597</v>
      </c>
      <c r="W196" s="29">
        <f t="shared" si="561"/>
        <v>63546.659980110329</v>
      </c>
      <c r="X196" s="28">
        <f t="shared" si="561"/>
        <v>67982.308149058401</v>
      </c>
      <c r="Y196" s="28">
        <f t="shared" si="561"/>
        <v>71273.077249327413</v>
      </c>
      <c r="Z196" s="28">
        <f t="shared" si="561"/>
        <v>73746.075586254243</v>
      </c>
      <c r="AA196" s="28">
        <f t="shared" si="561"/>
        <v>75634.95194936535</v>
      </c>
      <c r="AB196" s="28">
        <f t="shared" si="561"/>
        <v>77106.598331179353</v>
      </c>
      <c r="AD196" s="163"/>
      <c r="AE196" s="162"/>
      <c r="AF196" s="20" t="s">
        <v>52</v>
      </c>
      <c r="AG196" s="28">
        <f>AG160+AG172+AG184</f>
        <v>21979.591836734689</v>
      </c>
      <c r="AH196" s="28">
        <f t="shared" ref="AH196:AP197" si="562">AH160+AH172+AH184</f>
        <v>37801.749271137014</v>
      </c>
      <c r="AI196" s="28">
        <f t="shared" si="562"/>
        <v>49225.739275301945</v>
      </c>
      <c r="AJ196" s="28">
        <f t="shared" si="562"/>
        <v>57508.181115011597</v>
      </c>
      <c r="AK196" s="29">
        <f t="shared" si="562"/>
        <v>63546.659980110329</v>
      </c>
      <c r="AL196" s="28">
        <f t="shared" si="562"/>
        <v>67982.308149058401</v>
      </c>
      <c r="AM196" s="28">
        <f t="shared" si="562"/>
        <v>71273.077249327413</v>
      </c>
      <c r="AN196" s="28">
        <f t="shared" si="562"/>
        <v>73746.075586254243</v>
      </c>
      <c r="AO196" s="28">
        <f t="shared" si="562"/>
        <v>75634.95194936535</v>
      </c>
      <c r="AP196" s="28">
        <f t="shared" si="562"/>
        <v>77106.598331179353</v>
      </c>
      <c r="AR196" s="163"/>
      <c r="AS196" s="162"/>
      <c r="AT196" s="20" t="s">
        <v>52</v>
      </c>
      <c r="AU196" s="28">
        <f>AU160+AU172+AU184</f>
        <v>21979.591836734689</v>
      </c>
      <c r="AV196" s="28">
        <f t="shared" ref="AV196:BD197" si="563">AV160+AV172+AV184</f>
        <v>37801.749271137014</v>
      </c>
      <c r="AW196" s="28">
        <f t="shared" si="563"/>
        <v>49225.739275301945</v>
      </c>
      <c r="AX196" s="28">
        <f t="shared" si="563"/>
        <v>57508.181115011597</v>
      </c>
      <c r="AY196" s="29">
        <f t="shared" si="563"/>
        <v>63546.659980110329</v>
      </c>
      <c r="AZ196" s="28">
        <f t="shared" si="563"/>
        <v>67982.308149058401</v>
      </c>
      <c r="BA196" s="28">
        <f t="shared" si="563"/>
        <v>71273.077249327413</v>
      </c>
      <c r="BB196" s="28">
        <f t="shared" si="563"/>
        <v>73746.075586254243</v>
      </c>
      <c r="BC196" s="28">
        <f t="shared" si="563"/>
        <v>75634.95194936535</v>
      </c>
      <c r="BD196" s="28">
        <f t="shared" si="563"/>
        <v>77106.598331179353</v>
      </c>
      <c r="BF196" s="163"/>
      <c r="BG196" s="162"/>
      <c r="BH196" s="20" t="s">
        <v>52</v>
      </c>
      <c r="BI196" s="28">
        <f>BI160+BI172+BI184</f>
        <v>21979.591836734689</v>
      </c>
      <c r="BJ196" s="28">
        <f t="shared" ref="BJ196:BR197" si="564">BJ160+BJ172+BJ184</f>
        <v>37801.749271137014</v>
      </c>
      <c r="BK196" s="28">
        <f t="shared" si="564"/>
        <v>49225.739275301945</v>
      </c>
      <c r="BL196" s="28">
        <f t="shared" si="564"/>
        <v>57508.181115011597</v>
      </c>
      <c r="BM196" s="29">
        <f t="shared" si="564"/>
        <v>63546.659980110329</v>
      </c>
      <c r="BN196" s="28">
        <f t="shared" si="564"/>
        <v>67982.308149058401</v>
      </c>
      <c r="BO196" s="28">
        <f t="shared" si="564"/>
        <v>71273.077249327413</v>
      </c>
      <c r="BP196" s="28">
        <f t="shared" si="564"/>
        <v>73746.075586254243</v>
      </c>
      <c r="BQ196" s="28">
        <f t="shared" si="564"/>
        <v>75634.95194936535</v>
      </c>
      <c r="BR196" s="28">
        <f t="shared" si="564"/>
        <v>77106.598331179353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54948.979591836724</v>
      </c>
      <c r="F197" s="30">
        <f t="shared" si="560"/>
        <v>39555.393586005826</v>
      </c>
      <c r="G197" s="30">
        <f t="shared" si="560"/>
        <v>28559.97501041233</v>
      </c>
      <c r="H197" s="30">
        <f t="shared" si="560"/>
        <v>20706.104599274109</v>
      </c>
      <c r="I197" s="30">
        <f t="shared" si="560"/>
        <v>15096.197162746814</v>
      </c>
      <c r="J197" s="30">
        <f t="shared" si="560"/>
        <v>11089.120422370173</v>
      </c>
      <c r="K197" s="30">
        <f t="shared" si="560"/>
        <v>8226.9227506725729</v>
      </c>
      <c r="L197" s="30">
        <f t="shared" si="560"/>
        <v>6182.4958423171483</v>
      </c>
      <c r="M197" s="30">
        <f t="shared" si="560"/>
        <v>4722.1909077775481</v>
      </c>
      <c r="N197" s="30">
        <f t="shared" si="560"/>
        <v>3679.1159545349815</v>
      </c>
      <c r="P197" s="163"/>
      <c r="Q197" s="161">
        <v>1000000</v>
      </c>
      <c r="R197" s="16" t="s">
        <v>19</v>
      </c>
      <c r="S197" s="30">
        <f>S161+S173+S185</f>
        <v>54948.979591836724</v>
      </c>
      <c r="T197" s="30">
        <f t="shared" si="561"/>
        <v>39555.393586005826</v>
      </c>
      <c r="U197" s="30">
        <f t="shared" si="561"/>
        <v>28559.97501041233</v>
      </c>
      <c r="V197" s="30">
        <f t="shared" si="561"/>
        <v>20706.104599274109</v>
      </c>
      <c r="W197" s="30">
        <f t="shared" si="561"/>
        <v>15096.197162746814</v>
      </c>
      <c r="X197" s="30">
        <f t="shared" si="561"/>
        <v>11089.120422370173</v>
      </c>
      <c r="Y197" s="30">
        <f t="shared" si="561"/>
        <v>8226.9227506725729</v>
      </c>
      <c r="Z197" s="30">
        <f t="shared" si="561"/>
        <v>6182.4958423171483</v>
      </c>
      <c r="AA197" s="30">
        <f t="shared" si="561"/>
        <v>4722.1909077775481</v>
      </c>
      <c r="AB197" s="30">
        <f t="shared" si="561"/>
        <v>3679.1159545349815</v>
      </c>
      <c r="AD197" s="163"/>
      <c r="AE197" s="161">
        <v>1000000</v>
      </c>
      <c r="AF197" s="16" t="s">
        <v>19</v>
      </c>
      <c r="AG197" s="30">
        <f>AG161+AG173+AG185</f>
        <v>54948.979591836724</v>
      </c>
      <c r="AH197" s="30">
        <f t="shared" si="562"/>
        <v>39555.393586005826</v>
      </c>
      <c r="AI197" s="30">
        <f t="shared" si="562"/>
        <v>28559.97501041233</v>
      </c>
      <c r="AJ197" s="30">
        <f t="shared" si="562"/>
        <v>20706.104599274109</v>
      </c>
      <c r="AK197" s="30">
        <f t="shared" si="562"/>
        <v>15096.197162746814</v>
      </c>
      <c r="AL197" s="30">
        <f t="shared" si="562"/>
        <v>11089.120422370173</v>
      </c>
      <c r="AM197" s="30">
        <f t="shared" si="562"/>
        <v>8226.9227506725729</v>
      </c>
      <c r="AN197" s="30">
        <f t="shared" si="562"/>
        <v>6182.4958423171483</v>
      </c>
      <c r="AO197" s="30">
        <f t="shared" si="562"/>
        <v>4722.1909077775481</v>
      </c>
      <c r="AP197" s="30">
        <f t="shared" si="562"/>
        <v>3679.1159545349815</v>
      </c>
      <c r="AR197" s="163"/>
      <c r="AS197" s="161">
        <v>1000000</v>
      </c>
      <c r="AT197" s="16" t="s">
        <v>19</v>
      </c>
      <c r="AU197" s="30">
        <f>AU161+AU173+AU185</f>
        <v>54948.979591836724</v>
      </c>
      <c r="AV197" s="30">
        <f t="shared" si="563"/>
        <v>39555.393586005826</v>
      </c>
      <c r="AW197" s="30">
        <f t="shared" si="563"/>
        <v>28559.97501041233</v>
      </c>
      <c r="AX197" s="30">
        <f t="shared" si="563"/>
        <v>20706.104599274109</v>
      </c>
      <c r="AY197" s="30">
        <f t="shared" si="563"/>
        <v>15096.197162746814</v>
      </c>
      <c r="AZ197" s="30">
        <f t="shared" si="563"/>
        <v>11089.120422370173</v>
      </c>
      <c r="BA197" s="30">
        <f t="shared" si="563"/>
        <v>8226.9227506725729</v>
      </c>
      <c r="BB197" s="30">
        <f t="shared" si="563"/>
        <v>6182.4958423171483</v>
      </c>
      <c r="BC197" s="30">
        <f t="shared" si="563"/>
        <v>4722.1909077775481</v>
      </c>
      <c r="BD197" s="30">
        <f t="shared" si="563"/>
        <v>3679.1159545349815</v>
      </c>
      <c r="BF197" s="163"/>
      <c r="BG197" s="161">
        <v>1000000</v>
      </c>
      <c r="BH197" s="16" t="s">
        <v>19</v>
      </c>
      <c r="BI197" s="30">
        <f>BI161+BI173+BI185</f>
        <v>54948.979591836724</v>
      </c>
      <c r="BJ197" s="30">
        <f t="shared" si="564"/>
        <v>39555.393586005826</v>
      </c>
      <c r="BK197" s="30">
        <f t="shared" si="564"/>
        <v>28559.97501041233</v>
      </c>
      <c r="BL197" s="30">
        <f t="shared" si="564"/>
        <v>20706.104599274109</v>
      </c>
      <c r="BM197" s="30">
        <f t="shared" si="564"/>
        <v>15096.197162746814</v>
      </c>
      <c r="BN197" s="30">
        <f t="shared" si="564"/>
        <v>11089.120422370173</v>
      </c>
      <c r="BO197" s="30">
        <f t="shared" si="564"/>
        <v>8226.9227506725729</v>
      </c>
      <c r="BP197" s="30">
        <f t="shared" si="564"/>
        <v>6182.4958423171483</v>
      </c>
      <c r="BQ197" s="30">
        <f t="shared" si="564"/>
        <v>4722.1909077775481</v>
      </c>
      <c r="BR197" s="30">
        <f t="shared" si="564"/>
        <v>3679.1159545349815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31773.329990055161</v>
      </c>
      <c r="J198" s="30"/>
      <c r="K198" s="30"/>
      <c r="L198" s="30"/>
      <c r="M198" s="30"/>
      <c r="N198" s="30">
        <f>SUM(E197:N197)/10</f>
        <v>19276.649582794824</v>
      </c>
      <c r="P198" s="163"/>
      <c r="Q198" s="161"/>
      <c r="R198" s="16" t="s">
        <v>22</v>
      </c>
      <c r="S198" s="30"/>
      <c r="T198" s="30"/>
      <c r="U198" s="30"/>
      <c r="V198" s="30"/>
      <c r="W198" s="31">
        <f>SUM(S197:W197)/5</f>
        <v>31773.329990055161</v>
      </c>
      <c r="X198" s="30"/>
      <c r="Y198" s="30"/>
      <c r="Z198" s="30"/>
      <c r="AA198" s="30"/>
      <c r="AB198" s="30">
        <f>SUM(S197:AB197)/10</f>
        <v>19276.649582794824</v>
      </c>
      <c r="AD198" s="163"/>
      <c r="AE198" s="161"/>
      <c r="AF198" s="16" t="s">
        <v>22</v>
      </c>
      <c r="AG198" s="30"/>
      <c r="AH198" s="30"/>
      <c r="AI198" s="30"/>
      <c r="AJ198" s="30"/>
      <c r="AK198" s="31">
        <f>SUM(AG197:AK197)/5</f>
        <v>31773.329990055161</v>
      </c>
      <c r="AL198" s="30"/>
      <c r="AM198" s="30"/>
      <c r="AN198" s="30"/>
      <c r="AO198" s="30"/>
      <c r="AP198" s="30">
        <f>SUM(AG197:AP197)/10</f>
        <v>19276.649582794824</v>
      </c>
      <c r="AR198" s="163"/>
      <c r="AS198" s="161"/>
      <c r="AT198" s="16" t="s">
        <v>22</v>
      </c>
      <c r="AU198" s="30"/>
      <c r="AV198" s="30"/>
      <c r="AW198" s="30"/>
      <c r="AX198" s="30"/>
      <c r="AY198" s="31">
        <f>SUM(AU197:AY197)/5</f>
        <v>31773.329990055161</v>
      </c>
      <c r="AZ198" s="30"/>
      <c r="BA198" s="30"/>
      <c r="BB198" s="30"/>
      <c r="BC198" s="30"/>
      <c r="BD198" s="30">
        <f>SUM(AU197:BD197)/10</f>
        <v>19276.649582794824</v>
      </c>
      <c r="BF198" s="163"/>
      <c r="BG198" s="161"/>
      <c r="BH198" s="16" t="s">
        <v>22</v>
      </c>
      <c r="BI198" s="30"/>
      <c r="BJ198" s="30"/>
      <c r="BK198" s="30"/>
      <c r="BL198" s="30"/>
      <c r="BM198" s="31">
        <f>SUM(BI197:BM197)/5</f>
        <v>31773.329990055161</v>
      </c>
      <c r="BN198" s="30"/>
      <c r="BO198" s="30"/>
      <c r="BP198" s="30"/>
      <c r="BQ198" s="30"/>
      <c r="BR198" s="30">
        <f>SUM(BI197:BR197)/10</f>
        <v>19276.649582794824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54948.979591836724</v>
      </c>
      <c r="F199" s="30">
        <f t="shared" ref="F199:N200" si="565">F163+F175+F187</f>
        <v>94504.373177842557</v>
      </c>
      <c r="G199" s="30">
        <f t="shared" si="565"/>
        <v>123064.34818825487</v>
      </c>
      <c r="H199" s="30">
        <f t="shared" si="565"/>
        <v>143770.45278752901</v>
      </c>
      <c r="I199" s="31">
        <f t="shared" si="565"/>
        <v>158866.64995027581</v>
      </c>
      <c r="J199" s="30">
        <f t="shared" si="565"/>
        <v>169955.77037264599</v>
      </c>
      <c r="K199" s="30">
        <f t="shared" si="565"/>
        <v>178182.69312331855</v>
      </c>
      <c r="L199" s="30">
        <f t="shared" si="565"/>
        <v>184365.18896563561</v>
      </c>
      <c r="M199" s="30">
        <f t="shared" si="565"/>
        <v>189087.37987341336</v>
      </c>
      <c r="N199" s="30">
        <f t="shared" si="565"/>
        <v>192766.49582794841</v>
      </c>
      <c r="P199" s="163"/>
      <c r="Q199" s="161"/>
      <c r="R199" s="16" t="s">
        <v>52</v>
      </c>
      <c r="S199" s="30">
        <f>S163+S175+S187</f>
        <v>54948.979591836724</v>
      </c>
      <c r="T199" s="30">
        <f t="shared" ref="T199:AB200" si="566">T163+T175+T187</f>
        <v>94504.373177842557</v>
      </c>
      <c r="U199" s="30">
        <f t="shared" si="566"/>
        <v>123064.34818825487</v>
      </c>
      <c r="V199" s="30">
        <f t="shared" si="566"/>
        <v>143770.45278752901</v>
      </c>
      <c r="W199" s="31">
        <f t="shared" si="566"/>
        <v>158866.64995027581</v>
      </c>
      <c r="X199" s="30">
        <f t="shared" si="566"/>
        <v>169955.77037264599</v>
      </c>
      <c r="Y199" s="30">
        <f t="shared" si="566"/>
        <v>178182.69312331855</v>
      </c>
      <c r="Z199" s="30">
        <f t="shared" si="566"/>
        <v>184365.18896563561</v>
      </c>
      <c r="AA199" s="30">
        <f t="shared" si="566"/>
        <v>189087.37987341336</v>
      </c>
      <c r="AB199" s="30">
        <f t="shared" si="566"/>
        <v>192766.49582794841</v>
      </c>
      <c r="AD199" s="163"/>
      <c r="AE199" s="161"/>
      <c r="AF199" s="16" t="s">
        <v>52</v>
      </c>
      <c r="AG199" s="30">
        <f>AG163+AG175+AG187</f>
        <v>54948.979591836724</v>
      </c>
      <c r="AH199" s="30">
        <f t="shared" ref="AH199:AP200" si="567">AH163+AH175+AH187</f>
        <v>94504.373177842557</v>
      </c>
      <c r="AI199" s="30">
        <f t="shared" si="567"/>
        <v>123064.34818825487</v>
      </c>
      <c r="AJ199" s="30">
        <f t="shared" si="567"/>
        <v>143770.45278752901</v>
      </c>
      <c r="AK199" s="31">
        <f t="shared" si="567"/>
        <v>158866.64995027581</v>
      </c>
      <c r="AL199" s="30">
        <f t="shared" si="567"/>
        <v>169955.77037264599</v>
      </c>
      <c r="AM199" s="30">
        <f t="shared" si="567"/>
        <v>178182.69312331855</v>
      </c>
      <c r="AN199" s="30">
        <f t="shared" si="567"/>
        <v>184365.18896563561</v>
      </c>
      <c r="AO199" s="30">
        <f t="shared" si="567"/>
        <v>189087.37987341336</v>
      </c>
      <c r="AP199" s="30">
        <f t="shared" si="567"/>
        <v>192766.49582794841</v>
      </c>
      <c r="AR199" s="163"/>
      <c r="AS199" s="161"/>
      <c r="AT199" s="16" t="s">
        <v>52</v>
      </c>
      <c r="AU199" s="30">
        <f>AU163+AU175+AU187</f>
        <v>54948.979591836724</v>
      </c>
      <c r="AV199" s="30">
        <f t="shared" ref="AV199:BD200" si="568">AV163+AV175+AV187</f>
        <v>94504.373177842557</v>
      </c>
      <c r="AW199" s="30">
        <f t="shared" si="568"/>
        <v>123064.34818825487</v>
      </c>
      <c r="AX199" s="30">
        <f t="shared" si="568"/>
        <v>143770.45278752901</v>
      </c>
      <c r="AY199" s="31">
        <f t="shared" si="568"/>
        <v>158866.64995027581</v>
      </c>
      <c r="AZ199" s="30">
        <f t="shared" si="568"/>
        <v>169955.77037264599</v>
      </c>
      <c r="BA199" s="30">
        <f t="shared" si="568"/>
        <v>178182.69312331855</v>
      </c>
      <c r="BB199" s="30">
        <f t="shared" si="568"/>
        <v>184365.18896563561</v>
      </c>
      <c r="BC199" s="30">
        <f t="shared" si="568"/>
        <v>189087.37987341336</v>
      </c>
      <c r="BD199" s="30">
        <f t="shared" si="568"/>
        <v>192766.49582794841</v>
      </c>
      <c r="BF199" s="163"/>
      <c r="BG199" s="161"/>
      <c r="BH199" s="16" t="s">
        <v>52</v>
      </c>
      <c r="BI199" s="30">
        <f>BI163+BI175+BI187</f>
        <v>54948.979591836724</v>
      </c>
      <c r="BJ199" s="30">
        <f t="shared" ref="BJ199:BR200" si="569">BJ163+BJ175+BJ187</f>
        <v>94504.373177842557</v>
      </c>
      <c r="BK199" s="30">
        <f t="shared" si="569"/>
        <v>123064.34818825487</v>
      </c>
      <c r="BL199" s="30">
        <f t="shared" si="569"/>
        <v>143770.45278752901</v>
      </c>
      <c r="BM199" s="31">
        <f t="shared" si="569"/>
        <v>158866.64995027581</v>
      </c>
      <c r="BN199" s="30">
        <f t="shared" si="569"/>
        <v>169955.77037264599</v>
      </c>
      <c r="BO199" s="30">
        <f t="shared" si="569"/>
        <v>178182.69312331855</v>
      </c>
      <c r="BP199" s="30">
        <f t="shared" si="569"/>
        <v>184365.18896563561</v>
      </c>
      <c r="BQ199" s="30">
        <f t="shared" si="569"/>
        <v>189087.37987341336</v>
      </c>
      <c r="BR199" s="30">
        <f t="shared" si="569"/>
        <v>192766.49582794841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115392.85714285713</v>
      </c>
      <c r="F200" s="30">
        <f t="shared" si="565"/>
        <v>83066.326530612219</v>
      </c>
      <c r="G200" s="30">
        <f t="shared" si="565"/>
        <v>59975.947521865892</v>
      </c>
      <c r="H200" s="30">
        <f t="shared" si="565"/>
        <v>43482.819658475622</v>
      </c>
      <c r="I200" s="30">
        <f t="shared" si="565"/>
        <v>31702.014041768311</v>
      </c>
      <c r="J200" s="30">
        <f t="shared" si="565"/>
        <v>23287.152886977361</v>
      </c>
      <c r="K200" s="30">
        <f t="shared" si="565"/>
        <v>17276.537776412406</v>
      </c>
      <c r="L200" s="30">
        <f t="shared" si="565"/>
        <v>12983.241268866012</v>
      </c>
      <c r="M200" s="30">
        <f t="shared" si="565"/>
        <v>9916.6009063328511</v>
      </c>
      <c r="N200" s="30">
        <f t="shared" si="565"/>
        <v>7726.1435045234612</v>
      </c>
      <c r="P200" s="163"/>
      <c r="Q200" s="161">
        <v>2100000</v>
      </c>
      <c r="R200" s="16" t="s">
        <v>19</v>
      </c>
      <c r="S200" s="30">
        <f>S164+S176+S188</f>
        <v>115392.85714285713</v>
      </c>
      <c r="T200" s="30">
        <f t="shared" si="566"/>
        <v>83066.326530612219</v>
      </c>
      <c r="U200" s="30">
        <f t="shared" si="566"/>
        <v>59975.947521865892</v>
      </c>
      <c r="V200" s="30">
        <f t="shared" si="566"/>
        <v>43482.819658475622</v>
      </c>
      <c r="W200" s="30">
        <f t="shared" si="566"/>
        <v>31702.014041768311</v>
      </c>
      <c r="X200" s="30">
        <f t="shared" si="566"/>
        <v>23287.152886977361</v>
      </c>
      <c r="Y200" s="30">
        <f t="shared" si="566"/>
        <v>17276.537776412406</v>
      </c>
      <c r="Z200" s="30">
        <f t="shared" si="566"/>
        <v>12983.241268866012</v>
      </c>
      <c r="AA200" s="30">
        <f t="shared" si="566"/>
        <v>9916.6009063328511</v>
      </c>
      <c r="AB200" s="30">
        <f t="shared" si="566"/>
        <v>7726.1435045234612</v>
      </c>
      <c r="AD200" s="163"/>
      <c r="AE200" s="161">
        <v>2100000</v>
      </c>
      <c r="AF200" s="16" t="s">
        <v>19</v>
      </c>
      <c r="AG200" s="30">
        <f>AG164+AG176+AG188</f>
        <v>115392.85714285713</v>
      </c>
      <c r="AH200" s="30">
        <f t="shared" si="567"/>
        <v>83066.326530612219</v>
      </c>
      <c r="AI200" s="30">
        <f t="shared" si="567"/>
        <v>59975.947521865892</v>
      </c>
      <c r="AJ200" s="30">
        <f t="shared" si="567"/>
        <v>43482.819658475622</v>
      </c>
      <c r="AK200" s="30">
        <f t="shared" si="567"/>
        <v>31702.014041768311</v>
      </c>
      <c r="AL200" s="30">
        <f t="shared" si="567"/>
        <v>23287.152886977361</v>
      </c>
      <c r="AM200" s="30">
        <f t="shared" si="567"/>
        <v>17276.537776412406</v>
      </c>
      <c r="AN200" s="30">
        <f t="shared" si="567"/>
        <v>12983.241268866012</v>
      </c>
      <c r="AO200" s="30">
        <f t="shared" si="567"/>
        <v>9916.6009063328511</v>
      </c>
      <c r="AP200" s="30">
        <f t="shared" si="567"/>
        <v>7726.1435045234612</v>
      </c>
      <c r="AR200" s="163"/>
      <c r="AS200" s="161">
        <v>2100000</v>
      </c>
      <c r="AT200" s="16" t="s">
        <v>19</v>
      </c>
      <c r="AU200" s="30">
        <f>AU164+AU176+AU188</f>
        <v>115392.85714285713</v>
      </c>
      <c r="AV200" s="30">
        <f t="shared" si="568"/>
        <v>83066.326530612219</v>
      </c>
      <c r="AW200" s="30">
        <f t="shared" si="568"/>
        <v>59975.947521865892</v>
      </c>
      <c r="AX200" s="30">
        <f t="shared" si="568"/>
        <v>43482.819658475622</v>
      </c>
      <c r="AY200" s="30">
        <f t="shared" si="568"/>
        <v>31702.014041768311</v>
      </c>
      <c r="AZ200" s="30">
        <f t="shared" si="568"/>
        <v>23287.152886977361</v>
      </c>
      <c r="BA200" s="30">
        <f t="shared" si="568"/>
        <v>17276.537776412406</v>
      </c>
      <c r="BB200" s="30">
        <f t="shared" si="568"/>
        <v>12983.241268866012</v>
      </c>
      <c r="BC200" s="30">
        <f t="shared" si="568"/>
        <v>9916.6009063328511</v>
      </c>
      <c r="BD200" s="30">
        <f t="shared" si="568"/>
        <v>7726.1435045234612</v>
      </c>
      <c r="BF200" s="163"/>
      <c r="BG200" s="161">
        <v>2100000</v>
      </c>
      <c r="BH200" s="16" t="s">
        <v>19</v>
      </c>
      <c r="BI200" s="30">
        <f>BI164+BI176+BI188</f>
        <v>115392.85714285713</v>
      </c>
      <c r="BJ200" s="30">
        <f t="shared" si="569"/>
        <v>83066.326530612219</v>
      </c>
      <c r="BK200" s="30">
        <f t="shared" si="569"/>
        <v>59975.947521865892</v>
      </c>
      <c r="BL200" s="30">
        <f t="shared" si="569"/>
        <v>43482.819658475622</v>
      </c>
      <c r="BM200" s="30">
        <f t="shared" si="569"/>
        <v>31702.014041768311</v>
      </c>
      <c r="BN200" s="30">
        <f t="shared" si="569"/>
        <v>23287.152886977361</v>
      </c>
      <c r="BO200" s="30">
        <f t="shared" si="569"/>
        <v>17276.537776412406</v>
      </c>
      <c r="BP200" s="30">
        <f t="shared" si="569"/>
        <v>12983.241268866012</v>
      </c>
      <c r="BQ200" s="30">
        <f t="shared" si="569"/>
        <v>9916.6009063328511</v>
      </c>
      <c r="BR200" s="30">
        <f t="shared" si="569"/>
        <v>7726.1435045234612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66723.992979115836</v>
      </c>
      <c r="J201" s="30"/>
      <c r="K201" s="30"/>
      <c r="L201" s="30"/>
      <c r="M201" s="30"/>
      <c r="N201" s="30">
        <f>SUM(E200:N200)/10</f>
        <v>40480.964123869126</v>
      </c>
      <c r="P201" s="163"/>
      <c r="Q201" s="161"/>
      <c r="R201" s="16" t="s">
        <v>22</v>
      </c>
      <c r="S201" s="30"/>
      <c r="T201" s="30"/>
      <c r="U201" s="30"/>
      <c r="V201" s="30"/>
      <c r="W201" s="31">
        <f>SUM(S200:W200)/5</f>
        <v>66723.992979115836</v>
      </c>
      <c r="X201" s="30"/>
      <c r="Y201" s="30"/>
      <c r="Z201" s="30"/>
      <c r="AA201" s="30"/>
      <c r="AB201" s="30">
        <f>SUM(S200:AB200)/10</f>
        <v>40480.964123869126</v>
      </c>
      <c r="AD201" s="163"/>
      <c r="AE201" s="161"/>
      <c r="AF201" s="16" t="s">
        <v>22</v>
      </c>
      <c r="AG201" s="30"/>
      <c r="AH201" s="30"/>
      <c r="AI201" s="30"/>
      <c r="AJ201" s="30"/>
      <c r="AK201" s="31">
        <f>SUM(AG200:AK200)/5</f>
        <v>66723.992979115836</v>
      </c>
      <c r="AL201" s="30"/>
      <c r="AM201" s="30"/>
      <c r="AN201" s="30"/>
      <c r="AO201" s="30"/>
      <c r="AP201" s="30">
        <f>SUM(AG200:AP200)/10</f>
        <v>40480.964123869126</v>
      </c>
      <c r="AR201" s="163"/>
      <c r="AS201" s="161"/>
      <c r="AT201" s="16" t="s">
        <v>22</v>
      </c>
      <c r="AU201" s="30"/>
      <c r="AV201" s="30"/>
      <c r="AW201" s="30"/>
      <c r="AX201" s="30"/>
      <c r="AY201" s="31">
        <f>SUM(AU200:AY200)/5</f>
        <v>66723.992979115836</v>
      </c>
      <c r="AZ201" s="30"/>
      <c r="BA201" s="30"/>
      <c r="BB201" s="30"/>
      <c r="BC201" s="30"/>
      <c r="BD201" s="30">
        <f>SUM(AU200:BD200)/10</f>
        <v>40480.964123869126</v>
      </c>
      <c r="BF201" s="163"/>
      <c r="BG201" s="161"/>
      <c r="BH201" s="16" t="s">
        <v>22</v>
      </c>
      <c r="BI201" s="30"/>
      <c r="BJ201" s="30"/>
      <c r="BK201" s="30"/>
      <c r="BL201" s="30"/>
      <c r="BM201" s="31">
        <f>SUM(BI200:BM200)/5</f>
        <v>66723.992979115836</v>
      </c>
      <c r="BN201" s="30"/>
      <c r="BO201" s="30"/>
      <c r="BP201" s="30"/>
      <c r="BQ201" s="30"/>
      <c r="BR201" s="30">
        <f>SUM(BI200:BR200)/10</f>
        <v>40480.964123869126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115392.85714285713</v>
      </c>
      <c r="F202" s="30">
        <f t="shared" ref="F202:N202" si="570">F166+F178+F190</f>
        <v>198459.18367346935</v>
      </c>
      <c r="G202" s="30">
        <f t="shared" si="570"/>
        <v>258435.13119533521</v>
      </c>
      <c r="H202" s="30">
        <f t="shared" si="570"/>
        <v>301917.95085381088</v>
      </c>
      <c r="I202" s="31">
        <f t="shared" si="570"/>
        <v>333619.96489557921</v>
      </c>
      <c r="J202" s="30">
        <f t="shared" si="570"/>
        <v>356907.11778255657</v>
      </c>
      <c r="K202" s="30">
        <f t="shared" si="570"/>
        <v>374183.65555896889</v>
      </c>
      <c r="L202" s="30">
        <f t="shared" si="570"/>
        <v>387166.89682783477</v>
      </c>
      <c r="M202" s="30">
        <f t="shared" si="570"/>
        <v>397083.49773416808</v>
      </c>
      <c r="N202" s="30">
        <f t="shared" si="570"/>
        <v>404809.64123869163</v>
      </c>
      <c r="P202" s="163"/>
      <c r="Q202" s="161"/>
      <c r="R202" s="16" t="s">
        <v>52</v>
      </c>
      <c r="S202" s="30">
        <f>S166+S178+S190</f>
        <v>115392.85714285713</v>
      </c>
      <c r="T202" s="30">
        <f t="shared" ref="T202:AB202" si="571">T166+T178+T190</f>
        <v>198459.18367346935</v>
      </c>
      <c r="U202" s="30">
        <f t="shared" si="571"/>
        <v>258435.13119533521</v>
      </c>
      <c r="V202" s="30">
        <f t="shared" si="571"/>
        <v>301917.95085381088</v>
      </c>
      <c r="W202" s="31">
        <f t="shared" si="571"/>
        <v>333619.96489557921</v>
      </c>
      <c r="X202" s="30">
        <f t="shared" si="571"/>
        <v>356907.11778255657</v>
      </c>
      <c r="Y202" s="30">
        <f t="shared" si="571"/>
        <v>374183.65555896889</v>
      </c>
      <c r="Z202" s="30">
        <f t="shared" si="571"/>
        <v>387166.89682783477</v>
      </c>
      <c r="AA202" s="30">
        <f t="shared" si="571"/>
        <v>397083.49773416808</v>
      </c>
      <c r="AB202" s="30">
        <f t="shared" si="571"/>
        <v>404809.64123869163</v>
      </c>
      <c r="AD202" s="163"/>
      <c r="AE202" s="161"/>
      <c r="AF202" s="16" t="s">
        <v>52</v>
      </c>
      <c r="AG202" s="30">
        <f>AG166+AG178+AG190</f>
        <v>115392.85714285713</v>
      </c>
      <c r="AH202" s="30">
        <f t="shared" ref="AH202:AP202" si="572">AH166+AH178+AH190</f>
        <v>198459.18367346935</v>
      </c>
      <c r="AI202" s="30">
        <f t="shared" si="572"/>
        <v>258435.13119533521</v>
      </c>
      <c r="AJ202" s="30">
        <f t="shared" si="572"/>
        <v>301917.95085381088</v>
      </c>
      <c r="AK202" s="31">
        <f t="shared" si="572"/>
        <v>333619.96489557921</v>
      </c>
      <c r="AL202" s="30">
        <f t="shared" si="572"/>
        <v>356907.11778255657</v>
      </c>
      <c r="AM202" s="30">
        <f t="shared" si="572"/>
        <v>374183.65555896889</v>
      </c>
      <c r="AN202" s="30">
        <f t="shared" si="572"/>
        <v>387166.89682783477</v>
      </c>
      <c r="AO202" s="30">
        <f t="shared" si="572"/>
        <v>397083.49773416808</v>
      </c>
      <c r="AP202" s="30">
        <f t="shared" si="572"/>
        <v>404809.64123869163</v>
      </c>
      <c r="AR202" s="163"/>
      <c r="AS202" s="161"/>
      <c r="AT202" s="16" t="s">
        <v>52</v>
      </c>
      <c r="AU202" s="30">
        <f>AU166+AU178+AU190</f>
        <v>115392.85714285713</v>
      </c>
      <c r="AV202" s="30">
        <f t="shared" ref="AV202:BD202" si="573">AV166+AV178+AV190</f>
        <v>198459.18367346935</v>
      </c>
      <c r="AW202" s="30">
        <f t="shared" si="573"/>
        <v>258435.13119533521</v>
      </c>
      <c r="AX202" s="30">
        <f t="shared" si="573"/>
        <v>301917.95085381088</v>
      </c>
      <c r="AY202" s="31">
        <f t="shared" si="573"/>
        <v>333619.96489557921</v>
      </c>
      <c r="AZ202" s="30">
        <f t="shared" si="573"/>
        <v>356907.11778255657</v>
      </c>
      <c r="BA202" s="30">
        <f t="shared" si="573"/>
        <v>374183.65555896889</v>
      </c>
      <c r="BB202" s="30">
        <f t="shared" si="573"/>
        <v>387166.89682783477</v>
      </c>
      <c r="BC202" s="30">
        <f t="shared" si="573"/>
        <v>397083.49773416808</v>
      </c>
      <c r="BD202" s="30">
        <f t="shared" si="573"/>
        <v>404809.64123869163</v>
      </c>
      <c r="BF202" s="163"/>
      <c r="BG202" s="161"/>
      <c r="BH202" s="16" t="s">
        <v>52</v>
      </c>
      <c r="BI202" s="30">
        <f>BI166+BI178+BI190</f>
        <v>115392.85714285713</v>
      </c>
      <c r="BJ202" s="30">
        <f t="shared" ref="BJ202:BR202" si="574">BJ166+BJ178+BJ190</f>
        <v>198459.18367346935</v>
      </c>
      <c r="BK202" s="30">
        <f t="shared" si="574"/>
        <v>258435.13119533521</v>
      </c>
      <c r="BL202" s="30">
        <f t="shared" si="574"/>
        <v>301917.95085381088</v>
      </c>
      <c r="BM202" s="31">
        <f t="shared" si="574"/>
        <v>333619.96489557921</v>
      </c>
      <c r="BN202" s="30">
        <f t="shared" si="574"/>
        <v>356907.11778255657</v>
      </c>
      <c r="BO202" s="30">
        <f t="shared" si="574"/>
        <v>374183.65555896889</v>
      </c>
      <c r="BP202" s="30">
        <f t="shared" si="574"/>
        <v>387166.89682783477</v>
      </c>
      <c r="BQ202" s="30">
        <f t="shared" si="574"/>
        <v>397083.49773416808</v>
      </c>
      <c r="BR202" s="30">
        <f t="shared" si="574"/>
        <v>404809.64123869163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AD2:AE12"/>
    <mergeCell ref="AF2:AG3"/>
    <mergeCell ref="AI2:AK3"/>
    <mergeCell ref="AM2:AP2"/>
    <mergeCell ref="B2:C12"/>
    <mergeCell ref="D2:E3"/>
    <mergeCell ref="G2:I3"/>
    <mergeCell ref="K2:N2"/>
    <mergeCell ref="P2:Q12"/>
    <mergeCell ref="R2:S3"/>
    <mergeCell ref="J14:J15"/>
    <mergeCell ref="K14:K15"/>
    <mergeCell ref="L14:L15"/>
    <mergeCell ref="M14:M15"/>
    <mergeCell ref="N14:N15"/>
    <mergeCell ref="P14:P15"/>
    <mergeCell ref="BK2:BM3"/>
    <mergeCell ref="BO2:BR2"/>
    <mergeCell ref="B14:B15"/>
    <mergeCell ref="C14:C15"/>
    <mergeCell ref="D14:D15"/>
    <mergeCell ref="E14:E15"/>
    <mergeCell ref="F14:F15"/>
    <mergeCell ref="G14:G15"/>
    <mergeCell ref="H14:H15"/>
    <mergeCell ref="I14:I15"/>
    <mergeCell ref="AR2:AS12"/>
    <mergeCell ref="AT2:AU3"/>
    <mergeCell ref="AW2:AY3"/>
    <mergeCell ref="BA2:BD2"/>
    <mergeCell ref="BF2:BG12"/>
    <mergeCell ref="BH2:BI3"/>
    <mergeCell ref="U2:W3"/>
    <mergeCell ref="Y2:AB2"/>
    <mergeCell ref="W14:W15"/>
    <mergeCell ref="X14:X15"/>
    <mergeCell ref="Y14:Y15"/>
    <mergeCell ref="Z14:Z15"/>
    <mergeCell ref="AA14:AA15"/>
    <mergeCell ref="AB14:AB15"/>
    <mergeCell ref="Q14:Q15"/>
    <mergeCell ref="R14:R15"/>
    <mergeCell ref="S14:S15"/>
    <mergeCell ref="T14:T15"/>
    <mergeCell ref="U14:U15"/>
    <mergeCell ref="V14:V15"/>
    <mergeCell ref="AJ14:AJ15"/>
    <mergeCell ref="AK14:AK15"/>
    <mergeCell ref="AL14:AL15"/>
    <mergeCell ref="AM14:AM15"/>
    <mergeCell ref="AN14:AN15"/>
    <mergeCell ref="AO14:AO15"/>
    <mergeCell ref="AD14:AD15"/>
    <mergeCell ref="AE14:AE15"/>
    <mergeCell ref="AF14:AF15"/>
    <mergeCell ref="AG14:AG15"/>
    <mergeCell ref="AH14:AH15"/>
    <mergeCell ref="AI14:AI15"/>
    <mergeCell ref="AY14:AY15"/>
    <mergeCell ref="AZ14:AZ15"/>
    <mergeCell ref="BA14:BA15"/>
    <mergeCell ref="BB14:BB15"/>
    <mergeCell ref="AP14:AP15"/>
    <mergeCell ref="AR14:AR15"/>
    <mergeCell ref="AS14:AS15"/>
    <mergeCell ref="AT14:AT15"/>
    <mergeCell ref="AU14:AU15"/>
    <mergeCell ref="AV14:AV15"/>
    <mergeCell ref="BP14:BP15"/>
    <mergeCell ref="BQ14:BQ15"/>
    <mergeCell ref="BR14:BR15"/>
    <mergeCell ref="B16:B17"/>
    <mergeCell ref="C16:C17"/>
    <mergeCell ref="P16:P17"/>
    <mergeCell ref="Q16:Q17"/>
    <mergeCell ref="AD16:AD17"/>
    <mergeCell ref="AE16:AE17"/>
    <mergeCell ref="AR16:AR17"/>
    <mergeCell ref="BJ14:BJ15"/>
    <mergeCell ref="BK14:BK15"/>
    <mergeCell ref="BL14:BL15"/>
    <mergeCell ref="BM14:BM15"/>
    <mergeCell ref="BN14:BN15"/>
    <mergeCell ref="BO14:BO15"/>
    <mergeCell ref="BC14:BC15"/>
    <mergeCell ref="BD14:BD15"/>
    <mergeCell ref="BF14:BF15"/>
    <mergeCell ref="BG14:BG15"/>
    <mergeCell ref="BH14:BH15"/>
    <mergeCell ref="BI14:BI15"/>
    <mergeCell ref="AW14:AW15"/>
    <mergeCell ref="AX14:AX15"/>
    <mergeCell ref="AS16:AS17"/>
    <mergeCell ref="BF16:BF17"/>
    <mergeCell ref="BG16:BG17"/>
    <mergeCell ref="B18:B25"/>
    <mergeCell ref="C18:C25"/>
    <mergeCell ref="P18:P25"/>
    <mergeCell ref="Q18:Q25"/>
    <mergeCell ref="AD18:AD25"/>
    <mergeCell ref="AE18:AE25"/>
    <mergeCell ref="AR18:AR25"/>
    <mergeCell ref="AS18:AS25"/>
    <mergeCell ref="BF18:BF25"/>
    <mergeCell ref="BG18:BG25"/>
    <mergeCell ref="B26:B30"/>
    <mergeCell ref="C26:C30"/>
    <mergeCell ref="P26:P30"/>
    <mergeCell ref="Q26:Q30"/>
    <mergeCell ref="AD26:AD30"/>
    <mergeCell ref="AE26:AE30"/>
    <mergeCell ref="AR26:AR30"/>
    <mergeCell ref="AS26:AS30"/>
    <mergeCell ref="BF26:BF30"/>
    <mergeCell ref="BG26:BG30"/>
    <mergeCell ref="B32:B33"/>
    <mergeCell ref="E32:E33"/>
    <mergeCell ref="F32:F33"/>
    <mergeCell ref="G32:G33"/>
    <mergeCell ref="H32:H33"/>
    <mergeCell ref="I32:I33"/>
    <mergeCell ref="J32:J33"/>
    <mergeCell ref="T32:T33"/>
    <mergeCell ref="U32:U33"/>
    <mergeCell ref="V32:V33"/>
    <mergeCell ref="W32:W33"/>
    <mergeCell ref="X32:X33"/>
    <mergeCell ref="Y32:Y33"/>
    <mergeCell ref="K32:K33"/>
    <mergeCell ref="L32:L33"/>
    <mergeCell ref="M32:M33"/>
    <mergeCell ref="N32:N33"/>
    <mergeCell ref="P32:P33"/>
    <mergeCell ref="S32:S33"/>
    <mergeCell ref="AI32:AI33"/>
    <mergeCell ref="AJ32:AJ33"/>
    <mergeCell ref="AK32:AK33"/>
    <mergeCell ref="AL32:AL33"/>
    <mergeCell ref="AM32:AM33"/>
    <mergeCell ref="AN32:AN33"/>
    <mergeCell ref="Z32:Z33"/>
    <mergeCell ref="AA32:AA33"/>
    <mergeCell ref="AB32:AB33"/>
    <mergeCell ref="AD32:AD33"/>
    <mergeCell ref="AG32:AG33"/>
    <mergeCell ref="AH32:AH33"/>
    <mergeCell ref="AX32:AX33"/>
    <mergeCell ref="AY32:AY33"/>
    <mergeCell ref="AZ32:AZ33"/>
    <mergeCell ref="BA32:BA33"/>
    <mergeCell ref="BB32:BB33"/>
    <mergeCell ref="BC32:BC33"/>
    <mergeCell ref="AO32:AO33"/>
    <mergeCell ref="AP32:AP33"/>
    <mergeCell ref="AR32:AR33"/>
    <mergeCell ref="AU32:AU33"/>
    <mergeCell ref="AV32:AV33"/>
    <mergeCell ref="AW32:AW33"/>
    <mergeCell ref="BM32:BM33"/>
    <mergeCell ref="BN32:BN33"/>
    <mergeCell ref="BO32:BO33"/>
    <mergeCell ref="BP32:BP33"/>
    <mergeCell ref="BQ32:BQ33"/>
    <mergeCell ref="BR32:BR33"/>
    <mergeCell ref="BD32:BD33"/>
    <mergeCell ref="BF32:BF33"/>
    <mergeCell ref="BI32:BI33"/>
    <mergeCell ref="BJ32:BJ33"/>
    <mergeCell ref="BK32:BK33"/>
    <mergeCell ref="BL32:BL33"/>
    <mergeCell ref="BG39:BG41"/>
    <mergeCell ref="C42:C46"/>
    <mergeCell ref="B34:B46"/>
    <mergeCell ref="C34:C38"/>
    <mergeCell ref="P34:P46"/>
    <mergeCell ref="Q34:Q38"/>
    <mergeCell ref="AD34:AD46"/>
    <mergeCell ref="AE34:AE38"/>
    <mergeCell ref="Q42:Q46"/>
    <mergeCell ref="AE42:AE46"/>
    <mergeCell ref="L48:L49"/>
    <mergeCell ref="M48:M49"/>
    <mergeCell ref="N48:N49"/>
    <mergeCell ref="P48:P49"/>
    <mergeCell ref="S48:S49"/>
    <mergeCell ref="T48:T49"/>
    <mergeCell ref="AS42:AS46"/>
    <mergeCell ref="BG42:BG46"/>
    <mergeCell ref="B48:B49"/>
    <mergeCell ref="E48:E49"/>
    <mergeCell ref="F48:F49"/>
    <mergeCell ref="G48:G49"/>
    <mergeCell ref="H48:H49"/>
    <mergeCell ref="I48:I49"/>
    <mergeCell ref="J48:J49"/>
    <mergeCell ref="K48:K49"/>
    <mergeCell ref="AR34:AR46"/>
    <mergeCell ref="AS34:AS38"/>
    <mergeCell ref="BF34:BF46"/>
    <mergeCell ref="BG34:BG38"/>
    <mergeCell ref="C39:C41"/>
    <mergeCell ref="Q39:Q41"/>
    <mergeCell ref="AE39:AE41"/>
    <mergeCell ref="AS39:AS41"/>
    <mergeCell ref="AA48:AA49"/>
    <mergeCell ref="AB48:AB49"/>
    <mergeCell ref="AD48:AD49"/>
    <mergeCell ref="AG48:AG49"/>
    <mergeCell ref="AH48:AH49"/>
    <mergeCell ref="AI48:AI49"/>
    <mergeCell ref="U48:U49"/>
    <mergeCell ref="V48:V49"/>
    <mergeCell ref="W48:W49"/>
    <mergeCell ref="X48:X49"/>
    <mergeCell ref="Y48:Y49"/>
    <mergeCell ref="Z48:Z49"/>
    <mergeCell ref="AU48:AU49"/>
    <mergeCell ref="AV48:AV49"/>
    <mergeCell ref="AW48:AW49"/>
    <mergeCell ref="AX48:AX49"/>
    <mergeCell ref="AJ48:AJ49"/>
    <mergeCell ref="AK48:AK49"/>
    <mergeCell ref="AL48:AL49"/>
    <mergeCell ref="AM48:AM49"/>
    <mergeCell ref="AN48:AN49"/>
    <mergeCell ref="AO48:AO49"/>
    <mergeCell ref="BN48:BN49"/>
    <mergeCell ref="BO48:BO49"/>
    <mergeCell ref="BP48:BP49"/>
    <mergeCell ref="BQ48:BQ49"/>
    <mergeCell ref="BR48:BR49"/>
    <mergeCell ref="B50:B62"/>
    <mergeCell ref="C50:C54"/>
    <mergeCell ref="P50:P62"/>
    <mergeCell ref="Q50:Q54"/>
    <mergeCell ref="AD50:AD62"/>
    <mergeCell ref="BF48:BF49"/>
    <mergeCell ref="BI48:BI49"/>
    <mergeCell ref="BJ48:BJ49"/>
    <mergeCell ref="BK48:BK49"/>
    <mergeCell ref="BL48:BL49"/>
    <mergeCell ref="BM48:BM49"/>
    <mergeCell ref="AY48:AY49"/>
    <mergeCell ref="AZ48:AZ49"/>
    <mergeCell ref="BA48:BA49"/>
    <mergeCell ref="BB48:BB49"/>
    <mergeCell ref="BC48:BC49"/>
    <mergeCell ref="BD48:BD49"/>
    <mergeCell ref="AP48:AP49"/>
    <mergeCell ref="AR48:AR49"/>
    <mergeCell ref="AE50:AE54"/>
    <mergeCell ref="AR50:AR62"/>
    <mergeCell ref="AS50:AS54"/>
    <mergeCell ref="BF50:BF62"/>
    <mergeCell ref="BG50:BG54"/>
    <mergeCell ref="C55:C57"/>
    <mergeCell ref="Q55:Q57"/>
    <mergeCell ref="AE55:AE57"/>
    <mergeCell ref="AS55:AS57"/>
    <mergeCell ref="BG55:BG57"/>
    <mergeCell ref="C58:C62"/>
    <mergeCell ref="Q58:Q62"/>
    <mergeCell ref="AE58:AE62"/>
    <mergeCell ref="AS58:AS62"/>
    <mergeCell ref="BG58:BG62"/>
    <mergeCell ref="B63:B77"/>
    <mergeCell ref="C63:C67"/>
    <mergeCell ref="P63:P77"/>
    <mergeCell ref="Q63:Q67"/>
    <mergeCell ref="AD63:AD77"/>
    <mergeCell ref="AE63:AE67"/>
    <mergeCell ref="AR63:AR77"/>
    <mergeCell ref="AS63:AS67"/>
    <mergeCell ref="BF63:BF77"/>
    <mergeCell ref="BG63:BG67"/>
    <mergeCell ref="C68:C72"/>
    <mergeCell ref="Q68:Q72"/>
    <mergeCell ref="AE68:AE72"/>
    <mergeCell ref="AS68:AS72"/>
    <mergeCell ref="BG68:BG72"/>
    <mergeCell ref="C73:C77"/>
    <mergeCell ref="Q73:Q77"/>
    <mergeCell ref="AE73:AE77"/>
    <mergeCell ref="AS73:AS77"/>
    <mergeCell ref="BG73:BG77"/>
    <mergeCell ref="B78:B92"/>
    <mergeCell ref="C78:C82"/>
    <mergeCell ref="P78:P92"/>
    <mergeCell ref="Q78:Q82"/>
    <mergeCell ref="AD78:AD92"/>
    <mergeCell ref="AE78:AE82"/>
    <mergeCell ref="AR78:AR92"/>
    <mergeCell ref="AS78:AS82"/>
    <mergeCell ref="BF78:BF92"/>
    <mergeCell ref="BG78:BG82"/>
    <mergeCell ref="C83:C87"/>
    <mergeCell ref="Q83:Q87"/>
    <mergeCell ref="AE83:AE87"/>
    <mergeCell ref="AS83:AS87"/>
    <mergeCell ref="BG83:BG87"/>
    <mergeCell ref="C88:C92"/>
    <mergeCell ref="Q88:Q92"/>
    <mergeCell ref="AE88:AE92"/>
    <mergeCell ref="AS88:AS92"/>
    <mergeCell ref="BG88:BG92"/>
    <mergeCell ref="B94:B95"/>
    <mergeCell ref="E94:E95"/>
    <mergeCell ref="F94:F95"/>
    <mergeCell ref="G94:G95"/>
    <mergeCell ref="H94:H95"/>
    <mergeCell ref="P94:P95"/>
    <mergeCell ref="S94:S95"/>
    <mergeCell ref="T94:T95"/>
    <mergeCell ref="U94:U95"/>
    <mergeCell ref="V94:V95"/>
    <mergeCell ref="W94:W95"/>
    <mergeCell ref="I94:I95"/>
    <mergeCell ref="J94:J95"/>
    <mergeCell ref="K94:K95"/>
    <mergeCell ref="L94:L95"/>
    <mergeCell ref="M94:M95"/>
    <mergeCell ref="N94:N95"/>
    <mergeCell ref="AG94:AG95"/>
    <mergeCell ref="AH94:AH95"/>
    <mergeCell ref="AI94:AI95"/>
    <mergeCell ref="AJ94:AJ95"/>
    <mergeCell ref="AK94:AK95"/>
    <mergeCell ref="AL94:AL95"/>
    <mergeCell ref="X94:X95"/>
    <mergeCell ref="Y94:Y95"/>
    <mergeCell ref="Z94:Z95"/>
    <mergeCell ref="AA94:AA95"/>
    <mergeCell ref="AB94:AB95"/>
    <mergeCell ref="AD94:AD95"/>
    <mergeCell ref="AX94:AX95"/>
    <mergeCell ref="AY94:AY95"/>
    <mergeCell ref="AZ94:AZ95"/>
    <mergeCell ref="BA94:BA95"/>
    <mergeCell ref="AM94:AM95"/>
    <mergeCell ref="AN94:AN95"/>
    <mergeCell ref="AO94:AO95"/>
    <mergeCell ref="AP94:AP95"/>
    <mergeCell ref="AR94:AR95"/>
    <mergeCell ref="AU94:AU95"/>
    <mergeCell ref="BQ94:BQ95"/>
    <mergeCell ref="BR94:BR95"/>
    <mergeCell ref="B96:B108"/>
    <mergeCell ref="C96:C100"/>
    <mergeCell ref="P96:P108"/>
    <mergeCell ref="Q96:Q100"/>
    <mergeCell ref="AD96:AD108"/>
    <mergeCell ref="AE96:AE100"/>
    <mergeCell ref="AR96:AR108"/>
    <mergeCell ref="AS96:AS100"/>
    <mergeCell ref="BK94:BK95"/>
    <mergeCell ref="BL94:BL95"/>
    <mergeCell ref="BM94:BM95"/>
    <mergeCell ref="BN94:BN95"/>
    <mergeCell ref="BO94:BO95"/>
    <mergeCell ref="BP94:BP95"/>
    <mergeCell ref="BB94:BB95"/>
    <mergeCell ref="BC94:BC95"/>
    <mergeCell ref="BD94:BD95"/>
    <mergeCell ref="BF94:BF95"/>
    <mergeCell ref="BI94:BI95"/>
    <mergeCell ref="BJ94:BJ95"/>
    <mergeCell ref="AV94:AV95"/>
    <mergeCell ref="AW94:AW95"/>
    <mergeCell ref="AS104:AS108"/>
    <mergeCell ref="BG104:BG108"/>
    <mergeCell ref="B109:B123"/>
    <mergeCell ref="C109:C113"/>
    <mergeCell ref="P109:P123"/>
    <mergeCell ref="Q109:Q113"/>
    <mergeCell ref="AD109:AD123"/>
    <mergeCell ref="AE109:AE113"/>
    <mergeCell ref="AR109:AR123"/>
    <mergeCell ref="AS109:AS113"/>
    <mergeCell ref="BF96:BF108"/>
    <mergeCell ref="BG96:BG100"/>
    <mergeCell ref="C101:C103"/>
    <mergeCell ref="Q101:Q103"/>
    <mergeCell ref="AE101:AE103"/>
    <mergeCell ref="AS101:AS103"/>
    <mergeCell ref="BG101:BG103"/>
    <mergeCell ref="C104:C108"/>
    <mergeCell ref="Q104:Q108"/>
    <mergeCell ref="AE104:AE108"/>
    <mergeCell ref="AS119:AS123"/>
    <mergeCell ref="BG119:BG123"/>
    <mergeCell ref="BG109:BG113"/>
    <mergeCell ref="BG114:BG118"/>
    <mergeCell ref="P124:P136"/>
    <mergeCell ref="Q124:Q128"/>
    <mergeCell ref="AD124:AD136"/>
    <mergeCell ref="AE124:AE128"/>
    <mergeCell ref="AR124:AR136"/>
    <mergeCell ref="AS124:AS128"/>
    <mergeCell ref="BF109:BF123"/>
    <mergeCell ref="C114:C118"/>
    <mergeCell ref="Q114:Q118"/>
    <mergeCell ref="AE114:AE118"/>
    <mergeCell ref="AS114:AS118"/>
    <mergeCell ref="C119:C123"/>
    <mergeCell ref="Q119:Q123"/>
    <mergeCell ref="AE119:AE123"/>
    <mergeCell ref="Q147:Q151"/>
    <mergeCell ref="AE147:AE151"/>
    <mergeCell ref="AS132:AS136"/>
    <mergeCell ref="BG132:BG136"/>
    <mergeCell ref="B137:B151"/>
    <mergeCell ref="C137:C141"/>
    <mergeCell ref="P137:P151"/>
    <mergeCell ref="Q137:Q141"/>
    <mergeCell ref="AD137:AD151"/>
    <mergeCell ref="AE137:AE141"/>
    <mergeCell ref="AR137:AR151"/>
    <mergeCell ref="AS137:AS141"/>
    <mergeCell ref="BF124:BF136"/>
    <mergeCell ref="BG124:BG128"/>
    <mergeCell ref="C129:C131"/>
    <mergeCell ref="Q129:Q131"/>
    <mergeCell ref="AE129:AE131"/>
    <mergeCell ref="AS129:AS131"/>
    <mergeCell ref="BG129:BG131"/>
    <mergeCell ref="C132:C136"/>
    <mergeCell ref="Q132:Q136"/>
    <mergeCell ref="AE132:AE136"/>
    <mergeCell ref="B124:B136"/>
    <mergeCell ref="C124:C128"/>
    <mergeCell ref="J153:J154"/>
    <mergeCell ref="K153:K154"/>
    <mergeCell ref="L153:L154"/>
    <mergeCell ref="M153:M154"/>
    <mergeCell ref="N153:N154"/>
    <mergeCell ref="P153:P154"/>
    <mergeCell ref="AS147:AS151"/>
    <mergeCell ref="BG147:BG151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BF137:BF151"/>
    <mergeCell ref="BG137:BG141"/>
    <mergeCell ref="C142:C146"/>
    <mergeCell ref="Q142:Q146"/>
    <mergeCell ref="AE142:AE146"/>
    <mergeCell ref="AS142:AS146"/>
    <mergeCell ref="BG142:BG146"/>
    <mergeCell ref="C147:C151"/>
    <mergeCell ref="W153:W154"/>
    <mergeCell ref="X153:X154"/>
    <mergeCell ref="Y153:Y154"/>
    <mergeCell ref="Z153:Z154"/>
    <mergeCell ref="AA153:AA154"/>
    <mergeCell ref="AB153:AB154"/>
    <mergeCell ref="Q153:Q154"/>
    <mergeCell ref="R153:R154"/>
    <mergeCell ref="S153:S154"/>
    <mergeCell ref="T153:T154"/>
    <mergeCell ref="U153:U154"/>
    <mergeCell ref="V153:V154"/>
    <mergeCell ref="AJ153:AJ154"/>
    <mergeCell ref="AK153:AK154"/>
    <mergeCell ref="AL153:AL154"/>
    <mergeCell ref="AM153:AM154"/>
    <mergeCell ref="AN153:AN154"/>
    <mergeCell ref="AO153:AO154"/>
    <mergeCell ref="AD153:AD154"/>
    <mergeCell ref="AE153:AE154"/>
    <mergeCell ref="AF153:AF154"/>
    <mergeCell ref="AG153:AG154"/>
    <mergeCell ref="AH153:AH154"/>
    <mergeCell ref="AI153:AI154"/>
    <mergeCell ref="AY153:AY154"/>
    <mergeCell ref="AZ153:AZ154"/>
    <mergeCell ref="BA153:BA154"/>
    <mergeCell ref="BB153:BB154"/>
    <mergeCell ref="AP153:AP154"/>
    <mergeCell ref="AR153:AR154"/>
    <mergeCell ref="AS153:AS154"/>
    <mergeCell ref="AT153:AT154"/>
    <mergeCell ref="AU153:AU154"/>
    <mergeCell ref="AV153:AV154"/>
    <mergeCell ref="BP153:BP154"/>
    <mergeCell ref="BQ153:BQ154"/>
    <mergeCell ref="BR153:BR154"/>
    <mergeCell ref="B155:B166"/>
    <mergeCell ref="C155:C157"/>
    <mergeCell ref="P155:P166"/>
    <mergeCell ref="Q155:Q157"/>
    <mergeCell ref="AD155:AD166"/>
    <mergeCell ref="AE155:AE157"/>
    <mergeCell ref="AR155:AR166"/>
    <mergeCell ref="BJ153:BJ154"/>
    <mergeCell ref="BK153:BK154"/>
    <mergeCell ref="BL153:BL154"/>
    <mergeCell ref="BM153:BM154"/>
    <mergeCell ref="BN153:BN154"/>
    <mergeCell ref="BO153:BO154"/>
    <mergeCell ref="BC153:BC154"/>
    <mergeCell ref="BD153:BD154"/>
    <mergeCell ref="BF153:BF154"/>
    <mergeCell ref="BG153:BG154"/>
    <mergeCell ref="BH153:BH154"/>
    <mergeCell ref="BI153:BI154"/>
    <mergeCell ref="AW153:AW154"/>
    <mergeCell ref="AX153:AX154"/>
    <mergeCell ref="AS161:AS163"/>
    <mergeCell ref="BG161:BG163"/>
    <mergeCell ref="C164:C166"/>
    <mergeCell ref="Q164:Q166"/>
    <mergeCell ref="AE164:AE166"/>
    <mergeCell ref="AS164:AS166"/>
    <mergeCell ref="BG164:BG166"/>
    <mergeCell ref="AS155:AS157"/>
    <mergeCell ref="BF155:BF166"/>
    <mergeCell ref="BG155:BG157"/>
    <mergeCell ref="C158:C160"/>
    <mergeCell ref="Q158:Q160"/>
    <mergeCell ref="AE158:AE160"/>
    <mergeCell ref="AS158:AS160"/>
    <mergeCell ref="BG158:BG160"/>
    <mergeCell ref="C161:C163"/>
    <mergeCell ref="Q161:Q163"/>
    <mergeCell ref="B167:B178"/>
    <mergeCell ref="C167:C169"/>
    <mergeCell ref="P167:P178"/>
    <mergeCell ref="Q167:Q169"/>
    <mergeCell ref="AD167:AD178"/>
    <mergeCell ref="AE167:AE169"/>
    <mergeCell ref="Q173:Q175"/>
    <mergeCell ref="AE173:AE175"/>
    <mergeCell ref="AE161:AE163"/>
    <mergeCell ref="AS173:AS175"/>
    <mergeCell ref="BG173:BG175"/>
    <mergeCell ref="C176:C178"/>
    <mergeCell ref="Q176:Q178"/>
    <mergeCell ref="AE176:AE178"/>
    <mergeCell ref="AS176:AS178"/>
    <mergeCell ref="BG176:BG178"/>
    <mergeCell ref="AR167:AR178"/>
    <mergeCell ref="AS167:AS169"/>
    <mergeCell ref="BF167:BF178"/>
    <mergeCell ref="BG167:BG169"/>
    <mergeCell ref="C170:C172"/>
    <mergeCell ref="Q170:Q172"/>
    <mergeCell ref="AE170:AE172"/>
    <mergeCell ref="AS170:AS172"/>
    <mergeCell ref="BG170:BG172"/>
    <mergeCell ref="C173:C175"/>
    <mergeCell ref="BG185:BG187"/>
    <mergeCell ref="C188:C190"/>
    <mergeCell ref="Q188:Q190"/>
    <mergeCell ref="AE188:AE190"/>
    <mergeCell ref="AS188:AS190"/>
    <mergeCell ref="BG188:BG190"/>
    <mergeCell ref="AR179:AR190"/>
    <mergeCell ref="AS179:AS181"/>
    <mergeCell ref="BF179:BF190"/>
    <mergeCell ref="BG179:BG181"/>
    <mergeCell ref="C182:C184"/>
    <mergeCell ref="Q182:Q184"/>
    <mergeCell ref="AE182:AE184"/>
    <mergeCell ref="AS182:AS184"/>
    <mergeCell ref="BG182:BG184"/>
    <mergeCell ref="C185:C187"/>
    <mergeCell ref="C179:C181"/>
    <mergeCell ref="P179:P190"/>
    <mergeCell ref="Q179:Q181"/>
    <mergeCell ref="AD179:AD190"/>
    <mergeCell ref="AE179:AE181"/>
    <mergeCell ref="Q185:Q187"/>
    <mergeCell ref="AE185:AE187"/>
    <mergeCell ref="B191:B202"/>
    <mergeCell ref="C191:C193"/>
    <mergeCell ref="P191:P202"/>
    <mergeCell ref="Q191:Q193"/>
    <mergeCell ref="AD191:AD202"/>
    <mergeCell ref="AE191:AE193"/>
    <mergeCell ref="Q197:Q199"/>
    <mergeCell ref="AE197:AE199"/>
    <mergeCell ref="AS185:AS187"/>
    <mergeCell ref="B179:B190"/>
    <mergeCell ref="AS197:AS199"/>
    <mergeCell ref="BG197:BG199"/>
    <mergeCell ref="C200:C202"/>
    <mergeCell ref="Q200:Q202"/>
    <mergeCell ref="AE200:AE202"/>
    <mergeCell ref="AS200:AS202"/>
    <mergeCell ref="BG200:BG202"/>
    <mergeCell ref="AR191:AR202"/>
    <mergeCell ref="AS191:AS193"/>
    <mergeCell ref="BF191:BF202"/>
    <mergeCell ref="BG191:BG193"/>
    <mergeCell ref="C194:C196"/>
    <mergeCell ref="Q194:Q196"/>
    <mergeCell ref="AE194:AE196"/>
    <mergeCell ref="AS194:AS196"/>
    <mergeCell ref="BG194:BG196"/>
    <mergeCell ref="C197:C199"/>
  </mergeCells>
  <conditionalFormatting sqref="E10">
    <cfRule type="cellIs" dxfId="104" priority="13" operator="lessThan">
      <formula>1</formula>
    </cfRule>
    <cfRule type="cellIs" dxfId="103" priority="14" operator="greaterThan">
      <formula>1</formula>
    </cfRule>
    <cfRule type="cellIs" dxfId="102" priority="15" operator="equal">
      <formula>1</formula>
    </cfRule>
  </conditionalFormatting>
  <conditionalFormatting sqref="S10">
    <cfRule type="cellIs" dxfId="101" priority="10" operator="lessThan">
      <formula>1</formula>
    </cfRule>
    <cfRule type="cellIs" dxfId="100" priority="11" operator="greaterThan">
      <formula>1</formula>
    </cfRule>
    <cfRule type="cellIs" dxfId="99" priority="12" operator="equal">
      <formula>1</formula>
    </cfRule>
  </conditionalFormatting>
  <conditionalFormatting sqref="AG10">
    <cfRule type="cellIs" dxfId="98" priority="7" operator="lessThan">
      <formula>1</formula>
    </cfRule>
    <cfRule type="cellIs" dxfId="97" priority="8" operator="greaterThan">
      <formula>1</formula>
    </cfRule>
    <cfRule type="cellIs" dxfId="96" priority="9" operator="equal">
      <formula>1</formula>
    </cfRule>
  </conditionalFormatting>
  <conditionalFormatting sqref="AU10">
    <cfRule type="cellIs" dxfId="95" priority="4" operator="lessThan">
      <formula>1</formula>
    </cfRule>
    <cfRule type="cellIs" dxfId="94" priority="5" operator="greaterThan">
      <formula>1</formula>
    </cfRule>
    <cfRule type="cellIs" dxfId="93" priority="6" operator="equal">
      <formula>1</formula>
    </cfRule>
  </conditionalFormatting>
  <conditionalFormatting sqref="BI10">
    <cfRule type="cellIs" dxfId="92" priority="1" operator="lessThan">
      <formula>1</formula>
    </cfRule>
    <cfRule type="cellIs" dxfId="91" priority="2" operator="greaterThan">
      <formula>1</formula>
    </cfRule>
    <cfRule type="cellIs" dxfId="90" priority="3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6C95-BD2C-46B0-9F63-C640E0EC34D7}">
  <dimension ref="A1:BS205"/>
  <sheetViews>
    <sheetView zoomScaleNormal="100" workbookViewId="0">
      <selection activeCell="E10" sqref="E10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0.26045600000000002</v>
      </c>
      <c r="J4" s="10"/>
      <c r="K4" s="83">
        <f>C155</f>
        <v>20000</v>
      </c>
      <c r="L4" s="84" t="s">
        <v>51</v>
      </c>
      <c r="M4" s="51">
        <f>I192</f>
        <v>744.73283179012344</v>
      </c>
      <c r="N4" s="79">
        <f>M4*$I$16</f>
        <v>185313360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0.22324800000000006</v>
      </c>
      <c r="X4" s="10"/>
      <c r="Y4" s="83">
        <f>Q155</f>
        <v>20000</v>
      </c>
      <c r="Z4" s="84" t="s">
        <v>51</v>
      </c>
      <c r="AA4" s="51">
        <f>W192</f>
        <v>744.73283179012344</v>
      </c>
      <c r="AB4" s="79">
        <f t="shared" ref="AB4:AB11" si="0">AA4*$I$16</f>
        <v>185313360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0.18604000000000004</v>
      </c>
      <c r="AL4" s="10"/>
      <c r="AM4" s="83">
        <f>AE155</f>
        <v>20000</v>
      </c>
      <c r="AN4" s="84" t="s">
        <v>51</v>
      </c>
      <c r="AO4" s="51">
        <f>AK192</f>
        <v>744.73283179012344</v>
      </c>
      <c r="AP4" s="79">
        <f t="shared" ref="AP4:AP11" si="1">AO4*$I$16</f>
        <v>185313360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0.14883200000000005</v>
      </c>
      <c r="AZ4" s="10"/>
      <c r="BA4" s="83">
        <f>AS155</f>
        <v>20000</v>
      </c>
      <c r="BB4" s="84" t="s">
        <v>51</v>
      </c>
      <c r="BC4" s="51">
        <f>AY192</f>
        <v>744.73283179012344</v>
      </c>
      <c r="BD4" s="79">
        <f t="shared" ref="BD4:BD11" si="2">BC4*$I$16</f>
        <v>185313360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0.11162400000000003</v>
      </c>
      <c r="BN4" s="10"/>
      <c r="BO4" s="83">
        <f>BG155</f>
        <v>20000</v>
      </c>
      <c r="BP4" s="84" t="s">
        <v>51</v>
      </c>
      <c r="BQ4" s="51">
        <f>BM192</f>
        <v>744.73283179012344</v>
      </c>
      <c r="BR4" s="79">
        <f t="shared" ref="BR4:BR11" si="3">BQ4*$I$16</f>
        <v>185313360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0.2003710133744856</v>
      </c>
      <c r="J5" s="42"/>
      <c r="K5" s="83">
        <f>C155</f>
        <v>20000</v>
      </c>
      <c r="L5" s="81" t="s">
        <v>52</v>
      </c>
      <c r="M5" s="51">
        <f>I193</f>
        <v>3723.6641589506175</v>
      </c>
      <c r="N5" s="79">
        <f t="shared" ref="N5:N11" si="4">M5*$I$16</f>
        <v>926566800.00000012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0.21532407407407406</v>
      </c>
      <c r="X5" s="42"/>
      <c r="Y5" s="83">
        <f>Q155</f>
        <v>20000</v>
      </c>
      <c r="Z5" s="81" t="s">
        <v>52</v>
      </c>
      <c r="AA5" s="51">
        <f>W193</f>
        <v>3723.6641589506175</v>
      </c>
      <c r="AB5" s="79">
        <f t="shared" si="0"/>
        <v>926566800.00000012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0.23027713477366252</v>
      </c>
      <c r="AL5" s="42"/>
      <c r="AM5" s="83">
        <f>AE155</f>
        <v>20000</v>
      </c>
      <c r="AN5" s="81" t="s">
        <v>52</v>
      </c>
      <c r="AO5" s="51">
        <f>AK193</f>
        <v>3723.6641589506175</v>
      </c>
      <c r="AP5" s="79">
        <f t="shared" si="1"/>
        <v>926566800.00000012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0.24523019547325103</v>
      </c>
      <c r="AZ5" s="42"/>
      <c r="BA5" s="83">
        <f>AS155</f>
        <v>20000</v>
      </c>
      <c r="BB5" s="81" t="s">
        <v>52</v>
      </c>
      <c r="BC5" s="51">
        <f>AY193</f>
        <v>3723.6641589506175</v>
      </c>
      <c r="BD5" s="79">
        <f t="shared" si="2"/>
        <v>926566800.00000012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0.26018325617283955</v>
      </c>
      <c r="BN5" s="42"/>
      <c r="BO5" s="83">
        <f>BG155</f>
        <v>20000</v>
      </c>
      <c r="BP5" s="81" t="s">
        <v>52</v>
      </c>
      <c r="BQ5" s="51">
        <f>BM193</f>
        <v>3723.6641589506175</v>
      </c>
      <c r="BR5" s="79">
        <f t="shared" si="3"/>
        <v>926566800.00000012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0.2</v>
      </c>
      <c r="F6" s="42"/>
      <c r="G6" s="59" t="s">
        <v>74</v>
      </c>
      <c r="H6" s="80" t="s">
        <v>50</v>
      </c>
      <c r="I6" s="98">
        <f>I64</f>
        <v>3.0584040637860077E-2</v>
      </c>
      <c r="J6" s="42"/>
      <c r="K6" s="83">
        <f>C158</f>
        <v>400000</v>
      </c>
      <c r="L6" s="84" t="s">
        <v>51</v>
      </c>
      <c r="M6" s="31">
        <f>I195</f>
        <v>14894.656635802468</v>
      </c>
      <c r="N6" s="79">
        <f t="shared" si="4"/>
        <v>3706267200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3.0584040637860077E-2</v>
      </c>
      <c r="X6" s="42"/>
      <c r="Y6" s="83">
        <f>Q158</f>
        <v>400000</v>
      </c>
      <c r="Z6" s="84" t="s">
        <v>51</v>
      </c>
      <c r="AA6" s="31">
        <f>W195</f>
        <v>14894.656635802468</v>
      </c>
      <c r="AB6" s="79">
        <f t="shared" si="0"/>
        <v>3706267200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3.0584040637860077E-2</v>
      </c>
      <c r="AL6" s="42"/>
      <c r="AM6" s="83">
        <f>AE158</f>
        <v>400000</v>
      </c>
      <c r="AN6" s="84" t="s">
        <v>51</v>
      </c>
      <c r="AO6" s="31">
        <f>AK195</f>
        <v>14894.656635802468</v>
      </c>
      <c r="AP6" s="79">
        <f t="shared" si="1"/>
        <v>3706267200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3.0584040637860077E-2</v>
      </c>
      <c r="AZ6" s="42"/>
      <c r="BA6" s="83">
        <f>AS158</f>
        <v>400000</v>
      </c>
      <c r="BB6" s="84" t="s">
        <v>51</v>
      </c>
      <c r="BC6" s="31">
        <f>AY195</f>
        <v>14894.656635802468</v>
      </c>
      <c r="BD6" s="79">
        <f t="shared" si="2"/>
        <v>3706267200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3.0584040637860077E-2</v>
      </c>
      <c r="BN6" s="42"/>
      <c r="BO6" s="83">
        <f>BG158</f>
        <v>400000</v>
      </c>
      <c r="BP6" s="84" t="s">
        <v>51</v>
      </c>
      <c r="BQ6" s="31">
        <f>BM195</f>
        <v>14894.656635802468</v>
      </c>
      <c r="BR6" s="79">
        <f t="shared" si="3"/>
        <v>3706267200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-8.9718364197530862E-2</v>
      </c>
      <c r="J7" s="10"/>
      <c r="K7" s="83">
        <f>C158</f>
        <v>400000</v>
      </c>
      <c r="L7" s="81" t="s">
        <v>52</v>
      </c>
      <c r="M7" s="51">
        <f>I196</f>
        <v>74473.28317901236</v>
      </c>
      <c r="N7" s="79">
        <f t="shared" si="4"/>
        <v>18531336000.000004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-8.9718364197530862E-2</v>
      </c>
      <c r="X7" s="10"/>
      <c r="Y7" s="83">
        <f>Q158</f>
        <v>400000</v>
      </c>
      <c r="Z7" s="81" t="s">
        <v>52</v>
      </c>
      <c r="AA7" s="51">
        <f>W196</f>
        <v>74473.28317901236</v>
      </c>
      <c r="AB7" s="79">
        <f t="shared" si="0"/>
        <v>18531336000.000004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-8.9718364197530862E-2</v>
      </c>
      <c r="AL7" s="10"/>
      <c r="AM7" s="83">
        <f>AE158</f>
        <v>400000</v>
      </c>
      <c r="AN7" s="81" t="s">
        <v>52</v>
      </c>
      <c r="AO7" s="51">
        <f>AK196</f>
        <v>74473.28317901236</v>
      </c>
      <c r="AP7" s="79">
        <f t="shared" si="1"/>
        <v>18531336000.000004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-8.9718364197530862E-2</v>
      </c>
      <c r="AZ7" s="10"/>
      <c r="BA7" s="83">
        <f>AS158</f>
        <v>400000</v>
      </c>
      <c r="BB7" s="81" t="s">
        <v>52</v>
      </c>
      <c r="BC7" s="51">
        <f>AY196</f>
        <v>74473.28317901236</v>
      </c>
      <c r="BD7" s="79">
        <f t="shared" si="2"/>
        <v>18531336000.000004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-8.9718364197530862E-2</v>
      </c>
      <c r="BN7" s="10"/>
      <c r="BO7" s="83">
        <f>BG158</f>
        <v>400000</v>
      </c>
      <c r="BP7" s="81" t="s">
        <v>52</v>
      </c>
      <c r="BQ7" s="51">
        <f>BM196</f>
        <v>74473.28317901236</v>
      </c>
      <c r="BR7" s="79">
        <f t="shared" si="3"/>
        <v>18531336000.000004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0.1412366898148148</v>
      </c>
      <c r="J8" s="10"/>
      <c r="K8" s="94">
        <f>C197</f>
        <v>1000000</v>
      </c>
      <c r="L8" s="95" t="s">
        <v>51</v>
      </c>
      <c r="M8" s="51">
        <f>I198</f>
        <v>37236.641589506165</v>
      </c>
      <c r="N8" s="79">
        <f t="shared" si="4"/>
        <v>9265667999.9999981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0.15618975051440329</v>
      </c>
      <c r="X8" s="10"/>
      <c r="Y8" s="94">
        <f>Q197</f>
        <v>1000000</v>
      </c>
      <c r="Z8" s="95" t="s">
        <v>51</v>
      </c>
      <c r="AA8" s="51">
        <f>W198</f>
        <v>37236.641589506165</v>
      </c>
      <c r="AB8" s="79">
        <f t="shared" si="0"/>
        <v>9265667999.9999981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0.17114281121399177</v>
      </c>
      <c r="AL8" s="10"/>
      <c r="AM8" s="94">
        <f>AE197</f>
        <v>1000000</v>
      </c>
      <c r="AN8" s="95" t="s">
        <v>51</v>
      </c>
      <c r="AO8" s="51">
        <f>AK198</f>
        <v>37236.641589506165</v>
      </c>
      <c r="AP8" s="79">
        <f t="shared" si="1"/>
        <v>9265667999.9999981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0.18609587191358024</v>
      </c>
      <c r="AZ8" s="10"/>
      <c r="BA8" s="94">
        <f>AS197</f>
        <v>1000000</v>
      </c>
      <c r="BB8" s="95" t="s">
        <v>51</v>
      </c>
      <c r="BC8" s="51">
        <f>AY198</f>
        <v>37236.641589506165</v>
      </c>
      <c r="BD8" s="79">
        <f t="shared" si="2"/>
        <v>9265667999.9999981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0.20104893261316875</v>
      </c>
      <c r="BN8" s="10"/>
      <c r="BO8" s="94">
        <f>BG197</f>
        <v>1000000</v>
      </c>
      <c r="BP8" s="95" t="s">
        <v>51</v>
      </c>
      <c r="BQ8" s="51">
        <f>BM198</f>
        <v>37236.641589506165</v>
      </c>
      <c r="BR8" s="79">
        <f t="shared" si="3"/>
        <v>9265667999.9999981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5.3831018518518514E-2</v>
      </c>
      <c r="J9" s="9"/>
      <c r="K9" s="94">
        <f>C161</f>
        <v>1000000</v>
      </c>
      <c r="L9" s="96" t="s">
        <v>52</v>
      </c>
      <c r="M9" s="50">
        <f>I199</f>
        <v>186183.2079475309</v>
      </c>
      <c r="N9" s="79">
        <f t="shared" si="4"/>
        <v>46328340000.000008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5.3831018518518514E-2</v>
      </c>
      <c r="X9" s="9"/>
      <c r="Y9" s="94">
        <f>Q161</f>
        <v>1000000</v>
      </c>
      <c r="Z9" s="96" t="s">
        <v>52</v>
      </c>
      <c r="AA9" s="50">
        <f>W199</f>
        <v>186183.2079475309</v>
      </c>
      <c r="AB9" s="79">
        <f t="shared" si="0"/>
        <v>46328340000.000008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5.3831018518518514E-2</v>
      </c>
      <c r="AL9" s="9"/>
      <c r="AM9" s="94">
        <f>AE161</f>
        <v>1000000</v>
      </c>
      <c r="AN9" s="96" t="s">
        <v>52</v>
      </c>
      <c r="AO9" s="50">
        <f>AK199</f>
        <v>186183.2079475309</v>
      </c>
      <c r="AP9" s="79">
        <f t="shared" si="1"/>
        <v>46328340000.000008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5.3831018518518514E-2</v>
      </c>
      <c r="AZ9" s="9"/>
      <c r="BA9" s="94">
        <f>AS161</f>
        <v>1000000</v>
      </c>
      <c r="BB9" s="96" t="s">
        <v>52</v>
      </c>
      <c r="BC9" s="50">
        <f>AY199</f>
        <v>186183.2079475309</v>
      </c>
      <c r="BD9" s="79">
        <f t="shared" si="2"/>
        <v>46328340000.000008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5.3831018518518514E-2</v>
      </c>
      <c r="BN9" s="9"/>
      <c r="BO9" s="94">
        <f>BG161</f>
        <v>1000000</v>
      </c>
      <c r="BP9" s="96" t="s">
        <v>52</v>
      </c>
      <c r="BQ9" s="50">
        <f>BM199</f>
        <v>186183.2079475309</v>
      </c>
      <c r="BR9" s="79">
        <f t="shared" si="3"/>
        <v>46328340000.000008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5.3971836419753087E-3</v>
      </c>
      <c r="J10" s="9"/>
      <c r="K10" s="94">
        <f>C164</f>
        <v>2100000</v>
      </c>
      <c r="L10" s="95" t="s">
        <v>51</v>
      </c>
      <c r="M10" s="51">
        <f>I201</f>
        <v>78196.947337962949</v>
      </c>
      <c r="N10" s="79">
        <f t="shared" si="4"/>
        <v>19457902799.999996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5.3971836419753087E-3</v>
      </c>
      <c r="X10" s="9"/>
      <c r="Y10" s="94">
        <f>Q164</f>
        <v>2100000</v>
      </c>
      <c r="Z10" s="95" t="s">
        <v>51</v>
      </c>
      <c r="AA10" s="51">
        <f>W201</f>
        <v>78196.947337962949</v>
      </c>
      <c r="AB10" s="79">
        <f t="shared" si="0"/>
        <v>19457902799.999996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5.3971836419753087E-3</v>
      </c>
      <c r="AL10" s="9"/>
      <c r="AM10" s="94">
        <f>AE164</f>
        <v>2100000</v>
      </c>
      <c r="AN10" s="95" t="s">
        <v>51</v>
      </c>
      <c r="AO10" s="51">
        <f>AK201</f>
        <v>78196.947337962949</v>
      </c>
      <c r="AP10" s="79">
        <f t="shared" si="1"/>
        <v>19457902799.999996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5.3971836419753087E-3</v>
      </c>
      <c r="AZ10" s="9"/>
      <c r="BA10" s="94">
        <f>AS164</f>
        <v>2100000</v>
      </c>
      <c r="BB10" s="95" t="s">
        <v>51</v>
      </c>
      <c r="BC10" s="51">
        <f>AY201</f>
        <v>78196.947337962949</v>
      </c>
      <c r="BD10" s="79">
        <f t="shared" si="2"/>
        <v>19457902799.999996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5.3971836419753087E-3</v>
      </c>
      <c r="BN10" s="9"/>
      <c r="BO10" s="94">
        <f>BG164</f>
        <v>2100000</v>
      </c>
      <c r="BP10" s="95" t="s">
        <v>51</v>
      </c>
      <c r="BQ10" s="51">
        <f>BM201</f>
        <v>78196.947337962949</v>
      </c>
      <c r="BR10" s="79">
        <f t="shared" si="3"/>
        <v>19457902799.999996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7.4999999999999997E-2</v>
      </c>
      <c r="F11" s="4"/>
      <c r="G11" s="82" t="s">
        <v>72</v>
      </c>
      <c r="H11" s="80" t="s">
        <v>50</v>
      </c>
      <c r="I11" s="99">
        <f>I125</f>
        <v>8.9718364197530862E-2</v>
      </c>
      <c r="J11" s="9"/>
      <c r="K11" s="94">
        <f>C164</f>
        <v>2100000</v>
      </c>
      <c r="L11" s="96" t="s">
        <v>52</v>
      </c>
      <c r="M11" s="51">
        <f>I202</f>
        <v>390984.73668981483</v>
      </c>
      <c r="N11" s="79">
        <f t="shared" si="4"/>
        <v>97289514000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8.9718364197530862E-2</v>
      </c>
      <c r="X11" s="9"/>
      <c r="Y11" s="94">
        <f>Q164</f>
        <v>2100000</v>
      </c>
      <c r="Z11" s="96" t="s">
        <v>52</v>
      </c>
      <c r="AA11" s="51">
        <f>W202</f>
        <v>390984.73668981483</v>
      </c>
      <c r="AB11" s="79">
        <f t="shared" si="0"/>
        <v>97289514000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8.9718364197530862E-2</v>
      </c>
      <c r="AL11" s="9"/>
      <c r="AM11" s="94">
        <f>AE164</f>
        <v>2100000</v>
      </c>
      <c r="AN11" s="96" t="s">
        <v>52</v>
      </c>
      <c r="AO11" s="51">
        <f>AK202</f>
        <v>390984.73668981483</v>
      </c>
      <c r="AP11" s="79">
        <f t="shared" si="1"/>
        <v>97289514000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8.9718364197530862E-2</v>
      </c>
      <c r="AZ11" s="9"/>
      <c r="BA11" s="94">
        <f>AS164</f>
        <v>2100000</v>
      </c>
      <c r="BB11" s="96" t="s">
        <v>52</v>
      </c>
      <c r="BC11" s="51">
        <f>AY202</f>
        <v>390984.73668981483</v>
      </c>
      <c r="BD11" s="79">
        <f t="shared" si="2"/>
        <v>97289514000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8.9718364197530862E-2</v>
      </c>
      <c r="BN11" s="9"/>
      <c r="BO11" s="94">
        <f>BG164</f>
        <v>2100000</v>
      </c>
      <c r="BP11" s="96" t="s">
        <v>52</v>
      </c>
      <c r="BQ11" s="51">
        <f>BM202</f>
        <v>390984.73668981483</v>
      </c>
      <c r="BR11" s="79">
        <f t="shared" si="3"/>
        <v>97289514000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2</v>
      </c>
      <c r="F12" s="4"/>
      <c r="G12" s="91" t="s">
        <v>49</v>
      </c>
      <c r="H12" s="92" t="s">
        <v>50</v>
      </c>
      <c r="I12" s="49">
        <f>I138</f>
        <v>0.1489465663580247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0.1489465663580247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0.1489465663580247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0.1489465663580247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0.1489465663580247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120000</v>
      </c>
      <c r="F16" s="22">
        <f t="shared" ref="F16:N16" si="5">(E16 * $E$6) + E16</f>
        <v>144000</v>
      </c>
      <c r="G16" s="22">
        <f t="shared" si="5"/>
        <v>172800</v>
      </c>
      <c r="H16" s="22">
        <f t="shared" si="5"/>
        <v>207360</v>
      </c>
      <c r="I16" s="22">
        <f t="shared" si="5"/>
        <v>248832</v>
      </c>
      <c r="J16" s="22">
        <f t="shared" si="5"/>
        <v>298598.40000000002</v>
      </c>
      <c r="K16" s="22">
        <f t="shared" si="5"/>
        <v>358318.08000000002</v>
      </c>
      <c r="L16" s="22">
        <f t="shared" si="5"/>
        <v>429981.696</v>
      </c>
      <c r="M16" s="22">
        <f t="shared" si="5"/>
        <v>515978.03519999998</v>
      </c>
      <c r="N16" s="22">
        <f t="shared" si="5"/>
        <v>619173.64223999996</v>
      </c>
      <c r="P16" s="172" t="s">
        <v>20</v>
      </c>
      <c r="Q16" s="172" t="s">
        <v>42</v>
      </c>
      <c r="R16" s="20" t="s">
        <v>60</v>
      </c>
      <c r="S16" s="22">
        <f>($E$4 * $E$6) + $E$4</f>
        <v>120000</v>
      </c>
      <c r="T16" s="22">
        <f t="shared" ref="T16:AB16" si="6">(S16 * $E$6) + S16</f>
        <v>144000</v>
      </c>
      <c r="U16" s="22">
        <f t="shared" si="6"/>
        <v>172800</v>
      </c>
      <c r="V16" s="22">
        <f t="shared" si="6"/>
        <v>207360</v>
      </c>
      <c r="W16" s="22">
        <f t="shared" si="6"/>
        <v>248832</v>
      </c>
      <c r="X16" s="22">
        <f t="shared" si="6"/>
        <v>298598.40000000002</v>
      </c>
      <c r="Y16" s="22">
        <f t="shared" si="6"/>
        <v>358318.08000000002</v>
      </c>
      <c r="Z16" s="22">
        <f t="shared" si="6"/>
        <v>429981.696</v>
      </c>
      <c r="AA16" s="22">
        <f t="shared" si="6"/>
        <v>515978.03519999998</v>
      </c>
      <c r="AB16" s="22">
        <f t="shared" si="6"/>
        <v>619173.64223999996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120000</v>
      </c>
      <c r="AH16" s="22">
        <f t="shared" ref="AH16:AP16" si="7">(AG16 * $E$6) + AG16</f>
        <v>144000</v>
      </c>
      <c r="AI16" s="22">
        <f t="shared" si="7"/>
        <v>172800</v>
      </c>
      <c r="AJ16" s="22">
        <f t="shared" si="7"/>
        <v>207360</v>
      </c>
      <c r="AK16" s="22">
        <f t="shared" si="7"/>
        <v>248832</v>
      </c>
      <c r="AL16" s="22">
        <f t="shared" si="7"/>
        <v>298598.40000000002</v>
      </c>
      <c r="AM16" s="22">
        <f t="shared" si="7"/>
        <v>358318.08000000002</v>
      </c>
      <c r="AN16" s="22">
        <f t="shared" si="7"/>
        <v>429981.696</v>
      </c>
      <c r="AO16" s="22">
        <f t="shared" si="7"/>
        <v>515978.03519999998</v>
      </c>
      <c r="AP16" s="22">
        <f t="shared" si="7"/>
        <v>619173.64223999996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120000</v>
      </c>
      <c r="AV16" s="22">
        <f t="shared" ref="AV16:BD16" si="8">(AU16 * $E$6) + AU16</f>
        <v>144000</v>
      </c>
      <c r="AW16" s="22">
        <f t="shared" si="8"/>
        <v>172800</v>
      </c>
      <c r="AX16" s="22">
        <f t="shared" si="8"/>
        <v>207360</v>
      </c>
      <c r="AY16" s="22">
        <f t="shared" si="8"/>
        <v>248832</v>
      </c>
      <c r="AZ16" s="22">
        <f t="shared" si="8"/>
        <v>298598.40000000002</v>
      </c>
      <c r="BA16" s="22">
        <f t="shared" si="8"/>
        <v>358318.08000000002</v>
      </c>
      <c r="BB16" s="22">
        <f t="shared" si="8"/>
        <v>429981.696</v>
      </c>
      <c r="BC16" s="22">
        <f t="shared" si="8"/>
        <v>515978.03519999998</v>
      </c>
      <c r="BD16" s="22">
        <f t="shared" si="8"/>
        <v>619173.64223999996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120000</v>
      </c>
      <c r="BJ16" s="22">
        <f t="shared" ref="BJ16:BR16" si="9">(BI16 * $E$6) + BI16</f>
        <v>144000</v>
      </c>
      <c r="BK16" s="22">
        <f t="shared" si="9"/>
        <v>172800</v>
      </c>
      <c r="BL16" s="22">
        <f t="shared" si="9"/>
        <v>207360</v>
      </c>
      <c r="BM16" s="22">
        <f t="shared" si="9"/>
        <v>248832</v>
      </c>
      <c r="BN16" s="22">
        <f t="shared" si="9"/>
        <v>298598.40000000002</v>
      </c>
      <c r="BO16" s="22">
        <f t="shared" si="9"/>
        <v>358318.08000000002</v>
      </c>
      <c r="BP16" s="22">
        <f t="shared" si="9"/>
        <v>429981.696</v>
      </c>
      <c r="BQ16" s="22">
        <f t="shared" si="9"/>
        <v>515978.03519999998</v>
      </c>
      <c r="BR16" s="22">
        <f t="shared" si="9"/>
        <v>619173.64223999996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2520000000000</v>
      </c>
      <c r="F17" s="26">
        <f t="shared" ref="F17:N17" si="10">F16*21000000</f>
        <v>3024000000000</v>
      </c>
      <c r="G17" s="26">
        <f t="shared" si="10"/>
        <v>3628800000000</v>
      </c>
      <c r="H17" s="26">
        <f t="shared" si="10"/>
        <v>4354560000000</v>
      </c>
      <c r="I17" s="26">
        <f t="shared" si="10"/>
        <v>5225472000000</v>
      </c>
      <c r="J17" s="26">
        <f t="shared" si="10"/>
        <v>6270566400000.001</v>
      </c>
      <c r="K17" s="26">
        <f t="shared" si="10"/>
        <v>7524679680000</v>
      </c>
      <c r="L17" s="26">
        <f t="shared" si="10"/>
        <v>9029615616000</v>
      </c>
      <c r="M17" s="26">
        <f t="shared" si="10"/>
        <v>10835538739200</v>
      </c>
      <c r="N17" s="26">
        <f t="shared" si="10"/>
        <v>13002646487040</v>
      </c>
      <c r="P17" s="164"/>
      <c r="Q17" s="164"/>
      <c r="R17" s="20" t="s">
        <v>61</v>
      </c>
      <c r="S17" s="26">
        <f>S16*21000000</f>
        <v>2520000000000</v>
      </c>
      <c r="T17" s="26">
        <f t="shared" ref="T17:AB17" si="11">T16*21000000</f>
        <v>3024000000000</v>
      </c>
      <c r="U17" s="26">
        <f t="shared" si="11"/>
        <v>3628800000000</v>
      </c>
      <c r="V17" s="26">
        <f t="shared" si="11"/>
        <v>4354560000000</v>
      </c>
      <c r="W17" s="26">
        <f t="shared" si="11"/>
        <v>5225472000000</v>
      </c>
      <c r="X17" s="26">
        <f t="shared" si="11"/>
        <v>6270566400000.001</v>
      </c>
      <c r="Y17" s="26">
        <f t="shared" si="11"/>
        <v>7524679680000</v>
      </c>
      <c r="Z17" s="26">
        <f t="shared" si="11"/>
        <v>9029615616000</v>
      </c>
      <c r="AA17" s="26">
        <f t="shared" si="11"/>
        <v>10835538739200</v>
      </c>
      <c r="AB17" s="26">
        <f t="shared" si="11"/>
        <v>13002646487040</v>
      </c>
      <c r="AC17" s="5"/>
      <c r="AD17" s="164"/>
      <c r="AE17" s="164"/>
      <c r="AF17" s="20" t="s">
        <v>61</v>
      </c>
      <c r="AG17" s="26">
        <f>AG16*21000000</f>
        <v>2520000000000</v>
      </c>
      <c r="AH17" s="26">
        <f t="shared" ref="AH17:AP17" si="12">AH16*21000000</f>
        <v>3024000000000</v>
      </c>
      <c r="AI17" s="26">
        <f t="shared" si="12"/>
        <v>3628800000000</v>
      </c>
      <c r="AJ17" s="26">
        <f t="shared" si="12"/>
        <v>4354560000000</v>
      </c>
      <c r="AK17" s="26">
        <f t="shared" si="12"/>
        <v>5225472000000</v>
      </c>
      <c r="AL17" s="26">
        <f t="shared" si="12"/>
        <v>6270566400000.001</v>
      </c>
      <c r="AM17" s="26">
        <f t="shared" si="12"/>
        <v>7524679680000</v>
      </c>
      <c r="AN17" s="26">
        <f t="shared" si="12"/>
        <v>9029615616000</v>
      </c>
      <c r="AO17" s="26">
        <f t="shared" si="12"/>
        <v>10835538739200</v>
      </c>
      <c r="AP17" s="26">
        <f t="shared" si="12"/>
        <v>13002646487040</v>
      </c>
      <c r="AQ17" s="5"/>
      <c r="AR17" s="164"/>
      <c r="AS17" s="164"/>
      <c r="AT17" s="20" t="s">
        <v>61</v>
      </c>
      <c r="AU17" s="26">
        <f>AU16*21000000</f>
        <v>2520000000000</v>
      </c>
      <c r="AV17" s="26">
        <f t="shared" ref="AV17:BD17" si="13">AV16*21000000</f>
        <v>3024000000000</v>
      </c>
      <c r="AW17" s="26">
        <f t="shared" si="13"/>
        <v>3628800000000</v>
      </c>
      <c r="AX17" s="26">
        <f t="shared" si="13"/>
        <v>4354560000000</v>
      </c>
      <c r="AY17" s="26">
        <f t="shared" si="13"/>
        <v>5225472000000</v>
      </c>
      <c r="AZ17" s="26">
        <f t="shared" si="13"/>
        <v>6270566400000.001</v>
      </c>
      <c r="BA17" s="26">
        <f t="shared" si="13"/>
        <v>7524679680000</v>
      </c>
      <c r="BB17" s="26">
        <f t="shared" si="13"/>
        <v>9029615616000</v>
      </c>
      <c r="BC17" s="26">
        <f t="shared" si="13"/>
        <v>10835538739200</v>
      </c>
      <c r="BD17" s="26">
        <f t="shared" si="13"/>
        <v>13002646487040</v>
      </c>
      <c r="BE17" s="5"/>
      <c r="BF17" s="164"/>
      <c r="BG17" s="164"/>
      <c r="BH17" s="20" t="s">
        <v>61</v>
      </c>
      <c r="BI17" s="26">
        <f>BI16*21000000</f>
        <v>2520000000000</v>
      </c>
      <c r="BJ17" s="26">
        <f t="shared" ref="BJ17:BR17" si="14">BJ16*21000000</f>
        <v>3024000000000</v>
      </c>
      <c r="BK17" s="26">
        <f t="shared" si="14"/>
        <v>3628800000000</v>
      </c>
      <c r="BL17" s="26">
        <f t="shared" si="14"/>
        <v>4354560000000</v>
      </c>
      <c r="BM17" s="26">
        <f t="shared" si="14"/>
        <v>5225472000000</v>
      </c>
      <c r="BN17" s="26">
        <f t="shared" si="14"/>
        <v>6270566400000.001</v>
      </c>
      <c r="BO17" s="26">
        <f t="shared" si="14"/>
        <v>7524679680000</v>
      </c>
      <c r="BP17" s="26">
        <f t="shared" si="14"/>
        <v>9029615616000</v>
      </c>
      <c r="BQ17" s="26">
        <f t="shared" si="14"/>
        <v>10835538739200</v>
      </c>
      <c r="BR17" s="26">
        <f t="shared" si="14"/>
        <v>13002646487040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0.16666666666666666</v>
      </c>
      <c r="F18" s="27">
        <f t="shared" ref="F18:N18" si="15">(F16-$E4)/F16</f>
        <v>0.30555555555555558</v>
      </c>
      <c r="G18" s="27">
        <f t="shared" si="15"/>
        <v>0.42129629629629628</v>
      </c>
      <c r="H18" s="27">
        <f t="shared" si="15"/>
        <v>0.51774691358024694</v>
      </c>
      <c r="I18" s="27">
        <f t="shared" si="15"/>
        <v>0.5981224279835391</v>
      </c>
      <c r="J18" s="27">
        <f t="shared" si="15"/>
        <v>0.66510202331961599</v>
      </c>
      <c r="K18" s="27">
        <f t="shared" si="15"/>
        <v>0.72091835276634664</v>
      </c>
      <c r="L18" s="27">
        <f t="shared" si="15"/>
        <v>0.76743196063862218</v>
      </c>
      <c r="M18" s="27">
        <f t="shared" si="15"/>
        <v>0.80619330053218508</v>
      </c>
      <c r="N18" s="27">
        <f t="shared" si="15"/>
        <v>0.83849441711015427</v>
      </c>
      <c r="P18" s="172" t="s">
        <v>16</v>
      </c>
      <c r="Q18" s="180" t="s">
        <v>41</v>
      </c>
      <c r="R18" s="20" t="s">
        <v>53</v>
      </c>
      <c r="S18" s="27">
        <f>(S16-$E4)/S16</f>
        <v>0.16666666666666666</v>
      </c>
      <c r="T18" s="27">
        <f t="shared" ref="T18:AB18" si="16">(T16-$E4)/T16</f>
        <v>0.30555555555555558</v>
      </c>
      <c r="U18" s="27">
        <f t="shared" si="16"/>
        <v>0.42129629629629628</v>
      </c>
      <c r="V18" s="27">
        <f t="shared" si="16"/>
        <v>0.51774691358024694</v>
      </c>
      <c r="W18" s="27">
        <f t="shared" si="16"/>
        <v>0.5981224279835391</v>
      </c>
      <c r="X18" s="27">
        <f t="shared" si="16"/>
        <v>0.66510202331961599</v>
      </c>
      <c r="Y18" s="27">
        <f t="shared" si="16"/>
        <v>0.72091835276634664</v>
      </c>
      <c r="Z18" s="27">
        <f t="shared" si="16"/>
        <v>0.76743196063862218</v>
      </c>
      <c r="AA18" s="27">
        <f t="shared" si="16"/>
        <v>0.80619330053218508</v>
      </c>
      <c r="AB18" s="27">
        <f t="shared" si="16"/>
        <v>0.83849441711015427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0.16666666666666666</v>
      </c>
      <c r="AH18" s="27">
        <f t="shared" ref="AH18:AP18" si="17">(AH16-$E4)/AH16</f>
        <v>0.30555555555555558</v>
      </c>
      <c r="AI18" s="27">
        <f t="shared" si="17"/>
        <v>0.42129629629629628</v>
      </c>
      <c r="AJ18" s="27">
        <f t="shared" si="17"/>
        <v>0.51774691358024694</v>
      </c>
      <c r="AK18" s="27">
        <f t="shared" si="17"/>
        <v>0.5981224279835391</v>
      </c>
      <c r="AL18" s="27">
        <f t="shared" si="17"/>
        <v>0.66510202331961599</v>
      </c>
      <c r="AM18" s="27">
        <f t="shared" si="17"/>
        <v>0.72091835276634664</v>
      </c>
      <c r="AN18" s="27">
        <f t="shared" si="17"/>
        <v>0.76743196063862218</v>
      </c>
      <c r="AO18" s="27">
        <f t="shared" si="17"/>
        <v>0.80619330053218508</v>
      </c>
      <c r="AP18" s="27">
        <f t="shared" si="17"/>
        <v>0.83849441711015427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0.16666666666666666</v>
      </c>
      <c r="AV18" s="27">
        <f t="shared" ref="AV18:BD18" si="18">(AV16-$E4)/AV16</f>
        <v>0.30555555555555558</v>
      </c>
      <c r="AW18" s="27">
        <f t="shared" si="18"/>
        <v>0.42129629629629628</v>
      </c>
      <c r="AX18" s="27">
        <f t="shared" si="18"/>
        <v>0.51774691358024694</v>
      </c>
      <c r="AY18" s="27">
        <f t="shared" si="18"/>
        <v>0.5981224279835391</v>
      </c>
      <c r="AZ18" s="27">
        <f t="shared" si="18"/>
        <v>0.66510202331961599</v>
      </c>
      <c r="BA18" s="27">
        <f t="shared" si="18"/>
        <v>0.72091835276634664</v>
      </c>
      <c r="BB18" s="27">
        <f t="shared" si="18"/>
        <v>0.76743196063862218</v>
      </c>
      <c r="BC18" s="27">
        <f t="shared" si="18"/>
        <v>0.80619330053218508</v>
      </c>
      <c r="BD18" s="27">
        <f t="shared" si="18"/>
        <v>0.83849441711015427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0.16666666666666666</v>
      </c>
      <c r="BJ18" s="27">
        <f t="shared" ref="BJ18:BR18" si="19">(BJ16-$E4)/BJ16</f>
        <v>0.30555555555555558</v>
      </c>
      <c r="BK18" s="27">
        <f t="shared" si="19"/>
        <v>0.42129629629629628</v>
      </c>
      <c r="BL18" s="27">
        <f t="shared" si="19"/>
        <v>0.51774691358024694</v>
      </c>
      <c r="BM18" s="27">
        <f t="shared" si="19"/>
        <v>0.5981224279835391</v>
      </c>
      <c r="BN18" s="27">
        <f t="shared" si="19"/>
        <v>0.66510202331961599</v>
      </c>
      <c r="BO18" s="27">
        <f t="shared" si="19"/>
        <v>0.72091835276634664</v>
      </c>
      <c r="BP18" s="27">
        <f t="shared" si="19"/>
        <v>0.76743196063862218</v>
      </c>
      <c r="BQ18" s="27">
        <f t="shared" si="19"/>
        <v>0.80619330053218508</v>
      </c>
      <c r="BR18" s="27">
        <f t="shared" si="19"/>
        <v>0.83849441711015427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0.83333333333333337</v>
      </c>
      <c r="F19" s="27">
        <f t="shared" ref="F19:N19" si="20">1-F18</f>
        <v>0.69444444444444442</v>
      </c>
      <c r="G19" s="27">
        <f t="shared" si="20"/>
        <v>0.57870370370370372</v>
      </c>
      <c r="H19" s="27">
        <f t="shared" si="20"/>
        <v>0.48225308641975306</v>
      </c>
      <c r="I19" s="27">
        <f t="shared" si="20"/>
        <v>0.4018775720164609</v>
      </c>
      <c r="J19" s="27">
        <f t="shared" si="20"/>
        <v>0.33489797668038401</v>
      </c>
      <c r="K19" s="27">
        <f t="shared" si="20"/>
        <v>0.27908164723365336</v>
      </c>
      <c r="L19" s="27">
        <f t="shared" si="20"/>
        <v>0.23256803936137782</v>
      </c>
      <c r="M19" s="27">
        <f t="shared" si="20"/>
        <v>0.19380669946781492</v>
      </c>
      <c r="N19" s="27">
        <f t="shared" si="20"/>
        <v>0.16150558288984573</v>
      </c>
      <c r="P19" s="173"/>
      <c r="Q19" s="181"/>
      <c r="R19" s="20" t="s">
        <v>54</v>
      </c>
      <c r="S19" s="27">
        <f>1-S18</f>
        <v>0.83333333333333337</v>
      </c>
      <c r="T19" s="27">
        <f t="shared" ref="T19:AB19" si="21">1-T18</f>
        <v>0.69444444444444442</v>
      </c>
      <c r="U19" s="27">
        <f t="shared" si="21"/>
        <v>0.57870370370370372</v>
      </c>
      <c r="V19" s="27">
        <f t="shared" si="21"/>
        <v>0.48225308641975306</v>
      </c>
      <c r="W19" s="27">
        <f t="shared" si="21"/>
        <v>0.4018775720164609</v>
      </c>
      <c r="X19" s="27">
        <f t="shared" si="21"/>
        <v>0.33489797668038401</v>
      </c>
      <c r="Y19" s="27">
        <f t="shared" si="21"/>
        <v>0.27908164723365336</v>
      </c>
      <c r="Z19" s="27">
        <f t="shared" si="21"/>
        <v>0.23256803936137782</v>
      </c>
      <c r="AA19" s="27">
        <f t="shared" si="21"/>
        <v>0.19380669946781492</v>
      </c>
      <c r="AB19" s="27">
        <f t="shared" si="21"/>
        <v>0.16150558288984573</v>
      </c>
      <c r="AC19" s="5"/>
      <c r="AD19" s="173"/>
      <c r="AE19" s="181"/>
      <c r="AF19" s="20" t="s">
        <v>54</v>
      </c>
      <c r="AG19" s="27">
        <f>1-AG18</f>
        <v>0.83333333333333337</v>
      </c>
      <c r="AH19" s="27">
        <f t="shared" ref="AH19:AP19" si="22">1-AH18</f>
        <v>0.69444444444444442</v>
      </c>
      <c r="AI19" s="27">
        <f t="shared" si="22"/>
        <v>0.57870370370370372</v>
      </c>
      <c r="AJ19" s="27">
        <f t="shared" si="22"/>
        <v>0.48225308641975306</v>
      </c>
      <c r="AK19" s="27">
        <f t="shared" si="22"/>
        <v>0.4018775720164609</v>
      </c>
      <c r="AL19" s="27">
        <f t="shared" si="22"/>
        <v>0.33489797668038401</v>
      </c>
      <c r="AM19" s="27">
        <f t="shared" si="22"/>
        <v>0.27908164723365336</v>
      </c>
      <c r="AN19" s="27">
        <f t="shared" si="22"/>
        <v>0.23256803936137782</v>
      </c>
      <c r="AO19" s="27">
        <f t="shared" si="22"/>
        <v>0.19380669946781492</v>
      </c>
      <c r="AP19" s="27">
        <f t="shared" si="22"/>
        <v>0.16150558288984573</v>
      </c>
      <c r="AQ19" s="5"/>
      <c r="AR19" s="173"/>
      <c r="AS19" s="181"/>
      <c r="AT19" s="20" t="s">
        <v>54</v>
      </c>
      <c r="AU19" s="27">
        <f>1-AU18</f>
        <v>0.83333333333333337</v>
      </c>
      <c r="AV19" s="27">
        <f t="shared" ref="AV19:BD19" si="23">1-AV18</f>
        <v>0.69444444444444442</v>
      </c>
      <c r="AW19" s="27">
        <f t="shared" si="23"/>
        <v>0.57870370370370372</v>
      </c>
      <c r="AX19" s="27">
        <f t="shared" si="23"/>
        <v>0.48225308641975306</v>
      </c>
      <c r="AY19" s="27">
        <f t="shared" si="23"/>
        <v>0.4018775720164609</v>
      </c>
      <c r="AZ19" s="27">
        <f t="shared" si="23"/>
        <v>0.33489797668038401</v>
      </c>
      <c r="BA19" s="27">
        <f t="shared" si="23"/>
        <v>0.27908164723365336</v>
      </c>
      <c r="BB19" s="27">
        <f t="shared" si="23"/>
        <v>0.23256803936137782</v>
      </c>
      <c r="BC19" s="27">
        <f t="shared" si="23"/>
        <v>0.19380669946781492</v>
      </c>
      <c r="BD19" s="27">
        <f t="shared" si="23"/>
        <v>0.16150558288984573</v>
      </c>
      <c r="BE19" s="5"/>
      <c r="BF19" s="173"/>
      <c r="BG19" s="181"/>
      <c r="BH19" s="20" t="s">
        <v>54</v>
      </c>
      <c r="BI19" s="27">
        <f>1-BI18</f>
        <v>0.83333333333333337</v>
      </c>
      <c r="BJ19" s="27">
        <f t="shared" ref="BJ19:BR19" si="24">1-BJ18</f>
        <v>0.69444444444444442</v>
      </c>
      <c r="BK19" s="27">
        <f t="shared" si="24"/>
        <v>0.57870370370370372</v>
      </c>
      <c r="BL19" s="27">
        <f t="shared" si="24"/>
        <v>0.48225308641975306</v>
      </c>
      <c r="BM19" s="27">
        <f t="shared" si="24"/>
        <v>0.4018775720164609</v>
      </c>
      <c r="BN19" s="27">
        <f t="shared" si="24"/>
        <v>0.33489797668038401</v>
      </c>
      <c r="BO19" s="27">
        <f t="shared" si="24"/>
        <v>0.27908164723365336</v>
      </c>
      <c r="BP19" s="27">
        <f t="shared" si="24"/>
        <v>0.23256803936137782</v>
      </c>
      <c r="BQ19" s="27">
        <f t="shared" si="24"/>
        <v>0.19380669946781492</v>
      </c>
      <c r="BR19" s="27">
        <f t="shared" si="24"/>
        <v>0.16150558288984573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0.16666666666666666</v>
      </c>
      <c r="F20" s="97">
        <f t="shared" ref="F20:N20" si="25">F18-E18</f>
        <v>0.13888888888888892</v>
      </c>
      <c r="G20" s="97">
        <f t="shared" si="25"/>
        <v>0.1157407407407407</v>
      </c>
      <c r="H20" s="97">
        <f t="shared" si="25"/>
        <v>9.6450617283950657E-2</v>
      </c>
      <c r="I20" s="97">
        <f t="shared" si="25"/>
        <v>8.0375514403292159E-2</v>
      </c>
      <c r="J20" s="97">
        <f t="shared" si="25"/>
        <v>6.6979595336076891E-2</v>
      </c>
      <c r="K20" s="97">
        <f t="shared" si="25"/>
        <v>5.581632944673065E-2</v>
      </c>
      <c r="L20" s="97">
        <f t="shared" si="25"/>
        <v>4.6513607872275542E-2</v>
      </c>
      <c r="M20" s="97">
        <f t="shared" si="25"/>
        <v>3.8761339893562896E-2</v>
      </c>
      <c r="N20" s="97">
        <f t="shared" si="25"/>
        <v>3.2301116577969191E-2</v>
      </c>
      <c r="P20" s="173"/>
      <c r="Q20" s="181"/>
      <c r="R20" s="20" t="s">
        <v>55</v>
      </c>
      <c r="S20" s="97">
        <f>S18</f>
        <v>0.16666666666666666</v>
      </c>
      <c r="T20" s="97">
        <f t="shared" ref="T20:AB20" si="26">T18-S18</f>
        <v>0.13888888888888892</v>
      </c>
      <c r="U20" s="97">
        <f t="shared" si="26"/>
        <v>0.1157407407407407</v>
      </c>
      <c r="V20" s="97">
        <f t="shared" si="26"/>
        <v>9.6450617283950657E-2</v>
      </c>
      <c r="W20" s="97">
        <f t="shared" si="26"/>
        <v>8.0375514403292159E-2</v>
      </c>
      <c r="X20" s="97">
        <f t="shared" si="26"/>
        <v>6.6979595336076891E-2</v>
      </c>
      <c r="Y20" s="97">
        <f t="shared" si="26"/>
        <v>5.581632944673065E-2</v>
      </c>
      <c r="Z20" s="97">
        <f t="shared" si="26"/>
        <v>4.6513607872275542E-2</v>
      </c>
      <c r="AA20" s="97">
        <f t="shared" si="26"/>
        <v>3.8761339893562896E-2</v>
      </c>
      <c r="AB20" s="97">
        <f t="shared" si="26"/>
        <v>3.2301116577969191E-2</v>
      </c>
      <c r="AC20" s="5"/>
      <c r="AD20" s="173"/>
      <c r="AE20" s="181"/>
      <c r="AF20" s="20" t="s">
        <v>55</v>
      </c>
      <c r="AG20" s="97">
        <f>AG18</f>
        <v>0.16666666666666666</v>
      </c>
      <c r="AH20" s="97">
        <f t="shared" ref="AH20:AP20" si="27">AH18-AG18</f>
        <v>0.13888888888888892</v>
      </c>
      <c r="AI20" s="97">
        <f t="shared" si="27"/>
        <v>0.1157407407407407</v>
      </c>
      <c r="AJ20" s="97">
        <f t="shared" si="27"/>
        <v>9.6450617283950657E-2</v>
      </c>
      <c r="AK20" s="97">
        <f t="shared" si="27"/>
        <v>8.0375514403292159E-2</v>
      </c>
      <c r="AL20" s="97">
        <f t="shared" si="27"/>
        <v>6.6979595336076891E-2</v>
      </c>
      <c r="AM20" s="97">
        <f t="shared" si="27"/>
        <v>5.581632944673065E-2</v>
      </c>
      <c r="AN20" s="97">
        <f t="shared" si="27"/>
        <v>4.6513607872275542E-2</v>
      </c>
      <c r="AO20" s="97">
        <f t="shared" si="27"/>
        <v>3.8761339893562896E-2</v>
      </c>
      <c r="AP20" s="97">
        <f t="shared" si="27"/>
        <v>3.2301116577969191E-2</v>
      </c>
      <c r="AQ20" s="5"/>
      <c r="AR20" s="173"/>
      <c r="AS20" s="181"/>
      <c r="AT20" s="20" t="s">
        <v>55</v>
      </c>
      <c r="AU20" s="97">
        <f>AU18</f>
        <v>0.16666666666666666</v>
      </c>
      <c r="AV20" s="97">
        <f t="shared" ref="AV20:BD20" si="28">AV18-AU18</f>
        <v>0.13888888888888892</v>
      </c>
      <c r="AW20" s="97">
        <f t="shared" si="28"/>
        <v>0.1157407407407407</v>
      </c>
      <c r="AX20" s="97">
        <f t="shared" si="28"/>
        <v>9.6450617283950657E-2</v>
      </c>
      <c r="AY20" s="97">
        <f t="shared" si="28"/>
        <v>8.0375514403292159E-2</v>
      </c>
      <c r="AZ20" s="97">
        <f t="shared" si="28"/>
        <v>6.6979595336076891E-2</v>
      </c>
      <c r="BA20" s="97">
        <f t="shared" si="28"/>
        <v>5.581632944673065E-2</v>
      </c>
      <c r="BB20" s="97">
        <f t="shared" si="28"/>
        <v>4.6513607872275542E-2</v>
      </c>
      <c r="BC20" s="97">
        <f t="shared" si="28"/>
        <v>3.8761339893562896E-2</v>
      </c>
      <c r="BD20" s="97">
        <f t="shared" si="28"/>
        <v>3.2301116577969191E-2</v>
      </c>
      <c r="BE20" s="5"/>
      <c r="BF20" s="173"/>
      <c r="BG20" s="181"/>
      <c r="BH20" s="20" t="s">
        <v>55</v>
      </c>
      <c r="BI20" s="97">
        <f>BI18</f>
        <v>0.16666666666666666</v>
      </c>
      <c r="BJ20" s="97">
        <f t="shared" ref="BJ20:BR20" si="29">BJ18-BI18</f>
        <v>0.13888888888888892</v>
      </c>
      <c r="BK20" s="97">
        <f t="shared" si="29"/>
        <v>0.1157407407407407</v>
      </c>
      <c r="BL20" s="97">
        <f t="shared" si="29"/>
        <v>9.6450617283950657E-2</v>
      </c>
      <c r="BM20" s="97">
        <f t="shared" si="29"/>
        <v>8.0375514403292159E-2</v>
      </c>
      <c r="BN20" s="97">
        <f t="shared" si="29"/>
        <v>6.6979595336076891E-2</v>
      </c>
      <c r="BO20" s="97">
        <f t="shared" si="29"/>
        <v>5.581632944673065E-2</v>
      </c>
      <c r="BP20" s="97">
        <f t="shared" si="29"/>
        <v>4.6513607872275542E-2</v>
      </c>
      <c r="BQ20" s="97">
        <f t="shared" si="29"/>
        <v>3.8761339893562896E-2</v>
      </c>
      <c r="BR20" s="97">
        <f t="shared" si="29"/>
        <v>3.2301116577969191E-2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0.11962448559670782</v>
      </c>
      <c r="J21" s="27"/>
      <c r="K21" s="27"/>
      <c r="L21" s="27"/>
      <c r="M21" s="27"/>
      <c r="N21" s="97">
        <f>SUM(E20:N20)/10</f>
        <v>8.3849441711015424E-2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0.11962448559670782</v>
      </c>
      <c r="X21" s="27"/>
      <c r="Y21" s="27"/>
      <c r="Z21" s="27"/>
      <c r="AA21" s="27"/>
      <c r="AB21" s="97">
        <f>SUM(S20:AB20)/10</f>
        <v>8.3849441711015424E-2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0.11962448559670782</v>
      </c>
      <c r="AL21" s="27"/>
      <c r="AM21" s="27"/>
      <c r="AN21" s="27"/>
      <c r="AO21" s="27"/>
      <c r="AP21" s="97">
        <f>SUM(AG20:AP20)/10</f>
        <v>8.3849441711015424E-2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0.11962448559670782</v>
      </c>
      <c r="AZ21" s="27"/>
      <c r="BA21" s="27"/>
      <c r="BB21" s="27"/>
      <c r="BC21" s="27"/>
      <c r="BD21" s="97">
        <f>SUM(AU20:BD20)/10</f>
        <v>8.3849441711015424E-2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0.11962448559670782</v>
      </c>
      <c r="BN21" s="27"/>
      <c r="BO21" s="27"/>
      <c r="BP21" s="27"/>
      <c r="BQ21" s="27"/>
      <c r="BR21" s="97">
        <f>SUM(BI20:BR20)/10</f>
        <v>8.3849441711015424E-2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0.33333333333333331</v>
      </c>
      <c r="F22" s="97">
        <f t="shared" ref="F22:N22" si="30">$E$12*F20</f>
        <v>0.27777777777777785</v>
      </c>
      <c r="G22" s="97">
        <f t="shared" si="30"/>
        <v>0.2314814814814814</v>
      </c>
      <c r="H22" s="97">
        <f t="shared" si="30"/>
        <v>0.19290123456790131</v>
      </c>
      <c r="I22" s="97">
        <f t="shared" si="30"/>
        <v>0.16075102880658432</v>
      </c>
      <c r="J22" s="97">
        <f t="shared" si="30"/>
        <v>0.13395919067215378</v>
      </c>
      <c r="K22" s="97">
        <f t="shared" si="30"/>
        <v>0.1116326588934613</v>
      </c>
      <c r="L22" s="97">
        <f t="shared" si="30"/>
        <v>9.3027215744551084E-2</v>
      </c>
      <c r="M22" s="97">
        <f t="shared" si="30"/>
        <v>7.7522679787125792E-2</v>
      </c>
      <c r="N22" s="97">
        <f t="shared" si="30"/>
        <v>6.4602233155938382E-2</v>
      </c>
      <c r="P22" s="173"/>
      <c r="Q22" s="181"/>
      <c r="R22" s="20" t="s">
        <v>81</v>
      </c>
      <c r="S22" s="97">
        <f>$E$12*S20</f>
        <v>0.33333333333333331</v>
      </c>
      <c r="T22" s="97">
        <f t="shared" ref="T22:AB22" si="31">$E$12*T20</f>
        <v>0.27777777777777785</v>
      </c>
      <c r="U22" s="97">
        <f t="shared" si="31"/>
        <v>0.2314814814814814</v>
      </c>
      <c r="V22" s="97">
        <f t="shared" si="31"/>
        <v>0.19290123456790131</v>
      </c>
      <c r="W22" s="97">
        <f t="shared" si="31"/>
        <v>0.16075102880658432</v>
      </c>
      <c r="X22" s="97">
        <f t="shared" si="31"/>
        <v>0.13395919067215378</v>
      </c>
      <c r="Y22" s="97">
        <f t="shared" si="31"/>
        <v>0.1116326588934613</v>
      </c>
      <c r="Z22" s="97">
        <f t="shared" si="31"/>
        <v>9.3027215744551084E-2</v>
      </c>
      <c r="AA22" s="97">
        <f t="shared" si="31"/>
        <v>7.7522679787125792E-2</v>
      </c>
      <c r="AB22" s="97">
        <f t="shared" si="31"/>
        <v>6.4602233155938382E-2</v>
      </c>
      <c r="AC22" s="5"/>
      <c r="AD22" s="173"/>
      <c r="AE22" s="181"/>
      <c r="AF22" s="20" t="s">
        <v>81</v>
      </c>
      <c r="AG22" s="97">
        <f>$E$12*AG20</f>
        <v>0.33333333333333331</v>
      </c>
      <c r="AH22" s="97">
        <f t="shared" ref="AH22:AP22" si="32">$E$12*AH20</f>
        <v>0.27777777777777785</v>
      </c>
      <c r="AI22" s="97">
        <f t="shared" si="32"/>
        <v>0.2314814814814814</v>
      </c>
      <c r="AJ22" s="97">
        <f t="shared" si="32"/>
        <v>0.19290123456790131</v>
      </c>
      <c r="AK22" s="97">
        <f t="shared" si="32"/>
        <v>0.16075102880658432</v>
      </c>
      <c r="AL22" s="97">
        <f t="shared" si="32"/>
        <v>0.13395919067215378</v>
      </c>
      <c r="AM22" s="97">
        <f t="shared" si="32"/>
        <v>0.1116326588934613</v>
      </c>
      <c r="AN22" s="97">
        <f t="shared" si="32"/>
        <v>9.3027215744551084E-2</v>
      </c>
      <c r="AO22" s="97">
        <f t="shared" si="32"/>
        <v>7.7522679787125792E-2</v>
      </c>
      <c r="AP22" s="97">
        <f t="shared" si="32"/>
        <v>6.4602233155938382E-2</v>
      </c>
      <c r="AQ22" s="5"/>
      <c r="AR22" s="173"/>
      <c r="AS22" s="181"/>
      <c r="AT22" s="20" t="s">
        <v>81</v>
      </c>
      <c r="AU22" s="97">
        <f>$E$12*AU20</f>
        <v>0.33333333333333331</v>
      </c>
      <c r="AV22" s="97">
        <f t="shared" ref="AV22:BD22" si="33">$E$12*AV20</f>
        <v>0.27777777777777785</v>
      </c>
      <c r="AW22" s="97">
        <f t="shared" si="33"/>
        <v>0.2314814814814814</v>
      </c>
      <c r="AX22" s="97">
        <f t="shared" si="33"/>
        <v>0.19290123456790131</v>
      </c>
      <c r="AY22" s="97">
        <f t="shared" si="33"/>
        <v>0.16075102880658432</v>
      </c>
      <c r="AZ22" s="97">
        <f t="shared" si="33"/>
        <v>0.13395919067215378</v>
      </c>
      <c r="BA22" s="97">
        <f t="shared" si="33"/>
        <v>0.1116326588934613</v>
      </c>
      <c r="BB22" s="97">
        <f t="shared" si="33"/>
        <v>9.3027215744551084E-2</v>
      </c>
      <c r="BC22" s="97">
        <f t="shared" si="33"/>
        <v>7.7522679787125792E-2</v>
      </c>
      <c r="BD22" s="97">
        <f t="shared" si="33"/>
        <v>6.4602233155938382E-2</v>
      </c>
      <c r="BE22" s="5"/>
      <c r="BF22" s="173"/>
      <c r="BG22" s="181"/>
      <c r="BH22" s="20" t="s">
        <v>81</v>
      </c>
      <c r="BI22" s="97">
        <f>$E$12*BI20</f>
        <v>0.33333333333333331</v>
      </c>
      <c r="BJ22" s="97">
        <f t="shared" ref="BJ22:BR22" si="34">$E$12*BJ20</f>
        <v>0.27777777777777785</v>
      </c>
      <c r="BK22" s="97">
        <f t="shared" si="34"/>
        <v>0.2314814814814814</v>
      </c>
      <c r="BL22" s="97">
        <f t="shared" si="34"/>
        <v>0.19290123456790131</v>
      </c>
      <c r="BM22" s="97">
        <f t="shared" si="34"/>
        <v>0.16075102880658432</v>
      </c>
      <c r="BN22" s="97">
        <f t="shared" si="34"/>
        <v>0.13395919067215378</v>
      </c>
      <c r="BO22" s="97">
        <f t="shared" si="34"/>
        <v>0.1116326588934613</v>
      </c>
      <c r="BP22" s="97">
        <f t="shared" si="34"/>
        <v>9.3027215744551084E-2</v>
      </c>
      <c r="BQ22" s="97">
        <f t="shared" si="34"/>
        <v>7.7522679787125792E-2</v>
      </c>
      <c r="BR22" s="97">
        <f t="shared" si="34"/>
        <v>6.4602233155938382E-2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0.23924897119341565</v>
      </c>
      <c r="J23" s="27"/>
      <c r="K23" s="27"/>
      <c r="L23" s="27"/>
      <c r="M23" s="27"/>
      <c r="N23" s="97">
        <f>SUM(E22:N22)/10</f>
        <v>0.16769888342203085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0.23924897119341565</v>
      </c>
      <c r="X23" s="27"/>
      <c r="Y23" s="27"/>
      <c r="Z23" s="27"/>
      <c r="AA23" s="27"/>
      <c r="AB23" s="97">
        <f>SUM(S22:AB22)/10</f>
        <v>0.16769888342203085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0.23924897119341565</v>
      </c>
      <c r="AL23" s="27"/>
      <c r="AM23" s="27"/>
      <c r="AN23" s="27"/>
      <c r="AO23" s="27"/>
      <c r="AP23" s="97">
        <f>SUM(AG22:AP22)/10</f>
        <v>0.16769888342203085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0.23924897119341565</v>
      </c>
      <c r="AZ23" s="27"/>
      <c r="BA23" s="27"/>
      <c r="BB23" s="27"/>
      <c r="BC23" s="27"/>
      <c r="BD23" s="97">
        <f>SUM(AU22:BD22)/10</f>
        <v>0.16769888342203085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0.23924897119341565</v>
      </c>
      <c r="BN23" s="27"/>
      <c r="BO23" s="27"/>
      <c r="BP23" s="27"/>
      <c r="BQ23" s="27"/>
      <c r="BR23" s="97">
        <f>SUM(BI22:BR22)/10</f>
        <v>0.16769888342203085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0.5</v>
      </c>
      <c r="F24" s="18">
        <f t="shared" ref="F24:N24" si="35">F20+F22</f>
        <v>0.41666666666666674</v>
      </c>
      <c r="G24" s="18">
        <f t="shared" si="35"/>
        <v>0.3472222222222221</v>
      </c>
      <c r="H24" s="18">
        <f t="shared" si="35"/>
        <v>0.28935185185185197</v>
      </c>
      <c r="I24" s="18">
        <f t="shared" si="35"/>
        <v>0.24112654320987648</v>
      </c>
      <c r="J24" s="18">
        <f t="shared" si="35"/>
        <v>0.20093878600823067</v>
      </c>
      <c r="K24" s="18">
        <f t="shared" si="35"/>
        <v>0.16744898834019195</v>
      </c>
      <c r="L24" s="18">
        <f t="shared" si="35"/>
        <v>0.13954082361682663</v>
      </c>
      <c r="M24" s="18">
        <f t="shared" si="35"/>
        <v>0.11628401968068869</v>
      </c>
      <c r="N24" s="18">
        <f t="shared" si="35"/>
        <v>9.6903349733907573E-2</v>
      </c>
      <c r="P24" s="173"/>
      <c r="Q24" s="181"/>
      <c r="R24" s="16" t="s">
        <v>83</v>
      </c>
      <c r="S24" s="18">
        <f>S20+S22</f>
        <v>0.5</v>
      </c>
      <c r="T24" s="18">
        <f t="shared" ref="T24:AB24" si="36">T20+T22</f>
        <v>0.41666666666666674</v>
      </c>
      <c r="U24" s="18">
        <f t="shared" si="36"/>
        <v>0.3472222222222221</v>
      </c>
      <c r="V24" s="18">
        <f t="shared" si="36"/>
        <v>0.28935185185185197</v>
      </c>
      <c r="W24" s="18">
        <f t="shared" si="36"/>
        <v>0.24112654320987648</v>
      </c>
      <c r="X24" s="18">
        <f t="shared" si="36"/>
        <v>0.20093878600823067</v>
      </c>
      <c r="Y24" s="18">
        <f t="shared" si="36"/>
        <v>0.16744898834019195</v>
      </c>
      <c r="Z24" s="18">
        <f t="shared" si="36"/>
        <v>0.13954082361682663</v>
      </c>
      <c r="AA24" s="18">
        <f t="shared" si="36"/>
        <v>0.11628401968068869</v>
      </c>
      <c r="AB24" s="18">
        <f t="shared" si="36"/>
        <v>9.6903349733907573E-2</v>
      </c>
      <c r="AC24" s="5"/>
      <c r="AD24" s="173"/>
      <c r="AE24" s="181"/>
      <c r="AF24" s="16" t="s">
        <v>83</v>
      </c>
      <c r="AG24" s="18">
        <f>AG20+AG22</f>
        <v>0.5</v>
      </c>
      <c r="AH24" s="18">
        <f t="shared" ref="AH24:AP24" si="37">AH20+AH22</f>
        <v>0.41666666666666674</v>
      </c>
      <c r="AI24" s="18">
        <f t="shared" si="37"/>
        <v>0.3472222222222221</v>
      </c>
      <c r="AJ24" s="18">
        <f t="shared" si="37"/>
        <v>0.28935185185185197</v>
      </c>
      <c r="AK24" s="18">
        <f t="shared" si="37"/>
        <v>0.24112654320987648</v>
      </c>
      <c r="AL24" s="18">
        <f t="shared" si="37"/>
        <v>0.20093878600823067</v>
      </c>
      <c r="AM24" s="18">
        <f t="shared" si="37"/>
        <v>0.16744898834019195</v>
      </c>
      <c r="AN24" s="18">
        <f t="shared" si="37"/>
        <v>0.13954082361682663</v>
      </c>
      <c r="AO24" s="18">
        <f t="shared" si="37"/>
        <v>0.11628401968068869</v>
      </c>
      <c r="AP24" s="18">
        <f t="shared" si="37"/>
        <v>9.6903349733907573E-2</v>
      </c>
      <c r="AQ24" s="5"/>
      <c r="AR24" s="173"/>
      <c r="AS24" s="181"/>
      <c r="AT24" s="16" t="s">
        <v>83</v>
      </c>
      <c r="AU24" s="18">
        <f>AU20+AU22</f>
        <v>0.5</v>
      </c>
      <c r="AV24" s="18">
        <f t="shared" ref="AV24:BD24" si="38">AV20+AV22</f>
        <v>0.41666666666666674</v>
      </c>
      <c r="AW24" s="18">
        <f t="shared" si="38"/>
        <v>0.3472222222222221</v>
      </c>
      <c r="AX24" s="18">
        <f t="shared" si="38"/>
        <v>0.28935185185185197</v>
      </c>
      <c r="AY24" s="18">
        <f t="shared" si="38"/>
        <v>0.24112654320987648</v>
      </c>
      <c r="AZ24" s="18">
        <f t="shared" si="38"/>
        <v>0.20093878600823067</v>
      </c>
      <c r="BA24" s="18">
        <f t="shared" si="38"/>
        <v>0.16744898834019195</v>
      </c>
      <c r="BB24" s="18">
        <f t="shared" si="38"/>
        <v>0.13954082361682663</v>
      </c>
      <c r="BC24" s="18">
        <f t="shared" si="38"/>
        <v>0.11628401968068869</v>
      </c>
      <c r="BD24" s="18">
        <f t="shared" si="38"/>
        <v>9.6903349733907573E-2</v>
      </c>
      <c r="BE24" s="5"/>
      <c r="BF24" s="173"/>
      <c r="BG24" s="181"/>
      <c r="BH24" s="16" t="s">
        <v>83</v>
      </c>
      <c r="BI24" s="18">
        <f>BI20+BI22</f>
        <v>0.5</v>
      </c>
      <c r="BJ24" s="18">
        <f t="shared" ref="BJ24:BR24" si="39">BJ20+BJ22</f>
        <v>0.41666666666666674</v>
      </c>
      <c r="BK24" s="18">
        <f t="shared" si="39"/>
        <v>0.3472222222222221</v>
      </c>
      <c r="BL24" s="18">
        <f t="shared" si="39"/>
        <v>0.28935185185185197</v>
      </c>
      <c r="BM24" s="18">
        <f t="shared" si="39"/>
        <v>0.24112654320987648</v>
      </c>
      <c r="BN24" s="18">
        <f t="shared" si="39"/>
        <v>0.20093878600823067</v>
      </c>
      <c r="BO24" s="18">
        <f t="shared" si="39"/>
        <v>0.16744898834019195</v>
      </c>
      <c r="BP24" s="18">
        <f t="shared" si="39"/>
        <v>0.13954082361682663</v>
      </c>
      <c r="BQ24" s="18">
        <f t="shared" si="39"/>
        <v>0.11628401968068869</v>
      </c>
      <c r="BR24" s="18">
        <f t="shared" si="39"/>
        <v>9.6903349733907573E-2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0.3588734567901235</v>
      </c>
      <c r="J25" s="17"/>
      <c r="K25" s="17"/>
      <c r="L25" s="17"/>
      <c r="M25" s="17"/>
      <c r="N25" s="18">
        <f>SUM(E24:N24)/10</f>
        <v>0.25154832513304626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0.3588734567901235</v>
      </c>
      <c r="X25" s="17"/>
      <c r="Y25" s="17"/>
      <c r="Z25" s="17"/>
      <c r="AA25" s="17"/>
      <c r="AB25" s="18">
        <f>SUM(S24:AB24)/10</f>
        <v>0.25154832513304626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0.3588734567901235</v>
      </c>
      <c r="AL25" s="17"/>
      <c r="AM25" s="17"/>
      <c r="AN25" s="17"/>
      <c r="AO25" s="17"/>
      <c r="AP25" s="18">
        <f>SUM(AG24:AP24)/10</f>
        <v>0.25154832513304626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0.3588734567901235</v>
      </c>
      <c r="AZ25" s="17"/>
      <c r="BA25" s="17"/>
      <c r="BB25" s="17"/>
      <c r="BC25" s="17"/>
      <c r="BD25" s="18">
        <f>SUM(AU24:BD24)/10</f>
        <v>0.25154832513304626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0.3588734567901235</v>
      </c>
      <c r="BN25" s="17"/>
      <c r="BO25" s="17"/>
      <c r="BP25" s="17"/>
      <c r="BQ25" s="17"/>
      <c r="BR25" s="18">
        <f>SUM(BI24:BR24)/10</f>
        <v>0.25154832513304626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3.833333333333333E-2</v>
      </c>
      <c r="F26" s="18">
        <f>((1+$E$12)*$E$5)+($E$5*F19)</f>
        <v>3.6944444444444446E-2</v>
      </c>
      <c r="G26" s="18">
        <f t="shared" ref="G26:N26" si="40">((1+$E$12)*$E$5)+($E$5*G19)</f>
        <v>3.5787037037037034E-2</v>
      </c>
      <c r="H26" s="18">
        <f t="shared" si="40"/>
        <v>3.482253086419753E-2</v>
      </c>
      <c r="I26" s="18">
        <f t="shared" si="40"/>
        <v>3.401877572016461E-2</v>
      </c>
      <c r="J26" s="18">
        <f t="shared" si="40"/>
        <v>3.3348979766803837E-2</v>
      </c>
      <c r="K26" s="18">
        <f t="shared" si="40"/>
        <v>3.2790816472336531E-2</v>
      </c>
      <c r="L26" s="18">
        <f t="shared" si="40"/>
        <v>3.2325680393613776E-2</v>
      </c>
      <c r="M26" s="18">
        <f t="shared" si="40"/>
        <v>3.1938066994678146E-2</v>
      </c>
      <c r="N26" s="18">
        <f t="shared" si="40"/>
        <v>3.1615055828898453E-2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3.833333333333333E-2</v>
      </c>
      <c r="T26" s="18">
        <f>((1+$E$12)*$E$5)+($E$5*T19)</f>
        <v>3.6944444444444446E-2</v>
      </c>
      <c r="U26" s="18">
        <f t="shared" ref="U26:AB26" si="41">((1+$E$12)*$E$5)+($E$5*U19)</f>
        <v>3.5787037037037034E-2</v>
      </c>
      <c r="V26" s="18">
        <f t="shared" si="41"/>
        <v>3.482253086419753E-2</v>
      </c>
      <c r="W26" s="18">
        <f t="shared" si="41"/>
        <v>3.401877572016461E-2</v>
      </c>
      <c r="X26" s="18">
        <f t="shared" si="41"/>
        <v>3.3348979766803837E-2</v>
      </c>
      <c r="Y26" s="18">
        <f t="shared" si="41"/>
        <v>3.2790816472336531E-2</v>
      </c>
      <c r="Z26" s="18">
        <f t="shared" si="41"/>
        <v>3.2325680393613776E-2</v>
      </c>
      <c r="AA26" s="18">
        <f t="shared" si="41"/>
        <v>3.1938066994678146E-2</v>
      </c>
      <c r="AB26" s="18">
        <f t="shared" si="41"/>
        <v>3.1615055828898453E-2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3.833333333333333E-2</v>
      </c>
      <c r="AH26" s="18">
        <f>((1+$E$12)*$E$5)+($E$5*AH19)</f>
        <v>3.6944444444444446E-2</v>
      </c>
      <c r="AI26" s="18">
        <f t="shared" ref="AI26:AP26" si="42">((1+$E$12)*$E$5)+($E$5*AI19)</f>
        <v>3.5787037037037034E-2</v>
      </c>
      <c r="AJ26" s="18">
        <f t="shared" si="42"/>
        <v>3.482253086419753E-2</v>
      </c>
      <c r="AK26" s="18">
        <f t="shared" si="42"/>
        <v>3.401877572016461E-2</v>
      </c>
      <c r="AL26" s="18">
        <f t="shared" si="42"/>
        <v>3.3348979766803837E-2</v>
      </c>
      <c r="AM26" s="18">
        <f t="shared" si="42"/>
        <v>3.2790816472336531E-2</v>
      </c>
      <c r="AN26" s="18">
        <f t="shared" si="42"/>
        <v>3.2325680393613776E-2</v>
      </c>
      <c r="AO26" s="18">
        <f t="shared" si="42"/>
        <v>3.1938066994678146E-2</v>
      </c>
      <c r="AP26" s="18">
        <f t="shared" si="42"/>
        <v>3.1615055828898453E-2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3.833333333333333E-2</v>
      </c>
      <c r="AV26" s="18">
        <f>((1+$E$12)*$E$5)+($E$5*AV19)</f>
        <v>3.6944444444444446E-2</v>
      </c>
      <c r="AW26" s="18">
        <f t="shared" ref="AW26:BD26" si="43">((1+$E$12)*$E$5)+($E$5*AW19)</f>
        <v>3.5787037037037034E-2</v>
      </c>
      <c r="AX26" s="18">
        <f t="shared" si="43"/>
        <v>3.482253086419753E-2</v>
      </c>
      <c r="AY26" s="18">
        <f t="shared" si="43"/>
        <v>3.401877572016461E-2</v>
      </c>
      <c r="AZ26" s="18">
        <f t="shared" si="43"/>
        <v>3.3348979766803837E-2</v>
      </c>
      <c r="BA26" s="18">
        <f t="shared" si="43"/>
        <v>3.2790816472336531E-2</v>
      </c>
      <c r="BB26" s="18">
        <f t="shared" si="43"/>
        <v>3.2325680393613776E-2</v>
      </c>
      <c r="BC26" s="18">
        <f t="shared" si="43"/>
        <v>3.1938066994678146E-2</v>
      </c>
      <c r="BD26" s="18">
        <f t="shared" si="43"/>
        <v>3.1615055828898453E-2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3.833333333333333E-2</v>
      </c>
      <c r="BJ26" s="18">
        <f>((1+$E$12)*$E$5)+($E$5*BJ19)</f>
        <v>3.6944444444444446E-2</v>
      </c>
      <c r="BK26" s="18">
        <f t="shared" ref="BK26:BR26" si="44">((1+$E$12)*$E$5)+($E$5*BK19)</f>
        <v>3.5787037037037034E-2</v>
      </c>
      <c r="BL26" s="18">
        <f t="shared" si="44"/>
        <v>3.482253086419753E-2</v>
      </c>
      <c r="BM26" s="18">
        <f t="shared" si="44"/>
        <v>3.401877572016461E-2</v>
      </c>
      <c r="BN26" s="18">
        <f t="shared" si="44"/>
        <v>3.3348979766803837E-2</v>
      </c>
      <c r="BO26" s="18">
        <f t="shared" si="44"/>
        <v>3.2790816472336531E-2</v>
      </c>
      <c r="BP26" s="18">
        <f t="shared" si="44"/>
        <v>3.2325680393613776E-2</v>
      </c>
      <c r="BQ26" s="18">
        <f t="shared" si="44"/>
        <v>3.1938066994678146E-2</v>
      </c>
      <c r="BR26" s="18">
        <f t="shared" si="44"/>
        <v>3.1615055828898453E-2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3.598122427983539E-2</v>
      </c>
      <c r="J27" s="17"/>
      <c r="K27" s="17"/>
      <c r="L27" s="17"/>
      <c r="M27" s="17"/>
      <c r="N27" s="18">
        <f>SUM(E26:N26)/10</f>
        <v>3.4192472085550776E-2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3.598122427983539E-2</v>
      </c>
      <c r="X27" s="17"/>
      <c r="Y27" s="17"/>
      <c r="Z27" s="17"/>
      <c r="AA27" s="17"/>
      <c r="AB27" s="18">
        <f>SUM(S26:AB26)/10</f>
        <v>3.4192472085550776E-2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3.598122427983539E-2</v>
      </c>
      <c r="AL27" s="17"/>
      <c r="AM27" s="17"/>
      <c r="AN27" s="17"/>
      <c r="AO27" s="17"/>
      <c r="AP27" s="18">
        <f>SUM(AG26:AP26)/10</f>
        <v>3.4192472085550776E-2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3.598122427983539E-2</v>
      </c>
      <c r="AZ27" s="17"/>
      <c r="BA27" s="17"/>
      <c r="BB27" s="17"/>
      <c r="BC27" s="17"/>
      <c r="BD27" s="18">
        <f>SUM(AU26:BD26)/10</f>
        <v>3.4192472085550776E-2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3.598122427983539E-2</v>
      </c>
      <c r="BN27" s="17"/>
      <c r="BO27" s="17"/>
      <c r="BP27" s="17"/>
      <c r="BQ27" s="17"/>
      <c r="BR27" s="18">
        <f>SUM(BI26:BR26)/10</f>
        <v>3.4192472085550776E-2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3.833333333333333E-2</v>
      </c>
      <c r="F28" s="97">
        <f t="shared" ref="F28:N28" si="45">E28+F26</f>
        <v>7.5277777777777777E-2</v>
      </c>
      <c r="G28" s="97">
        <f t="shared" si="45"/>
        <v>0.11106481481481481</v>
      </c>
      <c r="H28" s="97">
        <f t="shared" si="45"/>
        <v>0.14588734567901235</v>
      </c>
      <c r="I28" s="97">
        <f t="shared" si="45"/>
        <v>0.17990612139917694</v>
      </c>
      <c r="J28" s="97">
        <f t="shared" si="45"/>
        <v>0.21325510116598079</v>
      </c>
      <c r="K28" s="97">
        <f t="shared" si="45"/>
        <v>0.24604591763831732</v>
      </c>
      <c r="L28" s="97">
        <f t="shared" si="45"/>
        <v>0.27837159803193112</v>
      </c>
      <c r="M28" s="97">
        <f t="shared" si="45"/>
        <v>0.31030966502660928</v>
      </c>
      <c r="N28" s="97">
        <f t="shared" si="45"/>
        <v>0.34192472085550774</v>
      </c>
      <c r="P28" s="173"/>
      <c r="Q28" s="181"/>
      <c r="R28" s="20" t="s">
        <v>53</v>
      </c>
      <c r="S28" s="97">
        <f>S26</f>
        <v>3.833333333333333E-2</v>
      </c>
      <c r="T28" s="97">
        <f t="shared" ref="T28:AB28" si="46">S28+T26</f>
        <v>7.5277777777777777E-2</v>
      </c>
      <c r="U28" s="97">
        <f t="shared" si="46"/>
        <v>0.11106481481481481</v>
      </c>
      <c r="V28" s="97">
        <f t="shared" si="46"/>
        <v>0.14588734567901235</v>
      </c>
      <c r="W28" s="97">
        <f t="shared" si="46"/>
        <v>0.17990612139917694</v>
      </c>
      <c r="X28" s="97">
        <f t="shared" si="46"/>
        <v>0.21325510116598079</v>
      </c>
      <c r="Y28" s="97">
        <f t="shared" si="46"/>
        <v>0.24604591763831732</v>
      </c>
      <c r="Z28" s="97">
        <f t="shared" si="46"/>
        <v>0.27837159803193112</v>
      </c>
      <c r="AA28" s="97">
        <f t="shared" si="46"/>
        <v>0.31030966502660928</v>
      </c>
      <c r="AB28" s="97">
        <f t="shared" si="46"/>
        <v>0.34192472085550774</v>
      </c>
      <c r="AC28" s="5"/>
      <c r="AD28" s="173"/>
      <c r="AE28" s="181"/>
      <c r="AF28" s="20" t="s">
        <v>53</v>
      </c>
      <c r="AG28" s="97">
        <f>AG26</f>
        <v>3.833333333333333E-2</v>
      </c>
      <c r="AH28" s="97">
        <f t="shared" ref="AH28:AP28" si="47">AG28+AH26</f>
        <v>7.5277777777777777E-2</v>
      </c>
      <c r="AI28" s="97">
        <f t="shared" si="47"/>
        <v>0.11106481481481481</v>
      </c>
      <c r="AJ28" s="97">
        <f t="shared" si="47"/>
        <v>0.14588734567901235</v>
      </c>
      <c r="AK28" s="97">
        <f t="shared" si="47"/>
        <v>0.17990612139917694</v>
      </c>
      <c r="AL28" s="97">
        <f t="shared" si="47"/>
        <v>0.21325510116598079</v>
      </c>
      <c r="AM28" s="97">
        <f t="shared" si="47"/>
        <v>0.24604591763831732</v>
      </c>
      <c r="AN28" s="97">
        <f t="shared" si="47"/>
        <v>0.27837159803193112</v>
      </c>
      <c r="AO28" s="97">
        <f t="shared" si="47"/>
        <v>0.31030966502660928</v>
      </c>
      <c r="AP28" s="97">
        <f t="shared" si="47"/>
        <v>0.34192472085550774</v>
      </c>
      <c r="AQ28" s="5"/>
      <c r="AR28" s="173"/>
      <c r="AS28" s="181"/>
      <c r="AT28" s="20" t="s">
        <v>53</v>
      </c>
      <c r="AU28" s="97">
        <f>AU26</f>
        <v>3.833333333333333E-2</v>
      </c>
      <c r="AV28" s="97">
        <f t="shared" ref="AV28:BD28" si="48">AU28+AV26</f>
        <v>7.5277777777777777E-2</v>
      </c>
      <c r="AW28" s="97">
        <f t="shared" si="48"/>
        <v>0.11106481481481481</v>
      </c>
      <c r="AX28" s="97">
        <f t="shared" si="48"/>
        <v>0.14588734567901235</v>
      </c>
      <c r="AY28" s="97">
        <f t="shared" si="48"/>
        <v>0.17990612139917694</v>
      </c>
      <c r="AZ28" s="97">
        <f t="shared" si="48"/>
        <v>0.21325510116598079</v>
      </c>
      <c r="BA28" s="97">
        <f t="shared" si="48"/>
        <v>0.24604591763831732</v>
      </c>
      <c r="BB28" s="97">
        <f t="shared" si="48"/>
        <v>0.27837159803193112</v>
      </c>
      <c r="BC28" s="97">
        <f t="shared" si="48"/>
        <v>0.31030966502660928</v>
      </c>
      <c r="BD28" s="97">
        <f t="shared" si="48"/>
        <v>0.34192472085550774</v>
      </c>
      <c r="BE28" s="5"/>
      <c r="BF28" s="173"/>
      <c r="BG28" s="181"/>
      <c r="BH28" s="20" t="s">
        <v>53</v>
      </c>
      <c r="BI28" s="97">
        <f>BI26</f>
        <v>3.833333333333333E-2</v>
      </c>
      <c r="BJ28" s="97">
        <f t="shared" ref="BJ28:BR28" si="49">BI28+BJ26</f>
        <v>7.5277777777777777E-2</v>
      </c>
      <c r="BK28" s="97">
        <f t="shared" si="49"/>
        <v>0.11106481481481481</v>
      </c>
      <c r="BL28" s="97">
        <f t="shared" si="49"/>
        <v>0.14588734567901235</v>
      </c>
      <c r="BM28" s="97">
        <f t="shared" si="49"/>
        <v>0.17990612139917694</v>
      </c>
      <c r="BN28" s="97">
        <f t="shared" si="49"/>
        <v>0.21325510116598079</v>
      </c>
      <c r="BO28" s="97">
        <f t="shared" si="49"/>
        <v>0.24604591763831732</v>
      </c>
      <c r="BP28" s="97">
        <f t="shared" si="49"/>
        <v>0.27837159803193112</v>
      </c>
      <c r="BQ28" s="97">
        <f t="shared" si="49"/>
        <v>0.31030966502660928</v>
      </c>
      <c r="BR28" s="97">
        <f t="shared" si="49"/>
        <v>0.34192472085550774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0.04</v>
      </c>
      <c r="F29" s="97">
        <f t="shared" ref="F29:N29" si="50">((1+$E$12)*$E$5)+$E$5</f>
        <v>0.04</v>
      </c>
      <c r="G29" s="97">
        <f t="shared" si="50"/>
        <v>0.04</v>
      </c>
      <c r="H29" s="97">
        <f t="shared" si="50"/>
        <v>0.04</v>
      </c>
      <c r="I29" s="97">
        <f t="shared" si="50"/>
        <v>0.04</v>
      </c>
      <c r="J29" s="97">
        <f t="shared" si="50"/>
        <v>0.04</v>
      </c>
      <c r="K29" s="97">
        <f t="shared" si="50"/>
        <v>0.04</v>
      </c>
      <c r="L29" s="97">
        <f t="shared" si="50"/>
        <v>0.04</v>
      </c>
      <c r="M29" s="97">
        <f t="shared" si="50"/>
        <v>0.04</v>
      </c>
      <c r="N29" s="97">
        <f t="shared" si="50"/>
        <v>0.04</v>
      </c>
      <c r="O29" s="12"/>
      <c r="P29" s="173"/>
      <c r="Q29" s="181"/>
      <c r="R29" s="20" t="s">
        <v>107</v>
      </c>
      <c r="S29" s="97">
        <f>((1+$E$12)*$E$5)+$E$5</f>
        <v>0.04</v>
      </c>
      <c r="T29" s="97">
        <f t="shared" ref="T29:AB29" si="51">((1+$E$12)*$E$5)+$E$5</f>
        <v>0.04</v>
      </c>
      <c r="U29" s="97">
        <f t="shared" si="51"/>
        <v>0.04</v>
      </c>
      <c r="V29" s="97">
        <f t="shared" si="51"/>
        <v>0.04</v>
      </c>
      <c r="W29" s="97">
        <f t="shared" si="51"/>
        <v>0.04</v>
      </c>
      <c r="X29" s="97">
        <f t="shared" si="51"/>
        <v>0.04</v>
      </c>
      <c r="Y29" s="97">
        <f t="shared" si="51"/>
        <v>0.04</v>
      </c>
      <c r="Z29" s="97">
        <f t="shared" si="51"/>
        <v>0.04</v>
      </c>
      <c r="AA29" s="97">
        <f t="shared" si="51"/>
        <v>0.04</v>
      </c>
      <c r="AB29" s="97">
        <f t="shared" si="51"/>
        <v>0.04</v>
      </c>
      <c r="AC29" s="12"/>
      <c r="AD29" s="173"/>
      <c r="AE29" s="181"/>
      <c r="AF29" s="20" t="s">
        <v>107</v>
      </c>
      <c r="AG29" s="97">
        <f>((1+$E$12)*$E$5)+$E$5</f>
        <v>0.04</v>
      </c>
      <c r="AH29" s="97">
        <f t="shared" ref="AH29:AP29" si="52">((1+$E$12)*$E$5)+$E$5</f>
        <v>0.04</v>
      </c>
      <c r="AI29" s="97">
        <f t="shared" si="52"/>
        <v>0.04</v>
      </c>
      <c r="AJ29" s="97">
        <f t="shared" si="52"/>
        <v>0.04</v>
      </c>
      <c r="AK29" s="97">
        <f t="shared" si="52"/>
        <v>0.04</v>
      </c>
      <c r="AL29" s="97">
        <f t="shared" si="52"/>
        <v>0.04</v>
      </c>
      <c r="AM29" s="97">
        <f t="shared" si="52"/>
        <v>0.04</v>
      </c>
      <c r="AN29" s="97">
        <f t="shared" si="52"/>
        <v>0.04</v>
      </c>
      <c r="AO29" s="97">
        <f t="shared" si="52"/>
        <v>0.04</v>
      </c>
      <c r="AP29" s="97">
        <f t="shared" si="52"/>
        <v>0.04</v>
      </c>
      <c r="AQ29" s="12"/>
      <c r="AR29" s="173"/>
      <c r="AS29" s="181"/>
      <c r="AT29" s="20" t="s">
        <v>107</v>
      </c>
      <c r="AU29" s="97">
        <f>((1+$E$12)*$E$5)+$E$5</f>
        <v>0.04</v>
      </c>
      <c r="AV29" s="97">
        <f t="shared" ref="AV29:BD29" si="53">((1+$E$12)*$E$5)+$E$5</f>
        <v>0.04</v>
      </c>
      <c r="AW29" s="97">
        <f t="shared" si="53"/>
        <v>0.04</v>
      </c>
      <c r="AX29" s="97">
        <f t="shared" si="53"/>
        <v>0.04</v>
      </c>
      <c r="AY29" s="97">
        <f t="shared" si="53"/>
        <v>0.04</v>
      </c>
      <c r="AZ29" s="97">
        <f t="shared" si="53"/>
        <v>0.04</v>
      </c>
      <c r="BA29" s="97">
        <f t="shared" si="53"/>
        <v>0.04</v>
      </c>
      <c r="BB29" s="97">
        <f t="shared" si="53"/>
        <v>0.04</v>
      </c>
      <c r="BC29" s="97">
        <f t="shared" si="53"/>
        <v>0.04</v>
      </c>
      <c r="BD29" s="97">
        <f t="shared" si="53"/>
        <v>0.04</v>
      </c>
      <c r="BE29" s="12"/>
      <c r="BF29" s="173"/>
      <c r="BG29" s="181"/>
      <c r="BH29" s="20" t="s">
        <v>107</v>
      </c>
      <c r="BI29" s="97">
        <f>((1+$E$12)*$E$5)+$E$5</f>
        <v>0.04</v>
      </c>
      <c r="BJ29" s="97">
        <f t="shared" ref="BJ29:BR29" si="54">((1+$E$12)*$E$5)+$E$5</f>
        <v>0.04</v>
      </c>
      <c r="BK29" s="97">
        <f t="shared" si="54"/>
        <v>0.04</v>
      </c>
      <c r="BL29" s="97">
        <f t="shared" si="54"/>
        <v>0.04</v>
      </c>
      <c r="BM29" s="97">
        <f t="shared" si="54"/>
        <v>0.04</v>
      </c>
      <c r="BN29" s="97">
        <f t="shared" si="54"/>
        <v>0.04</v>
      </c>
      <c r="BO29" s="97">
        <f t="shared" si="54"/>
        <v>0.04</v>
      </c>
      <c r="BP29" s="97">
        <f t="shared" si="54"/>
        <v>0.04</v>
      </c>
      <c r="BQ29" s="97">
        <f t="shared" si="54"/>
        <v>0.04</v>
      </c>
      <c r="BR29" s="97">
        <f t="shared" si="54"/>
        <v>0.04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0.04</v>
      </c>
      <c r="F30" s="97">
        <f>E30+F29</f>
        <v>0.08</v>
      </c>
      <c r="G30" s="97">
        <f t="shared" ref="G30:N30" si="55">F30+G29</f>
        <v>0.12</v>
      </c>
      <c r="H30" s="97">
        <f t="shared" si="55"/>
        <v>0.16</v>
      </c>
      <c r="I30" s="97">
        <f t="shared" si="55"/>
        <v>0.2</v>
      </c>
      <c r="J30" s="97">
        <f t="shared" si="55"/>
        <v>0.24000000000000002</v>
      </c>
      <c r="K30" s="97">
        <f t="shared" si="55"/>
        <v>0.28000000000000003</v>
      </c>
      <c r="L30" s="97">
        <f t="shared" si="55"/>
        <v>0.32</v>
      </c>
      <c r="M30" s="97">
        <f t="shared" si="55"/>
        <v>0.36</v>
      </c>
      <c r="N30" s="97">
        <f t="shared" si="55"/>
        <v>0.39999999999999997</v>
      </c>
      <c r="O30" s="12"/>
      <c r="P30" s="164"/>
      <c r="Q30" s="182"/>
      <c r="R30" s="20" t="s">
        <v>108</v>
      </c>
      <c r="S30" s="97">
        <f>S29</f>
        <v>0.04</v>
      </c>
      <c r="T30" s="97">
        <f>S30+T29</f>
        <v>0.08</v>
      </c>
      <c r="U30" s="97">
        <f t="shared" ref="U30:AB30" si="56">T30+U29</f>
        <v>0.12</v>
      </c>
      <c r="V30" s="97">
        <f t="shared" si="56"/>
        <v>0.16</v>
      </c>
      <c r="W30" s="97">
        <f t="shared" si="56"/>
        <v>0.2</v>
      </c>
      <c r="X30" s="97">
        <f t="shared" si="56"/>
        <v>0.24000000000000002</v>
      </c>
      <c r="Y30" s="97">
        <f t="shared" si="56"/>
        <v>0.28000000000000003</v>
      </c>
      <c r="Z30" s="97">
        <f t="shared" si="56"/>
        <v>0.32</v>
      </c>
      <c r="AA30" s="97">
        <f t="shared" si="56"/>
        <v>0.36</v>
      </c>
      <c r="AB30" s="97">
        <f t="shared" si="56"/>
        <v>0.39999999999999997</v>
      </c>
      <c r="AC30" s="12"/>
      <c r="AD30" s="164"/>
      <c r="AE30" s="182"/>
      <c r="AF30" s="20" t="s">
        <v>108</v>
      </c>
      <c r="AG30" s="97">
        <f>AG29</f>
        <v>0.04</v>
      </c>
      <c r="AH30" s="97">
        <f>AG30+AH29</f>
        <v>0.08</v>
      </c>
      <c r="AI30" s="97">
        <f t="shared" ref="AI30:AP30" si="57">AH30+AI29</f>
        <v>0.12</v>
      </c>
      <c r="AJ30" s="97">
        <f t="shared" si="57"/>
        <v>0.16</v>
      </c>
      <c r="AK30" s="97">
        <f t="shared" si="57"/>
        <v>0.2</v>
      </c>
      <c r="AL30" s="97">
        <f t="shared" si="57"/>
        <v>0.24000000000000002</v>
      </c>
      <c r="AM30" s="97">
        <f t="shared" si="57"/>
        <v>0.28000000000000003</v>
      </c>
      <c r="AN30" s="97">
        <f t="shared" si="57"/>
        <v>0.32</v>
      </c>
      <c r="AO30" s="97">
        <f t="shared" si="57"/>
        <v>0.36</v>
      </c>
      <c r="AP30" s="97">
        <f t="shared" si="57"/>
        <v>0.39999999999999997</v>
      </c>
      <c r="AQ30" s="12"/>
      <c r="AR30" s="164"/>
      <c r="AS30" s="182"/>
      <c r="AT30" s="20" t="s">
        <v>108</v>
      </c>
      <c r="AU30" s="97">
        <f>AU29</f>
        <v>0.04</v>
      </c>
      <c r="AV30" s="97">
        <f>AU30+AV29</f>
        <v>0.08</v>
      </c>
      <c r="AW30" s="97">
        <f t="shared" ref="AW30:BD30" si="58">AV30+AW29</f>
        <v>0.12</v>
      </c>
      <c r="AX30" s="97">
        <f t="shared" si="58"/>
        <v>0.16</v>
      </c>
      <c r="AY30" s="97">
        <f t="shared" si="58"/>
        <v>0.2</v>
      </c>
      <c r="AZ30" s="97">
        <f t="shared" si="58"/>
        <v>0.24000000000000002</v>
      </c>
      <c r="BA30" s="97">
        <f t="shared" si="58"/>
        <v>0.28000000000000003</v>
      </c>
      <c r="BB30" s="97">
        <f t="shared" si="58"/>
        <v>0.32</v>
      </c>
      <c r="BC30" s="97">
        <f t="shared" si="58"/>
        <v>0.36</v>
      </c>
      <c r="BD30" s="97">
        <f t="shared" si="58"/>
        <v>0.39999999999999997</v>
      </c>
      <c r="BE30" s="12"/>
      <c r="BF30" s="164"/>
      <c r="BG30" s="182"/>
      <c r="BH30" s="20" t="s">
        <v>108</v>
      </c>
      <c r="BI30" s="97">
        <f>BI29</f>
        <v>0.04</v>
      </c>
      <c r="BJ30" s="97">
        <f>BI30+BJ29</f>
        <v>0.08</v>
      </c>
      <c r="BK30" s="97">
        <f t="shared" ref="BK30:BR30" si="59">BJ30+BK29</f>
        <v>0.12</v>
      </c>
      <c r="BL30" s="97">
        <f t="shared" si="59"/>
        <v>0.16</v>
      </c>
      <c r="BM30" s="97">
        <f t="shared" si="59"/>
        <v>0.2</v>
      </c>
      <c r="BN30" s="97">
        <f t="shared" si="59"/>
        <v>0.24000000000000002</v>
      </c>
      <c r="BO30" s="97">
        <f t="shared" si="59"/>
        <v>0.28000000000000003</v>
      </c>
      <c r="BP30" s="97">
        <f t="shared" si="59"/>
        <v>0.32</v>
      </c>
      <c r="BQ30" s="97">
        <f t="shared" si="59"/>
        <v>0.36</v>
      </c>
      <c r="BR30" s="97">
        <f t="shared" si="59"/>
        <v>0.39999999999999997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0.14583333333333334</v>
      </c>
      <c r="F34" s="17">
        <f t="shared" ref="F34:N34" si="60">F39*$E$4/F$16</f>
        <v>0.12152777777777778</v>
      </c>
      <c r="G34" s="17">
        <f t="shared" si="60"/>
        <v>0.10127314814814815</v>
      </c>
      <c r="H34" s="17">
        <f t="shared" si="60"/>
        <v>8.4394290123456783E-2</v>
      </c>
      <c r="I34" s="17">
        <f t="shared" si="60"/>
        <v>7.0328575102880653E-2</v>
      </c>
      <c r="J34" s="17">
        <f t="shared" si="60"/>
        <v>5.8607145919067211E-2</v>
      </c>
      <c r="K34" s="17">
        <f t="shared" si="60"/>
        <v>4.8839288265889347E-2</v>
      </c>
      <c r="L34" s="17">
        <f t="shared" si="60"/>
        <v>4.069940688824112E-2</v>
      </c>
      <c r="M34" s="17">
        <f t="shared" si="60"/>
        <v>3.3916172406867603E-2</v>
      </c>
      <c r="N34" s="17">
        <f t="shared" si="60"/>
        <v>2.8263477005723004E-2</v>
      </c>
      <c r="P34" s="172" t="s">
        <v>16</v>
      </c>
      <c r="Q34" s="165" t="s">
        <v>41</v>
      </c>
      <c r="R34" s="16" t="s">
        <v>83</v>
      </c>
      <c r="S34" s="17">
        <f>S39*$E$4/S$16</f>
        <v>0.125</v>
      </c>
      <c r="T34" s="17">
        <f t="shared" ref="T34:AB34" si="61">T39*$E$4/T$16</f>
        <v>0.10416666666666667</v>
      </c>
      <c r="U34" s="17">
        <f t="shared" si="61"/>
        <v>8.6805555555555552E-2</v>
      </c>
      <c r="V34" s="17">
        <f t="shared" si="61"/>
        <v>7.2337962962962965E-2</v>
      </c>
      <c r="W34" s="17">
        <f t="shared" si="61"/>
        <v>6.0281635802469133E-2</v>
      </c>
      <c r="X34" s="17">
        <f t="shared" si="61"/>
        <v>5.0234696502057606E-2</v>
      </c>
      <c r="Y34" s="17">
        <f t="shared" si="61"/>
        <v>4.1862247085048009E-2</v>
      </c>
      <c r="Z34" s="17">
        <f t="shared" si="61"/>
        <v>3.4885205904206677E-2</v>
      </c>
      <c r="AA34" s="17">
        <f t="shared" si="61"/>
        <v>2.9071004920172231E-2</v>
      </c>
      <c r="AB34" s="17">
        <f t="shared" si="61"/>
        <v>2.4225837433476859E-2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0.10416666666666667</v>
      </c>
      <c r="AH34" s="17">
        <f t="shared" ref="AH34:AP34" si="62">AH39*$E$4/AH$16</f>
        <v>8.6805555555555552E-2</v>
      </c>
      <c r="AI34" s="17">
        <f t="shared" si="62"/>
        <v>7.2337962962962965E-2</v>
      </c>
      <c r="AJ34" s="17">
        <f t="shared" si="62"/>
        <v>6.0281635802469133E-2</v>
      </c>
      <c r="AK34" s="17">
        <f t="shared" si="62"/>
        <v>5.0234696502057613E-2</v>
      </c>
      <c r="AL34" s="17">
        <f t="shared" si="62"/>
        <v>4.1862247085048009E-2</v>
      </c>
      <c r="AM34" s="17">
        <f t="shared" si="62"/>
        <v>3.4885205904206677E-2</v>
      </c>
      <c r="AN34" s="17">
        <f t="shared" si="62"/>
        <v>2.9071004920172231E-2</v>
      </c>
      <c r="AO34" s="17">
        <f t="shared" si="62"/>
        <v>2.4225837433476859E-2</v>
      </c>
      <c r="AP34" s="17">
        <f t="shared" si="62"/>
        <v>2.0188197861230717E-2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8.3333333333333329E-2</v>
      </c>
      <c r="AV34" s="17">
        <f t="shared" ref="AV34:BD34" si="63">AV39*$E$4/AV$16</f>
        <v>6.9444444444444448E-2</v>
      </c>
      <c r="AW34" s="17">
        <f t="shared" si="63"/>
        <v>5.7870370370370371E-2</v>
      </c>
      <c r="AX34" s="17">
        <f t="shared" si="63"/>
        <v>4.8225308641975308E-2</v>
      </c>
      <c r="AY34" s="17">
        <f t="shared" si="63"/>
        <v>4.0187757201646093E-2</v>
      </c>
      <c r="AZ34" s="17">
        <f t="shared" si="63"/>
        <v>3.3489797668038404E-2</v>
      </c>
      <c r="BA34" s="17">
        <f t="shared" si="63"/>
        <v>2.7908164723365339E-2</v>
      </c>
      <c r="BB34" s="17">
        <f t="shared" si="63"/>
        <v>2.3256803936137785E-2</v>
      </c>
      <c r="BC34" s="17">
        <f t="shared" si="63"/>
        <v>1.9380669946781486E-2</v>
      </c>
      <c r="BD34" s="17">
        <f t="shared" si="63"/>
        <v>1.6150558288984575E-2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6.25E-2</v>
      </c>
      <c r="BJ34" s="17">
        <f t="shared" ref="BJ34:BR34" si="64">BJ39*$E$4/BJ$16</f>
        <v>5.2083333333333336E-2</v>
      </c>
      <c r="BK34" s="17">
        <f t="shared" si="64"/>
        <v>4.3402777777777776E-2</v>
      </c>
      <c r="BL34" s="17">
        <f t="shared" si="64"/>
        <v>3.6168981481481483E-2</v>
      </c>
      <c r="BM34" s="17">
        <f t="shared" si="64"/>
        <v>3.0140817901234566E-2</v>
      </c>
      <c r="BN34" s="17">
        <f t="shared" si="64"/>
        <v>2.5117348251028803E-2</v>
      </c>
      <c r="BO34" s="17">
        <f t="shared" si="64"/>
        <v>2.0931123542524004E-2</v>
      </c>
      <c r="BP34" s="17">
        <f t="shared" si="64"/>
        <v>1.7442602952103339E-2</v>
      </c>
      <c r="BQ34" s="17">
        <f t="shared" si="64"/>
        <v>1.4535502460086116E-2</v>
      </c>
      <c r="BR34" s="17">
        <f t="shared" si="64"/>
        <v>1.2112918716738429E-2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0.10467142489711934</v>
      </c>
      <c r="J35" s="17"/>
      <c r="K35" s="17"/>
      <c r="L35" s="17"/>
      <c r="M35" s="17"/>
      <c r="N35" s="18">
        <f>SUM(E34:N34)/10</f>
        <v>7.3368261497138501E-2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8.9718364197530862E-2</v>
      </c>
      <c r="X35" s="17"/>
      <c r="Y35" s="17"/>
      <c r="Z35" s="17"/>
      <c r="AA35" s="17"/>
      <c r="AB35" s="18">
        <f>SUM(S34:AB34)/10</f>
        <v>6.2887081283261564E-2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7.4765303497942387E-2</v>
      </c>
      <c r="AL35" s="17"/>
      <c r="AM35" s="17"/>
      <c r="AN35" s="17"/>
      <c r="AO35" s="17"/>
      <c r="AP35" s="18">
        <f>SUM(AG34:AP34)/10</f>
        <v>5.2405901069384642E-2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5.9812242798353912E-2</v>
      </c>
      <c r="AZ35" s="17"/>
      <c r="BA35" s="17"/>
      <c r="BB35" s="17"/>
      <c r="BC35" s="17"/>
      <c r="BD35" s="18">
        <f>SUM(AU34:BD34)/10</f>
        <v>4.1924720855507712E-2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4.4859182098765431E-2</v>
      </c>
      <c r="BN35" s="17"/>
      <c r="BO35" s="17"/>
      <c r="BP35" s="17"/>
      <c r="BQ35" s="17"/>
      <c r="BR35" s="18">
        <f>SUM(BI34:BR34)/10</f>
        <v>3.1443540641630782E-2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65">E$18*(E34/E$20)</f>
        <v>0.14583333333333334</v>
      </c>
      <c r="F36" s="17">
        <f t="shared" si="65"/>
        <v>0.26736111111111105</v>
      </c>
      <c r="G36" s="17">
        <f t="shared" si="65"/>
        <v>0.36863425925925941</v>
      </c>
      <c r="H36" s="17">
        <f t="shared" si="65"/>
        <v>0.45302854938271586</v>
      </c>
      <c r="I36" s="17">
        <f t="shared" si="65"/>
        <v>0.52335712448559679</v>
      </c>
      <c r="J36" s="17">
        <f t="shared" si="65"/>
        <v>0.58196427040466336</v>
      </c>
      <c r="K36" s="17">
        <f t="shared" si="65"/>
        <v>0.6308035586705536</v>
      </c>
      <c r="L36" s="17">
        <f t="shared" si="65"/>
        <v>0.67150296555879474</v>
      </c>
      <c r="M36" s="17">
        <f t="shared" si="65"/>
        <v>0.70541913796566336</v>
      </c>
      <c r="N36" s="17">
        <f t="shared" si="65"/>
        <v>0.73368261497138398</v>
      </c>
      <c r="P36" s="173"/>
      <c r="Q36" s="165"/>
      <c r="R36" s="16" t="s">
        <v>53</v>
      </c>
      <c r="S36" s="17">
        <f>S$18*(S34/S$20)</f>
        <v>0.125</v>
      </c>
      <c r="T36" s="17">
        <f t="shared" ref="T36:AB36" si="66">T$18*(T34/T$20)</f>
        <v>0.22916666666666666</v>
      </c>
      <c r="U36" s="17">
        <f t="shared" si="66"/>
        <v>0.31597222222222232</v>
      </c>
      <c r="V36" s="17">
        <f t="shared" si="66"/>
        <v>0.38831018518518501</v>
      </c>
      <c r="W36" s="17">
        <f t="shared" si="66"/>
        <v>0.44859182098765443</v>
      </c>
      <c r="X36" s="17">
        <f t="shared" si="66"/>
        <v>0.49882651748971141</v>
      </c>
      <c r="Y36" s="17">
        <f t="shared" si="66"/>
        <v>0.54068876457476023</v>
      </c>
      <c r="Z36" s="17">
        <f t="shared" si="66"/>
        <v>0.57557397047896697</v>
      </c>
      <c r="AA36" s="17">
        <f t="shared" si="66"/>
        <v>0.60464497539914008</v>
      </c>
      <c r="AB36" s="17">
        <f t="shared" si="66"/>
        <v>0.62887081283261481</v>
      </c>
      <c r="AC36" s="5"/>
      <c r="AD36" s="173"/>
      <c r="AE36" s="165"/>
      <c r="AF36" s="16" t="s">
        <v>53</v>
      </c>
      <c r="AG36" s="17">
        <f>AG$18*(AG34/AG$20)</f>
        <v>0.10416666666666669</v>
      </c>
      <c r="AH36" s="17">
        <f t="shared" ref="AH36:AP36" si="67">AH$18*(AH34/AH$20)</f>
        <v>0.19097222222222218</v>
      </c>
      <c r="AI36" s="17">
        <f t="shared" si="67"/>
        <v>0.26331018518518529</v>
      </c>
      <c r="AJ36" s="17">
        <f t="shared" si="67"/>
        <v>0.32359182098765416</v>
      </c>
      <c r="AK36" s="17">
        <f t="shared" si="67"/>
        <v>0.37382651748971207</v>
      </c>
      <c r="AL36" s="17">
        <f t="shared" si="67"/>
        <v>0.41568876457475945</v>
      </c>
      <c r="AM36" s="17">
        <f t="shared" si="67"/>
        <v>0.45057397047896691</v>
      </c>
      <c r="AN36" s="17">
        <f t="shared" si="67"/>
        <v>0.47964497539913914</v>
      </c>
      <c r="AO36" s="17">
        <f t="shared" si="67"/>
        <v>0.5038708128326167</v>
      </c>
      <c r="AP36" s="17">
        <f t="shared" si="67"/>
        <v>0.52405901069384564</v>
      </c>
      <c r="AQ36" s="5"/>
      <c r="AR36" s="173"/>
      <c r="AS36" s="165"/>
      <c r="AT36" s="16" t="s">
        <v>53</v>
      </c>
      <c r="AU36" s="17">
        <f>AU$18*(AU34/AU$20)</f>
        <v>8.3333333333333329E-2</v>
      </c>
      <c r="AV36" s="17">
        <f t="shared" ref="AV36:BD36" si="68">AV$18*(AV34/AV$20)</f>
        <v>0.15277777777777776</v>
      </c>
      <c r="AW36" s="17">
        <f t="shared" si="68"/>
        <v>0.21064814814814822</v>
      </c>
      <c r="AX36" s="17">
        <f t="shared" si="68"/>
        <v>0.25887345679012336</v>
      </c>
      <c r="AY36" s="17">
        <f t="shared" si="68"/>
        <v>0.29906121399176966</v>
      </c>
      <c r="AZ36" s="17">
        <f t="shared" si="68"/>
        <v>0.3325510116598076</v>
      </c>
      <c r="BA36" s="17">
        <f t="shared" si="68"/>
        <v>0.36045917638317349</v>
      </c>
      <c r="BB36" s="17">
        <f t="shared" si="68"/>
        <v>0.38371598031931137</v>
      </c>
      <c r="BC36" s="17">
        <f t="shared" si="68"/>
        <v>0.40309665026609337</v>
      </c>
      <c r="BD36" s="17">
        <f t="shared" si="68"/>
        <v>0.41924720855507658</v>
      </c>
      <c r="BE36" s="5"/>
      <c r="BF36" s="173"/>
      <c r="BG36" s="165"/>
      <c r="BH36" s="16" t="s">
        <v>53</v>
      </c>
      <c r="BI36" s="17">
        <f>BI$18*(BI34/BI$20)</f>
        <v>6.25E-2</v>
      </c>
      <c r="BJ36" s="17">
        <f t="shared" ref="BJ36:BR36" si="69">BJ$18*(BJ34/BJ$20)</f>
        <v>0.11458333333333333</v>
      </c>
      <c r="BK36" s="17">
        <f t="shared" si="69"/>
        <v>0.15798611111111116</v>
      </c>
      <c r="BL36" s="17">
        <f t="shared" si="69"/>
        <v>0.1941550925925925</v>
      </c>
      <c r="BM36" s="17">
        <f t="shared" si="69"/>
        <v>0.22429591049382722</v>
      </c>
      <c r="BN36" s="17">
        <f t="shared" si="69"/>
        <v>0.2494132587448557</v>
      </c>
      <c r="BO36" s="17">
        <f t="shared" si="69"/>
        <v>0.27034438228738011</v>
      </c>
      <c r="BP36" s="17">
        <f t="shared" si="69"/>
        <v>0.28778698523948348</v>
      </c>
      <c r="BQ36" s="17">
        <f t="shared" si="69"/>
        <v>0.30232248769957004</v>
      </c>
      <c r="BR36" s="17">
        <f t="shared" si="69"/>
        <v>0.31443540641630741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70">10*E34</f>
        <v>1.4583333333333335</v>
      </c>
      <c r="F37" s="21">
        <f t="shared" si="70"/>
        <v>1.2152777777777777</v>
      </c>
      <c r="G37" s="21">
        <f t="shared" si="70"/>
        <v>1.0127314814814816</v>
      </c>
      <c r="H37" s="21">
        <f t="shared" si="70"/>
        <v>0.84394290123456783</v>
      </c>
      <c r="I37" s="21">
        <f t="shared" si="70"/>
        <v>0.70328575102880653</v>
      </c>
      <c r="J37" s="21">
        <f t="shared" si="70"/>
        <v>0.58607145919067216</v>
      </c>
      <c r="K37" s="21">
        <f t="shared" si="70"/>
        <v>0.48839288265889347</v>
      </c>
      <c r="L37" s="21">
        <f t="shared" si="70"/>
        <v>0.40699406888241119</v>
      </c>
      <c r="M37" s="21">
        <f t="shared" si="70"/>
        <v>0.33916172406867606</v>
      </c>
      <c r="N37" s="21">
        <f t="shared" si="70"/>
        <v>0.28263477005723003</v>
      </c>
      <c r="P37" s="173"/>
      <c r="Q37" s="163"/>
      <c r="R37" s="20" t="s">
        <v>57</v>
      </c>
      <c r="S37" s="21">
        <f t="shared" ref="S37:AB37" si="71">10*S34</f>
        <v>1.25</v>
      </c>
      <c r="T37" s="21">
        <f t="shared" si="71"/>
        <v>1.0416666666666667</v>
      </c>
      <c r="U37" s="21">
        <f t="shared" si="71"/>
        <v>0.86805555555555558</v>
      </c>
      <c r="V37" s="21">
        <f t="shared" si="71"/>
        <v>0.72337962962962965</v>
      </c>
      <c r="W37" s="21">
        <f t="shared" si="71"/>
        <v>0.60281635802469136</v>
      </c>
      <c r="X37" s="21">
        <f t="shared" si="71"/>
        <v>0.50234696502057608</v>
      </c>
      <c r="Y37" s="21">
        <f t="shared" si="71"/>
        <v>0.4186224708504801</v>
      </c>
      <c r="Z37" s="21">
        <f t="shared" si="71"/>
        <v>0.34885205904206679</v>
      </c>
      <c r="AA37" s="21">
        <f t="shared" si="71"/>
        <v>0.29071004920172233</v>
      </c>
      <c r="AB37" s="21">
        <f t="shared" si="71"/>
        <v>0.2422583743347686</v>
      </c>
      <c r="AC37" s="5"/>
      <c r="AD37" s="173"/>
      <c r="AE37" s="163"/>
      <c r="AF37" s="20" t="s">
        <v>57</v>
      </c>
      <c r="AG37" s="21">
        <f t="shared" ref="AG37:AP37" si="72">10*AG34</f>
        <v>1.0416666666666667</v>
      </c>
      <c r="AH37" s="21">
        <f t="shared" si="72"/>
        <v>0.86805555555555558</v>
      </c>
      <c r="AI37" s="21">
        <f t="shared" si="72"/>
        <v>0.72337962962962965</v>
      </c>
      <c r="AJ37" s="21">
        <f t="shared" si="72"/>
        <v>0.60281635802469136</v>
      </c>
      <c r="AK37" s="21">
        <f t="shared" si="72"/>
        <v>0.50234696502057608</v>
      </c>
      <c r="AL37" s="21">
        <f t="shared" si="72"/>
        <v>0.4186224708504801</v>
      </c>
      <c r="AM37" s="21">
        <f t="shared" si="72"/>
        <v>0.34885205904206679</v>
      </c>
      <c r="AN37" s="21">
        <f t="shared" si="72"/>
        <v>0.29071004920172233</v>
      </c>
      <c r="AO37" s="21">
        <f t="shared" si="72"/>
        <v>0.2422583743347686</v>
      </c>
      <c r="AP37" s="21">
        <f t="shared" si="72"/>
        <v>0.20188197861230717</v>
      </c>
      <c r="AQ37" s="5"/>
      <c r="AR37" s="173"/>
      <c r="AS37" s="163"/>
      <c r="AT37" s="20" t="s">
        <v>57</v>
      </c>
      <c r="AU37" s="21">
        <f t="shared" ref="AU37:BD37" si="73">10*AU34</f>
        <v>0.83333333333333326</v>
      </c>
      <c r="AV37" s="21">
        <f t="shared" si="73"/>
        <v>0.69444444444444442</v>
      </c>
      <c r="AW37" s="21">
        <f t="shared" si="73"/>
        <v>0.57870370370370372</v>
      </c>
      <c r="AX37" s="21">
        <f t="shared" si="73"/>
        <v>0.48225308641975306</v>
      </c>
      <c r="AY37" s="21">
        <f t="shared" si="73"/>
        <v>0.4018775720164609</v>
      </c>
      <c r="AZ37" s="21">
        <f t="shared" si="73"/>
        <v>0.33489797668038401</v>
      </c>
      <c r="BA37" s="21">
        <f t="shared" si="73"/>
        <v>0.27908164723365336</v>
      </c>
      <c r="BB37" s="21">
        <f t="shared" si="73"/>
        <v>0.23256803936137785</v>
      </c>
      <c r="BC37" s="21">
        <f t="shared" si="73"/>
        <v>0.19380669946781487</v>
      </c>
      <c r="BD37" s="21">
        <f t="shared" si="73"/>
        <v>0.16150558288984573</v>
      </c>
      <c r="BE37" s="5"/>
      <c r="BF37" s="173"/>
      <c r="BG37" s="163"/>
      <c r="BH37" s="20" t="s">
        <v>57</v>
      </c>
      <c r="BI37" s="21">
        <f t="shared" ref="BI37:BR37" si="74">10*BI34</f>
        <v>0.625</v>
      </c>
      <c r="BJ37" s="21">
        <f t="shared" si="74"/>
        <v>0.52083333333333337</v>
      </c>
      <c r="BK37" s="21">
        <f t="shared" si="74"/>
        <v>0.43402777777777779</v>
      </c>
      <c r="BL37" s="21">
        <f t="shared" si="74"/>
        <v>0.36168981481481483</v>
      </c>
      <c r="BM37" s="21">
        <f t="shared" si="74"/>
        <v>0.30140817901234568</v>
      </c>
      <c r="BN37" s="21">
        <f t="shared" si="74"/>
        <v>0.25117348251028804</v>
      </c>
      <c r="BO37" s="21">
        <f t="shared" si="74"/>
        <v>0.20931123542524005</v>
      </c>
      <c r="BP37" s="21">
        <f t="shared" si="74"/>
        <v>0.17442602952103339</v>
      </c>
      <c r="BQ37" s="21">
        <f t="shared" si="74"/>
        <v>0.14535502460086117</v>
      </c>
      <c r="BR37" s="21">
        <f t="shared" si="74"/>
        <v>0.1211291871673843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1.4583333333333335</v>
      </c>
      <c r="F38" s="21">
        <f>10*F36</f>
        <v>2.6736111111111107</v>
      </c>
      <c r="G38" s="21">
        <f>10*G36</f>
        <v>3.6863425925925943</v>
      </c>
      <c r="H38" s="21">
        <f t="shared" ref="H38:N38" si="75">10*H36</f>
        <v>4.5302854938271588</v>
      </c>
      <c r="I38" s="21">
        <f t="shared" si="75"/>
        <v>5.2335712448559679</v>
      </c>
      <c r="J38" s="21">
        <f t="shared" si="75"/>
        <v>5.8196427040466334</v>
      </c>
      <c r="K38" s="21">
        <f t="shared" si="75"/>
        <v>6.308035586705536</v>
      </c>
      <c r="L38" s="21">
        <f t="shared" si="75"/>
        <v>6.7150296555879478</v>
      </c>
      <c r="M38" s="21">
        <f t="shared" si="75"/>
        <v>7.0541913796566336</v>
      </c>
      <c r="N38" s="21">
        <f t="shared" si="75"/>
        <v>7.3368261497138398</v>
      </c>
      <c r="P38" s="173"/>
      <c r="Q38" s="163"/>
      <c r="R38" s="20" t="s">
        <v>58</v>
      </c>
      <c r="S38" s="21">
        <f>10*S36</f>
        <v>1.25</v>
      </c>
      <c r="T38" s="21">
        <f>10*T36</f>
        <v>2.2916666666666665</v>
      </c>
      <c r="U38" s="21">
        <f>10*U36</f>
        <v>3.1597222222222232</v>
      </c>
      <c r="V38" s="21">
        <f t="shared" ref="V38:AB38" si="76">10*V36</f>
        <v>3.8831018518518503</v>
      </c>
      <c r="W38" s="21">
        <f t="shared" si="76"/>
        <v>4.4859182098765444</v>
      </c>
      <c r="X38" s="21">
        <f t="shared" si="76"/>
        <v>4.9882651748971139</v>
      </c>
      <c r="Y38" s="21">
        <f t="shared" si="76"/>
        <v>5.4068876457476023</v>
      </c>
      <c r="Z38" s="21">
        <f t="shared" si="76"/>
        <v>5.7557397047896695</v>
      </c>
      <c r="AA38" s="21">
        <f t="shared" si="76"/>
        <v>6.0464497539914008</v>
      </c>
      <c r="AB38" s="21">
        <f t="shared" si="76"/>
        <v>6.2887081283261477</v>
      </c>
      <c r="AC38" s="5"/>
      <c r="AD38" s="173"/>
      <c r="AE38" s="163"/>
      <c r="AF38" s="20" t="s">
        <v>58</v>
      </c>
      <c r="AG38" s="21">
        <f>10*AG36</f>
        <v>1.041666666666667</v>
      </c>
      <c r="AH38" s="21">
        <f>10*AH36</f>
        <v>1.9097222222222219</v>
      </c>
      <c r="AI38" s="21">
        <f>10*AI36</f>
        <v>2.633101851851853</v>
      </c>
      <c r="AJ38" s="21">
        <f t="shared" ref="AJ38:AP38" si="77">10*AJ36</f>
        <v>3.2359182098765418</v>
      </c>
      <c r="AK38" s="21">
        <f t="shared" si="77"/>
        <v>3.738265174897121</v>
      </c>
      <c r="AL38" s="21">
        <f t="shared" si="77"/>
        <v>4.1568876457475943</v>
      </c>
      <c r="AM38" s="21">
        <f t="shared" si="77"/>
        <v>4.5057397047896695</v>
      </c>
      <c r="AN38" s="21">
        <f t="shared" si="77"/>
        <v>4.7964497539913911</v>
      </c>
      <c r="AO38" s="21">
        <f t="shared" si="77"/>
        <v>5.0387081283261672</v>
      </c>
      <c r="AP38" s="21">
        <f t="shared" si="77"/>
        <v>5.2405901069384564</v>
      </c>
      <c r="AQ38" s="5"/>
      <c r="AR38" s="173"/>
      <c r="AS38" s="163"/>
      <c r="AT38" s="20" t="s">
        <v>58</v>
      </c>
      <c r="AU38" s="21">
        <f>10*AU36</f>
        <v>0.83333333333333326</v>
      </c>
      <c r="AV38" s="21">
        <f>10*AV36</f>
        <v>1.5277777777777777</v>
      </c>
      <c r="AW38" s="21">
        <f>10*AW36</f>
        <v>2.1064814814814823</v>
      </c>
      <c r="AX38" s="21">
        <f t="shared" ref="AX38:BD38" si="78">10*AX36</f>
        <v>2.5887345679012337</v>
      </c>
      <c r="AY38" s="21">
        <f t="shared" si="78"/>
        <v>2.9906121399176966</v>
      </c>
      <c r="AZ38" s="21">
        <f t="shared" si="78"/>
        <v>3.325510116598076</v>
      </c>
      <c r="BA38" s="21">
        <f t="shared" si="78"/>
        <v>3.6045917638317349</v>
      </c>
      <c r="BB38" s="21">
        <f t="shared" si="78"/>
        <v>3.8371598031931136</v>
      </c>
      <c r="BC38" s="21">
        <f t="shared" si="78"/>
        <v>4.0309665026609336</v>
      </c>
      <c r="BD38" s="21">
        <f t="shared" si="78"/>
        <v>4.192472085550766</v>
      </c>
      <c r="BE38" s="5"/>
      <c r="BF38" s="173"/>
      <c r="BG38" s="163"/>
      <c r="BH38" s="20" t="s">
        <v>58</v>
      </c>
      <c r="BI38" s="21">
        <f>10*BI36</f>
        <v>0.625</v>
      </c>
      <c r="BJ38" s="21">
        <f>10*BJ36</f>
        <v>1.1458333333333333</v>
      </c>
      <c r="BK38" s="21">
        <f>10*BK36</f>
        <v>1.5798611111111116</v>
      </c>
      <c r="BL38" s="21">
        <f t="shared" ref="BL38:BR38" si="79">10*BL36</f>
        <v>1.9415509259259252</v>
      </c>
      <c r="BM38" s="21">
        <f t="shared" si="79"/>
        <v>2.2429591049382722</v>
      </c>
      <c r="BN38" s="21">
        <f t="shared" si="79"/>
        <v>2.4941325874485569</v>
      </c>
      <c r="BO38" s="21">
        <f t="shared" si="79"/>
        <v>2.7034438228738011</v>
      </c>
      <c r="BP38" s="21">
        <f t="shared" si="79"/>
        <v>2.8778698523948347</v>
      </c>
      <c r="BQ38" s="21">
        <f t="shared" si="79"/>
        <v>3.0232248769957004</v>
      </c>
      <c r="BR38" s="21">
        <f t="shared" si="79"/>
        <v>3.1443540641630738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80">$D32</f>
        <v>0.17499999999999999</v>
      </c>
      <c r="G39" s="17">
        <f t="shared" si="80"/>
        <v>0.17499999999999999</v>
      </c>
      <c r="H39" s="17">
        <f t="shared" si="80"/>
        <v>0.17499999999999999</v>
      </c>
      <c r="I39" s="17">
        <f t="shared" si="80"/>
        <v>0.17499999999999999</v>
      </c>
      <c r="J39" s="17">
        <f t="shared" si="80"/>
        <v>0.17499999999999999</v>
      </c>
      <c r="K39" s="17">
        <f t="shared" si="80"/>
        <v>0.17499999999999999</v>
      </c>
      <c r="L39" s="17">
        <f t="shared" si="80"/>
        <v>0.17499999999999999</v>
      </c>
      <c r="M39" s="17">
        <f t="shared" si="80"/>
        <v>0.17499999999999999</v>
      </c>
      <c r="N39" s="17">
        <f t="shared" si="80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81">$R32</f>
        <v>0.15</v>
      </c>
      <c r="U39" s="17">
        <f t="shared" si="81"/>
        <v>0.15</v>
      </c>
      <c r="V39" s="17">
        <f t="shared" si="81"/>
        <v>0.15</v>
      </c>
      <c r="W39" s="17">
        <f t="shared" si="81"/>
        <v>0.15</v>
      </c>
      <c r="X39" s="17">
        <f t="shared" si="81"/>
        <v>0.15</v>
      </c>
      <c r="Y39" s="17">
        <f t="shared" si="81"/>
        <v>0.15</v>
      </c>
      <c r="Z39" s="17">
        <f t="shared" si="81"/>
        <v>0.15</v>
      </c>
      <c r="AA39" s="17">
        <f t="shared" si="81"/>
        <v>0.15</v>
      </c>
      <c r="AB39" s="17">
        <f t="shared" si="81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82">$AF32</f>
        <v>0.125</v>
      </c>
      <c r="AI39" s="17">
        <f t="shared" si="82"/>
        <v>0.125</v>
      </c>
      <c r="AJ39" s="17">
        <f t="shared" si="82"/>
        <v>0.125</v>
      </c>
      <c r="AK39" s="17">
        <f t="shared" si="82"/>
        <v>0.125</v>
      </c>
      <c r="AL39" s="17">
        <f t="shared" si="82"/>
        <v>0.125</v>
      </c>
      <c r="AM39" s="17">
        <f t="shared" si="82"/>
        <v>0.125</v>
      </c>
      <c r="AN39" s="17">
        <f t="shared" si="82"/>
        <v>0.125</v>
      </c>
      <c r="AO39" s="17">
        <f t="shared" si="82"/>
        <v>0.125</v>
      </c>
      <c r="AP39" s="17">
        <f t="shared" si="82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83">$AT32</f>
        <v>0.1</v>
      </c>
      <c r="AW39" s="17">
        <f t="shared" si="83"/>
        <v>0.1</v>
      </c>
      <c r="AX39" s="17">
        <f t="shared" si="83"/>
        <v>0.1</v>
      </c>
      <c r="AY39" s="17">
        <f t="shared" si="83"/>
        <v>0.1</v>
      </c>
      <c r="AZ39" s="17">
        <f t="shared" si="83"/>
        <v>0.1</v>
      </c>
      <c r="BA39" s="17">
        <f t="shared" si="83"/>
        <v>0.1</v>
      </c>
      <c r="BB39" s="17">
        <f t="shared" si="83"/>
        <v>0.1</v>
      </c>
      <c r="BC39" s="17">
        <f t="shared" si="83"/>
        <v>0.1</v>
      </c>
      <c r="BD39" s="17">
        <f t="shared" si="83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84">$BH32</f>
        <v>7.4999999999999997E-2</v>
      </c>
      <c r="BK39" s="17">
        <f t="shared" si="84"/>
        <v>7.4999999999999997E-2</v>
      </c>
      <c r="BL39" s="17">
        <f t="shared" si="84"/>
        <v>7.4999999999999997E-2</v>
      </c>
      <c r="BM39" s="17">
        <f t="shared" si="84"/>
        <v>7.4999999999999997E-2</v>
      </c>
      <c r="BN39" s="17">
        <f t="shared" si="84"/>
        <v>7.4999999999999997E-2</v>
      </c>
      <c r="BO39" s="17">
        <f t="shared" si="84"/>
        <v>7.4999999999999997E-2</v>
      </c>
      <c r="BP39" s="17">
        <f t="shared" si="84"/>
        <v>7.4999999999999997E-2</v>
      </c>
      <c r="BQ39" s="17">
        <f t="shared" si="84"/>
        <v>7.4999999999999997E-2</v>
      </c>
      <c r="BR39" s="17">
        <f t="shared" si="84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175000.00000000003</v>
      </c>
      <c r="F40" s="22">
        <f t="shared" ref="F40:N40" si="85">F37*F$16</f>
        <v>175000</v>
      </c>
      <c r="G40" s="22">
        <f t="shared" si="85"/>
        <v>175000.00000000003</v>
      </c>
      <c r="H40" s="22">
        <f t="shared" si="85"/>
        <v>175000</v>
      </c>
      <c r="I40" s="22">
        <f t="shared" si="85"/>
        <v>175000</v>
      </c>
      <c r="J40" s="22">
        <f t="shared" si="85"/>
        <v>175000.00000000003</v>
      </c>
      <c r="K40" s="22">
        <f t="shared" si="85"/>
        <v>175000</v>
      </c>
      <c r="L40" s="22">
        <f t="shared" si="85"/>
        <v>174999.99999999997</v>
      </c>
      <c r="M40" s="22">
        <f t="shared" si="85"/>
        <v>175000.00000000003</v>
      </c>
      <c r="N40" s="22">
        <f t="shared" si="85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86">T37*T$16</f>
        <v>150000</v>
      </c>
      <c r="U40" s="22">
        <f t="shared" si="86"/>
        <v>150000</v>
      </c>
      <c r="V40" s="22">
        <f t="shared" si="86"/>
        <v>150000</v>
      </c>
      <c r="W40" s="22">
        <f t="shared" si="86"/>
        <v>150000</v>
      </c>
      <c r="X40" s="22">
        <f t="shared" si="86"/>
        <v>150000</v>
      </c>
      <c r="Y40" s="22">
        <f t="shared" si="86"/>
        <v>150000</v>
      </c>
      <c r="Z40" s="22">
        <f t="shared" si="86"/>
        <v>150000</v>
      </c>
      <c r="AA40" s="22">
        <f t="shared" si="86"/>
        <v>150000</v>
      </c>
      <c r="AB40" s="22">
        <f t="shared" si="86"/>
        <v>150000</v>
      </c>
      <c r="AC40" s="5"/>
      <c r="AD40" s="173"/>
      <c r="AE40" s="163"/>
      <c r="AF40" s="20" t="s">
        <v>57</v>
      </c>
      <c r="AG40" s="22">
        <f>AG37*AG$16</f>
        <v>125000.00000000001</v>
      </c>
      <c r="AH40" s="22">
        <f t="shared" ref="AH40:AP40" si="87">AH37*AH$16</f>
        <v>125000</v>
      </c>
      <c r="AI40" s="22">
        <f t="shared" si="87"/>
        <v>125000</v>
      </c>
      <c r="AJ40" s="22">
        <f t="shared" si="87"/>
        <v>125000</v>
      </c>
      <c r="AK40" s="22">
        <f t="shared" si="87"/>
        <v>124999.99999999999</v>
      </c>
      <c r="AL40" s="22">
        <f t="shared" si="87"/>
        <v>125000</v>
      </c>
      <c r="AM40" s="22">
        <f t="shared" si="87"/>
        <v>125000.00000000001</v>
      </c>
      <c r="AN40" s="22">
        <f t="shared" si="87"/>
        <v>125000.00000000001</v>
      </c>
      <c r="AO40" s="22">
        <f t="shared" si="87"/>
        <v>125000</v>
      </c>
      <c r="AP40" s="22">
        <f t="shared" si="87"/>
        <v>125000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88">AV37*AV$16</f>
        <v>100000</v>
      </c>
      <c r="AW40" s="22">
        <f t="shared" si="88"/>
        <v>100000</v>
      </c>
      <c r="AX40" s="22">
        <f t="shared" si="88"/>
        <v>100000</v>
      </c>
      <c r="AY40" s="22">
        <f t="shared" si="88"/>
        <v>100000</v>
      </c>
      <c r="AZ40" s="22">
        <f t="shared" si="88"/>
        <v>99999.999999999985</v>
      </c>
      <c r="BA40" s="22">
        <f t="shared" si="88"/>
        <v>99999.999999999985</v>
      </c>
      <c r="BB40" s="22">
        <f t="shared" si="88"/>
        <v>100000</v>
      </c>
      <c r="BC40" s="22">
        <f t="shared" si="88"/>
        <v>100000</v>
      </c>
      <c r="BD40" s="22">
        <f t="shared" si="88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89">BJ37*BJ$16</f>
        <v>75000</v>
      </c>
      <c r="BK40" s="22">
        <f t="shared" si="89"/>
        <v>75000</v>
      </c>
      <c r="BL40" s="22">
        <f t="shared" si="89"/>
        <v>75000</v>
      </c>
      <c r="BM40" s="22">
        <f t="shared" si="89"/>
        <v>75000</v>
      </c>
      <c r="BN40" s="22">
        <f t="shared" si="89"/>
        <v>75000</v>
      </c>
      <c r="BO40" s="22">
        <f t="shared" si="89"/>
        <v>75000</v>
      </c>
      <c r="BP40" s="22">
        <f t="shared" si="89"/>
        <v>75000</v>
      </c>
      <c r="BQ40" s="22">
        <f t="shared" si="89"/>
        <v>75000</v>
      </c>
      <c r="BR40" s="22">
        <f t="shared" si="89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175000.00000000003</v>
      </c>
      <c r="F41" s="22">
        <f>E41+F40</f>
        <v>350000</v>
      </c>
      <c r="G41" s="22">
        <f t="shared" ref="G41:N41" si="90">F41+G40</f>
        <v>525000</v>
      </c>
      <c r="H41" s="22">
        <f t="shared" si="90"/>
        <v>700000</v>
      </c>
      <c r="I41" s="22">
        <f t="shared" si="90"/>
        <v>875000</v>
      </c>
      <c r="J41" s="22">
        <f t="shared" si="90"/>
        <v>1050000</v>
      </c>
      <c r="K41" s="22">
        <f t="shared" si="90"/>
        <v>1225000</v>
      </c>
      <c r="L41" s="22">
        <f t="shared" si="90"/>
        <v>1400000</v>
      </c>
      <c r="M41" s="22">
        <f t="shared" si="90"/>
        <v>1575000</v>
      </c>
      <c r="N41" s="22">
        <f t="shared" si="90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:AB41" si="91">T41+U40</f>
        <v>450000</v>
      </c>
      <c r="V41" s="22">
        <f t="shared" si="91"/>
        <v>600000</v>
      </c>
      <c r="W41" s="22">
        <f t="shared" si="91"/>
        <v>750000</v>
      </c>
      <c r="X41" s="22">
        <f t="shared" si="91"/>
        <v>900000</v>
      </c>
      <c r="Y41" s="22">
        <f t="shared" si="91"/>
        <v>1050000</v>
      </c>
      <c r="Z41" s="22">
        <f t="shared" si="91"/>
        <v>1200000</v>
      </c>
      <c r="AA41" s="22">
        <f t="shared" si="91"/>
        <v>1350000</v>
      </c>
      <c r="AB41" s="22">
        <f t="shared" si="91"/>
        <v>1500000</v>
      </c>
      <c r="AC41" s="5"/>
      <c r="AD41" s="173"/>
      <c r="AE41" s="163"/>
      <c r="AF41" s="20" t="s">
        <v>58</v>
      </c>
      <c r="AG41" s="22">
        <f>AG40</f>
        <v>125000.00000000001</v>
      </c>
      <c r="AH41" s="22">
        <f>AG41+AH40</f>
        <v>250000</v>
      </c>
      <c r="AI41" s="22">
        <f t="shared" ref="AI41:AP41" si="92">AH41+AI40</f>
        <v>375000</v>
      </c>
      <c r="AJ41" s="22">
        <f t="shared" si="92"/>
        <v>500000</v>
      </c>
      <c r="AK41" s="22">
        <f t="shared" si="92"/>
        <v>625000</v>
      </c>
      <c r="AL41" s="22">
        <f t="shared" si="92"/>
        <v>750000</v>
      </c>
      <c r="AM41" s="22">
        <f t="shared" si="92"/>
        <v>875000</v>
      </c>
      <c r="AN41" s="22">
        <f t="shared" si="92"/>
        <v>1000000</v>
      </c>
      <c r="AO41" s="22">
        <f t="shared" si="92"/>
        <v>1125000</v>
      </c>
      <c r="AP41" s="22">
        <f t="shared" si="92"/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:BD41" si="93">AV41+AW40</f>
        <v>300000</v>
      </c>
      <c r="AX41" s="22">
        <f t="shared" si="93"/>
        <v>400000</v>
      </c>
      <c r="AY41" s="22">
        <f t="shared" si="93"/>
        <v>500000</v>
      </c>
      <c r="AZ41" s="22">
        <f t="shared" si="93"/>
        <v>600000</v>
      </c>
      <c r="BA41" s="22">
        <f t="shared" si="93"/>
        <v>700000</v>
      </c>
      <c r="BB41" s="22">
        <f t="shared" si="93"/>
        <v>800000</v>
      </c>
      <c r="BC41" s="22">
        <f t="shared" si="93"/>
        <v>900000</v>
      </c>
      <c r="BD41" s="22">
        <f t="shared" si="93"/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:BR41" si="94">BJ41+BK40</f>
        <v>225000</v>
      </c>
      <c r="BL41" s="22">
        <f t="shared" si="94"/>
        <v>300000</v>
      </c>
      <c r="BM41" s="22">
        <f t="shared" si="94"/>
        <v>375000</v>
      </c>
      <c r="BN41" s="22">
        <f t="shared" si="94"/>
        <v>450000</v>
      </c>
      <c r="BO41" s="22">
        <f t="shared" si="94"/>
        <v>525000</v>
      </c>
      <c r="BP41" s="22">
        <f t="shared" si="94"/>
        <v>600000</v>
      </c>
      <c r="BQ41" s="22">
        <f t="shared" si="94"/>
        <v>675000</v>
      </c>
      <c r="BR41" s="22">
        <f t="shared" si="94"/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0.20999999999999996</v>
      </c>
      <c r="G42" s="17">
        <f>G36*G$16/$E$4-F42-E42</f>
        <v>0.25200000000000039</v>
      </c>
      <c r="H42" s="17">
        <f>H36*H$16/$E$4-G42-F42-E42</f>
        <v>0.30239999999999917</v>
      </c>
      <c r="I42" s="17">
        <f>I36*I$16/$E$4-H42-G42-F42-E42</f>
        <v>0.36288000000000059</v>
      </c>
      <c r="J42" s="17">
        <f>J36*J$16/$E$4-I42-H42-G42-F42-E42</f>
        <v>0.43545599999999857</v>
      </c>
      <c r="K42" s="17">
        <f>K36*K$16/$E$4-J42-I42-H42-G42-F42-E42</f>
        <v>0.52254720000000265</v>
      </c>
      <c r="L42" s="17">
        <f>L36*L$16/$E$4-K42-J42-I42-H42-G42-F42-E42</f>
        <v>0.62705664000000061</v>
      </c>
      <c r="M42" s="17">
        <f>M36*M$16/$E$4-L42-K42-J42-I42-H42-G42-F42-E42</f>
        <v>0.75246796800000526</v>
      </c>
      <c r="N42" s="17">
        <f>N36*N$16/$E$4-M42-L42-K42-J42-I42-H42-G42-F42-E42</f>
        <v>0.90296156159998597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0.18000000000000002</v>
      </c>
      <c r="U42" s="17">
        <f>U36*U$16/$E$4-T42-S42</f>
        <v>0.21600000000000011</v>
      </c>
      <c r="V42" s="17">
        <f>V36*V$16/$E$4-U42-T42-S42</f>
        <v>0.25919999999999943</v>
      </c>
      <c r="W42" s="17">
        <f>W36*W$16/$E$4-V42-U42-T42-S42</f>
        <v>0.31104000000000076</v>
      </c>
      <c r="X42" s="17">
        <f>X36*X$16/$E$4-W42-V42-U42-T42-S42</f>
        <v>0.37324799999999814</v>
      </c>
      <c r="Y42" s="17">
        <f>Y36*Y$16/$E$4-X42-W42-V42-U42-T42-S42</f>
        <v>0.44789760000000289</v>
      </c>
      <c r="Z42" s="17">
        <f>Z36*Z$16/$E$4-Y42-X42-W42-V42-U42-T42-S42</f>
        <v>0.53747712000000025</v>
      </c>
      <c r="AA42" s="17">
        <f>AA36*AA$16/$E$4-Z42-Y42-X42-W42-V42-U42-T42-S42</f>
        <v>0.64497254400000481</v>
      </c>
      <c r="AB42" s="17">
        <f>AB36*AB$16/$E$4-AA42-Z42-Y42-X42-W42-V42-U42-T42-S42</f>
        <v>0.77396705279998823</v>
      </c>
      <c r="AC42" s="5"/>
      <c r="AD42" s="173"/>
      <c r="AE42" s="171" t="s">
        <v>44</v>
      </c>
      <c r="AF42" s="16" t="s">
        <v>55</v>
      </c>
      <c r="AG42" s="17">
        <f>AG36*AG$16/$E$4</f>
        <v>0.12500000000000003</v>
      </c>
      <c r="AH42" s="17">
        <f>AH36*AH$16/$E$4-AG42</f>
        <v>0.14999999999999988</v>
      </c>
      <c r="AI42" s="17">
        <f>AI36*AI$16/$E$4-AH42-AG42</f>
        <v>0.18000000000000024</v>
      </c>
      <c r="AJ42" s="17">
        <f>AJ36*AJ$16/$E$4-AI42-AH42-AG42</f>
        <v>0.2159999999999995</v>
      </c>
      <c r="AK42" s="17">
        <f>AK36*AK$16/$E$4-AJ42-AI42-AH42-AG42</f>
        <v>0.25920000000000054</v>
      </c>
      <c r="AL42" s="17">
        <f>AL36*AL$16/$E$4-AK42-AJ42-AI42-AH42-AG42</f>
        <v>0.31103999999999854</v>
      </c>
      <c r="AM42" s="17">
        <f>AM36*AM$16/$E$4-AL42-AK42-AJ42-AI42-AH42-AG42</f>
        <v>0.37324800000000236</v>
      </c>
      <c r="AN42" s="17">
        <f>AN36*AN$16/$E$4-AM42-AL42-AK42-AJ42-AI42-AH42-AG42</f>
        <v>0.44789760000000001</v>
      </c>
      <c r="AO42" s="17">
        <f>AO36*AO$16/$E$4-AN42-AM42-AL42-AK42-AJ42-AI42-AH42-AG42</f>
        <v>0.53747712000000358</v>
      </c>
      <c r="AP42" s="17">
        <f>AP36*AP$16/$E$4-AO42-AN42-AM42-AL42-AK42-AJ42-AI42-AH42-AG42</f>
        <v>0.64497254399998993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0.11999999999999997</v>
      </c>
      <c r="AW42" s="17">
        <f>AW36*AW$16/$E$4-AV42-AU42</f>
        <v>0.14400000000000018</v>
      </c>
      <c r="AX42" s="17">
        <f>AX36*AX$16/$E$4-AW42-AV42-AU42</f>
        <v>0.1727999999999997</v>
      </c>
      <c r="AY42" s="17">
        <f>AY36*AY$16/$E$4-AX42-AW42-AV42-AU42</f>
        <v>0.20736000000000041</v>
      </c>
      <c r="AZ42" s="17">
        <f>AZ36*AZ$16/$E$4-AY42-AX42-AW42-AV42-AU42</f>
        <v>0.2488319999999988</v>
      </c>
      <c r="BA42" s="17">
        <f>BA36*BA$16/$E$4-AZ42-AY42-AX42-AW42-AV42-AU42</f>
        <v>0.29859840000000148</v>
      </c>
      <c r="BB42" s="17">
        <f>BB36*BB$16/$E$4-BA42-AZ42-AY42-AX42-AW42-AV42-AU42</f>
        <v>0.35831808000000054</v>
      </c>
      <c r="BC42" s="17">
        <f>BC36*BC$16/$E$4-BB42-BA42-AZ42-AY42-AX42-AW42-AV42-AU42</f>
        <v>0.42998169600000291</v>
      </c>
      <c r="BD42" s="17">
        <f>BD36*BD$16/$E$4-BC42-BB42-BA42-AZ42-AY42-AX42-AW42-AV42-AU42</f>
        <v>0.51597803519999208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9.0000000000000011E-2</v>
      </c>
      <c r="BK42" s="17">
        <f>BK36*BK$16/$E$4-BJ42-BI42</f>
        <v>0.10800000000000005</v>
      </c>
      <c r="BL42" s="17">
        <f>BL36*BL$16/$E$4-BK42-BJ42-BI42</f>
        <v>0.12959999999999972</v>
      </c>
      <c r="BM42" s="17">
        <f>BM36*BM$16/$E$4-BL42-BK42-BJ42-BI42</f>
        <v>0.15552000000000038</v>
      </c>
      <c r="BN42" s="17">
        <f>BN36*BN$16/$E$4-BM42-BL42-BK42-BJ42-BI42</f>
        <v>0.18662399999999907</v>
      </c>
      <c r="BO42" s="17">
        <f>BO36*BO$16/$E$4-BN42-BM42-BL42-BK42-BJ42-BI42</f>
        <v>0.22394880000000145</v>
      </c>
      <c r="BP42" s="17">
        <f>BP36*BP$16/$E$4-BO42-BN42-BM42-BL42-BK42-BJ42-BI42</f>
        <v>0.26873856000000013</v>
      </c>
      <c r="BQ42" s="17">
        <f>BQ36*BQ$16/$E$4-BP42-BO42-BN42-BM42-BL42-BK42-BJ42-BI42</f>
        <v>0.32248627200000241</v>
      </c>
      <c r="BR42" s="17">
        <f>BR36*BR$16/$E$4-BQ42-BP42-BO42-BN42-BM42-BL42-BK42-BJ42-BI42</f>
        <v>0.38698352639999412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0.26045600000000002</v>
      </c>
      <c r="J43" s="18"/>
      <c r="K43" s="18"/>
      <c r="L43" s="18"/>
      <c r="M43" s="18"/>
      <c r="N43" s="18">
        <f>SUM(E42:N42)/10</f>
        <v>0.45427693695999932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0.22324800000000006</v>
      </c>
      <c r="X43" s="18"/>
      <c r="Y43" s="18"/>
      <c r="Z43" s="18"/>
      <c r="AA43" s="18"/>
      <c r="AB43" s="18">
        <f>SUM(S42:AB42)/10</f>
        <v>0.38938023167999941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0.18604000000000004</v>
      </c>
      <c r="AL43" s="18"/>
      <c r="AM43" s="18"/>
      <c r="AN43" s="18"/>
      <c r="AO43" s="18"/>
      <c r="AP43" s="18">
        <f>SUM(AG42:AP42)/10</f>
        <v>0.3244835263999995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0.14883200000000005</v>
      </c>
      <c r="AZ43" s="18"/>
      <c r="BA43" s="18"/>
      <c r="BB43" s="18"/>
      <c r="BC43" s="18"/>
      <c r="BD43" s="18">
        <f>SUM(AU42:BD42)/10</f>
        <v>0.25958682111999953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0.11162400000000003</v>
      </c>
      <c r="BN43" s="18"/>
      <c r="BO43" s="18"/>
      <c r="BP43" s="18"/>
      <c r="BQ43" s="18"/>
      <c r="BR43" s="18">
        <f>SUM(BI42:BR42)/10</f>
        <v>0.19469011583999971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175000.00000000003</v>
      </c>
      <c r="F44" s="23">
        <f>F46-E46</f>
        <v>209999.99999999991</v>
      </c>
      <c r="G44" s="23">
        <f t="shared" ref="G44:N44" si="95">G46-F46</f>
        <v>252000.00000000041</v>
      </c>
      <c r="H44" s="23">
        <f t="shared" si="95"/>
        <v>302399.9999999993</v>
      </c>
      <c r="I44" s="23">
        <f t="shared" si="95"/>
        <v>362880.00000000058</v>
      </c>
      <c r="J44" s="23">
        <f t="shared" si="95"/>
        <v>435455.99999999814</v>
      </c>
      <c r="K44" s="23">
        <f t="shared" si="95"/>
        <v>522547.20000000275</v>
      </c>
      <c r="L44" s="23">
        <f t="shared" si="95"/>
        <v>627056.6400000006</v>
      </c>
      <c r="M44" s="23">
        <f t="shared" si="95"/>
        <v>752467.968000005</v>
      </c>
      <c r="N44" s="23">
        <f t="shared" si="95"/>
        <v>902961.56159998663</v>
      </c>
      <c r="P44" s="173"/>
      <c r="Q44" s="163"/>
      <c r="R44" s="20" t="s">
        <v>57</v>
      </c>
      <c r="S44" s="23">
        <f>S46</f>
        <v>150000</v>
      </c>
      <c r="T44" s="23">
        <f>T46-S46</f>
        <v>180000</v>
      </c>
      <c r="U44" s="23">
        <f t="shared" ref="U44:AB44" si="96">U46-T46</f>
        <v>216000.00000000012</v>
      </c>
      <c r="V44" s="23">
        <f t="shared" si="96"/>
        <v>259199.99999999953</v>
      </c>
      <c r="W44" s="23">
        <f t="shared" si="96"/>
        <v>311040.00000000058</v>
      </c>
      <c r="X44" s="23">
        <f t="shared" si="96"/>
        <v>373247.99999999814</v>
      </c>
      <c r="Y44" s="23">
        <f t="shared" si="96"/>
        <v>447897.60000000265</v>
      </c>
      <c r="Z44" s="23">
        <f t="shared" si="96"/>
        <v>537477.12000000058</v>
      </c>
      <c r="AA44" s="23">
        <f t="shared" si="96"/>
        <v>644972.54400000488</v>
      </c>
      <c r="AB44" s="23">
        <f t="shared" si="96"/>
        <v>773967.05279998761</v>
      </c>
      <c r="AC44" s="5"/>
      <c r="AD44" s="173"/>
      <c r="AE44" s="163"/>
      <c r="AF44" s="20" t="s">
        <v>57</v>
      </c>
      <c r="AG44" s="23">
        <f>AG46</f>
        <v>125000.00000000003</v>
      </c>
      <c r="AH44" s="23">
        <f>AH46-AG46</f>
        <v>149999.99999999991</v>
      </c>
      <c r="AI44" s="23">
        <f t="shared" ref="AI44:AP44" si="97">AI46-AH46</f>
        <v>180000.00000000023</v>
      </c>
      <c r="AJ44" s="23">
        <f t="shared" si="97"/>
        <v>215999.99999999948</v>
      </c>
      <c r="AK44" s="23">
        <f t="shared" si="97"/>
        <v>259200.0000000007</v>
      </c>
      <c r="AL44" s="23">
        <f t="shared" si="97"/>
        <v>311039.99999999825</v>
      </c>
      <c r="AM44" s="23">
        <f t="shared" si="97"/>
        <v>373248.00000000256</v>
      </c>
      <c r="AN44" s="23">
        <f t="shared" si="97"/>
        <v>447897.59999999986</v>
      </c>
      <c r="AO44" s="23">
        <f t="shared" si="97"/>
        <v>537477.1200000043</v>
      </c>
      <c r="AP44" s="23">
        <f t="shared" si="97"/>
        <v>644972.54399998952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120000.00000000001</v>
      </c>
      <c r="AW44" s="23">
        <f t="shared" ref="AW44:BD44" si="98">AW46-AV46</f>
        <v>144000.00000000012</v>
      </c>
      <c r="AX44" s="23">
        <f t="shared" si="98"/>
        <v>172799.99999999965</v>
      </c>
      <c r="AY44" s="23">
        <f t="shared" si="98"/>
        <v>207360.00000000047</v>
      </c>
      <c r="AZ44" s="23">
        <f t="shared" si="98"/>
        <v>248831.99999999884</v>
      </c>
      <c r="BA44" s="23">
        <f t="shared" si="98"/>
        <v>298598.40000000177</v>
      </c>
      <c r="BB44" s="23">
        <f t="shared" si="98"/>
        <v>358318.08000000031</v>
      </c>
      <c r="BC44" s="23">
        <f t="shared" si="98"/>
        <v>429981.69600000279</v>
      </c>
      <c r="BD44" s="23">
        <f t="shared" si="98"/>
        <v>515978.03519999259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90000</v>
      </c>
      <c r="BK44" s="23">
        <f t="shared" ref="BK44:BR44" si="99">BK46-BJ46</f>
        <v>108000.00000000006</v>
      </c>
      <c r="BL44" s="23">
        <f t="shared" si="99"/>
        <v>129599.99999999977</v>
      </c>
      <c r="BM44" s="23">
        <f t="shared" si="99"/>
        <v>155520.00000000029</v>
      </c>
      <c r="BN44" s="23">
        <f t="shared" si="99"/>
        <v>186623.99999999907</v>
      </c>
      <c r="BO44" s="23">
        <f t="shared" si="99"/>
        <v>223948.80000000133</v>
      </c>
      <c r="BP44" s="23">
        <f t="shared" si="99"/>
        <v>268738.56000000029</v>
      </c>
      <c r="BQ44" s="23">
        <f t="shared" si="99"/>
        <v>322486.27200000244</v>
      </c>
      <c r="BR44" s="23">
        <f t="shared" si="99"/>
        <v>386983.5263999938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260456.00000000006</v>
      </c>
      <c r="J45" s="23"/>
      <c r="K45" s="23"/>
      <c r="L45" s="23"/>
      <c r="M45" s="23"/>
      <c r="N45" s="23">
        <f>SUM(E44:N44)/10</f>
        <v>454276.93695999932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223248.00000000006</v>
      </c>
      <c r="X45" s="23"/>
      <c r="Y45" s="23"/>
      <c r="Z45" s="23"/>
      <c r="AA45" s="23"/>
      <c r="AB45" s="23">
        <f>SUM(S44:AB44)/10</f>
        <v>389380.23167999939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186040.00000000006</v>
      </c>
      <c r="AL45" s="23"/>
      <c r="AM45" s="23"/>
      <c r="AN45" s="23"/>
      <c r="AO45" s="23"/>
      <c r="AP45" s="23">
        <f>SUM(AG44:AP44)/10</f>
        <v>324483.52639999951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148832.00000000006</v>
      </c>
      <c r="AZ45" s="23"/>
      <c r="BA45" s="23"/>
      <c r="BB45" s="23"/>
      <c r="BC45" s="23"/>
      <c r="BD45" s="23">
        <f>SUM(AU44:BD44)/10</f>
        <v>259586.82111999966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111624.00000000003</v>
      </c>
      <c r="BN45" s="23"/>
      <c r="BO45" s="23"/>
      <c r="BP45" s="23"/>
      <c r="BQ45" s="23"/>
      <c r="BR45" s="23">
        <f>SUM(BI44:BR44)/10</f>
        <v>194690.11583999969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100">E38*E$16</f>
        <v>175000.00000000003</v>
      </c>
      <c r="F46" s="22">
        <f t="shared" si="100"/>
        <v>384999.99999999994</v>
      </c>
      <c r="G46" s="22">
        <f t="shared" si="100"/>
        <v>637000.00000000035</v>
      </c>
      <c r="H46" s="22">
        <f t="shared" si="100"/>
        <v>939399.99999999965</v>
      </c>
      <c r="I46" s="22">
        <f t="shared" si="100"/>
        <v>1302280.0000000002</v>
      </c>
      <c r="J46" s="22">
        <f t="shared" si="100"/>
        <v>1737735.9999999984</v>
      </c>
      <c r="K46" s="22">
        <f t="shared" si="100"/>
        <v>2260283.2000000011</v>
      </c>
      <c r="L46" s="22">
        <f t="shared" si="100"/>
        <v>2887339.8400000017</v>
      </c>
      <c r="M46" s="22">
        <f t="shared" si="100"/>
        <v>3639807.8080000067</v>
      </c>
      <c r="N46" s="22">
        <f t="shared" si="100"/>
        <v>4542769.3695999933</v>
      </c>
      <c r="P46" s="164"/>
      <c r="Q46" s="163"/>
      <c r="R46" s="20" t="s">
        <v>58</v>
      </c>
      <c r="S46" s="22">
        <f t="shared" ref="S46:AB46" si="101">S38*S$16</f>
        <v>150000</v>
      </c>
      <c r="T46" s="22">
        <f t="shared" si="101"/>
        <v>330000</v>
      </c>
      <c r="U46" s="22">
        <f t="shared" si="101"/>
        <v>546000.00000000012</v>
      </c>
      <c r="V46" s="22">
        <f t="shared" si="101"/>
        <v>805199.99999999965</v>
      </c>
      <c r="W46" s="22">
        <f t="shared" si="101"/>
        <v>1116240.0000000002</v>
      </c>
      <c r="X46" s="22">
        <f t="shared" si="101"/>
        <v>1489487.9999999984</v>
      </c>
      <c r="Y46" s="22">
        <f t="shared" si="101"/>
        <v>1937385.600000001</v>
      </c>
      <c r="Z46" s="22">
        <f t="shared" si="101"/>
        <v>2474862.7200000016</v>
      </c>
      <c r="AA46" s="22">
        <f t="shared" si="101"/>
        <v>3119835.2640000065</v>
      </c>
      <c r="AB46" s="22">
        <f t="shared" si="101"/>
        <v>3893802.3167999941</v>
      </c>
      <c r="AC46" s="5"/>
      <c r="AD46" s="164"/>
      <c r="AE46" s="163"/>
      <c r="AF46" s="20" t="s">
        <v>58</v>
      </c>
      <c r="AG46" s="22">
        <f t="shared" ref="AG46:AP46" si="102">AG38*AG$16</f>
        <v>125000.00000000003</v>
      </c>
      <c r="AH46" s="22">
        <f t="shared" si="102"/>
        <v>274999.99999999994</v>
      </c>
      <c r="AI46" s="22">
        <f t="shared" si="102"/>
        <v>455000.00000000017</v>
      </c>
      <c r="AJ46" s="22">
        <f t="shared" si="102"/>
        <v>670999.99999999965</v>
      </c>
      <c r="AK46" s="22">
        <f t="shared" si="102"/>
        <v>930200.00000000035</v>
      </c>
      <c r="AL46" s="22">
        <f t="shared" si="102"/>
        <v>1241239.9999999986</v>
      </c>
      <c r="AM46" s="22">
        <f t="shared" si="102"/>
        <v>1614488.0000000012</v>
      </c>
      <c r="AN46" s="22">
        <f t="shared" si="102"/>
        <v>2062385.600000001</v>
      </c>
      <c r="AO46" s="22">
        <f t="shared" si="102"/>
        <v>2599862.7200000053</v>
      </c>
      <c r="AP46" s="22">
        <f t="shared" si="102"/>
        <v>3244835.2639999948</v>
      </c>
      <c r="AQ46" s="5"/>
      <c r="AR46" s="164"/>
      <c r="AS46" s="163"/>
      <c r="AT46" s="20" t="s">
        <v>58</v>
      </c>
      <c r="AU46" s="22">
        <f t="shared" ref="AU46:BD46" si="103">AU38*AU$16</f>
        <v>99999.999999999985</v>
      </c>
      <c r="AV46" s="22">
        <f t="shared" si="103"/>
        <v>220000</v>
      </c>
      <c r="AW46" s="22">
        <f t="shared" si="103"/>
        <v>364000.00000000012</v>
      </c>
      <c r="AX46" s="22">
        <f t="shared" si="103"/>
        <v>536799.99999999977</v>
      </c>
      <c r="AY46" s="22">
        <f t="shared" si="103"/>
        <v>744160.00000000023</v>
      </c>
      <c r="AZ46" s="22">
        <f t="shared" si="103"/>
        <v>992991.99999999907</v>
      </c>
      <c r="BA46" s="22">
        <f t="shared" si="103"/>
        <v>1291590.4000000008</v>
      </c>
      <c r="BB46" s="22">
        <f t="shared" si="103"/>
        <v>1649908.4800000011</v>
      </c>
      <c r="BC46" s="22">
        <f t="shared" si="103"/>
        <v>2079890.1760000039</v>
      </c>
      <c r="BD46" s="22">
        <f t="shared" si="103"/>
        <v>2595868.2111999965</v>
      </c>
      <c r="BE46" s="5"/>
      <c r="BF46" s="164"/>
      <c r="BG46" s="163"/>
      <c r="BH46" s="20" t="s">
        <v>58</v>
      </c>
      <c r="BI46" s="22">
        <f t="shared" ref="BI46:BR46" si="104">BI38*BI$16</f>
        <v>75000</v>
      </c>
      <c r="BJ46" s="22">
        <f t="shared" si="104"/>
        <v>165000</v>
      </c>
      <c r="BK46" s="22">
        <f t="shared" si="104"/>
        <v>273000.00000000006</v>
      </c>
      <c r="BL46" s="22">
        <f t="shared" si="104"/>
        <v>402599.99999999983</v>
      </c>
      <c r="BM46" s="22">
        <f t="shared" si="104"/>
        <v>558120.00000000012</v>
      </c>
      <c r="BN46" s="22">
        <f t="shared" si="104"/>
        <v>744743.99999999919</v>
      </c>
      <c r="BO46" s="22">
        <f t="shared" si="104"/>
        <v>968692.80000000051</v>
      </c>
      <c r="BP46" s="22">
        <f t="shared" si="104"/>
        <v>1237431.3600000008</v>
      </c>
      <c r="BQ46" s="22">
        <f t="shared" si="104"/>
        <v>1559917.6320000032</v>
      </c>
      <c r="BR46" s="22">
        <f t="shared" si="104"/>
        <v>1946901.158399997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0.27916666666666667</v>
      </c>
      <c r="F50" s="17">
        <f t="shared" ref="F50:N50" si="105">F$24*$D48-F34</f>
        <v>0.23263888888888895</v>
      </c>
      <c r="G50" s="17">
        <f t="shared" si="105"/>
        <v>0.19386574074074064</v>
      </c>
      <c r="H50" s="17">
        <f t="shared" si="105"/>
        <v>0.1615547839506174</v>
      </c>
      <c r="I50" s="17">
        <f t="shared" si="105"/>
        <v>0.13462898662551434</v>
      </c>
      <c r="J50" s="17">
        <f t="shared" si="105"/>
        <v>0.11219082218792886</v>
      </c>
      <c r="K50" s="17">
        <f t="shared" si="105"/>
        <v>9.3492351823273812E-2</v>
      </c>
      <c r="L50" s="17">
        <f t="shared" si="105"/>
        <v>7.7910293186061519E-2</v>
      </c>
      <c r="M50" s="17">
        <f t="shared" si="105"/>
        <v>6.4925244321717784E-2</v>
      </c>
      <c r="N50" s="17">
        <f t="shared" si="105"/>
        <v>5.4104370268098431E-2</v>
      </c>
      <c r="P50" s="163" t="s">
        <v>16</v>
      </c>
      <c r="Q50" s="165" t="s">
        <v>41</v>
      </c>
      <c r="R50" s="16" t="s">
        <v>83</v>
      </c>
      <c r="S50" s="17">
        <f>S$24*$D48-S34</f>
        <v>0.3</v>
      </c>
      <c r="T50" s="17">
        <f t="shared" ref="T50:AB50" si="106">T$24*$D48-T34</f>
        <v>0.25000000000000006</v>
      </c>
      <c r="U50" s="17">
        <f t="shared" si="106"/>
        <v>0.20833333333333323</v>
      </c>
      <c r="V50" s="17">
        <f t="shared" si="106"/>
        <v>0.17361111111111122</v>
      </c>
      <c r="W50" s="17">
        <f t="shared" si="106"/>
        <v>0.14467592592592587</v>
      </c>
      <c r="X50" s="17">
        <f t="shared" si="106"/>
        <v>0.12056327160493846</v>
      </c>
      <c r="Y50" s="17">
        <f t="shared" si="106"/>
        <v>0.10046939300411514</v>
      </c>
      <c r="Z50" s="17">
        <f t="shared" si="106"/>
        <v>8.3724494170095948E-2</v>
      </c>
      <c r="AA50" s="17">
        <f t="shared" si="106"/>
        <v>6.977041180841316E-2</v>
      </c>
      <c r="AB50" s="17">
        <f t="shared" si="106"/>
        <v>5.8142009840344573E-2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0.3208333333333333</v>
      </c>
      <c r="AH50" s="17">
        <f t="shared" ref="AH50:AP50" si="107">AH$24*$D48-AH34</f>
        <v>0.26736111111111116</v>
      </c>
      <c r="AI50" s="17">
        <f t="shared" si="107"/>
        <v>0.22280092592592582</v>
      </c>
      <c r="AJ50" s="17">
        <f t="shared" si="107"/>
        <v>0.18566743827160503</v>
      </c>
      <c r="AK50" s="17">
        <f t="shared" si="107"/>
        <v>0.15472286522633738</v>
      </c>
      <c r="AL50" s="17">
        <f t="shared" si="107"/>
        <v>0.12893572102194806</v>
      </c>
      <c r="AM50" s="17">
        <f t="shared" si="107"/>
        <v>0.10744643418495647</v>
      </c>
      <c r="AN50" s="17">
        <f t="shared" si="107"/>
        <v>8.9538695154130404E-2</v>
      </c>
      <c r="AO50" s="17">
        <f t="shared" si="107"/>
        <v>7.4615579295108536E-2</v>
      </c>
      <c r="AP50" s="17">
        <f t="shared" si="107"/>
        <v>6.2179649412590715E-2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0.34166666666666667</v>
      </c>
      <c r="AV50" s="17">
        <f t="shared" ref="AV50:BD50" si="108">AV$24*$D48-AV34</f>
        <v>0.28472222222222232</v>
      </c>
      <c r="AW50" s="17">
        <f t="shared" si="108"/>
        <v>0.23726851851851841</v>
      </c>
      <c r="AX50" s="17">
        <f t="shared" si="108"/>
        <v>0.19772376543209888</v>
      </c>
      <c r="AY50" s="17">
        <f t="shared" si="108"/>
        <v>0.16476980452674889</v>
      </c>
      <c r="AZ50" s="17">
        <f t="shared" si="108"/>
        <v>0.13730817043895766</v>
      </c>
      <c r="BA50" s="17">
        <f t="shared" si="108"/>
        <v>0.11442347536579782</v>
      </c>
      <c r="BB50" s="17">
        <f t="shared" si="108"/>
        <v>9.5352896138164847E-2</v>
      </c>
      <c r="BC50" s="17">
        <f t="shared" si="108"/>
        <v>7.9460746781803898E-2</v>
      </c>
      <c r="BD50" s="17">
        <f t="shared" si="108"/>
        <v>6.6217288984836864E-2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0.36249999999999999</v>
      </c>
      <c r="BJ50" s="17">
        <f t="shared" ref="BJ50:BR50" si="109">BJ$24*$D48-BJ34</f>
        <v>0.30208333333333343</v>
      </c>
      <c r="BK50" s="17">
        <f t="shared" si="109"/>
        <v>0.25173611111111099</v>
      </c>
      <c r="BL50" s="17">
        <f t="shared" si="109"/>
        <v>0.2097800925925927</v>
      </c>
      <c r="BM50" s="17">
        <f t="shared" si="109"/>
        <v>0.17481674382716042</v>
      </c>
      <c r="BN50" s="17">
        <f t="shared" si="109"/>
        <v>0.14568061985596728</v>
      </c>
      <c r="BO50" s="17">
        <f t="shared" si="109"/>
        <v>0.12140051654663915</v>
      </c>
      <c r="BP50" s="17">
        <f t="shared" si="109"/>
        <v>0.10116709712219929</v>
      </c>
      <c r="BQ50" s="17">
        <f t="shared" si="109"/>
        <v>8.4305914268499274E-2</v>
      </c>
      <c r="BR50" s="17">
        <f t="shared" si="109"/>
        <v>7.0254928557082999E-2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0.2003710133744856</v>
      </c>
      <c r="J51" s="17"/>
      <c r="K51" s="17"/>
      <c r="L51" s="17"/>
      <c r="M51" s="17"/>
      <c r="N51" s="18">
        <f>SUM(E50:N50)/10</f>
        <v>0.14044781486595084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0.21532407407407406</v>
      </c>
      <c r="X51" s="17"/>
      <c r="Y51" s="17"/>
      <c r="Z51" s="17"/>
      <c r="AA51" s="17"/>
      <c r="AB51" s="18">
        <f>SUM(S50:AB50)/10</f>
        <v>0.15092899507982777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0.23027713477366252</v>
      </c>
      <c r="AL51" s="17"/>
      <c r="AM51" s="17"/>
      <c r="AN51" s="17"/>
      <c r="AO51" s="17"/>
      <c r="AP51" s="18">
        <f>SUM(AG50:AP50)/10</f>
        <v>0.16141017529370466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0.24523019547325103</v>
      </c>
      <c r="AZ51" s="17"/>
      <c r="BA51" s="17"/>
      <c r="BB51" s="17"/>
      <c r="BC51" s="17"/>
      <c r="BD51" s="18">
        <f>SUM(AU50:BD50)/10</f>
        <v>0.17189135550758161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0.26018325617283955</v>
      </c>
      <c r="BN51" s="17"/>
      <c r="BO51" s="17"/>
      <c r="BP51" s="17"/>
      <c r="BQ51" s="17"/>
      <c r="BR51" s="18">
        <f>SUM(BI50:BR50)/10</f>
        <v>0.18237253572145856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0.27916666666666667</v>
      </c>
      <c r="F52" s="17">
        <f t="shared" ref="F52:N52" si="110">F$18*(F50/F$20)</f>
        <v>0.51180555555555562</v>
      </c>
      <c r="G52" s="17">
        <f t="shared" si="110"/>
        <v>0.70567129629629621</v>
      </c>
      <c r="H52" s="17">
        <f t="shared" si="110"/>
        <v>0.86722608024691383</v>
      </c>
      <c r="I52" s="17">
        <f t="shared" si="110"/>
        <v>1.0018550668724278</v>
      </c>
      <c r="J52" s="17">
        <f t="shared" si="110"/>
        <v>1.1140458890603575</v>
      </c>
      <c r="K52" s="17">
        <f t="shared" si="110"/>
        <v>1.2075382408836304</v>
      </c>
      <c r="L52" s="17">
        <f t="shared" si="110"/>
        <v>1.285448534069692</v>
      </c>
      <c r="M52" s="17">
        <f t="shared" si="110"/>
        <v>1.3503737783914087</v>
      </c>
      <c r="N52" s="17">
        <f t="shared" si="110"/>
        <v>1.4044781486595093</v>
      </c>
      <c r="P52" s="163"/>
      <c r="Q52" s="165"/>
      <c r="R52" s="16" t="s">
        <v>53</v>
      </c>
      <c r="S52" s="17">
        <f>S$18*(S50/S$20)</f>
        <v>0.3</v>
      </c>
      <c r="T52" s="17">
        <f t="shared" ref="T52:AB52" si="111">T$18*(T50/T$20)</f>
        <v>0.55000000000000004</v>
      </c>
      <c r="U52" s="17">
        <f t="shared" si="111"/>
        <v>0.75833333333333319</v>
      </c>
      <c r="V52" s="17">
        <f t="shared" si="111"/>
        <v>0.93194444444444458</v>
      </c>
      <c r="W52" s="17">
        <f t="shared" si="111"/>
        <v>1.0766203703703703</v>
      </c>
      <c r="X52" s="17">
        <f t="shared" si="111"/>
        <v>1.1971836419753095</v>
      </c>
      <c r="Y52" s="17">
        <f t="shared" si="111"/>
        <v>1.2976530349794237</v>
      </c>
      <c r="Z52" s="17">
        <f t="shared" si="111"/>
        <v>1.3813775291495194</v>
      </c>
      <c r="AA52" s="17">
        <f t="shared" si="111"/>
        <v>1.4511479409579322</v>
      </c>
      <c r="AB52" s="17">
        <f t="shared" si="111"/>
        <v>1.5092899507982784</v>
      </c>
      <c r="AC52" s="5"/>
      <c r="AD52" s="163"/>
      <c r="AE52" s="165"/>
      <c r="AF52" s="16" t="s">
        <v>53</v>
      </c>
      <c r="AG52" s="17">
        <f>AG$18*(AG50/AG$20)</f>
        <v>0.3208333333333333</v>
      </c>
      <c r="AH52" s="17">
        <f t="shared" ref="AH52:AP52" si="112">AH$18*(AH50/AH$20)</f>
        <v>0.58819444444444446</v>
      </c>
      <c r="AI52" s="17">
        <f t="shared" si="112"/>
        <v>0.81099537037037028</v>
      </c>
      <c r="AJ52" s="17">
        <f t="shared" si="112"/>
        <v>0.99666280864197554</v>
      </c>
      <c r="AK52" s="17">
        <f t="shared" si="112"/>
        <v>1.1513856738683126</v>
      </c>
      <c r="AL52" s="17">
        <f t="shared" si="112"/>
        <v>1.2803213948902612</v>
      </c>
      <c r="AM52" s="17">
        <f t="shared" si="112"/>
        <v>1.3877678290752169</v>
      </c>
      <c r="AN52" s="17">
        <f t="shared" si="112"/>
        <v>1.4773065242293475</v>
      </c>
      <c r="AO52" s="17">
        <f t="shared" si="112"/>
        <v>1.5519221035244555</v>
      </c>
      <c r="AP52" s="17">
        <f t="shared" si="112"/>
        <v>1.6141017529370476</v>
      </c>
      <c r="AQ52" s="5"/>
      <c r="AR52" s="163"/>
      <c r="AS52" s="165"/>
      <c r="AT52" s="16" t="s">
        <v>53</v>
      </c>
      <c r="AU52" s="17">
        <f>AU$18*(AU50/AU$20)</f>
        <v>0.34166666666666667</v>
      </c>
      <c r="AV52" s="17">
        <f t="shared" ref="AV52:BD52" si="113">AV$18*(AV50/AV$20)</f>
        <v>0.62638888888888899</v>
      </c>
      <c r="AW52" s="17">
        <f t="shared" si="113"/>
        <v>0.86365740740740726</v>
      </c>
      <c r="AX52" s="17">
        <f t="shared" si="113"/>
        <v>1.0613811728395064</v>
      </c>
      <c r="AY52" s="17">
        <f t="shared" si="113"/>
        <v>1.2261509773662547</v>
      </c>
      <c r="AZ52" s="17">
        <f t="shared" si="113"/>
        <v>1.3634591478052129</v>
      </c>
      <c r="BA52" s="17">
        <f t="shared" si="113"/>
        <v>1.4778826231710105</v>
      </c>
      <c r="BB52" s="17">
        <f t="shared" si="113"/>
        <v>1.5732355193091754</v>
      </c>
      <c r="BC52" s="17">
        <f t="shared" si="113"/>
        <v>1.6526962660909785</v>
      </c>
      <c r="BD52" s="17">
        <f t="shared" si="113"/>
        <v>1.7189135550758168</v>
      </c>
      <c r="BE52" s="5"/>
      <c r="BF52" s="163"/>
      <c r="BG52" s="165"/>
      <c r="BH52" s="16" t="s">
        <v>53</v>
      </c>
      <c r="BI52" s="17">
        <f>BI$18*(BI50/BI$20)</f>
        <v>0.36250000000000004</v>
      </c>
      <c r="BJ52" s="17">
        <f t="shared" ref="BJ52:BR52" si="114">BJ$18*(BJ50/BJ$20)</f>
        <v>0.66458333333333341</v>
      </c>
      <c r="BK52" s="17">
        <f t="shared" si="114"/>
        <v>0.91631944444444435</v>
      </c>
      <c r="BL52" s="17">
        <f t="shared" si="114"/>
        <v>1.1260995370370372</v>
      </c>
      <c r="BM52" s="17">
        <f t="shared" si="114"/>
        <v>1.3009162808641974</v>
      </c>
      <c r="BN52" s="17">
        <f t="shared" si="114"/>
        <v>1.4465969007201653</v>
      </c>
      <c r="BO52" s="17">
        <f t="shared" si="114"/>
        <v>1.5679974172668039</v>
      </c>
      <c r="BP52" s="17">
        <f t="shared" si="114"/>
        <v>1.669164514389003</v>
      </c>
      <c r="BQ52" s="17">
        <f t="shared" si="114"/>
        <v>1.753470428657502</v>
      </c>
      <c r="BR52" s="17">
        <f t="shared" si="114"/>
        <v>1.8237253572145857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2.791666666666667</v>
      </c>
      <c r="F53" s="21">
        <f t="shared" ref="F53:N53" si="115">10*F50</f>
        <v>2.3263888888888893</v>
      </c>
      <c r="G53" s="21">
        <f t="shared" si="115"/>
        <v>1.9386574074074066</v>
      </c>
      <c r="H53" s="21">
        <f t="shared" si="115"/>
        <v>1.615547839506174</v>
      </c>
      <c r="I53" s="21">
        <f t="shared" si="115"/>
        <v>1.3462898662551435</v>
      </c>
      <c r="J53" s="21">
        <f t="shared" si="115"/>
        <v>1.1219082218792886</v>
      </c>
      <c r="K53" s="21">
        <f t="shared" si="115"/>
        <v>0.93492351823273812</v>
      </c>
      <c r="L53" s="21">
        <f t="shared" si="115"/>
        <v>0.77910293186061519</v>
      </c>
      <c r="M53" s="21">
        <f t="shared" si="115"/>
        <v>0.64925244321717779</v>
      </c>
      <c r="N53" s="21">
        <f t="shared" si="115"/>
        <v>0.54104370268098434</v>
      </c>
      <c r="P53" s="163"/>
      <c r="Q53" s="163"/>
      <c r="R53" s="20" t="s">
        <v>57</v>
      </c>
      <c r="S53" s="21">
        <f>10*S50</f>
        <v>3</v>
      </c>
      <c r="T53" s="21">
        <f t="shared" ref="T53:AB53" si="116">10*T50</f>
        <v>2.5000000000000004</v>
      </c>
      <c r="U53" s="21">
        <f t="shared" si="116"/>
        <v>2.0833333333333321</v>
      </c>
      <c r="V53" s="21">
        <f t="shared" si="116"/>
        <v>1.736111111111112</v>
      </c>
      <c r="W53" s="21">
        <f t="shared" si="116"/>
        <v>1.4467592592592586</v>
      </c>
      <c r="X53" s="21">
        <f t="shared" si="116"/>
        <v>1.2056327160493847</v>
      </c>
      <c r="Y53" s="21">
        <f t="shared" si="116"/>
        <v>1.0046939300411515</v>
      </c>
      <c r="Z53" s="21">
        <f t="shared" si="116"/>
        <v>0.83724494170095953</v>
      </c>
      <c r="AA53" s="21">
        <f t="shared" si="116"/>
        <v>0.69770411808413157</v>
      </c>
      <c r="AB53" s="21">
        <f t="shared" si="116"/>
        <v>0.58142009840344577</v>
      </c>
      <c r="AC53" s="5"/>
      <c r="AD53" s="163"/>
      <c r="AE53" s="163"/>
      <c r="AF53" s="20" t="s">
        <v>57</v>
      </c>
      <c r="AG53" s="21">
        <f>10*AG50</f>
        <v>3.208333333333333</v>
      </c>
      <c r="AH53" s="21">
        <f t="shared" ref="AH53:AP53" si="117">10*AH50</f>
        <v>2.6736111111111116</v>
      </c>
      <c r="AI53" s="21">
        <f t="shared" si="117"/>
        <v>2.2280092592592582</v>
      </c>
      <c r="AJ53" s="21">
        <f t="shared" si="117"/>
        <v>1.8566743827160503</v>
      </c>
      <c r="AK53" s="21">
        <f t="shared" si="117"/>
        <v>1.5472286522633738</v>
      </c>
      <c r="AL53" s="21">
        <f t="shared" si="117"/>
        <v>1.2893572102194806</v>
      </c>
      <c r="AM53" s="21">
        <f t="shared" si="117"/>
        <v>1.0744643418495647</v>
      </c>
      <c r="AN53" s="21">
        <f t="shared" si="117"/>
        <v>0.89538695154130399</v>
      </c>
      <c r="AO53" s="21">
        <f t="shared" si="117"/>
        <v>0.74615579295108536</v>
      </c>
      <c r="AP53" s="21">
        <f t="shared" si="117"/>
        <v>0.6217964941259071</v>
      </c>
      <c r="AQ53" s="5"/>
      <c r="AR53" s="163"/>
      <c r="AS53" s="163"/>
      <c r="AT53" s="20" t="s">
        <v>57</v>
      </c>
      <c r="AU53" s="21">
        <f>10*AU50</f>
        <v>3.416666666666667</v>
      </c>
      <c r="AV53" s="21">
        <f t="shared" ref="AV53:BD53" si="118">10*AV50</f>
        <v>2.8472222222222232</v>
      </c>
      <c r="AW53" s="21">
        <f t="shared" si="118"/>
        <v>2.3726851851851842</v>
      </c>
      <c r="AX53" s="21">
        <f t="shared" si="118"/>
        <v>1.9772376543209889</v>
      </c>
      <c r="AY53" s="21">
        <f t="shared" si="118"/>
        <v>1.647698045267489</v>
      </c>
      <c r="AZ53" s="21">
        <f t="shared" si="118"/>
        <v>1.3730817043895764</v>
      </c>
      <c r="BA53" s="21">
        <f t="shared" si="118"/>
        <v>1.1442347536579782</v>
      </c>
      <c r="BB53" s="21">
        <f t="shared" si="118"/>
        <v>0.95352896138164844</v>
      </c>
      <c r="BC53" s="21">
        <f t="shared" si="118"/>
        <v>0.79460746781803904</v>
      </c>
      <c r="BD53" s="21">
        <f t="shared" si="118"/>
        <v>0.66217288984836864</v>
      </c>
      <c r="BE53" s="5"/>
      <c r="BF53" s="163"/>
      <c r="BG53" s="163"/>
      <c r="BH53" s="20" t="s">
        <v>57</v>
      </c>
      <c r="BI53" s="21">
        <f>10*BI50</f>
        <v>3.625</v>
      </c>
      <c r="BJ53" s="21">
        <f t="shared" ref="BJ53:BR53" si="119">10*BJ50</f>
        <v>3.0208333333333344</v>
      </c>
      <c r="BK53" s="21">
        <f t="shared" si="119"/>
        <v>2.5173611111111098</v>
      </c>
      <c r="BL53" s="21">
        <f t="shared" si="119"/>
        <v>2.0978009259259269</v>
      </c>
      <c r="BM53" s="21">
        <f t="shared" si="119"/>
        <v>1.7481674382716041</v>
      </c>
      <c r="BN53" s="21">
        <f t="shared" si="119"/>
        <v>1.4568061985596727</v>
      </c>
      <c r="BO53" s="21">
        <f t="shared" si="119"/>
        <v>1.2140051654663915</v>
      </c>
      <c r="BP53" s="21">
        <f t="shared" si="119"/>
        <v>1.0116709712219929</v>
      </c>
      <c r="BQ53" s="21">
        <f t="shared" si="119"/>
        <v>0.84305914268499271</v>
      </c>
      <c r="BR53" s="21">
        <f t="shared" si="119"/>
        <v>0.70254928557082996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2.791666666666667</v>
      </c>
      <c r="F54" s="21">
        <f>10*F52</f>
        <v>5.1180555555555562</v>
      </c>
      <c r="G54" s="21">
        <f>10*G52</f>
        <v>7.0567129629629619</v>
      </c>
      <c r="H54" s="21">
        <f t="shared" ref="H54:N54" si="120">10*H52</f>
        <v>8.6722608024691379</v>
      </c>
      <c r="I54" s="21">
        <f t="shared" si="120"/>
        <v>10.018550668724277</v>
      </c>
      <c r="J54" s="21">
        <f t="shared" si="120"/>
        <v>11.140458890603576</v>
      </c>
      <c r="K54" s="21">
        <f t="shared" si="120"/>
        <v>12.075382408836305</v>
      </c>
      <c r="L54" s="21">
        <f t="shared" si="120"/>
        <v>12.85448534069692</v>
      </c>
      <c r="M54" s="21">
        <f t="shared" si="120"/>
        <v>13.503737783914087</v>
      </c>
      <c r="N54" s="21">
        <f t="shared" si="120"/>
        <v>14.044781486595092</v>
      </c>
      <c r="P54" s="163"/>
      <c r="Q54" s="163"/>
      <c r="R54" s="20" t="s">
        <v>58</v>
      </c>
      <c r="S54" s="21">
        <f>10*S52</f>
        <v>3</v>
      </c>
      <c r="T54" s="21">
        <f>10*T52</f>
        <v>5.5</v>
      </c>
      <c r="U54" s="21">
        <f>10*U52</f>
        <v>7.5833333333333321</v>
      </c>
      <c r="V54" s="21">
        <f t="shared" ref="V54:AB54" si="121">10*V52</f>
        <v>9.3194444444444464</v>
      </c>
      <c r="W54" s="21">
        <f t="shared" si="121"/>
        <v>10.766203703703702</v>
      </c>
      <c r="X54" s="21">
        <f t="shared" si="121"/>
        <v>11.971836419753094</v>
      </c>
      <c r="Y54" s="21">
        <f t="shared" si="121"/>
        <v>12.976530349794238</v>
      </c>
      <c r="Z54" s="21">
        <f t="shared" si="121"/>
        <v>13.813775291495194</v>
      </c>
      <c r="AA54" s="21">
        <f t="shared" si="121"/>
        <v>14.511479409579323</v>
      </c>
      <c r="AB54" s="21">
        <f t="shared" si="121"/>
        <v>15.092899507982784</v>
      </c>
      <c r="AC54" s="5"/>
      <c r="AD54" s="163"/>
      <c r="AE54" s="163"/>
      <c r="AF54" s="20" t="s">
        <v>58</v>
      </c>
      <c r="AG54" s="21">
        <f>10*AG52</f>
        <v>3.208333333333333</v>
      </c>
      <c r="AH54" s="21">
        <f>10*AH52</f>
        <v>5.8819444444444446</v>
      </c>
      <c r="AI54" s="21">
        <f>10*AI52</f>
        <v>8.1099537037037024</v>
      </c>
      <c r="AJ54" s="21">
        <f t="shared" ref="AJ54:AP54" si="122">10*AJ52</f>
        <v>9.966628086419755</v>
      </c>
      <c r="AK54" s="21">
        <f t="shared" si="122"/>
        <v>11.513856738683126</v>
      </c>
      <c r="AL54" s="21">
        <f t="shared" si="122"/>
        <v>12.803213948902613</v>
      </c>
      <c r="AM54" s="21">
        <f t="shared" si="122"/>
        <v>13.877678290752169</v>
      </c>
      <c r="AN54" s="21">
        <f t="shared" si="122"/>
        <v>14.773065242293475</v>
      </c>
      <c r="AO54" s="21">
        <f t="shared" si="122"/>
        <v>15.519221035244556</v>
      </c>
      <c r="AP54" s="21">
        <f t="shared" si="122"/>
        <v>16.141017529370476</v>
      </c>
      <c r="AQ54" s="5"/>
      <c r="AR54" s="163"/>
      <c r="AS54" s="163"/>
      <c r="AT54" s="20" t="s">
        <v>58</v>
      </c>
      <c r="AU54" s="21">
        <f>10*AU52</f>
        <v>3.416666666666667</v>
      </c>
      <c r="AV54" s="21">
        <f>10*AV52</f>
        <v>6.2638888888888902</v>
      </c>
      <c r="AW54" s="21">
        <f>10*AW52</f>
        <v>8.6365740740740726</v>
      </c>
      <c r="AX54" s="21">
        <f t="shared" ref="AX54:BD54" si="123">10*AX52</f>
        <v>10.613811728395063</v>
      </c>
      <c r="AY54" s="21">
        <f t="shared" si="123"/>
        <v>12.261509773662546</v>
      </c>
      <c r="AZ54" s="21">
        <f t="shared" si="123"/>
        <v>13.63459147805213</v>
      </c>
      <c r="BA54" s="21">
        <f t="shared" si="123"/>
        <v>14.778826231710106</v>
      </c>
      <c r="BB54" s="21">
        <f t="shared" si="123"/>
        <v>15.732355193091754</v>
      </c>
      <c r="BC54" s="21">
        <f t="shared" si="123"/>
        <v>16.526962660909785</v>
      </c>
      <c r="BD54" s="21">
        <f t="shared" si="123"/>
        <v>17.189135550758166</v>
      </c>
      <c r="BE54" s="5"/>
      <c r="BF54" s="163"/>
      <c r="BG54" s="163"/>
      <c r="BH54" s="20" t="s">
        <v>58</v>
      </c>
      <c r="BI54" s="21">
        <f>10*BI52</f>
        <v>3.6250000000000004</v>
      </c>
      <c r="BJ54" s="21">
        <f>10*BJ52</f>
        <v>6.6458333333333339</v>
      </c>
      <c r="BK54" s="21">
        <f>10*BK52</f>
        <v>9.1631944444444429</v>
      </c>
      <c r="BL54" s="21">
        <f t="shared" ref="BL54:BR54" si="124">10*BL52</f>
        <v>11.260995370370372</v>
      </c>
      <c r="BM54" s="21">
        <f t="shared" si="124"/>
        <v>13.009162808641975</v>
      </c>
      <c r="BN54" s="21">
        <f t="shared" si="124"/>
        <v>14.465969007201654</v>
      </c>
      <c r="BO54" s="21">
        <f t="shared" si="124"/>
        <v>15.67997417266804</v>
      </c>
      <c r="BP54" s="21">
        <f t="shared" si="124"/>
        <v>16.691645143890032</v>
      </c>
      <c r="BQ54" s="21">
        <f t="shared" si="124"/>
        <v>17.534704286575021</v>
      </c>
      <c r="BR54" s="21">
        <f t="shared" si="124"/>
        <v>18.237253572145857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0.33500000000000002</v>
      </c>
      <c r="F55" s="17">
        <f t="shared" ref="F55:N55" si="125">F50*F$16/$E$4</f>
        <v>0.33500000000000008</v>
      </c>
      <c r="G55" s="17">
        <f t="shared" si="125"/>
        <v>0.33499999999999985</v>
      </c>
      <c r="H55" s="17">
        <f t="shared" si="125"/>
        <v>0.33500000000000024</v>
      </c>
      <c r="I55" s="17">
        <f t="shared" si="125"/>
        <v>0.33499999999999985</v>
      </c>
      <c r="J55" s="17">
        <f t="shared" si="125"/>
        <v>0.33500000000000058</v>
      </c>
      <c r="K55" s="17">
        <f t="shared" si="125"/>
        <v>0.33499999999999969</v>
      </c>
      <c r="L55" s="17">
        <f t="shared" si="125"/>
        <v>0.3349999999999998</v>
      </c>
      <c r="M55" s="17">
        <f t="shared" si="125"/>
        <v>0.33499999999999897</v>
      </c>
      <c r="N55" s="17">
        <f t="shared" si="125"/>
        <v>0.33500000000000063</v>
      </c>
      <c r="P55" s="163"/>
      <c r="Q55" s="171" t="s">
        <v>45</v>
      </c>
      <c r="R55" s="16" t="s">
        <v>55</v>
      </c>
      <c r="S55" s="17">
        <f>S50*S$16/$E$4</f>
        <v>0.36</v>
      </c>
      <c r="T55" s="17">
        <f t="shared" ref="T55:AB55" si="126">T50*T$16/$E$4</f>
        <v>0.3600000000000001</v>
      </c>
      <c r="U55" s="17">
        <f t="shared" si="126"/>
        <v>0.35999999999999988</v>
      </c>
      <c r="V55" s="17">
        <f t="shared" si="126"/>
        <v>0.36000000000000021</v>
      </c>
      <c r="W55" s="17">
        <f t="shared" si="126"/>
        <v>0.35999999999999988</v>
      </c>
      <c r="X55" s="17">
        <f t="shared" si="126"/>
        <v>0.3600000000000006</v>
      </c>
      <c r="Y55" s="17">
        <f t="shared" si="126"/>
        <v>0.35999999999999971</v>
      </c>
      <c r="Z55" s="17">
        <f t="shared" si="126"/>
        <v>0.35999999999999971</v>
      </c>
      <c r="AA55" s="17">
        <f t="shared" si="126"/>
        <v>0.35999999999999899</v>
      </c>
      <c r="AB55" s="17">
        <f t="shared" si="126"/>
        <v>0.36000000000000065</v>
      </c>
      <c r="AC55" s="5"/>
      <c r="AD55" s="163"/>
      <c r="AE55" s="171" t="s">
        <v>45</v>
      </c>
      <c r="AF55" s="16" t="s">
        <v>55</v>
      </c>
      <c r="AG55" s="17">
        <f>AG50*AG$16/$E$4</f>
        <v>0.38500000000000001</v>
      </c>
      <c r="AH55" s="17">
        <f t="shared" ref="AH55:AP55" si="127">AH50*AH$16/$E$4</f>
        <v>0.38500000000000006</v>
      </c>
      <c r="AI55" s="17">
        <f t="shared" si="127"/>
        <v>0.38499999999999979</v>
      </c>
      <c r="AJ55" s="17">
        <f t="shared" si="127"/>
        <v>0.38500000000000023</v>
      </c>
      <c r="AK55" s="17">
        <f t="shared" si="127"/>
        <v>0.38499999999999984</v>
      </c>
      <c r="AL55" s="17">
        <f t="shared" si="127"/>
        <v>0.38500000000000056</v>
      </c>
      <c r="AM55" s="17">
        <f t="shared" si="127"/>
        <v>0.38499999999999973</v>
      </c>
      <c r="AN55" s="17">
        <f t="shared" si="127"/>
        <v>0.38499999999999973</v>
      </c>
      <c r="AO55" s="17">
        <f t="shared" si="127"/>
        <v>0.38499999999999907</v>
      </c>
      <c r="AP55" s="17">
        <f t="shared" si="127"/>
        <v>0.38500000000000068</v>
      </c>
      <c r="AQ55" s="5"/>
      <c r="AR55" s="163"/>
      <c r="AS55" s="171" t="s">
        <v>45</v>
      </c>
      <c r="AT55" s="16" t="s">
        <v>55</v>
      </c>
      <c r="AU55" s="17">
        <f>AU50*AU$16/$E$4</f>
        <v>0.41</v>
      </c>
      <c r="AV55" s="17">
        <f t="shared" ref="AV55:BD55" si="128">AV50*AV$16/$E$4</f>
        <v>0.41000000000000014</v>
      </c>
      <c r="AW55" s="17">
        <f t="shared" si="128"/>
        <v>0.40999999999999981</v>
      </c>
      <c r="AX55" s="17">
        <f t="shared" si="128"/>
        <v>0.4100000000000002</v>
      </c>
      <c r="AY55" s="17">
        <f t="shared" si="128"/>
        <v>0.40999999999999981</v>
      </c>
      <c r="AZ55" s="17">
        <f t="shared" si="128"/>
        <v>0.41000000000000059</v>
      </c>
      <c r="BA55" s="17">
        <f t="shared" si="128"/>
        <v>0.4099999999999997</v>
      </c>
      <c r="BB55" s="17">
        <f t="shared" si="128"/>
        <v>0.4099999999999997</v>
      </c>
      <c r="BC55" s="17">
        <f t="shared" si="128"/>
        <v>0.40999999999999898</v>
      </c>
      <c r="BD55" s="17">
        <f t="shared" si="128"/>
        <v>0.41000000000000075</v>
      </c>
      <c r="BE55" s="5"/>
      <c r="BF55" s="163"/>
      <c r="BG55" s="171" t="s">
        <v>45</v>
      </c>
      <c r="BH55" s="16" t="s">
        <v>55</v>
      </c>
      <c r="BI55" s="17">
        <f>BI50*BI$16/$E$4</f>
        <v>0.435</v>
      </c>
      <c r="BJ55" s="17">
        <f t="shared" ref="BJ55:BR55" si="129">BJ50*BJ$16/$E$4</f>
        <v>0.43500000000000016</v>
      </c>
      <c r="BK55" s="17">
        <f t="shared" si="129"/>
        <v>0.43499999999999978</v>
      </c>
      <c r="BL55" s="17">
        <f t="shared" si="129"/>
        <v>0.43500000000000022</v>
      </c>
      <c r="BM55" s="17">
        <f t="shared" si="129"/>
        <v>0.43499999999999978</v>
      </c>
      <c r="BN55" s="17">
        <f t="shared" si="129"/>
        <v>0.43500000000000066</v>
      </c>
      <c r="BO55" s="17">
        <f t="shared" si="129"/>
        <v>0.43499999999999972</v>
      </c>
      <c r="BP55" s="17">
        <f t="shared" si="129"/>
        <v>0.43499999999999972</v>
      </c>
      <c r="BQ55" s="17">
        <f t="shared" si="129"/>
        <v>0.434999999999999</v>
      </c>
      <c r="BR55" s="17">
        <f t="shared" si="129"/>
        <v>0.43500000000000066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130">E53*E$16</f>
        <v>335000.00000000006</v>
      </c>
      <c r="F56" s="22">
        <f t="shared" si="130"/>
        <v>335000.00000000006</v>
      </c>
      <c r="G56" s="22">
        <f t="shared" si="130"/>
        <v>334999.99999999983</v>
      </c>
      <c r="H56" s="22">
        <f t="shared" si="130"/>
        <v>335000.00000000023</v>
      </c>
      <c r="I56" s="22">
        <f t="shared" si="130"/>
        <v>334999.99999999988</v>
      </c>
      <c r="J56" s="22">
        <f t="shared" si="130"/>
        <v>335000.00000000058</v>
      </c>
      <c r="K56" s="22">
        <f t="shared" si="130"/>
        <v>334999.99999999971</v>
      </c>
      <c r="L56" s="22">
        <f t="shared" si="130"/>
        <v>334999.99999999977</v>
      </c>
      <c r="M56" s="22">
        <f t="shared" si="130"/>
        <v>334999.99999999895</v>
      </c>
      <c r="N56" s="22">
        <f t="shared" si="130"/>
        <v>335000.0000000007</v>
      </c>
      <c r="P56" s="163"/>
      <c r="Q56" s="163"/>
      <c r="R56" s="20" t="s">
        <v>57</v>
      </c>
      <c r="S56" s="22">
        <f t="shared" ref="S56:AB56" si="131">S53*S$16</f>
        <v>360000</v>
      </c>
      <c r="T56" s="22">
        <f t="shared" si="131"/>
        <v>360000.00000000006</v>
      </c>
      <c r="U56" s="22">
        <f t="shared" si="131"/>
        <v>359999.99999999977</v>
      </c>
      <c r="V56" s="22">
        <f t="shared" si="131"/>
        <v>360000.00000000017</v>
      </c>
      <c r="W56" s="22">
        <f t="shared" si="131"/>
        <v>359999.99999999983</v>
      </c>
      <c r="X56" s="22">
        <f t="shared" si="131"/>
        <v>360000.00000000064</v>
      </c>
      <c r="Y56" s="22">
        <f t="shared" si="131"/>
        <v>359999.99999999971</v>
      </c>
      <c r="Z56" s="22">
        <f t="shared" si="131"/>
        <v>359999.99999999971</v>
      </c>
      <c r="AA56" s="22">
        <f t="shared" si="131"/>
        <v>359999.99999999901</v>
      </c>
      <c r="AB56" s="22">
        <f t="shared" si="131"/>
        <v>360000.0000000007</v>
      </c>
      <c r="AC56" s="5"/>
      <c r="AD56" s="163"/>
      <c r="AE56" s="163"/>
      <c r="AF56" s="20" t="s">
        <v>57</v>
      </c>
      <c r="AG56" s="22">
        <f t="shared" ref="AG56:AP56" si="132">AG53*AG$16</f>
        <v>384999.99999999994</v>
      </c>
      <c r="AH56" s="22">
        <f t="shared" si="132"/>
        <v>385000.00000000006</v>
      </c>
      <c r="AI56" s="22">
        <f t="shared" si="132"/>
        <v>384999.99999999983</v>
      </c>
      <c r="AJ56" s="22">
        <f t="shared" si="132"/>
        <v>385000.00000000017</v>
      </c>
      <c r="AK56" s="22">
        <f t="shared" si="132"/>
        <v>384999.99999999983</v>
      </c>
      <c r="AL56" s="22">
        <f t="shared" si="132"/>
        <v>385000.00000000058</v>
      </c>
      <c r="AM56" s="22">
        <f t="shared" si="132"/>
        <v>384999.99999999971</v>
      </c>
      <c r="AN56" s="22">
        <f t="shared" si="132"/>
        <v>384999.99999999971</v>
      </c>
      <c r="AO56" s="22">
        <f t="shared" si="132"/>
        <v>384999.99999999901</v>
      </c>
      <c r="AP56" s="22">
        <f t="shared" si="132"/>
        <v>385000.00000000064</v>
      </c>
      <c r="AQ56" s="5"/>
      <c r="AR56" s="163"/>
      <c r="AS56" s="163"/>
      <c r="AT56" s="20" t="s">
        <v>57</v>
      </c>
      <c r="AU56" s="22">
        <f t="shared" ref="AU56:BD56" si="133">AU53*AU$16</f>
        <v>410000.00000000006</v>
      </c>
      <c r="AV56" s="22">
        <f t="shared" si="133"/>
        <v>410000.00000000012</v>
      </c>
      <c r="AW56" s="22">
        <f t="shared" si="133"/>
        <v>409999.99999999983</v>
      </c>
      <c r="AX56" s="22">
        <f t="shared" si="133"/>
        <v>410000.00000000023</v>
      </c>
      <c r="AY56" s="22">
        <f t="shared" si="133"/>
        <v>409999.99999999983</v>
      </c>
      <c r="AZ56" s="22">
        <f t="shared" si="133"/>
        <v>410000.00000000052</v>
      </c>
      <c r="BA56" s="22">
        <f t="shared" si="133"/>
        <v>409999.99999999977</v>
      </c>
      <c r="BB56" s="22">
        <f t="shared" si="133"/>
        <v>409999.99999999971</v>
      </c>
      <c r="BC56" s="22">
        <f t="shared" si="133"/>
        <v>409999.99999999901</v>
      </c>
      <c r="BD56" s="22">
        <f t="shared" si="133"/>
        <v>410000.0000000007</v>
      </c>
      <c r="BE56" s="5"/>
      <c r="BF56" s="163"/>
      <c r="BG56" s="163"/>
      <c r="BH56" s="20" t="s">
        <v>57</v>
      </c>
      <c r="BI56" s="22">
        <f t="shared" ref="BI56:BR56" si="134">BI53*BI$16</f>
        <v>435000</v>
      </c>
      <c r="BJ56" s="22">
        <f t="shared" si="134"/>
        <v>435000.00000000017</v>
      </c>
      <c r="BK56" s="22">
        <f t="shared" si="134"/>
        <v>434999.99999999977</v>
      </c>
      <c r="BL56" s="22">
        <f t="shared" si="134"/>
        <v>435000.00000000023</v>
      </c>
      <c r="BM56" s="22">
        <f t="shared" si="134"/>
        <v>434999.99999999983</v>
      </c>
      <c r="BN56" s="22">
        <f t="shared" si="134"/>
        <v>435000.00000000064</v>
      </c>
      <c r="BO56" s="22">
        <f t="shared" si="134"/>
        <v>434999.99999999971</v>
      </c>
      <c r="BP56" s="22">
        <f t="shared" si="134"/>
        <v>434999.99999999971</v>
      </c>
      <c r="BQ56" s="22">
        <f t="shared" si="134"/>
        <v>434999.99999999895</v>
      </c>
      <c r="BR56" s="22">
        <f t="shared" si="134"/>
        <v>435000.00000000064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335000.00000000006</v>
      </c>
      <c r="F57" s="22">
        <f>E57+F56</f>
        <v>670000.00000000012</v>
      </c>
      <c r="G57" s="22">
        <f t="shared" ref="G57:N57" si="135">F57+G56</f>
        <v>1005000</v>
      </c>
      <c r="H57" s="22">
        <f t="shared" si="135"/>
        <v>1340000.0000000002</v>
      </c>
      <c r="I57" s="22">
        <f t="shared" si="135"/>
        <v>1675000</v>
      </c>
      <c r="J57" s="22">
        <f t="shared" si="135"/>
        <v>2010000.0000000005</v>
      </c>
      <c r="K57" s="22">
        <f t="shared" si="135"/>
        <v>2345000</v>
      </c>
      <c r="L57" s="22">
        <f t="shared" si="135"/>
        <v>2680000</v>
      </c>
      <c r="M57" s="22">
        <f t="shared" si="135"/>
        <v>3014999.9999999991</v>
      </c>
      <c r="N57" s="22">
        <f t="shared" si="135"/>
        <v>3350000</v>
      </c>
      <c r="P57" s="163"/>
      <c r="Q57" s="163"/>
      <c r="R57" s="20" t="s">
        <v>58</v>
      </c>
      <c r="S57" s="22">
        <f>S56</f>
        <v>360000</v>
      </c>
      <c r="T57" s="22">
        <f>S57+T56</f>
        <v>720000</v>
      </c>
      <c r="U57" s="22">
        <f t="shared" ref="U57:AB57" si="136">T57+U56</f>
        <v>1079999.9999999998</v>
      </c>
      <c r="V57" s="22">
        <f t="shared" si="136"/>
        <v>1440000</v>
      </c>
      <c r="W57" s="22">
        <f t="shared" si="136"/>
        <v>1799999.9999999998</v>
      </c>
      <c r="X57" s="22">
        <f t="shared" si="136"/>
        <v>2160000.0000000005</v>
      </c>
      <c r="Y57" s="22">
        <f t="shared" si="136"/>
        <v>2520000</v>
      </c>
      <c r="Z57" s="22">
        <f t="shared" si="136"/>
        <v>2879999.9999999995</v>
      </c>
      <c r="AA57" s="22">
        <f t="shared" si="136"/>
        <v>3239999.9999999986</v>
      </c>
      <c r="AB57" s="22">
        <f t="shared" si="136"/>
        <v>3599999.9999999991</v>
      </c>
      <c r="AC57" s="5"/>
      <c r="AD57" s="163"/>
      <c r="AE57" s="163"/>
      <c r="AF57" s="20" t="s">
        <v>58</v>
      </c>
      <c r="AG57" s="22">
        <f>AG56</f>
        <v>384999.99999999994</v>
      </c>
      <c r="AH57" s="22">
        <f>AG57+AH56</f>
        <v>770000</v>
      </c>
      <c r="AI57" s="22">
        <f t="shared" ref="AI57:AP57" si="137">AH57+AI56</f>
        <v>1154999.9999999998</v>
      </c>
      <c r="AJ57" s="22">
        <f t="shared" si="137"/>
        <v>1540000</v>
      </c>
      <c r="AK57" s="22">
        <f t="shared" si="137"/>
        <v>1924999.9999999998</v>
      </c>
      <c r="AL57" s="22">
        <f t="shared" si="137"/>
        <v>2310000.0000000005</v>
      </c>
      <c r="AM57" s="22">
        <f t="shared" si="137"/>
        <v>2695000</v>
      </c>
      <c r="AN57" s="22">
        <f t="shared" si="137"/>
        <v>3079999.9999999995</v>
      </c>
      <c r="AO57" s="22">
        <f t="shared" si="137"/>
        <v>3464999.9999999986</v>
      </c>
      <c r="AP57" s="22">
        <f t="shared" si="137"/>
        <v>3849999.9999999991</v>
      </c>
      <c r="AQ57" s="5"/>
      <c r="AR57" s="163"/>
      <c r="AS57" s="163"/>
      <c r="AT57" s="20" t="s">
        <v>58</v>
      </c>
      <c r="AU57" s="22">
        <f>AU56</f>
        <v>410000.00000000006</v>
      </c>
      <c r="AV57" s="22">
        <f>AU57+AV56</f>
        <v>820000.00000000023</v>
      </c>
      <c r="AW57" s="22">
        <f t="shared" ref="AW57:BD57" si="138">AV57+AW56</f>
        <v>1230000</v>
      </c>
      <c r="AX57" s="22">
        <f t="shared" si="138"/>
        <v>1640000.0000000002</v>
      </c>
      <c r="AY57" s="22">
        <f t="shared" si="138"/>
        <v>2050000</v>
      </c>
      <c r="AZ57" s="22">
        <f t="shared" si="138"/>
        <v>2460000.0000000005</v>
      </c>
      <c r="BA57" s="22">
        <f t="shared" si="138"/>
        <v>2870000</v>
      </c>
      <c r="BB57" s="22">
        <f t="shared" si="138"/>
        <v>3279999.9999999995</v>
      </c>
      <c r="BC57" s="22">
        <f t="shared" si="138"/>
        <v>3689999.9999999986</v>
      </c>
      <c r="BD57" s="22">
        <f t="shared" si="138"/>
        <v>4099999.9999999991</v>
      </c>
      <c r="BE57" s="5"/>
      <c r="BF57" s="163"/>
      <c r="BG57" s="163"/>
      <c r="BH57" s="20" t="s">
        <v>58</v>
      </c>
      <c r="BI57" s="22">
        <f>BI56</f>
        <v>435000</v>
      </c>
      <c r="BJ57" s="22">
        <f>BI57+BJ56</f>
        <v>870000.00000000023</v>
      </c>
      <c r="BK57" s="22">
        <f t="shared" ref="BK57:BR57" si="139">BJ57+BK56</f>
        <v>1305000</v>
      </c>
      <c r="BL57" s="22">
        <f t="shared" si="139"/>
        <v>1740000.0000000002</v>
      </c>
      <c r="BM57" s="22">
        <f t="shared" si="139"/>
        <v>2175000</v>
      </c>
      <c r="BN57" s="22">
        <f t="shared" si="139"/>
        <v>2610000.0000000005</v>
      </c>
      <c r="BO57" s="22">
        <f t="shared" si="139"/>
        <v>3045000</v>
      </c>
      <c r="BP57" s="22">
        <f t="shared" si="139"/>
        <v>3479999.9999999995</v>
      </c>
      <c r="BQ57" s="22">
        <f t="shared" si="139"/>
        <v>3914999.9999999986</v>
      </c>
      <c r="BR57" s="22">
        <f t="shared" si="139"/>
        <v>4349999.9999999991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0.33500000000000002</v>
      </c>
      <c r="F58" s="17">
        <f>F52*F$16/$E$4-E58</f>
        <v>0.40200000000000008</v>
      </c>
      <c r="G58" s="17">
        <f>G52*G$16/$E$4-F58-E58</f>
        <v>0.48239999999999966</v>
      </c>
      <c r="H58" s="17">
        <f>H52*H$16/$E$4-G58-F58-E58</f>
        <v>0.57888000000000073</v>
      </c>
      <c r="I58" s="17">
        <f>I52*I$16/$E$4-H58-G58-F58-E58</f>
        <v>0.69465599999999883</v>
      </c>
      <c r="J58" s="17">
        <f>J52*J$16/$E$4-I58-H58-G58-F58-E58</f>
        <v>0.83358720000000375</v>
      </c>
      <c r="K58" s="17">
        <f>K52*K$16/$E$4-J58-I58-H58-G58-F58-E58</f>
        <v>1.0003046399999969</v>
      </c>
      <c r="L58" s="17">
        <f>L52*L$16/$E$4-K58-J58-I58-H58-G58-F58-E58</f>
        <v>1.2003655679999987</v>
      </c>
      <c r="M58" s="17">
        <f>M52*M$16/$E$4-L58-K58-J58-I58-H58-G58-F58-E58</f>
        <v>1.4404386815999937</v>
      </c>
      <c r="N58" s="17">
        <f>N52*N$16/$E$4-M58-L58-K58-J58-I58-H58-G58-F58-E58</f>
        <v>1.7285264179200128</v>
      </c>
      <c r="P58" s="163"/>
      <c r="Q58" s="171" t="s">
        <v>44</v>
      </c>
      <c r="R58" s="16" t="s">
        <v>55</v>
      </c>
      <c r="S58" s="17">
        <f>S52*S$16/$E$4</f>
        <v>0.36</v>
      </c>
      <c r="T58" s="17">
        <f>T52*T$16/$E$4-S58</f>
        <v>0.43200000000000005</v>
      </c>
      <c r="U58" s="17">
        <f>U52*U$16/$E$4-T58-S58</f>
        <v>0.51839999999999975</v>
      </c>
      <c r="V58" s="17">
        <f>V52*V$16/$E$4-U58-T58-S58</f>
        <v>0.62208000000000041</v>
      </c>
      <c r="W58" s="17">
        <f>W52*W$16/$E$4-V58-U58-T58-S58</f>
        <v>0.74649599999999949</v>
      </c>
      <c r="X58" s="17">
        <f>X52*X$16/$E$4-W58-V58-U58-T58-S58</f>
        <v>0.89579520000000323</v>
      </c>
      <c r="Y58" s="17">
        <f>Y52*Y$16/$E$4-X58-W58-V58-U58-T58-S58</f>
        <v>1.0749542399999972</v>
      </c>
      <c r="Z58" s="17">
        <f>Z52*Z$16/$E$4-Y58-X58-W58-V58-U58-T58-S58</f>
        <v>1.2899450879999974</v>
      </c>
      <c r="AA58" s="17">
        <f>AA52*AA$16/$E$4-Z58-Y58-X58-W58-V58-U58-T58-S58</f>
        <v>1.5479341055999978</v>
      </c>
      <c r="AB58" s="17">
        <f>AB52*AB$16/$E$4-AA58-Z58-Y58-X58-W58-V58-U58-T58-S58</f>
        <v>1.8575209267200083</v>
      </c>
      <c r="AC58" s="5"/>
      <c r="AD58" s="163"/>
      <c r="AE58" s="171" t="s">
        <v>44</v>
      </c>
      <c r="AF58" s="16" t="s">
        <v>55</v>
      </c>
      <c r="AG58" s="17">
        <f>AG52*AG$16/$E$4</f>
        <v>0.38500000000000001</v>
      </c>
      <c r="AH58" s="17">
        <f>AH52*AH$16/$E$4-AG58</f>
        <v>0.46199999999999997</v>
      </c>
      <c r="AI58" s="17">
        <f>AI52*AI$16/$E$4-AH58-AG58</f>
        <v>0.55439999999999978</v>
      </c>
      <c r="AJ58" s="17">
        <f>AJ52*AJ$16/$E$4-AI58-AH58-AG58</f>
        <v>0.66528000000000098</v>
      </c>
      <c r="AK58" s="17">
        <f>AK52*AK$16/$E$4-AJ58-AI58-AH58-AG58</f>
        <v>0.79833599999999905</v>
      </c>
      <c r="AL58" s="17">
        <f>AL52*AL$16/$E$4-AK58-AJ58-AI58-AH58-AG58</f>
        <v>0.9580032000000025</v>
      </c>
      <c r="AM58" s="17">
        <f>AM52*AM$16/$E$4-AL58-AK58-AJ58-AI58-AH58-AG58</f>
        <v>1.1496038399999966</v>
      </c>
      <c r="AN58" s="17">
        <f>AN52*AN$16/$E$4-AM58-AL58-AK58-AJ58-AI58-AH58-AG58</f>
        <v>1.3795246079999997</v>
      </c>
      <c r="AO58" s="17">
        <f>AO52*AO$16/$E$4-AN58-AM58-AL58-AK58-AJ58-AI58-AH58-AG58</f>
        <v>1.6554295295999981</v>
      </c>
      <c r="AP58" s="17">
        <f>AP52*AP$16/$E$4-AO58-AN58-AM58-AL58-AK58-AJ58-AI58-AH58-AG58</f>
        <v>1.9865154355200072</v>
      </c>
      <c r="AQ58" s="5"/>
      <c r="AR58" s="163"/>
      <c r="AS58" s="171" t="s">
        <v>44</v>
      </c>
      <c r="AT58" s="16" t="s">
        <v>55</v>
      </c>
      <c r="AU58" s="17">
        <f>AU52*AU$16/$E$4</f>
        <v>0.41</v>
      </c>
      <c r="AV58" s="17">
        <f>AV52*AV$16/$E$4-AU58</f>
        <v>0.49200000000000016</v>
      </c>
      <c r="AW58" s="17">
        <f>AW52*AW$16/$E$4-AV58-AU58</f>
        <v>0.59039999999999959</v>
      </c>
      <c r="AX58" s="17">
        <f>AX52*AX$16/$E$4-AW58-AV58-AU58</f>
        <v>0.70848000000000089</v>
      </c>
      <c r="AY58" s="17">
        <f>AY52*AY$16/$E$4-AX58-AW58-AV58-AU58</f>
        <v>0.85017599999999782</v>
      </c>
      <c r="AZ58" s="17">
        <f>AZ52*AZ$16/$E$4-AY58-AX58-AW58-AV58-AU58</f>
        <v>1.0202112000000032</v>
      </c>
      <c r="BA58" s="17">
        <f>BA52*BA$16/$E$4-AZ58-AY58-AX58-AW58-AV58-AU58</f>
        <v>1.2242534399999991</v>
      </c>
      <c r="BB58" s="17">
        <f>BB52*BB$16/$E$4-BA58-AZ58-AY58-AX58-AW58-AV58-AU58</f>
        <v>1.4691041279999988</v>
      </c>
      <c r="BC58" s="17">
        <f>BC52*BC$16/$E$4-BB58-BA58-AZ58-AY58-AX58-AW58-AV58-AU58</f>
        <v>1.7629249535999956</v>
      </c>
      <c r="BD58" s="17">
        <f>BD52*BD$16/$E$4-BC58-BB58-BA58-AZ58-AY58-AX58-AW58-AV58-AU58</f>
        <v>2.1155099443200083</v>
      </c>
      <c r="BE58" s="5"/>
      <c r="BF58" s="163"/>
      <c r="BG58" s="171" t="s">
        <v>44</v>
      </c>
      <c r="BH58" s="16" t="s">
        <v>55</v>
      </c>
      <c r="BI58" s="17">
        <f>BI52*BI$16/$E$4</f>
        <v>0.43500000000000005</v>
      </c>
      <c r="BJ58" s="17">
        <f>BJ52*BJ$16/$E$4-BI58</f>
        <v>0.52200000000000013</v>
      </c>
      <c r="BK58" s="17">
        <f>BK52*BK$16/$E$4-BJ58-BI58</f>
        <v>0.6263999999999994</v>
      </c>
      <c r="BL58" s="17">
        <f>BL52*BL$16/$E$4-BK58-BJ58-BI58</f>
        <v>0.75168000000000079</v>
      </c>
      <c r="BM58" s="17">
        <f>BM52*BM$16/$E$4-BL58-BK58-BJ58-BI58</f>
        <v>0.90201599999999926</v>
      </c>
      <c r="BN58" s="17">
        <f>BN52*BN$16/$E$4-BM58-BL58-BK58-BJ58-BI58</f>
        <v>1.0824192000000026</v>
      </c>
      <c r="BO58" s="17">
        <f>BO52*BO$16/$E$4-BN58-BM58-BL58-BK58-BJ58-BI58</f>
        <v>1.2989030399999986</v>
      </c>
      <c r="BP58" s="17">
        <f>BP52*BP$16/$E$4-BO58-BN58-BM58-BL58-BK58-BJ58-BI58</f>
        <v>1.5586836479999984</v>
      </c>
      <c r="BQ58" s="17">
        <f>BQ52*BQ$16/$E$4-BP58-BO58-BN58-BM58-BL58-BK58-BJ58-BI58</f>
        <v>1.8704203775999959</v>
      </c>
      <c r="BR58" s="17">
        <f>BR52*BR$16/$E$4-BQ58-BP58-BO58-BN58-BM58-BL58-BK58-BJ58-BI58</f>
        <v>2.2445044531200038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0.4985871999999999</v>
      </c>
      <c r="J59" s="18"/>
      <c r="K59" s="18"/>
      <c r="L59" s="18"/>
      <c r="M59" s="18"/>
      <c r="N59" s="18">
        <f>SUM(E58:N58)/10</f>
        <v>0.86961585075200054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0.53579519999999992</v>
      </c>
      <c r="X59" s="18"/>
      <c r="Y59" s="18"/>
      <c r="Z59" s="18"/>
      <c r="AA59" s="18"/>
      <c r="AB59" s="18">
        <f>SUM(S58:AB58)/10</f>
        <v>0.93451255603200034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0.57300319999999993</v>
      </c>
      <c r="AL59" s="18"/>
      <c r="AM59" s="18"/>
      <c r="AN59" s="18"/>
      <c r="AO59" s="18"/>
      <c r="AP59" s="18">
        <f>SUM(AG58:AP58)/10</f>
        <v>0.99940926131200025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0.61021119999999962</v>
      </c>
      <c r="AZ59" s="18"/>
      <c r="BA59" s="18"/>
      <c r="BB59" s="18"/>
      <c r="BC59" s="18"/>
      <c r="BD59" s="18">
        <f>SUM(AU58:BD58)/10</f>
        <v>1.0643059665920003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0.64741919999999997</v>
      </c>
      <c r="BN59" s="18"/>
      <c r="BO59" s="18"/>
      <c r="BP59" s="18"/>
      <c r="BQ59" s="18"/>
      <c r="BR59" s="18">
        <f>SUM(BI58:BR58)/10</f>
        <v>1.1292026718719999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335000.00000000006</v>
      </c>
      <c r="F60" s="23">
        <f>F62-E62</f>
        <v>402000.00000000006</v>
      </c>
      <c r="G60" s="23">
        <f t="shared" ref="G60:N60" si="140">G62-F62</f>
        <v>482399.99999999965</v>
      </c>
      <c r="H60" s="23">
        <f t="shared" si="140"/>
        <v>578880.0000000007</v>
      </c>
      <c r="I60" s="23">
        <f t="shared" si="140"/>
        <v>694655.99999999907</v>
      </c>
      <c r="J60" s="23">
        <f t="shared" si="140"/>
        <v>833587.20000000345</v>
      </c>
      <c r="K60" s="23">
        <f t="shared" si="140"/>
        <v>1000304.6399999969</v>
      </c>
      <c r="L60" s="23">
        <f t="shared" si="140"/>
        <v>1200365.568</v>
      </c>
      <c r="M60" s="23">
        <f t="shared" si="140"/>
        <v>1440438.6815999923</v>
      </c>
      <c r="N60" s="23">
        <f t="shared" si="140"/>
        <v>1728526.4179200111</v>
      </c>
      <c r="P60" s="163"/>
      <c r="Q60" s="163"/>
      <c r="R60" s="20" t="s">
        <v>57</v>
      </c>
      <c r="S60" s="23">
        <f>S62</f>
        <v>360000</v>
      </c>
      <c r="T60" s="23">
        <f>T62-S62</f>
        <v>432000</v>
      </c>
      <c r="U60" s="23">
        <f t="shared" ref="U60:AB60" si="141">U62-T62</f>
        <v>518399.99999999977</v>
      </c>
      <c r="V60" s="23">
        <f t="shared" si="141"/>
        <v>622080.0000000007</v>
      </c>
      <c r="W60" s="23">
        <f t="shared" si="141"/>
        <v>746495.99999999907</v>
      </c>
      <c r="X60" s="23">
        <f t="shared" si="141"/>
        <v>895795.20000000298</v>
      </c>
      <c r="Y60" s="23">
        <f t="shared" si="141"/>
        <v>1074954.2399999979</v>
      </c>
      <c r="Z60" s="23">
        <f t="shared" si="141"/>
        <v>1289945.0879999977</v>
      </c>
      <c r="AA60" s="23">
        <f t="shared" si="141"/>
        <v>1547934.1055999966</v>
      </c>
      <c r="AB60" s="23">
        <f t="shared" si="141"/>
        <v>1857520.9267200083</v>
      </c>
      <c r="AC60" s="5"/>
      <c r="AD60" s="163"/>
      <c r="AE60" s="163"/>
      <c r="AF60" s="20" t="s">
        <v>57</v>
      </c>
      <c r="AG60" s="23">
        <f>AG62</f>
        <v>384999.99999999994</v>
      </c>
      <c r="AH60" s="23">
        <f>AH62-AG62</f>
        <v>462000.00000000006</v>
      </c>
      <c r="AI60" s="23">
        <f t="shared" ref="AI60:AP60" si="142">AI62-AH62</f>
        <v>554399.99999999977</v>
      </c>
      <c r="AJ60" s="23">
        <f t="shared" si="142"/>
        <v>665280.0000000007</v>
      </c>
      <c r="AK60" s="23">
        <f t="shared" si="142"/>
        <v>798335.99999999907</v>
      </c>
      <c r="AL60" s="23">
        <f t="shared" si="142"/>
        <v>958003.20000000251</v>
      </c>
      <c r="AM60" s="23">
        <f t="shared" si="142"/>
        <v>1149603.8399999971</v>
      </c>
      <c r="AN60" s="23">
        <f t="shared" si="142"/>
        <v>1379524.608</v>
      </c>
      <c r="AO60" s="23">
        <f t="shared" si="142"/>
        <v>1655429.5295999963</v>
      </c>
      <c r="AP60" s="23">
        <f t="shared" si="142"/>
        <v>1986515.4355200073</v>
      </c>
      <c r="AQ60" s="5"/>
      <c r="AR60" s="163"/>
      <c r="AS60" s="163"/>
      <c r="AT60" s="20" t="s">
        <v>57</v>
      </c>
      <c r="AU60" s="23">
        <f>AU62</f>
        <v>410000.00000000006</v>
      </c>
      <c r="AV60" s="23">
        <f>AV62-AU62</f>
        <v>492000.00000000017</v>
      </c>
      <c r="AW60" s="23">
        <f t="shared" ref="AW60:BD60" si="143">AW62-AV62</f>
        <v>590399.99999999953</v>
      </c>
      <c r="AX60" s="23">
        <f t="shared" si="143"/>
        <v>708480.0000000007</v>
      </c>
      <c r="AY60" s="23">
        <f t="shared" si="143"/>
        <v>850175.99999999814</v>
      </c>
      <c r="AZ60" s="23">
        <f t="shared" si="143"/>
        <v>1020211.200000003</v>
      </c>
      <c r="BA60" s="23">
        <f t="shared" si="143"/>
        <v>1224253.439999999</v>
      </c>
      <c r="BB60" s="23">
        <f t="shared" si="143"/>
        <v>1469104.1279999996</v>
      </c>
      <c r="BC60" s="23">
        <f t="shared" si="143"/>
        <v>1762924.9535999941</v>
      </c>
      <c r="BD60" s="23">
        <f t="shared" si="143"/>
        <v>2115509.9443200082</v>
      </c>
      <c r="BE60" s="5"/>
      <c r="BF60" s="163"/>
      <c r="BG60" s="163"/>
      <c r="BH60" s="20" t="s">
        <v>57</v>
      </c>
      <c r="BI60" s="23">
        <f>BI62</f>
        <v>435000.00000000006</v>
      </c>
      <c r="BJ60" s="23">
        <f>BJ62-BI62</f>
        <v>522000.00000000006</v>
      </c>
      <c r="BK60" s="23">
        <f t="shared" ref="BK60:BR60" si="144">BK62-BJ62</f>
        <v>626399.99999999965</v>
      </c>
      <c r="BL60" s="23">
        <f t="shared" si="144"/>
        <v>751680.0000000007</v>
      </c>
      <c r="BM60" s="23">
        <f t="shared" si="144"/>
        <v>902015.99999999953</v>
      </c>
      <c r="BN60" s="23">
        <f t="shared" si="144"/>
        <v>1082419.200000003</v>
      </c>
      <c r="BO60" s="23">
        <f t="shared" si="144"/>
        <v>1298903.0399999972</v>
      </c>
      <c r="BP60" s="23">
        <f t="shared" si="144"/>
        <v>1558683.648</v>
      </c>
      <c r="BQ60" s="23">
        <f t="shared" si="144"/>
        <v>1870420.3775999974</v>
      </c>
      <c r="BR60" s="23">
        <f t="shared" si="144"/>
        <v>2244504.4531200025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498587.1999999999</v>
      </c>
      <c r="J61" s="23"/>
      <c r="K61" s="23"/>
      <c r="L61" s="23"/>
      <c r="M61" s="23"/>
      <c r="N61" s="23">
        <f>SUM(E60:N60)/10</f>
        <v>869615.85075200035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535795.19999999995</v>
      </c>
      <c r="X61" s="23"/>
      <c r="Y61" s="23"/>
      <c r="Z61" s="23"/>
      <c r="AA61" s="23"/>
      <c r="AB61" s="23">
        <f>SUM(S60:AB60)/10</f>
        <v>934512.55603200034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573003.19999999995</v>
      </c>
      <c r="AL61" s="23"/>
      <c r="AM61" s="23"/>
      <c r="AN61" s="23"/>
      <c r="AO61" s="23"/>
      <c r="AP61" s="23">
        <f>SUM(AG60:AP60)/10</f>
        <v>999409.26131200022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610211.19999999972</v>
      </c>
      <c r="AZ61" s="23"/>
      <c r="BA61" s="23"/>
      <c r="BB61" s="23"/>
      <c r="BC61" s="23"/>
      <c r="BD61" s="23">
        <f>SUM(AU60:BD60)/10</f>
        <v>1064305.9665920003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647419.19999999995</v>
      </c>
      <c r="BN61" s="23"/>
      <c r="BO61" s="23"/>
      <c r="BP61" s="23"/>
      <c r="BQ61" s="23"/>
      <c r="BR61" s="23">
        <f>SUM(BI60:BR60)/10</f>
        <v>1129202.671872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145">E54*E$16</f>
        <v>335000.00000000006</v>
      </c>
      <c r="F62" s="22">
        <f t="shared" si="145"/>
        <v>737000.00000000012</v>
      </c>
      <c r="G62" s="22">
        <f t="shared" si="145"/>
        <v>1219399.9999999998</v>
      </c>
      <c r="H62" s="22">
        <f t="shared" si="145"/>
        <v>1798280.0000000005</v>
      </c>
      <c r="I62" s="22">
        <f t="shared" si="145"/>
        <v>2492935.9999999995</v>
      </c>
      <c r="J62" s="22">
        <f t="shared" si="145"/>
        <v>3326523.200000003</v>
      </c>
      <c r="K62" s="22">
        <f t="shared" si="145"/>
        <v>4326827.84</v>
      </c>
      <c r="L62" s="22">
        <f t="shared" si="145"/>
        <v>5527193.4079999998</v>
      </c>
      <c r="M62" s="22">
        <f t="shared" si="145"/>
        <v>6967632.0895999921</v>
      </c>
      <c r="N62" s="22">
        <f t="shared" si="145"/>
        <v>8696158.5075200032</v>
      </c>
      <c r="P62" s="163"/>
      <c r="Q62" s="163"/>
      <c r="R62" s="20" t="s">
        <v>58</v>
      </c>
      <c r="S62" s="22">
        <f t="shared" ref="S62:AB62" si="146">S54*S$16</f>
        <v>360000</v>
      </c>
      <c r="T62" s="22">
        <f t="shared" si="146"/>
        <v>792000</v>
      </c>
      <c r="U62" s="22">
        <f t="shared" si="146"/>
        <v>1310399.9999999998</v>
      </c>
      <c r="V62" s="22">
        <f t="shared" si="146"/>
        <v>1932480.0000000005</v>
      </c>
      <c r="W62" s="22">
        <f t="shared" si="146"/>
        <v>2678975.9999999995</v>
      </c>
      <c r="X62" s="22">
        <f t="shared" si="146"/>
        <v>3574771.2000000025</v>
      </c>
      <c r="Y62" s="22">
        <f t="shared" si="146"/>
        <v>4649725.4400000004</v>
      </c>
      <c r="Z62" s="22">
        <f t="shared" si="146"/>
        <v>5939670.5279999981</v>
      </c>
      <c r="AA62" s="22">
        <f t="shared" si="146"/>
        <v>7487604.6335999947</v>
      </c>
      <c r="AB62" s="22">
        <f t="shared" si="146"/>
        <v>9345125.560320003</v>
      </c>
      <c r="AC62" s="5"/>
      <c r="AD62" s="163"/>
      <c r="AE62" s="163"/>
      <c r="AF62" s="20" t="s">
        <v>58</v>
      </c>
      <c r="AG62" s="22">
        <f t="shared" ref="AG62:AP62" si="147">AG54*AG$16</f>
        <v>384999.99999999994</v>
      </c>
      <c r="AH62" s="22">
        <f t="shared" si="147"/>
        <v>847000</v>
      </c>
      <c r="AI62" s="22">
        <f t="shared" si="147"/>
        <v>1401399.9999999998</v>
      </c>
      <c r="AJ62" s="22">
        <f t="shared" si="147"/>
        <v>2066680.0000000005</v>
      </c>
      <c r="AK62" s="22">
        <f t="shared" si="147"/>
        <v>2865015.9999999995</v>
      </c>
      <c r="AL62" s="22">
        <f t="shared" si="147"/>
        <v>3823019.200000002</v>
      </c>
      <c r="AM62" s="22">
        <f t="shared" si="147"/>
        <v>4972623.0399999991</v>
      </c>
      <c r="AN62" s="22">
        <f t="shared" si="147"/>
        <v>6352147.6479999991</v>
      </c>
      <c r="AO62" s="22">
        <f t="shared" si="147"/>
        <v>8007577.1775999954</v>
      </c>
      <c r="AP62" s="22">
        <f t="shared" si="147"/>
        <v>9994092.6131200027</v>
      </c>
      <c r="AQ62" s="5"/>
      <c r="AR62" s="163"/>
      <c r="AS62" s="163"/>
      <c r="AT62" s="20" t="s">
        <v>58</v>
      </c>
      <c r="AU62" s="22">
        <f t="shared" ref="AU62:BD62" si="148">AU54*AU$16</f>
        <v>410000.00000000006</v>
      </c>
      <c r="AV62" s="22">
        <f t="shared" si="148"/>
        <v>902000.00000000023</v>
      </c>
      <c r="AW62" s="22">
        <f t="shared" si="148"/>
        <v>1492399.9999999998</v>
      </c>
      <c r="AX62" s="22">
        <f t="shared" si="148"/>
        <v>2200880.0000000005</v>
      </c>
      <c r="AY62" s="22">
        <f t="shared" si="148"/>
        <v>3051055.9999999986</v>
      </c>
      <c r="AZ62" s="22">
        <f t="shared" si="148"/>
        <v>4071267.2000000016</v>
      </c>
      <c r="BA62" s="22">
        <f t="shared" si="148"/>
        <v>5295520.6400000006</v>
      </c>
      <c r="BB62" s="22">
        <f t="shared" si="148"/>
        <v>6764624.7680000002</v>
      </c>
      <c r="BC62" s="22">
        <f t="shared" si="148"/>
        <v>8527549.7215999942</v>
      </c>
      <c r="BD62" s="22">
        <f t="shared" si="148"/>
        <v>10643059.665920002</v>
      </c>
      <c r="BE62" s="5"/>
      <c r="BF62" s="163"/>
      <c r="BG62" s="163"/>
      <c r="BH62" s="20" t="s">
        <v>58</v>
      </c>
      <c r="BI62" s="22">
        <f t="shared" ref="BI62:BR62" si="149">BI54*BI$16</f>
        <v>435000.00000000006</v>
      </c>
      <c r="BJ62" s="22">
        <f t="shared" si="149"/>
        <v>957000.00000000012</v>
      </c>
      <c r="BK62" s="22">
        <f t="shared" si="149"/>
        <v>1583399.9999999998</v>
      </c>
      <c r="BL62" s="22">
        <f t="shared" si="149"/>
        <v>2335080.0000000005</v>
      </c>
      <c r="BM62" s="22">
        <f t="shared" si="149"/>
        <v>3237096</v>
      </c>
      <c r="BN62" s="22">
        <f t="shared" si="149"/>
        <v>4319515.200000003</v>
      </c>
      <c r="BO62" s="22">
        <f t="shared" si="149"/>
        <v>5618418.2400000002</v>
      </c>
      <c r="BP62" s="22">
        <f t="shared" si="149"/>
        <v>7177101.8880000003</v>
      </c>
      <c r="BQ62" s="22">
        <f t="shared" si="149"/>
        <v>9047522.2655999977</v>
      </c>
      <c r="BR62" s="22">
        <f t="shared" si="149"/>
        <v>11292026.71872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3.2583333333333332E-2</v>
      </c>
      <c r="F63" s="17">
        <f t="shared" ref="F63:N63" si="150">F$26*$D48</f>
        <v>3.1402777777777779E-2</v>
      </c>
      <c r="G63" s="17">
        <f t="shared" si="150"/>
        <v>3.0418981481481477E-2</v>
      </c>
      <c r="H63" s="17">
        <f t="shared" si="150"/>
        <v>2.95991512345679E-2</v>
      </c>
      <c r="I63" s="17">
        <f t="shared" si="150"/>
        <v>2.8915959362139917E-2</v>
      </c>
      <c r="J63" s="17">
        <f t="shared" si="150"/>
        <v>2.8346632801783261E-2</v>
      </c>
      <c r="K63" s="17">
        <f t="shared" si="150"/>
        <v>2.787219400148605E-2</v>
      </c>
      <c r="L63" s="17">
        <f t="shared" si="150"/>
        <v>2.7476828334571709E-2</v>
      </c>
      <c r="M63" s="17">
        <f t="shared" si="150"/>
        <v>2.7147356945476424E-2</v>
      </c>
      <c r="N63" s="17">
        <f t="shared" si="150"/>
        <v>2.6872797454563686E-2</v>
      </c>
      <c r="P63" s="163" t="s">
        <v>17</v>
      </c>
      <c r="Q63" s="165" t="s">
        <v>41</v>
      </c>
      <c r="R63" s="16" t="s">
        <v>55</v>
      </c>
      <c r="S63" s="17">
        <f>S$26*$D48</f>
        <v>3.2583333333333332E-2</v>
      </c>
      <c r="T63" s="17">
        <f t="shared" ref="T63:AB63" si="151">T$26*$D48</f>
        <v>3.1402777777777779E-2</v>
      </c>
      <c r="U63" s="17">
        <f t="shared" si="151"/>
        <v>3.0418981481481477E-2</v>
      </c>
      <c r="V63" s="17">
        <f t="shared" si="151"/>
        <v>2.95991512345679E-2</v>
      </c>
      <c r="W63" s="17">
        <f t="shared" si="151"/>
        <v>2.8915959362139917E-2</v>
      </c>
      <c r="X63" s="17">
        <f t="shared" si="151"/>
        <v>2.8346632801783261E-2</v>
      </c>
      <c r="Y63" s="17">
        <f t="shared" si="151"/>
        <v>2.787219400148605E-2</v>
      </c>
      <c r="Z63" s="17">
        <f t="shared" si="151"/>
        <v>2.7476828334571709E-2</v>
      </c>
      <c r="AA63" s="17">
        <f t="shared" si="151"/>
        <v>2.7147356945476424E-2</v>
      </c>
      <c r="AB63" s="17">
        <f t="shared" si="151"/>
        <v>2.6872797454563686E-2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3.2583333333333332E-2</v>
      </c>
      <c r="AH63" s="17">
        <f t="shared" ref="AH63:AP63" si="152">AH$26*$D48</f>
        <v>3.1402777777777779E-2</v>
      </c>
      <c r="AI63" s="17">
        <f t="shared" si="152"/>
        <v>3.0418981481481477E-2</v>
      </c>
      <c r="AJ63" s="17">
        <f t="shared" si="152"/>
        <v>2.95991512345679E-2</v>
      </c>
      <c r="AK63" s="17">
        <f t="shared" si="152"/>
        <v>2.8915959362139917E-2</v>
      </c>
      <c r="AL63" s="17">
        <f t="shared" si="152"/>
        <v>2.8346632801783261E-2</v>
      </c>
      <c r="AM63" s="17">
        <f t="shared" si="152"/>
        <v>2.787219400148605E-2</v>
      </c>
      <c r="AN63" s="17">
        <f t="shared" si="152"/>
        <v>2.7476828334571709E-2</v>
      </c>
      <c r="AO63" s="17">
        <f t="shared" si="152"/>
        <v>2.7147356945476424E-2</v>
      </c>
      <c r="AP63" s="17">
        <f t="shared" si="152"/>
        <v>2.6872797454563686E-2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3.2583333333333332E-2</v>
      </c>
      <c r="AV63" s="17">
        <f t="shared" ref="AV63:BD63" si="153">AV$26*$D48</f>
        <v>3.1402777777777779E-2</v>
      </c>
      <c r="AW63" s="17">
        <f t="shared" si="153"/>
        <v>3.0418981481481477E-2</v>
      </c>
      <c r="AX63" s="17">
        <f t="shared" si="153"/>
        <v>2.95991512345679E-2</v>
      </c>
      <c r="AY63" s="17">
        <f t="shared" si="153"/>
        <v>2.8915959362139917E-2</v>
      </c>
      <c r="AZ63" s="17">
        <f t="shared" si="153"/>
        <v>2.8346632801783261E-2</v>
      </c>
      <c r="BA63" s="17">
        <f t="shared" si="153"/>
        <v>2.787219400148605E-2</v>
      </c>
      <c r="BB63" s="17">
        <f t="shared" si="153"/>
        <v>2.7476828334571709E-2</v>
      </c>
      <c r="BC63" s="17">
        <f t="shared" si="153"/>
        <v>2.7147356945476424E-2</v>
      </c>
      <c r="BD63" s="17">
        <f t="shared" si="153"/>
        <v>2.6872797454563686E-2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3.2583333333333332E-2</v>
      </c>
      <c r="BJ63" s="17">
        <f t="shared" ref="BJ63:BR63" si="154">BJ$26*$D48</f>
        <v>3.1402777777777779E-2</v>
      </c>
      <c r="BK63" s="17">
        <f t="shared" si="154"/>
        <v>3.0418981481481477E-2</v>
      </c>
      <c r="BL63" s="17">
        <f t="shared" si="154"/>
        <v>2.95991512345679E-2</v>
      </c>
      <c r="BM63" s="17">
        <f t="shared" si="154"/>
        <v>2.8915959362139917E-2</v>
      </c>
      <c r="BN63" s="17">
        <f t="shared" si="154"/>
        <v>2.8346632801783261E-2</v>
      </c>
      <c r="BO63" s="17">
        <f t="shared" si="154"/>
        <v>2.787219400148605E-2</v>
      </c>
      <c r="BP63" s="17">
        <f t="shared" si="154"/>
        <v>2.7476828334571709E-2</v>
      </c>
      <c r="BQ63" s="17">
        <f t="shared" si="154"/>
        <v>2.7147356945476424E-2</v>
      </c>
      <c r="BR63" s="17">
        <f t="shared" si="154"/>
        <v>2.6872797454563686E-2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3.0584040637860077E-2</v>
      </c>
      <c r="J64" s="18"/>
      <c r="K64" s="18"/>
      <c r="L64" s="18"/>
      <c r="M64" s="18"/>
      <c r="N64" s="18">
        <f>SUM(E63:N63)/10</f>
        <v>2.9063601272718148E-2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3.0584040637860077E-2</v>
      </c>
      <c r="X64" s="18"/>
      <c r="Y64" s="18"/>
      <c r="Z64" s="18"/>
      <c r="AA64" s="18"/>
      <c r="AB64" s="18">
        <f>SUM(S63:AB63)/10</f>
        <v>2.9063601272718148E-2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3.0584040637860077E-2</v>
      </c>
      <c r="AL64" s="18"/>
      <c r="AM64" s="18"/>
      <c r="AN64" s="18"/>
      <c r="AO64" s="18"/>
      <c r="AP64" s="18">
        <f>SUM(AG63:AP63)/10</f>
        <v>2.9063601272718148E-2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3.0584040637860077E-2</v>
      </c>
      <c r="AZ64" s="18"/>
      <c r="BA64" s="18"/>
      <c r="BB64" s="18"/>
      <c r="BC64" s="18"/>
      <c r="BD64" s="18">
        <f>SUM(AU63:BD63)/10</f>
        <v>2.9063601272718148E-2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3.0584040637860077E-2</v>
      </c>
      <c r="BN64" s="18"/>
      <c r="BO64" s="18"/>
      <c r="BP64" s="18"/>
      <c r="BQ64" s="18"/>
      <c r="BR64" s="18">
        <f>SUM(BI63:BR63)/10</f>
        <v>2.9063601272718148E-2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155">E$28*$D48</f>
        <v>3.2583333333333332E-2</v>
      </c>
      <c r="F65" s="17">
        <f t="shared" si="155"/>
        <v>6.3986111111111105E-2</v>
      </c>
      <c r="G65" s="17">
        <f t="shared" si="155"/>
        <v>9.4405092592592582E-2</v>
      </c>
      <c r="H65" s="17">
        <f t="shared" si="155"/>
        <v>0.12400424382716049</v>
      </c>
      <c r="I65" s="17">
        <f t="shared" si="155"/>
        <v>0.15292020318930039</v>
      </c>
      <c r="J65" s="17">
        <f t="shared" si="155"/>
        <v>0.18126683599108367</v>
      </c>
      <c r="K65" s="17">
        <f t="shared" si="155"/>
        <v>0.20913902999256972</v>
      </c>
      <c r="L65" s="17">
        <f t="shared" si="155"/>
        <v>0.23661585832714144</v>
      </c>
      <c r="M65" s="17">
        <f t="shared" si="155"/>
        <v>0.26376321527261787</v>
      </c>
      <c r="N65" s="17">
        <f t="shared" si="155"/>
        <v>0.29063601272718159</v>
      </c>
      <c r="P65" s="163"/>
      <c r="Q65" s="165"/>
      <c r="R65" s="16" t="s">
        <v>53</v>
      </c>
      <c r="S65" s="17">
        <f t="shared" ref="S65:AB65" si="156">S$28*$D48</f>
        <v>3.2583333333333332E-2</v>
      </c>
      <c r="T65" s="17">
        <f t="shared" si="156"/>
        <v>6.3986111111111105E-2</v>
      </c>
      <c r="U65" s="17">
        <f t="shared" si="156"/>
        <v>9.4405092592592582E-2</v>
      </c>
      <c r="V65" s="17">
        <f t="shared" si="156"/>
        <v>0.12400424382716049</v>
      </c>
      <c r="W65" s="17">
        <f t="shared" si="156"/>
        <v>0.15292020318930039</v>
      </c>
      <c r="X65" s="17">
        <f t="shared" si="156"/>
        <v>0.18126683599108367</v>
      </c>
      <c r="Y65" s="17">
        <f t="shared" si="156"/>
        <v>0.20913902999256972</v>
      </c>
      <c r="Z65" s="17">
        <f t="shared" si="156"/>
        <v>0.23661585832714144</v>
      </c>
      <c r="AA65" s="17">
        <f t="shared" si="156"/>
        <v>0.26376321527261787</v>
      </c>
      <c r="AB65" s="17">
        <f t="shared" si="156"/>
        <v>0.29063601272718159</v>
      </c>
      <c r="AC65" s="5"/>
      <c r="AD65" s="163"/>
      <c r="AE65" s="165"/>
      <c r="AF65" s="16" t="s">
        <v>53</v>
      </c>
      <c r="AG65" s="17">
        <f t="shared" ref="AG65:AP65" si="157">AG$28*$D48</f>
        <v>3.2583333333333332E-2</v>
      </c>
      <c r="AH65" s="17">
        <f t="shared" si="157"/>
        <v>6.3986111111111105E-2</v>
      </c>
      <c r="AI65" s="17">
        <f t="shared" si="157"/>
        <v>9.4405092592592582E-2</v>
      </c>
      <c r="AJ65" s="17">
        <f t="shared" si="157"/>
        <v>0.12400424382716049</v>
      </c>
      <c r="AK65" s="17">
        <f t="shared" si="157"/>
        <v>0.15292020318930039</v>
      </c>
      <c r="AL65" s="17">
        <f t="shared" si="157"/>
        <v>0.18126683599108367</v>
      </c>
      <c r="AM65" s="17">
        <f t="shared" si="157"/>
        <v>0.20913902999256972</v>
      </c>
      <c r="AN65" s="17">
        <f t="shared" si="157"/>
        <v>0.23661585832714144</v>
      </c>
      <c r="AO65" s="17">
        <f t="shared" si="157"/>
        <v>0.26376321527261787</v>
      </c>
      <c r="AP65" s="17">
        <f t="shared" si="157"/>
        <v>0.29063601272718159</v>
      </c>
      <c r="AQ65" s="5"/>
      <c r="AR65" s="163"/>
      <c r="AS65" s="165"/>
      <c r="AT65" s="16" t="s">
        <v>53</v>
      </c>
      <c r="AU65" s="17">
        <f t="shared" ref="AU65:BD65" si="158">AU$28*$D48</f>
        <v>3.2583333333333332E-2</v>
      </c>
      <c r="AV65" s="17">
        <f t="shared" si="158"/>
        <v>6.3986111111111105E-2</v>
      </c>
      <c r="AW65" s="17">
        <f t="shared" si="158"/>
        <v>9.4405092592592582E-2</v>
      </c>
      <c r="AX65" s="17">
        <f t="shared" si="158"/>
        <v>0.12400424382716049</v>
      </c>
      <c r="AY65" s="17">
        <f t="shared" si="158"/>
        <v>0.15292020318930039</v>
      </c>
      <c r="AZ65" s="17">
        <f t="shared" si="158"/>
        <v>0.18126683599108367</v>
      </c>
      <c r="BA65" s="17">
        <f t="shared" si="158"/>
        <v>0.20913902999256972</v>
      </c>
      <c r="BB65" s="17">
        <f t="shared" si="158"/>
        <v>0.23661585832714144</v>
      </c>
      <c r="BC65" s="17">
        <f t="shared" si="158"/>
        <v>0.26376321527261787</v>
      </c>
      <c r="BD65" s="17">
        <f t="shared" si="158"/>
        <v>0.29063601272718159</v>
      </c>
      <c r="BE65" s="5"/>
      <c r="BF65" s="163"/>
      <c r="BG65" s="165"/>
      <c r="BH65" s="16" t="s">
        <v>53</v>
      </c>
      <c r="BI65" s="17">
        <f t="shared" ref="BI65:BR65" si="159">BI$28*$D48</f>
        <v>3.2583333333333332E-2</v>
      </c>
      <c r="BJ65" s="17">
        <f t="shared" si="159"/>
        <v>6.3986111111111105E-2</v>
      </c>
      <c r="BK65" s="17">
        <f t="shared" si="159"/>
        <v>9.4405092592592582E-2</v>
      </c>
      <c r="BL65" s="17">
        <f t="shared" si="159"/>
        <v>0.12400424382716049</v>
      </c>
      <c r="BM65" s="17">
        <f t="shared" si="159"/>
        <v>0.15292020318930039</v>
      </c>
      <c r="BN65" s="17">
        <f t="shared" si="159"/>
        <v>0.18126683599108367</v>
      </c>
      <c r="BO65" s="17">
        <f t="shared" si="159"/>
        <v>0.20913902999256972</v>
      </c>
      <c r="BP65" s="17">
        <f t="shared" si="159"/>
        <v>0.23661585832714144</v>
      </c>
      <c r="BQ65" s="17">
        <f t="shared" si="159"/>
        <v>0.26376321527261787</v>
      </c>
      <c r="BR65" s="17">
        <f t="shared" si="159"/>
        <v>0.29063601272718159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160">10*E63</f>
        <v>0.32583333333333331</v>
      </c>
      <c r="F66" s="21">
        <f t="shared" si="160"/>
        <v>0.31402777777777779</v>
      </c>
      <c r="G66" s="21">
        <f t="shared" si="160"/>
        <v>0.30418981481481477</v>
      </c>
      <c r="H66" s="21">
        <f t="shared" si="160"/>
        <v>0.295991512345679</v>
      </c>
      <c r="I66" s="21">
        <f t="shared" si="160"/>
        <v>0.28915959362139915</v>
      </c>
      <c r="J66" s="21">
        <f t="shared" si="160"/>
        <v>0.28346632801783261</v>
      </c>
      <c r="K66" s="21">
        <f t="shared" si="160"/>
        <v>0.2787219400148605</v>
      </c>
      <c r="L66" s="21">
        <f t="shared" si="160"/>
        <v>0.27476828334571707</v>
      </c>
      <c r="M66" s="21">
        <f t="shared" si="160"/>
        <v>0.27147356945476425</v>
      </c>
      <c r="N66" s="21">
        <f t="shared" si="160"/>
        <v>0.26872797454563685</v>
      </c>
      <c r="P66" s="163"/>
      <c r="Q66" s="163"/>
      <c r="R66" s="20" t="s">
        <v>57</v>
      </c>
      <c r="S66" s="21">
        <f t="shared" ref="S66:AB66" si="161">10*S63</f>
        <v>0.32583333333333331</v>
      </c>
      <c r="T66" s="21">
        <f t="shared" si="161"/>
        <v>0.31402777777777779</v>
      </c>
      <c r="U66" s="21">
        <f t="shared" si="161"/>
        <v>0.30418981481481477</v>
      </c>
      <c r="V66" s="21">
        <f t="shared" si="161"/>
        <v>0.295991512345679</v>
      </c>
      <c r="W66" s="21">
        <f t="shared" si="161"/>
        <v>0.28915959362139915</v>
      </c>
      <c r="X66" s="21">
        <f t="shared" si="161"/>
        <v>0.28346632801783261</v>
      </c>
      <c r="Y66" s="21">
        <f t="shared" si="161"/>
        <v>0.2787219400148605</v>
      </c>
      <c r="Z66" s="21">
        <f t="shared" si="161"/>
        <v>0.27476828334571707</v>
      </c>
      <c r="AA66" s="21">
        <f t="shared" si="161"/>
        <v>0.27147356945476425</v>
      </c>
      <c r="AB66" s="21">
        <f t="shared" si="161"/>
        <v>0.26872797454563685</v>
      </c>
      <c r="AC66" s="5"/>
      <c r="AD66" s="163"/>
      <c r="AE66" s="163"/>
      <c r="AF66" s="20" t="s">
        <v>57</v>
      </c>
      <c r="AG66" s="21">
        <f t="shared" ref="AG66:AP66" si="162">10*AG63</f>
        <v>0.32583333333333331</v>
      </c>
      <c r="AH66" s="21">
        <f t="shared" si="162"/>
        <v>0.31402777777777779</v>
      </c>
      <c r="AI66" s="21">
        <f t="shared" si="162"/>
        <v>0.30418981481481477</v>
      </c>
      <c r="AJ66" s="21">
        <f t="shared" si="162"/>
        <v>0.295991512345679</v>
      </c>
      <c r="AK66" s="21">
        <f t="shared" si="162"/>
        <v>0.28915959362139915</v>
      </c>
      <c r="AL66" s="21">
        <f t="shared" si="162"/>
        <v>0.28346632801783261</v>
      </c>
      <c r="AM66" s="21">
        <f t="shared" si="162"/>
        <v>0.2787219400148605</v>
      </c>
      <c r="AN66" s="21">
        <f t="shared" si="162"/>
        <v>0.27476828334571707</v>
      </c>
      <c r="AO66" s="21">
        <f t="shared" si="162"/>
        <v>0.27147356945476425</v>
      </c>
      <c r="AP66" s="21">
        <f t="shared" si="162"/>
        <v>0.26872797454563685</v>
      </c>
      <c r="AQ66" s="5"/>
      <c r="AR66" s="163"/>
      <c r="AS66" s="163"/>
      <c r="AT66" s="20" t="s">
        <v>57</v>
      </c>
      <c r="AU66" s="21">
        <f t="shared" ref="AU66:BD66" si="163">10*AU63</f>
        <v>0.32583333333333331</v>
      </c>
      <c r="AV66" s="21">
        <f t="shared" si="163"/>
        <v>0.31402777777777779</v>
      </c>
      <c r="AW66" s="21">
        <f t="shared" si="163"/>
        <v>0.30418981481481477</v>
      </c>
      <c r="AX66" s="21">
        <f t="shared" si="163"/>
        <v>0.295991512345679</v>
      </c>
      <c r="AY66" s="21">
        <f t="shared" si="163"/>
        <v>0.28915959362139915</v>
      </c>
      <c r="AZ66" s="21">
        <f t="shared" si="163"/>
        <v>0.28346632801783261</v>
      </c>
      <c r="BA66" s="21">
        <f t="shared" si="163"/>
        <v>0.2787219400148605</v>
      </c>
      <c r="BB66" s="21">
        <f t="shared" si="163"/>
        <v>0.27476828334571707</v>
      </c>
      <c r="BC66" s="21">
        <f t="shared" si="163"/>
        <v>0.27147356945476425</v>
      </c>
      <c r="BD66" s="21">
        <f t="shared" si="163"/>
        <v>0.26872797454563685</v>
      </c>
      <c r="BE66" s="5"/>
      <c r="BF66" s="163"/>
      <c r="BG66" s="163"/>
      <c r="BH66" s="20" t="s">
        <v>57</v>
      </c>
      <c r="BI66" s="21">
        <f t="shared" ref="BI66:BR66" si="164">10*BI63</f>
        <v>0.32583333333333331</v>
      </c>
      <c r="BJ66" s="21">
        <f t="shared" si="164"/>
        <v>0.31402777777777779</v>
      </c>
      <c r="BK66" s="21">
        <f t="shared" si="164"/>
        <v>0.30418981481481477</v>
      </c>
      <c r="BL66" s="21">
        <f t="shared" si="164"/>
        <v>0.295991512345679</v>
      </c>
      <c r="BM66" s="21">
        <f t="shared" si="164"/>
        <v>0.28915959362139915</v>
      </c>
      <c r="BN66" s="21">
        <f t="shared" si="164"/>
        <v>0.28346632801783261</v>
      </c>
      <c r="BO66" s="21">
        <f t="shared" si="164"/>
        <v>0.2787219400148605</v>
      </c>
      <c r="BP66" s="21">
        <f t="shared" si="164"/>
        <v>0.27476828334571707</v>
      </c>
      <c r="BQ66" s="21">
        <f t="shared" si="164"/>
        <v>0.27147356945476425</v>
      </c>
      <c r="BR66" s="21">
        <f t="shared" si="164"/>
        <v>0.26872797454563685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0.32583333333333331</v>
      </c>
      <c r="F67" s="21">
        <f t="shared" ref="F67:N67" si="165">10*F65</f>
        <v>0.63986111111111099</v>
      </c>
      <c r="G67" s="21">
        <f t="shared" si="165"/>
        <v>0.94405092592592577</v>
      </c>
      <c r="H67" s="21">
        <f t="shared" si="165"/>
        <v>1.2400424382716049</v>
      </c>
      <c r="I67" s="21">
        <f t="shared" si="165"/>
        <v>1.529202031893004</v>
      </c>
      <c r="J67" s="21">
        <f t="shared" si="165"/>
        <v>1.8126683599108366</v>
      </c>
      <c r="K67" s="21">
        <f t="shared" si="165"/>
        <v>2.0913902999256972</v>
      </c>
      <c r="L67" s="21">
        <f t="shared" si="165"/>
        <v>2.3661585832714143</v>
      </c>
      <c r="M67" s="21">
        <f t="shared" si="165"/>
        <v>2.6376321527261788</v>
      </c>
      <c r="N67" s="21">
        <f t="shared" si="165"/>
        <v>2.906360127271816</v>
      </c>
      <c r="P67" s="163"/>
      <c r="Q67" s="163"/>
      <c r="R67" s="20" t="s">
        <v>58</v>
      </c>
      <c r="S67" s="21">
        <f>10*S65</f>
        <v>0.32583333333333331</v>
      </c>
      <c r="T67" s="21">
        <f t="shared" ref="T67:AB67" si="166">10*T65</f>
        <v>0.63986111111111099</v>
      </c>
      <c r="U67" s="21">
        <f t="shared" si="166"/>
        <v>0.94405092592592577</v>
      </c>
      <c r="V67" s="21">
        <f t="shared" si="166"/>
        <v>1.2400424382716049</v>
      </c>
      <c r="W67" s="21">
        <f t="shared" si="166"/>
        <v>1.529202031893004</v>
      </c>
      <c r="X67" s="21">
        <f t="shared" si="166"/>
        <v>1.8126683599108366</v>
      </c>
      <c r="Y67" s="21">
        <f t="shared" si="166"/>
        <v>2.0913902999256972</v>
      </c>
      <c r="Z67" s="21">
        <f t="shared" si="166"/>
        <v>2.3661585832714143</v>
      </c>
      <c r="AA67" s="21">
        <f t="shared" si="166"/>
        <v>2.6376321527261788</v>
      </c>
      <c r="AB67" s="21">
        <f t="shared" si="166"/>
        <v>2.906360127271816</v>
      </c>
      <c r="AC67" s="5"/>
      <c r="AD67" s="163"/>
      <c r="AE67" s="163"/>
      <c r="AF67" s="20" t="s">
        <v>58</v>
      </c>
      <c r="AG67" s="21">
        <f>10*AG65</f>
        <v>0.32583333333333331</v>
      </c>
      <c r="AH67" s="21">
        <f t="shared" ref="AH67:AP67" si="167">10*AH65</f>
        <v>0.63986111111111099</v>
      </c>
      <c r="AI67" s="21">
        <f t="shared" si="167"/>
        <v>0.94405092592592577</v>
      </c>
      <c r="AJ67" s="21">
        <f t="shared" si="167"/>
        <v>1.2400424382716049</v>
      </c>
      <c r="AK67" s="21">
        <f t="shared" si="167"/>
        <v>1.529202031893004</v>
      </c>
      <c r="AL67" s="21">
        <f t="shared" si="167"/>
        <v>1.8126683599108366</v>
      </c>
      <c r="AM67" s="21">
        <f t="shared" si="167"/>
        <v>2.0913902999256972</v>
      </c>
      <c r="AN67" s="21">
        <f t="shared" si="167"/>
        <v>2.3661585832714143</v>
      </c>
      <c r="AO67" s="21">
        <f t="shared" si="167"/>
        <v>2.6376321527261788</v>
      </c>
      <c r="AP67" s="21">
        <f t="shared" si="167"/>
        <v>2.906360127271816</v>
      </c>
      <c r="AQ67" s="5"/>
      <c r="AR67" s="163"/>
      <c r="AS67" s="163"/>
      <c r="AT67" s="20" t="s">
        <v>58</v>
      </c>
      <c r="AU67" s="21">
        <f>10*AU65</f>
        <v>0.32583333333333331</v>
      </c>
      <c r="AV67" s="21">
        <f t="shared" ref="AV67:BD67" si="168">10*AV65</f>
        <v>0.63986111111111099</v>
      </c>
      <c r="AW67" s="21">
        <f t="shared" si="168"/>
        <v>0.94405092592592577</v>
      </c>
      <c r="AX67" s="21">
        <f t="shared" si="168"/>
        <v>1.2400424382716049</v>
      </c>
      <c r="AY67" s="21">
        <f t="shared" si="168"/>
        <v>1.529202031893004</v>
      </c>
      <c r="AZ67" s="21">
        <f t="shared" si="168"/>
        <v>1.8126683599108366</v>
      </c>
      <c r="BA67" s="21">
        <f t="shared" si="168"/>
        <v>2.0913902999256972</v>
      </c>
      <c r="BB67" s="21">
        <f t="shared" si="168"/>
        <v>2.3661585832714143</v>
      </c>
      <c r="BC67" s="21">
        <f t="shared" si="168"/>
        <v>2.6376321527261788</v>
      </c>
      <c r="BD67" s="21">
        <f t="shared" si="168"/>
        <v>2.906360127271816</v>
      </c>
      <c r="BE67" s="5"/>
      <c r="BF67" s="163"/>
      <c r="BG67" s="163"/>
      <c r="BH67" s="20" t="s">
        <v>58</v>
      </c>
      <c r="BI67" s="21">
        <f>10*BI65</f>
        <v>0.32583333333333331</v>
      </c>
      <c r="BJ67" s="21">
        <f t="shared" ref="BJ67:BR67" si="169">10*BJ65</f>
        <v>0.63986111111111099</v>
      </c>
      <c r="BK67" s="21">
        <f t="shared" si="169"/>
        <v>0.94405092592592577</v>
      </c>
      <c r="BL67" s="21">
        <f t="shared" si="169"/>
        <v>1.2400424382716049</v>
      </c>
      <c r="BM67" s="21">
        <f t="shared" si="169"/>
        <v>1.529202031893004</v>
      </c>
      <c r="BN67" s="21">
        <f t="shared" si="169"/>
        <v>1.8126683599108366</v>
      </c>
      <c r="BO67" s="21">
        <f t="shared" si="169"/>
        <v>2.0913902999256972</v>
      </c>
      <c r="BP67" s="21">
        <f t="shared" si="169"/>
        <v>2.3661585832714143</v>
      </c>
      <c r="BQ67" s="21">
        <f t="shared" si="169"/>
        <v>2.6376321527261788</v>
      </c>
      <c r="BR67" s="21">
        <f t="shared" si="169"/>
        <v>2.906360127271816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3.9100000000000003E-2</v>
      </c>
      <c r="F68" s="17">
        <f t="shared" ref="F68:N68" si="170">F63*F$16/$E$4</f>
        <v>4.5220000000000003E-2</v>
      </c>
      <c r="G68" s="17">
        <f t="shared" si="170"/>
        <v>5.2564E-2</v>
      </c>
      <c r="H68" s="17">
        <f t="shared" si="170"/>
        <v>6.1376800000000002E-2</v>
      </c>
      <c r="I68" s="17">
        <f t="shared" si="170"/>
        <v>7.1952160000000001E-2</v>
      </c>
      <c r="J68" s="17">
        <f t="shared" si="170"/>
        <v>8.4642592000000003E-2</v>
      </c>
      <c r="K68" s="17">
        <f t="shared" si="170"/>
        <v>9.9871110400000004E-2</v>
      </c>
      <c r="L68" s="17">
        <f t="shared" si="170"/>
        <v>0.11814533247999998</v>
      </c>
      <c r="M68" s="17">
        <f t="shared" si="170"/>
        <v>0.14007439897599996</v>
      </c>
      <c r="N68" s="17">
        <f t="shared" si="170"/>
        <v>0.16638927877119997</v>
      </c>
      <c r="P68" s="163"/>
      <c r="Q68" s="171" t="s">
        <v>45</v>
      </c>
      <c r="R68" s="16" t="s">
        <v>55</v>
      </c>
      <c r="S68" s="17">
        <f>S63*S$16/$E$4</f>
        <v>3.9100000000000003E-2</v>
      </c>
      <c r="T68" s="17">
        <f t="shared" ref="T68:AB68" si="171">T63*T$16/$E$4</f>
        <v>4.5220000000000003E-2</v>
      </c>
      <c r="U68" s="17">
        <f t="shared" si="171"/>
        <v>5.2564E-2</v>
      </c>
      <c r="V68" s="17">
        <f t="shared" si="171"/>
        <v>6.1376800000000002E-2</v>
      </c>
      <c r="W68" s="17">
        <f t="shared" si="171"/>
        <v>7.1952160000000001E-2</v>
      </c>
      <c r="X68" s="17">
        <f t="shared" si="171"/>
        <v>8.4642592000000003E-2</v>
      </c>
      <c r="Y68" s="17">
        <f t="shared" si="171"/>
        <v>9.9871110400000004E-2</v>
      </c>
      <c r="Z68" s="17">
        <f t="shared" si="171"/>
        <v>0.11814533247999998</v>
      </c>
      <c r="AA68" s="17">
        <f t="shared" si="171"/>
        <v>0.14007439897599996</v>
      </c>
      <c r="AB68" s="17">
        <f t="shared" si="171"/>
        <v>0.16638927877119997</v>
      </c>
      <c r="AC68" s="5"/>
      <c r="AD68" s="163"/>
      <c r="AE68" s="171" t="s">
        <v>45</v>
      </c>
      <c r="AF68" s="16" t="s">
        <v>55</v>
      </c>
      <c r="AG68" s="17">
        <f>AG63*AG$16/$E$4</f>
        <v>3.9100000000000003E-2</v>
      </c>
      <c r="AH68" s="17">
        <f t="shared" ref="AH68:AP68" si="172">AH63*AH$16/$E$4</f>
        <v>4.5220000000000003E-2</v>
      </c>
      <c r="AI68" s="17">
        <f t="shared" si="172"/>
        <v>5.2564E-2</v>
      </c>
      <c r="AJ68" s="17">
        <f t="shared" si="172"/>
        <v>6.1376800000000002E-2</v>
      </c>
      <c r="AK68" s="17">
        <f t="shared" si="172"/>
        <v>7.1952160000000001E-2</v>
      </c>
      <c r="AL68" s="17">
        <f t="shared" si="172"/>
        <v>8.4642592000000003E-2</v>
      </c>
      <c r="AM68" s="17">
        <f t="shared" si="172"/>
        <v>9.9871110400000004E-2</v>
      </c>
      <c r="AN68" s="17">
        <f t="shared" si="172"/>
        <v>0.11814533247999998</v>
      </c>
      <c r="AO68" s="17">
        <f t="shared" si="172"/>
        <v>0.14007439897599996</v>
      </c>
      <c r="AP68" s="17">
        <f t="shared" si="172"/>
        <v>0.16638927877119997</v>
      </c>
      <c r="AQ68" s="5"/>
      <c r="AR68" s="163"/>
      <c r="AS68" s="171" t="s">
        <v>45</v>
      </c>
      <c r="AT68" s="16" t="s">
        <v>55</v>
      </c>
      <c r="AU68" s="17">
        <f>AU63*AU$16/$E$4</f>
        <v>3.9100000000000003E-2</v>
      </c>
      <c r="AV68" s="17">
        <f t="shared" ref="AV68:BD68" si="173">AV63*AV$16/$E$4</f>
        <v>4.5220000000000003E-2</v>
      </c>
      <c r="AW68" s="17">
        <f t="shared" si="173"/>
        <v>5.2564E-2</v>
      </c>
      <c r="AX68" s="17">
        <f t="shared" si="173"/>
        <v>6.1376800000000002E-2</v>
      </c>
      <c r="AY68" s="17">
        <f t="shared" si="173"/>
        <v>7.1952160000000001E-2</v>
      </c>
      <c r="AZ68" s="17">
        <f t="shared" si="173"/>
        <v>8.4642592000000003E-2</v>
      </c>
      <c r="BA68" s="17">
        <f t="shared" si="173"/>
        <v>9.9871110400000004E-2</v>
      </c>
      <c r="BB68" s="17">
        <f t="shared" si="173"/>
        <v>0.11814533247999998</v>
      </c>
      <c r="BC68" s="17">
        <f t="shared" si="173"/>
        <v>0.14007439897599996</v>
      </c>
      <c r="BD68" s="17">
        <f t="shared" si="173"/>
        <v>0.16638927877119997</v>
      </c>
      <c r="BE68" s="5"/>
      <c r="BF68" s="163"/>
      <c r="BG68" s="171" t="s">
        <v>45</v>
      </c>
      <c r="BH68" s="16" t="s">
        <v>55</v>
      </c>
      <c r="BI68" s="17">
        <f>BI63*BI$16/$E$4</f>
        <v>3.9100000000000003E-2</v>
      </c>
      <c r="BJ68" s="17">
        <f t="shared" ref="BJ68:BR68" si="174">BJ63*BJ$16/$E$4</f>
        <v>4.5220000000000003E-2</v>
      </c>
      <c r="BK68" s="17">
        <f t="shared" si="174"/>
        <v>5.2564E-2</v>
      </c>
      <c r="BL68" s="17">
        <f t="shared" si="174"/>
        <v>6.1376800000000002E-2</v>
      </c>
      <c r="BM68" s="17">
        <f t="shared" si="174"/>
        <v>7.1952160000000001E-2</v>
      </c>
      <c r="BN68" s="17">
        <f t="shared" si="174"/>
        <v>8.4642592000000003E-2</v>
      </c>
      <c r="BO68" s="17">
        <f t="shared" si="174"/>
        <v>9.9871110400000004E-2</v>
      </c>
      <c r="BP68" s="17">
        <f t="shared" si="174"/>
        <v>0.11814533247999998</v>
      </c>
      <c r="BQ68" s="17">
        <f t="shared" si="174"/>
        <v>0.14007439897599996</v>
      </c>
      <c r="BR68" s="17">
        <f t="shared" si="174"/>
        <v>0.16638927877119997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5.4042592E-2</v>
      </c>
      <c r="J69" s="18"/>
      <c r="K69" s="18"/>
      <c r="L69" s="18"/>
      <c r="M69" s="18"/>
      <c r="N69" s="18">
        <f>SUM(E68:N68)/10</f>
        <v>8.7933567262719989E-2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5.4042592E-2</v>
      </c>
      <c r="X69" s="18"/>
      <c r="Y69" s="18"/>
      <c r="Z69" s="18"/>
      <c r="AA69" s="18"/>
      <c r="AB69" s="18">
        <f>SUM(S68:AB68)/10</f>
        <v>8.7933567262719989E-2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5.4042592E-2</v>
      </c>
      <c r="AL69" s="18"/>
      <c r="AM69" s="18"/>
      <c r="AN69" s="18"/>
      <c r="AO69" s="18"/>
      <c r="AP69" s="18">
        <f>SUM(AG68:AP68)/10</f>
        <v>8.7933567262719989E-2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5.4042592E-2</v>
      </c>
      <c r="AZ69" s="18"/>
      <c r="BA69" s="18"/>
      <c r="BB69" s="18"/>
      <c r="BC69" s="18"/>
      <c r="BD69" s="18">
        <f>SUM(AU68:BD68)/10</f>
        <v>8.7933567262719989E-2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5.4042592E-2</v>
      </c>
      <c r="BN69" s="18"/>
      <c r="BO69" s="18"/>
      <c r="BP69" s="18"/>
      <c r="BQ69" s="18"/>
      <c r="BR69" s="18">
        <f>SUM(BI68:BR68)/10</f>
        <v>8.7933567262719989E-2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175">E66*E$16</f>
        <v>39100</v>
      </c>
      <c r="F70" s="24">
        <f t="shared" si="175"/>
        <v>45220</v>
      </c>
      <c r="G70" s="24">
        <f t="shared" si="175"/>
        <v>52563.999999999993</v>
      </c>
      <c r="H70" s="24">
        <f t="shared" si="175"/>
        <v>61376.799999999996</v>
      </c>
      <c r="I70" s="24">
        <f t="shared" si="175"/>
        <v>71952.159999999989</v>
      </c>
      <c r="J70" s="24">
        <f t="shared" si="175"/>
        <v>84642.59199999999</v>
      </c>
      <c r="K70" s="24">
        <f t="shared" si="175"/>
        <v>99871.11039999999</v>
      </c>
      <c r="L70" s="24">
        <f t="shared" si="175"/>
        <v>118145.33247999998</v>
      </c>
      <c r="M70" s="24">
        <f t="shared" si="175"/>
        <v>140074.398976</v>
      </c>
      <c r="N70" s="24">
        <f t="shared" si="175"/>
        <v>166389.27877119996</v>
      </c>
      <c r="P70" s="163"/>
      <c r="Q70" s="163"/>
      <c r="R70" s="20" t="s">
        <v>57</v>
      </c>
      <c r="S70" s="24">
        <f t="shared" ref="S70:AB70" si="176">S66*S$16</f>
        <v>39100</v>
      </c>
      <c r="T70" s="24">
        <f t="shared" si="176"/>
        <v>45220</v>
      </c>
      <c r="U70" s="24">
        <f t="shared" si="176"/>
        <v>52563.999999999993</v>
      </c>
      <c r="V70" s="24">
        <f t="shared" si="176"/>
        <v>61376.799999999996</v>
      </c>
      <c r="W70" s="24">
        <f t="shared" si="176"/>
        <v>71952.159999999989</v>
      </c>
      <c r="X70" s="24">
        <f t="shared" si="176"/>
        <v>84642.59199999999</v>
      </c>
      <c r="Y70" s="24">
        <f t="shared" si="176"/>
        <v>99871.11039999999</v>
      </c>
      <c r="Z70" s="24">
        <f t="shared" si="176"/>
        <v>118145.33247999998</v>
      </c>
      <c r="AA70" s="24">
        <f t="shared" si="176"/>
        <v>140074.398976</v>
      </c>
      <c r="AB70" s="24">
        <f t="shared" si="176"/>
        <v>166389.27877119996</v>
      </c>
      <c r="AC70" s="5"/>
      <c r="AD70" s="163"/>
      <c r="AE70" s="163"/>
      <c r="AF70" s="20" t="s">
        <v>57</v>
      </c>
      <c r="AG70" s="24">
        <f t="shared" ref="AG70:AP70" si="177">AG66*AG$16</f>
        <v>39100</v>
      </c>
      <c r="AH70" s="24">
        <f t="shared" si="177"/>
        <v>45220</v>
      </c>
      <c r="AI70" s="24">
        <f t="shared" si="177"/>
        <v>52563.999999999993</v>
      </c>
      <c r="AJ70" s="24">
        <f t="shared" si="177"/>
        <v>61376.799999999996</v>
      </c>
      <c r="AK70" s="24">
        <f t="shared" si="177"/>
        <v>71952.159999999989</v>
      </c>
      <c r="AL70" s="24">
        <f t="shared" si="177"/>
        <v>84642.59199999999</v>
      </c>
      <c r="AM70" s="24">
        <f t="shared" si="177"/>
        <v>99871.11039999999</v>
      </c>
      <c r="AN70" s="24">
        <f t="shared" si="177"/>
        <v>118145.33247999998</v>
      </c>
      <c r="AO70" s="24">
        <f t="shared" si="177"/>
        <v>140074.398976</v>
      </c>
      <c r="AP70" s="24">
        <f t="shared" si="177"/>
        <v>166389.27877119996</v>
      </c>
      <c r="AQ70" s="5"/>
      <c r="AR70" s="163"/>
      <c r="AS70" s="163"/>
      <c r="AT70" s="20" t="s">
        <v>57</v>
      </c>
      <c r="AU70" s="24">
        <f t="shared" ref="AU70:BD70" si="178">AU66*AU$16</f>
        <v>39100</v>
      </c>
      <c r="AV70" s="24">
        <f t="shared" si="178"/>
        <v>45220</v>
      </c>
      <c r="AW70" s="24">
        <f t="shared" si="178"/>
        <v>52563.999999999993</v>
      </c>
      <c r="AX70" s="24">
        <f t="shared" si="178"/>
        <v>61376.799999999996</v>
      </c>
      <c r="AY70" s="24">
        <f t="shared" si="178"/>
        <v>71952.159999999989</v>
      </c>
      <c r="AZ70" s="24">
        <f t="shared" si="178"/>
        <v>84642.59199999999</v>
      </c>
      <c r="BA70" s="24">
        <f t="shared" si="178"/>
        <v>99871.11039999999</v>
      </c>
      <c r="BB70" s="24">
        <f t="shared" si="178"/>
        <v>118145.33247999998</v>
      </c>
      <c r="BC70" s="24">
        <f t="shared" si="178"/>
        <v>140074.398976</v>
      </c>
      <c r="BD70" s="24">
        <f t="shared" si="178"/>
        <v>166389.27877119996</v>
      </c>
      <c r="BE70" s="5"/>
      <c r="BF70" s="163"/>
      <c r="BG70" s="163"/>
      <c r="BH70" s="20" t="s">
        <v>57</v>
      </c>
      <c r="BI70" s="24">
        <f t="shared" ref="BI70:BR70" si="179">BI66*BI$16</f>
        <v>39100</v>
      </c>
      <c r="BJ70" s="24">
        <f t="shared" si="179"/>
        <v>45220</v>
      </c>
      <c r="BK70" s="24">
        <f t="shared" si="179"/>
        <v>52563.999999999993</v>
      </c>
      <c r="BL70" s="24">
        <f t="shared" si="179"/>
        <v>61376.799999999996</v>
      </c>
      <c r="BM70" s="24">
        <f t="shared" si="179"/>
        <v>71952.159999999989</v>
      </c>
      <c r="BN70" s="24">
        <f t="shared" si="179"/>
        <v>84642.59199999999</v>
      </c>
      <c r="BO70" s="24">
        <f t="shared" si="179"/>
        <v>99871.11039999999</v>
      </c>
      <c r="BP70" s="24">
        <f t="shared" si="179"/>
        <v>118145.33247999998</v>
      </c>
      <c r="BQ70" s="24">
        <f t="shared" si="179"/>
        <v>140074.398976</v>
      </c>
      <c r="BR70" s="24">
        <f t="shared" si="179"/>
        <v>166389.27877119996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54042.59199999999</v>
      </c>
      <c r="J71" s="24"/>
      <c r="K71" s="24"/>
      <c r="L71" s="24"/>
      <c r="M71" s="24"/>
      <c r="N71" s="24">
        <f>SUM(E70:N70)/10</f>
        <v>87933.567262719997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54042.59199999999</v>
      </c>
      <c r="X71" s="24"/>
      <c r="Y71" s="24"/>
      <c r="Z71" s="24"/>
      <c r="AA71" s="24"/>
      <c r="AB71" s="24">
        <f>SUM(S70:AB70)/10</f>
        <v>87933.567262719997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54042.59199999999</v>
      </c>
      <c r="AL71" s="24"/>
      <c r="AM71" s="24"/>
      <c r="AN71" s="24"/>
      <c r="AO71" s="24"/>
      <c r="AP71" s="24">
        <f>SUM(AG70:AP70)/10</f>
        <v>87933.567262719997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54042.59199999999</v>
      </c>
      <c r="AZ71" s="24"/>
      <c r="BA71" s="24"/>
      <c r="BB71" s="24"/>
      <c r="BC71" s="24"/>
      <c r="BD71" s="24">
        <f>SUM(AU70:BD70)/10</f>
        <v>87933.567262719997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54042.59199999999</v>
      </c>
      <c r="BN71" s="24"/>
      <c r="BO71" s="24"/>
      <c r="BP71" s="24"/>
      <c r="BQ71" s="24"/>
      <c r="BR71" s="24">
        <f>SUM(BI70:BR70)/10</f>
        <v>87933.567262719997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39100</v>
      </c>
      <c r="F72" s="25">
        <f t="shared" ref="F72:N72" si="180">E72+F70</f>
        <v>84320</v>
      </c>
      <c r="G72" s="25">
        <f t="shared" si="180"/>
        <v>136884</v>
      </c>
      <c r="H72" s="25">
        <f t="shared" si="180"/>
        <v>198260.8</v>
      </c>
      <c r="I72" s="25">
        <f t="shared" si="180"/>
        <v>270212.95999999996</v>
      </c>
      <c r="J72" s="25">
        <f t="shared" si="180"/>
        <v>354855.55199999997</v>
      </c>
      <c r="K72" s="25">
        <f t="shared" si="180"/>
        <v>454726.66239999997</v>
      </c>
      <c r="L72" s="25">
        <f t="shared" si="180"/>
        <v>572871.9948799999</v>
      </c>
      <c r="M72" s="25">
        <f t="shared" si="180"/>
        <v>712946.39385599992</v>
      </c>
      <c r="N72" s="25">
        <f t="shared" si="180"/>
        <v>879335.67262719991</v>
      </c>
      <c r="P72" s="163"/>
      <c r="Q72" s="163"/>
      <c r="R72" s="20" t="s">
        <v>58</v>
      </c>
      <c r="S72" s="25">
        <f>S70</f>
        <v>39100</v>
      </c>
      <c r="T72" s="25">
        <f t="shared" ref="T72:AB72" si="181">S72+T70</f>
        <v>84320</v>
      </c>
      <c r="U72" s="25">
        <f t="shared" si="181"/>
        <v>136884</v>
      </c>
      <c r="V72" s="25">
        <f t="shared" si="181"/>
        <v>198260.8</v>
      </c>
      <c r="W72" s="25">
        <f t="shared" si="181"/>
        <v>270212.95999999996</v>
      </c>
      <c r="X72" s="25">
        <f t="shared" si="181"/>
        <v>354855.55199999997</v>
      </c>
      <c r="Y72" s="25">
        <f t="shared" si="181"/>
        <v>454726.66239999997</v>
      </c>
      <c r="Z72" s="25">
        <f t="shared" si="181"/>
        <v>572871.9948799999</v>
      </c>
      <c r="AA72" s="25">
        <f t="shared" si="181"/>
        <v>712946.39385599992</v>
      </c>
      <c r="AB72" s="25">
        <f t="shared" si="181"/>
        <v>879335.67262719991</v>
      </c>
      <c r="AC72" s="5"/>
      <c r="AD72" s="163"/>
      <c r="AE72" s="163"/>
      <c r="AF72" s="20" t="s">
        <v>58</v>
      </c>
      <c r="AG72" s="25">
        <f>AG70</f>
        <v>39100</v>
      </c>
      <c r="AH72" s="25">
        <f t="shared" ref="AH72:AP72" si="182">AG72+AH70</f>
        <v>84320</v>
      </c>
      <c r="AI72" s="25">
        <f t="shared" si="182"/>
        <v>136884</v>
      </c>
      <c r="AJ72" s="25">
        <f t="shared" si="182"/>
        <v>198260.8</v>
      </c>
      <c r="AK72" s="25">
        <f t="shared" si="182"/>
        <v>270212.95999999996</v>
      </c>
      <c r="AL72" s="25">
        <f t="shared" si="182"/>
        <v>354855.55199999997</v>
      </c>
      <c r="AM72" s="25">
        <f t="shared" si="182"/>
        <v>454726.66239999997</v>
      </c>
      <c r="AN72" s="25">
        <f t="shared" si="182"/>
        <v>572871.9948799999</v>
      </c>
      <c r="AO72" s="25">
        <f t="shared" si="182"/>
        <v>712946.39385599992</v>
      </c>
      <c r="AP72" s="25">
        <f t="shared" si="182"/>
        <v>879335.67262719991</v>
      </c>
      <c r="AQ72" s="5"/>
      <c r="AR72" s="163"/>
      <c r="AS72" s="163"/>
      <c r="AT72" s="20" t="s">
        <v>58</v>
      </c>
      <c r="AU72" s="25">
        <f>AU70</f>
        <v>39100</v>
      </c>
      <c r="AV72" s="25">
        <f t="shared" ref="AV72:BD72" si="183">AU72+AV70</f>
        <v>84320</v>
      </c>
      <c r="AW72" s="25">
        <f t="shared" si="183"/>
        <v>136884</v>
      </c>
      <c r="AX72" s="25">
        <f t="shared" si="183"/>
        <v>198260.8</v>
      </c>
      <c r="AY72" s="25">
        <f t="shared" si="183"/>
        <v>270212.95999999996</v>
      </c>
      <c r="AZ72" s="25">
        <f t="shared" si="183"/>
        <v>354855.55199999997</v>
      </c>
      <c r="BA72" s="25">
        <f t="shared" si="183"/>
        <v>454726.66239999997</v>
      </c>
      <c r="BB72" s="25">
        <f t="shared" si="183"/>
        <v>572871.9948799999</v>
      </c>
      <c r="BC72" s="25">
        <f t="shared" si="183"/>
        <v>712946.39385599992</v>
      </c>
      <c r="BD72" s="25">
        <f t="shared" si="183"/>
        <v>879335.67262719991</v>
      </c>
      <c r="BE72" s="5"/>
      <c r="BF72" s="163"/>
      <c r="BG72" s="163"/>
      <c r="BH72" s="20" t="s">
        <v>58</v>
      </c>
      <c r="BI72" s="25">
        <f>BI70</f>
        <v>39100</v>
      </c>
      <c r="BJ72" s="25">
        <f t="shared" ref="BJ72:BR72" si="184">BI72+BJ70</f>
        <v>84320</v>
      </c>
      <c r="BK72" s="25">
        <f t="shared" si="184"/>
        <v>136884</v>
      </c>
      <c r="BL72" s="25">
        <f t="shared" si="184"/>
        <v>198260.8</v>
      </c>
      <c r="BM72" s="25">
        <f t="shared" si="184"/>
        <v>270212.95999999996</v>
      </c>
      <c r="BN72" s="25">
        <f t="shared" si="184"/>
        <v>354855.55199999997</v>
      </c>
      <c r="BO72" s="25">
        <f t="shared" si="184"/>
        <v>454726.66239999997</v>
      </c>
      <c r="BP72" s="25">
        <f t="shared" si="184"/>
        <v>572871.9948799999</v>
      </c>
      <c r="BQ72" s="25">
        <f t="shared" si="184"/>
        <v>712946.39385599992</v>
      </c>
      <c r="BR72" s="25">
        <f t="shared" si="184"/>
        <v>879335.67262719991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3.9100000000000003E-2</v>
      </c>
      <c r="F73" s="17">
        <f>F65*F$16/$E$4-E73</f>
        <v>5.3039999999999983E-2</v>
      </c>
      <c r="G73" s="17">
        <f>G65*G$16/$E$4-F73-E73</f>
        <v>7.0992000000000027E-2</v>
      </c>
      <c r="H73" s="17">
        <f>H65*H$16/$E$4-G73-F73-E73</f>
        <v>9.4003200000000009E-2</v>
      </c>
      <c r="I73" s="17">
        <f>I65*I$16/$E$4-H73-G73-F73-E73</f>
        <v>0.12337919999999997</v>
      </c>
      <c r="J73" s="17">
        <f>J65*J$16/$E$4-I73-H73-G73-F73-E73</f>
        <v>0.16074547200000003</v>
      </c>
      <c r="K73" s="17">
        <f>K65*K$16/$E$4-J73-I73-H73-G73-F73-E73</f>
        <v>0.2081230848</v>
      </c>
      <c r="L73" s="17">
        <f>L65*L$16/$E$4-K73-J73-I73-H73-G73-F73-E73</f>
        <v>0.26802192384000012</v>
      </c>
      <c r="M73" s="17">
        <f>M65*M$16/$E$4-L73-K73-J73-I73-H73-G73-F73-E73</f>
        <v>0.34355537510399992</v>
      </c>
      <c r="N73" s="17">
        <f>N65*N$16/$E$4-M73-L73-K73-J73-I73-H73-G73-F73-E73</f>
        <v>0.4385813299200001</v>
      </c>
      <c r="P73" s="163"/>
      <c r="Q73" s="171" t="s">
        <v>44</v>
      </c>
      <c r="R73" s="16" t="s">
        <v>55</v>
      </c>
      <c r="S73" s="17">
        <f>S65*S$16/$E$4</f>
        <v>3.9100000000000003E-2</v>
      </c>
      <c r="T73" s="17">
        <f>T65*T$16/$E$4-S73</f>
        <v>5.3039999999999983E-2</v>
      </c>
      <c r="U73" s="17">
        <f>U65*U$16/$E$4-T73-S73</f>
        <v>7.0992000000000027E-2</v>
      </c>
      <c r="V73" s="17">
        <f>V65*V$16/$E$4-U73-T73-S73</f>
        <v>9.4003200000000009E-2</v>
      </c>
      <c r="W73" s="17">
        <f>W65*W$16/$E$4-V73-U73-T73-S73</f>
        <v>0.12337919999999997</v>
      </c>
      <c r="X73" s="17">
        <f>X65*X$16/$E$4-W73-V73-U73-T73-S73</f>
        <v>0.16074547200000003</v>
      </c>
      <c r="Y73" s="17">
        <f>Y65*Y$16/$E$4-X73-W73-V73-U73-T73-S73</f>
        <v>0.2081230848</v>
      </c>
      <c r="Z73" s="17">
        <f>Z65*Z$16/$E$4-Y73-X73-W73-V73-U73-T73-S73</f>
        <v>0.26802192384000012</v>
      </c>
      <c r="AA73" s="17">
        <f>AA65*AA$16/$E$4-Z73-Y73-X73-W73-V73-U73-T73-S73</f>
        <v>0.34355537510399992</v>
      </c>
      <c r="AB73" s="17">
        <f>AB65*AB$16/$E$4-AA73-Z73-Y73-X73-W73-V73-U73-T73-S73</f>
        <v>0.4385813299200001</v>
      </c>
      <c r="AC73" s="5"/>
      <c r="AD73" s="163"/>
      <c r="AE73" s="171" t="s">
        <v>44</v>
      </c>
      <c r="AF73" s="16" t="s">
        <v>55</v>
      </c>
      <c r="AG73" s="17">
        <f>AG65*AG$16/$E$4</f>
        <v>3.9100000000000003E-2</v>
      </c>
      <c r="AH73" s="17">
        <f>AH65*AH$16/$E$4-AG73</f>
        <v>5.3039999999999983E-2</v>
      </c>
      <c r="AI73" s="17">
        <f>AI65*AI$16/$E$4-AH73-AG73</f>
        <v>7.0992000000000027E-2</v>
      </c>
      <c r="AJ73" s="17">
        <f>AJ65*AJ$16/$E$4-AI73-AH73-AG73</f>
        <v>9.4003200000000009E-2</v>
      </c>
      <c r="AK73" s="17">
        <f>AK65*AK$16/$E$4-AJ73-AI73-AH73-AG73</f>
        <v>0.12337919999999997</v>
      </c>
      <c r="AL73" s="17">
        <f>AL65*AL$16/$E$4-AK73-AJ73-AI73-AH73-AG73</f>
        <v>0.16074547200000003</v>
      </c>
      <c r="AM73" s="17">
        <f>AM65*AM$16/$E$4-AL73-AK73-AJ73-AI73-AH73-AG73</f>
        <v>0.2081230848</v>
      </c>
      <c r="AN73" s="17">
        <f>AN65*AN$16/$E$4-AM73-AL73-AK73-AJ73-AI73-AH73-AG73</f>
        <v>0.26802192384000012</v>
      </c>
      <c r="AO73" s="17">
        <f>AO65*AO$16/$E$4-AN73-AM73-AL73-AK73-AJ73-AI73-AH73-AG73</f>
        <v>0.34355537510399992</v>
      </c>
      <c r="AP73" s="17">
        <f>AP65*AP$16/$E$4-AO73-AN73-AM73-AL73-AK73-AJ73-AI73-AH73-AG73</f>
        <v>0.4385813299200001</v>
      </c>
      <c r="AQ73" s="5"/>
      <c r="AR73" s="163"/>
      <c r="AS73" s="171" t="s">
        <v>44</v>
      </c>
      <c r="AT73" s="16" t="s">
        <v>55</v>
      </c>
      <c r="AU73" s="17">
        <f>AU65*AU$16/$E$4</f>
        <v>3.9100000000000003E-2</v>
      </c>
      <c r="AV73" s="17">
        <f>AV65*AV$16/$E$4-AU73</f>
        <v>5.3039999999999983E-2</v>
      </c>
      <c r="AW73" s="17">
        <f>AW65*AW$16/$E$4-AV73-AU73</f>
        <v>7.0992000000000027E-2</v>
      </c>
      <c r="AX73" s="17">
        <f>AX65*AX$16/$E$4-AW73-AV73-AU73</f>
        <v>9.4003200000000009E-2</v>
      </c>
      <c r="AY73" s="17">
        <f>AY65*AY$16/$E$4-AX73-AW73-AV73-AU73</f>
        <v>0.12337919999999997</v>
      </c>
      <c r="AZ73" s="17">
        <f>AZ65*AZ$16/$E$4-AY73-AX73-AW73-AV73-AU73</f>
        <v>0.16074547200000003</v>
      </c>
      <c r="BA73" s="17">
        <f>BA65*BA$16/$E$4-AZ73-AY73-AX73-AW73-AV73-AU73</f>
        <v>0.2081230848</v>
      </c>
      <c r="BB73" s="17">
        <f>BB65*BB$16/$E$4-BA73-AZ73-AY73-AX73-AW73-AV73-AU73</f>
        <v>0.26802192384000012</v>
      </c>
      <c r="BC73" s="17">
        <f>BC65*BC$16/$E$4-BB73-BA73-AZ73-AY73-AX73-AW73-AV73-AU73</f>
        <v>0.34355537510399992</v>
      </c>
      <c r="BD73" s="17">
        <f>BD65*BD$16/$E$4-BC73-BB73-BA73-AZ73-AY73-AX73-AW73-AV73-AU73</f>
        <v>0.4385813299200001</v>
      </c>
      <c r="BE73" s="5"/>
      <c r="BF73" s="163"/>
      <c r="BG73" s="171" t="s">
        <v>44</v>
      </c>
      <c r="BH73" s="16" t="s">
        <v>55</v>
      </c>
      <c r="BI73" s="17">
        <f>BI65*BI$16/$E$4</f>
        <v>3.9100000000000003E-2</v>
      </c>
      <c r="BJ73" s="17">
        <f>BJ65*BJ$16/$E$4-BI73</f>
        <v>5.3039999999999983E-2</v>
      </c>
      <c r="BK73" s="17">
        <f>BK65*BK$16/$E$4-BJ73-BI73</f>
        <v>7.0992000000000027E-2</v>
      </c>
      <c r="BL73" s="17">
        <f>BL65*BL$16/$E$4-BK73-BJ73-BI73</f>
        <v>9.4003200000000009E-2</v>
      </c>
      <c r="BM73" s="17">
        <f>BM65*BM$16/$E$4-BL73-BK73-BJ73-BI73</f>
        <v>0.12337919999999997</v>
      </c>
      <c r="BN73" s="17">
        <f>BN65*BN$16/$E$4-BM73-BL73-BK73-BJ73-BI73</f>
        <v>0.16074547200000003</v>
      </c>
      <c r="BO73" s="17">
        <f>BO65*BO$16/$E$4-BN73-BM73-BL73-BK73-BJ73-BI73</f>
        <v>0.2081230848</v>
      </c>
      <c r="BP73" s="17">
        <f>BP65*BP$16/$E$4-BO73-BN73-BM73-BL73-BK73-BJ73-BI73</f>
        <v>0.26802192384000012</v>
      </c>
      <c r="BQ73" s="17">
        <f>BQ65*BQ$16/$E$4-BP73-BO73-BN73-BM73-BL73-BK73-BJ73-BI73</f>
        <v>0.34355537510399992</v>
      </c>
      <c r="BR73" s="17">
        <f>BR65*BR$16/$E$4-BQ73-BP73-BO73-BN73-BM73-BL73-BK73-BJ73-BI73</f>
        <v>0.4385813299200001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7.6102879999999998E-2</v>
      </c>
      <c r="J74" s="18"/>
      <c r="K74" s="18"/>
      <c r="L74" s="18"/>
      <c r="M74" s="18"/>
      <c r="N74" s="18">
        <f>SUM(E73:N73)/10</f>
        <v>0.17995415856640001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7.6102879999999998E-2</v>
      </c>
      <c r="X74" s="18"/>
      <c r="Y74" s="18"/>
      <c r="Z74" s="18"/>
      <c r="AA74" s="18"/>
      <c r="AB74" s="18">
        <f>SUM(S73:AB73)/10</f>
        <v>0.17995415856640001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7.6102879999999998E-2</v>
      </c>
      <c r="AL74" s="18"/>
      <c r="AM74" s="18"/>
      <c r="AN74" s="18"/>
      <c r="AO74" s="18"/>
      <c r="AP74" s="18">
        <f>SUM(AG73:AP73)/10</f>
        <v>0.17995415856640001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7.6102879999999998E-2</v>
      </c>
      <c r="AZ74" s="18"/>
      <c r="BA74" s="18"/>
      <c r="BB74" s="18"/>
      <c r="BC74" s="18"/>
      <c r="BD74" s="18">
        <f>SUM(AU73:BD73)/10</f>
        <v>0.17995415856640001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7.6102879999999998E-2</v>
      </c>
      <c r="BN74" s="18"/>
      <c r="BO74" s="18"/>
      <c r="BP74" s="18"/>
      <c r="BQ74" s="18"/>
      <c r="BR74" s="18">
        <f>SUM(BI73:BR73)/10</f>
        <v>0.17995415856640001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39100</v>
      </c>
      <c r="F75" s="24">
        <f>F77-E77</f>
        <v>53039.999999999985</v>
      </c>
      <c r="G75" s="24">
        <f>G77-F77</f>
        <v>70991.999999999985</v>
      </c>
      <c r="H75" s="24">
        <f t="shared" ref="H75:N75" si="185">H77-G77</f>
        <v>94003.200000000012</v>
      </c>
      <c r="I75" s="24">
        <f t="shared" si="185"/>
        <v>123379.19999999998</v>
      </c>
      <c r="J75" s="24">
        <f t="shared" si="185"/>
        <v>160745.47200000001</v>
      </c>
      <c r="K75" s="24">
        <f t="shared" si="185"/>
        <v>208123.08480000007</v>
      </c>
      <c r="L75" s="24">
        <f t="shared" si="185"/>
        <v>268021.92383999983</v>
      </c>
      <c r="M75" s="24">
        <f t="shared" si="185"/>
        <v>343555.37510400009</v>
      </c>
      <c r="N75" s="24">
        <f t="shared" si="185"/>
        <v>438581.32992000016</v>
      </c>
      <c r="P75" s="163"/>
      <c r="Q75" s="163"/>
      <c r="R75" s="20" t="s">
        <v>57</v>
      </c>
      <c r="S75" s="24">
        <f>S77</f>
        <v>39100</v>
      </c>
      <c r="T75" s="24">
        <f>T77-S77</f>
        <v>53039.999999999985</v>
      </c>
      <c r="U75" s="24">
        <f>U77-T77</f>
        <v>70991.999999999985</v>
      </c>
      <c r="V75" s="24">
        <f t="shared" ref="V75:AB75" si="186">V77-U77</f>
        <v>94003.200000000012</v>
      </c>
      <c r="W75" s="24">
        <f t="shared" si="186"/>
        <v>123379.19999999998</v>
      </c>
      <c r="X75" s="24">
        <f t="shared" si="186"/>
        <v>160745.47200000001</v>
      </c>
      <c r="Y75" s="24">
        <f t="shared" si="186"/>
        <v>208123.08480000007</v>
      </c>
      <c r="Z75" s="24">
        <f t="shared" si="186"/>
        <v>268021.92383999983</v>
      </c>
      <c r="AA75" s="24">
        <f t="shared" si="186"/>
        <v>343555.37510400009</v>
      </c>
      <c r="AB75" s="24">
        <f t="shared" si="186"/>
        <v>438581.32992000016</v>
      </c>
      <c r="AC75" s="5"/>
      <c r="AD75" s="163"/>
      <c r="AE75" s="163"/>
      <c r="AF75" s="20" t="s">
        <v>57</v>
      </c>
      <c r="AG75" s="24">
        <f>AG77</f>
        <v>39100</v>
      </c>
      <c r="AH75" s="24">
        <f>AH77-AG77</f>
        <v>53039.999999999985</v>
      </c>
      <c r="AI75" s="24">
        <f>AI77-AH77</f>
        <v>70991.999999999985</v>
      </c>
      <c r="AJ75" s="24">
        <f t="shared" ref="AJ75:AP75" si="187">AJ77-AI77</f>
        <v>94003.200000000012</v>
      </c>
      <c r="AK75" s="24">
        <f t="shared" si="187"/>
        <v>123379.19999999998</v>
      </c>
      <c r="AL75" s="24">
        <f t="shared" si="187"/>
        <v>160745.47200000001</v>
      </c>
      <c r="AM75" s="24">
        <f t="shared" si="187"/>
        <v>208123.08480000007</v>
      </c>
      <c r="AN75" s="24">
        <f t="shared" si="187"/>
        <v>268021.92383999983</v>
      </c>
      <c r="AO75" s="24">
        <f t="shared" si="187"/>
        <v>343555.37510400009</v>
      </c>
      <c r="AP75" s="24">
        <f t="shared" si="187"/>
        <v>438581.32992000016</v>
      </c>
      <c r="AQ75" s="5"/>
      <c r="AR75" s="163"/>
      <c r="AS75" s="163"/>
      <c r="AT75" s="20" t="s">
        <v>57</v>
      </c>
      <c r="AU75" s="24">
        <f>AU77</f>
        <v>39100</v>
      </c>
      <c r="AV75" s="24">
        <f>AV77-AU77</f>
        <v>53039.999999999985</v>
      </c>
      <c r="AW75" s="24">
        <f>AW77-AV77</f>
        <v>70991.999999999985</v>
      </c>
      <c r="AX75" s="24">
        <f t="shared" ref="AX75:BD75" si="188">AX77-AW77</f>
        <v>94003.200000000012</v>
      </c>
      <c r="AY75" s="24">
        <f t="shared" si="188"/>
        <v>123379.19999999998</v>
      </c>
      <c r="AZ75" s="24">
        <f t="shared" si="188"/>
        <v>160745.47200000001</v>
      </c>
      <c r="BA75" s="24">
        <f t="shared" si="188"/>
        <v>208123.08480000007</v>
      </c>
      <c r="BB75" s="24">
        <f t="shared" si="188"/>
        <v>268021.92383999983</v>
      </c>
      <c r="BC75" s="24">
        <f t="shared" si="188"/>
        <v>343555.37510400009</v>
      </c>
      <c r="BD75" s="24">
        <f t="shared" si="188"/>
        <v>438581.32992000016</v>
      </c>
      <c r="BE75" s="5"/>
      <c r="BF75" s="163"/>
      <c r="BG75" s="163"/>
      <c r="BH75" s="20" t="s">
        <v>57</v>
      </c>
      <c r="BI75" s="24">
        <f>BI77</f>
        <v>39100</v>
      </c>
      <c r="BJ75" s="24">
        <f>BJ77-BI77</f>
        <v>53039.999999999985</v>
      </c>
      <c r="BK75" s="24">
        <f>BK77-BJ77</f>
        <v>70991.999999999985</v>
      </c>
      <c r="BL75" s="24">
        <f t="shared" ref="BL75:BR75" si="189">BL77-BK77</f>
        <v>94003.200000000012</v>
      </c>
      <c r="BM75" s="24">
        <f t="shared" si="189"/>
        <v>123379.19999999998</v>
      </c>
      <c r="BN75" s="24">
        <f t="shared" si="189"/>
        <v>160745.47200000001</v>
      </c>
      <c r="BO75" s="24">
        <f t="shared" si="189"/>
        <v>208123.08480000007</v>
      </c>
      <c r="BP75" s="24">
        <f t="shared" si="189"/>
        <v>268021.92383999983</v>
      </c>
      <c r="BQ75" s="24">
        <f t="shared" si="189"/>
        <v>343555.37510400009</v>
      </c>
      <c r="BR75" s="24">
        <f t="shared" si="189"/>
        <v>438581.32992000016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76102.87999999999</v>
      </c>
      <c r="J76" s="24"/>
      <c r="K76" s="24"/>
      <c r="L76" s="24"/>
      <c r="M76" s="24"/>
      <c r="N76" s="24">
        <f>SUM(E75:N75)/10</f>
        <v>179954.1585664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76102.87999999999</v>
      </c>
      <c r="X76" s="24"/>
      <c r="Y76" s="24"/>
      <c r="Z76" s="24"/>
      <c r="AA76" s="24"/>
      <c r="AB76" s="24">
        <f>SUM(S75:AB75)/10</f>
        <v>179954.1585664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76102.87999999999</v>
      </c>
      <c r="AL76" s="24"/>
      <c r="AM76" s="24"/>
      <c r="AN76" s="24"/>
      <c r="AO76" s="24"/>
      <c r="AP76" s="24">
        <f>SUM(AG75:AP75)/10</f>
        <v>179954.1585664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76102.87999999999</v>
      </c>
      <c r="AZ76" s="24"/>
      <c r="BA76" s="24"/>
      <c r="BB76" s="24"/>
      <c r="BC76" s="24"/>
      <c r="BD76" s="24">
        <f>SUM(AU75:BD75)/10</f>
        <v>179954.1585664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76102.87999999999</v>
      </c>
      <c r="BN76" s="24"/>
      <c r="BO76" s="24"/>
      <c r="BP76" s="24"/>
      <c r="BQ76" s="24"/>
      <c r="BR76" s="24">
        <f>SUM(BI75:BR75)/10</f>
        <v>179954.1585664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190">E67*E$16</f>
        <v>39100</v>
      </c>
      <c r="F77" s="25">
        <f t="shared" si="190"/>
        <v>92139.999999999985</v>
      </c>
      <c r="G77" s="25">
        <f t="shared" si="190"/>
        <v>163131.99999999997</v>
      </c>
      <c r="H77" s="25">
        <f t="shared" si="190"/>
        <v>257135.19999999998</v>
      </c>
      <c r="I77" s="25">
        <f t="shared" si="190"/>
        <v>380514.39999999997</v>
      </c>
      <c r="J77" s="25">
        <f t="shared" si="190"/>
        <v>541259.87199999997</v>
      </c>
      <c r="K77" s="25">
        <f t="shared" si="190"/>
        <v>749382.95680000004</v>
      </c>
      <c r="L77" s="25">
        <f t="shared" si="190"/>
        <v>1017404.8806399999</v>
      </c>
      <c r="M77" s="25">
        <f t="shared" si="190"/>
        <v>1360960.255744</v>
      </c>
      <c r="N77" s="25">
        <f t="shared" si="190"/>
        <v>1799541.5856640001</v>
      </c>
      <c r="P77" s="163"/>
      <c r="Q77" s="163"/>
      <c r="R77" s="20" t="s">
        <v>58</v>
      </c>
      <c r="S77" s="25">
        <f t="shared" ref="S77:AB77" si="191">S67*S$16</f>
        <v>39100</v>
      </c>
      <c r="T77" s="25">
        <f t="shared" si="191"/>
        <v>92139.999999999985</v>
      </c>
      <c r="U77" s="25">
        <f t="shared" si="191"/>
        <v>163131.99999999997</v>
      </c>
      <c r="V77" s="25">
        <f t="shared" si="191"/>
        <v>257135.19999999998</v>
      </c>
      <c r="W77" s="25">
        <f t="shared" si="191"/>
        <v>380514.39999999997</v>
      </c>
      <c r="X77" s="25">
        <f t="shared" si="191"/>
        <v>541259.87199999997</v>
      </c>
      <c r="Y77" s="25">
        <f t="shared" si="191"/>
        <v>749382.95680000004</v>
      </c>
      <c r="Z77" s="25">
        <f t="shared" si="191"/>
        <v>1017404.8806399999</v>
      </c>
      <c r="AA77" s="25">
        <f t="shared" si="191"/>
        <v>1360960.255744</v>
      </c>
      <c r="AB77" s="25">
        <f t="shared" si="191"/>
        <v>1799541.5856640001</v>
      </c>
      <c r="AC77" s="5"/>
      <c r="AD77" s="163"/>
      <c r="AE77" s="163"/>
      <c r="AF77" s="20" t="s">
        <v>58</v>
      </c>
      <c r="AG77" s="25">
        <f t="shared" ref="AG77:AP77" si="192">AG67*AG$16</f>
        <v>39100</v>
      </c>
      <c r="AH77" s="25">
        <f t="shared" si="192"/>
        <v>92139.999999999985</v>
      </c>
      <c r="AI77" s="25">
        <f t="shared" si="192"/>
        <v>163131.99999999997</v>
      </c>
      <c r="AJ77" s="25">
        <f t="shared" si="192"/>
        <v>257135.19999999998</v>
      </c>
      <c r="AK77" s="25">
        <f t="shared" si="192"/>
        <v>380514.39999999997</v>
      </c>
      <c r="AL77" s="25">
        <f t="shared" si="192"/>
        <v>541259.87199999997</v>
      </c>
      <c r="AM77" s="25">
        <f t="shared" si="192"/>
        <v>749382.95680000004</v>
      </c>
      <c r="AN77" s="25">
        <f t="shared" si="192"/>
        <v>1017404.8806399999</v>
      </c>
      <c r="AO77" s="25">
        <f t="shared" si="192"/>
        <v>1360960.255744</v>
      </c>
      <c r="AP77" s="25">
        <f t="shared" si="192"/>
        <v>1799541.5856640001</v>
      </c>
      <c r="AQ77" s="5"/>
      <c r="AR77" s="163"/>
      <c r="AS77" s="163"/>
      <c r="AT77" s="20" t="s">
        <v>58</v>
      </c>
      <c r="AU77" s="25">
        <f t="shared" ref="AU77:BD77" si="193">AU67*AU$16</f>
        <v>39100</v>
      </c>
      <c r="AV77" s="25">
        <f t="shared" si="193"/>
        <v>92139.999999999985</v>
      </c>
      <c r="AW77" s="25">
        <f t="shared" si="193"/>
        <v>163131.99999999997</v>
      </c>
      <c r="AX77" s="25">
        <f t="shared" si="193"/>
        <v>257135.19999999998</v>
      </c>
      <c r="AY77" s="25">
        <f t="shared" si="193"/>
        <v>380514.39999999997</v>
      </c>
      <c r="AZ77" s="25">
        <f t="shared" si="193"/>
        <v>541259.87199999997</v>
      </c>
      <c r="BA77" s="25">
        <f t="shared" si="193"/>
        <v>749382.95680000004</v>
      </c>
      <c r="BB77" s="25">
        <f t="shared" si="193"/>
        <v>1017404.8806399999</v>
      </c>
      <c r="BC77" s="25">
        <f t="shared" si="193"/>
        <v>1360960.255744</v>
      </c>
      <c r="BD77" s="25">
        <f t="shared" si="193"/>
        <v>1799541.5856640001</v>
      </c>
      <c r="BE77" s="5"/>
      <c r="BF77" s="163"/>
      <c r="BG77" s="163"/>
      <c r="BH77" s="20" t="s">
        <v>58</v>
      </c>
      <c r="BI77" s="25">
        <f t="shared" ref="BI77:BR77" si="194">BI67*BI$16</f>
        <v>39100</v>
      </c>
      <c r="BJ77" s="25">
        <f t="shared" si="194"/>
        <v>92139.999999999985</v>
      </c>
      <c r="BK77" s="25">
        <f t="shared" si="194"/>
        <v>163131.99999999997</v>
      </c>
      <c r="BL77" s="25">
        <f t="shared" si="194"/>
        <v>257135.19999999998</v>
      </c>
      <c r="BM77" s="25">
        <f t="shared" si="194"/>
        <v>380514.39999999997</v>
      </c>
      <c r="BN77" s="25">
        <f t="shared" si="194"/>
        <v>541259.87199999997</v>
      </c>
      <c r="BO77" s="25">
        <f t="shared" si="194"/>
        <v>749382.95680000004</v>
      </c>
      <c r="BP77" s="25">
        <f t="shared" si="194"/>
        <v>1017404.8806399999</v>
      </c>
      <c r="BQ77" s="25">
        <f t="shared" si="194"/>
        <v>1360960.255744</v>
      </c>
      <c r="BR77" s="25">
        <f t="shared" si="194"/>
        <v>1799541.5856640001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195">E50+E63-E124</f>
        <v>0.18675000000000003</v>
      </c>
      <c r="F78" s="17">
        <f t="shared" si="195"/>
        <v>0.15987500000000004</v>
      </c>
      <c r="G78" s="17">
        <f t="shared" si="195"/>
        <v>0.13747916666666657</v>
      </c>
      <c r="H78" s="17">
        <f t="shared" si="195"/>
        <v>0.11881597222222234</v>
      </c>
      <c r="I78" s="17">
        <f t="shared" si="195"/>
        <v>0.10326331018518513</v>
      </c>
      <c r="J78" s="17">
        <f t="shared" si="195"/>
        <v>9.0302758487654511E-2</v>
      </c>
      <c r="K78" s="17">
        <f t="shared" si="195"/>
        <v>7.9502298739711846E-2</v>
      </c>
      <c r="L78" s="17">
        <f t="shared" si="195"/>
        <v>7.0501915616426547E-2</v>
      </c>
      <c r="M78" s="17">
        <f t="shared" si="195"/>
        <v>6.3001596347021988E-2</v>
      </c>
      <c r="N78" s="17">
        <f t="shared" si="195"/>
        <v>5.6751330289185255E-2</v>
      </c>
      <c r="P78" s="163" t="s">
        <v>18</v>
      </c>
      <c r="Q78" s="165" t="s">
        <v>41</v>
      </c>
      <c r="R78" s="16" t="s">
        <v>55</v>
      </c>
      <c r="S78" s="17">
        <f t="shared" ref="S78:AB78" si="196">S50+S63-S124</f>
        <v>0.20758333333333334</v>
      </c>
      <c r="T78" s="17">
        <f t="shared" si="196"/>
        <v>0.17723611111111115</v>
      </c>
      <c r="U78" s="17">
        <f t="shared" si="196"/>
        <v>0.15194675925925916</v>
      </c>
      <c r="V78" s="17">
        <f t="shared" si="196"/>
        <v>0.13087229938271616</v>
      </c>
      <c r="W78" s="17">
        <f t="shared" si="196"/>
        <v>0.11331024948559666</v>
      </c>
      <c r="X78" s="17">
        <f t="shared" si="196"/>
        <v>9.8675207904664108E-2</v>
      </c>
      <c r="Y78" s="17">
        <f t="shared" si="196"/>
        <v>8.6479339920553178E-2</v>
      </c>
      <c r="Z78" s="17">
        <f t="shared" si="196"/>
        <v>7.6316116600460976E-2</v>
      </c>
      <c r="AA78" s="17">
        <f t="shared" si="196"/>
        <v>6.784676383371735E-2</v>
      </c>
      <c r="AB78" s="17">
        <f t="shared" si="196"/>
        <v>6.0788969861431404E-2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197">AG50+AG63-AG124</f>
        <v>0.22841666666666666</v>
      </c>
      <c r="AH78" s="17">
        <f t="shared" si="197"/>
        <v>0.19459722222222225</v>
      </c>
      <c r="AI78" s="17">
        <f t="shared" si="197"/>
        <v>0.16641435185185174</v>
      </c>
      <c r="AJ78" s="17">
        <f t="shared" si="197"/>
        <v>0.14292862654320998</v>
      </c>
      <c r="AK78" s="17">
        <f t="shared" si="197"/>
        <v>0.12335718878600817</v>
      </c>
      <c r="AL78" s="17">
        <f t="shared" si="197"/>
        <v>0.10704765732167371</v>
      </c>
      <c r="AM78" s="17">
        <f t="shared" si="197"/>
        <v>9.3456381101394509E-2</v>
      </c>
      <c r="AN78" s="17">
        <f t="shared" si="197"/>
        <v>8.2130317584495433E-2</v>
      </c>
      <c r="AO78" s="17">
        <f t="shared" si="197"/>
        <v>7.2691931320412739E-2</v>
      </c>
      <c r="AP78" s="17">
        <f t="shared" si="197"/>
        <v>6.4826609433677546E-2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198">AU50+AU63-AU124</f>
        <v>0.24925000000000003</v>
      </c>
      <c r="AV78" s="17">
        <f t="shared" si="198"/>
        <v>0.21195833333333342</v>
      </c>
      <c r="AW78" s="17">
        <f t="shared" si="198"/>
        <v>0.1808819444444443</v>
      </c>
      <c r="AX78" s="17">
        <f t="shared" si="198"/>
        <v>0.15498495370370383</v>
      </c>
      <c r="AY78" s="17">
        <f t="shared" si="198"/>
        <v>0.13340412808641966</v>
      </c>
      <c r="AZ78" s="17">
        <f t="shared" si="198"/>
        <v>0.1154201067386833</v>
      </c>
      <c r="BA78" s="17">
        <f t="shared" si="198"/>
        <v>0.10043342228223587</v>
      </c>
      <c r="BB78" s="17">
        <f t="shared" si="198"/>
        <v>8.7944518568529889E-2</v>
      </c>
      <c r="BC78" s="17">
        <f t="shared" si="198"/>
        <v>7.7537098807108101E-2</v>
      </c>
      <c r="BD78" s="17">
        <f t="shared" si="198"/>
        <v>6.8864249005923694E-2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199">BI50+BI63-BI124</f>
        <v>0.27008333333333334</v>
      </c>
      <c r="BJ78" s="17">
        <f t="shared" si="199"/>
        <v>0.22931944444444452</v>
      </c>
      <c r="BK78" s="17">
        <f t="shared" si="199"/>
        <v>0.19534953703703692</v>
      </c>
      <c r="BL78" s="17">
        <f t="shared" si="199"/>
        <v>0.16704128086419764</v>
      </c>
      <c r="BM78" s="17">
        <f t="shared" si="199"/>
        <v>0.14345106738683122</v>
      </c>
      <c r="BN78" s="17">
        <f t="shared" si="199"/>
        <v>0.12379255615569293</v>
      </c>
      <c r="BO78" s="17">
        <f t="shared" si="199"/>
        <v>0.10741046346307717</v>
      </c>
      <c r="BP78" s="17">
        <f t="shared" si="199"/>
        <v>9.3758719552564318E-2</v>
      </c>
      <c r="BQ78" s="17">
        <f t="shared" si="199"/>
        <v>8.2382266293803463E-2</v>
      </c>
      <c r="BR78" s="17">
        <f t="shared" si="199"/>
        <v>7.2901888578169816E-2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0.1412366898148148</v>
      </c>
      <c r="J79" s="17"/>
      <c r="K79" s="17"/>
      <c r="L79" s="17"/>
      <c r="M79" s="17"/>
      <c r="N79" s="18">
        <f>SUM(E78:N78)/10</f>
        <v>0.10662433485540743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0.15618975051440329</v>
      </c>
      <c r="X79" s="17"/>
      <c r="Y79" s="17"/>
      <c r="Z79" s="17"/>
      <c r="AA79" s="17"/>
      <c r="AB79" s="18">
        <f>SUM(S78:AB78)/10</f>
        <v>0.11710551506928432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0.17114281121399177</v>
      </c>
      <c r="AL79" s="17"/>
      <c r="AM79" s="17"/>
      <c r="AN79" s="17"/>
      <c r="AO79" s="17"/>
      <c r="AP79" s="18">
        <f>SUM(AG78:AP78)/10</f>
        <v>0.12758669528316127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0.18609587191358024</v>
      </c>
      <c r="AZ79" s="17"/>
      <c r="BA79" s="17"/>
      <c r="BB79" s="17"/>
      <c r="BC79" s="17"/>
      <c r="BD79" s="18">
        <f>SUM(AU78:BD78)/10</f>
        <v>0.13806787549703819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0.20104893261316875</v>
      </c>
      <c r="BN79" s="17"/>
      <c r="BO79" s="17"/>
      <c r="BP79" s="17"/>
      <c r="BQ79" s="17"/>
      <c r="BR79" s="18">
        <f>SUM(BI78:BR78)/10</f>
        <v>0.14854905571091515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200">E52+E65-E126</f>
        <v>0.18675000000000003</v>
      </c>
      <c r="F80" s="17">
        <f t="shared" si="200"/>
        <v>0.34662500000000007</v>
      </c>
      <c r="G80" s="17">
        <f t="shared" si="200"/>
        <v>0.48410416666666645</v>
      </c>
      <c r="H80" s="17">
        <f t="shared" si="200"/>
        <v>0.60292013888888929</v>
      </c>
      <c r="I80" s="17">
        <f t="shared" si="200"/>
        <v>0.70618344907407371</v>
      </c>
      <c r="J80" s="17">
        <f t="shared" si="200"/>
        <v>0.79648620756172972</v>
      </c>
      <c r="K80" s="17">
        <f t="shared" si="200"/>
        <v>0.87598850630143987</v>
      </c>
      <c r="L80" s="17">
        <f t="shared" si="200"/>
        <v>0.94649042191786636</v>
      </c>
      <c r="M80" s="17">
        <f t="shared" si="200"/>
        <v>1.0094920182648865</v>
      </c>
      <c r="N80" s="17">
        <f t="shared" si="200"/>
        <v>1.0662433485540761</v>
      </c>
      <c r="P80" s="163"/>
      <c r="Q80" s="165"/>
      <c r="R80" s="16" t="s">
        <v>53</v>
      </c>
      <c r="S80" s="17">
        <f t="shared" ref="S80:AB80" si="201">S52+S65-S126</f>
        <v>0.20758333333333334</v>
      </c>
      <c r="T80" s="17">
        <f t="shared" si="201"/>
        <v>0.38481944444444449</v>
      </c>
      <c r="U80" s="17">
        <f t="shared" si="201"/>
        <v>0.53676620370370343</v>
      </c>
      <c r="V80" s="17">
        <f t="shared" si="201"/>
        <v>0.66763850308642014</v>
      </c>
      <c r="W80" s="17">
        <f t="shared" si="201"/>
        <v>0.78094875257201624</v>
      </c>
      <c r="X80" s="17">
        <f t="shared" si="201"/>
        <v>0.87962396047668168</v>
      </c>
      <c r="Y80" s="17">
        <f t="shared" si="201"/>
        <v>0.96610330039723324</v>
      </c>
      <c r="Z80" s="17">
        <f t="shared" si="201"/>
        <v>1.0424194169976939</v>
      </c>
      <c r="AA80" s="17">
        <f t="shared" si="201"/>
        <v>1.11026618083141</v>
      </c>
      <c r="AB80" s="17">
        <f t="shared" si="201"/>
        <v>1.1710551506928453</v>
      </c>
      <c r="AC80" s="5"/>
      <c r="AD80" s="163"/>
      <c r="AE80" s="165"/>
      <c r="AF80" s="16" t="s">
        <v>53</v>
      </c>
      <c r="AG80" s="17">
        <f t="shared" ref="AG80:AP80" si="202">AG52+AG65-AG126</f>
        <v>0.22841666666666666</v>
      </c>
      <c r="AH80" s="17">
        <f t="shared" si="202"/>
        <v>0.42301388888888891</v>
      </c>
      <c r="AI80" s="17">
        <f t="shared" si="202"/>
        <v>0.58942824074074052</v>
      </c>
      <c r="AJ80" s="17">
        <f t="shared" si="202"/>
        <v>0.732356867283951</v>
      </c>
      <c r="AK80" s="17">
        <f t="shared" si="202"/>
        <v>0.85571405606995854</v>
      </c>
      <c r="AL80" s="17">
        <f t="shared" si="202"/>
        <v>0.96276171339163341</v>
      </c>
      <c r="AM80" s="17">
        <f t="shared" si="202"/>
        <v>1.0562180944930264</v>
      </c>
      <c r="AN80" s="17">
        <f t="shared" si="202"/>
        <v>1.138348412077522</v>
      </c>
      <c r="AO80" s="17">
        <f t="shared" si="202"/>
        <v>1.2110403433979333</v>
      </c>
      <c r="AP80" s="17">
        <f t="shared" si="202"/>
        <v>1.2758669528316144</v>
      </c>
      <c r="AQ80" s="5"/>
      <c r="AR80" s="163"/>
      <c r="AS80" s="165"/>
      <c r="AT80" s="16" t="s">
        <v>53</v>
      </c>
      <c r="AU80" s="17">
        <f t="shared" ref="AU80:BD80" si="203">AU52+AU65-AU126</f>
        <v>0.24925000000000003</v>
      </c>
      <c r="AV80" s="17">
        <f t="shared" si="203"/>
        <v>0.46120833333333344</v>
      </c>
      <c r="AW80" s="17">
        <f t="shared" si="203"/>
        <v>0.6420902777777775</v>
      </c>
      <c r="AX80" s="17">
        <f t="shared" si="203"/>
        <v>0.79707523148148185</v>
      </c>
      <c r="AY80" s="17">
        <f t="shared" si="203"/>
        <v>0.93047935956790062</v>
      </c>
      <c r="AZ80" s="17">
        <f t="shared" si="203"/>
        <v>1.0458994663065853</v>
      </c>
      <c r="BA80" s="17">
        <f t="shared" si="203"/>
        <v>1.14633288858882</v>
      </c>
      <c r="BB80" s="17">
        <f t="shared" si="203"/>
        <v>1.2342774071573497</v>
      </c>
      <c r="BC80" s="17">
        <f t="shared" si="203"/>
        <v>1.3118145059644564</v>
      </c>
      <c r="BD80" s="17">
        <f t="shared" si="203"/>
        <v>1.3806787549703834</v>
      </c>
      <c r="BE80" s="5"/>
      <c r="BF80" s="163"/>
      <c r="BG80" s="165"/>
      <c r="BH80" s="16" t="s">
        <v>53</v>
      </c>
      <c r="BI80" s="17">
        <f t="shared" ref="BI80:BR80" si="204">BI52+BI65-BI126</f>
        <v>0.2700833333333334</v>
      </c>
      <c r="BJ80" s="17">
        <f t="shared" si="204"/>
        <v>0.49940277777777786</v>
      </c>
      <c r="BK80" s="17">
        <f t="shared" si="204"/>
        <v>0.6947523148148147</v>
      </c>
      <c r="BL80" s="17">
        <f t="shared" si="204"/>
        <v>0.8617935956790127</v>
      </c>
      <c r="BM80" s="17">
        <f t="shared" si="204"/>
        <v>1.0052446630658434</v>
      </c>
      <c r="BN80" s="17">
        <f t="shared" si="204"/>
        <v>1.1290372192215377</v>
      </c>
      <c r="BO80" s="17">
        <f t="shared" si="204"/>
        <v>1.2364476826846134</v>
      </c>
      <c r="BP80" s="17">
        <f t="shared" si="204"/>
        <v>1.3302064022371773</v>
      </c>
      <c r="BQ80" s="17">
        <f t="shared" si="204"/>
        <v>1.4125886685309799</v>
      </c>
      <c r="BR80" s="17">
        <f t="shared" si="204"/>
        <v>1.4854905571091523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1.8675000000000002</v>
      </c>
      <c r="F81" s="21">
        <f t="shared" ref="F81:N81" si="205">10*F78</f>
        <v>1.5987500000000003</v>
      </c>
      <c r="G81" s="21">
        <f t="shared" si="205"/>
        <v>1.3747916666666657</v>
      </c>
      <c r="H81" s="21">
        <f t="shared" si="205"/>
        <v>1.1881597222222235</v>
      </c>
      <c r="I81" s="21">
        <f t="shared" si="205"/>
        <v>1.0326331018518513</v>
      </c>
      <c r="J81" s="21">
        <f t="shared" si="205"/>
        <v>0.90302758487654511</v>
      </c>
      <c r="K81" s="21">
        <f t="shared" si="205"/>
        <v>0.79502298739711841</v>
      </c>
      <c r="L81" s="21">
        <f t="shared" si="205"/>
        <v>0.70501915616426547</v>
      </c>
      <c r="M81" s="21">
        <f t="shared" si="205"/>
        <v>0.63001596347021982</v>
      </c>
      <c r="N81" s="21">
        <f t="shared" si="205"/>
        <v>0.56751330289185253</v>
      </c>
      <c r="P81" s="163"/>
      <c r="Q81" s="163"/>
      <c r="R81" s="20" t="s">
        <v>57</v>
      </c>
      <c r="S81" s="21">
        <f>10*S78</f>
        <v>2.0758333333333336</v>
      </c>
      <c r="T81" s="21">
        <f t="shared" ref="T81:AB81" si="206">10*T78</f>
        <v>1.7723611111111115</v>
      </c>
      <c r="U81" s="21">
        <f t="shared" si="206"/>
        <v>1.5194675925925916</v>
      </c>
      <c r="V81" s="21">
        <f t="shared" si="206"/>
        <v>1.3087229938271616</v>
      </c>
      <c r="W81" s="21">
        <f t="shared" si="206"/>
        <v>1.1331024948559667</v>
      </c>
      <c r="X81" s="21">
        <f t="shared" si="206"/>
        <v>0.98675207904664108</v>
      </c>
      <c r="Y81" s="21">
        <f t="shared" si="206"/>
        <v>0.86479339920553178</v>
      </c>
      <c r="Z81" s="21">
        <f t="shared" si="206"/>
        <v>0.76316116600460981</v>
      </c>
      <c r="AA81" s="21">
        <f t="shared" si="206"/>
        <v>0.6784676383371735</v>
      </c>
      <c r="AB81" s="21">
        <f t="shared" si="206"/>
        <v>0.60788969861431408</v>
      </c>
      <c r="AC81" s="5"/>
      <c r="AD81" s="163"/>
      <c r="AE81" s="163"/>
      <c r="AF81" s="20" t="s">
        <v>57</v>
      </c>
      <c r="AG81" s="21">
        <f>10*AG78</f>
        <v>2.2841666666666667</v>
      </c>
      <c r="AH81" s="21">
        <f t="shared" ref="AH81:AP81" si="207">10*AH78</f>
        <v>1.9459722222222227</v>
      </c>
      <c r="AI81" s="21">
        <f t="shared" si="207"/>
        <v>1.6641435185185174</v>
      </c>
      <c r="AJ81" s="21">
        <f t="shared" si="207"/>
        <v>1.4292862654320997</v>
      </c>
      <c r="AK81" s="21">
        <f t="shared" si="207"/>
        <v>1.2335718878600817</v>
      </c>
      <c r="AL81" s="21">
        <f t="shared" si="207"/>
        <v>1.0704765732167369</v>
      </c>
      <c r="AM81" s="21">
        <f t="shared" si="207"/>
        <v>0.93456381101394514</v>
      </c>
      <c r="AN81" s="21">
        <f t="shared" si="207"/>
        <v>0.82130317584495427</v>
      </c>
      <c r="AO81" s="21">
        <f t="shared" si="207"/>
        <v>0.72691931320412739</v>
      </c>
      <c r="AP81" s="21">
        <f t="shared" si="207"/>
        <v>0.64826609433677551</v>
      </c>
      <c r="AQ81" s="5"/>
      <c r="AR81" s="163"/>
      <c r="AS81" s="163"/>
      <c r="AT81" s="20" t="s">
        <v>57</v>
      </c>
      <c r="AU81" s="21">
        <f>10*AU78</f>
        <v>2.4925000000000002</v>
      </c>
      <c r="AV81" s="21">
        <f t="shared" ref="AV81:BD81" si="208">10*AV78</f>
        <v>2.1195833333333343</v>
      </c>
      <c r="AW81" s="21">
        <f t="shared" si="208"/>
        <v>1.808819444444443</v>
      </c>
      <c r="AX81" s="21">
        <f t="shared" si="208"/>
        <v>1.5498495370370382</v>
      </c>
      <c r="AY81" s="21">
        <f t="shared" si="208"/>
        <v>1.3340412808641966</v>
      </c>
      <c r="AZ81" s="21">
        <f t="shared" si="208"/>
        <v>1.154201067386833</v>
      </c>
      <c r="BA81" s="21">
        <f t="shared" si="208"/>
        <v>1.0043342228223586</v>
      </c>
      <c r="BB81" s="21">
        <f t="shared" si="208"/>
        <v>0.87944518568529895</v>
      </c>
      <c r="BC81" s="21">
        <f t="shared" si="208"/>
        <v>0.77537098807108107</v>
      </c>
      <c r="BD81" s="21">
        <f t="shared" si="208"/>
        <v>0.68864249005923694</v>
      </c>
      <c r="BE81" s="5"/>
      <c r="BF81" s="163"/>
      <c r="BG81" s="163"/>
      <c r="BH81" s="20" t="s">
        <v>57</v>
      </c>
      <c r="BI81" s="21">
        <f>10*BI78</f>
        <v>2.7008333333333336</v>
      </c>
      <c r="BJ81" s="21">
        <f t="shared" ref="BJ81:BR81" si="209">10*BJ78</f>
        <v>2.2931944444444454</v>
      </c>
      <c r="BK81" s="21">
        <f t="shared" si="209"/>
        <v>1.9534953703703692</v>
      </c>
      <c r="BL81" s="21">
        <f t="shared" si="209"/>
        <v>1.6704128086419765</v>
      </c>
      <c r="BM81" s="21">
        <f t="shared" si="209"/>
        <v>1.4345106738683122</v>
      </c>
      <c r="BN81" s="21">
        <f t="shared" si="209"/>
        <v>1.2379255615569293</v>
      </c>
      <c r="BO81" s="21">
        <f t="shared" si="209"/>
        <v>1.0741046346307717</v>
      </c>
      <c r="BP81" s="21">
        <f t="shared" si="209"/>
        <v>0.93758719552564318</v>
      </c>
      <c r="BQ81" s="21">
        <f t="shared" si="209"/>
        <v>0.82382266293803463</v>
      </c>
      <c r="BR81" s="21">
        <f t="shared" si="209"/>
        <v>0.72901888578169816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1.8675000000000002</v>
      </c>
      <c r="F82" s="21">
        <f>10*F80</f>
        <v>3.4662500000000005</v>
      </c>
      <c r="G82" s="21">
        <f>10*G80</f>
        <v>4.8410416666666647</v>
      </c>
      <c r="H82" s="21">
        <f t="shared" ref="H82:N82" si="210">10*H80</f>
        <v>6.0292013888888931</v>
      </c>
      <c r="I82" s="21">
        <f t="shared" si="210"/>
        <v>7.0618344907407371</v>
      </c>
      <c r="J82" s="21">
        <f t="shared" si="210"/>
        <v>7.9648620756172974</v>
      </c>
      <c r="K82" s="21">
        <f t="shared" si="210"/>
        <v>8.7598850630143978</v>
      </c>
      <c r="L82" s="21">
        <f t="shared" si="210"/>
        <v>9.4649042191786634</v>
      </c>
      <c r="M82" s="21">
        <f t="shared" si="210"/>
        <v>10.094920182648865</v>
      </c>
      <c r="N82" s="21">
        <f t="shared" si="210"/>
        <v>10.662433485540761</v>
      </c>
      <c r="P82" s="163"/>
      <c r="Q82" s="163"/>
      <c r="R82" s="20" t="s">
        <v>58</v>
      </c>
      <c r="S82" s="21">
        <f>10*S80</f>
        <v>2.0758333333333336</v>
      </c>
      <c r="T82" s="21">
        <f>10*T80</f>
        <v>3.8481944444444451</v>
      </c>
      <c r="U82" s="21">
        <f>10*U80</f>
        <v>5.367662037037034</v>
      </c>
      <c r="V82" s="21">
        <f t="shared" ref="V82:AB82" si="211">10*V80</f>
        <v>6.6763850308642017</v>
      </c>
      <c r="W82" s="21">
        <f t="shared" si="211"/>
        <v>7.8094875257201624</v>
      </c>
      <c r="X82" s="21">
        <f t="shared" si="211"/>
        <v>8.7962396047668161</v>
      </c>
      <c r="Y82" s="21">
        <f t="shared" si="211"/>
        <v>9.6610330039723316</v>
      </c>
      <c r="Z82" s="21">
        <f t="shared" si="211"/>
        <v>10.424194169976939</v>
      </c>
      <c r="AA82" s="21">
        <f t="shared" si="211"/>
        <v>11.1026618083141</v>
      </c>
      <c r="AB82" s="21">
        <f t="shared" si="211"/>
        <v>11.710551506928454</v>
      </c>
      <c r="AC82" s="5"/>
      <c r="AD82" s="163"/>
      <c r="AE82" s="163"/>
      <c r="AF82" s="20" t="s">
        <v>58</v>
      </c>
      <c r="AG82" s="21">
        <f>10*AG80</f>
        <v>2.2841666666666667</v>
      </c>
      <c r="AH82" s="21">
        <f>10*AH80</f>
        <v>4.2301388888888889</v>
      </c>
      <c r="AI82" s="21">
        <f>10*AI80</f>
        <v>5.8942824074074052</v>
      </c>
      <c r="AJ82" s="21">
        <f t="shared" ref="AJ82:AP82" si="212">10*AJ80</f>
        <v>7.3235686728395102</v>
      </c>
      <c r="AK82" s="21">
        <f t="shared" si="212"/>
        <v>8.557140560699585</v>
      </c>
      <c r="AL82" s="21">
        <f t="shared" si="212"/>
        <v>9.6276171339163348</v>
      </c>
      <c r="AM82" s="21">
        <f t="shared" si="212"/>
        <v>10.562180944930263</v>
      </c>
      <c r="AN82" s="21">
        <f t="shared" si="212"/>
        <v>11.38348412077522</v>
      </c>
      <c r="AO82" s="21">
        <f t="shared" si="212"/>
        <v>12.110403433979332</v>
      </c>
      <c r="AP82" s="21">
        <f t="shared" si="212"/>
        <v>12.758669528316144</v>
      </c>
      <c r="AQ82" s="5"/>
      <c r="AR82" s="163"/>
      <c r="AS82" s="163"/>
      <c r="AT82" s="20" t="s">
        <v>58</v>
      </c>
      <c r="AU82" s="21">
        <f>10*AU80</f>
        <v>2.4925000000000002</v>
      </c>
      <c r="AV82" s="21">
        <f>10*AV80</f>
        <v>4.6120833333333344</v>
      </c>
      <c r="AW82" s="21">
        <f>10*AW80</f>
        <v>6.4209027777777745</v>
      </c>
      <c r="AX82" s="21">
        <f t="shared" ref="AX82:BD82" si="213">10*AX80</f>
        <v>7.9707523148148187</v>
      </c>
      <c r="AY82" s="21">
        <f t="shared" si="213"/>
        <v>9.3047935956790067</v>
      </c>
      <c r="AZ82" s="21">
        <f t="shared" si="213"/>
        <v>10.458994663065852</v>
      </c>
      <c r="BA82" s="21">
        <f t="shared" si="213"/>
        <v>11.463328885888199</v>
      </c>
      <c r="BB82" s="21">
        <f t="shared" si="213"/>
        <v>12.342774071573498</v>
      </c>
      <c r="BC82" s="21">
        <f t="shared" si="213"/>
        <v>13.118145059644563</v>
      </c>
      <c r="BD82" s="21">
        <f t="shared" si="213"/>
        <v>13.806787549703834</v>
      </c>
      <c r="BE82" s="5"/>
      <c r="BF82" s="163"/>
      <c r="BG82" s="163"/>
      <c r="BH82" s="20" t="s">
        <v>58</v>
      </c>
      <c r="BI82" s="21">
        <f>10*BI80</f>
        <v>2.7008333333333341</v>
      </c>
      <c r="BJ82" s="21">
        <f>10*BJ80</f>
        <v>4.9940277777777791</v>
      </c>
      <c r="BK82" s="21">
        <f>10*BK80</f>
        <v>6.9475231481481465</v>
      </c>
      <c r="BL82" s="21">
        <f t="shared" ref="BL82:BR82" si="214">10*BL80</f>
        <v>8.6179359567901272</v>
      </c>
      <c r="BM82" s="21">
        <f t="shared" si="214"/>
        <v>10.052446630658434</v>
      </c>
      <c r="BN82" s="21">
        <f t="shared" si="214"/>
        <v>11.290372192215376</v>
      </c>
      <c r="BO82" s="21">
        <f t="shared" si="214"/>
        <v>12.364476826846133</v>
      </c>
      <c r="BP82" s="21">
        <f t="shared" si="214"/>
        <v>13.302064022371773</v>
      </c>
      <c r="BQ82" s="21">
        <f t="shared" si="214"/>
        <v>14.125886685309798</v>
      </c>
      <c r="BR82" s="21">
        <f t="shared" si="214"/>
        <v>14.854905571091523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215">E55+E68-E129</f>
        <v>0.22410000000000005</v>
      </c>
      <c r="F83" s="17">
        <f t="shared" si="215"/>
        <v>0.23022000000000006</v>
      </c>
      <c r="G83" s="17">
        <f t="shared" si="215"/>
        <v>0.23756399999999986</v>
      </c>
      <c r="H83" s="17">
        <f t="shared" si="215"/>
        <v>0.24637680000000026</v>
      </c>
      <c r="I83" s="17">
        <f t="shared" si="215"/>
        <v>0.25695215999999987</v>
      </c>
      <c r="J83" s="17">
        <f t="shared" si="215"/>
        <v>0.26964259200000062</v>
      </c>
      <c r="K83" s="17">
        <f t="shared" si="215"/>
        <v>0.28487111039999968</v>
      </c>
      <c r="L83" s="17">
        <f t="shared" si="215"/>
        <v>0.30314533247999975</v>
      </c>
      <c r="M83" s="17">
        <f t="shared" si="215"/>
        <v>0.32507439897599888</v>
      </c>
      <c r="N83" s="17">
        <f t="shared" si="215"/>
        <v>0.35138927877120063</v>
      </c>
      <c r="P83" s="163"/>
      <c r="Q83" s="171" t="s">
        <v>45</v>
      </c>
      <c r="R83" s="16" t="s">
        <v>55</v>
      </c>
      <c r="S83" s="17">
        <f t="shared" ref="S83:AB83" si="216">S55+S68-S129</f>
        <v>0.24910000000000002</v>
      </c>
      <c r="T83" s="17">
        <f t="shared" si="216"/>
        <v>0.25522000000000011</v>
      </c>
      <c r="U83" s="17">
        <f t="shared" si="216"/>
        <v>0.26256399999999991</v>
      </c>
      <c r="V83" s="17">
        <f t="shared" si="216"/>
        <v>0.2713768000000002</v>
      </c>
      <c r="W83" s="17">
        <f t="shared" si="216"/>
        <v>0.2819521599999999</v>
      </c>
      <c r="X83" s="17">
        <f t="shared" si="216"/>
        <v>0.29464259200000065</v>
      </c>
      <c r="Y83" s="17">
        <f t="shared" si="216"/>
        <v>0.30987111039999971</v>
      </c>
      <c r="Z83" s="17">
        <f t="shared" si="216"/>
        <v>0.32814533247999966</v>
      </c>
      <c r="AA83" s="17">
        <f t="shared" si="216"/>
        <v>0.3500743989759989</v>
      </c>
      <c r="AB83" s="17">
        <f t="shared" si="216"/>
        <v>0.37638927877120054</v>
      </c>
      <c r="AC83" s="5"/>
      <c r="AD83" s="163"/>
      <c r="AE83" s="171" t="s">
        <v>45</v>
      </c>
      <c r="AF83" s="16" t="s">
        <v>55</v>
      </c>
      <c r="AG83" s="17">
        <f t="shared" ref="AG83:AP83" si="217">AG55+AG68-AG129</f>
        <v>0.27410000000000001</v>
      </c>
      <c r="AH83" s="17">
        <f t="shared" si="217"/>
        <v>0.28022000000000002</v>
      </c>
      <c r="AI83" s="17">
        <f t="shared" si="217"/>
        <v>0.28756399999999982</v>
      </c>
      <c r="AJ83" s="17">
        <f t="shared" si="217"/>
        <v>0.29637680000000022</v>
      </c>
      <c r="AK83" s="17">
        <f t="shared" si="217"/>
        <v>0.30695215999999981</v>
      </c>
      <c r="AL83" s="17">
        <f t="shared" si="217"/>
        <v>0.31964259200000056</v>
      </c>
      <c r="AM83" s="17">
        <f t="shared" si="217"/>
        <v>0.33487111039999973</v>
      </c>
      <c r="AN83" s="17">
        <f t="shared" si="217"/>
        <v>0.35314533247999969</v>
      </c>
      <c r="AO83" s="17">
        <f t="shared" si="217"/>
        <v>0.37507439897599903</v>
      </c>
      <c r="AP83" s="17">
        <f t="shared" si="217"/>
        <v>0.40138927877120067</v>
      </c>
      <c r="AQ83" s="5"/>
      <c r="AR83" s="163"/>
      <c r="AS83" s="171" t="s">
        <v>45</v>
      </c>
      <c r="AT83" s="16" t="s">
        <v>55</v>
      </c>
      <c r="AU83" s="17">
        <f t="shared" ref="AU83:BD83" si="218">AU55+AU68-AU129</f>
        <v>0.29910000000000003</v>
      </c>
      <c r="AV83" s="17">
        <f t="shared" si="218"/>
        <v>0.30522000000000016</v>
      </c>
      <c r="AW83" s="17">
        <f t="shared" si="218"/>
        <v>0.31256399999999984</v>
      </c>
      <c r="AX83" s="17">
        <f t="shared" si="218"/>
        <v>0.32137680000000024</v>
      </c>
      <c r="AY83" s="17">
        <f t="shared" si="218"/>
        <v>0.33195215999999983</v>
      </c>
      <c r="AZ83" s="17">
        <f t="shared" si="218"/>
        <v>0.34464259200000058</v>
      </c>
      <c r="BA83" s="17">
        <f t="shared" si="218"/>
        <v>0.35987111039999964</v>
      </c>
      <c r="BB83" s="17">
        <f t="shared" si="218"/>
        <v>0.3781453324799996</v>
      </c>
      <c r="BC83" s="17">
        <f t="shared" si="218"/>
        <v>0.40007439897599895</v>
      </c>
      <c r="BD83" s="17">
        <f t="shared" si="218"/>
        <v>0.4263892787712007</v>
      </c>
      <c r="BE83" s="5"/>
      <c r="BF83" s="163"/>
      <c r="BG83" s="171" t="s">
        <v>45</v>
      </c>
      <c r="BH83" s="16" t="s">
        <v>55</v>
      </c>
      <c r="BI83" s="17">
        <f t="shared" ref="BI83:BR83" si="219">BI55+BI68-BI129</f>
        <v>0.32410000000000005</v>
      </c>
      <c r="BJ83" s="17">
        <f t="shared" si="219"/>
        <v>0.33022000000000018</v>
      </c>
      <c r="BK83" s="17">
        <f t="shared" si="219"/>
        <v>0.33756399999999975</v>
      </c>
      <c r="BL83" s="17">
        <f t="shared" si="219"/>
        <v>0.34637680000000026</v>
      </c>
      <c r="BM83" s="17">
        <f t="shared" si="219"/>
        <v>0.35695215999999974</v>
      </c>
      <c r="BN83" s="17">
        <f t="shared" si="219"/>
        <v>0.3696425920000006</v>
      </c>
      <c r="BO83" s="17">
        <f t="shared" si="219"/>
        <v>0.38487111039999966</v>
      </c>
      <c r="BP83" s="17">
        <f t="shared" si="219"/>
        <v>0.40314533247999973</v>
      </c>
      <c r="BQ83" s="17">
        <f t="shared" si="219"/>
        <v>0.42507439897599897</v>
      </c>
      <c r="BR83" s="17">
        <f t="shared" si="219"/>
        <v>0.45138927877120061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0.23904259200000003</v>
      </c>
      <c r="J84" s="18"/>
      <c r="K84" s="18"/>
      <c r="L84" s="18"/>
      <c r="M84" s="18"/>
      <c r="N84" s="18">
        <f>SUM(E83:N83)/10</f>
        <v>0.27293356726271994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0.26404259200000002</v>
      </c>
      <c r="X84" s="18"/>
      <c r="Y84" s="18"/>
      <c r="Z84" s="18"/>
      <c r="AA84" s="18"/>
      <c r="AB84" s="18">
        <f>SUM(S83:AB83)/10</f>
        <v>0.29793356726271991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0.28904259199999999</v>
      </c>
      <c r="AL84" s="18"/>
      <c r="AM84" s="18"/>
      <c r="AN84" s="18"/>
      <c r="AO84" s="18"/>
      <c r="AP84" s="18">
        <f>SUM(AG83:AP83)/10</f>
        <v>0.32293356726271993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0.31404259200000001</v>
      </c>
      <c r="AZ84" s="18"/>
      <c r="BA84" s="18"/>
      <c r="BB84" s="18"/>
      <c r="BC84" s="18"/>
      <c r="BD84" s="18">
        <f>SUM(AU83:BD83)/10</f>
        <v>0.3479335672627199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0.33904259200000003</v>
      </c>
      <c r="BN84" s="18"/>
      <c r="BO84" s="18"/>
      <c r="BP84" s="18"/>
      <c r="BQ84" s="18"/>
      <c r="BR84" s="18">
        <f>SUM(BI83:BR83)/10</f>
        <v>0.37293356726271998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220">E81*E$16</f>
        <v>224100.00000000003</v>
      </c>
      <c r="F85" s="23">
        <f t="shared" si="220"/>
        <v>230220.00000000006</v>
      </c>
      <c r="G85" s="23">
        <f t="shared" si="220"/>
        <v>237563.99999999985</v>
      </c>
      <c r="H85" s="23">
        <f t="shared" si="220"/>
        <v>246376.80000000028</v>
      </c>
      <c r="I85" s="23">
        <f t="shared" si="220"/>
        <v>256952.15999999986</v>
      </c>
      <c r="J85" s="23">
        <f t="shared" si="220"/>
        <v>269642.59200000059</v>
      </c>
      <c r="K85" s="23">
        <f t="shared" si="220"/>
        <v>284871.11039999966</v>
      </c>
      <c r="L85" s="23">
        <f t="shared" si="220"/>
        <v>303145.33247999969</v>
      </c>
      <c r="M85" s="23">
        <f t="shared" si="220"/>
        <v>325074.39897599898</v>
      </c>
      <c r="N85" s="23">
        <f t="shared" si="220"/>
        <v>351389.27877120062</v>
      </c>
      <c r="P85" s="163"/>
      <c r="Q85" s="163"/>
      <c r="R85" s="20" t="s">
        <v>57</v>
      </c>
      <c r="S85" s="23">
        <f t="shared" ref="S85:AB85" si="221">S81*S$16</f>
        <v>249100.00000000003</v>
      </c>
      <c r="T85" s="23">
        <f t="shared" si="221"/>
        <v>255220.00000000006</v>
      </c>
      <c r="U85" s="23">
        <f t="shared" si="221"/>
        <v>262563.99999999983</v>
      </c>
      <c r="V85" s="23">
        <f t="shared" si="221"/>
        <v>271376.80000000022</v>
      </c>
      <c r="W85" s="23">
        <f t="shared" si="221"/>
        <v>281952.15999999992</v>
      </c>
      <c r="X85" s="23">
        <f t="shared" si="221"/>
        <v>294642.59200000059</v>
      </c>
      <c r="Y85" s="23">
        <f t="shared" si="221"/>
        <v>309871.11039999971</v>
      </c>
      <c r="Z85" s="23">
        <f t="shared" si="221"/>
        <v>328145.33247999969</v>
      </c>
      <c r="AA85" s="23">
        <f t="shared" si="221"/>
        <v>350074.39897599898</v>
      </c>
      <c r="AB85" s="23">
        <f t="shared" si="221"/>
        <v>376389.27877120068</v>
      </c>
      <c r="AC85" s="5"/>
      <c r="AD85" s="163"/>
      <c r="AE85" s="163"/>
      <c r="AF85" s="20" t="s">
        <v>57</v>
      </c>
      <c r="AG85" s="23">
        <f t="shared" ref="AG85:AP85" si="222">AG81*AG$16</f>
        <v>274100</v>
      </c>
      <c r="AH85" s="23">
        <f t="shared" si="222"/>
        <v>280220.00000000006</v>
      </c>
      <c r="AI85" s="23">
        <f t="shared" si="222"/>
        <v>287563.99999999983</v>
      </c>
      <c r="AJ85" s="23">
        <f t="shared" si="222"/>
        <v>296376.80000000016</v>
      </c>
      <c r="AK85" s="23">
        <f t="shared" si="222"/>
        <v>306952.15999999986</v>
      </c>
      <c r="AL85" s="23">
        <f t="shared" si="222"/>
        <v>319642.59200000053</v>
      </c>
      <c r="AM85" s="23">
        <f t="shared" si="222"/>
        <v>334871.11039999971</v>
      </c>
      <c r="AN85" s="23">
        <f t="shared" si="222"/>
        <v>353145.33247999969</v>
      </c>
      <c r="AO85" s="23">
        <f t="shared" si="222"/>
        <v>375074.39897599904</v>
      </c>
      <c r="AP85" s="23">
        <f t="shared" si="222"/>
        <v>401389.27877120068</v>
      </c>
      <c r="AQ85" s="5"/>
      <c r="AR85" s="163"/>
      <c r="AS85" s="163"/>
      <c r="AT85" s="20" t="s">
        <v>57</v>
      </c>
      <c r="AU85" s="23">
        <f t="shared" ref="AU85:BD85" si="223">AU81*AU$16</f>
        <v>299100</v>
      </c>
      <c r="AV85" s="23">
        <f t="shared" si="223"/>
        <v>305220.00000000012</v>
      </c>
      <c r="AW85" s="23">
        <f t="shared" si="223"/>
        <v>312563.99999999977</v>
      </c>
      <c r="AX85" s="23">
        <f t="shared" si="223"/>
        <v>321376.80000000022</v>
      </c>
      <c r="AY85" s="23">
        <f t="shared" si="223"/>
        <v>331952.15999999974</v>
      </c>
      <c r="AZ85" s="23">
        <f t="shared" si="223"/>
        <v>344642.59200000053</v>
      </c>
      <c r="BA85" s="23">
        <f t="shared" si="223"/>
        <v>359871.11039999971</v>
      </c>
      <c r="BB85" s="23">
        <f t="shared" si="223"/>
        <v>378145.33247999975</v>
      </c>
      <c r="BC85" s="23">
        <f t="shared" si="223"/>
        <v>400074.39897599904</v>
      </c>
      <c r="BD85" s="23">
        <f t="shared" si="223"/>
        <v>426389.27877120068</v>
      </c>
      <c r="BE85" s="5"/>
      <c r="BF85" s="163"/>
      <c r="BG85" s="163"/>
      <c r="BH85" s="20" t="s">
        <v>57</v>
      </c>
      <c r="BI85" s="23">
        <f t="shared" ref="BI85:BR85" si="224">BI81*BI$16</f>
        <v>324100.00000000006</v>
      </c>
      <c r="BJ85" s="23">
        <f t="shared" si="224"/>
        <v>330220.00000000012</v>
      </c>
      <c r="BK85" s="23">
        <f t="shared" si="224"/>
        <v>337563.99999999983</v>
      </c>
      <c r="BL85" s="23">
        <f t="shared" si="224"/>
        <v>346376.80000000022</v>
      </c>
      <c r="BM85" s="23">
        <f t="shared" si="224"/>
        <v>356952.15999999986</v>
      </c>
      <c r="BN85" s="23">
        <f t="shared" si="224"/>
        <v>369642.59200000064</v>
      </c>
      <c r="BO85" s="23">
        <f t="shared" si="224"/>
        <v>384871.11039999966</v>
      </c>
      <c r="BP85" s="23">
        <f t="shared" si="224"/>
        <v>403145.33247999963</v>
      </c>
      <c r="BQ85" s="23">
        <f t="shared" si="224"/>
        <v>425074.39897599898</v>
      </c>
      <c r="BR85" s="23">
        <f t="shared" si="224"/>
        <v>451389.27877120057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239042.59200000003</v>
      </c>
      <c r="J86" s="23"/>
      <c r="K86" s="23"/>
      <c r="L86" s="23"/>
      <c r="M86" s="23"/>
      <c r="N86" s="23">
        <f>SUM(E85:N85)/10</f>
        <v>272933.56726271997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264042.59200000006</v>
      </c>
      <c r="X86" s="23"/>
      <c r="Y86" s="23"/>
      <c r="Z86" s="23"/>
      <c r="AA86" s="23"/>
      <c r="AB86" s="23">
        <f>SUM(S85:AB85)/10</f>
        <v>297933.56726271997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289042.59199999995</v>
      </c>
      <c r="AL86" s="23"/>
      <c r="AM86" s="23"/>
      <c r="AN86" s="23"/>
      <c r="AO86" s="23"/>
      <c r="AP86" s="23">
        <f>SUM(AG85:AP85)/10</f>
        <v>322933.56726271997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314042.59199999995</v>
      </c>
      <c r="AZ86" s="23"/>
      <c r="BA86" s="23"/>
      <c r="BB86" s="23"/>
      <c r="BC86" s="23"/>
      <c r="BD86" s="23">
        <f>SUM(AU85:BD85)/10</f>
        <v>347933.56726271997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339042.59200000006</v>
      </c>
      <c r="BN86" s="23"/>
      <c r="BO86" s="23"/>
      <c r="BP86" s="23"/>
      <c r="BQ86" s="23"/>
      <c r="BR86" s="23">
        <f>SUM(BI85:BR85)/10</f>
        <v>372933.56726271997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224100.00000000003</v>
      </c>
      <c r="F87" s="22">
        <f t="shared" ref="F87:N87" si="225">E87+F85</f>
        <v>454320.00000000012</v>
      </c>
      <c r="G87" s="22">
        <f t="shared" si="225"/>
        <v>691884</v>
      </c>
      <c r="H87" s="22">
        <f t="shared" si="225"/>
        <v>938260.80000000028</v>
      </c>
      <c r="I87" s="22">
        <f t="shared" si="225"/>
        <v>1195212.9600000002</v>
      </c>
      <c r="J87" s="22">
        <f t="shared" si="225"/>
        <v>1464855.5520000008</v>
      </c>
      <c r="K87" s="22">
        <f t="shared" si="225"/>
        <v>1749726.6624000005</v>
      </c>
      <c r="L87" s="22">
        <f t="shared" si="225"/>
        <v>2052871.9948800001</v>
      </c>
      <c r="M87" s="22">
        <f t="shared" si="225"/>
        <v>2377946.3938559992</v>
      </c>
      <c r="N87" s="22">
        <f t="shared" si="225"/>
        <v>2729335.6726271999</v>
      </c>
      <c r="P87" s="163"/>
      <c r="Q87" s="163"/>
      <c r="R87" s="20" t="s">
        <v>58</v>
      </c>
      <c r="S87" s="22">
        <f>S85</f>
        <v>249100.00000000003</v>
      </c>
      <c r="T87" s="22">
        <f t="shared" ref="T87:AB87" si="226">S87+T85</f>
        <v>504320.00000000012</v>
      </c>
      <c r="U87" s="22">
        <f t="shared" si="226"/>
        <v>766884</v>
      </c>
      <c r="V87" s="22">
        <f t="shared" si="226"/>
        <v>1038260.8000000003</v>
      </c>
      <c r="W87" s="22">
        <f t="shared" si="226"/>
        <v>1320212.9600000002</v>
      </c>
      <c r="X87" s="22">
        <f t="shared" si="226"/>
        <v>1614855.5520000008</v>
      </c>
      <c r="Y87" s="22">
        <f t="shared" si="226"/>
        <v>1924726.6624000005</v>
      </c>
      <c r="Z87" s="22">
        <f t="shared" si="226"/>
        <v>2252871.9948800001</v>
      </c>
      <c r="AA87" s="22">
        <f t="shared" si="226"/>
        <v>2602946.3938559992</v>
      </c>
      <c r="AB87" s="22">
        <f t="shared" si="226"/>
        <v>2979335.6726271999</v>
      </c>
      <c r="AC87" s="5"/>
      <c r="AD87" s="163"/>
      <c r="AE87" s="163"/>
      <c r="AF87" s="20" t="s">
        <v>58</v>
      </c>
      <c r="AG87" s="22">
        <f>AG85</f>
        <v>274100</v>
      </c>
      <c r="AH87" s="22">
        <f t="shared" ref="AH87:AP87" si="227">AG87+AH85</f>
        <v>554320</v>
      </c>
      <c r="AI87" s="22">
        <f t="shared" si="227"/>
        <v>841883.99999999977</v>
      </c>
      <c r="AJ87" s="22">
        <f t="shared" si="227"/>
        <v>1138260.7999999998</v>
      </c>
      <c r="AK87" s="22">
        <f t="shared" si="227"/>
        <v>1445212.9599999997</v>
      </c>
      <c r="AL87" s="22">
        <f t="shared" si="227"/>
        <v>1764855.5520000001</v>
      </c>
      <c r="AM87" s="22">
        <f t="shared" si="227"/>
        <v>2099726.6623999998</v>
      </c>
      <c r="AN87" s="22">
        <f t="shared" si="227"/>
        <v>2452871.9948799997</v>
      </c>
      <c r="AO87" s="22">
        <f t="shared" si="227"/>
        <v>2827946.3938559988</v>
      </c>
      <c r="AP87" s="22">
        <f t="shared" si="227"/>
        <v>3229335.6726271994</v>
      </c>
      <c r="AQ87" s="5"/>
      <c r="AR87" s="163"/>
      <c r="AS87" s="163"/>
      <c r="AT87" s="20" t="s">
        <v>58</v>
      </c>
      <c r="AU87" s="22">
        <f>AU85</f>
        <v>299100</v>
      </c>
      <c r="AV87" s="22">
        <f t="shared" ref="AV87:BD87" si="228">AU87+AV85</f>
        <v>604320.00000000012</v>
      </c>
      <c r="AW87" s="22">
        <f t="shared" si="228"/>
        <v>916883.99999999988</v>
      </c>
      <c r="AX87" s="22">
        <f t="shared" si="228"/>
        <v>1238260.8</v>
      </c>
      <c r="AY87" s="22">
        <f t="shared" si="228"/>
        <v>1570212.9599999997</v>
      </c>
      <c r="AZ87" s="22">
        <f t="shared" si="228"/>
        <v>1914855.5520000001</v>
      </c>
      <c r="BA87" s="22">
        <f t="shared" si="228"/>
        <v>2274726.6623999998</v>
      </c>
      <c r="BB87" s="22">
        <f t="shared" si="228"/>
        <v>2652871.9948799997</v>
      </c>
      <c r="BC87" s="22">
        <f t="shared" si="228"/>
        <v>3052946.3938559988</v>
      </c>
      <c r="BD87" s="22">
        <f t="shared" si="228"/>
        <v>3479335.6726271994</v>
      </c>
      <c r="BE87" s="5"/>
      <c r="BF87" s="163"/>
      <c r="BG87" s="163"/>
      <c r="BH87" s="20" t="s">
        <v>58</v>
      </c>
      <c r="BI87" s="22">
        <f>BI85</f>
        <v>324100.00000000006</v>
      </c>
      <c r="BJ87" s="22">
        <f t="shared" ref="BJ87:BR87" si="229">BI87+BJ85</f>
        <v>654320.00000000023</v>
      </c>
      <c r="BK87" s="22">
        <f t="shared" si="229"/>
        <v>991884</v>
      </c>
      <c r="BL87" s="22">
        <f t="shared" si="229"/>
        <v>1338260.8000000003</v>
      </c>
      <c r="BM87" s="22">
        <f t="shared" si="229"/>
        <v>1695212.9600000002</v>
      </c>
      <c r="BN87" s="22">
        <f t="shared" si="229"/>
        <v>2064855.5520000008</v>
      </c>
      <c r="BO87" s="22">
        <f t="shared" si="229"/>
        <v>2449726.6624000007</v>
      </c>
      <c r="BP87" s="22">
        <f t="shared" si="229"/>
        <v>2852871.9948800001</v>
      </c>
      <c r="BQ87" s="22">
        <f t="shared" si="229"/>
        <v>3277946.3938559992</v>
      </c>
      <c r="BR87" s="22">
        <f t="shared" si="229"/>
        <v>3729335.6726271999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230">E58+E73-E132</f>
        <v>0.22410000000000005</v>
      </c>
      <c r="F88" s="17">
        <f t="shared" si="230"/>
        <v>0.27504000000000006</v>
      </c>
      <c r="G88" s="17">
        <f t="shared" si="230"/>
        <v>0.33739199999999958</v>
      </c>
      <c r="H88" s="17">
        <f t="shared" si="230"/>
        <v>0.41368320000000125</v>
      </c>
      <c r="I88" s="17">
        <f t="shared" si="230"/>
        <v>0.50699519999999809</v>
      </c>
      <c r="J88" s="17">
        <f t="shared" si="230"/>
        <v>0.62108467200000561</v>
      </c>
      <c r="K88" s="17">
        <f t="shared" si="230"/>
        <v>0.76053012479999393</v>
      </c>
      <c r="L88" s="17">
        <f t="shared" si="230"/>
        <v>0.93091037183999858</v>
      </c>
      <c r="M88" s="17">
        <f t="shared" si="230"/>
        <v>1.1390215127039887</v>
      </c>
      <c r="N88" s="17">
        <f t="shared" si="230"/>
        <v>1.3931406950400245</v>
      </c>
      <c r="P88" s="163"/>
      <c r="Q88" s="171" t="s">
        <v>44</v>
      </c>
      <c r="R88" s="16" t="s">
        <v>55</v>
      </c>
      <c r="S88" s="17">
        <f t="shared" ref="S88:AB88" si="231">S58+S73-S132</f>
        <v>0.24910000000000002</v>
      </c>
      <c r="T88" s="17">
        <f t="shared" si="231"/>
        <v>0.30503999999999998</v>
      </c>
      <c r="U88" s="17">
        <f t="shared" si="231"/>
        <v>0.37339199999999972</v>
      </c>
      <c r="V88" s="17">
        <f t="shared" si="231"/>
        <v>0.45688320000000093</v>
      </c>
      <c r="W88" s="17">
        <f t="shared" si="231"/>
        <v>0.55883519999999864</v>
      </c>
      <c r="X88" s="17">
        <f t="shared" si="231"/>
        <v>0.6832926720000051</v>
      </c>
      <c r="Y88" s="17">
        <f t="shared" si="231"/>
        <v>0.83517972479999425</v>
      </c>
      <c r="Z88" s="17">
        <f t="shared" si="231"/>
        <v>1.0204898918399974</v>
      </c>
      <c r="AA88" s="17">
        <f t="shared" si="231"/>
        <v>1.2465169367039928</v>
      </c>
      <c r="AB88" s="17">
        <f t="shared" si="231"/>
        <v>1.52213520384002</v>
      </c>
      <c r="AC88" s="5"/>
      <c r="AD88" s="163"/>
      <c r="AE88" s="171" t="s">
        <v>44</v>
      </c>
      <c r="AF88" s="16" t="s">
        <v>55</v>
      </c>
      <c r="AG88" s="17">
        <f t="shared" ref="AG88:AP88" si="232">AG58+AG73-AG132</f>
        <v>0.27410000000000001</v>
      </c>
      <c r="AH88" s="17">
        <f t="shared" si="232"/>
        <v>0.33503999999999989</v>
      </c>
      <c r="AI88" s="17">
        <f t="shared" si="232"/>
        <v>0.40939199999999976</v>
      </c>
      <c r="AJ88" s="17">
        <f t="shared" si="232"/>
        <v>0.5000832000000015</v>
      </c>
      <c r="AK88" s="17">
        <f t="shared" si="232"/>
        <v>0.61067519999999831</v>
      </c>
      <c r="AL88" s="17">
        <f t="shared" si="232"/>
        <v>0.74550067200000447</v>
      </c>
      <c r="AM88" s="17">
        <f t="shared" si="232"/>
        <v>0.90982932479999368</v>
      </c>
      <c r="AN88" s="17">
        <f t="shared" si="232"/>
        <v>1.1100694118399996</v>
      </c>
      <c r="AO88" s="17">
        <f t="shared" si="232"/>
        <v>1.3540123607039933</v>
      </c>
      <c r="AP88" s="17">
        <f t="shared" si="232"/>
        <v>1.6511297126400191</v>
      </c>
      <c r="AQ88" s="5"/>
      <c r="AR88" s="163"/>
      <c r="AS88" s="171" t="s">
        <v>44</v>
      </c>
      <c r="AT88" s="16" t="s">
        <v>55</v>
      </c>
      <c r="AU88" s="17">
        <f t="shared" ref="AU88:BD88" si="233">AU58+AU73-AU132</f>
        <v>0.29910000000000003</v>
      </c>
      <c r="AV88" s="17">
        <f t="shared" si="233"/>
        <v>0.36504000000000014</v>
      </c>
      <c r="AW88" s="17">
        <f t="shared" si="233"/>
        <v>0.44539199999999957</v>
      </c>
      <c r="AX88" s="17">
        <f t="shared" si="233"/>
        <v>0.54328320000000141</v>
      </c>
      <c r="AY88" s="17">
        <f t="shared" si="233"/>
        <v>0.66251519999999708</v>
      </c>
      <c r="AZ88" s="17">
        <f t="shared" si="233"/>
        <v>0.80770867200000518</v>
      </c>
      <c r="BA88" s="17">
        <f t="shared" si="233"/>
        <v>0.98447892479999621</v>
      </c>
      <c r="BB88" s="17">
        <f t="shared" si="233"/>
        <v>1.1996489318399988</v>
      </c>
      <c r="BC88" s="17">
        <f t="shared" si="233"/>
        <v>1.4615077847039908</v>
      </c>
      <c r="BD88" s="17">
        <f t="shared" si="233"/>
        <v>1.7801242214400199</v>
      </c>
      <c r="BE88" s="5"/>
      <c r="BF88" s="163"/>
      <c r="BG88" s="171" t="s">
        <v>44</v>
      </c>
      <c r="BH88" s="16" t="s">
        <v>55</v>
      </c>
      <c r="BI88" s="17">
        <f t="shared" ref="BI88:BR88" si="234">BI58+BI73-BI132</f>
        <v>0.32410000000000005</v>
      </c>
      <c r="BJ88" s="17">
        <f t="shared" si="234"/>
        <v>0.39504000000000006</v>
      </c>
      <c r="BK88" s="17">
        <f t="shared" si="234"/>
        <v>0.48139199999999938</v>
      </c>
      <c r="BL88" s="17">
        <f t="shared" si="234"/>
        <v>0.58648320000000131</v>
      </c>
      <c r="BM88" s="17">
        <f t="shared" si="234"/>
        <v>0.71435519999999852</v>
      </c>
      <c r="BN88" s="17">
        <f t="shared" si="234"/>
        <v>0.86991667200000455</v>
      </c>
      <c r="BO88" s="17">
        <f t="shared" si="234"/>
        <v>1.0591285247999958</v>
      </c>
      <c r="BP88" s="17">
        <f t="shared" si="234"/>
        <v>1.2892284518399983</v>
      </c>
      <c r="BQ88" s="17">
        <f t="shared" si="234"/>
        <v>1.5690032087039909</v>
      </c>
      <c r="BR88" s="17">
        <f t="shared" si="234"/>
        <v>1.9091187302400154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0.35144207999999982</v>
      </c>
      <c r="J89" s="18"/>
      <c r="K89" s="18"/>
      <c r="L89" s="18"/>
      <c r="M89" s="18"/>
      <c r="N89" s="18">
        <f>SUM(E88:N88)/10</f>
        <v>0.66018977763840103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0.38865007999999984</v>
      </c>
      <c r="X89" s="18"/>
      <c r="Y89" s="18"/>
      <c r="Z89" s="18"/>
      <c r="AA89" s="18"/>
      <c r="AB89" s="18">
        <f>SUM(S88:AB88)/10</f>
        <v>0.72508648291840094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0.42585807999999992</v>
      </c>
      <c r="AL89" s="18"/>
      <c r="AM89" s="18"/>
      <c r="AN89" s="18"/>
      <c r="AO89" s="18"/>
      <c r="AP89" s="18">
        <f>SUM(AG88:AP88)/10</f>
        <v>0.78998318819840097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0.46306607999999966</v>
      </c>
      <c r="AZ89" s="18"/>
      <c r="BA89" s="18"/>
      <c r="BB89" s="18"/>
      <c r="BC89" s="18"/>
      <c r="BD89" s="18">
        <f>SUM(AU88:BD88)/10</f>
        <v>0.85487989347840099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0.50027407999999984</v>
      </c>
      <c r="BN89" s="18"/>
      <c r="BO89" s="18"/>
      <c r="BP89" s="18"/>
      <c r="BQ89" s="18"/>
      <c r="BR89" s="18">
        <f>SUM(BI88:BR88)/10</f>
        <v>0.91977659875840045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224100.00000000003</v>
      </c>
      <c r="F90" s="23">
        <f>F92-E92</f>
        <v>275040</v>
      </c>
      <c r="G90" s="23">
        <f>G92-F92</f>
        <v>337391.99999999959</v>
      </c>
      <c r="H90" s="23">
        <f t="shared" ref="H90:N90" si="235">H92-G92</f>
        <v>413683.20000000123</v>
      </c>
      <c r="I90" s="23">
        <f t="shared" si="235"/>
        <v>506995.19999999832</v>
      </c>
      <c r="J90" s="23">
        <f t="shared" si="235"/>
        <v>621084.67200000514</v>
      </c>
      <c r="K90" s="23">
        <f t="shared" si="235"/>
        <v>760530.12479999382</v>
      </c>
      <c r="L90" s="23">
        <f t="shared" si="235"/>
        <v>930910.37183999922</v>
      </c>
      <c r="M90" s="23">
        <f t="shared" si="235"/>
        <v>1139021.5127039887</v>
      </c>
      <c r="N90" s="23">
        <f t="shared" si="235"/>
        <v>1393140.6950400248</v>
      </c>
      <c r="P90" s="163"/>
      <c r="Q90" s="163"/>
      <c r="R90" s="20" t="s">
        <v>57</v>
      </c>
      <c r="S90" s="23">
        <f>S92</f>
        <v>249100.00000000003</v>
      </c>
      <c r="T90" s="23">
        <f>T92-S92</f>
        <v>305040.00000000012</v>
      </c>
      <c r="U90" s="23">
        <f>U92-T92</f>
        <v>373391.99999999942</v>
      </c>
      <c r="V90" s="23">
        <f t="shared" ref="V90:AB90" si="236">V92-U92</f>
        <v>456883.20000000135</v>
      </c>
      <c r="W90" s="23">
        <f t="shared" si="236"/>
        <v>558835.19999999856</v>
      </c>
      <c r="X90" s="23">
        <f t="shared" si="236"/>
        <v>683292.67200000444</v>
      </c>
      <c r="Y90" s="23">
        <f t="shared" si="236"/>
        <v>835179.72479999438</v>
      </c>
      <c r="Z90" s="23">
        <f t="shared" si="236"/>
        <v>1020489.8918399983</v>
      </c>
      <c r="AA90" s="23">
        <f t="shared" si="236"/>
        <v>1246516.9367039911</v>
      </c>
      <c r="AB90" s="23">
        <f t="shared" si="236"/>
        <v>1522135.2038400229</v>
      </c>
      <c r="AC90" s="5"/>
      <c r="AD90" s="163"/>
      <c r="AE90" s="163"/>
      <c r="AF90" s="20" t="s">
        <v>57</v>
      </c>
      <c r="AG90" s="23">
        <f>AG92</f>
        <v>274100</v>
      </c>
      <c r="AH90" s="23">
        <f>AH92-AG92</f>
        <v>335040</v>
      </c>
      <c r="AI90" s="23">
        <f>AI92-AH92</f>
        <v>409391.99999999965</v>
      </c>
      <c r="AJ90" s="23">
        <f t="shared" ref="AJ90:AP90" si="237">AJ92-AI92</f>
        <v>500083.20000000123</v>
      </c>
      <c r="AK90" s="23">
        <f t="shared" si="237"/>
        <v>610675.19999999809</v>
      </c>
      <c r="AL90" s="23">
        <f t="shared" si="237"/>
        <v>745500.67200000444</v>
      </c>
      <c r="AM90" s="23">
        <f t="shared" si="237"/>
        <v>909829.32479999447</v>
      </c>
      <c r="AN90" s="23">
        <f t="shared" si="237"/>
        <v>1110069.4118399997</v>
      </c>
      <c r="AO90" s="23">
        <f t="shared" si="237"/>
        <v>1354012.3607039908</v>
      </c>
      <c r="AP90" s="23">
        <f t="shared" si="237"/>
        <v>1651129.712640021</v>
      </c>
      <c r="AQ90" s="5"/>
      <c r="AR90" s="163"/>
      <c r="AS90" s="163"/>
      <c r="AT90" s="20" t="s">
        <v>57</v>
      </c>
      <c r="AU90" s="23">
        <f>AU92</f>
        <v>299100</v>
      </c>
      <c r="AV90" s="23">
        <f>AV92-AU92</f>
        <v>365040.00000000012</v>
      </c>
      <c r="AW90" s="23">
        <f>AW92-AV92</f>
        <v>445391.99999999942</v>
      </c>
      <c r="AX90" s="23">
        <f t="shared" ref="AX90:BD90" si="238">AX92-AW92</f>
        <v>543283.20000000135</v>
      </c>
      <c r="AY90" s="23">
        <f t="shared" si="238"/>
        <v>662515.19999999763</v>
      </c>
      <c r="AZ90" s="23">
        <f t="shared" si="238"/>
        <v>807708.67200000398</v>
      </c>
      <c r="BA90" s="23">
        <f t="shared" si="238"/>
        <v>984478.92479999643</v>
      </c>
      <c r="BB90" s="23">
        <f t="shared" si="238"/>
        <v>1199648.9318399988</v>
      </c>
      <c r="BC90" s="23">
        <f t="shared" si="238"/>
        <v>1461507.7847039904</v>
      </c>
      <c r="BD90" s="23">
        <f t="shared" si="238"/>
        <v>1780124.22144002</v>
      </c>
      <c r="BE90" s="5"/>
      <c r="BF90" s="163"/>
      <c r="BG90" s="163"/>
      <c r="BH90" s="20" t="s">
        <v>57</v>
      </c>
      <c r="BI90" s="23">
        <f>BI92</f>
        <v>324100.00000000012</v>
      </c>
      <c r="BJ90" s="23">
        <f>BJ92-BI92</f>
        <v>395040.00000000012</v>
      </c>
      <c r="BK90" s="23">
        <f>BK92-BJ92</f>
        <v>481391.99999999953</v>
      </c>
      <c r="BL90" s="23">
        <f t="shared" ref="BL90:BR90" si="239">BL92-BK92</f>
        <v>586483.20000000112</v>
      </c>
      <c r="BM90" s="23">
        <f t="shared" si="239"/>
        <v>714355.19999999856</v>
      </c>
      <c r="BN90" s="23">
        <f t="shared" si="239"/>
        <v>869916.67200000444</v>
      </c>
      <c r="BO90" s="23">
        <f t="shared" si="239"/>
        <v>1059128.5247999947</v>
      </c>
      <c r="BP90" s="23">
        <f t="shared" si="239"/>
        <v>1289228.4518399984</v>
      </c>
      <c r="BQ90" s="23">
        <f t="shared" si="239"/>
        <v>1569003.2087039929</v>
      </c>
      <c r="BR90" s="23">
        <f t="shared" si="239"/>
        <v>1909118.7302400144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351442.07999999978</v>
      </c>
      <c r="J91" s="23"/>
      <c r="K91" s="23"/>
      <c r="L91" s="23"/>
      <c r="M91" s="23"/>
      <c r="N91" s="23">
        <f>SUM(E90:N90)/10</f>
        <v>660189.77763840114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388650.0799999999</v>
      </c>
      <c r="X91" s="23"/>
      <c r="Y91" s="23"/>
      <c r="Z91" s="23"/>
      <c r="AA91" s="23"/>
      <c r="AB91" s="23">
        <f>SUM(S90:AB90)/10</f>
        <v>725086.48291840102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425858.07999999978</v>
      </c>
      <c r="AL91" s="23"/>
      <c r="AM91" s="23"/>
      <c r="AN91" s="23"/>
      <c r="AO91" s="23"/>
      <c r="AP91" s="23">
        <f>SUM(AG90:AP90)/10</f>
        <v>789983.18819840089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463066.07999999973</v>
      </c>
      <c r="AZ91" s="23"/>
      <c r="BA91" s="23"/>
      <c r="BB91" s="23"/>
      <c r="BC91" s="23"/>
      <c r="BD91" s="23">
        <f>SUM(AU90:BD90)/10</f>
        <v>854879.89347840077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500274.0799999999</v>
      </c>
      <c r="BN91" s="23"/>
      <c r="BO91" s="23"/>
      <c r="BP91" s="23"/>
      <c r="BQ91" s="23"/>
      <c r="BR91" s="23">
        <f>SUM(BI90:BR90)/10</f>
        <v>919776.59875840042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240">E82*E$16</f>
        <v>224100.00000000003</v>
      </c>
      <c r="F92" s="22">
        <f t="shared" si="240"/>
        <v>499140.00000000006</v>
      </c>
      <c r="G92" s="22">
        <f t="shared" si="240"/>
        <v>836531.99999999965</v>
      </c>
      <c r="H92" s="22">
        <f t="shared" si="240"/>
        <v>1250215.2000000009</v>
      </c>
      <c r="I92" s="22">
        <f t="shared" si="240"/>
        <v>1757210.3999999992</v>
      </c>
      <c r="J92" s="22">
        <f t="shared" si="240"/>
        <v>2378295.0720000044</v>
      </c>
      <c r="K92" s="22">
        <f t="shared" si="240"/>
        <v>3138825.1967999982</v>
      </c>
      <c r="L92" s="22">
        <f t="shared" si="240"/>
        <v>4069735.5686399974</v>
      </c>
      <c r="M92" s="22">
        <f t="shared" si="240"/>
        <v>5208757.0813439861</v>
      </c>
      <c r="N92" s="22">
        <f t="shared" si="240"/>
        <v>6601897.7763840109</v>
      </c>
      <c r="P92" s="163"/>
      <c r="Q92" s="163"/>
      <c r="R92" s="20" t="s">
        <v>58</v>
      </c>
      <c r="S92" s="22">
        <f t="shared" ref="S92:AB92" si="241">S82*S$16</f>
        <v>249100.00000000003</v>
      </c>
      <c r="T92" s="22">
        <f t="shared" si="241"/>
        <v>554140.00000000012</v>
      </c>
      <c r="U92" s="22">
        <f t="shared" si="241"/>
        <v>927531.99999999953</v>
      </c>
      <c r="V92" s="22">
        <f t="shared" si="241"/>
        <v>1384415.2000000009</v>
      </c>
      <c r="W92" s="22">
        <f t="shared" si="241"/>
        <v>1943250.3999999994</v>
      </c>
      <c r="X92" s="22">
        <f t="shared" si="241"/>
        <v>2626543.0720000039</v>
      </c>
      <c r="Y92" s="22">
        <f t="shared" si="241"/>
        <v>3461722.7967999983</v>
      </c>
      <c r="Z92" s="22">
        <f t="shared" si="241"/>
        <v>4482212.6886399966</v>
      </c>
      <c r="AA92" s="22">
        <f t="shared" si="241"/>
        <v>5728729.6253439877</v>
      </c>
      <c r="AB92" s="22">
        <f t="shared" si="241"/>
        <v>7250864.8291840106</v>
      </c>
      <c r="AC92" s="5"/>
      <c r="AD92" s="163"/>
      <c r="AE92" s="163"/>
      <c r="AF92" s="20" t="s">
        <v>58</v>
      </c>
      <c r="AG92" s="22">
        <f t="shared" ref="AG92:AP92" si="242">AG82*AG$16</f>
        <v>274100</v>
      </c>
      <c r="AH92" s="22">
        <f t="shared" si="242"/>
        <v>609140</v>
      </c>
      <c r="AI92" s="22">
        <f t="shared" si="242"/>
        <v>1018531.9999999997</v>
      </c>
      <c r="AJ92" s="22">
        <f t="shared" si="242"/>
        <v>1518615.2000000009</v>
      </c>
      <c r="AK92" s="22">
        <f t="shared" si="242"/>
        <v>2129290.399999999</v>
      </c>
      <c r="AL92" s="22">
        <f t="shared" si="242"/>
        <v>2874791.0720000034</v>
      </c>
      <c r="AM92" s="22">
        <f t="shared" si="242"/>
        <v>3784620.3967999979</v>
      </c>
      <c r="AN92" s="22">
        <f t="shared" si="242"/>
        <v>4894689.8086399976</v>
      </c>
      <c r="AO92" s="22">
        <f t="shared" si="242"/>
        <v>6248702.1693439884</v>
      </c>
      <c r="AP92" s="22">
        <f t="shared" si="242"/>
        <v>7899831.8819840094</v>
      </c>
      <c r="AQ92" s="5"/>
      <c r="AR92" s="163"/>
      <c r="AS92" s="163"/>
      <c r="AT92" s="20" t="s">
        <v>58</v>
      </c>
      <c r="AU92" s="22">
        <f t="shared" ref="AU92:BD92" si="243">AU82*AU$16</f>
        <v>299100</v>
      </c>
      <c r="AV92" s="22">
        <f t="shared" si="243"/>
        <v>664140.00000000012</v>
      </c>
      <c r="AW92" s="22">
        <f t="shared" si="243"/>
        <v>1109531.9999999995</v>
      </c>
      <c r="AX92" s="22">
        <f t="shared" si="243"/>
        <v>1652815.2000000009</v>
      </c>
      <c r="AY92" s="22">
        <f t="shared" si="243"/>
        <v>2315330.3999999985</v>
      </c>
      <c r="AZ92" s="22">
        <f t="shared" si="243"/>
        <v>3123039.0720000025</v>
      </c>
      <c r="BA92" s="22">
        <f t="shared" si="243"/>
        <v>4107517.9967999989</v>
      </c>
      <c r="BB92" s="22">
        <f t="shared" si="243"/>
        <v>5307166.9286399977</v>
      </c>
      <c r="BC92" s="22">
        <f t="shared" si="243"/>
        <v>6768674.7133439882</v>
      </c>
      <c r="BD92" s="22">
        <f t="shared" si="243"/>
        <v>8548798.9347840082</v>
      </c>
      <c r="BE92" s="5"/>
      <c r="BF92" s="163"/>
      <c r="BG92" s="163"/>
      <c r="BH92" s="20" t="s">
        <v>58</v>
      </c>
      <c r="BI92" s="22">
        <f t="shared" ref="BI92:BR92" si="244">BI82*BI$16</f>
        <v>324100.00000000012</v>
      </c>
      <c r="BJ92" s="22">
        <f t="shared" si="244"/>
        <v>719140.00000000023</v>
      </c>
      <c r="BK92" s="22">
        <f t="shared" si="244"/>
        <v>1200531.9999999998</v>
      </c>
      <c r="BL92" s="22">
        <f t="shared" si="244"/>
        <v>1787015.2000000009</v>
      </c>
      <c r="BM92" s="22">
        <f t="shared" si="244"/>
        <v>2501370.3999999994</v>
      </c>
      <c r="BN92" s="22">
        <f t="shared" si="244"/>
        <v>3371287.0720000039</v>
      </c>
      <c r="BO92" s="22">
        <f t="shared" si="244"/>
        <v>4430415.5967999985</v>
      </c>
      <c r="BP92" s="22">
        <f t="shared" si="244"/>
        <v>5719644.0486399969</v>
      </c>
      <c r="BQ92" s="22">
        <f t="shared" si="244"/>
        <v>7288647.2573439898</v>
      </c>
      <c r="BR92" s="22">
        <f t="shared" si="244"/>
        <v>9197765.9875840042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7.4999999999999997E-2</v>
      </c>
      <c r="F96" s="17">
        <f t="shared" ref="F96:N96" si="245">F$24*$D94</f>
        <v>6.2500000000000014E-2</v>
      </c>
      <c r="G96" s="17">
        <f t="shared" si="245"/>
        <v>5.2083333333333315E-2</v>
      </c>
      <c r="H96" s="17">
        <f t="shared" si="245"/>
        <v>4.3402777777777797E-2</v>
      </c>
      <c r="I96" s="17">
        <f t="shared" si="245"/>
        <v>3.6168981481481469E-2</v>
      </c>
      <c r="J96" s="17">
        <f t="shared" si="245"/>
        <v>3.0140817901234601E-2</v>
      </c>
      <c r="K96" s="17">
        <f t="shared" si="245"/>
        <v>2.5117348251028793E-2</v>
      </c>
      <c r="L96" s="17">
        <f t="shared" si="245"/>
        <v>2.0931123542523994E-2</v>
      </c>
      <c r="M96" s="17">
        <f t="shared" si="245"/>
        <v>1.7442602952103304E-2</v>
      </c>
      <c r="N96" s="17">
        <f t="shared" si="245"/>
        <v>1.4535502460086135E-2</v>
      </c>
      <c r="P96" s="163" t="s">
        <v>16</v>
      </c>
      <c r="Q96" s="165" t="s">
        <v>41</v>
      </c>
      <c r="R96" s="16" t="s">
        <v>83</v>
      </c>
      <c r="S96" s="17">
        <f>S$24*$D94</f>
        <v>7.4999999999999997E-2</v>
      </c>
      <c r="T96" s="17">
        <f t="shared" ref="T96:AB96" si="246">T$24*$D94</f>
        <v>6.2500000000000014E-2</v>
      </c>
      <c r="U96" s="17">
        <f t="shared" si="246"/>
        <v>5.2083333333333315E-2</v>
      </c>
      <c r="V96" s="17">
        <f t="shared" si="246"/>
        <v>4.3402777777777797E-2</v>
      </c>
      <c r="W96" s="17">
        <f t="shared" si="246"/>
        <v>3.6168981481481469E-2</v>
      </c>
      <c r="X96" s="17">
        <f t="shared" si="246"/>
        <v>3.0140817901234601E-2</v>
      </c>
      <c r="Y96" s="17">
        <f t="shared" si="246"/>
        <v>2.5117348251028793E-2</v>
      </c>
      <c r="Z96" s="17">
        <f t="shared" si="246"/>
        <v>2.0931123542523994E-2</v>
      </c>
      <c r="AA96" s="17">
        <f t="shared" si="246"/>
        <v>1.7442602952103304E-2</v>
      </c>
      <c r="AB96" s="17">
        <f t="shared" si="246"/>
        <v>1.4535502460086135E-2</v>
      </c>
      <c r="AD96" s="163" t="s">
        <v>16</v>
      </c>
      <c r="AE96" s="165" t="s">
        <v>41</v>
      </c>
      <c r="AF96" s="16" t="s">
        <v>83</v>
      </c>
      <c r="AG96" s="17">
        <f>AG$24*$D94</f>
        <v>7.4999999999999997E-2</v>
      </c>
      <c r="AH96" s="17">
        <f t="shared" ref="AH96:AP96" si="247">AH$24*$D94</f>
        <v>6.2500000000000014E-2</v>
      </c>
      <c r="AI96" s="17">
        <f t="shared" si="247"/>
        <v>5.2083333333333315E-2</v>
      </c>
      <c r="AJ96" s="17">
        <f t="shared" si="247"/>
        <v>4.3402777777777797E-2</v>
      </c>
      <c r="AK96" s="17">
        <f t="shared" si="247"/>
        <v>3.6168981481481469E-2</v>
      </c>
      <c r="AL96" s="17">
        <f t="shared" si="247"/>
        <v>3.0140817901234601E-2</v>
      </c>
      <c r="AM96" s="17">
        <f t="shared" si="247"/>
        <v>2.5117348251028793E-2</v>
      </c>
      <c r="AN96" s="17">
        <f t="shared" si="247"/>
        <v>2.0931123542523994E-2</v>
      </c>
      <c r="AO96" s="17">
        <f t="shared" si="247"/>
        <v>1.7442602952103304E-2</v>
      </c>
      <c r="AP96" s="17">
        <f t="shared" si="247"/>
        <v>1.4535502460086135E-2</v>
      </c>
      <c r="AR96" s="163" t="s">
        <v>16</v>
      </c>
      <c r="AS96" s="165" t="s">
        <v>41</v>
      </c>
      <c r="AT96" s="16" t="s">
        <v>83</v>
      </c>
      <c r="AU96" s="17">
        <f>AU$24*$D94</f>
        <v>7.4999999999999997E-2</v>
      </c>
      <c r="AV96" s="17">
        <f t="shared" ref="AV96:BD96" si="248">AV$24*$D94</f>
        <v>6.2500000000000014E-2</v>
      </c>
      <c r="AW96" s="17">
        <f t="shared" si="248"/>
        <v>5.2083333333333315E-2</v>
      </c>
      <c r="AX96" s="17">
        <f t="shared" si="248"/>
        <v>4.3402777777777797E-2</v>
      </c>
      <c r="AY96" s="17">
        <f t="shared" si="248"/>
        <v>3.6168981481481469E-2</v>
      </c>
      <c r="AZ96" s="17">
        <f t="shared" si="248"/>
        <v>3.0140817901234601E-2</v>
      </c>
      <c r="BA96" s="17">
        <f t="shared" si="248"/>
        <v>2.5117348251028793E-2</v>
      </c>
      <c r="BB96" s="17">
        <f t="shared" si="248"/>
        <v>2.0931123542523994E-2</v>
      </c>
      <c r="BC96" s="17">
        <f t="shared" si="248"/>
        <v>1.7442602952103304E-2</v>
      </c>
      <c r="BD96" s="17">
        <f t="shared" si="248"/>
        <v>1.4535502460086135E-2</v>
      </c>
      <c r="BF96" s="163" t="s">
        <v>16</v>
      </c>
      <c r="BG96" s="165" t="s">
        <v>41</v>
      </c>
      <c r="BH96" s="16" t="s">
        <v>83</v>
      </c>
      <c r="BI96" s="17">
        <f>BI$24*$D94</f>
        <v>7.4999999999999997E-2</v>
      </c>
      <c r="BJ96" s="17">
        <f t="shared" ref="BJ96:BR96" si="249">BJ$24*$D94</f>
        <v>6.2500000000000014E-2</v>
      </c>
      <c r="BK96" s="17">
        <f t="shared" si="249"/>
        <v>5.2083333333333315E-2</v>
      </c>
      <c r="BL96" s="17">
        <f t="shared" si="249"/>
        <v>4.3402777777777797E-2</v>
      </c>
      <c r="BM96" s="17">
        <f t="shared" si="249"/>
        <v>3.6168981481481469E-2</v>
      </c>
      <c r="BN96" s="17">
        <f t="shared" si="249"/>
        <v>3.0140817901234601E-2</v>
      </c>
      <c r="BO96" s="17">
        <f t="shared" si="249"/>
        <v>2.5117348251028793E-2</v>
      </c>
      <c r="BP96" s="17">
        <f t="shared" si="249"/>
        <v>2.0931123542523994E-2</v>
      </c>
      <c r="BQ96" s="17">
        <f t="shared" si="249"/>
        <v>1.7442602952103304E-2</v>
      </c>
      <c r="BR96" s="17">
        <f t="shared" si="249"/>
        <v>1.4535502460086135E-2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5.3831018518518514E-2</v>
      </c>
      <c r="J97" s="17"/>
      <c r="K97" s="17"/>
      <c r="L97" s="17"/>
      <c r="M97" s="17"/>
      <c r="N97" s="18">
        <f>SUM(E96:N96)/10</f>
        <v>3.7732248769956941E-2</v>
      </c>
      <c r="P97" s="163"/>
      <c r="Q97" s="165"/>
      <c r="R97" s="16" t="s">
        <v>84</v>
      </c>
      <c r="S97" s="17"/>
      <c r="T97" s="17"/>
      <c r="U97" s="17"/>
      <c r="V97" s="17"/>
      <c r="W97" s="100">
        <f>SUM(S96:W96)/5</f>
        <v>5.3831018518518514E-2</v>
      </c>
      <c r="X97" s="17"/>
      <c r="Y97" s="17"/>
      <c r="Z97" s="17"/>
      <c r="AA97" s="17"/>
      <c r="AB97" s="18">
        <f>SUM(S96:AB96)/10</f>
        <v>3.7732248769956941E-2</v>
      </c>
      <c r="AD97" s="163"/>
      <c r="AE97" s="165"/>
      <c r="AF97" s="16" t="s">
        <v>84</v>
      </c>
      <c r="AG97" s="17"/>
      <c r="AH97" s="17"/>
      <c r="AI97" s="17"/>
      <c r="AJ97" s="17"/>
      <c r="AK97" s="100">
        <f>SUM(AG96:AK96)/5</f>
        <v>5.3831018518518514E-2</v>
      </c>
      <c r="AL97" s="17"/>
      <c r="AM97" s="17"/>
      <c r="AN97" s="17"/>
      <c r="AO97" s="17"/>
      <c r="AP97" s="18">
        <f>SUM(AG96:AP96)/10</f>
        <v>3.7732248769956941E-2</v>
      </c>
      <c r="AR97" s="163"/>
      <c r="AS97" s="165"/>
      <c r="AT97" s="16" t="s">
        <v>84</v>
      </c>
      <c r="AU97" s="17"/>
      <c r="AV97" s="17"/>
      <c r="AW97" s="17"/>
      <c r="AX97" s="17"/>
      <c r="AY97" s="100">
        <f>SUM(AU96:AY96)/5</f>
        <v>5.3831018518518514E-2</v>
      </c>
      <c r="AZ97" s="17"/>
      <c r="BA97" s="17"/>
      <c r="BB97" s="17"/>
      <c r="BC97" s="17"/>
      <c r="BD97" s="18">
        <f>SUM(AU96:BD96)/10</f>
        <v>3.7732248769956941E-2</v>
      </c>
      <c r="BF97" s="163"/>
      <c r="BG97" s="165"/>
      <c r="BH97" s="16" t="s">
        <v>84</v>
      </c>
      <c r="BI97" s="17"/>
      <c r="BJ97" s="17"/>
      <c r="BK97" s="17"/>
      <c r="BL97" s="17"/>
      <c r="BM97" s="100">
        <f>SUM(BI96:BM96)/5</f>
        <v>5.3831018518518514E-2</v>
      </c>
      <c r="BN97" s="17"/>
      <c r="BO97" s="17"/>
      <c r="BP97" s="17"/>
      <c r="BQ97" s="17"/>
      <c r="BR97" s="18">
        <f>SUM(BI96:BR96)/10</f>
        <v>3.7732248769956941E-2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7.4999999999999997E-2</v>
      </c>
      <c r="F98" s="17">
        <f t="shared" ref="F98:N98" si="250">F$18*(F96/F$20)</f>
        <v>0.13750000000000001</v>
      </c>
      <c r="G98" s="17">
        <f t="shared" si="250"/>
        <v>0.18958333333333333</v>
      </c>
      <c r="H98" s="17">
        <f t="shared" si="250"/>
        <v>0.23298611111111112</v>
      </c>
      <c r="I98" s="17">
        <f t="shared" si="250"/>
        <v>0.26915509259259257</v>
      </c>
      <c r="J98" s="17">
        <f t="shared" si="250"/>
        <v>0.2992959104938272</v>
      </c>
      <c r="K98" s="17">
        <f t="shared" si="250"/>
        <v>0.32441325874485599</v>
      </c>
      <c r="L98" s="17">
        <f t="shared" si="250"/>
        <v>0.34534438228738001</v>
      </c>
      <c r="M98" s="17">
        <f t="shared" si="250"/>
        <v>0.36278698523948327</v>
      </c>
      <c r="N98" s="17">
        <f t="shared" si="250"/>
        <v>0.37732248769956939</v>
      </c>
      <c r="P98" s="163"/>
      <c r="Q98" s="165"/>
      <c r="R98" s="16" t="s">
        <v>53</v>
      </c>
      <c r="S98" s="17">
        <f>S$18*(S96/S$20)</f>
        <v>7.4999999999999997E-2</v>
      </c>
      <c r="T98" s="17">
        <f t="shared" ref="T98:AB98" si="251">T$18*(T96/T$20)</f>
        <v>0.13750000000000001</v>
      </c>
      <c r="U98" s="17">
        <f t="shared" si="251"/>
        <v>0.18958333333333333</v>
      </c>
      <c r="V98" s="17">
        <f t="shared" si="251"/>
        <v>0.23298611111111112</v>
      </c>
      <c r="W98" s="17">
        <f t="shared" si="251"/>
        <v>0.26915509259259257</v>
      </c>
      <c r="X98" s="17">
        <f t="shared" si="251"/>
        <v>0.2992959104938272</v>
      </c>
      <c r="Y98" s="17">
        <f t="shared" si="251"/>
        <v>0.32441325874485599</v>
      </c>
      <c r="Z98" s="17">
        <f t="shared" si="251"/>
        <v>0.34534438228738001</v>
      </c>
      <c r="AA98" s="17">
        <f t="shared" si="251"/>
        <v>0.36278698523948327</v>
      </c>
      <c r="AB98" s="17">
        <f t="shared" si="251"/>
        <v>0.37732248769956939</v>
      </c>
      <c r="AD98" s="163"/>
      <c r="AE98" s="165"/>
      <c r="AF98" s="16" t="s">
        <v>53</v>
      </c>
      <c r="AG98" s="17">
        <f>AG$18*(AG96/AG$20)</f>
        <v>7.4999999999999997E-2</v>
      </c>
      <c r="AH98" s="17">
        <f t="shared" ref="AH98:AP98" si="252">AH$18*(AH96/AH$20)</f>
        <v>0.13750000000000001</v>
      </c>
      <c r="AI98" s="17">
        <f t="shared" si="252"/>
        <v>0.18958333333333333</v>
      </c>
      <c r="AJ98" s="17">
        <f t="shared" si="252"/>
        <v>0.23298611111111112</v>
      </c>
      <c r="AK98" s="17">
        <f t="shared" si="252"/>
        <v>0.26915509259259257</v>
      </c>
      <c r="AL98" s="17">
        <f t="shared" si="252"/>
        <v>0.2992959104938272</v>
      </c>
      <c r="AM98" s="17">
        <f t="shared" si="252"/>
        <v>0.32441325874485599</v>
      </c>
      <c r="AN98" s="17">
        <f t="shared" si="252"/>
        <v>0.34534438228738001</v>
      </c>
      <c r="AO98" s="17">
        <f t="shared" si="252"/>
        <v>0.36278698523948327</v>
      </c>
      <c r="AP98" s="17">
        <f t="shared" si="252"/>
        <v>0.37732248769956939</v>
      </c>
      <c r="AR98" s="163"/>
      <c r="AS98" s="165"/>
      <c r="AT98" s="16" t="s">
        <v>53</v>
      </c>
      <c r="AU98" s="17">
        <f>AU$18*(AU96/AU$20)</f>
        <v>7.4999999999999997E-2</v>
      </c>
      <c r="AV98" s="17">
        <f t="shared" ref="AV98:BD98" si="253">AV$18*(AV96/AV$20)</f>
        <v>0.13750000000000001</v>
      </c>
      <c r="AW98" s="17">
        <f t="shared" si="253"/>
        <v>0.18958333333333333</v>
      </c>
      <c r="AX98" s="17">
        <f t="shared" si="253"/>
        <v>0.23298611111111112</v>
      </c>
      <c r="AY98" s="17">
        <f t="shared" si="253"/>
        <v>0.26915509259259257</v>
      </c>
      <c r="AZ98" s="17">
        <f t="shared" si="253"/>
        <v>0.2992959104938272</v>
      </c>
      <c r="BA98" s="17">
        <f t="shared" si="253"/>
        <v>0.32441325874485599</v>
      </c>
      <c r="BB98" s="17">
        <f t="shared" si="253"/>
        <v>0.34534438228738001</v>
      </c>
      <c r="BC98" s="17">
        <f t="shared" si="253"/>
        <v>0.36278698523948327</v>
      </c>
      <c r="BD98" s="17">
        <f t="shared" si="253"/>
        <v>0.37732248769956939</v>
      </c>
      <c r="BF98" s="163"/>
      <c r="BG98" s="165"/>
      <c r="BH98" s="16" t="s">
        <v>53</v>
      </c>
      <c r="BI98" s="17">
        <f>BI$18*(BI96/BI$20)</f>
        <v>7.4999999999999997E-2</v>
      </c>
      <c r="BJ98" s="17">
        <f t="shared" ref="BJ98:BR98" si="254">BJ$18*(BJ96/BJ$20)</f>
        <v>0.13750000000000001</v>
      </c>
      <c r="BK98" s="17">
        <f t="shared" si="254"/>
        <v>0.18958333333333333</v>
      </c>
      <c r="BL98" s="17">
        <f t="shared" si="254"/>
        <v>0.23298611111111112</v>
      </c>
      <c r="BM98" s="17">
        <f t="shared" si="254"/>
        <v>0.26915509259259257</v>
      </c>
      <c r="BN98" s="17">
        <f t="shared" si="254"/>
        <v>0.2992959104938272</v>
      </c>
      <c r="BO98" s="17">
        <f t="shared" si="254"/>
        <v>0.32441325874485599</v>
      </c>
      <c r="BP98" s="17">
        <f t="shared" si="254"/>
        <v>0.34534438228738001</v>
      </c>
      <c r="BQ98" s="17">
        <f t="shared" si="254"/>
        <v>0.36278698523948327</v>
      </c>
      <c r="BR98" s="17">
        <f t="shared" si="254"/>
        <v>0.37732248769956939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0.75</v>
      </c>
      <c r="F99" s="21">
        <f t="shared" ref="F99:N99" si="255">10*F96</f>
        <v>0.62500000000000011</v>
      </c>
      <c r="G99" s="21">
        <f t="shared" si="255"/>
        <v>0.52083333333333315</v>
      </c>
      <c r="H99" s="21">
        <f t="shared" si="255"/>
        <v>0.43402777777777796</v>
      </c>
      <c r="I99" s="21">
        <f t="shared" si="255"/>
        <v>0.36168981481481466</v>
      </c>
      <c r="J99" s="21">
        <f t="shared" si="255"/>
        <v>0.30140817901234601</v>
      </c>
      <c r="K99" s="21">
        <f t="shared" si="255"/>
        <v>0.25117348251028793</v>
      </c>
      <c r="L99" s="21">
        <f t="shared" si="255"/>
        <v>0.20931123542523994</v>
      </c>
      <c r="M99" s="21">
        <f t="shared" si="255"/>
        <v>0.17442602952103303</v>
      </c>
      <c r="N99" s="21">
        <f t="shared" si="255"/>
        <v>0.14535502460086136</v>
      </c>
      <c r="P99" s="163"/>
      <c r="Q99" s="163"/>
      <c r="R99" s="20" t="s">
        <v>57</v>
      </c>
      <c r="S99" s="21">
        <f>10*S96</f>
        <v>0.75</v>
      </c>
      <c r="T99" s="21">
        <f t="shared" ref="T99:AB99" si="256">10*T96</f>
        <v>0.62500000000000011</v>
      </c>
      <c r="U99" s="21">
        <f t="shared" si="256"/>
        <v>0.52083333333333315</v>
      </c>
      <c r="V99" s="21">
        <f t="shared" si="256"/>
        <v>0.43402777777777796</v>
      </c>
      <c r="W99" s="21">
        <f t="shared" si="256"/>
        <v>0.36168981481481466</v>
      </c>
      <c r="X99" s="21">
        <f t="shared" si="256"/>
        <v>0.30140817901234601</v>
      </c>
      <c r="Y99" s="21">
        <f t="shared" si="256"/>
        <v>0.25117348251028793</v>
      </c>
      <c r="Z99" s="21">
        <f t="shared" si="256"/>
        <v>0.20931123542523994</v>
      </c>
      <c r="AA99" s="21">
        <f t="shared" si="256"/>
        <v>0.17442602952103303</v>
      </c>
      <c r="AB99" s="21">
        <f t="shared" si="256"/>
        <v>0.14535502460086136</v>
      </c>
      <c r="AD99" s="163"/>
      <c r="AE99" s="163"/>
      <c r="AF99" s="20" t="s">
        <v>57</v>
      </c>
      <c r="AG99" s="21">
        <f>10*AG96</f>
        <v>0.75</v>
      </c>
      <c r="AH99" s="21">
        <f t="shared" ref="AH99:AP99" si="257">10*AH96</f>
        <v>0.62500000000000011</v>
      </c>
      <c r="AI99" s="21">
        <f t="shared" si="257"/>
        <v>0.52083333333333315</v>
      </c>
      <c r="AJ99" s="21">
        <f t="shared" si="257"/>
        <v>0.43402777777777796</v>
      </c>
      <c r="AK99" s="21">
        <f t="shared" si="257"/>
        <v>0.36168981481481466</v>
      </c>
      <c r="AL99" s="21">
        <f t="shared" si="257"/>
        <v>0.30140817901234601</v>
      </c>
      <c r="AM99" s="21">
        <f t="shared" si="257"/>
        <v>0.25117348251028793</v>
      </c>
      <c r="AN99" s="21">
        <f t="shared" si="257"/>
        <v>0.20931123542523994</v>
      </c>
      <c r="AO99" s="21">
        <f t="shared" si="257"/>
        <v>0.17442602952103303</v>
      </c>
      <c r="AP99" s="21">
        <f t="shared" si="257"/>
        <v>0.14535502460086136</v>
      </c>
      <c r="AR99" s="163"/>
      <c r="AS99" s="163"/>
      <c r="AT99" s="20" t="s">
        <v>57</v>
      </c>
      <c r="AU99" s="21">
        <f>10*AU96</f>
        <v>0.75</v>
      </c>
      <c r="AV99" s="21">
        <f t="shared" ref="AV99:BD99" si="258">10*AV96</f>
        <v>0.62500000000000011</v>
      </c>
      <c r="AW99" s="21">
        <f t="shared" si="258"/>
        <v>0.52083333333333315</v>
      </c>
      <c r="AX99" s="21">
        <f t="shared" si="258"/>
        <v>0.43402777777777796</v>
      </c>
      <c r="AY99" s="21">
        <f t="shared" si="258"/>
        <v>0.36168981481481466</v>
      </c>
      <c r="AZ99" s="21">
        <f t="shared" si="258"/>
        <v>0.30140817901234601</v>
      </c>
      <c r="BA99" s="21">
        <f t="shared" si="258"/>
        <v>0.25117348251028793</v>
      </c>
      <c r="BB99" s="21">
        <f t="shared" si="258"/>
        <v>0.20931123542523994</v>
      </c>
      <c r="BC99" s="21">
        <f t="shared" si="258"/>
        <v>0.17442602952103303</v>
      </c>
      <c r="BD99" s="21">
        <f t="shared" si="258"/>
        <v>0.14535502460086136</v>
      </c>
      <c r="BF99" s="163"/>
      <c r="BG99" s="163"/>
      <c r="BH99" s="20" t="s">
        <v>57</v>
      </c>
      <c r="BI99" s="21">
        <f>10*BI96</f>
        <v>0.75</v>
      </c>
      <c r="BJ99" s="21">
        <f t="shared" ref="BJ99:BR99" si="259">10*BJ96</f>
        <v>0.62500000000000011</v>
      </c>
      <c r="BK99" s="21">
        <f t="shared" si="259"/>
        <v>0.52083333333333315</v>
      </c>
      <c r="BL99" s="21">
        <f t="shared" si="259"/>
        <v>0.43402777777777796</v>
      </c>
      <c r="BM99" s="21">
        <f t="shared" si="259"/>
        <v>0.36168981481481466</v>
      </c>
      <c r="BN99" s="21">
        <f t="shared" si="259"/>
        <v>0.30140817901234601</v>
      </c>
      <c r="BO99" s="21">
        <f t="shared" si="259"/>
        <v>0.25117348251028793</v>
      </c>
      <c r="BP99" s="21">
        <f t="shared" si="259"/>
        <v>0.20931123542523994</v>
      </c>
      <c r="BQ99" s="21">
        <f t="shared" si="259"/>
        <v>0.17442602952103303</v>
      </c>
      <c r="BR99" s="21">
        <f t="shared" si="259"/>
        <v>0.14535502460086136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0.75</v>
      </c>
      <c r="F100" s="21">
        <f>10*F98</f>
        <v>1.375</v>
      </c>
      <c r="G100" s="21">
        <f>10*G98</f>
        <v>1.8958333333333333</v>
      </c>
      <c r="H100" s="21">
        <f t="shared" ref="H100:N100" si="260">10*H98</f>
        <v>2.3298611111111112</v>
      </c>
      <c r="I100" s="21">
        <f t="shared" si="260"/>
        <v>2.6915509259259256</v>
      </c>
      <c r="J100" s="21">
        <f t="shared" si="260"/>
        <v>2.9929591049382722</v>
      </c>
      <c r="K100" s="21">
        <f t="shared" si="260"/>
        <v>3.24413258744856</v>
      </c>
      <c r="L100" s="21">
        <f t="shared" si="260"/>
        <v>3.4534438228738003</v>
      </c>
      <c r="M100" s="21">
        <f t="shared" si="260"/>
        <v>3.6278698523948325</v>
      </c>
      <c r="N100" s="21">
        <f t="shared" si="260"/>
        <v>3.7732248769956938</v>
      </c>
      <c r="P100" s="163"/>
      <c r="Q100" s="163"/>
      <c r="R100" s="20" t="s">
        <v>58</v>
      </c>
      <c r="S100" s="21">
        <f>10*S98</f>
        <v>0.75</v>
      </c>
      <c r="T100" s="21">
        <f>10*T98</f>
        <v>1.375</v>
      </c>
      <c r="U100" s="21">
        <f>10*U98</f>
        <v>1.8958333333333333</v>
      </c>
      <c r="V100" s="21">
        <f t="shared" ref="V100:AB100" si="261">10*V98</f>
        <v>2.3298611111111112</v>
      </c>
      <c r="W100" s="21">
        <f t="shared" si="261"/>
        <v>2.6915509259259256</v>
      </c>
      <c r="X100" s="21">
        <f t="shared" si="261"/>
        <v>2.9929591049382722</v>
      </c>
      <c r="Y100" s="21">
        <f t="shared" si="261"/>
        <v>3.24413258744856</v>
      </c>
      <c r="Z100" s="21">
        <f t="shared" si="261"/>
        <v>3.4534438228738003</v>
      </c>
      <c r="AA100" s="21">
        <f t="shared" si="261"/>
        <v>3.6278698523948325</v>
      </c>
      <c r="AB100" s="21">
        <f t="shared" si="261"/>
        <v>3.7732248769956938</v>
      </c>
      <c r="AD100" s="163"/>
      <c r="AE100" s="163"/>
      <c r="AF100" s="20" t="s">
        <v>58</v>
      </c>
      <c r="AG100" s="21">
        <f>10*AG98</f>
        <v>0.75</v>
      </c>
      <c r="AH100" s="21">
        <f>10*AH98</f>
        <v>1.375</v>
      </c>
      <c r="AI100" s="21">
        <f>10*AI98</f>
        <v>1.8958333333333333</v>
      </c>
      <c r="AJ100" s="21">
        <f t="shared" ref="AJ100:AP100" si="262">10*AJ98</f>
        <v>2.3298611111111112</v>
      </c>
      <c r="AK100" s="21">
        <f t="shared" si="262"/>
        <v>2.6915509259259256</v>
      </c>
      <c r="AL100" s="21">
        <f t="shared" si="262"/>
        <v>2.9929591049382722</v>
      </c>
      <c r="AM100" s="21">
        <f t="shared" si="262"/>
        <v>3.24413258744856</v>
      </c>
      <c r="AN100" s="21">
        <f t="shared" si="262"/>
        <v>3.4534438228738003</v>
      </c>
      <c r="AO100" s="21">
        <f t="shared" si="262"/>
        <v>3.6278698523948325</v>
      </c>
      <c r="AP100" s="21">
        <f t="shared" si="262"/>
        <v>3.7732248769956938</v>
      </c>
      <c r="AR100" s="163"/>
      <c r="AS100" s="163"/>
      <c r="AT100" s="20" t="s">
        <v>58</v>
      </c>
      <c r="AU100" s="21">
        <f>10*AU98</f>
        <v>0.75</v>
      </c>
      <c r="AV100" s="21">
        <f>10*AV98</f>
        <v>1.375</v>
      </c>
      <c r="AW100" s="21">
        <f>10*AW98</f>
        <v>1.8958333333333333</v>
      </c>
      <c r="AX100" s="21">
        <f t="shared" ref="AX100:BD100" si="263">10*AX98</f>
        <v>2.3298611111111112</v>
      </c>
      <c r="AY100" s="21">
        <f t="shared" si="263"/>
        <v>2.6915509259259256</v>
      </c>
      <c r="AZ100" s="21">
        <f t="shared" si="263"/>
        <v>2.9929591049382722</v>
      </c>
      <c r="BA100" s="21">
        <f t="shared" si="263"/>
        <v>3.24413258744856</v>
      </c>
      <c r="BB100" s="21">
        <f t="shared" si="263"/>
        <v>3.4534438228738003</v>
      </c>
      <c r="BC100" s="21">
        <f t="shared" si="263"/>
        <v>3.6278698523948325</v>
      </c>
      <c r="BD100" s="21">
        <f t="shared" si="263"/>
        <v>3.7732248769956938</v>
      </c>
      <c r="BF100" s="163"/>
      <c r="BG100" s="163"/>
      <c r="BH100" s="20" t="s">
        <v>58</v>
      </c>
      <c r="BI100" s="21">
        <f>10*BI98</f>
        <v>0.75</v>
      </c>
      <c r="BJ100" s="21">
        <f>10*BJ98</f>
        <v>1.375</v>
      </c>
      <c r="BK100" s="21">
        <f>10*BK98</f>
        <v>1.8958333333333333</v>
      </c>
      <c r="BL100" s="21">
        <f t="shared" ref="BL100:BR100" si="264">10*BL98</f>
        <v>2.3298611111111112</v>
      </c>
      <c r="BM100" s="21">
        <f t="shared" si="264"/>
        <v>2.6915509259259256</v>
      </c>
      <c r="BN100" s="21">
        <f t="shared" si="264"/>
        <v>2.9929591049382722</v>
      </c>
      <c r="BO100" s="21">
        <f t="shared" si="264"/>
        <v>3.24413258744856</v>
      </c>
      <c r="BP100" s="21">
        <f t="shared" si="264"/>
        <v>3.4534438228738003</v>
      </c>
      <c r="BQ100" s="21">
        <f t="shared" si="264"/>
        <v>3.6278698523948325</v>
      </c>
      <c r="BR100" s="21">
        <f t="shared" si="264"/>
        <v>3.7732248769956938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0.09</v>
      </c>
      <c r="F101" s="17">
        <f t="shared" ref="F101:N101" si="265">F96*F$16/$E$4</f>
        <v>9.0000000000000024E-2</v>
      </c>
      <c r="G101" s="17">
        <f t="shared" si="265"/>
        <v>8.9999999999999969E-2</v>
      </c>
      <c r="H101" s="17">
        <f t="shared" si="265"/>
        <v>9.0000000000000038E-2</v>
      </c>
      <c r="I101" s="17">
        <f t="shared" si="265"/>
        <v>8.9999999999999969E-2</v>
      </c>
      <c r="J101" s="17">
        <f t="shared" si="265"/>
        <v>9.0000000000000108E-2</v>
      </c>
      <c r="K101" s="17">
        <f t="shared" si="265"/>
        <v>8.9999999999999941E-2</v>
      </c>
      <c r="L101" s="17">
        <f t="shared" si="265"/>
        <v>8.9999999999999941E-2</v>
      </c>
      <c r="M101" s="17">
        <f t="shared" si="265"/>
        <v>8.9999999999999816E-2</v>
      </c>
      <c r="N101" s="17">
        <f t="shared" si="265"/>
        <v>9.0000000000000108E-2</v>
      </c>
      <c r="P101" s="163"/>
      <c r="Q101" s="171" t="s">
        <v>45</v>
      </c>
      <c r="R101" s="16" t="s">
        <v>55</v>
      </c>
      <c r="S101" s="17">
        <f>S96*S$16/$E$4</f>
        <v>0.09</v>
      </c>
      <c r="T101" s="17">
        <f t="shared" ref="T101:AB101" si="266">T96*T$16/$E$4</f>
        <v>9.0000000000000024E-2</v>
      </c>
      <c r="U101" s="17">
        <f t="shared" si="266"/>
        <v>8.9999999999999969E-2</v>
      </c>
      <c r="V101" s="17">
        <f t="shared" si="266"/>
        <v>9.0000000000000038E-2</v>
      </c>
      <c r="W101" s="17">
        <f t="shared" si="266"/>
        <v>8.9999999999999969E-2</v>
      </c>
      <c r="X101" s="17">
        <f t="shared" si="266"/>
        <v>9.0000000000000108E-2</v>
      </c>
      <c r="Y101" s="17">
        <f t="shared" si="266"/>
        <v>8.9999999999999941E-2</v>
      </c>
      <c r="Z101" s="17">
        <f t="shared" si="266"/>
        <v>8.9999999999999941E-2</v>
      </c>
      <c r="AA101" s="17">
        <f t="shared" si="266"/>
        <v>8.9999999999999816E-2</v>
      </c>
      <c r="AB101" s="17">
        <f t="shared" si="266"/>
        <v>9.0000000000000108E-2</v>
      </c>
      <c r="AD101" s="163"/>
      <c r="AE101" s="171" t="s">
        <v>45</v>
      </c>
      <c r="AF101" s="16" t="s">
        <v>55</v>
      </c>
      <c r="AG101" s="17">
        <f>AG96*AG$16/$E$4</f>
        <v>0.09</v>
      </c>
      <c r="AH101" s="17">
        <f t="shared" ref="AH101:AP101" si="267">AH96*AH$16/$E$4</f>
        <v>9.0000000000000024E-2</v>
      </c>
      <c r="AI101" s="17">
        <f t="shared" si="267"/>
        <v>8.9999999999999969E-2</v>
      </c>
      <c r="AJ101" s="17">
        <f t="shared" si="267"/>
        <v>9.0000000000000038E-2</v>
      </c>
      <c r="AK101" s="17">
        <f t="shared" si="267"/>
        <v>8.9999999999999969E-2</v>
      </c>
      <c r="AL101" s="17">
        <f t="shared" si="267"/>
        <v>9.0000000000000108E-2</v>
      </c>
      <c r="AM101" s="17">
        <f t="shared" si="267"/>
        <v>8.9999999999999941E-2</v>
      </c>
      <c r="AN101" s="17">
        <f t="shared" si="267"/>
        <v>8.9999999999999941E-2</v>
      </c>
      <c r="AO101" s="17">
        <f t="shared" si="267"/>
        <v>8.9999999999999816E-2</v>
      </c>
      <c r="AP101" s="17">
        <f t="shared" si="267"/>
        <v>9.0000000000000108E-2</v>
      </c>
      <c r="AR101" s="163"/>
      <c r="AS101" s="171" t="s">
        <v>45</v>
      </c>
      <c r="AT101" s="16" t="s">
        <v>55</v>
      </c>
      <c r="AU101" s="17">
        <f>AU96*AU$16/$E$4</f>
        <v>0.09</v>
      </c>
      <c r="AV101" s="17">
        <f t="shared" ref="AV101:BD101" si="268">AV96*AV$16/$E$4</f>
        <v>9.0000000000000024E-2</v>
      </c>
      <c r="AW101" s="17">
        <f t="shared" si="268"/>
        <v>8.9999999999999969E-2</v>
      </c>
      <c r="AX101" s="17">
        <f t="shared" si="268"/>
        <v>9.0000000000000038E-2</v>
      </c>
      <c r="AY101" s="17">
        <f t="shared" si="268"/>
        <v>8.9999999999999969E-2</v>
      </c>
      <c r="AZ101" s="17">
        <f t="shared" si="268"/>
        <v>9.0000000000000108E-2</v>
      </c>
      <c r="BA101" s="17">
        <f t="shared" si="268"/>
        <v>8.9999999999999941E-2</v>
      </c>
      <c r="BB101" s="17">
        <f t="shared" si="268"/>
        <v>8.9999999999999941E-2</v>
      </c>
      <c r="BC101" s="17">
        <f t="shared" si="268"/>
        <v>8.9999999999999816E-2</v>
      </c>
      <c r="BD101" s="17">
        <f t="shared" si="268"/>
        <v>9.0000000000000108E-2</v>
      </c>
      <c r="BF101" s="163"/>
      <c r="BG101" s="171" t="s">
        <v>45</v>
      </c>
      <c r="BH101" s="16" t="s">
        <v>55</v>
      </c>
      <c r="BI101" s="17">
        <f>BI96*BI$16/$E$4</f>
        <v>0.09</v>
      </c>
      <c r="BJ101" s="17">
        <f t="shared" ref="BJ101:BR101" si="269">BJ96*BJ$16/$E$4</f>
        <v>9.0000000000000024E-2</v>
      </c>
      <c r="BK101" s="17">
        <f t="shared" si="269"/>
        <v>8.9999999999999969E-2</v>
      </c>
      <c r="BL101" s="17">
        <f t="shared" si="269"/>
        <v>9.0000000000000038E-2</v>
      </c>
      <c r="BM101" s="17">
        <f t="shared" si="269"/>
        <v>8.9999999999999969E-2</v>
      </c>
      <c r="BN101" s="17">
        <f t="shared" si="269"/>
        <v>9.0000000000000108E-2</v>
      </c>
      <c r="BO101" s="17">
        <f t="shared" si="269"/>
        <v>8.9999999999999941E-2</v>
      </c>
      <c r="BP101" s="17">
        <f t="shared" si="269"/>
        <v>8.9999999999999941E-2</v>
      </c>
      <c r="BQ101" s="17">
        <f t="shared" si="269"/>
        <v>8.9999999999999816E-2</v>
      </c>
      <c r="BR101" s="17">
        <f t="shared" si="269"/>
        <v>9.0000000000000108E-2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270">E99*E$16</f>
        <v>90000</v>
      </c>
      <c r="F102" s="22">
        <f t="shared" si="270"/>
        <v>90000.000000000015</v>
      </c>
      <c r="G102" s="22">
        <f t="shared" si="270"/>
        <v>89999.999999999971</v>
      </c>
      <c r="H102" s="22">
        <f t="shared" si="270"/>
        <v>90000.000000000044</v>
      </c>
      <c r="I102" s="22">
        <f t="shared" si="270"/>
        <v>89999.999999999956</v>
      </c>
      <c r="J102" s="22">
        <f t="shared" si="270"/>
        <v>90000.000000000102</v>
      </c>
      <c r="K102" s="22">
        <f t="shared" si="270"/>
        <v>89999.999999999956</v>
      </c>
      <c r="L102" s="22">
        <f t="shared" si="270"/>
        <v>89999.999999999956</v>
      </c>
      <c r="M102" s="22">
        <f t="shared" si="270"/>
        <v>89999.999999999825</v>
      </c>
      <c r="N102" s="22">
        <f t="shared" si="270"/>
        <v>90000.000000000131</v>
      </c>
      <c r="P102" s="163"/>
      <c r="Q102" s="163"/>
      <c r="R102" s="20" t="s">
        <v>57</v>
      </c>
      <c r="S102" s="22">
        <f t="shared" ref="S102:AB102" si="271">S99*S$16</f>
        <v>90000</v>
      </c>
      <c r="T102" s="22">
        <f t="shared" si="271"/>
        <v>90000.000000000015</v>
      </c>
      <c r="U102" s="22">
        <f t="shared" si="271"/>
        <v>89999.999999999971</v>
      </c>
      <c r="V102" s="22">
        <f t="shared" si="271"/>
        <v>90000.000000000044</v>
      </c>
      <c r="W102" s="22">
        <f t="shared" si="271"/>
        <v>89999.999999999956</v>
      </c>
      <c r="X102" s="22">
        <f t="shared" si="271"/>
        <v>90000.000000000102</v>
      </c>
      <c r="Y102" s="22">
        <f t="shared" si="271"/>
        <v>89999.999999999956</v>
      </c>
      <c r="Z102" s="22">
        <f t="shared" si="271"/>
        <v>89999.999999999956</v>
      </c>
      <c r="AA102" s="22">
        <f t="shared" si="271"/>
        <v>89999.999999999825</v>
      </c>
      <c r="AB102" s="22">
        <f t="shared" si="271"/>
        <v>90000.000000000131</v>
      </c>
      <c r="AD102" s="163"/>
      <c r="AE102" s="163"/>
      <c r="AF102" s="20" t="s">
        <v>57</v>
      </c>
      <c r="AG102" s="22">
        <f t="shared" ref="AG102:AP102" si="272">AG99*AG$16</f>
        <v>90000</v>
      </c>
      <c r="AH102" s="22">
        <f t="shared" si="272"/>
        <v>90000.000000000015</v>
      </c>
      <c r="AI102" s="22">
        <f t="shared" si="272"/>
        <v>89999.999999999971</v>
      </c>
      <c r="AJ102" s="22">
        <f t="shared" si="272"/>
        <v>90000.000000000044</v>
      </c>
      <c r="AK102" s="22">
        <f t="shared" si="272"/>
        <v>89999.999999999956</v>
      </c>
      <c r="AL102" s="22">
        <f t="shared" si="272"/>
        <v>90000.000000000102</v>
      </c>
      <c r="AM102" s="22">
        <f t="shared" si="272"/>
        <v>89999.999999999956</v>
      </c>
      <c r="AN102" s="22">
        <f t="shared" si="272"/>
        <v>89999.999999999956</v>
      </c>
      <c r="AO102" s="22">
        <f t="shared" si="272"/>
        <v>89999.999999999825</v>
      </c>
      <c r="AP102" s="22">
        <f t="shared" si="272"/>
        <v>90000.000000000131</v>
      </c>
      <c r="AR102" s="163"/>
      <c r="AS102" s="163"/>
      <c r="AT102" s="20" t="s">
        <v>57</v>
      </c>
      <c r="AU102" s="22">
        <f t="shared" ref="AU102:BD102" si="273">AU99*AU$16</f>
        <v>90000</v>
      </c>
      <c r="AV102" s="22">
        <f t="shared" si="273"/>
        <v>90000.000000000015</v>
      </c>
      <c r="AW102" s="22">
        <f t="shared" si="273"/>
        <v>89999.999999999971</v>
      </c>
      <c r="AX102" s="22">
        <f t="shared" si="273"/>
        <v>90000.000000000044</v>
      </c>
      <c r="AY102" s="22">
        <f t="shared" si="273"/>
        <v>89999.999999999956</v>
      </c>
      <c r="AZ102" s="22">
        <f t="shared" si="273"/>
        <v>90000.000000000102</v>
      </c>
      <c r="BA102" s="22">
        <f t="shared" si="273"/>
        <v>89999.999999999956</v>
      </c>
      <c r="BB102" s="22">
        <f t="shared" si="273"/>
        <v>89999.999999999956</v>
      </c>
      <c r="BC102" s="22">
        <f t="shared" si="273"/>
        <v>89999.999999999825</v>
      </c>
      <c r="BD102" s="22">
        <f t="shared" si="273"/>
        <v>90000.000000000131</v>
      </c>
      <c r="BF102" s="163"/>
      <c r="BG102" s="163"/>
      <c r="BH102" s="20" t="s">
        <v>57</v>
      </c>
      <c r="BI102" s="22">
        <f t="shared" ref="BI102:BR102" si="274">BI99*BI$16</f>
        <v>90000</v>
      </c>
      <c r="BJ102" s="22">
        <f t="shared" si="274"/>
        <v>90000.000000000015</v>
      </c>
      <c r="BK102" s="22">
        <f t="shared" si="274"/>
        <v>89999.999999999971</v>
      </c>
      <c r="BL102" s="22">
        <f t="shared" si="274"/>
        <v>90000.000000000044</v>
      </c>
      <c r="BM102" s="22">
        <f t="shared" si="274"/>
        <v>89999.999999999956</v>
      </c>
      <c r="BN102" s="22">
        <f t="shared" si="274"/>
        <v>90000.000000000102</v>
      </c>
      <c r="BO102" s="22">
        <f t="shared" si="274"/>
        <v>89999.999999999956</v>
      </c>
      <c r="BP102" s="22">
        <f t="shared" si="274"/>
        <v>89999.999999999956</v>
      </c>
      <c r="BQ102" s="22">
        <f t="shared" si="274"/>
        <v>89999.999999999825</v>
      </c>
      <c r="BR102" s="22">
        <f t="shared" si="274"/>
        <v>90000.000000000131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90000</v>
      </c>
      <c r="F103" s="22">
        <f>E103+F102</f>
        <v>180000</v>
      </c>
      <c r="G103" s="22">
        <f t="shared" ref="G103:N103" si="275">F103+G102</f>
        <v>270000</v>
      </c>
      <c r="H103" s="22">
        <f t="shared" si="275"/>
        <v>360000.00000000006</v>
      </c>
      <c r="I103" s="22">
        <f t="shared" si="275"/>
        <v>450000</v>
      </c>
      <c r="J103" s="22">
        <f t="shared" si="275"/>
        <v>540000.00000000012</v>
      </c>
      <c r="K103" s="22">
        <f t="shared" si="275"/>
        <v>630000.00000000012</v>
      </c>
      <c r="L103" s="22">
        <f t="shared" si="275"/>
        <v>720000.00000000012</v>
      </c>
      <c r="M103" s="22">
        <f t="shared" si="275"/>
        <v>810000</v>
      </c>
      <c r="N103" s="22">
        <f t="shared" si="275"/>
        <v>900000.00000000012</v>
      </c>
      <c r="P103" s="163"/>
      <c r="Q103" s="163"/>
      <c r="R103" s="20" t="s">
        <v>58</v>
      </c>
      <c r="S103" s="22">
        <f>S102</f>
        <v>90000</v>
      </c>
      <c r="T103" s="22">
        <f>S103+T102</f>
        <v>180000</v>
      </c>
      <c r="U103" s="22">
        <f t="shared" ref="U103:AB103" si="276">T103+U102</f>
        <v>270000</v>
      </c>
      <c r="V103" s="22">
        <f t="shared" si="276"/>
        <v>360000.00000000006</v>
      </c>
      <c r="W103" s="22">
        <f t="shared" si="276"/>
        <v>450000</v>
      </c>
      <c r="X103" s="22">
        <f t="shared" si="276"/>
        <v>540000.00000000012</v>
      </c>
      <c r="Y103" s="22">
        <f t="shared" si="276"/>
        <v>630000.00000000012</v>
      </c>
      <c r="Z103" s="22">
        <f t="shared" si="276"/>
        <v>720000.00000000012</v>
      </c>
      <c r="AA103" s="22">
        <f t="shared" si="276"/>
        <v>810000</v>
      </c>
      <c r="AB103" s="22">
        <f t="shared" si="276"/>
        <v>900000.00000000012</v>
      </c>
      <c r="AD103" s="163"/>
      <c r="AE103" s="163"/>
      <c r="AF103" s="20" t="s">
        <v>58</v>
      </c>
      <c r="AG103" s="22">
        <f>AG102</f>
        <v>90000</v>
      </c>
      <c r="AH103" s="22">
        <f>AG103+AH102</f>
        <v>180000</v>
      </c>
      <c r="AI103" s="22">
        <f t="shared" ref="AI103:AP103" si="277">AH103+AI102</f>
        <v>270000</v>
      </c>
      <c r="AJ103" s="22">
        <f t="shared" si="277"/>
        <v>360000.00000000006</v>
      </c>
      <c r="AK103" s="22">
        <f t="shared" si="277"/>
        <v>450000</v>
      </c>
      <c r="AL103" s="22">
        <f t="shared" si="277"/>
        <v>540000.00000000012</v>
      </c>
      <c r="AM103" s="22">
        <f t="shared" si="277"/>
        <v>630000.00000000012</v>
      </c>
      <c r="AN103" s="22">
        <f t="shared" si="277"/>
        <v>720000.00000000012</v>
      </c>
      <c r="AO103" s="22">
        <f t="shared" si="277"/>
        <v>810000</v>
      </c>
      <c r="AP103" s="22">
        <f t="shared" si="277"/>
        <v>900000.00000000012</v>
      </c>
      <c r="AR103" s="163"/>
      <c r="AS103" s="163"/>
      <c r="AT103" s="20" t="s">
        <v>58</v>
      </c>
      <c r="AU103" s="22">
        <f>AU102</f>
        <v>90000</v>
      </c>
      <c r="AV103" s="22">
        <f>AU103+AV102</f>
        <v>180000</v>
      </c>
      <c r="AW103" s="22">
        <f t="shared" ref="AW103:BD103" si="278">AV103+AW102</f>
        <v>270000</v>
      </c>
      <c r="AX103" s="22">
        <f t="shared" si="278"/>
        <v>360000.00000000006</v>
      </c>
      <c r="AY103" s="22">
        <f t="shared" si="278"/>
        <v>450000</v>
      </c>
      <c r="AZ103" s="22">
        <f t="shared" si="278"/>
        <v>540000.00000000012</v>
      </c>
      <c r="BA103" s="22">
        <f t="shared" si="278"/>
        <v>630000.00000000012</v>
      </c>
      <c r="BB103" s="22">
        <f t="shared" si="278"/>
        <v>720000.00000000012</v>
      </c>
      <c r="BC103" s="22">
        <f t="shared" si="278"/>
        <v>810000</v>
      </c>
      <c r="BD103" s="22">
        <f t="shared" si="278"/>
        <v>900000.00000000012</v>
      </c>
      <c r="BF103" s="163"/>
      <c r="BG103" s="163"/>
      <c r="BH103" s="20" t="s">
        <v>58</v>
      </c>
      <c r="BI103" s="22">
        <f>BI102</f>
        <v>90000</v>
      </c>
      <c r="BJ103" s="22">
        <f>BI103+BJ102</f>
        <v>180000</v>
      </c>
      <c r="BK103" s="22">
        <f t="shared" ref="BK103:BR103" si="279">BJ103+BK102</f>
        <v>270000</v>
      </c>
      <c r="BL103" s="22">
        <f t="shared" si="279"/>
        <v>360000.00000000006</v>
      </c>
      <c r="BM103" s="22">
        <f t="shared" si="279"/>
        <v>450000</v>
      </c>
      <c r="BN103" s="22">
        <f t="shared" si="279"/>
        <v>540000.00000000012</v>
      </c>
      <c r="BO103" s="22">
        <f t="shared" si="279"/>
        <v>630000.00000000012</v>
      </c>
      <c r="BP103" s="22">
        <f t="shared" si="279"/>
        <v>720000.00000000012</v>
      </c>
      <c r="BQ103" s="22">
        <f t="shared" si="279"/>
        <v>810000</v>
      </c>
      <c r="BR103" s="22">
        <f t="shared" si="279"/>
        <v>900000.00000000012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0.09</v>
      </c>
      <c r="F104" s="17">
        <f>F98*F$16/$E$4-E104</f>
        <v>0.10800000000000001</v>
      </c>
      <c r="G104" s="17">
        <f>G98*G$16/$E$4-F104-E104</f>
        <v>0.12959999999999999</v>
      </c>
      <c r="H104" s="17">
        <f>H98*H$16/$E$4-G104-F104-E104</f>
        <v>0.15551999999999999</v>
      </c>
      <c r="I104" s="17">
        <f>I98*I$16/$E$4-H104-G104-F104-E104</f>
        <v>0.18662399999999987</v>
      </c>
      <c r="J104" s="17">
        <f>J98*J$16/$E$4-I104-H104-G104-F104-E104</f>
        <v>0.22394880000000025</v>
      </c>
      <c r="K104" s="17">
        <f>K98*K$16/$E$4-J104-I104-H104-G104-F104-E104</f>
        <v>0.26873855999999985</v>
      </c>
      <c r="L104" s="17">
        <f>L98*L$16/$E$4-K104-J104-I104-H104-G104-F104-E104</f>
        <v>0.32248627200000013</v>
      </c>
      <c r="M104" s="17">
        <f>M98*M$16/$E$4-L104-K104-J104-I104-H104-G104-F104-E104</f>
        <v>0.38698352639999967</v>
      </c>
      <c r="N104" s="17">
        <f>N98*N$16/$E$4-M104-L104-K104-J104-I104-H104-G104-F104-E104</f>
        <v>0.46438023168000009</v>
      </c>
      <c r="P104" s="163"/>
      <c r="Q104" s="171" t="s">
        <v>44</v>
      </c>
      <c r="R104" s="16" t="s">
        <v>55</v>
      </c>
      <c r="S104" s="17">
        <f>S98*S$16/$E$4</f>
        <v>0.09</v>
      </c>
      <c r="T104" s="17">
        <f>T98*T$16/$E$4-S104</f>
        <v>0.10800000000000001</v>
      </c>
      <c r="U104" s="17">
        <f>U98*U$16/$E$4-T104-S104</f>
        <v>0.12959999999999999</v>
      </c>
      <c r="V104" s="17">
        <f>V98*V$16/$E$4-U104-T104-S104</f>
        <v>0.15551999999999999</v>
      </c>
      <c r="W104" s="17">
        <f>W98*W$16/$E$4-V104-U104-T104-S104</f>
        <v>0.18662399999999987</v>
      </c>
      <c r="X104" s="17">
        <f>X98*X$16/$E$4-W104-V104-U104-T104-S104</f>
        <v>0.22394880000000025</v>
      </c>
      <c r="Y104" s="17">
        <f>Y98*Y$16/$E$4-X104-W104-V104-U104-T104-S104</f>
        <v>0.26873855999999985</v>
      </c>
      <c r="Z104" s="17">
        <f>Z98*Z$16/$E$4-Y104-X104-W104-V104-U104-T104-S104</f>
        <v>0.32248627200000013</v>
      </c>
      <c r="AA104" s="17">
        <f>AA98*AA$16/$E$4-Z104-Y104-X104-W104-V104-U104-T104-S104</f>
        <v>0.38698352639999967</v>
      </c>
      <c r="AB104" s="17">
        <f>AB98*AB$16/$E$4-AA104-Z104-Y104-X104-W104-V104-U104-T104-S104</f>
        <v>0.46438023168000009</v>
      </c>
      <c r="AD104" s="163"/>
      <c r="AE104" s="171" t="s">
        <v>44</v>
      </c>
      <c r="AF104" s="16" t="s">
        <v>55</v>
      </c>
      <c r="AG104" s="17">
        <f>AG98*AG$16/$E$4</f>
        <v>0.09</v>
      </c>
      <c r="AH104" s="17">
        <f>AH98*AH$16/$E$4-AG104</f>
        <v>0.10800000000000001</v>
      </c>
      <c r="AI104" s="17">
        <f>AI98*AI$16/$E$4-AH104-AG104</f>
        <v>0.12959999999999999</v>
      </c>
      <c r="AJ104" s="17">
        <f>AJ98*AJ$16/$E$4-AI104-AH104-AG104</f>
        <v>0.15551999999999999</v>
      </c>
      <c r="AK104" s="17">
        <f>AK98*AK$16/$E$4-AJ104-AI104-AH104-AG104</f>
        <v>0.18662399999999987</v>
      </c>
      <c r="AL104" s="17">
        <f>AL98*AL$16/$E$4-AK104-AJ104-AI104-AH104-AG104</f>
        <v>0.22394880000000025</v>
      </c>
      <c r="AM104" s="17">
        <f>AM98*AM$16/$E$4-AL104-AK104-AJ104-AI104-AH104-AG104</f>
        <v>0.26873855999999985</v>
      </c>
      <c r="AN104" s="17">
        <f>AN98*AN$16/$E$4-AM104-AL104-AK104-AJ104-AI104-AH104-AG104</f>
        <v>0.32248627200000013</v>
      </c>
      <c r="AO104" s="17">
        <f>AO98*AO$16/$E$4-AN104-AM104-AL104-AK104-AJ104-AI104-AH104-AG104</f>
        <v>0.38698352639999967</v>
      </c>
      <c r="AP104" s="17">
        <f>AP98*AP$16/$E$4-AO104-AN104-AM104-AL104-AK104-AJ104-AI104-AH104-AG104</f>
        <v>0.46438023168000009</v>
      </c>
      <c r="AR104" s="163"/>
      <c r="AS104" s="171" t="s">
        <v>44</v>
      </c>
      <c r="AT104" s="16" t="s">
        <v>55</v>
      </c>
      <c r="AU104" s="17">
        <f>AU98*AU$16/$E$4</f>
        <v>0.09</v>
      </c>
      <c r="AV104" s="17">
        <f>AV98*AV$16/$E$4-AU104</f>
        <v>0.10800000000000001</v>
      </c>
      <c r="AW104" s="17">
        <f>AW98*AW$16/$E$4-AV104-AU104</f>
        <v>0.12959999999999999</v>
      </c>
      <c r="AX104" s="17">
        <f>AX98*AX$16/$E$4-AW104-AV104-AU104</f>
        <v>0.15551999999999999</v>
      </c>
      <c r="AY104" s="17">
        <f>AY98*AY$16/$E$4-AX104-AW104-AV104-AU104</f>
        <v>0.18662399999999987</v>
      </c>
      <c r="AZ104" s="17">
        <f>AZ98*AZ$16/$E$4-AY104-AX104-AW104-AV104-AU104</f>
        <v>0.22394880000000025</v>
      </c>
      <c r="BA104" s="17">
        <f>BA98*BA$16/$E$4-AZ104-AY104-AX104-AW104-AV104-AU104</f>
        <v>0.26873855999999985</v>
      </c>
      <c r="BB104" s="17">
        <f>BB98*BB$16/$E$4-BA104-AZ104-AY104-AX104-AW104-AV104-AU104</f>
        <v>0.32248627200000013</v>
      </c>
      <c r="BC104" s="17">
        <f>BC98*BC$16/$E$4-BB104-BA104-AZ104-AY104-AX104-AW104-AV104-AU104</f>
        <v>0.38698352639999967</v>
      </c>
      <c r="BD104" s="17">
        <f>BD98*BD$16/$E$4-BC104-BB104-BA104-AZ104-AY104-AX104-AW104-AV104-AU104</f>
        <v>0.46438023168000009</v>
      </c>
      <c r="BF104" s="163"/>
      <c r="BG104" s="171" t="s">
        <v>44</v>
      </c>
      <c r="BH104" s="16" t="s">
        <v>55</v>
      </c>
      <c r="BI104" s="17">
        <f>BI98*BI$16/$E$4</f>
        <v>0.09</v>
      </c>
      <c r="BJ104" s="17">
        <f>BJ98*BJ$16/$E$4-BI104</f>
        <v>0.10800000000000001</v>
      </c>
      <c r="BK104" s="17">
        <f>BK98*BK$16/$E$4-BJ104-BI104</f>
        <v>0.12959999999999999</v>
      </c>
      <c r="BL104" s="17">
        <f>BL98*BL$16/$E$4-BK104-BJ104-BI104</f>
        <v>0.15551999999999999</v>
      </c>
      <c r="BM104" s="17">
        <f>BM98*BM$16/$E$4-BL104-BK104-BJ104-BI104</f>
        <v>0.18662399999999987</v>
      </c>
      <c r="BN104" s="17">
        <f>BN98*BN$16/$E$4-BM104-BL104-BK104-BJ104-BI104</f>
        <v>0.22394880000000025</v>
      </c>
      <c r="BO104" s="17">
        <f>BO98*BO$16/$E$4-BN104-BM104-BL104-BK104-BJ104-BI104</f>
        <v>0.26873855999999985</v>
      </c>
      <c r="BP104" s="17">
        <f>BP98*BP$16/$E$4-BO104-BN104-BM104-BL104-BK104-BJ104-BI104</f>
        <v>0.32248627200000013</v>
      </c>
      <c r="BQ104" s="17">
        <f>BQ98*BQ$16/$E$4-BP104-BO104-BN104-BM104-BL104-BK104-BJ104-BI104</f>
        <v>0.38698352639999967</v>
      </c>
      <c r="BR104" s="17">
        <f>BR98*BR$16/$E$4-BQ104-BP104-BO104-BN104-BM104-BL104-BK104-BJ104-BI104</f>
        <v>0.46438023168000009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0.13394879999999998</v>
      </c>
      <c r="J105" s="18"/>
      <c r="K105" s="18"/>
      <c r="L105" s="18"/>
      <c r="M105" s="18"/>
      <c r="N105" s="18">
        <f>SUM(E104:N104)/10</f>
        <v>0.233628139008</v>
      </c>
      <c r="P105" s="163"/>
      <c r="Q105" s="165"/>
      <c r="R105" s="16" t="s">
        <v>56</v>
      </c>
      <c r="S105" s="18"/>
      <c r="T105" s="18"/>
      <c r="U105" s="18"/>
      <c r="V105" s="18"/>
      <c r="W105" s="18">
        <f>SUM(S104:W104)/5</f>
        <v>0.13394879999999998</v>
      </c>
      <c r="X105" s="18"/>
      <c r="Y105" s="18"/>
      <c r="Z105" s="18"/>
      <c r="AA105" s="18"/>
      <c r="AB105" s="18">
        <f>SUM(S104:AB104)/10</f>
        <v>0.233628139008</v>
      </c>
      <c r="AD105" s="163"/>
      <c r="AE105" s="165"/>
      <c r="AF105" s="16" t="s">
        <v>56</v>
      </c>
      <c r="AG105" s="18"/>
      <c r="AH105" s="18"/>
      <c r="AI105" s="18"/>
      <c r="AJ105" s="18"/>
      <c r="AK105" s="18">
        <f>SUM(AG104:AK104)/5</f>
        <v>0.13394879999999998</v>
      </c>
      <c r="AL105" s="18"/>
      <c r="AM105" s="18"/>
      <c r="AN105" s="18"/>
      <c r="AO105" s="18"/>
      <c r="AP105" s="18">
        <f>SUM(AG104:AP104)/10</f>
        <v>0.233628139008</v>
      </c>
      <c r="AR105" s="163"/>
      <c r="AS105" s="165"/>
      <c r="AT105" s="16" t="s">
        <v>56</v>
      </c>
      <c r="AU105" s="18"/>
      <c r="AV105" s="18"/>
      <c r="AW105" s="18"/>
      <c r="AX105" s="18"/>
      <c r="AY105" s="18">
        <f>SUM(AU104:AY104)/5</f>
        <v>0.13394879999999998</v>
      </c>
      <c r="AZ105" s="18"/>
      <c r="BA105" s="18"/>
      <c r="BB105" s="18"/>
      <c r="BC105" s="18"/>
      <c r="BD105" s="18">
        <f>SUM(AU104:BD104)/10</f>
        <v>0.233628139008</v>
      </c>
      <c r="BF105" s="163"/>
      <c r="BG105" s="165"/>
      <c r="BH105" s="16" t="s">
        <v>56</v>
      </c>
      <c r="BI105" s="18"/>
      <c r="BJ105" s="18"/>
      <c r="BK105" s="18"/>
      <c r="BL105" s="18"/>
      <c r="BM105" s="18">
        <f>SUM(BI104:BM104)/5</f>
        <v>0.13394879999999998</v>
      </c>
      <c r="BN105" s="18"/>
      <c r="BO105" s="18"/>
      <c r="BP105" s="18"/>
      <c r="BQ105" s="18"/>
      <c r="BR105" s="18">
        <f>SUM(BI104:BR104)/10</f>
        <v>0.233628139008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90000</v>
      </c>
      <c r="F106" s="23">
        <f>F108-E108</f>
        <v>108000</v>
      </c>
      <c r="G106" s="23">
        <f t="shared" ref="G106:N106" si="280">G108-F108</f>
        <v>129600</v>
      </c>
      <c r="H106" s="23">
        <f t="shared" si="280"/>
        <v>155520</v>
      </c>
      <c r="I106" s="23">
        <f t="shared" si="280"/>
        <v>186623.99999999988</v>
      </c>
      <c r="J106" s="23">
        <f t="shared" si="280"/>
        <v>223948.8000000004</v>
      </c>
      <c r="K106" s="23">
        <f t="shared" si="280"/>
        <v>268738.55999999982</v>
      </c>
      <c r="L106" s="23">
        <f t="shared" si="280"/>
        <v>322486.27200000011</v>
      </c>
      <c r="M106" s="23">
        <f t="shared" si="280"/>
        <v>386983.52639999939</v>
      </c>
      <c r="N106" s="23">
        <f t="shared" si="280"/>
        <v>464380.23167999974</v>
      </c>
      <c r="P106" s="163"/>
      <c r="Q106" s="163"/>
      <c r="R106" s="20" t="s">
        <v>57</v>
      </c>
      <c r="S106" s="23">
        <f>S108</f>
        <v>90000</v>
      </c>
      <c r="T106" s="23">
        <f>T108-S108</f>
        <v>108000</v>
      </c>
      <c r="U106" s="23">
        <f t="shared" ref="U106:AB106" si="281">U108-T108</f>
        <v>129600</v>
      </c>
      <c r="V106" s="23">
        <f t="shared" si="281"/>
        <v>155520</v>
      </c>
      <c r="W106" s="23">
        <f t="shared" si="281"/>
        <v>186623.99999999988</v>
      </c>
      <c r="X106" s="23">
        <f t="shared" si="281"/>
        <v>223948.8000000004</v>
      </c>
      <c r="Y106" s="23">
        <f t="shared" si="281"/>
        <v>268738.55999999982</v>
      </c>
      <c r="Z106" s="23">
        <f t="shared" si="281"/>
        <v>322486.27200000011</v>
      </c>
      <c r="AA106" s="23">
        <f t="shared" si="281"/>
        <v>386983.52639999939</v>
      </c>
      <c r="AB106" s="23">
        <f t="shared" si="281"/>
        <v>464380.23167999974</v>
      </c>
      <c r="AD106" s="163"/>
      <c r="AE106" s="163"/>
      <c r="AF106" s="20" t="s">
        <v>57</v>
      </c>
      <c r="AG106" s="23">
        <f>AG108</f>
        <v>90000</v>
      </c>
      <c r="AH106" s="23">
        <f>AH108-AG108</f>
        <v>108000</v>
      </c>
      <c r="AI106" s="23">
        <f t="shared" ref="AI106:AP106" si="282">AI108-AH108</f>
        <v>129600</v>
      </c>
      <c r="AJ106" s="23">
        <f t="shared" si="282"/>
        <v>155520</v>
      </c>
      <c r="AK106" s="23">
        <f t="shared" si="282"/>
        <v>186623.99999999988</v>
      </c>
      <c r="AL106" s="23">
        <f t="shared" si="282"/>
        <v>223948.8000000004</v>
      </c>
      <c r="AM106" s="23">
        <f t="shared" si="282"/>
        <v>268738.55999999982</v>
      </c>
      <c r="AN106" s="23">
        <f t="shared" si="282"/>
        <v>322486.27200000011</v>
      </c>
      <c r="AO106" s="23">
        <f t="shared" si="282"/>
        <v>386983.52639999939</v>
      </c>
      <c r="AP106" s="23">
        <f t="shared" si="282"/>
        <v>464380.23167999974</v>
      </c>
      <c r="AR106" s="163"/>
      <c r="AS106" s="163"/>
      <c r="AT106" s="20" t="s">
        <v>57</v>
      </c>
      <c r="AU106" s="23">
        <f>AU108</f>
        <v>90000</v>
      </c>
      <c r="AV106" s="23">
        <f>AV108-AU108</f>
        <v>108000</v>
      </c>
      <c r="AW106" s="23">
        <f t="shared" ref="AW106:BD106" si="283">AW108-AV108</f>
        <v>129600</v>
      </c>
      <c r="AX106" s="23">
        <f t="shared" si="283"/>
        <v>155520</v>
      </c>
      <c r="AY106" s="23">
        <f t="shared" si="283"/>
        <v>186623.99999999988</v>
      </c>
      <c r="AZ106" s="23">
        <f t="shared" si="283"/>
        <v>223948.8000000004</v>
      </c>
      <c r="BA106" s="23">
        <f t="shared" si="283"/>
        <v>268738.55999999982</v>
      </c>
      <c r="BB106" s="23">
        <f t="shared" si="283"/>
        <v>322486.27200000011</v>
      </c>
      <c r="BC106" s="23">
        <f t="shared" si="283"/>
        <v>386983.52639999939</v>
      </c>
      <c r="BD106" s="23">
        <f t="shared" si="283"/>
        <v>464380.23167999974</v>
      </c>
      <c r="BF106" s="163"/>
      <c r="BG106" s="163"/>
      <c r="BH106" s="20" t="s">
        <v>57</v>
      </c>
      <c r="BI106" s="23">
        <f>BI108</f>
        <v>90000</v>
      </c>
      <c r="BJ106" s="23">
        <f>BJ108-BI108</f>
        <v>108000</v>
      </c>
      <c r="BK106" s="23">
        <f t="shared" ref="BK106:BR106" si="284">BK108-BJ108</f>
        <v>129600</v>
      </c>
      <c r="BL106" s="23">
        <f t="shared" si="284"/>
        <v>155520</v>
      </c>
      <c r="BM106" s="23">
        <f t="shared" si="284"/>
        <v>186623.99999999988</v>
      </c>
      <c r="BN106" s="23">
        <f t="shared" si="284"/>
        <v>223948.8000000004</v>
      </c>
      <c r="BO106" s="23">
        <f t="shared" si="284"/>
        <v>268738.55999999982</v>
      </c>
      <c r="BP106" s="23">
        <f t="shared" si="284"/>
        <v>322486.27200000011</v>
      </c>
      <c r="BQ106" s="23">
        <f t="shared" si="284"/>
        <v>386983.52639999939</v>
      </c>
      <c r="BR106" s="23">
        <f t="shared" si="284"/>
        <v>464380.23167999974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133948.79999999999</v>
      </c>
      <c r="J107" s="23"/>
      <c r="K107" s="23"/>
      <c r="L107" s="23"/>
      <c r="M107" s="23"/>
      <c r="N107" s="23">
        <f>SUM(E106:N106)/10</f>
        <v>233628.13900799994</v>
      </c>
      <c r="P107" s="163"/>
      <c r="Q107" s="163"/>
      <c r="R107" s="20" t="s">
        <v>59</v>
      </c>
      <c r="S107" s="23"/>
      <c r="T107" s="23"/>
      <c r="U107" s="23"/>
      <c r="V107" s="23"/>
      <c r="W107" s="23">
        <f>SUM(S106:W106)/5</f>
        <v>133948.79999999999</v>
      </c>
      <c r="X107" s="23"/>
      <c r="Y107" s="23"/>
      <c r="Z107" s="23"/>
      <c r="AA107" s="23"/>
      <c r="AB107" s="23">
        <f>SUM(S106:AB106)/10</f>
        <v>233628.13900799994</v>
      </c>
      <c r="AD107" s="163"/>
      <c r="AE107" s="163"/>
      <c r="AF107" s="20" t="s">
        <v>59</v>
      </c>
      <c r="AG107" s="23"/>
      <c r="AH107" s="23"/>
      <c r="AI107" s="23"/>
      <c r="AJ107" s="23"/>
      <c r="AK107" s="23">
        <f>SUM(AG106:AK106)/5</f>
        <v>133948.79999999999</v>
      </c>
      <c r="AL107" s="23"/>
      <c r="AM107" s="23"/>
      <c r="AN107" s="23"/>
      <c r="AO107" s="23"/>
      <c r="AP107" s="23">
        <f>SUM(AG106:AP106)/10</f>
        <v>233628.13900799994</v>
      </c>
      <c r="AR107" s="163"/>
      <c r="AS107" s="163"/>
      <c r="AT107" s="20" t="s">
        <v>59</v>
      </c>
      <c r="AU107" s="23"/>
      <c r="AV107" s="23"/>
      <c r="AW107" s="23"/>
      <c r="AX107" s="23"/>
      <c r="AY107" s="23">
        <f>SUM(AU106:AY106)/5</f>
        <v>133948.79999999999</v>
      </c>
      <c r="AZ107" s="23"/>
      <c r="BA107" s="23"/>
      <c r="BB107" s="23"/>
      <c r="BC107" s="23"/>
      <c r="BD107" s="23">
        <f>SUM(AU106:BD106)/10</f>
        <v>233628.13900799994</v>
      </c>
      <c r="BF107" s="163"/>
      <c r="BG107" s="163"/>
      <c r="BH107" s="20" t="s">
        <v>59</v>
      </c>
      <c r="BI107" s="23"/>
      <c r="BJ107" s="23"/>
      <c r="BK107" s="23"/>
      <c r="BL107" s="23"/>
      <c r="BM107" s="23">
        <f>SUM(BI106:BM106)/5</f>
        <v>133948.79999999999</v>
      </c>
      <c r="BN107" s="23"/>
      <c r="BO107" s="23"/>
      <c r="BP107" s="23"/>
      <c r="BQ107" s="23"/>
      <c r="BR107" s="23">
        <f>SUM(BI106:BR106)/10</f>
        <v>233628.13900799994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90000</v>
      </c>
      <c r="F108" s="22">
        <f t="shared" ref="F108:N108" si="285">F100*F$16</f>
        <v>198000</v>
      </c>
      <c r="G108" s="22">
        <f t="shared" si="285"/>
        <v>327600</v>
      </c>
      <c r="H108" s="22">
        <f t="shared" si="285"/>
        <v>483120</v>
      </c>
      <c r="I108" s="22">
        <f t="shared" si="285"/>
        <v>669743.99999999988</v>
      </c>
      <c r="J108" s="22">
        <f t="shared" si="285"/>
        <v>893692.80000000028</v>
      </c>
      <c r="K108" s="22">
        <f t="shared" si="285"/>
        <v>1162431.3600000001</v>
      </c>
      <c r="L108" s="22">
        <f t="shared" si="285"/>
        <v>1484917.6320000002</v>
      </c>
      <c r="M108" s="22">
        <f t="shared" si="285"/>
        <v>1871901.1583999996</v>
      </c>
      <c r="N108" s="22">
        <f t="shared" si="285"/>
        <v>2336281.3900799993</v>
      </c>
      <c r="P108" s="163"/>
      <c r="Q108" s="163"/>
      <c r="R108" s="20" t="s">
        <v>58</v>
      </c>
      <c r="S108" s="22">
        <f>S100*S$16</f>
        <v>90000</v>
      </c>
      <c r="T108" s="22">
        <f t="shared" ref="T108:AB108" si="286">T100*T$16</f>
        <v>198000</v>
      </c>
      <c r="U108" s="22">
        <f t="shared" si="286"/>
        <v>327600</v>
      </c>
      <c r="V108" s="22">
        <f t="shared" si="286"/>
        <v>483120</v>
      </c>
      <c r="W108" s="22">
        <f t="shared" si="286"/>
        <v>669743.99999999988</v>
      </c>
      <c r="X108" s="22">
        <f t="shared" si="286"/>
        <v>893692.80000000028</v>
      </c>
      <c r="Y108" s="22">
        <f t="shared" si="286"/>
        <v>1162431.3600000001</v>
      </c>
      <c r="Z108" s="22">
        <f t="shared" si="286"/>
        <v>1484917.6320000002</v>
      </c>
      <c r="AA108" s="22">
        <f t="shared" si="286"/>
        <v>1871901.1583999996</v>
      </c>
      <c r="AB108" s="22">
        <f t="shared" si="286"/>
        <v>2336281.3900799993</v>
      </c>
      <c r="AD108" s="163"/>
      <c r="AE108" s="163"/>
      <c r="AF108" s="20" t="s">
        <v>58</v>
      </c>
      <c r="AG108" s="22">
        <f>AG100*AG$16</f>
        <v>90000</v>
      </c>
      <c r="AH108" s="22">
        <f t="shared" ref="AH108:AP108" si="287">AH100*AH$16</f>
        <v>198000</v>
      </c>
      <c r="AI108" s="22">
        <f t="shared" si="287"/>
        <v>327600</v>
      </c>
      <c r="AJ108" s="22">
        <f t="shared" si="287"/>
        <v>483120</v>
      </c>
      <c r="AK108" s="22">
        <f t="shared" si="287"/>
        <v>669743.99999999988</v>
      </c>
      <c r="AL108" s="22">
        <f t="shared" si="287"/>
        <v>893692.80000000028</v>
      </c>
      <c r="AM108" s="22">
        <f t="shared" si="287"/>
        <v>1162431.3600000001</v>
      </c>
      <c r="AN108" s="22">
        <f t="shared" si="287"/>
        <v>1484917.6320000002</v>
      </c>
      <c r="AO108" s="22">
        <f t="shared" si="287"/>
        <v>1871901.1583999996</v>
      </c>
      <c r="AP108" s="22">
        <f t="shared" si="287"/>
        <v>2336281.3900799993</v>
      </c>
      <c r="AR108" s="163"/>
      <c r="AS108" s="163"/>
      <c r="AT108" s="20" t="s">
        <v>58</v>
      </c>
      <c r="AU108" s="22">
        <f>AU100*AU$16</f>
        <v>90000</v>
      </c>
      <c r="AV108" s="22">
        <f t="shared" ref="AV108:BD108" si="288">AV100*AV$16</f>
        <v>198000</v>
      </c>
      <c r="AW108" s="22">
        <f t="shared" si="288"/>
        <v>327600</v>
      </c>
      <c r="AX108" s="22">
        <f t="shared" si="288"/>
        <v>483120</v>
      </c>
      <c r="AY108" s="22">
        <f t="shared" si="288"/>
        <v>669743.99999999988</v>
      </c>
      <c r="AZ108" s="22">
        <f t="shared" si="288"/>
        <v>893692.80000000028</v>
      </c>
      <c r="BA108" s="22">
        <f t="shared" si="288"/>
        <v>1162431.3600000001</v>
      </c>
      <c r="BB108" s="22">
        <f t="shared" si="288"/>
        <v>1484917.6320000002</v>
      </c>
      <c r="BC108" s="22">
        <f t="shared" si="288"/>
        <v>1871901.1583999996</v>
      </c>
      <c r="BD108" s="22">
        <f t="shared" si="288"/>
        <v>2336281.3900799993</v>
      </c>
      <c r="BF108" s="163"/>
      <c r="BG108" s="163"/>
      <c r="BH108" s="20" t="s">
        <v>58</v>
      </c>
      <c r="BI108" s="22">
        <f>BI100*BI$16</f>
        <v>90000</v>
      </c>
      <c r="BJ108" s="22">
        <f t="shared" ref="BJ108:BR108" si="289">BJ100*BJ$16</f>
        <v>198000</v>
      </c>
      <c r="BK108" s="22">
        <f t="shared" si="289"/>
        <v>327600</v>
      </c>
      <c r="BL108" s="22">
        <f t="shared" si="289"/>
        <v>483120</v>
      </c>
      <c r="BM108" s="22">
        <f t="shared" si="289"/>
        <v>669743.99999999988</v>
      </c>
      <c r="BN108" s="22">
        <f t="shared" si="289"/>
        <v>893692.80000000028</v>
      </c>
      <c r="BO108" s="22">
        <f t="shared" si="289"/>
        <v>1162431.3600000001</v>
      </c>
      <c r="BP108" s="22">
        <f t="shared" si="289"/>
        <v>1484917.6320000002</v>
      </c>
      <c r="BQ108" s="22">
        <f t="shared" si="289"/>
        <v>1871901.1583999996</v>
      </c>
      <c r="BR108" s="22">
        <f t="shared" si="289"/>
        <v>2336281.3900799993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5.749999999999999E-3</v>
      </c>
      <c r="F109" s="17">
        <f t="shared" ref="F109:N109" si="290">F$26*$D94</f>
        <v>5.541666666666667E-3</v>
      </c>
      <c r="G109" s="17">
        <f t="shared" si="290"/>
        <v>5.3680555555555547E-3</v>
      </c>
      <c r="H109" s="17">
        <f t="shared" si="290"/>
        <v>5.223379629629629E-3</v>
      </c>
      <c r="I109" s="17">
        <f t="shared" si="290"/>
        <v>5.1028163580246911E-3</v>
      </c>
      <c r="J109" s="17">
        <f t="shared" si="290"/>
        <v>5.0023469650205751E-3</v>
      </c>
      <c r="K109" s="17">
        <f t="shared" si="290"/>
        <v>4.9186224708504794E-3</v>
      </c>
      <c r="L109" s="17">
        <f t="shared" si="290"/>
        <v>4.8488520590420662E-3</v>
      </c>
      <c r="M109" s="17">
        <f t="shared" si="290"/>
        <v>4.7907100492017218E-3</v>
      </c>
      <c r="N109" s="17">
        <f t="shared" si="290"/>
        <v>4.7422583743347681E-3</v>
      </c>
      <c r="P109" s="163" t="s">
        <v>17</v>
      </c>
      <c r="Q109" s="165" t="s">
        <v>41</v>
      </c>
      <c r="R109" s="16" t="s">
        <v>55</v>
      </c>
      <c r="S109" s="17">
        <f>S$26*$D94</f>
        <v>5.749999999999999E-3</v>
      </c>
      <c r="T109" s="17">
        <f t="shared" ref="T109:AB109" si="291">T$26*$D94</f>
        <v>5.541666666666667E-3</v>
      </c>
      <c r="U109" s="17">
        <f t="shared" si="291"/>
        <v>5.3680555555555547E-3</v>
      </c>
      <c r="V109" s="17">
        <f t="shared" si="291"/>
        <v>5.223379629629629E-3</v>
      </c>
      <c r="W109" s="17">
        <f t="shared" si="291"/>
        <v>5.1028163580246911E-3</v>
      </c>
      <c r="X109" s="17">
        <f t="shared" si="291"/>
        <v>5.0023469650205751E-3</v>
      </c>
      <c r="Y109" s="17">
        <f t="shared" si="291"/>
        <v>4.9186224708504794E-3</v>
      </c>
      <c r="Z109" s="17">
        <f t="shared" si="291"/>
        <v>4.8488520590420662E-3</v>
      </c>
      <c r="AA109" s="17">
        <f t="shared" si="291"/>
        <v>4.7907100492017218E-3</v>
      </c>
      <c r="AB109" s="17">
        <f t="shared" si="291"/>
        <v>4.7422583743347681E-3</v>
      </c>
      <c r="AD109" s="163" t="s">
        <v>17</v>
      </c>
      <c r="AE109" s="165" t="s">
        <v>41</v>
      </c>
      <c r="AF109" s="16" t="s">
        <v>55</v>
      </c>
      <c r="AG109" s="17">
        <f>AG$26*$D94</f>
        <v>5.749999999999999E-3</v>
      </c>
      <c r="AH109" s="17">
        <f t="shared" ref="AH109:AP109" si="292">AH$26*$D94</f>
        <v>5.541666666666667E-3</v>
      </c>
      <c r="AI109" s="17">
        <f t="shared" si="292"/>
        <v>5.3680555555555547E-3</v>
      </c>
      <c r="AJ109" s="17">
        <f t="shared" si="292"/>
        <v>5.223379629629629E-3</v>
      </c>
      <c r="AK109" s="17">
        <f t="shared" si="292"/>
        <v>5.1028163580246911E-3</v>
      </c>
      <c r="AL109" s="17">
        <f t="shared" si="292"/>
        <v>5.0023469650205751E-3</v>
      </c>
      <c r="AM109" s="17">
        <f t="shared" si="292"/>
        <v>4.9186224708504794E-3</v>
      </c>
      <c r="AN109" s="17">
        <f t="shared" si="292"/>
        <v>4.8488520590420662E-3</v>
      </c>
      <c r="AO109" s="17">
        <f t="shared" si="292"/>
        <v>4.7907100492017218E-3</v>
      </c>
      <c r="AP109" s="17">
        <f t="shared" si="292"/>
        <v>4.7422583743347681E-3</v>
      </c>
      <c r="AR109" s="163" t="s">
        <v>17</v>
      </c>
      <c r="AS109" s="165" t="s">
        <v>41</v>
      </c>
      <c r="AT109" s="16" t="s">
        <v>55</v>
      </c>
      <c r="AU109" s="17">
        <f>AU$26*$D94</f>
        <v>5.749999999999999E-3</v>
      </c>
      <c r="AV109" s="17">
        <f t="shared" ref="AV109:BD109" si="293">AV$26*$D94</f>
        <v>5.541666666666667E-3</v>
      </c>
      <c r="AW109" s="17">
        <f t="shared" si="293"/>
        <v>5.3680555555555547E-3</v>
      </c>
      <c r="AX109" s="17">
        <f t="shared" si="293"/>
        <v>5.223379629629629E-3</v>
      </c>
      <c r="AY109" s="17">
        <f t="shared" si="293"/>
        <v>5.1028163580246911E-3</v>
      </c>
      <c r="AZ109" s="17">
        <f t="shared" si="293"/>
        <v>5.0023469650205751E-3</v>
      </c>
      <c r="BA109" s="17">
        <f t="shared" si="293"/>
        <v>4.9186224708504794E-3</v>
      </c>
      <c r="BB109" s="17">
        <f t="shared" si="293"/>
        <v>4.8488520590420662E-3</v>
      </c>
      <c r="BC109" s="17">
        <f t="shared" si="293"/>
        <v>4.7907100492017218E-3</v>
      </c>
      <c r="BD109" s="17">
        <f t="shared" si="293"/>
        <v>4.7422583743347681E-3</v>
      </c>
      <c r="BF109" s="163" t="s">
        <v>17</v>
      </c>
      <c r="BG109" s="165" t="s">
        <v>41</v>
      </c>
      <c r="BH109" s="16" t="s">
        <v>55</v>
      </c>
      <c r="BI109" s="17">
        <f>BI$26*$D94</f>
        <v>5.749999999999999E-3</v>
      </c>
      <c r="BJ109" s="17">
        <f t="shared" ref="BJ109:BR109" si="294">BJ$26*$D94</f>
        <v>5.541666666666667E-3</v>
      </c>
      <c r="BK109" s="17">
        <f t="shared" si="294"/>
        <v>5.3680555555555547E-3</v>
      </c>
      <c r="BL109" s="17">
        <f t="shared" si="294"/>
        <v>5.223379629629629E-3</v>
      </c>
      <c r="BM109" s="17">
        <f t="shared" si="294"/>
        <v>5.1028163580246911E-3</v>
      </c>
      <c r="BN109" s="17">
        <f t="shared" si="294"/>
        <v>5.0023469650205751E-3</v>
      </c>
      <c r="BO109" s="17">
        <f t="shared" si="294"/>
        <v>4.9186224708504794E-3</v>
      </c>
      <c r="BP109" s="17">
        <f t="shared" si="294"/>
        <v>4.8488520590420662E-3</v>
      </c>
      <c r="BQ109" s="17">
        <f t="shared" si="294"/>
        <v>4.7907100492017218E-3</v>
      </c>
      <c r="BR109" s="17">
        <f t="shared" si="294"/>
        <v>4.7422583743347681E-3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5.3971836419753087E-3</v>
      </c>
      <c r="J110" s="18"/>
      <c r="K110" s="18"/>
      <c r="L110" s="18"/>
      <c r="M110" s="18"/>
      <c r="N110" s="18">
        <f>SUM(E109:N109)/10</f>
        <v>5.1288708128326161E-3</v>
      </c>
      <c r="P110" s="163"/>
      <c r="Q110" s="165"/>
      <c r="R110" s="16" t="s">
        <v>56</v>
      </c>
      <c r="S110" s="17"/>
      <c r="T110" s="17"/>
      <c r="U110" s="17"/>
      <c r="V110" s="17"/>
      <c r="W110" s="100">
        <f>SUM(S109:W109)/5</f>
        <v>5.3971836419753087E-3</v>
      </c>
      <c r="X110" s="18"/>
      <c r="Y110" s="18"/>
      <c r="Z110" s="18"/>
      <c r="AA110" s="18"/>
      <c r="AB110" s="18">
        <f>SUM(S109:AB109)/10</f>
        <v>5.1288708128326161E-3</v>
      </c>
      <c r="AD110" s="163"/>
      <c r="AE110" s="165"/>
      <c r="AF110" s="16" t="s">
        <v>56</v>
      </c>
      <c r="AG110" s="17"/>
      <c r="AH110" s="17"/>
      <c r="AI110" s="17"/>
      <c r="AJ110" s="17"/>
      <c r="AK110" s="100">
        <f>SUM(AG109:AK109)/5</f>
        <v>5.3971836419753087E-3</v>
      </c>
      <c r="AL110" s="18"/>
      <c r="AM110" s="18"/>
      <c r="AN110" s="18"/>
      <c r="AO110" s="18"/>
      <c r="AP110" s="18">
        <f>SUM(AG109:AP109)/10</f>
        <v>5.1288708128326161E-3</v>
      </c>
      <c r="AR110" s="163"/>
      <c r="AS110" s="165"/>
      <c r="AT110" s="16" t="s">
        <v>56</v>
      </c>
      <c r="AU110" s="17"/>
      <c r="AV110" s="17"/>
      <c r="AW110" s="17"/>
      <c r="AX110" s="17"/>
      <c r="AY110" s="100">
        <f>SUM(AU109:AY109)/5</f>
        <v>5.3971836419753087E-3</v>
      </c>
      <c r="AZ110" s="18"/>
      <c r="BA110" s="18"/>
      <c r="BB110" s="18"/>
      <c r="BC110" s="18"/>
      <c r="BD110" s="18">
        <f>SUM(AU109:BD109)/10</f>
        <v>5.1288708128326161E-3</v>
      </c>
      <c r="BF110" s="163"/>
      <c r="BG110" s="165"/>
      <c r="BH110" s="16" t="s">
        <v>56</v>
      </c>
      <c r="BI110" s="17"/>
      <c r="BJ110" s="17"/>
      <c r="BK110" s="17"/>
      <c r="BL110" s="17"/>
      <c r="BM110" s="100">
        <f>SUM(BI109:BM109)/5</f>
        <v>5.3971836419753087E-3</v>
      </c>
      <c r="BN110" s="18"/>
      <c r="BO110" s="18"/>
      <c r="BP110" s="18"/>
      <c r="BQ110" s="18"/>
      <c r="BR110" s="18">
        <f>SUM(BI109:BR109)/10</f>
        <v>5.1288708128326161E-3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295">E$28*$D94</f>
        <v>5.749999999999999E-3</v>
      </c>
      <c r="F111" s="17">
        <f t="shared" si="295"/>
        <v>1.1291666666666667E-2</v>
      </c>
      <c r="G111" s="17">
        <f t="shared" si="295"/>
        <v>1.6659722222222222E-2</v>
      </c>
      <c r="H111" s="17">
        <f t="shared" si="295"/>
        <v>2.1883101851851851E-2</v>
      </c>
      <c r="I111" s="17">
        <f t="shared" si="295"/>
        <v>2.6985918209876541E-2</v>
      </c>
      <c r="J111" s="17">
        <f t="shared" si="295"/>
        <v>3.1988265174897119E-2</v>
      </c>
      <c r="K111" s="17">
        <f t="shared" si="295"/>
        <v>3.6906887645747594E-2</v>
      </c>
      <c r="L111" s="17">
        <f t="shared" si="295"/>
        <v>4.1755739704789664E-2</v>
      </c>
      <c r="M111" s="17">
        <f t="shared" si="295"/>
        <v>4.6546449753991394E-2</v>
      </c>
      <c r="N111" s="17">
        <f t="shared" si="295"/>
        <v>5.1288708128326158E-2</v>
      </c>
      <c r="P111" s="163"/>
      <c r="Q111" s="165"/>
      <c r="R111" s="16" t="s">
        <v>53</v>
      </c>
      <c r="S111" s="17">
        <f t="shared" ref="S111:AB111" si="296">S$28*$D94</f>
        <v>5.749999999999999E-3</v>
      </c>
      <c r="T111" s="17">
        <f t="shared" si="296"/>
        <v>1.1291666666666667E-2</v>
      </c>
      <c r="U111" s="17">
        <f t="shared" si="296"/>
        <v>1.6659722222222222E-2</v>
      </c>
      <c r="V111" s="17">
        <f t="shared" si="296"/>
        <v>2.1883101851851851E-2</v>
      </c>
      <c r="W111" s="17">
        <f t="shared" si="296"/>
        <v>2.6985918209876541E-2</v>
      </c>
      <c r="X111" s="17">
        <f t="shared" si="296"/>
        <v>3.1988265174897119E-2</v>
      </c>
      <c r="Y111" s="17">
        <f t="shared" si="296"/>
        <v>3.6906887645747594E-2</v>
      </c>
      <c r="Z111" s="17">
        <f t="shared" si="296"/>
        <v>4.1755739704789664E-2</v>
      </c>
      <c r="AA111" s="17">
        <f t="shared" si="296"/>
        <v>4.6546449753991394E-2</v>
      </c>
      <c r="AB111" s="17">
        <f t="shared" si="296"/>
        <v>5.1288708128326158E-2</v>
      </c>
      <c r="AD111" s="163"/>
      <c r="AE111" s="165"/>
      <c r="AF111" s="16" t="s">
        <v>53</v>
      </c>
      <c r="AG111" s="17">
        <f t="shared" ref="AG111:AP111" si="297">AG$28*$D94</f>
        <v>5.749999999999999E-3</v>
      </c>
      <c r="AH111" s="17">
        <f t="shared" si="297"/>
        <v>1.1291666666666667E-2</v>
      </c>
      <c r="AI111" s="17">
        <f t="shared" si="297"/>
        <v>1.6659722222222222E-2</v>
      </c>
      <c r="AJ111" s="17">
        <f t="shared" si="297"/>
        <v>2.1883101851851851E-2</v>
      </c>
      <c r="AK111" s="17">
        <f t="shared" si="297"/>
        <v>2.6985918209876541E-2</v>
      </c>
      <c r="AL111" s="17">
        <f t="shared" si="297"/>
        <v>3.1988265174897119E-2</v>
      </c>
      <c r="AM111" s="17">
        <f t="shared" si="297"/>
        <v>3.6906887645747594E-2</v>
      </c>
      <c r="AN111" s="17">
        <f t="shared" si="297"/>
        <v>4.1755739704789664E-2</v>
      </c>
      <c r="AO111" s="17">
        <f t="shared" si="297"/>
        <v>4.6546449753991394E-2</v>
      </c>
      <c r="AP111" s="17">
        <f t="shared" si="297"/>
        <v>5.1288708128326158E-2</v>
      </c>
      <c r="AR111" s="163"/>
      <c r="AS111" s="165"/>
      <c r="AT111" s="16" t="s">
        <v>53</v>
      </c>
      <c r="AU111" s="17">
        <f t="shared" ref="AU111:BD111" si="298">AU$28*$D94</f>
        <v>5.749999999999999E-3</v>
      </c>
      <c r="AV111" s="17">
        <f t="shared" si="298"/>
        <v>1.1291666666666667E-2</v>
      </c>
      <c r="AW111" s="17">
        <f t="shared" si="298"/>
        <v>1.6659722222222222E-2</v>
      </c>
      <c r="AX111" s="17">
        <f t="shared" si="298"/>
        <v>2.1883101851851851E-2</v>
      </c>
      <c r="AY111" s="17">
        <f t="shared" si="298"/>
        <v>2.6985918209876541E-2</v>
      </c>
      <c r="AZ111" s="17">
        <f t="shared" si="298"/>
        <v>3.1988265174897119E-2</v>
      </c>
      <c r="BA111" s="17">
        <f t="shared" si="298"/>
        <v>3.6906887645747594E-2</v>
      </c>
      <c r="BB111" s="17">
        <f t="shared" si="298"/>
        <v>4.1755739704789664E-2</v>
      </c>
      <c r="BC111" s="17">
        <f t="shared" si="298"/>
        <v>4.6546449753991394E-2</v>
      </c>
      <c r="BD111" s="17">
        <f t="shared" si="298"/>
        <v>5.1288708128326158E-2</v>
      </c>
      <c r="BF111" s="163"/>
      <c r="BG111" s="165"/>
      <c r="BH111" s="16" t="s">
        <v>53</v>
      </c>
      <c r="BI111" s="17">
        <f t="shared" ref="BI111:BR111" si="299">BI$28*$D94</f>
        <v>5.749999999999999E-3</v>
      </c>
      <c r="BJ111" s="17">
        <f t="shared" si="299"/>
        <v>1.1291666666666667E-2</v>
      </c>
      <c r="BK111" s="17">
        <f t="shared" si="299"/>
        <v>1.6659722222222222E-2</v>
      </c>
      <c r="BL111" s="17">
        <f t="shared" si="299"/>
        <v>2.1883101851851851E-2</v>
      </c>
      <c r="BM111" s="17">
        <f t="shared" si="299"/>
        <v>2.6985918209876541E-2</v>
      </c>
      <c r="BN111" s="17">
        <f t="shared" si="299"/>
        <v>3.1988265174897119E-2</v>
      </c>
      <c r="BO111" s="17">
        <f t="shared" si="299"/>
        <v>3.6906887645747594E-2</v>
      </c>
      <c r="BP111" s="17">
        <f t="shared" si="299"/>
        <v>4.1755739704789664E-2</v>
      </c>
      <c r="BQ111" s="17">
        <f t="shared" si="299"/>
        <v>4.6546449753991394E-2</v>
      </c>
      <c r="BR111" s="17">
        <f t="shared" si="299"/>
        <v>5.1288708128326158E-2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300">10*E109</f>
        <v>5.7499999999999989E-2</v>
      </c>
      <c r="F112" s="21">
        <f t="shared" si="300"/>
        <v>5.541666666666667E-2</v>
      </c>
      <c r="G112" s="21">
        <f t="shared" si="300"/>
        <v>5.3680555555555551E-2</v>
      </c>
      <c r="H112" s="21">
        <f t="shared" si="300"/>
        <v>5.2233796296296292E-2</v>
      </c>
      <c r="I112" s="21">
        <f t="shared" si="300"/>
        <v>5.1028163580246907E-2</v>
      </c>
      <c r="J112" s="21">
        <f t="shared" si="300"/>
        <v>5.0023469650205751E-2</v>
      </c>
      <c r="K112" s="21">
        <f t="shared" si="300"/>
        <v>4.9186224708504797E-2</v>
      </c>
      <c r="L112" s="21">
        <f t="shared" si="300"/>
        <v>4.8488520590420664E-2</v>
      </c>
      <c r="M112" s="21">
        <f t="shared" si="300"/>
        <v>4.790710049201722E-2</v>
      </c>
      <c r="N112" s="21">
        <f t="shared" si="300"/>
        <v>4.7422583743347679E-2</v>
      </c>
      <c r="P112" s="163"/>
      <c r="Q112" s="163"/>
      <c r="R112" s="20" t="s">
        <v>57</v>
      </c>
      <c r="S112" s="21">
        <f t="shared" ref="S112:AB112" si="301">10*S109</f>
        <v>5.7499999999999989E-2</v>
      </c>
      <c r="T112" s="21">
        <f t="shared" si="301"/>
        <v>5.541666666666667E-2</v>
      </c>
      <c r="U112" s="21">
        <f t="shared" si="301"/>
        <v>5.3680555555555551E-2</v>
      </c>
      <c r="V112" s="21">
        <f t="shared" si="301"/>
        <v>5.2233796296296292E-2</v>
      </c>
      <c r="W112" s="21">
        <f t="shared" si="301"/>
        <v>5.1028163580246907E-2</v>
      </c>
      <c r="X112" s="21">
        <f t="shared" si="301"/>
        <v>5.0023469650205751E-2</v>
      </c>
      <c r="Y112" s="21">
        <f t="shared" si="301"/>
        <v>4.9186224708504797E-2</v>
      </c>
      <c r="Z112" s="21">
        <f t="shared" si="301"/>
        <v>4.8488520590420664E-2</v>
      </c>
      <c r="AA112" s="21">
        <f t="shared" si="301"/>
        <v>4.790710049201722E-2</v>
      </c>
      <c r="AB112" s="21">
        <f t="shared" si="301"/>
        <v>4.7422583743347679E-2</v>
      </c>
      <c r="AD112" s="163"/>
      <c r="AE112" s="163"/>
      <c r="AF112" s="20" t="s">
        <v>57</v>
      </c>
      <c r="AG112" s="21">
        <f t="shared" ref="AG112:AP112" si="302">10*AG109</f>
        <v>5.7499999999999989E-2</v>
      </c>
      <c r="AH112" s="21">
        <f t="shared" si="302"/>
        <v>5.541666666666667E-2</v>
      </c>
      <c r="AI112" s="21">
        <f t="shared" si="302"/>
        <v>5.3680555555555551E-2</v>
      </c>
      <c r="AJ112" s="21">
        <f t="shared" si="302"/>
        <v>5.2233796296296292E-2</v>
      </c>
      <c r="AK112" s="21">
        <f t="shared" si="302"/>
        <v>5.1028163580246907E-2</v>
      </c>
      <c r="AL112" s="21">
        <f t="shared" si="302"/>
        <v>5.0023469650205751E-2</v>
      </c>
      <c r="AM112" s="21">
        <f t="shared" si="302"/>
        <v>4.9186224708504797E-2</v>
      </c>
      <c r="AN112" s="21">
        <f t="shared" si="302"/>
        <v>4.8488520590420664E-2</v>
      </c>
      <c r="AO112" s="21">
        <f t="shared" si="302"/>
        <v>4.790710049201722E-2</v>
      </c>
      <c r="AP112" s="21">
        <f t="shared" si="302"/>
        <v>4.7422583743347679E-2</v>
      </c>
      <c r="AR112" s="163"/>
      <c r="AS112" s="163"/>
      <c r="AT112" s="20" t="s">
        <v>57</v>
      </c>
      <c r="AU112" s="21">
        <f t="shared" ref="AU112:BD112" si="303">10*AU109</f>
        <v>5.7499999999999989E-2</v>
      </c>
      <c r="AV112" s="21">
        <f t="shared" si="303"/>
        <v>5.541666666666667E-2</v>
      </c>
      <c r="AW112" s="21">
        <f t="shared" si="303"/>
        <v>5.3680555555555551E-2</v>
      </c>
      <c r="AX112" s="21">
        <f t="shared" si="303"/>
        <v>5.2233796296296292E-2</v>
      </c>
      <c r="AY112" s="21">
        <f t="shared" si="303"/>
        <v>5.1028163580246907E-2</v>
      </c>
      <c r="AZ112" s="21">
        <f t="shared" si="303"/>
        <v>5.0023469650205751E-2</v>
      </c>
      <c r="BA112" s="21">
        <f t="shared" si="303"/>
        <v>4.9186224708504797E-2</v>
      </c>
      <c r="BB112" s="21">
        <f t="shared" si="303"/>
        <v>4.8488520590420664E-2</v>
      </c>
      <c r="BC112" s="21">
        <f t="shared" si="303"/>
        <v>4.790710049201722E-2</v>
      </c>
      <c r="BD112" s="21">
        <f t="shared" si="303"/>
        <v>4.7422583743347679E-2</v>
      </c>
      <c r="BF112" s="163"/>
      <c r="BG112" s="163"/>
      <c r="BH112" s="20" t="s">
        <v>57</v>
      </c>
      <c r="BI112" s="21">
        <f t="shared" ref="BI112:BR112" si="304">10*BI109</f>
        <v>5.7499999999999989E-2</v>
      </c>
      <c r="BJ112" s="21">
        <f t="shared" si="304"/>
        <v>5.541666666666667E-2</v>
      </c>
      <c r="BK112" s="21">
        <f t="shared" si="304"/>
        <v>5.3680555555555551E-2</v>
      </c>
      <c r="BL112" s="21">
        <f t="shared" si="304"/>
        <v>5.2233796296296292E-2</v>
      </c>
      <c r="BM112" s="21">
        <f t="shared" si="304"/>
        <v>5.1028163580246907E-2</v>
      </c>
      <c r="BN112" s="21">
        <f t="shared" si="304"/>
        <v>5.0023469650205751E-2</v>
      </c>
      <c r="BO112" s="21">
        <f t="shared" si="304"/>
        <v>4.9186224708504797E-2</v>
      </c>
      <c r="BP112" s="21">
        <f t="shared" si="304"/>
        <v>4.8488520590420664E-2</v>
      </c>
      <c r="BQ112" s="21">
        <f t="shared" si="304"/>
        <v>4.790710049201722E-2</v>
      </c>
      <c r="BR112" s="21">
        <f t="shared" si="304"/>
        <v>4.7422583743347679E-2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5.7499999999999989E-2</v>
      </c>
      <c r="F113" s="21">
        <f t="shared" ref="F113:N113" si="305">10*F111</f>
        <v>0.11291666666666667</v>
      </c>
      <c r="G113" s="21">
        <f t="shared" si="305"/>
        <v>0.16659722222222223</v>
      </c>
      <c r="H113" s="21">
        <f t="shared" si="305"/>
        <v>0.21883101851851852</v>
      </c>
      <c r="I113" s="21">
        <f t="shared" si="305"/>
        <v>0.26985918209876542</v>
      </c>
      <c r="J113" s="21">
        <f t="shared" si="305"/>
        <v>0.31988265174897118</v>
      </c>
      <c r="K113" s="21">
        <f t="shared" si="305"/>
        <v>0.36906887645747594</v>
      </c>
      <c r="L113" s="21">
        <f t="shared" si="305"/>
        <v>0.41755739704789663</v>
      </c>
      <c r="M113" s="21">
        <f t="shared" si="305"/>
        <v>0.46546449753991392</v>
      </c>
      <c r="N113" s="21">
        <f t="shared" si="305"/>
        <v>0.51288708128326155</v>
      </c>
      <c r="P113" s="163"/>
      <c r="Q113" s="163"/>
      <c r="R113" s="20" t="s">
        <v>58</v>
      </c>
      <c r="S113" s="21">
        <f>10*S111</f>
        <v>5.7499999999999989E-2</v>
      </c>
      <c r="T113" s="21">
        <f t="shared" ref="T113:AB113" si="306">10*T111</f>
        <v>0.11291666666666667</v>
      </c>
      <c r="U113" s="21">
        <f t="shared" si="306"/>
        <v>0.16659722222222223</v>
      </c>
      <c r="V113" s="21">
        <f t="shared" si="306"/>
        <v>0.21883101851851852</v>
      </c>
      <c r="W113" s="21">
        <f t="shared" si="306"/>
        <v>0.26985918209876542</v>
      </c>
      <c r="X113" s="21">
        <f t="shared" si="306"/>
        <v>0.31988265174897118</v>
      </c>
      <c r="Y113" s="21">
        <f t="shared" si="306"/>
        <v>0.36906887645747594</v>
      </c>
      <c r="Z113" s="21">
        <f t="shared" si="306"/>
        <v>0.41755739704789663</v>
      </c>
      <c r="AA113" s="21">
        <f t="shared" si="306"/>
        <v>0.46546449753991392</v>
      </c>
      <c r="AB113" s="21">
        <f t="shared" si="306"/>
        <v>0.51288708128326155</v>
      </c>
      <c r="AD113" s="163"/>
      <c r="AE113" s="163"/>
      <c r="AF113" s="20" t="s">
        <v>58</v>
      </c>
      <c r="AG113" s="21">
        <f>10*AG111</f>
        <v>5.7499999999999989E-2</v>
      </c>
      <c r="AH113" s="21">
        <f t="shared" ref="AH113:AP113" si="307">10*AH111</f>
        <v>0.11291666666666667</v>
      </c>
      <c r="AI113" s="21">
        <f t="shared" si="307"/>
        <v>0.16659722222222223</v>
      </c>
      <c r="AJ113" s="21">
        <f t="shared" si="307"/>
        <v>0.21883101851851852</v>
      </c>
      <c r="AK113" s="21">
        <f t="shared" si="307"/>
        <v>0.26985918209876542</v>
      </c>
      <c r="AL113" s="21">
        <f t="shared" si="307"/>
        <v>0.31988265174897118</v>
      </c>
      <c r="AM113" s="21">
        <f t="shared" si="307"/>
        <v>0.36906887645747594</v>
      </c>
      <c r="AN113" s="21">
        <f t="shared" si="307"/>
        <v>0.41755739704789663</v>
      </c>
      <c r="AO113" s="21">
        <f t="shared" si="307"/>
        <v>0.46546449753991392</v>
      </c>
      <c r="AP113" s="21">
        <f t="shared" si="307"/>
        <v>0.51288708128326155</v>
      </c>
      <c r="AR113" s="163"/>
      <c r="AS113" s="163"/>
      <c r="AT113" s="20" t="s">
        <v>58</v>
      </c>
      <c r="AU113" s="21">
        <f>10*AU111</f>
        <v>5.7499999999999989E-2</v>
      </c>
      <c r="AV113" s="21">
        <f t="shared" ref="AV113:BD113" si="308">10*AV111</f>
        <v>0.11291666666666667</v>
      </c>
      <c r="AW113" s="21">
        <f t="shared" si="308"/>
        <v>0.16659722222222223</v>
      </c>
      <c r="AX113" s="21">
        <f t="shared" si="308"/>
        <v>0.21883101851851852</v>
      </c>
      <c r="AY113" s="21">
        <f t="shared" si="308"/>
        <v>0.26985918209876542</v>
      </c>
      <c r="AZ113" s="21">
        <f t="shared" si="308"/>
        <v>0.31988265174897118</v>
      </c>
      <c r="BA113" s="21">
        <f t="shared" si="308"/>
        <v>0.36906887645747594</v>
      </c>
      <c r="BB113" s="21">
        <f t="shared" si="308"/>
        <v>0.41755739704789663</v>
      </c>
      <c r="BC113" s="21">
        <f t="shared" si="308"/>
        <v>0.46546449753991392</v>
      </c>
      <c r="BD113" s="21">
        <f t="shared" si="308"/>
        <v>0.51288708128326155</v>
      </c>
      <c r="BF113" s="163"/>
      <c r="BG113" s="163"/>
      <c r="BH113" s="20" t="s">
        <v>58</v>
      </c>
      <c r="BI113" s="21">
        <f>10*BI111</f>
        <v>5.7499999999999989E-2</v>
      </c>
      <c r="BJ113" s="21">
        <f t="shared" ref="BJ113:BR113" si="309">10*BJ111</f>
        <v>0.11291666666666667</v>
      </c>
      <c r="BK113" s="21">
        <f t="shared" si="309"/>
        <v>0.16659722222222223</v>
      </c>
      <c r="BL113" s="21">
        <f t="shared" si="309"/>
        <v>0.21883101851851852</v>
      </c>
      <c r="BM113" s="21">
        <f t="shared" si="309"/>
        <v>0.26985918209876542</v>
      </c>
      <c r="BN113" s="21">
        <f t="shared" si="309"/>
        <v>0.31988265174897118</v>
      </c>
      <c r="BO113" s="21">
        <f t="shared" si="309"/>
        <v>0.36906887645747594</v>
      </c>
      <c r="BP113" s="21">
        <f t="shared" si="309"/>
        <v>0.41755739704789663</v>
      </c>
      <c r="BQ113" s="21">
        <f t="shared" si="309"/>
        <v>0.46546449753991392</v>
      </c>
      <c r="BR113" s="21">
        <f t="shared" si="309"/>
        <v>0.51288708128326155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310">E109*E$16/$E$4</f>
        <v>6.899999999999999E-3</v>
      </c>
      <c r="F114" s="17">
        <f t="shared" si="310"/>
        <v>7.9799999999999992E-3</v>
      </c>
      <c r="G114" s="17">
        <f t="shared" si="310"/>
        <v>9.2759999999999995E-3</v>
      </c>
      <c r="H114" s="17">
        <f t="shared" si="310"/>
        <v>1.0831199999999999E-2</v>
      </c>
      <c r="I114" s="17">
        <f t="shared" si="310"/>
        <v>1.2697439999999999E-2</v>
      </c>
      <c r="J114" s="17">
        <f t="shared" si="310"/>
        <v>1.4936927999999999E-2</v>
      </c>
      <c r="K114" s="17">
        <f t="shared" si="310"/>
        <v>1.7624313599999997E-2</v>
      </c>
      <c r="L114" s="17">
        <f t="shared" si="310"/>
        <v>2.0849176319999996E-2</v>
      </c>
      <c r="M114" s="17">
        <f t="shared" si="310"/>
        <v>2.4719011583999997E-2</v>
      </c>
      <c r="N114" s="17">
        <f t="shared" si="310"/>
        <v>2.9362813900799999E-2</v>
      </c>
      <c r="P114" s="163"/>
      <c r="Q114" s="171" t="s">
        <v>45</v>
      </c>
      <c r="R114" s="16" t="s">
        <v>55</v>
      </c>
      <c r="S114" s="17">
        <f t="shared" ref="S114:AB114" si="311">S109*S$16/$E$4</f>
        <v>6.899999999999999E-3</v>
      </c>
      <c r="T114" s="17">
        <f t="shared" si="311"/>
        <v>7.9799999999999992E-3</v>
      </c>
      <c r="U114" s="17">
        <f t="shared" si="311"/>
        <v>9.2759999999999995E-3</v>
      </c>
      <c r="V114" s="17">
        <f t="shared" si="311"/>
        <v>1.0831199999999999E-2</v>
      </c>
      <c r="W114" s="17">
        <f t="shared" si="311"/>
        <v>1.2697439999999999E-2</v>
      </c>
      <c r="X114" s="17">
        <f t="shared" si="311"/>
        <v>1.4936927999999999E-2</v>
      </c>
      <c r="Y114" s="17">
        <f t="shared" si="311"/>
        <v>1.7624313599999997E-2</v>
      </c>
      <c r="Z114" s="17">
        <f t="shared" si="311"/>
        <v>2.0849176319999996E-2</v>
      </c>
      <c r="AA114" s="17">
        <f t="shared" si="311"/>
        <v>2.4719011583999997E-2</v>
      </c>
      <c r="AB114" s="17">
        <f t="shared" si="311"/>
        <v>2.9362813900799999E-2</v>
      </c>
      <c r="AD114" s="163"/>
      <c r="AE114" s="171" t="s">
        <v>45</v>
      </c>
      <c r="AF114" s="16" t="s">
        <v>55</v>
      </c>
      <c r="AG114" s="17">
        <f t="shared" ref="AG114:AP114" si="312">AG109*AG$16/$E$4</f>
        <v>6.899999999999999E-3</v>
      </c>
      <c r="AH114" s="17">
        <f t="shared" si="312"/>
        <v>7.9799999999999992E-3</v>
      </c>
      <c r="AI114" s="17">
        <f t="shared" si="312"/>
        <v>9.2759999999999995E-3</v>
      </c>
      <c r="AJ114" s="17">
        <f t="shared" si="312"/>
        <v>1.0831199999999999E-2</v>
      </c>
      <c r="AK114" s="17">
        <f t="shared" si="312"/>
        <v>1.2697439999999999E-2</v>
      </c>
      <c r="AL114" s="17">
        <f t="shared" si="312"/>
        <v>1.4936927999999999E-2</v>
      </c>
      <c r="AM114" s="17">
        <f t="shared" si="312"/>
        <v>1.7624313599999997E-2</v>
      </c>
      <c r="AN114" s="17">
        <f t="shared" si="312"/>
        <v>2.0849176319999996E-2</v>
      </c>
      <c r="AO114" s="17">
        <f t="shared" si="312"/>
        <v>2.4719011583999997E-2</v>
      </c>
      <c r="AP114" s="17">
        <f t="shared" si="312"/>
        <v>2.9362813900799999E-2</v>
      </c>
      <c r="AR114" s="163"/>
      <c r="AS114" s="171" t="s">
        <v>45</v>
      </c>
      <c r="AT114" s="16" t="s">
        <v>55</v>
      </c>
      <c r="AU114" s="17">
        <f t="shared" ref="AU114:BD114" si="313">AU109*AU$16/$E$4</f>
        <v>6.899999999999999E-3</v>
      </c>
      <c r="AV114" s="17">
        <f t="shared" si="313"/>
        <v>7.9799999999999992E-3</v>
      </c>
      <c r="AW114" s="17">
        <f t="shared" si="313"/>
        <v>9.2759999999999995E-3</v>
      </c>
      <c r="AX114" s="17">
        <f t="shared" si="313"/>
        <v>1.0831199999999999E-2</v>
      </c>
      <c r="AY114" s="17">
        <f t="shared" si="313"/>
        <v>1.2697439999999999E-2</v>
      </c>
      <c r="AZ114" s="17">
        <f t="shared" si="313"/>
        <v>1.4936927999999999E-2</v>
      </c>
      <c r="BA114" s="17">
        <f t="shared" si="313"/>
        <v>1.7624313599999997E-2</v>
      </c>
      <c r="BB114" s="17">
        <f t="shared" si="313"/>
        <v>2.0849176319999996E-2</v>
      </c>
      <c r="BC114" s="17">
        <f t="shared" si="313"/>
        <v>2.4719011583999997E-2</v>
      </c>
      <c r="BD114" s="17">
        <f t="shared" si="313"/>
        <v>2.9362813900799999E-2</v>
      </c>
      <c r="BF114" s="163"/>
      <c r="BG114" s="171" t="s">
        <v>45</v>
      </c>
      <c r="BH114" s="16" t="s">
        <v>55</v>
      </c>
      <c r="BI114" s="17">
        <f t="shared" ref="BI114:BR114" si="314">BI109*BI$16/$E$4</f>
        <v>6.899999999999999E-3</v>
      </c>
      <c r="BJ114" s="17">
        <f t="shared" si="314"/>
        <v>7.9799999999999992E-3</v>
      </c>
      <c r="BK114" s="17">
        <f t="shared" si="314"/>
        <v>9.2759999999999995E-3</v>
      </c>
      <c r="BL114" s="17">
        <f t="shared" si="314"/>
        <v>1.0831199999999999E-2</v>
      </c>
      <c r="BM114" s="17">
        <f t="shared" si="314"/>
        <v>1.2697439999999999E-2</v>
      </c>
      <c r="BN114" s="17">
        <f t="shared" si="314"/>
        <v>1.4936927999999999E-2</v>
      </c>
      <c r="BO114" s="17">
        <f t="shared" si="314"/>
        <v>1.7624313599999997E-2</v>
      </c>
      <c r="BP114" s="17">
        <f t="shared" si="314"/>
        <v>2.0849176319999996E-2</v>
      </c>
      <c r="BQ114" s="17">
        <f t="shared" si="314"/>
        <v>2.4719011583999997E-2</v>
      </c>
      <c r="BR114" s="17">
        <f t="shared" si="314"/>
        <v>2.9362813900799999E-2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9.5369279999999983E-3</v>
      </c>
      <c r="J115" s="18"/>
      <c r="K115" s="18"/>
      <c r="L115" s="18"/>
      <c r="M115" s="18"/>
      <c r="N115" s="18">
        <f>SUM(E114:N114)/10</f>
        <v>1.5517688340479998E-2</v>
      </c>
      <c r="P115" s="163"/>
      <c r="Q115" s="165"/>
      <c r="R115" s="16" t="s">
        <v>56</v>
      </c>
      <c r="S115" s="17"/>
      <c r="T115" s="17"/>
      <c r="U115" s="17"/>
      <c r="V115" s="17"/>
      <c r="W115" s="18">
        <f>SUM(S114:W114)/5</f>
        <v>9.5369279999999983E-3</v>
      </c>
      <c r="X115" s="18"/>
      <c r="Y115" s="18"/>
      <c r="Z115" s="18"/>
      <c r="AA115" s="18"/>
      <c r="AB115" s="18">
        <f>SUM(S114:AB114)/10</f>
        <v>1.5517688340479998E-2</v>
      </c>
      <c r="AD115" s="163"/>
      <c r="AE115" s="165"/>
      <c r="AF115" s="16" t="s">
        <v>56</v>
      </c>
      <c r="AG115" s="17"/>
      <c r="AH115" s="17"/>
      <c r="AI115" s="17"/>
      <c r="AJ115" s="17"/>
      <c r="AK115" s="18">
        <f>SUM(AG114:AK114)/5</f>
        <v>9.5369279999999983E-3</v>
      </c>
      <c r="AL115" s="18"/>
      <c r="AM115" s="18"/>
      <c r="AN115" s="18"/>
      <c r="AO115" s="18"/>
      <c r="AP115" s="18">
        <f>SUM(AG114:AP114)/10</f>
        <v>1.5517688340479998E-2</v>
      </c>
      <c r="AR115" s="163"/>
      <c r="AS115" s="165"/>
      <c r="AT115" s="16" t="s">
        <v>56</v>
      </c>
      <c r="AU115" s="17"/>
      <c r="AV115" s="17"/>
      <c r="AW115" s="17"/>
      <c r="AX115" s="17"/>
      <c r="AY115" s="18">
        <f>SUM(AU114:AY114)/5</f>
        <v>9.5369279999999983E-3</v>
      </c>
      <c r="AZ115" s="18"/>
      <c r="BA115" s="18"/>
      <c r="BB115" s="18"/>
      <c r="BC115" s="18"/>
      <c r="BD115" s="18">
        <f>SUM(AU114:BD114)/10</f>
        <v>1.5517688340479998E-2</v>
      </c>
      <c r="BF115" s="163"/>
      <c r="BG115" s="165"/>
      <c r="BH115" s="16" t="s">
        <v>56</v>
      </c>
      <c r="BI115" s="17"/>
      <c r="BJ115" s="17"/>
      <c r="BK115" s="17"/>
      <c r="BL115" s="17"/>
      <c r="BM115" s="18">
        <f>SUM(BI114:BM114)/5</f>
        <v>9.5369279999999983E-3</v>
      </c>
      <c r="BN115" s="18"/>
      <c r="BO115" s="18"/>
      <c r="BP115" s="18"/>
      <c r="BQ115" s="18"/>
      <c r="BR115" s="18">
        <f>SUM(BI114:BR114)/10</f>
        <v>1.5517688340479998E-2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315">E112*E$16</f>
        <v>6899.9999999999982</v>
      </c>
      <c r="F116" s="24">
        <f t="shared" si="315"/>
        <v>7980</v>
      </c>
      <c r="G116" s="24">
        <f t="shared" si="315"/>
        <v>9276</v>
      </c>
      <c r="H116" s="24">
        <f t="shared" si="315"/>
        <v>10831.199999999999</v>
      </c>
      <c r="I116" s="24">
        <f t="shared" si="315"/>
        <v>12697.439999999999</v>
      </c>
      <c r="J116" s="24">
        <f t="shared" si="315"/>
        <v>14936.927999999998</v>
      </c>
      <c r="K116" s="24">
        <f t="shared" si="315"/>
        <v>17624.313599999998</v>
      </c>
      <c r="L116" s="24">
        <f t="shared" si="315"/>
        <v>20849.176319999999</v>
      </c>
      <c r="M116" s="24">
        <f t="shared" si="315"/>
        <v>24719.011583999996</v>
      </c>
      <c r="N116" s="24">
        <f t="shared" si="315"/>
        <v>29362.813900799993</v>
      </c>
      <c r="P116" s="163"/>
      <c r="Q116" s="163"/>
      <c r="R116" s="20" t="s">
        <v>57</v>
      </c>
      <c r="S116" s="24">
        <f t="shared" ref="S116:AB116" si="316">S112*S$16</f>
        <v>6899.9999999999982</v>
      </c>
      <c r="T116" s="24">
        <f t="shared" si="316"/>
        <v>7980</v>
      </c>
      <c r="U116" s="24">
        <f t="shared" si="316"/>
        <v>9276</v>
      </c>
      <c r="V116" s="24">
        <f t="shared" si="316"/>
        <v>10831.199999999999</v>
      </c>
      <c r="W116" s="24">
        <f t="shared" si="316"/>
        <v>12697.439999999999</v>
      </c>
      <c r="X116" s="24">
        <f t="shared" si="316"/>
        <v>14936.927999999998</v>
      </c>
      <c r="Y116" s="24">
        <f t="shared" si="316"/>
        <v>17624.313599999998</v>
      </c>
      <c r="Z116" s="24">
        <f t="shared" si="316"/>
        <v>20849.176319999999</v>
      </c>
      <c r="AA116" s="24">
        <f t="shared" si="316"/>
        <v>24719.011583999996</v>
      </c>
      <c r="AB116" s="24">
        <f t="shared" si="316"/>
        <v>29362.813900799993</v>
      </c>
      <c r="AD116" s="163"/>
      <c r="AE116" s="163"/>
      <c r="AF116" s="20" t="s">
        <v>57</v>
      </c>
      <c r="AG116" s="24">
        <f t="shared" ref="AG116:AP116" si="317">AG112*AG$16</f>
        <v>6899.9999999999982</v>
      </c>
      <c r="AH116" s="24">
        <f t="shared" si="317"/>
        <v>7980</v>
      </c>
      <c r="AI116" s="24">
        <f t="shared" si="317"/>
        <v>9276</v>
      </c>
      <c r="AJ116" s="24">
        <f t="shared" si="317"/>
        <v>10831.199999999999</v>
      </c>
      <c r="AK116" s="24">
        <f t="shared" si="317"/>
        <v>12697.439999999999</v>
      </c>
      <c r="AL116" s="24">
        <f t="shared" si="317"/>
        <v>14936.927999999998</v>
      </c>
      <c r="AM116" s="24">
        <f t="shared" si="317"/>
        <v>17624.313599999998</v>
      </c>
      <c r="AN116" s="24">
        <f t="shared" si="317"/>
        <v>20849.176319999999</v>
      </c>
      <c r="AO116" s="24">
        <f t="shared" si="317"/>
        <v>24719.011583999996</v>
      </c>
      <c r="AP116" s="24">
        <f t="shared" si="317"/>
        <v>29362.813900799993</v>
      </c>
      <c r="AR116" s="163"/>
      <c r="AS116" s="163"/>
      <c r="AT116" s="20" t="s">
        <v>57</v>
      </c>
      <c r="AU116" s="24">
        <f t="shared" ref="AU116:BD116" si="318">AU112*AU$16</f>
        <v>6899.9999999999982</v>
      </c>
      <c r="AV116" s="24">
        <f t="shared" si="318"/>
        <v>7980</v>
      </c>
      <c r="AW116" s="24">
        <f t="shared" si="318"/>
        <v>9276</v>
      </c>
      <c r="AX116" s="24">
        <f t="shared" si="318"/>
        <v>10831.199999999999</v>
      </c>
      <c r="AY116" s="24">
        <f t="shared" si="318"/>
        <v>12697.439999999999</v>
      </c>
      <c r="AZ116" s="24">
        <f t="shared" si="318"/>
        <v>14936.927999999998</v>
      </c>
      <c r="BA116" s="24">
        <f t="shared" si="318"/>
        <v>17624.313599999998</v>
      </c>
      <c r="BB116" s="24">
        <f t="shared" si="318"/>
        <v>20849.176319999999</v>
      </c>
      <c r="BC116" s="24">
        <f t="shared" si="318"/>
        <v>24719.011583999996</v>
      </c>
      <c r="BD116" s="24">
        <f t="shared" si="318"/>
        <v>29362.813900799993</v>
      </c>
      <c r="BF116" s="163"/>
      <c r="BG116" s="163"/>
      <c r="BH116" s="20" t="s">
        <v>57</v>
      </c>
      <c r="BI116" s="24">
        <f t="shared" ref="BI116:BR116" si="319">BI112*BI$16</f>
        <v>6899.9999999999982</v>
      </c>
      <c r="BJ116" s="24">
        <f t="shared" si="319"/>
        <v>7980</v>
      </c>
      <c r="BK116" s="24">
        <f t="shared" si="319"/>
        <v>9276</v>
      </c>
      <c r="BL116" s="24">
        <f t="shared" si="319"/>
        <v>10831.199999999999</v>
      </c>
      <c r="BM116" s="24">
        <f t="shared" si="319"/>
        <v>12697.439999999999</v>
      </c>
      <c r="BN116" s="24">
        <f t="shared" si="319"/>
        <v>14936.927999999998</v>
      </c>
      <c r="BO116" s="24">
        <f t="shared" si="319"/>
        <v>17624.313599999998</v>
      </c>
      <c r="BP116" s="24">
        <f t="shared" si="319"/>
        <v>20849.176319999999</v>
      </c>
      <c r="BQ116" s="24">
        <f t="shared" si="319"/>
        <v>24719.011583999996</v>
      </c>
      <c r="BR116" s="24">
        <f t="shared" si="319"/>
        <v>29362.813900799993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9536.9279999999999</v>
      </c>
      <c r="J117" s="24"/>
      <c r="K117" s="24"/>
      <c r="L117" s="24"/>
      <c r="M117" s="24"/>
      <c r="N117" s="24">
        <f>SUM(E116:N116)/10</f>
        <v>15517.688340479997</v>
      </c>
      <c r="P117" s="163"/>
      <c r="Q117" s="163"/>
      <c r="R117" s="20" t="s">
        <v>59</v>
      </c>
      <c r="S117" s="25"/>
      <c r="T117" s="25"/>
      <c r="U117" s="25"/>
      <c r="V117" s="25"/>
      <c r="W117" s="24">
        <f>SUM(S116:W116)/5</f>
        <v>9536.9279999999999</v>
      </c>
      <c r="X117" s="24"/>
      <c r="Y117" s="24"/>
      <c r="Z117" s="24"/>
      <c r="AA117" s="24"/>
      <c r="AB117" s="24">
        <f>SUM(S116:AB116)/10</f>
        <v>15517.688340479997</v>
      </c>
      <c r="AD117" s="163"/>
      <c r="AE117" s="163"/>
      <c r="AF117" s="20" t="s">
        <v>59</v>
      </c>
      <c r="AG117" s="25"/>
      <c r="AH117" s="25"/>
      <c r="AI117" s="25"/>
      <c r="AJ117" s="25"/>
      <c r="AK117" s="24">
        <f>SUM(AG116:AK116)/5</f>
        <v>9536.9279999999999</v>
      </c>
      <c r="AL117" s="24"/>
      <c r="AM117" s="24"/>
      <c r="AN117" s="24"/>
      <c r="AO117" s="24"/>
      <c r="AP117" s="24">
        <f>SUM(AG116:AP116)/10</f>
        <v>15517.688340479997</v>
      </c>
      <c r="AR117" s="163"/>
      <c r="AS117" s="163"/>
      <c r="AT117" s="20" t="s">
        <v>59</v>
      </c>
      <c r="AU117" s="25"/>
      <c r="AV117" s="25"/>
      <c r="AW117" s="25"/>
      <c r="AX117" s="25"/>
      <c r="AY117" s="24">
        <f>SUM(AU116:AY116)/5</f>
        <v>9536.9279999999999</v>
      </c>
      <c r="AZ117" s="24"/>
      <c r="BA117" s="24"/>
      <c r="BB117" s="24"/>
      <c r="BC117" s="24"/>
      <c r="BD117" s="24">
        <f>SUM(AU116:BD116)/10</f>
        <v>15517.688340479997</v>
      </c>
      <c r="BF117" s="163"/>
      <c r="BG117" s="163"/>
      <c r="BH117" s="20" t="s">
        <v>59</v>
      </c>
      <c r="BI117" s="25"/>
      <c r="BJ117" s="25"/>
      <c r="BK117" s="25"/>
      <c r="BL117" s="25"/>
      <c r="BM117" s="24">
        <f>SUM(BI116:BM116)/5</f>
        <v>9536.9279999999999</v>
      </c>
      <c r="BN117" s="24"/>
      <c r="BO117" s="24"/>
      <c r="BP117" s="24"/>
      <c r="BQ117" s="24"/>
      <c r="BR117" s="24">
        <f>SUM(BI116:BR116)/10</f>
        <v>15517.688340479997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6899.9999999999982</v>
      </c>
      <c r="F118" s="25">
        <f t="shared" ref="F118:N118" si="320">E118+F116</f>
        <v>14879.999999999998</v>
      </c>
      <c r="G118" s="25">
        <f t="shared" si="320"/>
        <v>24156</v>
      </c>
      <c r="H118" s="25">
        <f t="shared" si="320"/>
        <v>34987.199999999997</v>
      </c>
      <c r="I118" s="25">
        <f t="shared" si="320"/>
        <v>47684.639999999999</v>
      </c>
      <c r="J118" s="25">
        <f t="shared" si="320"/>
        <v>62621.567999999999</v>
      </c>
      <c r="K118" s="25">
        <f t="shared" si="320"/>
        <v>80245.881599999993</v>
      </c>
      <c r="L118" s="25">
        <f t="shared" si="320"/>
        <v>101095.05791999999</v>
      </c>
      <c r="M118" s="25">
        <f t="shared" si="320"/>
        <v>125814.06950399998</v>
      </c>
      <c r="N118" s="25">
        <f t="shared" si="320"/>
        <v>155176.88340479997</v>
      </c>
      <c r="P118" s="163"/>
      <c r="Q118" s="163"/>
      <c r="R118" s="20" t="s">
        <v>58</v>
      </c>
      <c r="S118" s="25">
        <f>S116</f>
        <v>6899.9999999999982</v>
      </c>
      <c r="T118" s="25">
        <f t="shared" ref="T118:AB118" si="321">S118+T116</f>
        <v>14879.999999999998</v>
      </c>
      <c r="U118" s="25">
        <f t="shared" si="321"/>
        <v>24156</v>
      </c>
      <c r="V118" s="25">
        <f t="shared" si="321"/>
        <v>34987.199999999997</v>
      </c>
      <c r="W118" s="25">
        <f t="shared" si="321"/>
        <v>47684.639999999999</v>
      </c>
      <c r="X118" s="25">
        <f t="shared" si="321"/>
        <v>62621.567999999999</v>
      </c>
      <c r="Y118" s="25">
        <f t="shared" si="321"/>
        <v>80245.881599999993</v>
      </c>
      <c r="Z118" s="25">
        <f t="shared" si="321"/>
        <v>101095.05791999999</v>
      </c>
      <c r="AA118" s="25">
        <f t="shared" si="321"/>
        <v>125814.06950399998</v>
      </c>
      <c r="AB118" s="25">
        <f t="shared" si="321"/>
        <v>155176.88340479997</v>
      </c>
      <c r="AD118" s="163"/>
      <c r="AE118" s="163"/>
      <c r="AF118" s="20" t="s">
        <v>58</v>
      </c>
      <c r="AG118" s="25">
        <f>AG116</f>
        <v>6899.9999999999982</v>
      </c>
      <c r="AH118" s="25">
        <f t="shared" ref="AH118:AP118" si="322">AG118+AH116</f>
        <v>14879.999999999998</v>
      </c>
      <c r="AI118" s="25">
        <f t="shared" si="322"/>
        <v>24156</v>
      </c>
      <c r="AJ118" s="25">
        <f t="shared" si="322"/>
        <v>34987.199999999997</v>
      </c>
      <c r="AK118" s="25">
        <f t="shared" si="322"/>
        <v>47684.639999999999</v>
      </c>
      <c r="AL118" s="25">
        <f t="shared" si="322"/>
        <v>62621.567999999999</v>
      </c>
      <c r="AM118" s="25">
        <f t="shared" si="322"/>
        <v>80245.881599999993</v>
      </c>
      <c r="AN118" s="25">
        <f t="shared" si="322"/>
        <v>101095.05791999999</v>
      </c>
      <c r="AO118" s="25">
        <f t="shared" si="322"/>
        <v>125814.06950399998</v>
      </c>
      <c r="AP118" s="25">
        <f t="shared" si="322"/>
        <v>155176.88340479997</v>
      </c>
      <c r="AR118" s="163"/>
      <c r="AS118" s="163"/>
      <c r="AT118" s="20" t="s">
        <v>58</v>
      </c>
      <c r="AU118" s="25">
        <f>AU116</f>
        <v>6899.9999999999982</v>
      </c>
      <c r="AV118" s="25">
        <f t="shared" ref="AV118:BD118" si="323">AU118+AV116</f>
        <v>14879.999999999998</v>
      </c>
      <c r="AW118" s="25">
        <f t="shared" si="323"/>
        <v>24156</v>
      </c>
      <c r="AX118" s="25">
        <f t="shared" si="323"/>
        <v>34987.199999999997</v>
      </c>
      <c r="AY118" s="25">
        <f t="shared" si="323"/>
        <v>47684.639999999999</v>
      </c>
      <c r="AZ118" s="25">
        <f t="shared" si="323"/>
        <v>62621.567999999999</v>
      </c>
      <c r="BA118" s="25">
        <f t="shared" si="323"/>
        <v>80245.881599999993</v>
      </c>
      <c r="BB118" s="25">
        <f t="shared" si="323"/>
        <v>101095.05791999999</v>
      </c>
      <c r="BC118" s="25">
        <f t="shared" si="323"/>
        <v>125814.06950399998</v>
      </c>
      <c r="BD118" s="25">
        <f t="shared" si="323"/>
        <v>155176.88340479997</v>
      </c>
      <c r="BF118" s="163"/>
      <c r="BG118" s="163"/>
      <c r="BH118" s="20" t="s">
        <v>58</v>
      </c>
      <c r="BI118" s="25">
        <f>BI116</f>
        <v>6899.9999999999982</v>
      </c>
      <c r="BJ118" s="25">
        <f t="shared" ref="BJ118:BR118" si="324">BI118+BJ116</f>
        <v>14879.999999999998</v>
      </c>
      <c r="BK118" s="25">
        <f t="shared" si="324"/>
        <v>24156</v>
      </c>
      <c r="BL118" s="25">
        <f t="shared" si="324"/>
        <v>34987.199999999997</v>
      </c>
      <c r="BM118" s="25">
        <f t="shared" si="324"/>
        <v>47684.639999999999</v>
      </c>
      <c r="BN118" s="25">
        <f t="shared" si="324"/>
        <v>62621.567999999999</v>
      </c>
      <c r="BO118" s="25">
        <f t="shared" si="324"/>
        <v>80245.881599999993</v>
      </c>
      <c r="BP118" s="25">
        <f t="shared" si="324"/>
        <v>101095.05791999999</v>
      </c>
      <c r="BQ118" s="25">
        <f t="shared" si="324"/>
        <v>125814.06950399998</v>
      </c>
      <c r="BR118" s="25">
        <f t="shared" si="324"/>
        <v>155176.88340479997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6.899999999999999E-3</v>
      </c>
      <c r="F119" s="17">
        <f>F111*F$16/$E$4-E119</f>
        <v>9.3600000000000003E-3</v>
      </c>
      <c r="G119" s="17">
        <f>G111*G$16/$E$4-F119-E119</f>
        <v>1.2527999999999997E-2</v>
      </c>
      <c r="H119" s="17">
        <f>H111*H$16/$E$4-G119-F119-E119</f>
        <v>1.6588800000000004E-2</v>
      </c>
      <c r="I119" s="17">
        <f>I111*I$16/$E$4-H119-G119-F119-E119</f>
        <v>2.1772799999999991E-2</v>
      </c>
      <c r="J119" s="17">
        <f>J111*J$16/$E$4-I119-H119-G119-F119-E119</f>
        <v>2.836684800000001E-2</v>
      </c>
      <c r="K119" s="17">
        <f>K111*K$16/$E$4-J119-I119-H119-G119-F119-E119</f>
        <v>3.6727603199999959E-2</v>
      </c>
      <c r="L119" s="17">
        <f>L111*L$16/$E$4-K119-J119-I119-H119-G119-F119-E119</f>
        <v>4.7297986560000033E-2</v>
      </c>
      <c r="M119" s="17">
        <f>M111*M$16/$E$4-L119-K119-J119-I119-H119-G119-F119-E119</f>
        <v>6.0627419136000026E-2</v>
      </c>
      <c r="N119" s="17">
        <f>N111*N$16/$E$4-M119-L119-K119-J119-I119-H119-G119-F119-E119</f>
        <v>7.7396705279999992E-2</v>
      </c>
      <c r="P119" s="163"/>
      <c r="Q119" s="171" t="s">
        <v>44</v>
      </c>
      <c r="R119" s="16" t="s">
        <v>55</v>
      </c>
      <c r="S119" s="17">
        <f>S111*S$16/$E$4</f>
        <v>6.899999999999999E-3</v>
      </c>
      <c r="T119" s="17">
        <f>T111*T$16/$E$4-S119</f>
        <v>9.3600000000000003E-3</v>
      </c>
      <c r="U119" s="17">
        <f>U111*U$16/$E$4-T119-S119</f>
        <v>1.2527999999999997E-2</v>
      </c>
      <c r="V119" s="17">
        <f>V111*V$16/$E$4-U119-T119-S119</f>
        <v>1.6588800000000004E-2</v>
      </c>
      <c r="W119" s="17">
        <f>W111*W$16/$E$4-V119-U119-T119-S119</f>
        <v>2.1772799999999991E-2</v>
      </c>
      <c r="X119" s="17">
        <f>X111*X$16/$E$4-W119-V119-U119-T119-S119</f>
        <v>2.836684800000001E-2</v>
      </c>
      <c r="Y119" s="17">
        <f>Y111*Y$16/$E$4-X119-W119-V119-U119-T119-S119</f>
        <v>3.6727603199999959E-2</v>
      </c>
      <c r="Z119" s="17">
        <f>Z111*Z$16/$E$4-Y119-X119-W119-V119-U119-T119-S119</f>
        <v>4.7297986560000033E-2</v>
      </c>
      <c r="AA119" s="17">
        <f>AA111*AA$16/$E$4-Z119-Y119-X119-W119-V119-U119-T119-S119</f>
        <v>6.0627419136000026E-2</v>
      </c>
      <c r="AB119" s="17">
        <f>AB111*AB$16/$E$4-AA119-Z119-Y119-X119-W119-V119-U119-T119-S119</f>
        <v>7.7396705279999992E-2</v>
      </c>
      <c r="AD119" s="163"/>
      <c r="AE119" s="171" t="s">
        <v>44</v>
      </c>
      <c r="AF119" s="16" t="s">
        <v>55</v>
      </c>
      <c r="AG119" s="17">
        <f>AG111*AG$16/$E$4</f>
        <v>6.899999999999999E-3</v>
      </c>
      <c r="AH119" s="17">
        <f>AH111*AH$16/$E$4-AG119</f>
        <v>9.3600000000000003E-3</v>
      </c>
      <c r="AI119" s="17">
        <f>AI111*AI$16/$E$4-AH119-AG119</f>
        <v>1.2527999999999997E-2</v>
      </c>
      <c r="AJ119" s="17">
        <f>AJ111*AJ$16/$E$4-AI119-AH119-AG119</f>
        <v>1.6588800000000004E-2</v>
      </c>
      <c r="AK119" s="17">
        <f>AK111*AK$16/$E$4-AJ119-AI119-AH119-AG119</f>
        <v>2.1772799999999991E-2</v>
      </c>
      <c r="AL119" s="17">
        <f>AL111*AL$16/$E$4-AK119-AJ119-AI119-AH119-AG119</f>
        <v>2.836684800000001E-2</v>
      </c>
      <c r="AM119" s="17">
        <f>AM111*AM$16/$E$4-AL119-AK119-AJ119-AI119-AH119-AG119</f>
        <v>3.6727603199999959E-2</v>
      </c>
      <c r="AN119" s="17">
        <f>AN111*AN$16/$E$4-AM119-AL119-AK119-AJ119-AI119-AH119-AG119</f>
        <v>4.7297986560000033E-2</v>
      </c>
      <c r="AO119" s="17">
        <f>AO111*AO$16/$E$4-AN119-AM119-AL119-AK119-AJ119-AI119-AH119-AG119</f>
        <v>6.0627419136000026E-2</v>
      </c>
      <c r="AP119" s="17">
        <f>AP111*AP$16/$E$4-AO119-AN119-AM119-AL119-AK119-AJ119-AI119-AH119-AG119</f>
        <v>7.7396705279999992E-2</v>
      </c>
      <c r="AR119" s="163"/>
      <c r="AS119" s="171" t="s">
        <v>44</v>
      </c>
      <c r="AT119" s="16" t="s">
        <v>55</v>
      </c>
      <c r="AU119" s="17">
        <f>AU111*AU$16/$E$4</f>
        <v>6.899999999999999E-3</v>
      </c>
      <c r="AV119" s="17">
        <f>AV111*AV$16/$E$4-AU119</f>
        <v>9.3600000000000003E-3</v>
      </c>
      <c r="AW119" s="17">
        <f>AW111*AW$16/$E$4-AV119-AU119</f>
        <v>1.2527999999999997E-2</v>
      </c>
      <c r="AX119" s="17">
        <f>AX111*AX$16/$E$4-AW119-AV119-AU119</f>
        <v>1.6588800000000004E-2</v>
      </c>
      <c r="AY119" s="17">
        <f>AY111*AY$16/$E$4-AX119-AW119-AV119-AU119</f>
        <v>2.1772799999999991E-2</v>
      </c>
      <c r="AZ119" s="17">
        <f>AZ111*AZ$16/$E$4-AY119-AX119-AW119-AV119-AU119</f>
        <v>2.836684800000001E-2</v>
      </c>
      <c r="BA119" s="17">
        <f>BA111*BA$16/$E$4-AZ119-AY119-AX119-AW119-AV119-AU119</f>
        <v>3.6727603199999959E-2</v>
      </c>
      <c r="BB119" s="17">
        <f>BB111*BB$16/$E$4-BA119-AZ119-AY119-AX119-AW119-AV119-AU119</f>
        <v>4.7297986560000033E-2</v>
      </c>
      <c r="BC119" s="17">
        <f>BC111*BC$16/$E$4-BB119-BA119-AZ119-AY119-AX119-AW119-AV119-AU119</f>
        <v>6.0627419136000026E-2</v>
      </c>
      <c r="BD119" s="17">
        <f>BD111*BD$16/$E$4-BC119-BB119-BA119-AZ119-AY119-AX119-AW119-AV119-AU119</f>
        <v>7.7396705279999992E-2</v>
      </c>
      <c r="BF119" s="163"/>
      <c r="BG119" s="171" t="s">
        <v>44</v>
      </c>
      <c r="BH119" s="16" t="s">
        <v>55</v>
      </c>
      <c r="BI119" s="17">
        <f>BI111*BI$16/$E$4</f>
        <v>6.899999999999999E-3</v>
      </c>
      <c r="BJ119" s="17">
        <f>BJ111*BJ$16/$E$4-BI119</f>
        <v>9.3600000000000003E-3</v>
      </c>
      <c r="BK119" s="17">
        <f>BK111*BK$16/$E$4-BJ119-BI119</f>
        <v>1.2527999999999997E-2</v>
      </c>
      <c r="BL119" s="17">
        <f>BL111*BL$16/$E$4-BK119-BJ119-BI119</f>
        <v>1.6588800000000004E-2</v>
      </c>
      <c r="BM119" s="17">
        <f>BM111*BM$16/$E$4-BL119-BK119-BJ119-BI119</f>
        <v>2.1772799999999991E-2</v>
      </c>
      <c r="BN119" s="17">
        <f>BN111*BN$16/$E$4-BM119-BL119-BK119-BJ119-BI119</f>
        <v>2.836684800000001E-2</v>
      </c>
      <c r="BO119" s="17">
        <f>BO111*BO$16/$E$4-BN119-BM119-BL119-BK119-BJ119-BI119</f>
        <v>3.6727603199999959E-2</v>
      </c>
      <c r="BP119" s="17">
        <f>BP111*BP$16/$E$4-BO119-BN119-BM119-BL119-BK119-BJ119-BI119</f>
        <v>4.7297986560000033E-2</v>
      </c>
      <c r="BQ119" s="17">
        <f>BQ111*BQ$16/$E$4-BP119-BO119-BN119-BM119-BL119-BK119-BJ119-BI119</f>
        <v>6.0627419136000026E-2</v>
      </c>
      <c r="BR119" s="17">
        <f>BR111*BR$16/$E$4-BQ119-BP119-BO119-BN119-BM119-BL119-BK119-BJ119-BI119</f>
        <v>7.7396705279999992E-2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1.3429919999999998E-2</v>
      </c>
      <c r="J120" s="18"/>
      <c r="K120" s="18"/>
      <c r="L120" s="18"/>
      <c r="M120" s="18"/>
      <c r="N120" s="18">
        <f>SUM(E119:N119)/10</f>
        <v>3.1756616217600002E-2</v>
      </c>
      <c r="P120" s="163"/>
      <c r="Q120" s="165"/>
      <c r="R120" s="16" t="s">
        <v>56</v>
      </c>
      <c r="S120" s="18"/>
      <c r="T120" s="18"/>
      <c r="U120" s="18"/>
      <c r="V120" s="18"/>
      <c r="W120" s="18">
        <f>SUM(S119:W119)/5</f>
        <v>1.3429919999999998E-2</v>
      </c>
      <c r="X120" s="18"/>
      <c r="Y120" s="18"/>
      <c r="Z120" s="18"/>
      <c r="AA120" s="18"/>
      <c r="AB120" s="18">
        <f>SUM(S119:AB119)/10</f>
        <v>3.1756616217600002E-2</v>
      </c>
      <c r="AD120" s="163"/>
      <c r="AE120" s="165"/>
      <c r="AF120" s="16" t="s">
        <v>56</v>
      </c>
      <c r="AG120" s="18"/>
      <c r="AH120" s="18"/>
      <c r="AI120" s="18"/>
      <c r="AJ120" s="18"/>
      <c r="AK120" s="18">
        <f>SUM(AG119:AK119)/5</f>
        <v>1.3429919999999998E-2</v>
      </c>
      <c r="AL120" s="18"/>
      <c r="AM120" s="18"/>
      <c r="AN120" s="18"/>
      <c r="AO120" s="18"/>
      <c r="AP120" s="18">
        <f>SUM(AG119:AP119)/10</f>
        <v>3.1756616217600002E-2</v>
      </c>
      <c r="AR120" s="163"/>
      <c r="AS120" s="165"/>
      <c r="AT120" s="16" t="s">
        <v>56</v>
      </c>
      <c r="AU120" s="18"/>
      <c r="AV120" s="18"/>
      <c r="AW120" s="18"/>
      <c r="AX120" s="18"/>
      <c r="AY120" s="18">
        <f>SUM(AU119:AY119)/5</f>
        <v>1.3429919999999998E-2</v>
      </c>
      <c r="AZ120" s="18"/>
      <c r="BA120" s="18"/>
      <c r="BB120" s="18"/>
      <c r="BC120" s="18"/>
      <c r="BD120" s="18">
        <f>SUM(AU119:BD119)/10</f>
        <v>3.1756616217600002E-2</v>
      </c>
      <c r="BF120" s="163"/>
      <c r="BG120" s="165"/>
      <c r="BH120" s="16" t="s">
        <v>56</v>
      </c>
      <c r="BI120" s="18"/>
      <c r="BJ120" s="18"/>
      <c r="BK120" s="18"/>
      <c r="BL120" s="18"/>
      <c r="BM120" s="18">
        <f>SUM(BI119:BM119)/5</f>
        <v>1.3429919999999998E-2</v>
      </c>
      <c r="BN120" s="18"/>
      <c r="BO120" s="18"/>
      <c r="BP120" s="18"/>
      <c r="BQ120" s="18"/>
      <c r="BR120" s="18">
        <f>SUM(BI119:BR119)/10</f>
        <v>3.1756616217600002E-2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6899.9999999999982</v>
      </c>
      <c r="F121" s="24">
        <f>F123-E123</f>
        <v>9360.0000000000018</v>
      </c>
      <c r="G121" s="24">
        <f>G123-F123</f>
        <v>12528</v>
      </c>
      <c r="H121" s="24">
        <f t="shared" ref="H121:N121" si="325">H123-G123</f>
        <v>16588.800000000003</v>
      </c>
      <c r="I121" s="24">
        <f t="shared" si="325"/>
        <v>21772.799999999988</v>
      </c>
      <c r="J121" s="24">
        <f t="shared" si="325"/>
        <v>28366.848000000013</v>
      </c>
      <c r="K121" s="24">
        <f t="shared" si="325"/>
        <v>36727.603199999983</v>
      </c>
      <c r="L121" s="24">
        <f t="shared" si="325"/>
        <v>47297.98655999999</v>
      </c>
      <c r="M121" s="24">
        <f t="shared" si="325"/>
        <v>60627.41913600004</v>
      </c>
      <c r="N121" s="24">
        <f t="shared" si="325"/>
        <v>77396.705279999936</v>
      </c>
      <c r="P121" s="163"/>
      <c r="Q121" s="163"/>
      <c r="R121" s="20" t="s">
        <v>57</v>
      </c>
      <c r="S121" s="24">
        <f>S123</f>
        <v>6899.9999999999982</v>
      </c>
      <c r="T121" s="24">
        <f>T123-S123</f>
        <v>9360.0000000000018</v>
      </c>
      <c r="U121" s="24">
        <f>U123-T123</f>
        <v>12528</v>
      </c>
      <c r="V121" s="24">
        <f t="shared" ref="V121:AB121" si="326">V123-U123</f>
        <v>16588.800000000003</v>
      </c>
      <c r="W121" s="24">
        <f t="shared" si="326"/>
        <v>21772.799999999988</v>
      </c>
      <c r="X121" s="24">
        <f t="shared" si="326"/>
        <v>28366.848000000013</v>
      </c>
      <c r="Y121" s="24">
        <f t="shared" si="326"/>
        <v>36727.603199999983</v>
      </c>
      <c r="Z121" s="24">
        <f t="shared" si="326"/>
        <v>47297.98655999999</v>
      </c>
      <c r="AA121" s="24">
        <f t="shared" si="326"/>
        <v>60627.41913600004</v>
      </c>
      <c r="AB121" s="24">
        <f t="shared" si="326"/>
        <v>77396.705279999936</v>
      </c>
      <c r="AD121" s="163"/>
      <c r="AE121" s="163"/>
      <c r="AF121" s="20" t="s">
        <v>57</v>
      </c>
      <c r="AG121" s="24">
        <f>AG123</f>
        <v>6899.9999999999982</v>
      </c>
      <c r="AH121" s="24">
        <f>AH123-AG123</f>
        <v>9360.0000000000018</v>
      </c>
      <c r="AI121" s="24">
        <f>AI123-AH123</f>
        <v>12528</v>
      </c>
      <c r="AJ121" s="24">
        <f t="shared" ref="AJ121:AP121" si="327">AJ123-AI123</f>
        <v>16588.800000000003</v>
      </c>
      <c r="AK121" s="24">
        <f t="shared" si="327"/>
        <v>21772.799999999988</v>
      </c>
      <c r="AL121" s="24">
        <f t="shared" si="327"/>
        <v>28366.848000000013</v>
      </c>
      <c r="AM121" s="24">
        <f t="shared" si="327"/>
        <v>36727.603199999983</v>
      </c>
      <c r="AN121" s="24">
        <f t="shared" si="327"/>
        <v>47297.98655999999</v>
      </c>
      <c r="AO121" s="24">
        <f t="shared" si="327"/>
        <v>60627.41913600004</v>
      </c>
      <c r="AP121" s="24">
        <f t="shared" si="327"/>
        <v>77396.705279999936</v>
      </c>
      <c r="AR121" s="163"/>
      <c r="AS121" s="163"/>
      <c r="AT121" s="20" t="s">
        <v>57</v>
      </c>
      <c r="AU121" s="24">
        <f>AU123</f>
        <v>6899.9999999999982</v>
      </c>
      <c r="AV121" s="24">
        <f>AV123-AU123</f>
        <v>9360.0000000000018</v>
      </c>
      <c r="AW121" s="24">
        <f>AW123-AV123</f>
        <v>12528</v>
      </c>
      <c r="AX121" s="24">
        <f t="shared" ref="AX121:BD121" si="328">AX123-AW123</f>
        <v>16588.800000000003</v>
      </c>
      <c r="AY121" s="24">
        <f t="shared" si="328"/>
        <v>21772.799999999988</v>
      </c>
      <c r="AZ121" s="24">
        <f t="shared" si="328"/>
        <v>28366.848000000013</v>
      </c>
      <c r="BA121" s="24">
        <f t="shared" si="328"/>
        <v>36727.603199999983</v>
      </c>
      <c r="BB121" s="24">
        <f t="shared" si="328"/>
        <v>47297.98655999999</v>
      </c>
      <c r="BC121" s="24">
        <f t="shared" si="328"/>
        <v>60627.41913600004</v>
      </c>
      <c r="BD121" s="24">
        <f t="shared" si="328"/>
        <v>77396.705279999936</v>
      </c>
      <c r="BF121" s="163"/>
      <c r="BG121" s="163"/>
      <c r="BH121" s="20" t="s">
        <v>57</v>
      </c>
      <c r="BI121" s="24">
        <f>BI123</f>
        <v>6899.9999999999982</v>
      </c>
      <c r="BJ121" s="24">
        <f>BJ123-BI123</f>
        <v>9360.0000000000018</v>
      </c>
      <c r="BK121" s="24">
        <f>BK123-BJ123</f>
        <v>12528</v>
      </c>
      <c r="BL121" s="24">
        <f t="shared" ref="BL121:BR121" si="329">BL123-BK123</f>
        <v>16588.800000000003</v>
      </c>
      <c r="BM121" s="24">
        <f t="shared" si="329"/>
        <v>21772.799999999988</v>
      </c>
      <c r="BN121" s="24">
        <f t="shared" si="329"/>
        <v>28366.848000000013</v>
      </c>
      <c r="BO121" s="24">
        <f t="shared" si="329"/>
        <v>36727.603199999983</v>
      </c>
      <c r="BP121" s="24">
        <f t="shared" si="329"/>
        <v>47297.98655999999</v>
      </c>
      <c r="BQ121" s="24">
        <f t="shared" si="329"/>
        <v>60627.41913600004</v>
      </c>
      <c r="BR121" s="24">
        <f t="shared" si="329"/>
        <v>77396.705279999936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13429.919999999998</v>
      </c>
      <c r="J122" s="24"/>
      <c r="K122" s="24"/>
      <c r="L122" s="24"/>
      <c r="M122" s="24"/>
      <c r="N122" s="24">
        <f>SUM(E121:N121)/10</f>
        <v>31756.616217599996</v>
      </c>
      <c r="P122" s="163"/>
      <c r="Q122" s="163"/>
      <c r="R122" s="20" t="s">
        <v>59</v>
      </c>
      <c r="S122" s="24"/>
      <c r="T122" s="24"/>
      <c r="U122" s="24"/>
      <c r="V122" s="24"/>
      <c r="W122" s="24">
        <f>SUM(S121:W121)/5</f>
        <v>13429.919999999998</v>
      </c>
      <c r="X122" s="24"/>
      <c r="Y122" s="24"/>
      <c r="Z122" s="24"/>
      <c r="AA122" s="24"/>
      <c r="AB122" s="24">
        <f>SUM(S121:AB121)/10</f>
        <v>31756.616217599996</v>
      </c>
      <c r="AD122" s="163"/>
      <c r="AE122" s="163"/>
      <c r="AF122" s="20" t="s">
        <v>59</v>
      </c>
      <c r="AG122" s="24"/>
      <c r="AH122" s="24"/>
      <c r="AI122" s="24"/>
      <c r="AJ122" s="24"/>
      <c r="AK122" s="24">
        <f>SUM(AG121:AK121)/5</f>
        <v>13429.919999999998</v>
      </c>
      <c r="AL122" s="24"/>
      <c r="AM122" s="24"/>
      <c r="AN122" s="24"/>
      <c r="AO122" s="24"/>
      <c r="AP122" s="24">
        <f>SUM(AG121:AP121)/10</f>
        <v>31756.616217599996</v>
      </c>
      <c r="AR122" s="163"/>
      <c r="AS122" s="163"/>
      <c r="AT122" s="20" t="s">
        <v>59</v>
      </c>
      <c r="AU122" s="24"/>
      <c r="AV122" s="24"/>
      <c r="AW122" s="24"/>
      <c r="AX122" s="24"/>
      <c r="AY122" s="24">
        <f>SUM(AU121:AY121)/5</f>
        <v>13429.919999999998</v>
      </c>
      <c r="AZ122" s="24"/>
      <c r="BA122" s="24"/>
      <c r="BB122" s="24"/>
      <c r="BC122" s="24"/>
      <c r="BD122" s="24">
        <f>SUM(AU121:BD121)/10</f>
        <v>31756.616217599996</v>
      </c>
      <c r="BF122" s="163"/>
      <c r="BG122" s="163"/>
      <c r="BH122" s="20" t="s">
        <v>59</v>
      </c>
      <c r="BI122" s="24"/>
      <c r="BJ122" s="24"/>
      <c r="BK122" s="24"/>
      <c r="BL122" s="24"/>
      <c r="BM122" s="24">
        <f>SUM(BI121:BM121)/5</f>
        <v>13429.919999999998</v>
      </c>
      <c r="BN122" s="24"/>
      <c r="BO122" s="24"/>
      <c r="BP122" s="24"/>
      <c r="BQ122" s="24"/>
      <c r="BR122" s="24">
        <f>SUM(BI121:BR121)/10</f>
        <v>31756.616217599996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330">E113*E$16</f>
        <v>6899.9999999999982</v>
      </c>
      <c r="F123" s="25">
        <f t="shared" si="330"/>
        <v>16260</v>
      </c>
      <c r="G123" s="25">
        <f t="shared" si="330"/>
        <v>28788</v>
      </c>
      <c r="H123" s="25">
        <f t="shared" si="330"/>
        <v>45376.800000000003</v>
      </c>
      <c r="I123" s="25">
        <f t="shared" si="330"/>
        <v>67149.599999999991</v>
      </c>
      <c r="J123" s="25">
        <f t="shared" si="330"/>
        <v>95516.448000000004</v>
      </c>
      <c r="K123" s="25">
        <f t="shared" si="330"/>
        <v>132244.05119999999</v>
      </c>
      <c r="L123" s="25">
        <f t="shared" si="330"/>
        <v>179542.03775999998</v>
      </c>
      <c r="M123" s="25">
        <f t="shared" si="330"/>
        <v>240169.45689600002</v>
      </c>
      <c r="N123" s="25">
        <f t="shared" si="330"/>
        <v>317566.16217599995</v>
      </c>
      <c r="P123" s="163"/>
      <c r="Q123" s="163"/>
      <c r="R123" s="20" t="s">
        <v>58</v>
      </c>
      <c r="S123" s="25">
        <f t="shared" ref="S123:AB123" si="331">S113*S$16</f>
        <v>6899.9999999999982</v>
      </c>
      <c r="T123" s="25">
        <f t="shared" si="331"/>
        <v>16260</v>
      </c>
      <c r="U123" s="25">
        <f t="shared" si="331"/>
        <v>28788</v>
      </c>
      <c r="V123" s="25">
        <f t="shared" si="331"/>
        <v>45376.800000000003</v>
      </c>
      <c r="W123" s="25">
        <f t="shared" si="331"/>
        <v>67149.599999999991</v>
      </c>
      <c r="X123" s="25">
        <f t="shared" si="331"/>
        <v>95516.448000000004</v>
      </c>
      <c r="Y123" s="25">
        <f t="shared" si="331"/>
        <v>132244.05119999999</v>
      </c>
      <c r="Z123" s="25">
        <f t="shared" si="331"/>
        <v>179542.03775999998</v>
      </c>
      <c r="AA123" s="25">
        <f t="shared" si="331"/>
        <v>240169.45689600002</v>
      </c>
      <c r="AB123" s="25">
        <f t="shared" si="331"/>
        <v>317566.16217599995</v>
      </c>
      <c r="AD123" s="163"/>
      <c r="AE123" s="163"/>
      <c r="AF123" s="20" t="s">
        <v>58</v>
      </c>
      <c r="AG123" s="25">
        <f t="shared" ref="AG123:AP123" si="332">AG113*AG$16</f>
        <v>6899.9999999999982</v>
      </c>
      <c r="AH123" s="25">
        <f t="shared" si="332"/>
        <v>16260</v>
      </c>
      <c r="AI123" s="25">
        <f t="shared" si="332"/>
        <v>28788</v>
      </c>
      <c r="AJ123" s="25">
        <f t="shared" si="332"/>
        <v>45376.800000000003</v>
      </c>
      <c r="AK123" s="25">
        <f t="shared" si="332"/>
        <v>67149.599999999991</v>
      </c>
      <c r="AL123" s="25">
        <f t="shared" si="332"/>
        <v>95516.448000000004</v>
      </c>
      <c r="AM123" s="25">
        <f t="shared" si="332"/>
        <v>132244.05119999999</v>
      </c>
      <c r="AN123" s="25">
        <f t="shared" si="332"/>
        <v>179542.03775999998</v>
      </c>
      <c r="AO123" s="25">
        <f t="shared" si="332"/>
        <v>240169.45689600002</v>
      </c>
      <c r="AP123" s="25">
        <f t="shared" si="332"/>
        <v>317566.16217599995</v>
      </c>
      <c r="AR123" s="163"/>
      <c r="AS123" s="163"/>
      <c r="AT123" s="20" t="s">
        <v>58</v>
      </c>
      <c r="AU123" s="25">
        <f t="shared" ref="AU123:BD123" si="333">AU113*AU$16</f>
        <v>6899.9999999999982</v>
      </c>
      <c r="AV123" s="25">
        <f t="shared" si="333"/>
        <v>16260</v>
      </c>
      <c r="AW123" s="25">
        <f t="shared" si="333"/>
        <v>28788</v>
      </c>
      <c r="AX123" s="25">
        <f t="shared" si="333"/>
        <v>45376.800000000003</v>
      </c>
      <c r="AY123" s="25">
        <f t="shared" si="333"/>
        <v>67149.599999999991</v>
      </c>
      <c r="AZ123" s="25">
        <f t="shared" si="333"/>
        <v>95516.448000000004</v>
      </c>
      <c r="BA123" s="25">
        <f t="shared" si="333"/>
        <v>132244.05119999999</v>
      </c>
      <c r="BB123" s="25">
        <f t="shared" si="333"/>
        <v>179542.03775999998</v>
      </c>
      <c r="BC123" s="25">
        <f t="shared" si="333"/>
        <v>240169.45689600002</v>
      </c>
      <c r="BD123" s="25">
        <f t="shared" si="333"/>
        <v>317566.16217599995</v>
      </c>
      <c r="BF123" s="163"/>
      <c r="BG123" s="163"/>
      <c r="BH123" s="20" t="s">
        <v>58</v>
      </c>
      <c r="BI123" s="25">
        <f t="shared" ref="BI123:BR123" si="334">BI113*BI$16</f>
        <v>6899.9999999999982</v>
      </c>
      <c r="BJ123" s="25">
        <f t="shared" si="334"/>
        <v>16260</v>
      </c>
      <c r="BK123" s="25">
        <f t="shared" si="334"/>
        <v>28788</v>
      </c>
      <c r="BL123" s="25">
        <f t="shared" si="334"/>
        <v>45376.800000000003</v>
      </c>
      <c r="BM123" s="25">
        <f t="shared" si="334"/>
        <v>67149.599999999991</v>
      </c>
      <c r="BN123" s="25">
        <f t="shared" si="334"/>
        <v>95516.448000000004</v>
      </c>
      <c r="BO123" s="25">
        <f t="shared" si="334"/>
        <v>132244.05119999999</v>
      </c>
      <c r="BP123" s="25">
        <f t="shared" si="334"/>
        <v>179542.03775999998</v>
      </c>
      <c r="BQ123" s="25">
        <f t="shared" si="334"/>
        <v>240169.45689600002</v>
      </c>
      <c r="BR123" s="25">
        <f t="shared" si="334"/>
        <v>317566.16217599995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0.125</v>
      </c>
      <c r="F124" s="17">
        <f t="shared" ref="F124:N124" si="335">F129*$E$4/F$16</f>
        <v>0.10416666666666667</v>
      </c>
      <c r="G124" s="17">
        <f t="shared" si="335"/>
        <v>8.6805555555555552E-2</v>
      </c>
      <c r="H124" s="17">
        <f t="shared" si="335"/>
        <v>7.2337962962962965E-2</v>
      </c>
      <c r="I124" s="17">
        <f t="shared" si="335"/>
        <v>6.0281635802469133E-2</v>
      </c>
      <c r="J124" s="17">
        <f t="shared" si="335"/>
        <v>5.0234696502057606E-2</v>
      </c>
      <c r="K124" s="17">
        <f t="shared" si="335"/>
        <v>4.1862247085048009E-2</v>
      </c>
      <c r="L124" s="17">
        <f t="shared" si="335"/>
        <v>3.4885205904206677E-2</v>
      </c>
      <c r="M124" s="17">
        <f t="shared" si="335"/>
        <v>2.9071004920172231E-2</v>
      </c>
      <c r="N124" s="17">
        <f t="shared" si="335"/>
        <v>2.4225837433476859E-2</v>
      </c>
      <c r="P124" s="172" t="s">
        <v>71</v>
      </c>
      <c r="Q124" s="165" t="s">
        <v>41</v>
      </c>
      <c r="R124" s="16" t="s">
        <v>55</v>
      </c>
      <c r="S124" s="17">
        <f>S129*$E$4/S$16</f>
        <v>0.125</v>
      </c>
      <c r="T124" s="17">
        <f t="shared" ref="T124:AB124" si="336">T129*$E$4/T$16</f>
        <v>0.10416666666666667</v>
      </c>
      <c r="U124" s="17">
        <f t="shared" si="336"/>
        <v>8.6805555555555552E-2</v>
      </c>
      <c r="V124" s="17">
        <f t="shared" si="336"/>
        <v>7.2337962962962965E-2</v>
      </c>
      <c r="W124" s="17">
        <f t="shared" si="336"/>
        <v>6.0281635802469133E-2</v>
      </c>
      <c r="X124" s="17">
        <f t="shared" si="336"/>
        <v>5.0234696502057606E-2</v>
      </c>
      <c r="Y124" s="17">
        <f t="shared" si="336"/>
        <v>4.1862247085048009E-2</v>
      </c>
      <c r="Z124" s="17">
        <f t="shared" si="336"/>
        <v>3.4885205904206677E-2</v>
      </c>
      <c r="AA124" s="17">
        <f t="shared" si="336"/>
        <v>2.9071004920172231E-2</v>
      </c>
      <c r="AB124" s="17">
        <f t="shared" si="336"/>
        <v>2.4225837433476859E-2</v>
      </c>
      <c r="AC124" s="5"/>
      <c r="AD124" s="172" t="s">
        <v>71</v>
      </c>
      <c r="AE124" s="165" t="s">
        <v>41</v>
      </c>
      <c r="AF124" s="16" t="s">
        <v>55</v>
      </c>
      <c r="AG124" s="17">
        <f>AG129*$E$4/AG$16</f>
        <v>0.125</v>
      </c>
      <c r="AH124" s="17">
        <f t="shared" ref="AH124:AP124" si="337">AH129*$E$4/AH$16</f>
        <v>0.10416666666666667</v>
      </c>
      <c r="AI124" s="17">
        <f t="shared" si="337"/>
        <v>8.6805555555555552E-2</v>
      </c>
      <c r="AJ124" s="17">
        <f t="shared" si="337"/>
        <v>7.2337962962962965E-2</v>
      </c>
      <c r="AK124" s="17">
        <f t="shared" si="337"/>
        <v>6.0281635802469133E-2</v>
      </c>
      <c r="AL124" s="17">
        <f t="shared" si="337"/>
        <v>5.0234696502057606E-2</v>
      </c>
      <c r="AM124" s="17">
        <f t="shared" si="337"/>
        <v>4.1862247085048009E-2</v>
      </c>
      <c r="AN124" s="17">
        <f t="shared" si="337"/>
        <v>3.4885205904206677E-2</v>
      </c>
      <c r="AO124" s="17">
        <f t="shared" si="337"/>
        <v>2.9071004920172231E-2</v>
      </c>
      <c r="AP124" s="17">
        <f t="shared" si="337"/>
        <v>2.4225837433476859E-2</v>
      </c>
      <c r="AQ124" s="5"/>
      <c r="AR124" s="172" t="s">
        <v>71</v>
      </c>
      <c r="AS124" s="165" t="s">
        <v>41</v>
      </c>
      <c r="AT124" s="16" t="s">
        <v>55</v>
      </c>
      <c r="AU124" s="17">
        <f>AU129*$E$4/AU$16</f>
        <v>0.125</v>
      </c>
      <c r="AV124" s="17">
        <f t="shared" ref="AV124:BD124" si="338">AV129*$E$4/AV$16</f>
        <v>0.10416666666666667</v>
      </c>
      <c r="AW124" s="17">
        <f t="shared" si="338"/>
        <v>8.6805555555555552E-2</v>
      </c>
      <c r="AX124" s="17">
        <f t="shared" si="338"/>
        <v>7.2337962962962965E-2</v>
      </c>
      <c r="AY124" s="17">
        <f t="shared" si="338"/>
        <v>6.0281635802469133E-2</v>
      </c>
      <c r="AZ124" s="17">
        <f t="shared" si="338"/>
        <v>5.0234696502057606E-2</v>
      </c>
      <c r="BA124" s="17">
        <f t="shared" si="338"/>
        <v>4.1862247085048009E-2</v>
      </c>
      <c r="BB124" s="17">
        <f t="shared" si="338"/>
        <v>3.4885205904206677E-2</v>
      </c>
      <c r="BC124" s="17">
        <f t="shared" si="338"/>
        <v>2.9071004920172231E-2</v>
      </c>
      <c r="BD124" s="17">
        <f t="shared" si="338"/>
        <v>2.4225837433476859E-2</v>
      </c>
      <c r="BE124" s="5"/>
      <c r="BF124" s="172" t="s">
        <v>71</v>
      </c>
      <c r="BG124" s="165" t="s">
        <v>41</v>
      </c>
      <c r="BH124" s="16" t="s">
        <v>55</v>
      </c>
      <c r="BI124" s="17">
        <f>BI129*$E$4/BI$16</f>
        <v>0.125</v>
      </c>
      <c r="BJ124" s="17">
        <f t="shared" ref="BJ124:BR124" si="339">BJ129*$E$4/BJ$16</f>
        <v>0.10416666666666667</v>
      </c>
      <c r="BK124" s="17">
        <f t="shared" si="339"/>
        <v>8.6805555555555552E-2</v>
      </c>
      <c r="BL124" s="17">
        <f t="shared" si="339"/>
        <v>7.2337962962962965E-2</v>
      </c>
      <c r="BM124" s="17">
        <f t="shared" si="339"/>
        <v>6.0281635802469133E-2</v>
      </c>
      <c r="BN124" s="17">
        <f t="shared" si="339"/>
        <v>5.0234696502057606E-2</v>
      </c>
      <c r="BO124" s="17">
        <f t="shared" si="339"/>
        <v>4.1862247085048009E-2</v>
      </c>
      <c r="BP124" s="17">
        <f t="shared" si="339"/>
        <v>3.4885205904206677E-2</v>
      </c>
      <c r="BQ124" s="17">
        <f t="shared" si="339"/>
        <v>2.9071004920172231E-2</v>
      </c>
      <c r="BR124" s="17">
        <f t="shared" si="339"/>
        <v>2.4225837433476859E-2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8.9718364197530862E-2</v>
      </c>
      <c r="J125" s="17"/>
      <c r="K125" s="17"/>
      <c r="L125" s="17"/>
      <c r="M125" s="17"/>
      <c r="N125" s="18">
        <f>SUM(E124:N124)/10</f>
        <v>6.2887081283261564E-2</v>
      </c>
      <c r="P125" s="173"/>
      <c r="Q125" s="165"/>
      <c r="R125" s="16" t="s">
        <v>56</v>
      </c>
      <c r="S125" s="17"/>
      <c r="T125" s="17"/>
      <c r="U125" s="17"/>
      <c r="V125" s="17"/>
      <c r="W125" s="100">
        <f>SUM(S124:W124)/5</f>
        <v>8.9718364197530862E-2</v>
      </c>
      <c r="X125" s="17"/>
      <c r="Y125" s="17"/>
      <c r="Z125" s="17"/>
      <c r="AA125" s="17"/>
      <c r="AB125" s="18">
        <f>SUM(S124:AB124)/10</f>
        <v>6.2887081283261564E-2</v>
      </c>
      <c r="AC125" s="5"/>
      <c r="AD125" s="173"/>
      <c r="AE125" s="165"/>
      <c r="AF125" s="16" t="s">
        <v>56</v>
      </c>
      <c r="AG125" s="17"/>
      <c r="AH125" s="17"/>
      <c r="AI125" s="17"/>
      <c r="AJ125" s="17"/>
      <c r="AK125" s="100">
        <f>SUM(AG124:AK124)/5</f>
        <v>8.9718364197530862E-2</v>
      </c>
      <c r="AL125" s="17"/>
      <c r="AM125" s="17"/>
      <c r="AN125" s="17"/>
      <c r="AO125" s="17"/>
      <c r="AP125" s="18">
        <f>SUM(AG124:AP124)/10</f>
        <v>6.2887081283261564E-2</v>
      </c>
      <c r="AQ125" s="5"/>
      <c r="AR125" s="173"/>
      <c r="AS125" s="165"/>
      <c r="AT125" s="16" t="s">
        <v>56</v>
      </c>
      <c r="AU125" s="17"/>
      <c r="AV125" s="17"/>
      <c r="AW125" s="17"/>
      <c r="AX125" s="17"/>
      <c r="AY125" s="100">
        <f>SUM(AU124:AY124)/5</f>
        <v>8.9718364197530862E-2</v>
      </c>
      <c r="AZ125" s="17"/>
      <c r="BA125" s="17"/>
      <c r="BB125" s="17"/>
      <c r="BC125" s="17"/>
      <c r="BD125" s="18">
        <f>SUM(AU124:BD124)/10</f>
        <v>6.2887081283261564E-2</v>
      </c>
      <c r="BE125" s="5"/>
      <c r="BF125" s="173"/>
      <c r="BG125" s="165"/>
      <c r="BH125" s="16" t="s">
        <v>56</v>
      </c>
      <c r="BI125" s="17"/>
      <c r="BJ125" s="17"/>
      <c r="BK125" s="17"/>
      <c r="BL125" s="17"/>
      <c r="BM125" s="100">
        <f>SUM(BI124:BM124)/5</f>
        <v>8.9718364197530862E-2</v>
      </c>
      <c r="BN125" s="17"/>
      <c r="BO125" s="17"/>
      <c r="BP125" s="17"/>
      <c r="BQ125" s="17"/>
      <c r="BR125" s="18">
        <f>SUM(BI124:BR124)/10</f>
        <v>6.2887081283261564E-2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340">E$18*(E124/E$20)</f>
        <v>0.125</v>
      </c>
      <c r="F126" s="17">
        <f t="shared" si="340"/>
        <v>0.22916666666666666</v>
      </c>
      <c r="G126" s="17">
        <f t="shared" si="340"/>
        <v>0.31597222222222232</v>
      </c>
      <c r="H126" s="17">
        <f t="shared" si="340"/>
        <v>0.38831018518518501</v>
      </c>
      <c r="I126" s="17">
        <f t="shared" si="340"/>
        <v>0.44859182098765443</v>
      </c>
      <c r="J126" s="17">
        <f t="shared" si="340"/>
        <v>0.49882651748971141</v>
      </c>
      <c r="K126" s="17">
        <f t="shared" si="340"/>
        <v>0.54068876457476023</v>
      </c>
      <c r="L126" s="17">
        <f t="shared" si="340"/>
        <v>0.57557397047896697</v>
      </c>
      <c r="M126" s="17">
        <f t="shared" si="340"/>
        <v>0.60464497539914008</v>
      </c>
      <c r="N126" s="17">
        <f t="shared" si="340"/>
        <v>0.62887081283261481</v>
      </c>
      <c r="P126" s="173"/>
      <c r="Q126" s="165"/>
      <c r="R126" s="16" t="s">
        <v>53</v>
      </c>
      <c r="S126" s="17">
        <f t="shared" ref="S126:AB126" si="341">S$18*(S124/S$20)</f>
        <v>0.125</v>
      </c>
      <c r="T126" s="17">
        <f t="shared" si="341"/>
        <v>0.22916666666666666</v>
      </c>
      <c r="U126" s="17">
        <f t="shared" si="341"/>
        <v>0.31597222222222232</v>
      </c>
      <c r="V126" s="17">
        <f t="shared" si="341"/>
        <v>0.38831018518518501</v>
      </c>
      <c r="W126" s="17">
        <f t="shared" si="341"/>
        <v>0.44859182098765443</v>
      </c>
      <c r="X126" s="17">
        <f t="shared" si="341"/>
        <v>0.49882651748971141</v>
      </c>
      <c r="Y126" s="17">
        <f t="shared" si="341"/>
        <v>0.54068876457476023</v>
      </c>
      <c r="Z126" s="17">
        <f t="shared" si="341"/>
        <v>0.57557397047896697</v>
      </c>
      <c r="AA126" s="17">
        <f t="shared" si="341"/>
        <v>0.60464497539914008</v>
      </c>
      <c r="AB126" s="17">
        <f t="shared" si="341"/>
        <v>0.62887081283261481</v>
      </c>
      <c r="AC126" s="5"/>
      <c r="AD126" s="173"/>
      <c r="AE126" s="165"/>
      <c r="AF126" s="16" t="s">
        <v>53</v>
      </c>
      <c r="AG126" s="17">
        <f t="shared" ref="AG126:AP126" si="342">AG$18*(AG124/AG$20)</f>
        <v>0.125</v>
      </c>
      <c r="AH126" s="17">
        <f t="shared" si="342"/>
        <v>0.22916666666666666</v>
      </c>
      <c r="AI126" s="17">
        <f t="shared" si="342"/>
        <v>0.31597222222222232</v>
      </c>
      <c r="AJ126" s="17">
        <f t="shared" si="342"/>
        <v>0.38831018518518501</v>
      </c>
      <c r="AK126" s="17">
        <f t="shared" si="342"/>
        <v>0.44859182098765443</v>
      </c>
      <c r="AL126" s="17">
        <f t="shared" si="342"/>
        <v>0.49882651748971141</v>
      </c>
      <c r="AM126" s="17">
        <f t="shared" si="342"/>
        <v>0.54068876457476023</v>
      </c>
      <c r="AN126" s="17">
        <f t="shared" si="342"/>
        <v>0.57557397047896697</v>
      </c>
      <c r="AO126" s="17">
        <f t="shared" si="342"/>
        <v>0.60464497539914008</v>
      </c>
      <c r="AP126" s="17">
        <f t="shared" si="342"/>
        <v>0.62887081283261481</v>
      </c>
      <c r="AQ126" s="5"/>
      <c r="AR126" s="173"/>
      <c r="AS126" s="165"/>
      <c r="AT126" s="16" t="s">
        <v>53</v>
      </c>
      <c r="AU126" s="17">
        <f t="shared" ref="AU126:BD126" si="343">AU$18*(AU124/AU$20)</f>
        <v>0.125</v>
      </c>
      <c r="AV126" s="17">
        <f t="shared" si="343"/>
        <v>0.22916666666666666</v>
      </c>
      <c r="AW126" s="17">
        <f t="shared" si="343"/>
        <v>0.31597222222222232</v>
      </c>
      <c r="AX126" s="17">
        <f t="shared" si="343"/>
        <v>0.38831018518518501</v>
      </c>
      <c r="AY126" s="17">
        <f t="shared" si="343"/>
        <v>0.44859182098765443</v>
      </c>
      <c r="AZ126" s="17">
        <f t="shared" si="343"/>
        <v>0.49882651748971141</v>
      </c>
      <c r="BA126" s="17">
        <f t="shared" si="343"/>
        <v>0.54068876457476023</v>
      </c>
      <c r="BB126" s="17">
        <f t="shared" si="343"/>
        <v>0.57557397047896697</v>
      </c>
      <c r="BC126" s="17">
        <f t="shared" si="343"/>
        <v>0.60464497539914008</v>
      </c>
      <c r="BD126" s="17">
        <f t="shared" si="343"/>
        <v>0.62887081283261481</v>
      </c>
      <c r="BE126" s="5"/>
      <c r="BF126" s="173"/>
      <c r="BG126" s="165"/>
      <c r="BH126" s="16" t="s">
        <v>53</v>
      </c>
      <c r="BI126" s="17">
        <f t="shared" ref="BI126:BR126" si="344">BI$18*(BI124/BI$20)</f>
        <v>0.125</v>
      </c>
      <c r="BJ126" s="17">
        <f t="shared" si="344"/>
        <v>0.22916666666666666</v>
      </c>
      <c r="BK126" s="17">
        <f t="shared" si="344"/>
        <v>0.31597222222222232</v>
      </c>
      <c r="BL126" s="17">
        <f t="shared" si="344"/>
        <v>0.38831018518518501</v>
      </c>
      <c r="BM126" s="17">
        <f t="shared" si="344"/>
        <v>0.44859182098765443</v>
      </c>
      <c r="BN126" s="17">
        <f t="shared" si="344"/>
        <v>0.49882651748971141</v>
      </c>
      <c r="BO126" s="17">
        <f t="shared" si="344"/>
        <v>0.54068876457476023</v>
      </c>
      <c r="BP126" s="17">
        <f t="shared" si="344"/>
        <v>0.57557397047896697</v>
      </c>
      <c r="BQ126" s="17">
        <f t="shared" si="344"/>
        <v>0.60464497539914008</v>
      </c>
      <c r="BR126" s="17">
        <f t="shared" si="344"/>
        <v>0.62887081283261481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1.25</v>
      </c>
      <c r="F127" s="21">
        <f t="shared" ref="F127:N127" si="345">10*F124</f>
        <v>1.0416666666666667</v>
      </c>
      <c r="G127" s="21">
        <f t="shared" si="345"/>
        <v>0.86805555555555558</v>
      </c>
      <c r="H127" s="21">
        <f t="shared" si="345"/>
        <v>0.72337962962962965</v>
      </c>
      <c r="I127" s="21">
        <f t="shared" si="345"/>
        <v>0.60281635802469136</v>
      </c>
      <c r="J127" s="21">
        <f t="shared" si="345"/>
        <v>0.50234696502057608</v>
      </c>
      <c r="K127" s="21">
        <f t="shared" si="345"/>
        <v>0.4186224708504801</v>
      </c>
      <c r="L127" s="21">
        <f t="shared" si="345"/>
        <v>0.34885205904206679</v>
      </c>
      <c r="M127" s="21">
        <f t="shared" si="345"/>
        <v>0.29071004920172233</v>
      </c>
      <c r="N127" s="21">
        <f t="shared" si="345"/>
        <v>0.2422583743347686</v>
      </c>
      <c r="P127" s="173"/>
      <c r="Q127" s="163"/>
      <c r="R127" s="20" t="s">
        <v>57</v>
      </c>
      <c r="S127" s="21">
        <f>10*S124</f>
        <v>1.25</v>
      </c>
      <c r="T127" s="21">
        <f t="shared" ref="T127:AB127" si="346">10*T124</f>
        <v>1.0416666666666667</v>
      </c>
      <c r="U127" s="21">
        <f t="shared" si="346"/>
        <v>0.86805555555555558</v>
      </c>
      <c r="V127" s="21">
        <f t="shared" si="346"/>
        <v>0.72337962962962965</v>
      </c>
      <c r="W127" s="21">
        <f t="shared" si="346"/>
        <v>0.60281635802469136</v>
      </c>
      <c r="X127" s="21">
        <f t="shared" si="346"/>
        <v>0.50234696502057608</v>
      </c>
      <c r="Y127" s="21">
        <f t="shared" si="346"/>
        <v>0.4186224708504801</v>
      </c>
      <c r="Z127" s="21">
        <f t="shared" si="346"/>
        <v>0.34885205904206679</v>
      </c>
      <c r="AA127" s="21">
        <f t="shared" si="346"/>
        <v>0.29071004920172233</v>
      </c>
      <c r="AB127" s="21">
        <f t="shared" si="346"/>
        <v>0.2422583743347686</v>
      </c>
      <c r="AC127" s="5"/>
      <c r="AD127" s="173"/>
      <c r="AE127" s="163"/>
      <c r="AF127" s="20" t="s">
        <v>57</v>
      </c>
      <c r="AG127" s="21">
        <f>10*AG124</f>
        <v>1.25</v>
      </c>
      <c r="AH127" s="21">
        <f t="shared" ref="AH127:AP127" si="347">10*AH124</f>
        <v>1.0416666666666667</v>
      </c>
      <c r="AI127" s="21">
        <f t="shared" si="347"/>
        <v>0.86805555555555558</v>
      </c>
      <c r="AJ127" s="21">
        <f t="shared" si="347"/>
        <v>0.72337962962962965</v>
      </c>
      <c r="AK127" s="21">
        <f t="shared" si="347"/>
        <v>0.60281635802469136</v>
      </c>
      <c r="AL127" s="21">
        <f t="shared" si="347"/>
        <v>0.50234696502057608</v>
      </c>
      <c r="AM127" s="21">
        <f t="shared" si="347"/>
        <v>0.4186224708504801</v>
      </c>
      <c r="AN127" s="21">
        <f t="shared" si="347"/>
        <v>0.34885205904206679</v>
      </c>
      <c r="AO127" s="21">
        <f t="shared" si="347"/>
        <v>0.29071004920172233</v>
      </c>
      <c r="AP127" s="21">
        <f t="shared" si="347"/>
        <v>0.2422583743347686</v>
      </c>
      <c r="AQ127" s="5"/>
      <c r="AR127" s="173"/>
      <c r="AS127" s="163"/>
      <c r="AT127" s="20" t="s">
        <v>57</v>
      </c>
      <c r="AU127" s="21">
        <f>10*AU124</f>
        <v>1.25</v>
      </c>
      <c r="AV127" s="21">
        <f t="shared" ref="AV127:BD127" si="348">10*AV124</f>
        <v>1.0416666666666667</v>
      </c>
      <c r="AW127" s="21">
        <f t="shared" si="348"/>
        <v>0.86805555555555558</v>
      </c>
      <c r="AX127" s="21">
        <f t="shared" si="348"/>
        <v>0.72337962962962965</v>
      </c>
      <c r="AY127" s="21">
        <f t="shared" si="348"/>
        <v>0.60281635802469136</v>
      </c>
      <c r="AZ127" s="21">
        <f t="shared" si="348"/>
        <v>0.50234696502057608</v>
      </c>
      <c r="BA127" s="21">
        <f t="shared" si="348"/>
        <v>0.4186224708504801</v>
      </c>
      <c r="BB127" s="21">
        <f t="shared" si="348"/>
        <v>0.34885205904206679</v>
      </c>
      <c r="BC127" s="21">
        <f t="shared" si="348"/>
        <v>0.29071004920172233</v>
      </c>
      <c r="BD127" s="21">
        <f t="shared" si="348"/>
        <v>0.2422583743347686</v>
      </c>
      <c r="BE127" s="5"/>
      <c r="BF127" s="173"/>
      <c r="BG127" s="163"/>
      <c r="BH127" s="20" t="s">
        <v>57</v>
      </c>
      <c r="BI127" s="21">
        <f>10*BI124</f>
        <v>1.25</v>
      </c>
      <c r="BJ127" s="21">
        <f t="shared" ref="BJ127:BR127" si="349">10*BJ124</f>
        <v>1.0416666666666667</v>
      </c>
      <c r="BK127" s="21">
        <f t="shared" si="349"/>
        <v>0.86805555555555558</v>
      </c>
      <c r="BL127" s="21">
        <f t="shared" si="349"/>
        <v>0.72337962962962965</v>
      </c>
      <c r="BM127" s="21">
        <f t="shared" si="349"/>
        <v>0.60281635802469136</v>
      </c>
      <c r="BN127" s="21">
        <f t="shared" si="349"/>
        <v>0.50234696502057608</v>
      </c>
      <c r="BO127" s="21">
        <f t="shared" si="349"/>
        <v>0.4186224708504801</v>
      </c>
      <c r="BP127" s="21">
        <f t="shared" si="349"/>
        <v>0.34885205904206679</v>
      </c>
      <c r="BQ127" s="21">
        <f t="shared" si="349"/>
        <v>0.29071004920172233</v>
      </c>
      <c r="BR127" s="21">
        <f t="shared" si="349"/>
        <v>0.2422583743347686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1.25</v>
      </c>
      <c r="F128" s="21">
        <f>10*F126</f>
        <v>2.2916666666666665</v>
      </c>
      <c r="G128" s="21">
        <f>10*G126</f>
        <v>3.1597222222222232</v>
      </c>
      <c r="H128" s="21">
        <f t="shared" ref="H128:N128" si="350">10*H126</f>
        <v>3.8831018518518503</v>
      </c>
      <c r="I128" s="21">
        <f t="shared" si="350"/>
        <v>4.4859182098765444</v>
      </c>
      <c r="J128" s="21">
        <f t="shared" si="350"/>
        <v>4.9882651748971139</v>
      </c>
      <c r="K128" s="21">
        <f t="shared" si="350"/>
        <v>5.4068876457476023</v>
      </c>
      <c r="L128" s="21">
        <f t="shared" si="350"/>
        <v>5.7557397047896695</v>
      </c>
      <c r="M128" s="21">
        <f t="shared" si="350"/>
        <v>6.0464497539914008</v>
      </c>
      <c r="N128" s="21">
        <f t="shared" si="350"/>
        <v>6.2887081283261477</v>
      </c>
      <c r="P128" s="173"/>
      <c r="Q128" s="163"/>
      <c r="R128" s="20" t="s">
        <v>58</v>
      </c>
      <c r="S128" s="21">
        <f>10*S126</f>
        <v>1.25</v>
      </c>
      <c r="T128" s="21">
        <f>10*T126</f>
        <v>2.2916666666666665</v>
      </c>
      <c r="U128" s="21">
        <f>10*U126</f>
        <v>3.1597222222222232</v>
      </c>
      <c r="V128" s="21">
        <f t="shared" ref="V128:AB128" si="351">10*V126</f>
        <v>3.8831018518518503</v>
      </c>
      <c r="W128" s="21">
        <f t="shared" si="351"/>
        <v>4.4859182098765444</v>
      </c>
      <c r="X128" s="21">
        <f t="shared" si="351"/>
        <v>4.9882651748971139</v>
      </c>
      <c r="Y128" s="21">
        <f t="shared" si="351"/>
        <v>5.4068876457476023</v>
      </c>
      <c r="Z128" s="21">
        <f t="shared" si="351"/>
        <v>5.7557397047896695</v>
      </c>
      <c r="AA128" s="21">
        <f t="shared" si="351"/>
        <v>6.0464497539914008</v>
      </c>
      <c r="AB128" s="21">
        <f t="shared" si="351"/>
        <v>6.2887081283261477</v>
      </c>
      <c r="AC128" s="5"/>
      <c r="AD128" s="173"/>
      <c r="AE128" s="163"/>
      <c r="AF128" s="20" t="s">
        <v>58</v>
      </c>
      <c r="AG128" s="21">
        <f>10*AG126</f>
        <v>1.25</v>
      </c>
      <c r="AH128" s="21">
        <f>10*AH126</f>
        <v>2.2916666666666665</v>
      </c>
      <c r="AI128" s="21">
        <f>10*AI126</f>
        <v>3.1597222222222232</v>
      </c>
      <c r="AJ128" s="21">
        <f t="shared" ref="AJ128:AP128" si="352">10*AJ126</f>
        <v>3.8831018518518503</v>
      </c>
      <c r="AK128" s="21">
        <f t="shared" si="352"/>
        <v>4.4859182098765444</v>
      </c>
      <c r="AL128" s="21">
        <f t="shared" si="352"/>
        <v>4.9882651748971139</v>
      </c>
      <c r="AM128" s="21">
        <f t="shared" si="352"/>
        <v>5.4068876457476023</v>
      </c>
      <c r="AN128" s="21">
        <f t="shared" si="352"/>
        <v>5.7557397047896695</v>
      </c>
      <c r="AO128" s="21">
        <f t="shared" si="352"/>
        <v>6.0464497539914008</v>
      </c>
      <c r="AP128" s="21">
        <f t="shared" si="352"/>
        <v>6.2887081283261477</v>
      </c>
      <c r="AQ128" s="5"/>
      <c r="AR128" s="173"/>
      <c r="AS128" s="163"/>
      <c r="AT128" s="20" t="s">
        <v>58</v>
      </c>
      <c r="AU128" s="21">
        <f>10*AU126</f>
        <v>1.25</v>
      </c>
      <c r="AV128" s="21">
        <f>10*AV126</f>
        <v>2.2916666666666665</v>
      </c>
      <c r="AW128" s="21">
        <f>10*AW126</f>
        <v>3.1597222222222232</v>
      </c>
      <c r="AX128" s="21">
        <f t="shared" ref="AX128:BD128" si="353">10*AX126</f>
        <v>3.8831018518518503</v>
      </c>
      <c r="AY128" s="21">
        <f t="shared" si="353"/>
        <v>4.4859182098765444</v>
      </c>
      <c r="AZ128" s="21">
        <f t="shared" si="353"/>
        <v>4.9882651748971139</v>
      </c>
      <c r="BA128" s="21">
        <f t="shared" si="353"/>
        <v>5.4068876457476023</v>
      </c>
      <c r="BB128" s="21">
        <f t="shared" si="353"/>
        <v>5.7557397047896695</v>
      </c>
      <c r="BC128" s="21">
        <f t="shared" si="353"/>
        <v>6.0464497539914008</v>
      </c>
      <c r="BD128" s="21">
        <f t="shared" si="353"/>
        <v>6.2887081283261477</v>
      </c>
      <c r="BE128" s="5"/>
      <c r="BF128" s="173"/>
      <c r="BG128" s="163"/>
      <c r="BH128" s="20" t="s">
        <v>58</v>
      </c>
      <c r="BI128" s="21">
        <f>10*BI126</f>
        <v>1.25</v>
      </c>
      <c r="BJ128" s="21">
        <f>10*BJ126</f>
        <v>2.2916666666666665</v>
      </c>
      <c r="BK128" s="21">
        <f>10*BK126</f>
        <v>3.1597222222222232</v>
      </c>
      <c r="BL128" s="21">
        <f t="shared" ref="BL128:BR128" si="354">10*BL126</f>
        <v>3.8831018518518503</v>
      </c>
      <c r="BM128" s="21">
        <f t="shared" si="354"/>
        <v>4.4859182098765444</v>
      </c>
      <c r="BN128" s="21">
        <f t="shared" si="354"/>
        <v>4.9882651748971139</v>
      </c>
      <c r="BO128" s="21">
        <f t="shared" si="354"/>
        <v>5.4068876457476023</v>
      </c>
      <c r="BP128" s="21">
        <f t="shared" si="354"/>
        <v>5.7557397047896695</v>
      </c>
      <c r="BQ128" s="21">
        <f t="shared" si="354"/>
        <v>6.0464497539914008</v>
      </c>
      <c r="BR128" s="21">
        <f t="shared" si="354"/>
        <v>6.2887081283261477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0.15</v>
      </c>
      <c r="F129" s="17">
        <f t="shared" ref="F129:N129" si="355">$E$11*$E$12</f>
        <v>0.15</v>
      </c>
      <c r="G129" s="17">
        <f t="shared" si="355"/>
        <v>0.15</v>
      </c>
      <c r="H129" s="17">
        <f t="shared" si="355"/>
        <v>0.15</v>
      </c>
      <c r="I129" s="17">
        <f t="shared" si="355"/>
        <v>0.15</v>
      </c>
      <c r="J129" s="17">
        <f t="shared" si="355"/>
        <v>0.15</v>
      </c>
      <c r="K129" s="17">
        <f t="shared" si="355"/>
        <v>0.15</v>
      </c>
      <c r="L129" s="17">
        <f t="shared" si="355"/>
        <v>0.15</v>
      </c>
      <c r="M129" s="17">
        <f t="shared" si="355"/>
        <v>0.15</v>
      </c>
      <c r="N129" s="17">
        <f t="shared" si="355"/>
        <v>0.15</v>
      </c>
      <c r="P129" s="173"/>
      <c r="Q129" s="171" t="s">
        <v>45</v>
      </c>
      <c r="R129" s="16" t="s">
        <v>55</v>
      </c>
      <c r="S129" s="17">
        <f>$E$11*$E$12</f>
        <v>0.15</v>
      </c>
      <c r="T129" s="17">
        <f t="shared" ref="T129:AB129" si="356">$E$11*$E$12</f>
        <v>0.15</v>
      </c>
      <c r="U129" s="17">
        <f t="shared" si="356"/>
        <v>0.15</v>
      </c>
      <c r="V129" s="17">
        <f t="shared" si="356"/>
        <v>0.15</v>
      </c>
      <c r="W129" s="17">
        <f t="shared" si="356"/>
        <v>0.15</v>
      </c>
      <c r="X129" s="17">
        <f t="shared" si="356"/>
        <v>0.15</v>
      </c>
      <c r="Y129" s="17">
        <f t="shared" si="356"/>
        <v>0.15</v>
      </c>
      <c r="Z129" s="17">
        <f t="shared" si="356"/>
        <v>0.15</v>
      </c>
      <c r="AA129" s="17">
        <f t="shared" si="356"/>
        <v>0.15</v>
      </c>
      <c r="AB129" s="17">
        <f t="shared" si="356"/>
        <v>0.15</v>
      </c>
      <c r="AC129" s="5"/>
      <c r="AD129" s="173"/>
      <c r="AE129" s="171" t="s">
        <v>45</v>
      </c>
      <c r="AF129" s="16" t="s">
        <v>55</v>
      </c>
      <c r="AG129" s="17">
        <f>$E$11*$E$12</f>
        <v>0.15</v>
      </c>
      <c r="AH129" s="17">
        <f t="shared" ref="AH129:AP129" si="357">$E$11*$E$12</f>
        <v>0.15</v>
      </c>
      <c r="AI129" s="17">
        <f t="shared" si="357"/>
        <v>0.15</v>
      </c>
      <c r="AJ129" s="17">
        <f t="shared" si="357"/>
        <v>0.15</v>
      </c>
      <c r="AK129" s="17">
        <f t="shared" si="357"/>
        <v>0.15</v>
      </c>
      <c r="AL129" s="17">
        <f t="shared" si="357"/>
        <v>0.15</v>
      </c>
      <c r="AM129" s="17">
        <f t="shared" si="357"/>
        <v>0.15</v>
      </c>
      <c r="AN129" s="17">
        <f t="shared" si="357"/>
        <v>0.15</v>
      </c>
      <c r="AO129" s="17">
        <f t="shared" si="357"/>
        <v>0.15</v>
      </c>
      <c r="AP129" s="17">
        <f t="shared" si="357"/>
        <v>0.15</v>
      </c>
      <c r="AQ129" s="5"/>
      <c r="AR129" s="173"/>
      <c r="AS129" s="171" t="s">
        <v>45</v>
      </c>
      <c r="AT129" s="16" t="s">
        <v>55</v>
      </c>
      <c r="AU129" s="17">
        <f>$E$11*$E$12</f>
        <v>0.15</v>
      </c>
      <c r="AV129" s="17">
        <f t="shared" ref="AV129:BD129" si="358">$E$11*$E$12</f>
        <v>0.15</v>
      </c>
      <c r="AW129" s="17">
        <f t="shared" si="358"/>
        <v>0.15</v>
      </c>
      <c r="AX129" s="17">
        <f t="shared" si="358"/>
        <v>0.15</v>
      </c>
      <c r="AY129" s="17">
        <f t="shared" si="358"/>
        <v>0.15</v>
      </c>
      <c r="AZ129" s="17">
        <f t="shared" si="358"/>
        <v>0.15</v>
      </c>
      <c r="BA129" s="17">
        <f t="shared" si="358"/>
        <v>0.15</v>
      </c>
      <c r="BB129" s="17">
        <f t="shared" si="358"/>
        <v>0.15</v>
      </c>
      <c r="BC129" s="17">
        <f t="shared" si="358"/>
        <v>0.15</v>
      </c>
      <c r="BD129" s="17">
        <f t="shared" si="358"/>
        <v>0.15</v>
      </c>
      <c r="BE129" s="5"/>
      <c r="BF129" s="173"/>
      <c r="BG129" s="171" t="s">
        <v>45</v>
      </c>
      <c r="BH129" s="16" t="s">
        <v>55</v>
      </c>
      <c r="BI129" s="17">
        <f>$E$11*$E$12</f>
        <v>0.15</v>
      </c>
      <c r="BJ129" s="17">
        <f t="shared" ref="BJ129:BR129" si="359">$E$11*$E$12</f>
        <v>0.15</v>
      </c>
      <c r="BK129" s="17">
        <f t="shared" si="359"/>
        <v>0.15</v>
      </c>
      <c r="BL129" s="17">
        <f t="shared" si="359"/>
        <v>0.15</v>
      </c>
      <c r="BM129" s="17">
        <f t="shared" si="359"/>
        <v>0.15</v>
      </c>
      <c r="BN129" s="17">
        <f t="shared" si="359"/>
        <v>0.15</v>
      </c>
      <c r="BO129" s="17">
        <f t="shared" si="359"/>
        <v>0.15</v>
      </c>
      <c r="BP129" s="17">
        <f t="shared" si="359"/>
        <v>0.15</v>
      </c>
      <c r="BQ129" s="17">
        <f t="shared" si="359"/>
        <v>0.15</v>
      </c>
      <c r="BR129" s="17">
        <f t="shared" si="359"/>
        <v>0.15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150000</v>
      </c>
      <c r="F130" s="22">
        <f t="shared" ref="F130:N130" si="360">F127*F$16</f>
        <v>150000</v>
      </c>
      <c r="G130" s="22">
        <f t="shared" si="360"/>
        <v>150000</v>
      </c>
      <c r="H130" s="22">
        <f t="shared" si="360"/>
        <v>150000</v>
      </c>
      <c r="I130" s="22">
        <f t="shared" si="360"/>
        <v>150000</v>
      </c>
      <c r="J130" s="22">
        <f t="shared" si="360"/>
        <v>150000</v>
      </c>
      <c r="K130" s="22">
        <f t="shared" si="360"/>
        <v>150000</v>
      </c>
      <c r="L130" s="22">
        <f t="shared" si="360"/>
        <v>150000</v>
      </c>
      <c r="M130" s="22">
        <f t="shared" si="360"/>
        <v>150000</v>
      </c>
      <c r="N130" s="22">
        <f t="shared" si="360"/>
        <v>150000</v>
      </c>
      <c r="P130" s="173"/>
      <c r="Q130" s="163"/>
      <c r="R130" s="20" t="s">
        <v>57</v>
      </c>
      <c r="S130" s="22">
        <f>S127*S$16</f>
        <v>150000</v>
      </c>
      <c r="T130" s="22">
        <f t="shared" ref="T130:AB130" si="361">T127*T$16</f>
        <v>150000</v>
      </c>
      <c r="U130" s="22">
        <f t="shared" si="361"/>
        <v>150000</v>
      </c>
      <c r="V130" s="22">
        <f t="shared" si="361"/>
        <v>150000</v>
      </c>
      <c r="W130" s="22">
        <f t="shared" si="361"/>
        <v>150000</v>
      </c>
      <c r="X130" s="22">
        <f t="shared" si="361"/>
        <v>150000</v>
      </c>
      <c r="Y130" s="22">
        <f t="shared" si="361"/>
        <v>150000</v>
      </c>
      <c r="Z130" s="22">
        <f t="shared" si="361"/>
        <v>150000</v>
      </c>
      <c r="AA130" s="22">
        <f t="shared" si="361"/>
        <v>150000</v>
      </c>
      <c r="AB130" s="22">
        <f t="shared" si="361"/>
        <v>150000</v>
      </c>
      <c r="AC130" s="5"/>
      <c r="AD130" s="173"/>
      <c r="AE130" s="163"/>
      <c r="AF130" s="20" t="s">
        <v>57</v>
      </c>
      <c r="AG130" s="22">
        <f>AG127*AG$16</f>
        <v>150000</v>
      </c>
      <c r="AH130" s="22">
        <f t="shared" ref="AH130:AP130" si="362">AH127*AH$16</f>
        <v>150000</v>
      </c>
      <c r="AI130" s="22">
        <f t="shared" si="362"/>
        <v>150000</v>
      </c>
      <c r="AJ130" s="22">
        <f t="shared" si="362"/>
        <v>150000</v>
      </c>
      <c r="AK130" s="22">
        <f t="shared" si="362"/>
        <v>150000</v>
      </c>
      <c r="AL130" s="22">
        <f t="shared" si="362"/>
        <v>150000</v>
      </c>
      <c r="AM130" s="22">
        <f t="shared" si="362"/>
        <v>150000</v>
      </c>
      <c r="AN130" s="22">
        <f t="shared" si="362"/>
        <v>150000</v>
      </c>
      <c r="AO130" s="22">
        <f t="shared" si="362"/>
        <v>150000</v>
      </c>
      <c r="AP130" s="22">
        <f t="shared" si="362"/>
        <v>150000</v>
      </c>
      <c r="AQ130" s="5"/>
      <c r="AR130" s="173"/>
      <c r="AS130" s="163"/>
      <c r="AT130" s="20" t="s">
        <v>57</v>
      </c>
      <c r="AU130" s="22">
        <f>AU127*AU$16</f>
        <v>150000</v>
      </c>
      <c r="AV130" s="22">
        <f t="shared" ref="AV130:BD130" si="363">AV127*AV$16</f>
        <v>150000</v>
      </c>
      <c r="AW130" s="22">
        <f t="shared" si="363"/>
        <v>150000</v>
      </c>
      <c r="AX130" s="22">
        <f t="shared" si="363"/>
        <v>150000</v>
      </c>
      <c r="AY130" s="22">
        <f t="shared" si="363"/>
        <v>150000</v>
      </c>
      <c r="AZ130" s="22">
        <f t="shared" si="363"/>
        <v>150000</v>
      </c>
      <c r="BA130" s="22">
        <f t="shared" si="363"/>
        <v>150000</v>
      </c>
      <c r="BB130" s="22">
        <f t="shared" si="363"/>
        <v>150000</v>
      </c>
      <c r="BC130" s="22">
        <f t="shared" si="363"/>
        <v>150000</v>
      </c>
      <c r="BD130" s="22">
        <f t="shared" si="363"/>
        <v>150000</v>
      </c>
      <c r="BE130" s="5"/>
      <c r="BF130" s="173"/>
      <c r="BG130" s="163"/>
      <c r="BH130" s="20" t="s">
        <v>57</v>
      </c>
      <c r="BI130" s="22">
        <f>BI127*BI$16</f>
        <v>150000</v>
      </c>
      <c r="BJ130" s="22">
        <f t="shared" ref="BJ130:BR130" si="364">BJ127*BJ$16</f>
        <v>150000</v>
      </c>
      <c r="BK130" s="22">
        <f t="shared" si="364"/>
        <v>150000</v>
      </c>
      <c r="BL130" s="22">
        <f t="shared" si="364"/>
        <v>150000</v>
      </c>
      <c r="BM130" s="22">
        <f t="shared" si="364"/>
        <v>150000</v>
      </c>
      <c r="BN130" s="22">
        <f t="shared" si="364"/>
        <v>150000</v>
      </c>
      <c r="BO130" s="22">
        <f t="shared" si="364"/>
        <v>150000</v>
      </c>
      <c r="BP130" s="22">
        <f t="shared" si="364"/>
        <v>150000</v>
      </c>
      <c r="BQ130" s="22">
        <f t="shared" si="364"/>
        <v>150000</v>
      </c>
      <c r="BR130" s="22">
        <f t="shared" si="364"/>
        <v>150000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150000</v>
      </c>
      <c r="F131" s="22">
        <f>E131+F130</f>
        <v>300000</v>
      </c>
      <c r="G131" s="22">
        <f t="shared" ref="G131:N131" si="365">F131+G130</f>
        <v>450000</v>
      </c>
      <c r="H131" s="22">
        <f t="shared" si="365"/>
        <v>600000</v>
      </c>
      <c r="I131" s="22">
        <f t="shared" si="365"/>
        <v>750000</v>
      </c>
      <c r="J131" s="22">
        <f t="shared" si="365"/>
        <v>900000</v>
      </c>
      <c r="K131" s="22">
        <f t="shared" si="365"/>
        <v>1050000</v>
      </c>
      <c r="L131" s="22">
        <f t="shared" si="365"/>
        <v>1200000</v>
      </c>
      <c r="M131" s="22">
        <f t="shared" si="365"/>
        <v>1350000</v>
      </c>
      <c r="N131" s="22">
        <f t="shared" si="365"/>
        <v>1500000</v>
      </c>
      <c r="P131" s="173"/>
      <c r="Q131" s="163"/>
      <c r="R131" s="20" t="s">
        <v>58</v>
      </c>
      <c r="S131" s="22">
        <f>S130</f>
        <v>150000</v>
      </c>
      <c r="T131" s="22">
        <f>S131+T130</f>
        <v>300000</v>
      </c>
      <c r="U131" s="22">
        <f t="shared" ref="U131:AB131" si="366">T131+U130</f>
        <v>450000</v>
      </c>
      <c r="V131" s="22">
        <f t="shared" si="366"/>
        <v>600000</v>
      </c>
      <c r="W131" s="22">
        <f t="shared" si="366"/>
        <v>750000</v>
      </c>
      <c r="X131" s="22">
        <f t="shared" si="366"/>
        <v>900000</v>
      </c>
      <c r="Y131" s="22">
        <f t="shared" si="366"/>
        <v>1050000</v>
      </c>
      <c r="Z131" s="22">
        <f t="shared" si="366"/>
        <v>1200000</v>
      </c>
      <c r="AA131" s="22">
        <f t="shared" si="366"/>
        <v>1350000</v>
      </c>
      <c r="AB131" s="22">
        <f t="shared" si="366"/>
        <v>1500000</v>
      </c>
      <c r="AC131" s="5"/>
      <c r="AD131" s="173"/>
      <c r="AE131" s="163"/>
      <c r="AF131" s="20" t="s">
        <v>58</v>
      </c>
      <c r="AG131" s="22">
        <f>AG130</f>
        <v>150000</v>
      </c>
      <c r="AH131" s="22">
        <f>AG131+AH130</f>
        <v>300000</v>
      </c>
      <c r="AI131" s="22">
        <f t="shared" ref="AI131:AP131" si="367">AH131+AI130</f>
        <v>450000</v>
      </c>
      <c r="AJ131" s="22">
        <f t="shared" si="367"/>
        <v>600000</v>
      </c>
      <c r="AK131" s="22">
        <f t="shared" si="367"/>
        <v>750000</v>
      </c>
      <c r="AL131" s="22">
        <f t="shared" si="367"/>
        <v>900000</v>
      </c>
      <c r="AM131" s="22">
        <f t="shared" si="367"/>
        <v>1050000</v>
      </c>
      <c r="AN131" s="22">
        <f t="shared" si="367"/>
        <v>1200000</v>
      </c>
      <c r="AO131" s="22">
        <f t="shared" si="367"/>
        <v>1350000</v>
      </c>
      <c r="AP131" s="22">
        <f t="shared" si="367"/>
        <v>1500000</v>
      </c>
      <c r="AQ131" s="5"/>
      <c r="AR131" s="173"/>
      <c r="AS131" s="163"/>
      <c r="AT131" s="20" t="s">
        <v>58</v>
      </c>
      <c r="AU131" s="22">
        <f>AU130</f>
        <v>150000</v>
      </c>
      <c r="AV131" s="22">
        <f>AU131+AV130</f>
        <v>300000</v>
      </c>
      <c r="AW131" s="22">
        <f t="shared" ref="AW131:BD131" si="368">AV131+AW130</f>
        <v>450000</v>
      </c>
      <c r="AX131" s="22">
        <f t="shared" si="368"/>
        <v>600000</v>
      </c>
      <c r="AY131" s="22">
        <f t="shared" si="368"/>
        <v>750000</v>
      </c>
      <c r="AZ131" s="22">
        <f t="shared" si="368"/>
        <v>900000</v>
      </c>
      <c r="BA131" s="22">
        <f t="shared" si="368"/>
        <v>1050000</v>
      </c>
      <c r="BB131" s="22">
        <f t="shared" si="368"/>
        <v>1200000</v>
      </c>
      <c r="BC131" s="22">
        <f t="shared" si="368"/>
        <v>1350000</v>
      </c>
      <c r="BD131" s="22">
        <f t="shared" si="368"/>
        <v>1500000</v>
      </c>
      <c r="BE131" s="5"/>
      <c r="BF131" s="173"/>
      <c r="BG131" s="163"/>
      <c r="BH131" s="20" t="s">
        <v>58</v>
      </c>
      <c r="BI131" s="22">
        <f>BI130</f>
        <v>150000</v>
      </c>
      <c r="BJ131" s="22">
        <f>BI131+BJ130</f>
        <v>300000</v>
      </c>
      <c r="BK131" s="22">
        <f t="shared" ref="BK131:BR131" si="369">BJ131+BK130</f>
        <v>450000</v>
      </c>
      <c r="BL131" s="22">
        <f t="shared" si="369"/>
        <v>600000</v>
      </c>
      <c r="BM131" s="22">
        <f t="shared" si="369"/>
        <v>750000</v>
      </c>
      <c r="BN131" s="22">
        <f t="shared" si="369"/>
        <v>900000</v>
      </c>
      <c r="BO131" s="22">
        <f t="shared" si="369"/>
        <v>1050000</v>
      </c>
      <c r="BP131" s="22">
        <f t="shared" si="369"/>
        <v>1200000</v>
      </c>
      <c r="BQ131" s="22">
        <f t="shared" si="369"/>
        <v>1350000</v>
      </c>
      <c r="BR131" s="22">
        <f t="shared" si="369"/>
        <v>1500000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0.15</v>
      </c>
      <c r="F132" s="17">
        <f>F126*F$16/$E$4-E132</f>
        <v>0.18000000000000002</v>
      </c>
      <c r="G132" s="17">
        <f>G126*G$16/$E$4-F132-E132</f>
        <v>0.21600000000000011</v>
      </c>
      <c r="H132" s="17">
        <f>H126*H$16/$E$4-G132-F132-E132</f>
        <v>0.25919999999999943</v>
      </c>
      <c r="I132" s="17">
        <f>I126*I$16/$E$4-H132-G132-F132-E132</f>
        <v>0.31104000000000076</v>
      </c>
      <c r="J132" s="17">
        <f>J126*J$16/$E$4-I132-H132-G132-F132-E132</f>
        <v>0.37324799999999814</v>
      </c>
      <c r="K132" s="17">
        <f>K126*K$16/$E$4-J132-I132-H132-G132-F132-E132</f>
        <v>0.44789760000000289</v>
      </c>
      <c r="L132" s="17">
        <f>L126*L$16/$E$4-K132-J132-I132-H132-G132-F132-E132</f>
        <v>0.53747712000000025</v>
      </c>
      <c r="M132" s="17">
        <f>M126*M$16/$E$4-L132-K132-J132-I132-H132-G132-F132-E132</f>
        <v>0.64497254400000481</v>
      </c>
      <c r="N132" s="17">
        <f>N126*N$16/$E$4-M132-L132-K132-J132-I132-H132-G132-F132-E132</f>
        <v>0.77396705279998823</v>
      </c>
      <c r="P132" s="173"/>
      <c r="Q132" s="171" t="s">
        <v>44</v>
      </c>
      <c r="R132" s="16" t="s">
        <v>55</v>
      </c>
      <c r="S132" s="17">
        <f>S126*S$16/$E$4</f>
        <v>0.15</v>
      </c>
      <c r="T132" s="17">
        <f>T126*T$16/$E$4-S132</f>
        <v>0.18000000000000002</v>
      </c>
      <c r="U132" s="17">
        <f>U126*U$16/$E$4-T132-S132</f>
        <v>0.21600000000000011</v>
      </c>
      <c r="V132" s="17">
        <f>V126*V$16/$E$4-U132-T132-S132</f>
        <v>0.25919999999999943</v>
      </c>
      <c r="W132" s="17">
        <f>W126*W$16/$E$4-V132-U132-T132-S132</f>
        <v>0.31104000000000076</v>
      </c>
      <c r="X132" s="17">
        <f>X126*X$16/$E$4-W132-V132-U132-T132-S132</f>
        <v>0.37324799999999814</v>
      </c>
      <c r="Y132" s="17">
        <f>Y126*Y$16/$E$4-X132-W132-V132-U132-T132-S132</f>
        <v>0.44789760000000289</v>
      </c>
      <c r="Z132" s="17">
        <f>Z126*Z$16/$E$4-Y132-X132-W132-V132-U132-T132-S132</f>
        <v>0.53747712000000025</v>
      </c>
      <c r="AA132" s="17">
        <f>AA126*AA$16/$E$4-Z132-Y132-X132-W132-V132-U132-T132-S132</f>
        <v>0.64497254400000481</v>
      </c>
      <c r="AB132" s="17">
        <f>AB126*AB$16/$E$4-AA132-Z132-Y132-X132-W132-V132-U132-T132-S132</f>
        <v>0.77396705279998823</v>
      </c>
      <c r="AC132" s="5"/>
      <c r="AD132" s="173"/>
      <c r="AE132" s="171" t="s">
        <v>44</v>
      </c>
      <c r="AF132" s="16" t="s">
        <v>55</v>
      </c>
      <c r="AG132" s="17">
        <f>AG126*AG$16/$E$4</f>
        <v>0.15</v>
      </c>
      <c r="AH132" s="17">
        <f>AH126*AH$16/$E$4-AG132</f>
        <v>0.18000000000000002</v>
      </c>
      <c r="AI132" s="17">
        <f>AI126*AI$16/$E$4-AH132-AG132</f>
        <v>0.21600000000000011</v>
      </c>
      <c r="AJ132" s="17">
        <f>AJ126*AJ$16/$E$4-AI132-AH132-AG132</f>
        <v>0.25919999999999943</v>
      </c>
      <c r="AK132" s="17">
        <f>AK126*AK$16/$E$4-AJ132-AI132-AH132-AG132</f>
        <v>0.31104000000000076</v>
      </c>
      <c r="AL132" s="17">
        <f>AL126*AL$16/$E$4-AK132-AJ132-AI132-AH132-AG132</f>
        <v>0.37324799999999814</v>
      </c>
      <c r="AM132" s="17">
        <f>AM126*AM$16/$E$4-AL132-AK132-AJ132-AI132-AH132-AG132</f>
        <v>0.44789760000000289</v>
      </c>
      <c r="AN132" s="17">
        <f>AN126*AN$16/$E$4-AM132-AL132-AK132-AJ132-AI132-AH132-AG132</f>
        <v>0.53747712000000025</v>
      </c>
      <c r="AO132" s="17">
        <f>AO126*AO$16/$E$4-AN132-AM132-AL132-AK132-AJ132-AI132-AH132-AG132</f>
        <v>0.64497254400000481</v>
      </c>
      <c r="AP132" s="17">
        <f>AP126*AP$16/$E$4-AO132-AN132-AM132-AL132-AK132-AJ132-AI132-AH132-AG132</f>
        <v>0.77396705279998823</v>
      </c>
      <c r="AQ132" s="5"/>
      <c r="AR132" s="173"/>
      <c r="AS132" s="171" t="s">
        <v>44</v>
      </c>
      <c r="AT132" s="16" t="s">
        <v>55</v>
      </c>
      <c r="AU132" s="17">
        <f>AU126*AU$16/$E$4</f>
        <v>0.15</v>
      </c>
      <c r="AV132" s="17">
        <f>AV126*AV$16/$E$4-AU132</f>
        <v>0.18000000000000002</v>
      </c>
      <c r="AW132" s="17">
        <f>AW126*AW$16/$E$4-AV132-AU132</f>
        <v>0.21600000000000011</v>
      </c>
      <c r="AX132" s="17">
        <f>AX126*AX$16/$E$4-AW132-AV132-AU132</f>
        <v>0.25919999999999943</v>
      </c>
      <c r="AY132" s="17">
        <f>AY126*AY$16/$E$4-AX132-AW132-AV132-AU132</f>
        <v>0.31104000000000076</v>
      </c>
      <c r="AZ132" s="17">
        <f>AZ126*AZ$16/$E$4-AY132-AX132-AW132-AV132-AU132</f>
        <v>0.37324799999999814</v>
      </c>
      <c r="BA132" s="17">
        <f>BA126*BA$16/$E$4-AZ132-AY132-AX132-AW132-AV132-AU132</f>
        <v>0.44789760000000289</v>
      </c>
      <c r="BB132" s="17">
        <f>BB126*BB$16/$E$4-BA132-AZ132-AY132-AX132-AW132-AV132-AU132</f>
        <v>0.53747712000000025</v>
      </c>
      <c r="BC132" s="17">
        <f>BC126*BC$16/$E$4-BB132-BA132-AZ132-AY132-AX132-AW132-AV132-AU132</f>
        <v>0.64497254400000481</v>
      </c>
      <c r="BD132" s="17">
        <f>BD126*BD$16/$E$4-BC132-BB132-BA132-AZ132-AY132-AX132-AW132-AV132-AU132</f>
        <v>0.77396705279998823</v>
      </c>
      <c r="BE132" s="5"/>
      <c r="BF132" s="173"/>
      <c r="BG132" s="171" t="s">
        <v>44</v>
      </c>
      <c r="BH132" s="16" t="s">
        <v>55</v>
      </c>
      <c r="BI132" s="17">
        <f>BI126*BI$16/$E$4</f>
        <v>0.15</v>
      </c>
      <c r="BJ132" s="17">
        <f>BJ126*BJ$16/$E$4-BI132</f>
        <v>0.18000000000000002</v>
      </c>
      <c r="BK132" s="17">
        <f>BK126*BK$16/$E$4-BJ132-BI132</f>
        <v>0.21600000000000011</v>
      </c>
      <c r="BL132" s="17">
        <f>BL126*BL$16/$E$4-BK132-BJ132-BI132</f>
        <v>0.25919999999999943</v>
      </c>
      <c r="BM132" s="17">
        <f>BM126*BM$16/$E$4-BL132-BK132-BJ132-BI132</f>
        <v>0.31104000000000076</v>
      </c>
      <c r="BN132" s="17">
        <f>BN126*BN$16/$E$4-BM132-BL132-BK132-BJ132-BI132</f>
        <v>0.37324799999999814</v>
      </c>
      <c r="BO132" s="17">
        <f>BO126*BO$16/$E$4-BN132-BM132-BL132-BK132-BJ132-BI132</f>
        <v>0.44789760000000289</v>
      </c>
      <c r="BP132" s="17">
        <f>BP126*BP$16/$E$4-BO132-BN132-BM132-BL132-BK132-BJ132-BI132</f>
        <v>0.53747712000000025</v>
      </c>
      <c r="BQ132" s="17">
        <f>BQ126*BQ$16/$E$4-BP132-BO132-BN132-BM132-BL132-BK132-BJ132-BI132</f>
        <v>0.64497254400000481</v>
      </c>
      <c r="BR132" s="17">
        <f>BR126*BR$16/$E$4-BQ132-BP132-BO132-BN132-BM132-BL132-BK132-BJ132-BI132</f>
        <v>0.77396705279998823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0.22324800000000006</v>
      </c>
      <c r="J133" s="18"/>
      <c r="K133" s="18"/>
      <c r="L133" s="18"/>
      <c r="M133" s="18"/>
      <c r="N133" s="18">
        <f>SUM(E132:N132)/10</f>
        <v>0.38938023167999941</v>
      </c>
      <c r="P133" s="173"/>
      <c r="Q133" s="165"/>
      <c r="R133" s="16" t="s">
        <v>56</v>
      </c>
      <c r="S133" s="18"/>
      <c r="T133" s="18"/>
      <c r="U133" s="18"/>
      <c r="V133" s="18"/>
      <c r="W133" s="18">
        <f>SUM(S132:W132)/5</f>
        <v>0.22324800000000006</v>
      </c>
      <c r="X133" s="18"/>
      <c r="Y133" s="18"/>
      <c r="Z133" s="18"/>
      <c r="AA133" s="18"/>
      <c r="AB133" s="18">
        <f>SUM(S132:AB132)/10</f>
        <v>0.38938023167999941</v>
      </c>
      <c r="AC133" s="5"/>
      <c r="AD133" s="173"/>
      <c r="AE133" s="165"/>
      <c r="AF133" s="16" t="s">
        <v>56</v>
      </c>
      <c r="AG133" s="18"/>
      <c r="AH133" s="18"/>
      <c r="AI133" s="18"/>
      <c r="AJ133" s="18"/>
      <c r="AK133" s="18">
        <f>SUM(AG132:AK132)/5</f>
        <v>0.22324800000000006</v>
      </c>
      <c r="AL133" s="18"/>
      <c r="AM133" s="18"/>
      <c r="AN133" s="18"/>
      <c r="AO133" s="18"/>
      <c r="AP133" s="18">
        <f>SUM(AG132:AP132)/10</f>
        <v>0.38938023167999941</v>
      </c>
      <c r="AQ133" s="5"/>
      <c r="AR133" s="173"/>
      <c r="AS133" s="165"/>
      <c r="AT133" s="16" t="s">
        <v>56</v>
      </c>
      <c r="AU133" s="18"/>
      <c r="AV133" s="18"/>
      <c r="AW133" s="18"/>
      <c r="AX133" s="18"/>
      <c r="AY133" s="18">
        <f>SUM(AU132:AY132)/5</f>
        <v>0.22324800000000006</v>
      </c>
      <c r="AZ133" s="18"/>
      <c r="BA133" s="18"/>
      <c r="BB133" s="18"/>
      <c r="BC133" s="18"/>
      <c r="BD133" s="18">
        <f>SUM(AU132:BD132)/10</f>
        <v>0.38938023167999941</v>
      </c>
      <c r="BE133" s="5"/>
      <c r="BF133" s="173"/>
      <c r="BG133" s="165"/>
      <c r="BH133" s="16" t="s">
        <v>56</v>
      </c>
      <c r="BI133" s="18"/>
      <c r="BJ133" s="18"/>
      <c r="BK133" s="18"/>
      <c r="BL133" s="18"/>
      <c r="BM133" s="18">
        <f>SUM(BI132:BM132)/5</f>
        <v>0.22324800000000006</v>
      </c>
      <c r="BN133" s="18"/>
      <c r="BO133" s="18"/>
      <c r="BP133" s="18"/>
      <c r="BQ133" s="18"/>
      <c r="BR133" s="18">
        <f>SUM(BI132:BR132)/10</f>
        <v>0.38938023167999941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150000</v>
      </c>
      <c r="F134" s="23">
        <f>F136-E136</f>
        <v>180000</v>
      </c>
      <c r="G134" s="23">
        <f t="shared" ref="G134:N134" si="370">G136-F136</f>
        <v>216000.00000000012</v>
      </c>
      <c r="H134" s="23">
        <f t="shared" si="370"/>
        <v>259199.99999999953</v>
      </c>
      <c r="I134" s="23">
        <f t="shared" si="370"/>
        <v>311040.00000000058</v>
      </c>
      <c r="J134" s="23">
        <f t="shared" si="370"/>
        <v>373247.99999999814</v>
      </c>
      <c r="K134" s="23">
        <f t="shared" si="370"/>
        <v>447897.60000000265</v>
      </c>
      <c r="L134" s="23">
        <f t="shared" si="370"/>
        <v>537477.12000000058</v>
      </c>
      <c r="M134" s="23">
        <f t="shared" si="370"/>
        <v>644972.54400000488</v>
      </c>
      <c r="N134" s="23">
        <f t="shared" si="370"/>
        <v>773967.05279998761</v>
      </c>
      <c r="P134" s="173"/>
      <c r="Q134" s="163"/>
      <c r="R134" s="20" t="s">
        <v>57</v>
      </c>
      <c r="S134" s="23">
        <f>S136</f>
        <v>150000</v>
      </c>
      <c r="T134" s="23">
        <f>T136-S136</f>
        <v>180000</v>
      </c>
      <c r="U134" s="23">
        <f t="shared" ref="U134:AB134" si="371">U136-T136</f>
        <v>216000.00000000012</v>
      </c>
      <c r="V134" s="23">
        <f t="shared" si="371"/>
        <v>259199.99999999953</v>
      </c>
      <c r="W134" s="23">
        <f t="shared" si="371"/>
        <v>311040.00000000058</v>
      </c>
      <c r="X134" s="23">
        <f t="shared" si="371"/>
        <v>373247.99999999814</v>
      </c>
      <c r="Y134" s="23">
        <f t="shared" si="371"/>
        <v>447897.60000000265</v>
      </c>
      <c r="Z134" s="23">
        <f t="shared" si="371"/>
        <v>537477.12000000058</v>
      </c>
      <c r="AA134" s="23">
        <f t="shared" si="371"/>
        <v>644972.54400000488</v>
      </c>
      <c r="AB134" s="23">
        <f t="shared" si="371"/>
        <v>773967.05279998761</v>
      </c>
      <c r="AC134" s="5"/>
      <c r="AD134" s="173"/>
      <c r="AE134" s="163"/>
      <c r="AF134" s="20" t="s">
        <v>57</v>
      </c>
      <c r="AG134" s="23">
        <f>AG136</f>
        <v>150000</v>
      </c>
      <c r="AH134" s="23">
        <f>AH136-AG136</f>
        <v>180000</v>
      </c>
      <c r="AI134" s="23">
        <f t="shared" ref="AI134:AP134" si="372">AI136-AH136</f>
        <v>216000.00000000012</v>
      </c>
      <c r="AJ134" s="23">
        <f t="shared" si="372"/>
        <v>259199.99999999953</v>
      </c>
      <c r="AK134" s="23">
        <f t="shared" si="372"/>
        <v>311040.00000000058</v>
      </c>
      <c r="AL134" s="23">
        <f t="shared" si="372"/>
        <v>373247.99999999814</v>
      </c>
      <c r="AM134" s="23">
        <f t="shared" si="372"/>
        <v>447897.60000000265</v>
      </c>
      <c r="AN134" s="23">
        <f t="shared" si="372"/>
        <v>537477.12000000058</v>
      </c>
      <c r="AO134" s="23">
        <f t="shared" si="372"/>
        <v>644972.54400000488</v>
      </c>
      <c r="AP134" s="23">
        <f t="shared" si="372"/>
        <v>773967.05279998761</v>
      </c>
      <c r="AQ134" s="5"/>
      <c r="AR134" s="173"/>
      <c r="AS134" s="163"/>
      <c r="AT134" s="20" t="s">
        <v>57</v>
      </c>
      <c r="AU134" s="23">
        <f>AU136</f>
        <v>150000</v>
      </c>
      <c r="AV134" s="23">
        <f>AV136-AU136</f>
        <v>180000</v>
      </c>
      <c r="AW134" s="23">
        <f t="shared" ref="AW134:BD134" si="373">AW136-AV136</f>
        <v>216000.00000000012</v>
      </c>
      <c r="AX134" s="23">
        <f t="shared" si="373"/>
        <v>259199.99999999953</v>
      </c>
      <c r="AY134" s="23">
        <f t="shared" si="373"/>
        <v>311040.00000000058</v>
      </c>
      <c r="AZ134" s="23">
        <f t="shared" si="373"/>
        <v>373247.99999999814</v>
      </c>
      <c r="BA134" s="23">
        <f t="shared" si="373"/>
        <v>447897.60000000265</v>
      </c>
      <c r="BB134" s="23">
        <f t="shared" si="373"/>
        <v>537477.12000000058</v>
      </c>
      <c r="BC134" s="23">
        <f t="shared" si="373"/>
        <v>644972.54400000488</v>
      </c>
      <c r="BD134" s="23">
        <f t="shared" si="373"/>
        <v>773967.05279998761</v>
      </c>
      <c r="BE134" s="5"/>
      <c r="BF134" s="173"/>
      <c r="BG134" s="163"/>
      <c r="BH134" s="20" t="s">
        <v>57</v>
      </c>
      <c r="BI134" s="23">
        <f>BI136</f>
        <v>150000</v>
      </c>
      <c r="BJ134" s="23">
        <f>BJ136-BI136</f>
        <v>180000</v>
      </c>
      <c r="BK134" s="23">
        <f t="shared" ref="BK134:BR134" si="374">BK136-BJ136</f>
        <v>216000.00000000012</v>
      </c>
      <c r="BL134" s="23">
        <f t="shared" si="374"/>
        <v>259199.99999999953</v>
      </c>
      <c r="BM134" s="23">
        <f t="shared" si="374"/>
        <v>311040.00000000058</v>
      </c>
      <c r="BN134" s="23">
        <f t="shared" si="374"/>
        <v>373247.99999999814</v>
      </c>
      <c r="BO134" s="23">
        <f t="shared" si="374"/>
        <v>447897.60000000265</v>
      </c>
      <c r="BP134" s="23">
        <f t="shared" si="374"/>
        <v>537477.12000000058</v>
      </c>
      <c r="BQ134" s="23">
        <f t="shared" si="374"/>
        <v>644972.54400000488</v>
      </c>
      <c r="BR134" s="23">
        <f t="shared" si="374"/>
        <v>773967.05279998761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223248.00000000006</v>
      </c>
      <c r="J135" s="23"/>
      <c r="K135" s="23"/>
      <c r="L135" s="23"/>
      <c r="M135" s="23"/>
      <c r="N135" s="23">
        <f>SUM(E134:N134)/10</f>
        <v>389380.23167999939</v>
      </c>
      <c r="P135" s="173"/>
      <c r="Q135" s="163"/>
      <c r="R135" s="20" t="s">
        <v>59</v>
      </c>
      <c r="S135" s="23"/>
      <c r="T135" s="23"/>
      <c r="U135" s="23"/>
      <c r="V135" s="23"/>
      <c r="W135" s="23">
        <f>SUM(S134:W134)/5</f>
        <v>223248.00000000006</v>
      </c>
      <c r="X135" s="23"/>
      <c r="Y135" s="23"/>
      <c r="Z135" s="23"/>
      <c r="AA135" s="23"/>
      <c r="AB135" s="23">
        <f>SUM(S134:AB134)/10</f>
        <v>389380.23167999939</v>
      </c>
      <c r="AC135" s="5"/>
      <c r="AD135" s="173"/>
      <c r="AE135" s="163"/>
      <c r="AF135" s="20" t="s">
        <v>59</v>
      </c>
      <c r="AG135" s="23"/>
      <c r="AH135" s="23"/>
      <c r="AI135" s="23"/>
      <c r="AJ135" s="23"/>
      <c r="AK135" s="23">
        <f>SUM(AG134:AK134)/5</f>
        <v>223248.00000000006</v>
      </c>
      <c r="AL135" s="23"/>
      <c r="AM135" s="23"/>
      <c r="AN135" s="23"/>
      <c r="AO135" s="23"/>
      <c r="AP135" s="23">
        <f>SUM(AG134:AP134)/10</f>
        <v>389380.23167999939</v>
      </c>
      <c r="AQ135" s="5"/>
      <c r="AR135" s="173"/>
      <c r="AS135" s="163"/>
      <c r="AT135" s="20" t="s">
        <v>59</v>
      </c>
      <c r="AU135" s="23"/>
      <c r="AV135" s="23"/>
      <c r="AW135" s="23"/>
      <c r="AX135" s="23"/>
      <c r="AY135" s="23">
        <f>SUM(AU134:AY134)/5</f>
        <v>223248.00000000006</v>
      </c>
      <c r="AZ135" s="23"/>
      <c r="BA135" s="23"/>
      <c r="BB135" s="23"/>
      <c r="BC135" s="23"/>
      <c r="BD135" s="23">
        <f>SUM(AU134:BD134)/10</f>
        <v>389380.23167999939</v>
      </c>
      <c r="BE135" s="5"/>
      <c r="BF135" s="173"/>
      <c r="BG135" s="163"/>
      <c r="BH135" s="20" t="s">
        <v>59</v>
      </c>
      <c r="BI135" s="23"/>
      <c r="BJ135" s="23"/>
      <c r="BK135" s="23"/>
      <c r="BL135" s="23"/>
      <c r="BM135" s="23">
        <f>SUM(BI134:BM134)/5</f>
        <v>223248.00000000006</v>
      </c>
      <c r="BN135" s="23"/>
      <c r="BO135" s="23"/>
      <c r="BP135" s="23"/>
      <c r="BQ135" s="23"/>
      <c r="BR135" s="23">
        <f>SUM(BI134:BR134)/10</f>
        <v>389380.23167999939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375">E128*E$16</f>
        <v>150000</v>
      </c>
      <c r="F136" s="22">
        <f t="shared" si="375"/>
        <v>330000</v>
      </c>
      <c r="G136" s="22">
        <f t="shared" si="375"/>
        <v>546000.00000000012</v>
      </c>
      <c r="H136" s="22">
        <f t="shared" si="375"/>
        <v>805199.99999999965</v>
      </c>
      <c r="I136" s="22">
        <f t="shared" si="375"/>
        <v>1116240.0000000002</v>
      </c>
      <c r="J136" s="22">
        <f t="shared" si="375"/>
        <v>1489487.9999999984</v>
      </c>
      <c r="K136" s="22">
        <f t="shared" si="375"/>
        <v>1937385.600000001</v>
      </c>
      <c r="L136" s="22">
        <f t="shared" si="375"/>
        <v>2474862.7200000016</v>
      </c>
      <c r="M136" s="22">
        <f t="shared" si="375"/>
        <v>3119835.2640000065</v>
      </c>
      <c r="N136" s="22">
        <f t="shared" si="375"/>
        <v>3893802.3167999941</v>
      </c>
      <c r="P136" s="164"/>
      <c r="Q136" s="163"/>
      <c r="R136" s="20" t="s">
        <v>58</v>
      </c>
      <c r="S136" s="22">
        <f t="shared" ref="S136:AB136" si="376">S128*S$16</f>
        <v>150000</v>
      </c>
      <c r="T136" s="22">
        <f t="shared" si="376"/>
        <v>330000</v>
      </c>
      <c r="U136" s="22">
        <f t="shared" si="376"/>
        <v>546000.00000000012</v>
      </c>
      <c r="V136" s="22">
        <f t="shared" si="376"/>
        <v>805199.99999999965</v>
      </c>
      <c r="W136" s="22">
        <f t="shared" si="376"/>
        <v>1116240.0000000002</v>
      </c>
      <c r="X136" s="22">
        <f t="shared" si="376"/>
        <v>1489487.9999999984</v>
      </c>
      <c r="Y136" s="22">
        <f t="shared" si="376"/>
        <v>1937385.600000001</v>
      </c>
      <c r="Z136" s="22">
        <f t="shared" si="376"/>
        <v>2474862.7200000016</v>
      </c>
      <c r="AA136" s="22">
        <f t="shared" si="376"/>
        <v>3119835.2640000065</v>
      </c>
      <c r="AB136" s="22">
        <f t="shared" si="376"/>
        <v>3893802.3167999941</v>
      </c>
      <c r="AC136" s="5"/>
      <c r="AD136" s="164"/>
      <c r="AE136" s="163"/>
      <c r="AF136" s="20" t="s">
        <v>58</v>
      </c>
      <c r="AG136" s="22">
        <f t="shared" ref="AG136:AP136" si="377">AG128*AG$16</f>
        <v>150000</v>
      </c>
      <c r="AH136" s="22">
        <f t="shared" si="377"/>
        <v>330000</v>
      </c>
      <c r="AI136" s="22">
        <f t="shared" si="377"/>
        <v>546000.00000000012</v>
      </c>
      <c r="AJ136" s="22">
        <f t="shared" si="377"/>
        <v>805199.99999999965</v>
      </c>
      <c r="AK136" s="22">
        <f t="shared" si="377"/>
        <v>1116240.0000000002</v>
      </c>
      <c r="AL136" s="22">
        <f t="shared" si="377"/>
        <v>1489487.9999999984</v>
      </c>
      <c r="AM136" s="22">
        <f t="shared" si="377"/>
        <v>1937385.600000001</v>
      </c>
      <c r="AN136" s="22">
        <f t="shared" si="377"/>
        <v>2474862.7200000016</v>
      </c>
      <c r="AO136" s="22">
        <f t="shared" si="377"/>
        <v>3119835.2640000065</v>
      </c>
      <c r="AP136" s="22">
        <f t="shared" si="377"/>
        <v>3893802.3167999941</v>
      </c>
      <c r="AQ136" s="5"/>
      <c r="AR136" s="164"/>
      <c r="AS136" s="163"/>
      <c r="AT136" s="20" t="s">
        <v>58</v>
      </c>
      <c r="AU136" s="22">
        <f t="shared" ref="AU136:BD136" si="378">AU128*AU$16</f>
        <v>150000</v>
      </c>
      <c r="AV136" s="22">
        <f t="shared" si="378"/>
        <v>330000</v>
      </c>
      <c r="AW136" s="22">
        <f t="shared" si="378"/>
        <v>546000.00000000012</v>
      </c>
      <c r="AX136" s="22">
        <f t="shared" si="378"/>
        <v>805199.99999999965</v>
      </c>
      <c r="AY136" s="22">
        <f t="shared" si="378"/>
        <v>1116240.0000000002</v>
      </c>
      <c r="AZ136" s="22">
        <f t="shared" si="378"/>
        <v>1489487.9999999984</v>
      </c>
      <c r="BA136" s="22">
        <f t="shared" si="378"/>
        <v>1937385.600000001</v>
      </c>
      <c r="BB136" s="22">
        <f t="shared" si="378"/>
        <v>2474862.7200000016</v>
      </c>
      <c r="BC136" s="22">
        <f t="shared" si="378"/>
        <v>3119835.2640000065</v>
      </c>
      <c r="BD136" s="22">
        <f t="shared" si="378"/>
        <v>3893802.3167999941</v>
      </c>
      <c r="BE136" s="5"/>
      <c r="BF136" s="164"/>
      <c r="BG136" s="163"/>
      <c r="BH136" s="20" t="s">
        <v>58</v>
      </c>
      <c r="BI136" s="22">
        <f t="shared" ref="BI136:BR136" si="379">BI128*BI$16</f>
        <v>150000</v>
      </c>
      <c r="BJ136" s="22">
        <f t="shared" si="379"/>
        <v>330000</v>
      </c>
      <c r="BK136" s="22">
        <f t="shared" si="379"/>
        <v>546000.00000000012</v>
      </c>
      <c r="BL136" s="22">
        <f t="shared" si="379"/>
        <v>805199.99999999965</v>
      </c>
      <c r="BM136" s="22">
        <f t="shared" si="379"/>
        <v>1116240.0000000002</v>
      </c>
      <c r="BN136" s="22">
        <f t="shared" si="379"/>
        <v>1489487.9999999984</v>
      </c>
      <c r="BO136" s="22">
        <f t="shared" si="379"/>
        <v>1937385.600000001</v>
      </c>
      <c r="BP136" s="22">
        <f t="shared" si="379"/>
        <v>2474862.7200000016</v>
      </c>
      <c r="BQ136" s="22">
        <f t="shared" si="379"/>
        <v>3119835.2640000065</v>
      </c>
      <c r="BR136" s="22">
        <f t="shared" si="379"/>
        <v>3893802.3167999941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0.20574999999999999</v>
      </c>
      <c r="F137" s="17">
        <f t="shared" ref="F137:N137" si="380">F96+F109+F124</f>
        <v>0.17220833333333335</v>
      </c>
      <c r="G137" s="17">
        <f t="shared" si="380"/>
        <v>0.14425694444444442</v>
      </c>
      <c r="H137" s="17">
        <f t="shared" si="380"/>
        <v>0.12096412037037038</v>
      </c>
      <c r="I137" s="17">
        <f t="shared" si="380"/>
        <v>0.10155343364197529</v>
      </c>
      <c r="J137" s="17">
        <f t="shared" si="380"/>
        <v>8.5377861368312782E-2</v>
      </c>
      <c r="K137" s="17">
        <f t="shared" si="380"/>
        <v>7.1898217806927289E-2</v>
      </c>
      <c r="L137" s="17">
        <f t="shared" si="380"/>
        <v>6.0665181505772742E-2</v>
      </c>
      <c r="M137" s="17">
        <f t="shared" si="380"/>
        <v>5.1304317921477258E-2</v>
      </c>
      <c r="N137" s="17">
        <f t="shared" si="380"/>
        <v>4.3503598267897764E-2</v>
      </c>
      <c r="P137" s="163" t="s">
        <v>18</v>
      </c>
      <c r="Q137" s="165" t="s">
        <v>41</v>
      </c>
      <c r="R137" s="16" t="s">
        <v>55</v>
      </c>
      <c r="S137" s="17">
        <f>S96+S109+S124</f>
        <v>0.20574999999999999</v>
      </c>
      <c r="T137" s="17">
        <f t="shared" ref="T137:AB137" si="381">T96+T109+T124</f>
        <v>0.17220833333333335</v>
      </c>
      <c r="U137" s="17">
        <f t="shared" si="381"/>
        <v>0.14425694444444442</v>
      </c>
      <c r="V137" s="17">
        <f t="shared" si="381"/>
        <v>0.12096412037037038</v>
      </c>
      <c r="W137" s="17">
        <f t="shared" si="381"/>
        <v>0.10155343364197529</v>
      </c>
      <c r="X137" s="17">
        <f t="shared" si="381"/>
        <v>8.5377861368312782E-2</v>
      </c>
      <c r="Y137" s="17">
        <f t="shared" si="381"/>
        <v>7.1898217806927289E-2</v>
      </c>
      <c r="Z137" s="17">
        <f t="shared" si="381"/>
        <v>6.0665181505772742E-2</v>
      </c>
      <c r="AA137" s="17">
        <f t="shared" si="381"/>
        <v>5.1304317921477258E-2</v>
      </c>
      <c r="AB137" s="17">
        <f t="shared" si="381"/>
        <v>4.3503598267897764E-2</v>
      </c>
      <c r="AD137" s="163" t="s">
        <v>18</v>
      </c>
      <c r="AE137" s="165" t="s">
        <v>41</v>
      </c>
      <c r="AF137" s="16" t="s">
        <v>55</v>
      </c>
      <c r="AG137" s="17">
        <f>AG96+AG109+AG124</f>
        <v>0.20574999999999999</v>
      </c>
      <c r="AH137" s="17">
        <f t="shared" ref="AH137:AP137" si="382">AH96+AH109+AH124</f>
        <v>0.17220833333333335</v>
      </c>
      <c r="AI137" s="17">
        <f t="shared" si="382"/>
        <v>0.14425694444444442</v>
      </c>
      <c r="AJ137" s="17">
        <f t="shared" si="382"/>
        <v>0.12096412037037038</v>
      </c>
      <c r="AK137" s="17">
        <f t="shared" si="382"/>
        <v>0.10155343364197529</v>
      </c>
      <c r="AL137" s="17">
        <f t="shared" si="382"/>
        <v>8.5377861368312782E-2</v>
      </c>
      <c r="AM137" s="17">
        <f t="shared" si="382"/>
        <v>7.1898217806927289E-2</v>
      </c>
      <c r="AN137" s="17">
        <f t="shared" si="382"/>
        <v>6.0665181505772742E-2</v>
      </c>
      <c r="AO137" s="17">
        <f t="shared" si="382"/>
        <v>5.1304317921477258E-2</v>
      </c>
      <c r="AP137" s="17">
        <f t="shared" si="382"/>
        <v>4.3503598267897764E-2</v>
      </c>
      <c r="AR137" s="163" t="s">
        <v>18</v>
      </c>
      <c r="AS137" s="165" t="s">
        <v>41</v>
      </c>
      <c r="AT137" s="16" t="s">
        <v>55</v>
      </c>
      <c r="AU137" s="17">
        <f>AU96+AU109+AU124</f>
        <v>0.20574999999999999</v>
      </c>
      <c r="AV137" s="17">
        <f t="shared" ref="AV137:BD137" si="383">AV96+AV109+AV124</f>
        <v>0.17220833333333335</v>
      </c>
      <c r="AW137" s="17">
        <f t="shared" si="383"/>
        <v>0.14425694444444442</v>
      </c>
      <c r="AX137" s="17">
        <f t="shared" si="383"/>
        <v>0.12096412037037038</v>
      </c>
      <c r="AY137" s="17">
        <f t="shared" si="383"/>
        <v>0.10155343364197529</v>
      </c>
      <c r="AZ137" s="17">
        <f t="shared" si="383"/>
        <v>8.5377861368312782E-2</v>
      </c>
      <c r="BA137" s="17">
        <f t="shared" si="383"/>
        <v>7.1898217806927289E-2</v>
      </c>
      <c r="BB137" s="17">
        <f t="shared" si="383"/>
        <v>6.0665181505772742E-2</v>
      </c>
      <c r="BC137" s="17">
        <f t="shared" si="383"/>
        <v>5.1304317921477258E-2</v>
      </c>
      <c r="BD137" s="17">
        <f t="shared" si="383"/>
        <v>4.3503598267897764E-2</v>
      </c>
      <c r="BF137" s="163" t="s">
        <v>18</v>
      </c>
      <c r="BG137" s="165" t="s">
        <v>41</v>
      </c>
      <c r="BH137" s="16" t="s">
        <v>55</v>
      </c>
      <c r="BI137" s="17">
        <f>BI96+BI109+BI124</f>
        <v>0.20574999999999999</v>
      </c>
      <c r="BJ137" s="17">
        <f t="shared" ref="BJ137:BR137" si="384">BJ96+BJ109+BJ124</f>
        <v>0.17220833333333335</v>
      </c>
      <c r="BK137" s="17">
        <f t="shared" si="384"/>
        <v>0.14425694444444442</v>
      </c>
      <c r="BL137" s="17">
        <f t="shared" si="384"/>
        <v>0.12096412037037038</v>
      </c>
      <c r="BM137" s="17">
        <f t="shared" si="384"/>
        <v>0.10155343364197529</v>
      </c>
      <c r="BN137" s="17">
        <f t="shared" si="384"/>
        <v>8.5377861368312782E-2</v>
      </c>
      <c r="BO137" s="17">
        <f t="shared" si="384"/>
        <v>7.1898217806927289E-2</v>
      </c>
      <c r="BP137" s="17">
        <f t="shared" si="384"/>
        <v>6.0665181505772742E-2</v>
      </c>
      <c r="BQ137" s="17">
        <f t="shared" si="384"/>
        <v>5.1304317921477258E-2</v>
      </c>
      <c r="BR137" s="17">
        <f t="shared" si="384"/>
        <v>4.3503598267897764E-2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0.1489465663580247</v>
      </c>
      <c r="J138" s="17"/>
      <c r="K138" s="17"/>
      <c r="L138" s="17"/>
      <c r="M138" s="17"/>
      <c r="N138" s="18">
        <f>SUM(E137:N137)/10</f>
        <v>0.10574820086605112</v>
      </c>
      <c r="P138" s="163"/>
      <c r="Q138" s="165"/>
      <c r="R138" s="16" t="s">
        <v>56</v>
      </c>
      <c r="S138" s="17"/>
      <c r="T138" s="17"/>
      <c r="U138" s="17"/>
      <c r="V138" s="17"/>
      <c r="W138" s="43">
        <f>SUM(S137:W137)/5</f>
        <v>0.1489465663580247</v>
      </c>
      <c r="X138" s="17"/>
      <c r="Y138" s="17"/>
      <c r="Z138" s="17"/>
      <c r="AA138" s="17"/>
      <c r="AB138" s="18">
        <f>SUM(S137:AB137)/10</f>
        <v>0.10574820086605112</v>
      </c>
      <c r="AD138" s="163"/>
      <c r="AE138" s="165"/>
      <c r="AF138" s="16" t="s">
        <v>56</v>
      </c>
      <c r="AG138" s="17"/>
      <c r="AH138" s="17"/>
      <c r="AI138" s="17"/>
      <c r="AJ138" s="17"/>
      <c r="AK138" s="43">
        <f>SUM(AG137:AK137)/5</f>
        <v>0.1489465663580247</v>
      </c>
      <c r="AL138" s="17"/>
      <c r="AM138" s="17"/>
      <c r="AN138" s="17"/>
      <c r="AO138" s="17"/>
      <c r="AP138" s="18">
        <f>SUM(AG137:AP137)/10</f>
        <v>0.10574820086605112</v>
      </c>
      <c r="AR138" s="163"/>
      <c r="AS138" s="165"/>
      <c r="AT138" s="16" t="s">
        <v>56</v>
      </c>
      <c r="AU138" s="17"/>
      <c r="AV138" s="17"/>
      <c r="AW138" s="17"/>
      <c r="AX138" s="17"/>
      <c r="AY138" s="43">
        <f>SUM(AU137:AY137)/5</f>
        <v>0.1489465663580247</v>
      </c>
      <c r="AZ138" s="17"/>
      <c r="BA138" s="17"/>
      <c r="BB138" s="17"/>
      <c r="BC138" s="17"/>
      <c r="BD138" s="18">
        <f>SUM(AU137:BD137)/10</f>
        <v>0.10574820086605112</v>
      </c>
      <c r="BF138" s="163"/>
      <c r="BG138" s="165"/>
      <c r="BH138" s="16" t="s">
        <v>56</v>
      </c>
      <c r="BI138" s="17"/>
      <c r="BJ138" s="17"/>
      <c r="BK138" s="17"/>
      <c r="BL138" s="17"/>
      <c r="BM138" s="43">
        <f>SUM(BI137:BM137)/5</f>
        <v>0.1489465663580247</v>
      </c>
      <c r="BN138" s="17"/>
      <c r="BO138" s="17"/>
      <c r="BP138" s="17"/>
      <c r="BQ138" s="17"/>
      <c r="BR138" s="18">
        <f>SUM(BI137:BR137)/10</f>
        <v>0.10574820086605112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8.0750000000000002E-2</v>
      </c>
      <c r="F139" s="17">
        <f t="shared" ref="F139:N139" si="385">F98+F111</f>
        <v>0.14879166666666668</v>
      </c>
      <c r="G139" s="17">
        <f t="shared" si="385"/>
        <v>0.20624305555555555</v>
      </c>
      <c r="H139" s="17">
        <f t="shared" si="385"/>
        <v>0.25486921296296294</v>
      </c>
      <c r="I139" s="17">
        <f t="shared" si="385"/>
        <v>0.29614101080246913</v>
      </c>
      <c r="J139" s="17">
        <f t="shared" si="385"/>
        <v>0.33128417566872431</v>
      </c>
      <c r="K139" s="17">
        <f t="shared" si="385"/>
        <v>0.36132014639060361</v>
      </c>
      <c r="L139" s="17">
        <f t="shared" si="385"/>
        <v>0.3871001219921697</v>
      </c>
      <c r="M139" s="17">
        <f t="shared" si="385"/>
        <v>0.40933343499347469</v>
      </c>
      <c r="N139" s="17">
        <f t="shared" si="385"/>
        <v>0.42861119582789553</v>
      </c>
      <c r="P139" s="163"/>
      <c r="Q139" s="165"/>
      <c r="R139" s="16" t="s">
        <v>53</v>
      </c>
      <c r="S139" s="17">
        <f>S98+S111</f>
        <v>8.0750000000000002E-2</v>
      </c>
      <c r="T139" s="17">
        <f t="shared" ref="T139:AB139" si="386">T98+T111</f>
        <v>0.14879166666666668</v>
      </c>
      <c r="U139" s="17">
        <f t="shared" si="386"/>
        <v>0.20624305555555555</v>
      </c>
      <c r="V139" s="17">
        <f t="shared" si="386"/>
        <v>0.25486921296296294</v>
      </c>
      <c r="W139" s="17">
        <f t="shared" si="386"/>
        <v>0.29614101080246913</v>
      </c>
      <c r="X139" s="17">
        <f t="shared" si="386"/>
        <v>0.33128417566872431</v>
      </c>
      <c r="Y139" s="17">
        <f t="shared" si="386"/>
        <v>0.36132014639060361</v>
      </c>
      <c r="Z139" s="17">
        <f t="shared" si="386"/>
        <v>0.3871001219921697</v>
      </c>
      <c r="AA139" s="17">
        <f t="shared" si="386"/>
        <v>0.40933343499347469</v>
      </c>
      <c r="AB139" s="17">
        <f t="shared" si="386"/>
        <v>0.42861119582789553</v>
      </c>
      <c r="AC139" s="5"/>
      <c r="AD139" s="163"/>
      <c r="AE139" s="165"/>
      <c r="AF139" s="16" t="s">
        <v>53</v>
      </c>
      <c r="AG139" s="17">
        <f>AG98+AG111</f>
        <v>8.0750000000000002E-2</v>
      </c>
      <c r="AH139" s="17">
        <f t="shared" ref="AH139:AP139" si="387">AH98+AH111</f>
        <v>0.14879166666666668</v>
      </c>
      <c r="AI139" s="17">
        <f t="shared" si="387"/>
        <v>0.20624305555555555</v>
      </c>
      <c r="AJ139" s="17">
        <f t="shared" si="387"/>
        <v>0.25486921296296294</v>
      </c>
      <c r="AK139" s="17">
        <f t="shared" si="387"/>
        <v>0.29614101080246913</v>
      </c>
      <c r="AL139" s="17">
        <f t="shared" si="387"/>
        <v>0.33128417566872431</v>
      </c>
      <c r="AM139" s="17">
        <f t="shared" si="387"/>
        <v>0.36132014639060361</v>
      </c>
      <c r="AN139" s="17">
        <f t="shared" si="387"/>
        <v>0.3871001219921697</v>
      </c>
      <c r="AO139" s="17">
        <f t="shared" si="387"/>
        <v>0.40933343499347469</v>
      </c>
      <c r="AP139" s="17">
        <f t="shared" si="387"/>
        <v>0.42861119582789553</v>
      </c>
      <c r="AQ139" s="5"/>
      <c r="AR139" s="163"/>
      <c r="AS139" s="165"/>
      <c r="AT139" s="16" t="s">
        <v>53</v>
      </c>
      <c r="AU139" s="17">
        <f>AU98+AU111</f>
        <v>8.0750000000000002E-2</v>
      </c>
      <c r="AV139" s="17">
        <f t="shared" ref="AV139:BD139" si="388">AV98+AV111</f>
        <v>0.14879166666666668</v>
      </c>
      <c r="AW139" s="17">
        <f t="shared" si="388"/>
        <v>0.20624305555555555</v>
      </c>
      <c r="AX139" s="17">
        <f t="shared" si="388"/>
        <v>0.25486921296296294</v>
      </c>
      <c r="AY139" s="17">
        <f t="shared" si="388"/>
        <v>0.29614101080246913</v>
      </c>
      <c r="AZ139" s="17">
        <f t="shared" si="388"/>
        <v>0.33128417566872431</v>
      </c>
      <c r="BA139" s="17">
        <f t="shared" si="388"/>
        <v>0.36132014639060361</v>
      </c>
      <c r="BB139" s="17">
        <f t="shared" si="388"/>
        <v>0.3871001219921697</v>
      </c>
      <c r="BC139" s="17">
        <f t="shared" si="388"/>
        <v>0.40933343499347469</v>
      </c>
      <c r="BD139" s="17">
        <f t="shared" si="388"/>
        <v>0.42861119582789553</v>
      </c>
      <c r="BE139" s="5"/>
      <c r="BF139" s="163"/>
      <c r="BG139" s="165"/>
      <c r="BH139" s="16" t="s">
        <v>53</v>
      </c>
      <c r="BI139" s="17">
        <f>BI98+BI111</f>
        <v>8.0750000000000002E-2</v>
      </c>
      <c r="BJ139" s="17">
        <f t="shared" ref="BJ139:BR139" si="389">BJ98+BJ111</f>
        <v>0.14879166666666668</v>
      </c>
      <c r="BK139" s="17">
        <f t="shared" si="389"/>
        <v>0.20624305555555555</v>
      </c>
      <c r="BL139" s="17">
        <f t="shared" si="389"/>
        <v>0.25486921296296294</v>
      </c>
      <c r="BM139" s="17">
        <f t="shared" si="389"/>
        <v>0.29614101080246913</v>
      </c>
      <c r="BN139" s="17">
        <f t="shared" si="389"/>
        <v>0.33128417566872431</v>
      </c>
      <c r="BO139" s="17">
        <f t="shared" si="389"/>
        <v>0.36132014639060361</v>
      </c>
      <c r="BP139" s="17">
        <f t="shared" si="389"/>
        <v>0.3871001219921697</v>
      </c>
      <c r="BQ139" s="17">
        <f t="shared" si="389"/>
        <v>0.40933343499347469</v>
      </c>
      <c r="BR139" s="17">
        <f t="shared" si="389"/>
        <v>0.42861119582789553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2.0575000000000001</v>
      </c>
      <c r="F140" s="21">
        <f t="shared" ref="F140:N140" si="390">10*F137</f>
        <v>1.7220833333333334</v>
      </c>
      <c r="G140" s="21">
        <f t="shared" si="390"/>
        <v>1.4425694444444441</v>
      </c>
      <c r="H140" s="21">
        <f t="shared" si="390"/>
        <v>1.2096412037037039</v>
      </c>
      <c r="I140" s="21">
        <f t="shared" si="390"/>
        <v>1.0155343364197529</v>
      </c>
      <c r="J140" s="21">
        <f t="shared" si="390"/>
        <v>0.8537786136831278</v>
      </c>
      <c r="K140" s="21">
        <f t="shared" si="390"/>
        <v>0.71898217806927289</v>
      </c>
      <c r="L140" s="21">
        <f t="shared" si="390"/>
        <v>0.60665181505772736</v>
      </c>
      <c r="M140" s="21">
        <f t="shared" si="390"/>
        <v>0.5130431792147726</v>
      </c>
      <c r="N140" s="21">
        <f t="shared" si="390"/>
        <v>0.43503598267897764</v>
      </c>
      <c r="P140" s="163"/>
      <c r="Q140" s="163"/>
      <c r="R140" s="20" t="s">
        <v>57</v>
      </c>
      <c r="S140" s="21">
        <f>10*S137</f>
        <v>2.0575000000000001</v>
      </c>
      <c r="T140" s="21">
        <f t="shared" ref="T140:AB140" si="391">10*T137</f>
        <v>1.7220833333333334</v>
      </c>
      <c r="U140" s="21">
        <f t="shared" si="391"/>
        <v>1.4425694444444441</v>
      </c>
      <c r="V140" s="21">
        <f t="shared" si="391"/>
        <v>1.2096412037037039</v>
      </c>
      <c r="W140" s="21">
        <f t="shared" si="391"/>
        <v>1.0155343364197529</v>
      </c>
      <c r="X140" s="21">
        <f t="shared" si="391"/>
        <v>0.8537786136831278</v>
      </c>
      <c r="Y140" s="21">
        <f t="shared" si="391"/>
        <v>0.71898217806927289</v>
      </c>
      <c r="Z140" s="21">
        <f t="shared" si="391"/>
        <v>0.60665181505772736</v>
      </c>
      <c r="AA140" s="21">
        <f t="shared" si="391"/>
        <v>0.5130431792147726</v>
      </c>
      <c r="AB140" s="21">
        <f t="shared" si="391"/>
        <v>0.43503598267897764</v>
      </c>
      <c r="AC140" s="5"/>
      <c r="AD140" s="163"/>
      <c r="AE140" s="163"/>
      <c r="AF140" s="20" t="s">
        <v>57</v>
      </c>
      <c r="AG140" s="21">
        <f>10*AG137</f>
        <v>2.0575000000000001</v>
      </c>
      <c r="AH140" s="21">
        <f t="shared" ref="AH140:AP140" si="392">10*AH137</f>
        <v>1.7220833333333334</v>
      </c>
      <c r="AI140" s="21">
        <f t="shared" si="392"/>
        <v>1.4425694444444441</v>
      </c>
      <c r="AJ140" s="21">
        <f t="shared" si="392"/>
        <v>1.2096412037037039</v>
      </c>
      <c r="AK140" s="21">
        <f t="shared" si="392"/>
        <v>1.0155343364197529</v>
      </c>
      <c r="AL140" s="21">
        <f t="shared" si="392"/>
        <v>0.8537786136831278</v>
      </c>
      <c r="AM140" s="21">
        <f t="shared" si="392"/>
        <v>0.71898217806927289</v>
      </c>
      <c r="AN140" s="21">
        <f t="shared" si="392"/>
        <v>0.60665181505772736</v>
      </c>
      <c r="AO140" s="21">
        <f t="shared" si="392"/>
        <v>0.5130431792147726</v>
      </c>
      <c r="AP140" s="21">
        <f t="shared" si="392"/>
        <v>0.43503598267897764</v>
      </c>
      <c r="AQ140" s="5"/>
      <c r="AR140" s="163"/>
      <c r="AS140" s="163"/>
      <c r="AT140" s="20" t="s">
        <v>57</v>
      </c>
      <c r="AU140" s="21">
        <f>10*AU137</f>
        <v>2.0575000000000001</v>
      </c>
      <c r="AV140" s="21">
        <f t="shared" ref="AV140:BD140" si="393">10*AV137</f>
        <v>1.7220833333333334</v>
      </c>
      <c r="AW140" s="21">
        <f t="shared" si="393"/>
        <v>1.4425694444444441</v>
      </c>
      <c r="AX140" s="21">
        <f t="shared" si="393"/>
        <v>1.2096412037037039</v>
      </c>
      <c r="AY140" s="21">
        <f t="shared" si="393"/>
        <v>1.0155343364197529</v>
      </c>
      <c r="AZ140" s="21">
        <f t="shared" si="393"/>
        <v>0.8537786136831278</v>
      </c>
      <c r="BA140" s="21">
        <f t="shared" si="393"/>
        <v>0.71898217806927289</v>
      </c>
      <c r="BB140" s="21">
        <f t="shared" si="393"/>
        <v>0.60665181505772736</v>
      </c>
      <c r="BC140" s="21">
        <f t="shared" si="393"/>
        <v>0.5130431792147726</v>
      </c>
      <c r="BD140" s="21">
        <f t="shared" si="393"/>
        <v>0.43503598267897764</v>
      </c>
      <c r="BE140" s="5"/>
      <c r="BF140" s="163"/>
      <c r="BG140" s="163"/>
      <c r="BH140" s="20" t="s">
        <v>57</v>
      </c>
      <c r="BI140" s="21">
        <f>10*BI137</f>
        <v>2.0575000000000001</v>
      </c>
      <c r="BJ140" s="21">
        <f t="shared" ref="BJ140:BR140" si="394">10*BJ137</f>
        <v>1.7220833333333334</v>
      </c>
      <c r="BK140" s="21">
        <f t="shared" si="394"/>
        <v>1.4425694444444441</v>
      </c>
      <c r="BL140" s="21">
        <f t="shared" si="394"/>
        <v>1.2096412037037039</v>
      </c>
      <c r="BM140" s="21">
        <f t="shared" si="394"/>
        <v>1.0155343364197529</v>
      </c>
      <c r="BN140" s="21">
        <f t="shared" si="394"/>
        <v>0.8537786136831278</v>
      </c>
      <c r="BO140" s="21">
        <f t="shared" si="394"/>
        <v>0.71898217806927289</v>
      </c>
      <c r="BP140" s="21">
        <f t="shared" si="394"/>
        <v>0.60665181505772736</v>
      </c>
      <c r="BQ140" s="21">
        <f t="shared" si="394"/>
        <v>0.5130431792147726</v>
      </c>
      <c r="BR140" s="21">
        <f t="shared" si="394"/>
        <v>0.43503598267897764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0.8075</v>
      </c>
      <c r="F141" s="21">
        <f>10*F139</f>
        <v>1.4879166666666668</v>
      </c>
      <c r="G141" s="21">
        <f>10*G139</f>
        <v>2.0624305555555553</v>
      </c>
      <c r="H141" s="21">
        <f t="shared" ref="H141:N141" si="395">10*H139</f>
        <v>2.5486921296296297</v>
      </c>
      <c r="I141" s="21">
        <f t="shared" si="395"/>
        <v>2.9614101080246913</v>
      </c>
      <c r="J141" s="21">
        <f t="shared" si="395"/>
        <v>3.3128417566872432</v>
      </c>
      <c r="K141" s="21">
        <f t="shared" si="395"/>
        <v>3.6132014639060364</v>
      </c>
      <c r="L141" s="21">
        <f t="shared" si="395"/>
        <v>3.871001219921697</v>
      </c>
      <c r="M141" s="21">
        <f t="shared" si="395"/>
        <v>4.0933343499347465</v>
      </c>
      <c r="N141" s="21">
        <f t="shared" si="395"/>
        <v>4.2861119582789549</v>
      </c>
      <c r="P141" s="163"/>
      <c r="Q141" s="163"/>
      <c r="R141" s="20" t="s">
        <v>58</v>
      </c>
      <c r="S141" s="21">
        <f>10*S139</f>
        <v>0.8075</v>
      </c>
      <c r="T141" s="21">
        <f>10*T139</f>
        <v>1.4879166666666668</v>
      </c>
      <c r="U141" s="21">
        <f>10*U139</f>
        <v>2.0624305555555553</v>
      </c>
      <c r="V141" s="21">
        <f t="shared" ref="V141:AB141" si="396">10*V139</f>
        <v>2.5486921296296297</v>
      </c>
      <c r="W141" s="21">
        <f t="shared" si="396"/>
        <v>2.9614101080246913</v>
      </c>
      <c r="X141" s="21">
        <f t="shared" si="396"/>
        <v>3.3128417566872432</v>
      </c>
      <c r="Y141" s="21">
        <f t="shared" si="396"/>
        <v>3.6132014639060364</v>
      </c>
      <c r="Z141" s="21">
        <f t="shared" si="396"/>
        <v>3.871001219921697</v>
      </c>
      <c r="AA141" s="21">
        <f t="shared" si="396"/>
        <v>4.0933343499347465</v>
      </c>
      <c r="AB141" s="21">
        <f t="shared" si="396"/>
        <v>4.2861119582789549</v>
      </c>
      <c r="AC141" s="5"/>
      <c r="AD141" s="163"/>
      <c r="AE141" s="163"/>
      <c r="AF141" s="20" t="s">
        <v>58</v>
      </c>
      <c r="AG141" s="21">
        <f>10*AG139</f>
        <v>0.8075</v>
      </c>
      <c r="AH141" s="21">
        <f>10*AH139</f>
        <v>1.4879166666666668</v>
      </c>
      <c r="AI141" s="21">
        <f>10*AI139</f>
        <v>2.0624305555555553</v>
      </c>
      <c r="AJ141" s="21">
        <f t="shared" ref="AJ141:AP141" si="397">10*AJ139</f>
        <v>2.5486921296296297</v>
      </c>
      <c r="AK141" s="21">
        <f t="shared" si="397"/>
        <v>2.9614101080246913</v>
      </c>
      <c r="AL141" s="21">
        <f t="shared" si="397"/>
        <v>3.3128417566872432</v>
      </c>
      <c r="AM141" s="21">
        <f t="shared" si="397"/>
        <v>3.6132014639060364</v>
      </c>
      <c r="AN141" s="21">
        <f t="shared" si="397"/>
        <v>3.871001219921697</v>
      </c>
      <c r="AO141" s="21">
        <f t="shared" si="397"/>
        <v>4.0933343499347465</v>
      </c>
      <c r="AP141" s="21">
        <f t="shared" si="397"/>
        <v>4.2861119582789549</v>
      </c>
      <c r="AQ141" s="5"/>
      <c r="AR141" s="163"/>
      <c r="AS141" s="163"/>
      <c r="AT141" s="20" t="s">
        <v>58</v>
      </c>
      <c r="AU141" s="21">
        <f>10*AU139</f>
        <v>0.8075</v>
      </c>
      <c r="AV141" s="21">
        <f>10*AV139</f>
        <v>1.4879166666666668</v>
      </c>
      <c r="AW141" s="21">
        <f>10*AW139</f>
        <v>2.0624305555555553</v>
      </c>
      <c r="AX141" s="21">
        <f t="shared" ref="AX141:BD141" si="398">10*AX139</f>
        <v>2.5486921296296297</v>
      </c>
      <c r="AY141" s="21">
        <f t="shared" si="398"/>
        <v>2.9614101080246913</v>
      </c>
      <c r="AZ141" s="21">
        <f t="shared" si="398"/>
        <v>3.3128417566872432</v>
      </c>
      <c r="BA141" s="21">
        <f t="shared" si="398"/>
        <v>3.6132014639060364</v>
      </c>
      <c r="BB141" s="21">
        <f t="shared" si="398"/>
        <v>3.871001219921697</v>
      </c>
      <c r="BC141" s="21">
        <f t="shared" si="398"/>
        <v>4.0933343499347465</v>
      </c>
      <c r="BD141" s="21">
        <f t="shared" si="398"/>
        <v>4.2861119582789549</v>
      </c>
      <c r="BE141" s="5"/>
      <c r="BF141" s="163"/>
      <c r="BG141" s="163"/>
      <c r="BH141" s="20" t="s">
        <v>58</v>
      </c>
      <c r="BI141" s="21">
        <f>10*BI139</f>
        <v>0.8075</v>
      </c>
      <c r="BJ141" s="21">
        <f>10*BJ139</f>
        <v>1.4879166666666668</v>
      </c>
      <c r="BK141" s="21">
        <f>10*BK139</f>
        <v>2.0624305555555553</v>
      </c>
      <c r="BL141" s="21">
        <f t="shared" ref="BL141:BR141" si="399">10*BL139</f>
        <v>2.5486921296296297</v>
      </c>
      <c r="BM141" s="21">
        <f t="shared" si="399"/>
        <v>2.9614101080246913</v>
      </c>
      <c r="BN141" s="21">
        <f t="shared" si="399"/>
        <v>3.3128417566872432</v>
      </c>
      <c r="BO141" s="21">
        <f t="shared" si="399"/>
        <v>3.6132014639060364</v>
      </c>
      <c r="BP141" s="21">
        <f t="shared" si="399"/>
        <v>3.871001219921697</v>
      </c>
      <c r="BQ141" s="21">
        <f t="shared" si="399"/>
        <v>4.0933343499347465</v>
      </c>
      <c r="BR141" s="21">
        <f t="shared" si="399"/>
        <v>4.2861119582789549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0.24690000000000001</v>
      </c>
      <c r="F142" s="17">
        <f t="shared" ref="F142:N142" si="400">F101+F114+F129</f>
        <v>0.24798000000000003</v>
      </c>
      <c r="G142" s="17">
        <f t="shared" si="400"/>
        <v>0.24927599999999997</v>
      </c>
      <c r="H142" s="17">
        <f t="shared" si="400"/>
        <v>0.25083120000000003</v>
      </c>
      <c r="I142" s="17">
        <f t="shared" si="400"/>
        <v>0.25269743999999994</v>
      </c>
      <c r="J142" s="17">
        <f t="shared" si="400"/>
        <v>0.25493692800000012</v>
      </c>
      <c r="K142" s="17">
        <f t="shared" si="400"/>
        <v>0.25762431359999993</v>
      </c>
      <c r="L142" s="17">
        <f t="shared" si="400"/>
        <v>0.26084917631999993</v>
      </c>
      <c r="M142" s="17">
        <f t="shared" si="400"/>
        <v>0.2647190115839998</v>
      </c>
      <c r="N142" s="17">
        <f t="shared" si="400"/>
        <v>0.26936281390080008</v>
      </c>
      <c r="P142" s="163"/>
      <c r="Q142" s="171" t="s">
        <v>45</v>
      </c>
      <c r="R142" s="16" t="s">
        <v>55</v>
      </c>
      <c r="S142" s="17">
        <f>S101+S114+S129</f>
        <v>0.24690000000000001</v>
      </c>
      <c r="T142" s="17">
        <f t="shared" ref="T142:AB142" si="401">T101+T114+T129</f>
        <v>0.24798000000000003</v>
      </c>
      <c r="U142" s="17">
        <f t="shared" si="401"/>
        <v>0.24927599999999997</v>
      </c>
      <c r="V142" s="17">
        <f t="shared" si="401"/>
        <v>0.25083120000000003</v>
      </c>
      <c r="W142" s="17">
        <f t="shared" si="401"/>
        <v>0.25269743999999994</v>
      </c>
      <c r="X142" s="17">
        <f t="shared" si="401"/>
        <v>0.25493692800000012</v>
      </c>
      <c r="Y142" s="17">
        <f t="shared" si="401"/>
        <v>0.25762431359999993</v>
      </c>
      <c r="Z142" s="17">
        <f t="shared" si="401"/>
        <v>0.26084917631999993</v>
      </c>
      <c r="AA142" s="17">
        <f t="shared" si="401"/>
        <v>0.2647190115839998</v>
      </c>
      <c r="AB142" s="17">
        <f t="shared" si="401"/>
        <v>0.26936281390080008</v>
      </c>
      <c r="AC142" s="5"/>
      <c r="AD142" s="163"/>
      <c r="AE142" s="171" t="s">
        <v>45</v>
      </c>
      <c r="AF142" s="16" t="s">
        <v>55</v>
      </c>
      <c r="AG142" s="17">
        <f>AG101+AG114+AG129</f>
        <v>0.24690000000000001</v>
      </c>
      <c r="AH142" s="17">
        <f t="shared" ref="AH142:AP142" si="402">AH101+AH114+AH129</f>
        <v>0.24798000000000003</v>
      </c>
      <c r="AI142" s="17">
        <f t="shared" si="402"/>
        <v>0.24927599999999997</v>
      </c>
      <c r="AJ142" s="17">
        <f t="shared" si="402"/>
        <v>0.25083120000000003</v>
      </c>
      <c r="AK142" s="17">
        <f t="shared" si="402"/>
        <v>0.25269743999999994</v>
      </c>
      <c r="AL142" s="17">
        <f t="shared" si="402"/>
        <v>0.25493692800000012</v>
      </c>
      <c r="AM142" s="17">
        <f t="shared" si="402"/>
        <v>0.25762431359999993</v>
      </c>
      <c r="AN142" s="17">
        <f t="shared" si="402"/>
        <v>0.26084917631999993</v>
      </c>
      <c r="AO142" s="17">
        <f t="shared" si="402"/>
        <v>0.2647190115839998</v>
      </c>
      <c r="AP142" s="17">
        <f t="shared" si="402"/>
        <v>0.26936281390080008</v>
      </c>
      <c r="AQ142" s="5"/>
      <c r="AR142" s="163"/>
      <c r="AS142" s="171" t="s">
        <v>45</v>
      </c>
      <c r="AT142" s="16" t="s">
        <v>55</v>
      </c>
      <c r="AU142" s="17">
        <f>AU101+AU114+AU129</f>
        <v>0.24690000000000001</v>
      </c>
      <c r="AV142" s="17">
        <f t="shared" ref="AV142:BD142" si="403">AV101+AV114+AV129</f>
        <v>0.24798000000000003</v>
      </c>
      <c r="AW142" s="17">
        <f t="shared" si="403"/>
        <v>0.24927599999999997</v>
      </c>
      <c r="AX142" s="17">
        <f t="shared" si="403"/>
        <v>0.25083120000000003</v>
      </c>
      <c r="AY142" s="17">
        <f t="shared" si="403"/>
        <v>0.25269743999999994</v>
      </c>
      <c r="AZ142" s="17">
        <f t="shared" si="403"/>
        <v>0.25493692800000012</v>
      </c>
      <c r="BA142" s="17">
        <f t="shared" si="403"/>
        <v>0.25762431359999993</v>
      </c>
      <c r="BB142" s="17">
        <f t="shared" si="403"/>
        <v>0.26084917631999993</v>
      </c>
      <c r="BC142" s="17">
        <f t="shared" si="403"/>
        <v>0.2647190115839998</v>
      </c>
      <c r="BD142" s="17">
        <f t="shared" si="403"/>
        <v>0.26936281390080008</v>
      </c>
      <c r="BE142" s="5"/>
      <c r="BF142" s="163"/>
      <c r="BG142" s="171" t="s">
        <v>45</v>
      </c>
      <c r="BH142" s="16" t="s">
        <v>55</v>
      </c>
      <c r="BI142" s="17">
        <f>BI101+BI114+BI129</f>
        <v>0.24690000000000001</v>
      </c>
      <c r="BJ142" s="17">
        <f t="shared" ref="BJ142:BR142" si="404">BJ101+BJ114+BJ129</f>
        <v>0.24798000000000003</v>
      </c>
      <c r="BK142" s="17">
        <f t="shared" si="404"/>
        <v>0.24927599999999997</v>
      </c>
      <c r="BL142" s="17">
        <f t="shared" si="404"/>
        <v>0.25083120000000003</v>
      </c>
      <c r="BM142" s="17">
        <f t="shared" si="404"/>
        <v>0.25269743999999994</v>
      </c>
      <c r="BN142" s="17">
        <f t="shared" si="404"/>
        <v>0.25493692800000012</v>
      </c>
      <c r="BO142" s="17">
        <f t="shared" si="404"/>
        <v>0.25762431359999993</v>
      </c>
      <c r="BP142" s="17">
        <f t="shared" si="404"/>
        <v>0.26084917631999993</v>
      </c>
      <c r="BQ142" s="17">
        <f t="shared" si="404"/>
        <v>0.2647190115839998</v>
      </c>
      <c r="BR142" s="17">
        <f t="shared" si="404"/>
        <v>0.26936281390080008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0.24953692800000002</v>
      </c>
      <c r="J143" s="18"/>
      <c r="K143" s="18"/>
      <c r="L143" s="18"/>
      <c r="M143" s="18"/>
      <c r="N143" s="18">
        <f>SUM(E142:N142)/10</f>
        <v>0.25551768834048005</v>
      </c>
      <c r="P143" s="163"/>
      <c r="Q143" s="165"/>
      <c r="R143" s="16" t="s">
        <v>56</v>
      </c>
      <c r="S143" s="17"/>
      <c r="T143" s="17"/>
      <c r="U143" s="17"/>
      <c r="V143" s="17"/>
      <c r="W143" s="18">
        <f>SUM(S142:W142)/5</f>
        <v>0.24953692800000002</v>
      </c>
      <c r="X143" s="18"/>
      <c r="Y143" s="18"/>
      <c r="Z143" s="18"/>
      <c r="AA143" s="18"/>
      <c r="AB143" s="18">
        <f>SUM(S142:AB142)/10</f>
        <v>0.25551768834048005</v>
      </c>
      <c r="AC143" s="5"/>
      <c r="AD143" s="163"/>
      <c r="AE143" s="165"/>
      <c r="AF143" s="16" t="s">
        <v>56</v>
      </c>
      <c r="AG143" s="17"/>
      <c r="AH143" s="17"/>
      <c r="AI143" s="17"/>
      <c r="AJ143" s="17"/>
      <c r="AK143" s="18">
        <f>SUM(AG142:AK142)/5</f>
        <v>0.24953692800000002</v>
      </c>
      <c r="AL143" s="18"/>
      <c r="AM143" s="18"/>
      <c r="AN143" s="18"/>
      <c r="AO143" s="18"/>
      <c r="AP143" s="18">
        <f>SUM(AG142:AP142)/10</f>
        <v>0.25551768834048005</v>
      </c>
      <c r="AQ143" s="5"/>
      <c r="AR143" s="163"/>
      <c r="AS143" s="165"/>
      <c r="AT143" s="16" t="s">
        <v>56</v>
      </c>
      <c r="AU143" s="17"/>
      <c r="AV143" s="17"/>
      <c r="AW143" s="17"/>
      <c r="AX143" s="17"/>
      <c r="AY143" s="18">
        <f>SUM(AU142:AY142)/5</f>
        <v>0.24953692800000002</v>
      </c>
      <c r="AZ143" s="18"/>
      <c r="BA143" s="18"/>
      <c r="BB143" s="18"/>
      <c r="BC143" s="18"/>
      <c r="BD143" s="18">
        <f>SUM(AU142:BD142)/10</f>
        <v>0.25551768834048005</v>
      </c>
      <c r="BE143" s="5"/>
      <c r="BF143" s="163"/>
      <c r="BG143" s="165"/>
      <c r="BH143" s="16" t="s">
        <v>56</v>
      </c>
      <c r="BI143" s="17"/>
      <c r="BJ143" s="17"/>
      <c r="BK143" s="17"/>
      <c r="BL143" s="17"/>
      <c r="BM143" s="18">
        <f>SUM(BI142:BM142)/5</f>
        <v>0.24953692800000002</v>
      </c>
      <c r="BN143" s="18"/>
      <c r="BO143" s="18"/>
      <c r="BP143" s="18"/>
      <c r="BQ143" s="18"/>
      <c r="BR143" s="18">
        <f>SUM(BI142:BR142)/10</f>
        <v>0.25551768834048005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405">E140*E$16</f>
        <v>246900</v>
      </c>
      <c r="F144" s="23">
        <f t="shared" si="405"/>
        <v>247980</v>
      </c>
      <c r="G144" s="23">
        <f t="shared" si="405"/>
        <v>249275.99999999994</v>
      </c>
      <c r="H144" s="23">
        <f t="shared" si="405"/>
        <v>250831.20000000004</v>
      </c>
      <c r="I144" s="23">
        <f t="shared" si="405"/>
        <v>252697.43999999994</v>
      </c>
      <c r="J144" s="23">
        <f t="shared" si="405"/>
        <v>254936.92800000007</v>
      </c>
      <c r="K144" s="23">
        <f t="shared" si="405"/>
        <v>257624.31359999999</v>
      </c>
      <c r="L144" s="23">
        <f t="shared" si="405"/>
        <v>260849.17631999994</v>
      </c>
      <c r="M144" s="23">
        <f t="shared" si="405"/>
        <v>264719.01158399985</v>
      </c>
      <c r="N144" s="23">
        <f t="shared" si="405"/>
        <v>269362.81390080013</v>
      </c>
      <c r="P144" s="163"/>
      <c r="Q144" s="163"/>
      <c r="R144" s="20" t="s">
        <v>57</v>
      </c>
      <c r="S144" s="23">
        <f t="shared" ref="S144:AB144" si="406">S140*S$16</f>
        <v>246900</v>
      </c>
      <c r="T144" s="23">
        <f t="shared" si="406"/>
        <v>247980</v>
      </c>
      <c r="U144" s="23">
        <f t="shared" si="406"/>
        <v>249275.99999999994</v>
      </c>
      <c r="V144" s="23">
        <f t="shared" si="406"/>
        <v>250831.20000000004</v>
      </c>
      <c r="W144" s="23">
        <f t="shared" si="406"/>
        <v>252697.43999999994</v>
      </c>
      <c r="X144" s="23">
        <f t="shared" si="406"/>
        <v>254936.92800000007</v>
      </c>
      <c r="Y144" s="23">
        <f t="shared" si="406"/>
        <v>257624.31359999999</v>
      </c>
      <c r="Z144" s="23">
        <f t="shared" si="406"/>
        <v>260849.17631999994</v>
      </c>
      <c r="AA144" s="23">
        <f t="shared" si="406"/>
        <v>264719.01158399985</v>
      </c>
      <c r="AB144" s="23">
        <f t="shared" si="406"/>
        <v>269362.81390080013</v>
      </c>
      <c r="AC144" s="5"/>
      <c r="AD144" s="163"/>
      <c r="AE144" s="163"/>
      <c r="AF144" s="20" t="s">
        <v>57</v>
      </c>
      <c r="AG144" s="23">
        <f t="shared" ref="AG144:AP144" si="407">AG140*AG$16</f>
        <v>246900</v>
      </c>
      <c r="AH144" s="23">
        <f t="shared" si="407"/>
        <v>247980</v>
      </c>
      <c r="AI144" s="23">
        <f t="shared" si="407"/>
        <v>249275.99999999994</v>
      </c>
      <c r="AJ144" s="23">
        <f t="shared" si="407"/>
        <v>250831.20000000004</v>
      </c>
      <c r="AK144" s="23">
        <f t="shared" si="407"/>
        <v>252697.43999999994</v>
      </c>
      <c r="AL144" s="23">
        <f t="shared" si="407"/>
        <v>254936.92800000007</v>
      </c>
      <c r="AM144" s="23">
        <f t="shared" si="407"/>
        <v>257624.31359999999</v>
      </c>
      <c r="AN144" s="23">
        <f t="shared" si="407"/>
        <v>260849.17631999994</v>
      </c>
      <c r="AO144" s="23">
        <f t="shared" si="407"/>
        <v>264719.01158399985</v>
      </c>
      <c r="AP144" s="23">
        <f t="shared" si="407"/>
        <v>269362.81390080013</v>
      </c>
      <c r="AQ144" s="5"/>
      <c r="AR144" s="163"/>
      <c r="AS144" s="163"/>
      <c r="AT144" s="20" t="s">
        <v>57</v>
      </c>
      <c r="AU144" s="23">
        <f t="shared" ref="AU144:BD144" si="408">AU140*AU$16</f>
        <v>246900</v>
      </c>
      <c r="AV144" s="23">
        <f t="shared" si="408"/>
        <v>247980</v>
      </c>
      <c r="AW144" s="23">
        <f t="shared" si="408"/>
        <v>249275.99999999994</v>
      </c>
      <c r="AX144" s="23">
        <f t="shared" si="408"/>
        <v>250831.20000000004</v>
      </c>
      <c r="AY144" s="23">
        <f t="shared" si="408"/>
        <v>252697.43999999994</v>
      </c>
      <c r="AZ144" s="23">
        <f t="shared" si="408"/>
        <v>254936.92800000007</v>
      </c>
      <c r="BA144" s="23">
        <f t="shared" si="408"/>
        <v>257624.31359999999</v>
      </c>
      <c r="BB144" s="23">
        <f t="shared" si="408"/>
        <v>260849.17631999994</v>
      </c>
      <c r="BC144" s="23">
        <f t="shared" si="408"/>
        <v>264719.01158399985</v>
      </c>
      <c r="BD144" s="23">
        <f t="shared" si="408"/>
        <v>269362.81390080013</v>
      </c>
      <c r="BE144" s="5"/>
      <c r="BF144" s="163"/>
      <c r="BG144" s="163"/>
      <c r="BH144" s="20" t="s">
        <v>57</v>
      </c>
      <c r="BI144" s="23">
        <f t="shared" ref="BI144:BR144" si="409">BI140*BI$16</f>
        <v>246900</v>
      </c>
      <c r="BJ144" s="23">
        <f t="shared" si="409"/>
        <v>247980</v>
      </c>
      <c r="BK144" s="23">
        <f t="shared" si="409"/>
        <v>249275.99999999994</v>
      </c>
      <c r="BL144" s="23">
        <f t="shared" si="409"/>
        <v>250831.20000000004</v>
      </c>
      <c r="BM144" s="23">
        <f t="shared" si="409"/>
        <v>252697.43999999994</v>
      </c>
      <c r="BN144" s="23">
        <f t="shared" si="409"/>
        <v>254936.92800000007</v>
      </c>
      <c r="BO144" s="23">
        <f t="shared" si="409"/>
        <v>257624.31359999999</v>
      </c>
      <c r="BP144" s="23">
        <f t="shared" si="409"/>
        <v>260849.17631999994</v>
      </c>
      <c r="BQ144" s="23">
        <f t="shared" si="409"/>
        <v>264719.01158399985</v>
      </c>
      <c r="BR144" s="23">
        <f t="shared" si="409"/>
        <v>269362.81390080013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249536.92800000001</v>
      </c>
      <c r="J145" s="23"/>
      <c r="K145" s="23"/>
      <c r="L145" s="23"/>
      <c r="M145" s="23"/>
      <c r="N145" s="23">
        <f>SUM(E144:N144)/10</f>
        <v>255517.68834047997</v>
      </c>
      <c r="P145" s="163"/>
      <c r="Q145" s="163"/>
      <c r="R145" s="20" t="s">
        <v>59</v>
      </c>
      <c r="S145" s="22"/>
      <c r="T145" s="22"/>
      <c r="U145" s="22"/>
      <c r="V145" s="22"/>
      <c r="W145" s="23">
        <f>SUM(S144:W144)/5</f>
        <v>249536.92800000001</v>
      </c>
      <c r="X145" s="23"/>
      <c r="Y145" s="23"/>
      <c r="Z145" s="23"/>
      <c r="AA145" s="23"/>
      <c r="AB145" s="23">
        <f>SUM(S144:AB144)/10</f>
        <v>255517.68834047997</v>
      </c>
      <c r="AC145" s="5"/>
      <c r="AD145" s="163"/>
      <c r="AE145" s="163"/>
      <c r="AF145" s="20" t="s">
        <v>59</v>
      </c>
      <c r="AG145" s="22"/>
      <c r="AH145" s="22"/>
      <c r="AI145" s="22"/>
      <c r="AJ145" s="22"/>
      <c r="AK145" s="23">
        <f>SUM(AG144:AK144)/5</f>
        <v>249536.92800000001</v>
      </c>
      <c r="AL145" s="23"/>
      <c r="AM145" s="23"/>
      <c r="AN145" s="23"/>
      <c r="AO145" s="23"/>
      <c r="AP145" s="23">
        <f>SUM(AG144:AP144)/10</f>
        <v>255517.68834047997</v>
      </c>
      <c r="AQ145" s="5"/>
      <c r="AR145" s="163"/>
      <c r="AS145" s="163"/>
      <c r="AT145" s="20" t="s">
        <v>59</v>
      </c>
      <c r="AU145" s="22"/>
      <c r="AV145" s="22"/>
      <c r="AW145" s="22"/>
      <c r="AX145" s="22"/>
      <c r="AY145" s="23">
        <f>SUM(AU144:AY144)/5</f>
        <v>249536.92800000001</v>
      </c>
      <c r="AZ145" s="23"/>
      <c r="BA145" s="23"/>
      <c r="BB145" s="23"/>
      <c r="BC145" s="23"/>
      <c r="BD145" s="23">
        <f>SUM(AU144:BD144)/10</f>
        <v>255517.68834047997</v>
      </c>
      <c r="BE145" s="5"/>
      <c r="BF145" s="163"/>
      <c r="BG145" s="163"/>
      <c r="BH145" s="20" t="s">
        <v>59</v>
      </c>
      <c r="BI145" s="22"/>
      <c r="BJ145" s="22"/>
      <c r="BK145" s="22"/>
      <c r="BL145" s="22"/>
      <c r="BM145" s="23">
        <f>SUM(BI144:BM144)/5</f>
        <v>249536.92800000001</v>
      </c>
      <c r="BN145" s="23"/>
      <c r="BO145" s="23"/>
      <c r="BP145" s="23"/>
      <c r="BQ145" s="23"/>
      <c r="BR145" s="23">
        <f>SUM(BI144:BR144)/10</f>
        <v>255517.68834047997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246900</v>
      </c>
      <c r="F146" s="22">
        <f t="shared" ref="F146:N146" si="410">E146+F144</f>
        <v>494880</v>
      </c>
      <c r="G146" s="22">
        <f t="shared" si="410"/>
        <v>744156</v>
      </c>
      <c r="H146" s="22">
        <f t="shared" si="410"/>
        <v>994987.20000000007</v>
      </c>
      <c r="I146" s="22">
        <f t="shared" si="410"/>
        <v>1247684.6400000001</v>
      </c>
      <c r="J146" s="22">
        <f t="shared" si="410"/>
        <v>1502621.5680000002</v>
      </c>
      <c r="K146" s="22">
        <f t="shared" si="410"/>
        <v>1760245.8816000002</v>
      </c>
      <c r="L146" s="22">
        <f t="shared" si="410"/>
        <v>2021095.0579200001</v>
      </c>
      <c r="M146" s="22">
        <f t="shared" si="410"/>
        <v>2285814.0695039998</v>
      </c>
      <c r="N146" s="22">
        <f t="shared" si="410"/>
        <v>2555176.8834047997</v>
      </c>
      <c r="P146" s="163"/>
      <c r="Q146" s="163"/>
      <c r="R146" s="20" t="s">
        <v>58</v>
      </c>
      <c r="S146" s="22">
        <f>S144</f>
        <v>246900</v>
      </c>
      <c r="T146" s="22">
        <f t="shared" ref="T146:AB146" si="411">S146+T144</f>
        <v>494880</v>
      </c>
      <c r="U146" s="22">
        <f t="shared" si="411"/>
        <v>744156</v>
      </c>
      <c r="V146" s="22">
        <f t="shared" si="411"/>
        <v>994987.20000000007</v>
      </c>
      <c r="W146" s="22">
        <f t="shared" si="411"/>
        <v>1247684.6400000001</v>
      </c>
      <c r="X146" s="22">
        <f t="shared" si="411"/>
        <v>1502621.5680000002</v>
      </c>
      <c r="Y146" s="22">
        <f t="shared" si="411"/>
        <v>1760245.8816000002</v>
      </c>
      <c r="Z146" s="22">
        <f t="shared" si="411"/>
        <v>2021095.0579200001</v>
      </c>
      <c r="AA146" s="22">
        <f t="shared" si="411"/>
        <v>2285814.0695039998</v>
      </c>
      <c r="AB146" s="22">
        <f t="shared" si="411"/>
        <v>2555176.8834047997</v>
      </c>
      <c r="AC146" s="5"/>
      <c r="AD146" s="163"/>
      <c r="AE146" s="163"/>
      <c r="AF146" s="20" t="s">
        <v>58</v>
      </c>
      <c r="AG146" s="22">
        <f>AG144</f>
        <v>246900</v>
      </c>
      <c r="AH146" s="22">
        <f t="shared" ref="AH146:AP146" si="412">AG146+AH144</f>
        <v>494880</v>
      </c>
      <c r="AI146" s="22">
        <f t="shared" si="412"/>
        <v>744156</v>
      </c>
      <c r="AJ146" s="22">
        <f t="shared" si="412"/>
        <v>994987.20000000007</v>
      </c>
      <c r="AK146" s="22">
        <f t="shared" si="412"/>
        <v>1247684.6400000001</v>
      </c>
      <c r="AL146" s="22">
        <f t="shared" si="412"/>
        <v>1502621.5680000002</v>
      </c>
      <c r="AM146" s="22">
        <f t="shared" si="412"/>
        <v>1760245.8816000002</v>
      </c>
      <c r="AN146" s="22">
        <f t="shared" si="412"/>
        <v>2021095.0579200001</v>
      </c>
      <c r="AO146" s="22">
        <f t="shared" si="412"/>
        <v>2285814.0695039998</v>
      </c>
      <c r="AP146" s="22">
        <f t="shared" si="412"/>
        <v>2555176.8834047997</v>
      </c>
      <c r="AQ146" s="5"/>
      <c r="AR146" s="163"/>
      <c r="AS146" s="163"/>
      <c r="AT146" s="20" t="s">
        <v>58</v>
      </c>
      <c r="AU146" s="22">
        <f>AU144</f>
        <v>246900</v>
      </c>
      <c r="AV146" s="22">
        <f t="shared" ref="AV146:BD146" si="413">AU146+AV144</f>
        <v>494880</v>
      </c>
      <c r="AW146" s="22">
        <f t="shared" si="413"/>
        <v>744156</v>
      </c>
      <c r="AX146" s="22">
        <f t="shared" si="413"/>
        <v>994987.20000000007</v>
      </c>
      <c r="AY146" s="22">
        <f t="shared" si="413"/>
        <v>1247684.6400000001</v>
      </c>
      <c r="AZ146" s="22">
        <f t="shared" si="413"/>
        <v>1502621.5680000002</v>
      </c>
      <c r="BA146" s="22">
        <f t="shared" si="413"/>
        <v>1760245.8816000002</v>
      </c>
      <c r="BB146" s="22">
        <f t="shared" si="413"/>
        <v>2021095.0579200001</v>
      </c>
      <c r="BC146" s="22">
        <f t="shared" si="413"/>
        <v>2285814.0695039998</v>
      </c>
      <c r="BD146" s="22">
        <f t="shared" si="413"/>
        <v>2555176.8834047997</v>
      </c>
      <c r="BE146" s="5"/>
      <c r="BF146" s="163"/>
      <c r="BG146" s="163"/>
      <c r="BH146" s="20" t="s">
        <v>58</v>
      </c>
      <c r="BI146" s="22">
        <f>BI144</f>
        <v>246900</v>
      </c>
      <c r="BJ146" s="22">
        <f t="shared" ref="BJ146:BR146" si="414">BI146+BJ144</f>
        <v>494880</v>
      </c>
      <c r="BK146" s="22">
        <f t="shared" si="414"/>
        <v>744156</v>
      </c>
      <c r="BL146" s="22">
        <f t="shared" si="414"/>
        <v>994987.20000000007</v>
      </c>
      <c r="BM146" s="22">
        <f t="shared" si="414"/>
        <v>1247684.6400000001</v>
      </c>
      <c r="BN146" s="22">
        <f t="shared" si="414"/>
        <v>1502621.5680000002</v>
      </c>
      <c r="BO146" s="22">
        <f t="shared" si="414"/>
        <v>1760245.8816000002</v>
      </c>
      <c r="BP146" s="22">
        <f t="shared" si="414"/>
        <v>2021095.0579200001</v>
      </c>
      <c r="BQ146" s="22">
        <f t="shared" si="414"/>
        <v>2285814.0695039998</v>
      </c>
      <c r="BR146" s="22">
        <f t="shared" si="414"/>
        <v>2555176.8834047997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0.24690000000000001</v>
      </c>
      <c r="F147" s="17">
        <f t="shared" ref="F147:N147" si="415">F104+F119+F132</f>
        <v>0.29736000000000007</v>
      </c>
      <c r="G147" s="17">
        <f t="shared" si="415"/>
        <v>0.35812800000000011</v>
      </c>
      <c r="H147" s="17">
        <f t="shared" si="415"/>
        <v>0.43130879999999944</v>
      </c>
      <c r="I147" s="17">
        <f t="shared" si="415"/>
        <v>0.51943680000000059</v>
      </c>
      <c r="J147" s="17">
        <f t="shared" si="415"/>
        <v>0.62556364799999842</v>
      </c>
      <c r="K147" s="17">
        <f t="shared" si="415"/>
        <v>0.75336376320000276</v>
      </c>
      <c r="L147" s="17">
        <f t="shared" si="415"/>
        <v>0.90726137856000044</v>
      </c>
      <c r="M147" s="17">
        <f t="shared" si="415"/>
        <v>1.0925834895360045</v>
      </c>
      <c r="N147" s="17">
        <f t="shared" si="415"/>
        <v>1.3157439897599883</v>
      </c>
      <c r="P147" s="163"/>
      <c r="Q147" s="171" t="s">
        <v>44</v>
      </c>
      <c r="R147" s="16" t="s">
        <v>55</v>
      </c>
      <c r="S147" s="17">
        <f>S104+S119+S132</f>
        <v>0.24690000000000001</v>
      </c>
      <c r="T147" s="17">
        <f t="shared" ref="T147:AB147" si="416">T104+T119+T132</f>
        <v>0.29736000000000007</v>
      </c>
      <c r="U147" s="17">
        <f t="shared" si="416"/>
        <v>0.35812800000000011</v>
      </c>
      <c r="V147" s="17">
        <f t="shared" si="416"/>
        <v>0.43130879999999944</v>
      </c>
      <c r="W147" s="17">
        <f t="shared" si="416"/>
        <v>0.51943680000000059</v>
      </c>
      <c r="X147" s="17">
        <f t="shared" si="416"/>
        <v>0.62556364799999842</v>
      </c>
      <c r="Y147" s="17">
        <f t="shared" si="416"/>
        <v>0.75336376320000276</v>
      </c>
      <c r="Z147" s="17">
        <f t="shared" si="416"/>
        <v>0.90726137856000044</v>
      </c>
      <c r="AA147" s="17">
        <f t="shared" si="416"/>
        <v>1.0925834895360045</v>
      </c>
      <c r="AB147" s="17">
        <f t="shared" si="416"/>
        <v>1.3157439897599883</v>
      </c>
      <c r="AC147" s="5"/>
      <c r="AD147" s="163"/>
      <c r="AE147" s="171" t="s">
        <v>44</v>
      </c>
      <c r="AF147" s="16" t="s">
        <v>55</v>
      </c>
      <c r="AG147" s="17">
        <f>AG104+AG119+AG132</f>
        <v>0.24690000000000001</v>
      </c>
      <c r="AH147" s="17">
        <f t="shared" ref="AH147:AP147" si="417">AH104+AH119+AH132</f>
        <v>0.29736000000000007</v>
      </c>
      <c r="AI147" s="17">
        <f t="shared" si="417"/>
        <v>0.35812800000000011</v>
      </c>
      <c r="AJ147" s="17">
        <f t="shared" si="417"/>
        <v>0.43130879999999944</v>
      </c>
      <c r="AK147" s="17">
        <f t="shared" si="417"/>
        <v>0.51943680000000059</v>
      </c>
      <c r="AL147" s="17">
        <f t="shared" si="417"/>
        <v>0.62556364799999842</v>
      </c>
      <c r="AM147" s="17">
        <f t="shared" si="417"/>
        <v>0.75336376320000276</v>
      </c>
      <c r="AN147" s="17">
        <f t="shared" si="417"/>
        <v>0.90726137856000044</v>
      </c>
      <c r="AO147" s="17">
        <f t="shared" si="417"/>
        <v>1.0925834895360045</v>
      </c>
      <c r="AP147" s="17">
        <f t="shared" si="417"/>
        <v>1.3157439897599883</v>
      </c>
      <c r="AQ147" s="5"/>
      <c r="AR147" s="163"/>
      <c r="AS147" s="171" t="s">
        <v>44</v>
      </c>
      <c r="AT147" s="16" t="s">
        <v>55</v>
      </c>
      <c r="AU147" s="17">
        <f>AU104+AU119+AU132</f>
        <v>0.24690000000000001</v>
      </c>
      <c r="AV147" s="17">
        <f t="shared" ref="AV147:BD147" si="418">AV104+AV119+AV132</f>
        <v>0.29736000000000007</v>
      </c>
      <c r="AW147" s="17">
        <f t="shared" si="418"/>
        <v>0.35812800000000011</v>
      </c>
      <c r="AX147" s="17">
        <f t="shared" si="418"/>
        <v>0.43130879999999944</v>
      </c>
      <c r="AY147" s="17">
        <f t="shared" si="418"/>
        <v>0.51943680000000059</v>
      </c>
      <c r="AZ147" s="17">
        <f t="shared" si="418"/>
        <v>0.62556364799999842</v>
      </c>
      <c r="BA147" s="17">
        <f t="shared" si="418"/>
        <v>0.75336376320000276</v>
      </c>
      <c r="BB147" s="17">
        <f t="shared" si="418"/>
        <v>0.90726137856000044</v>
      </c>
      <c r="BC147" s="17">
        <f t="shared" si="418"/>
        <v>1.0925834895360045</v>
      </c>
      <c r="BD147" s="17">
        <f t="shared" si="418"/>
        <v>1.3157439897599883</v>
      </c>
      <c r="BE147" s="5"/>
      <c r="BF147" s="163"/>
      <c r="BG147" s="171" t="s">
        <v>44</v>
      </c>
      <c r="BH147" s="16" t="s">
        <v>55</v>
      </c>
      <c r="BI147" s="17">
        <f>BI104+BI119+BI132</f>
        <v>0.24690000000000001</v>
      </c>
      <c r="BJ147" s="17">
        <f t="shared" ref="BJ147:BR147" si="419">BJ104+BJ119+BJ132</f>
        <v>0.29736000000000007</v>
      </c>
      <c r="BK147" s="17">
        <f t="shared" si="419"/>
        <v>0.35812800000000011</v>
      </c>
      <c r="BL147" s="17">
        <f t="shared" si="419"/>
        <v>0.43130879999999944</v>
      </c>
      <c r="BM147" s="17">
        <f t="shared" si="419"/>
        <v>0.51943680000000059</v>
      </c>
      <c r="BN147" s="17">
        <f t="shared" si="419"/>
        <v>0.62556364799999842</v>
      </c>
      <c r="BO147" s="17">
        <f t="shared" si="419"/>
        <v>0.75336376320000276</v>
      </c>
      <c r="BP147" s="17">
        <f t="shared" si="419"/>
        <v>0.90726137856000044</v>
      </c>
      <c r="BQ147" s="17">
        <f t="shared" si="419"/>
        <v>1.0925834895360045</v>
      </c>
      <c r="BR147" s="17">
        <f t="shared" si="419"/>
        <v>1.3157439897599883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0.37062672000000002</v>
      </c>
      <c r="J148" s="18"/>
      <c r="K148" s="18"/>
      <c r="L148" s="18"/>
      <c r="M148" s="18"/>
      <c r="N148" s="18">
        <f>SUM(E147:N147)/10</f>
        <v>0.65476498690559937</v>
      </c>
      <c r="O148" s="9"/>
      <c r="P148" s="163"/>
      <c r="Q148" s="165"/>
      <c r="R148" s="16" t="s">
        <v>56</v>
      </c>
      <c r="S148" s="18"/>
      <c r="T148" s="18"/>
      <c r="U148" s="18"/>
      <c r="V148" s="18"/>
      <c r="W148" s="18">
        <f>SUM(S147:W147)/5</f>
        <v>0.37062672000000002</v>
      </c>
      <c r="X148" s="18"/>
      <c r="Y148" s="18"/>
      <c r="Z148" s="18"/>
      <c r="AA148" s="18"/>
      <c r="AB148" s="18">
        <f>SUM(S147:AB147)/10</f>
        <v>0.65476498690559937</v>
      </c>
      <c r="AC148" s="9"/>
      <c r="AD148" s="163"/>
      <c r="AE148" s="165"/>
      <c r="AF148" s="16" t="s">
        <v>56</v>
      </c>
      <c r="AG148" s="18"/>
      <c r="AH148" s="18"/>
      <c r="AI148" s="18"/>
      <c r="AJ148" s="18"/>
      <c r="AK148" s="18">
        <f>SUM(AG147:AK147)/5</f>
        <v>0.37062672000000002</v>
      </c>
      <c r="AL148" s="18"/>
      <c r="AM148" s="18"/>
      <c r="AN148" s="18"/>
      <c r="AO148" s="18"/>
      <c r="AP148" s="18">
        <f>SUM(AG147:AP147)/10</f>
        <v>0.65476498690559937</v>
      </c>
      <c r="AQ148" s="9"/>
      <c r="AR148" s="163"/>
      <c r="AS148" s="165"/>
      <c r="AT148" s="16" t="s">
        <v>56</v>
      </c>
      <c r="AU148" s="18"/>
      <c r="AV148" s="18"/>
      <c r="AW148" s="18"/>
      <c r="AX148" s="18"/>
      <c r="AY148" s="18">
        <f>SUM(AU147:AY147)/5</f>
        <v>0.37062672000000002</v>
      </c>
      <c r="AZ148" s="18"/>
      <c r="BA148" s="18"/>
      <c r="BB148" s="18"/>
      <c r="BC148" s="18"/>
      <c r="BD148" s="18">
        <f>SUM(AU147:BD147)/10</f>
        <v>0.65476498690559937</v>
      </c>
      <c r="BE148" s="9"/>
      <c r="BF148" s="163"/>
      <c r="BG148" s="165"/>
      <c r="BH148" s="16" t="s">
        <v>56</v>
      </c>
      <c r="BI148" s="18"/>
      <c r="BJ148" s="18"/>
      <c r="BK148" s="18"/>
      <c r="BL148" s="18"/>
      <c r="BM148" s="18">
        <f>SUM(BI147:BM147)/5</f>
        <v>0.37062672000000002</v>
      </c>
      <c r="BN148" s="18"/>
      <c r="BO148" s="18"/>
      <c r="BP148" s="18"/>
      <c r="BQ148" s="18"/>
      <c r="BR148" s="18">
        <f>SUM(BI147:BR147)/10</f>
        <v>0.65476498690559937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96900</v>
      </c>
      <c r="F149" s="23">
        <f>F151-E151</f>
        <v>117360.00000000003</v>
      </c>
      <c r="G149" s="23">
        <f>G151-F151</f>
        <v>142127.99999999991</v>
      </c>
      <c r="H149" s="23">
        <f t="shared" ref="H149:N149" si="420">H151-G151</f>
        <v>172108.8000000001</v>
      </c>
      <c r="I149" s="23">
        <f t="shared" si="420"/>
        <v>208396.79999999993</v>
      </c>
      <c r="J149" s="23">
        <f t="shared" si="420"/>
        <v>252315.64800000028</v>
      </c>
      <c r="K149" s="23">
        <f t="shared" si="420"/>
        <v>305466.16319999995</v>
      </c>
      <c r="L149" s="23">
        <f t="shared" si="420"/>
        <v>369784.25855999999</v>
      </c>
      <c r="M149" s="23">
        <f t="shared" si="420"/>
        <v>447610.94553599949</v>
      </c>
      <c r="N149" s="23">
        <f t="shared" si="420"/>
        <v>541776.93695999961</v>
      </c>
      <c r="P149" s="163"/>
      <c r="Q149" s="163"/>
      <c r="R149" s="20" t="s">
        <v>57</v>
      </c>
      <c r="S149" s="23">
        <f>S151</f>
        <v>96900</v>
      </c>
      <c r="T149" s="23">
        <f>T151-S151</f>
        <v>117360.00000000003</v>
      </c>
      <c r="U149" s="23">
        <f>U151-T151</f>
        <v>142127.99999999991</v>
      </c>
      <c r="V149" s="23">
        <f t="shared" ref="V149:AB149" si="421">V151-U151</f>
        <v>172108.8000000001</v>
      </c>
      <c r="W149" s="23">
        <f t="shared" si="421"/>
        <v>208396.79999999993</v>
      </c>
      <c r="X149" s="23">
        <f t="shared" si="421"/>
        <v>252315.64800000028</v>
      </c>
      <c r="Y149" s="23">
        <f t="shared" si="421"/>
        <v>305466.16319999995</v>
      </c>
      <c r="Z149" s="23">
        <f t="shared" si="421"/>
        <v>369784.25855999999</v>
      </c>
      <c r="AA149" s="23">
        <f t="shared" si="421"/>
        <v>447610.94553599949</v>
      </c>
      <c r="AB149" s="23">
        <f t="shared" si="421"/>
        <v>541776.93695999961</v>
      </c>
      <c r="AC149" s="5"/>
      <c r="AD149" s="163"/>
      <c r="AE149" s="163"/>
      <c r="AF149" s="20" t="s">
        <v>57</v>
      </c>
      <c r="AG149" s="23">
        <f>AG151</f>
        <v>96900</v>
      </c>
      <c r="AH149" s="23">
        <f>AH151-AG151</f>
        <v>117360.00000000003</v>
      </c>
      <c r="AI149" s="23">
        <f>AI151-AH151</f>
        <v>142127.99999999991</v>
      </c>
      <c r="AJ149" s="23">
        <f t="shared" ref="AJ149:AP149" si="422">AJ151-AI151</f>
        <v>172108.8000000001</v>
      </c>
      <c r="AK149" s="23">
        <f t="shared" si="422"/>
        <v>208396.79999999993</v>
      </c>
      <c r="AL149" s="23">
        <f t="shared" si="422"/>
        <v>252315.64800000028</v>
      </c>
      <c r="AM149" s="23">
        <f t="shared" si="422"/>
        <v>305466.16319999995</v>
      </c>
      <c r="AN149" s="23">
        <f t="shared" si="422"/>
        <v>369784.25855999999</v>
      </c>
      <c r="AO149" s="23">
        <f t="shared" si="422"/>
        <v>447610.94553599949</v>
      </c>
      <c r="AP149" s="23">
        <f t="shared" si="422"/>
        <v>541776.93695999961</v>
      </c>
      <c r="AQ149" s="5"/>
      <c r="AR149" s="163"/>
      <c r="AS149" s="163"/>
      <c r="AT149" s="20" t="s">
        <v>57</v>
      </c>
      <c r="AU149" s="23">
        <f>AU151</f>
        <v>96900</v>
      </c>
      <c r="AV149" s="23">
        <f>AV151-AU151</f>
        <v>117360.00000000003</v>
      </c>
      <c r="AW149" s="23">
        <f>AW151-AV151</f>
        <v>142127.99999999991</v>
      </c>
      <c r="AX149" s="23">
        <f t="shared" ref="AX149:BD149" si="423">AX151-AW151</f>
        <v>172108.8000000001</v>
      </c>
      <c r="AY149" s="23">
        <f t="shared" si="423"/>
        <v>208396.79999999993</v>
      </c>
      <c r="AZ149" s="23">
        <f t="shared" si="423"/>
        <v>252315.64800000028</v>
      </c>
      <c r="BA149" s="23">
        <f t="shared" si="423"/>
        <v>305466.16319999995</v>
      </c>
      <c r="BB149" s="23">
        <f t="shared" si="423"/>
        <v>369784.25855999999</v>
      </c>
      <c r="BC149" s="23">
        <f t="shared" si="423"/>
        <v>447610.94553599949</v>
      </c>
      <c r="BD149" s="23">
        <f t="shared" si="423"/>
        <v>541776.93695999961</v>
      </c>
      <c r="BE149" s="5"/>
      <c r="BF149" s="163"/>
      <c r="BG149" s="163"/>
      <c r="BH149" s="20" t="s">
        <v>57</v>
      </c>
      <c r="BI149" s="23">
        <f>BI151</f>
        <v>96900</v>
      </c>
      <c r="BJ149" s="23">
        <f>BJ151-BI151</f>
        <v>117360.00000000003</v>
      </c>
      <c r="BK149" s="23">
        <f>BK151-BJ151</f>
        <v>142127.99999999991</v>
      </c>
      <c r="BL149" s="23">
        <f t="shared" ref="BL149:BR149" si="424">BL151-BK151</f>
        <v>172108.8000000001</v>
      </c>
      <c r="BM149" s="23">
        <f t="shared" si="424"/>
        <v>208396.79999999993</v>
      </c>
      <c r="BN149" s="23">
        <f t="shared" si="424"/>
        <v>252315.64800000028</v>
      </c>
      <c r="BO149" s="23">
        <f t="shared" si="424"/>
        <v>305466.16319999995</v>
      </c>
      <c r="BP149" s="23">
        <f t="shared" si="424"/>
        <v>369784.25855999999</v>
      </c>
      <c r="BQ149" s="23">
        <f t="shared" si="424"/>
        <v>447610.94553599949</v>
      </c>
      <c r="BR149" s="23">
        <f t="shared" si="424"/>
        <v>541776.93695999961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147378.72</v>
      </c>
      <c r="J150" s="23"/>
      <c r="K150" s="23"/>
      <c r="L150" s="23"/>
      <c r="M150" s="23"/>
      <c r="N150" s="23">
        <f>SUM(E149:N149)/10</f>
        <v>265384.75522559992</v>
      </c>
      <c r="P150" s="163"/>
      <c r="Q150" s="163"/>
      <c r="R150" s="20" t="s">
        <v>59</v>
      </c>
      <c r="S150" s="23"/>
      <c r="T150" s="23"/>
      <c r="U150" s="23"/>
      <c r="V150" s="23"/>
      <c r="W150" s="23">
        <f>SUM(S149:W149)/5</f>
        <v>147378.72</v>
      </c>
      <c r="X150" s="23"/>
      <c r="Y150" s="23"/>
      <c r="Z150" s="23"/>
      <c r="AA150" s="23"/>
      <c r="AB150" s="23">
        <f>SUM(S149:AB149)/10</f>
        <v>265384.75522559992</v>
      </c>
      <c r="AC150" s="5"/>
      <c r="AD150" s="163"/>
      <c r="AE150" s="163"/>
      <c r="AF150" s="20" t="s">
        <v>59</v>
      </c>
      <c r="AG150" s="23"/>
      <c r="AH150" s="23"/>
      <c r="AI150" s="23"/>
      <c r="AJ150" s="23"/>
      <c r="AK150" s="23">
        <f>SUM(AG149:AK149)/5</f>
        <v>147378.72</v>
      </c>
      <c r="AL150" s="23"/>
      <c r="AM150" s="23"/>
      <c r="AN150" s="23"/>
      <c r="AO150" s="23"/>
      <c r="AP150" s="23">
        <f>SUM(AG149:AP149)/10</f>
        <v>265384.75522559992</v>
      </c>
      <c r="AQ150" s="5"/>
      <c r="AR150" s="163"/>
      <c r="AS150" s="163"/>
      <c r="AT150" s="20" t="s">
        <v>59</v>
      </c>
      <c r="AU150" s="23"/>
      <c r="AV150" s="23"/>
      <c r="AW150" s="23"/>
      <c r="AX150" s="23"/>
      <c r="AY150" s="23">
        <f>SUM(AU149:AY149)/5</f>
        <v>147378.72</v>
      </c>
      <c r="AZ150" s="23"/>
      <c r="BA150" s="23"/>
      <c r="BB150" s="23"/>
      <c r="BC150" s="23"/>
      <c r="BD150" s="23">
        <f>SUM(AU149:BD149)/10</f>
        <v>265384.75522559992</v>
      </c>
      <c r="BE150" s="5"/>
      <c r="BF150" s="163"/>
      <c r="BG150" s="163"/>
      <c r="BH150" s="20" t="s">
        <v>59</v>
      </c>
      <c r="BI150" s="23"/>
      <c r="BJ150" s="23"/>
      <c r="BK150" s="23"/>
      <c r="BL150" s="23"/>
      <c r="BM150" s="23">
        <f>SUM(BI149:BM149)/5</f>
        <v>147378.72</v>
      </c>
      <c r="BN150" s="23"/>
      <c r="BO150" s="23"/>
      <c r="BP150" s="23"/>
      <c r="BQ150" s="23"/>
      <c r="BR150" s="23">
        <f>SUM(BI149:BR149)/10</f>
        <v>265384.75522559992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425">E141*E$16</f>
        <v>96900</v>
      </c>
      <c r="F151" s="22">
        <f t="shared" si="425"/>
        <v>214260.00000000003</v>
      </c>
      <c r="G151" s="22">
        <f t="shared" si="425"/>
        <v>356387.99999999994</v>
      </c>
      <c r="H151" s="22">
        <f t="shared" si="425"/>
        <v>528496.80000000005</v>
      </c>
      <c r="I151" s="22">
        <f t="shared" si="425"/>
        <v>736893.6</v>
      </c>
      <c r="J151" s="22">
        <f t="shared" si="425"/>
        <v>989209.24800000025</v>
      </c>
      <c r="K151" s="22">
        <f t="shared" si="425"/>
        <v>1294675.4112000002</v>
      </c>
      <c r="L151" s="22">
        <f t="shared" si="425"/>
        <v>1664459.6697600002</v>
      </c>
      <c r="M151" s="22">
        <f t="shared" si="425"/>
        <v>2112070.6152959997</v>
      </c>
      <c r="N151" s="22">
        <f t="shared" si="425"/>
        <v>2653847.5522559993</v>
      </c>
      <c r="P151" s="163"/>
      <c r="Q151" s="163"/>
      <c r="R151" s="20" t="s">
        <v>58</v>
      </c>
      <c r="S151" s="22">
        <f t="shared" ref="S151:AB151" si="426">S141*S$16</f>
        <v>96900</v>
      </c>
      <c r="T151" s="22">
        <f t="shared" si="426"/>
        <v>214260.00000000003</v>
      </c>
      <c r="U151" s="22">
        <f t="shared" si="426"/>
        <v>356387.99999999994</v>
      </c>
      <c r="V151" s="22">
        <f t="shared" si="426"/>
        <v>528496.80000000005</v>
      </c>
      <c r="W151" s="22">
        <f t="shared" si="426"/>
        <v>736893.6</v>
      </c>
      <c r="X151" s="22">
        <f t="shared" si="426"/>
        <v>989209.24800000025</v>
      </c>
      <c r="Y151" s="22">
        <f t="shared" si="426"/>
        <v>1294675.4112000002</v>
      </c>
      <c r="Z151" s="22">
        <f t="shared" si="426"/>
        <v>1664459.6697600002</v>
      </c>
      <c r="AA151" s="22">
        <f t="shared" si="426"/>
        <v>2112070.6152959997</v>
      </c>
      <c r="AB151" s="22">
        <f t="shared" si="426"/>
        <v>2653847.5522559993</v>
      </c>
      <c r="AC151" s="5"/>
      <c r="AD151" s="163"/>
      <c r="AE151" s="163"/>
      <c r="AF151" s="20" t="s">
        <v>58</v>
      </c>
      <c r="AG151" s="22">
        <f t="shared" ref="AG151:AP151" si="427">AG141*AG$16</f>
        <v>96900</v>
      </c>
      <c r="AH151" s="22">
        <f t="shared" si="427"/>
        <v>214260.00000000003</v>
      </c>
      <c r="AI151" s="22">
        <f t="shared" si="427"/>
        <v>356387.99999999994</v>
      </c>
      <c r="AJ151" s="22">
        <f t="shared" si="427"/>
        <v>528496.80000000005</v>
      </c>
      <c r="AK151" s="22">
        <f t="shared" si="427"/>
        <v>736893.6</v>
      </c>
      <c r="AL151" s="22">
        <f t="shared" si="427"/>
        <v>989209.24800000025</v>
      </c>
      <c r="AM151" s="22">
        <f t="shared" si="427"/>
        <v>1294675.4112000002</v>
      </c>
      <c r="AN151" s="22">
        <f t="shared" si="427"/>
        <v>1664459.6697600002</v>
      </c>
      <c r="AO151" s="22">
        <f t="shared" si="427"/>
        <v>2112070.6152959997</v>
      </c>
      <c r="AP151" s="22">
        <f t="shared" si="427"/>
        <v>2653847.5522559993</v>
      </c>
      <c r="AQ151" s="5"/>
      <c r="AR151" s="163"/>
      <c r="AS151" s="163"/>
      <c r="AT151" s="20" t="s">
        <v>58</v>
      </c>
      <c r="AU151" s="22">
        <f t="shared" ref="AU151:BD151" si="428">AU141*AU$16</f>
        <v>96900</v>
      </c>
      <c r="AV151" s="22">
        <f t="shared" si="428"/>
        <v>214260.00000000003</v>
      </c>
      <c r="AW151" s="22">
        <f t="shared" si="428"/>
        <v>356387.99999999994</v>
      </c>
      <c r="AX151" s="22">
        <f t="shared" si="428"/>
        <v>528496.80000000005</v>
      </c>
      <c r="AY151" s="22">
        <f t="shared" si="428"/>
        <v>736893.6</v>
      </c>
      <c r="AZ151" s="22">
        <f t="shared" si="428"/>
        <v>989209.24800000025</v>
      </c>
      <c r="BA151" s="22">
        <f t="shared" si="428"/>
        <v>1294675.4112000002</v>
      </c>
      <c r="BB151" s="22">
        <f t="shared" si="428"/>
        <v>1664459.6697600002</v>
      </c>
      <c r="BC151" s="22">
        <f t="shared" si="428"/>
        <v>2112070.6152959997</v>
      </c>
      <c r="BD151" s="22">
        <f t="shared" si="428"/>
        <v>2653847.5522559993</v>
      </c>
      <c r="BE151" s="5"/>
      <c r="BF151" s="163"/>
      <c r="BG151" s="163"/>
      <c r="BH151" s="20" t="s">
        <v>58</v>
      </c>
      <c r="BI151" s="22">
        <f t="shared" ref="BI151:BR151" si="429">BI141*BI$16</f>
        <v>96900</v>
      </c>
      <c r="BJ151" s="22">
        <f t="shared" si="429"/>
        <v>214260.00000000003</v>
      </c>
      <c r="BK151" s="22">
        <f t="shared" si="429"/>
        <v>356387.99999999994</v>
      </c>
      <c r="BL151" s="22">
        <f t="shared" si="429"/>
        <v>528496.80000000005</v>
      </c>
      <c r="BM151" s="22">
        <f t="shared" si="429"/>
        <v>736893.6</v>
      </c>
      <c r="BN151" s="22">
        <f t="shared" si="429"/>
        <v>989209.24800000025</v>
      </c>
      <c r="BO151" s="22">
        <f t="shared" si="429"/>
        <v>1294675.4112000002</v>
      </c>
      <c r="BP151" s="22">
        <f t="shared" si="429"/>
        <v>1664459.6697600002</v>
      </c>
      <c r="BQ151" s="22">
        <f t="shared" si="429"/>
        <v>2112070.6152959997</v>
      </c>
      <c r="BR151" s="22">
        <f t="shared" si="429"/>
        <v>2653847.5522559993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375</v>
      </c>
      <c r="F155" s="28">
        <f t="shared" ref="F155:N155" si="430">F$99/10*$C155/(2+$E$12)</f>
        <v>312.50000000000006</v>
      </c>
      <c r="G155" s="28">
        <f t="shared" si="430"/>
        <v>260.41666666666657</v>
      </c>
      <c r="H155" s="28">
        <f t="shared" si="430"/>
        <v>217.013888888889</v>
      </c>
      <c r="I155" s="28">
        <f t="shared" si="430"/>
        <v>180.84490740740733</v>
      </c>
      <c r="J155" s="28">
        <f t="shared" si="430"/>
        <v>150.70408950617301</v>
      </c>
      <c r="K155" s="28">
        <f t="shared" si="430"/>
        <v>125.58674125514396</v>
      </c>
      <c r="L155" s="28">
        <f t="shared" si="430"/>
        <v>104.65561771261997</v>
      </c>
      <c r="M155" s="28">
        <f t="shared" si="430"/>
        <v>87.213014760516515</v>
      </c>
      <c r="N155" s="28">
        <f t="shared" si="430"/>
        <v>72.677512300430678</v>
      </c>
      <c r="P155" s="164" t="s">
        <v>16</v>
      </c>
      <c r="Q155" s="166">
        <v>20000</v>
      </c>
      <c r="R155" s="58" t="s">
        <v>19</v>
      </c>
      <c r="S155" s="28">
        <f>S$99/10*$C155/(2+$E$12)</f>
        <v>375</v>
      </c>
      <c r="T155" s="28">
        <f t="shared" ref="T155:AB155" si="431">T$99/10*$C155/(2+$E$12)</f>
        <v>312.50000000000006</v>
      </c>
      <c r="U155" s="28">
        <f t="shared" si="431"/>
        <v>260.41666666666657</v>
      </c>
      <c r="V155" s="28">
        <f t="shared" si="431"/>
        <v>217.013888888889</v>
      </c>
      <c r="W155" s="28">
        <f t="shared" si="431"/>
        <v>180.84490740740733</v>
      </c>
      <c r="X155" s="28">
        <f t="shared" si="431"/>
        <v>150.70408950617301</v>
      </c>
      <c r="Y155" s="28">
        <f t="shared" si="431"/>
        <v>125.58674125514396</v>
      </c>
      <c r="Z155" s="28">
        <f t="shared" si="431"/>
        <v>104.65561771261997</v>
      </c>
      <c r="AA155" s="28">
        <f t="shared" si="431"/>
        <v>87.213014760516515</v>
      </c>
      <c r="AB155" s="28">
        <f t="shared" si="431"/>
        <v>72.677512300430678</v>
      </c>
      <c r="AD155" s="164" t="s">
        <v>16</v>
      </c>
      <c r="AE155" s="166">
        <v>20000</v>
      </c>
      <c r="AF155" s="58" t="s">
        <v>19</v>
      </c>
      <c r="AG155" s="28">
        <f>AG$99/10*$C155/(2+$E$12)</f>
        <v>375</v>
      </c>
      <c r="AH155" s="28">
        <f t="shared" ref="AH155:AP155" si="432">AH$99/10*$C155/(2+$E$12)</f>
        <v>312.50000000000006</v>
      </c>
      <c r="AI155" s="28">
        <f t="shared" si="432"/>
        <v>260.41666666666657</v>
      </c>
      <c r="AJ155" s="28">
        <f t="shared" si="432"/>
        <v>217.013888888889</v>
      </c>
      <c r="AK155" s="28">
        <f t="shared" si="432"/>
        <v>180.84490740740733</v>
      </c>
      <c r="AL155" s="28">
        <f t="shared" si="432"/>
        <v>150.70408950617301</v>
      </c>
      <c r="AM155" s="28">
        <f t="shared" si="432"/>
        <v>125.58674125514396</v>
      </c>
      <c r="AN155" s="28">
        <f t="shared" si="432"/>
        <v>104.65561771261997</v>
      </c>
      <c r="AO155" s="28">
        <f t="shared" si="432"/>
        <v>87.213014760516515</v>
      </c>
      <c r="AP155" s="28">
        <f t="shared" si="432"/>
        <v>72.677512300430678</v>
      </c>
      <c r="AR155" s="164" t="s">
        <v>16</v>
      </c>
      <c r="AS155" s="166">
        <v>20000</v>
      </c>
      <c r="AT155" s="58" t="s">
        <v>19</v>
      </c>
      <c r="AU155" s="28">
        <f>AU$99/10*$C155/(2+$E$12)</f>
        <v>375</v>
      </c>
      <c r="AV155" s="28">
        <f t="shared" ref="AV155:BD155" si="433">AV$99/10*$C155/(2+$E$12)</f>
        <v>312.50000000000006</v>
      </c>
      <c r="AW155" s="28">
        <f t="shared" si="433"/>
        <v>260.41666666666657</v>
      </c>
      <c r="AX155" s="28">
        <f t="shared" si="433"/>
        <v>217.013888888889</v>
      </c>
      <c r="AY155" s="28">
        <f t="shared" si="433"/>
        <v>180.84490740740733</v>
      </c>
      <c r="AZ155" s="28">
        <f t="shared" si="433"/>
        <v>150.70408950617301</v>
      </c>
      <c r="BA155" s="28">
        <f t="shared" si="433"/>
        <v>125.58674125514396</v>
      </c>
      <c r="BB155" s="28">
        <f t="shared" si="433"/>
        <v>104.65561771261997</v>
      </c>
      <c r="BC155" s="28">
        <f t="shared" si="433"/>
        <v>87.213014760516515</v>
      </c>
      <c r="BD155" s="28">
        <f t="shared" si="433"/>
        <v>72.677512300430678</v>
      </c>
      <c r="BF155" s="164" t="s">
        <v>16</v>
      </c>
      <c r="BG155" s="166">
        <v>20000</v>
      </c>
      <c r="BH155" s="58" t="s">
        <v>19</v>
      </c>
      <c r="BI155" s="28">
        <f>BI$99/10*$C155/(2+$E$12)</f>
        <v>375</v>
      </c>
      <c r="BJ155" s="28">
        <f t="shared" ref="BJ155:BR155" si="434">BJ$99/10*$C155/(2+$E$12)</f>
        <v>312.50000000000006</v>
      </c>
      <c r="BK155" s="28">
        <f t="shared" si="434"/>
        <v>260.41666666666657</v>
      </c>
      <c r="BL155" s="28">
        <f t="shared" si="434"/>
        <v>217.013888888889</v>
      </c>
      <c r="BM155" s="28">
        <f t="shared" si="434"/>
        <v>180.84490740740733</v>
      </c>
      <c r="BN155" s="28">
        <f t="shared" si="434"/>
        <v>150.70408950617301</v>
      </c>
      <c r="BO155" s="28">
        <f t="shared" si="434"/>
        <v>125.58674125514396</v>
      </c>
      <c r="BP155" s="28">
        <f t="shared" si="434"/>
        <v>104.65561771261997</v>
      </c>
      <c r="BQ155" s="28">
        <f t="shared" si="434"/>
        <v>87.213014760516515</v>
      </c>
      <c r="BR155" s="28">
        <f t="shared" si="434"/>
        <v>72.677512300430678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269.15509259259255</v>
      </c>
      <c r="J156" s="28"/>
      <c r="K156" s="28"/>
      <c r="L156" s="28"/>
      <c r="M156" s="28"/>
      <c r="N156" s="28">
        <f>SUM(E155:N155)/10</f>
        <v>188.66124384978468</v>
      </c>
      <c r="P156" s="163"/>
      <c r="Q156" s="162"/>
      <c r="R156" s="20" t="s">
        <v>22</v>
      </c>
      <c r="S156" s="28"/>
      <c r="T156" s="28"/>
      <c r="U156" s="28"/>
      <c r="V156" s="28"/>
      <c r="W156" s="28">
        <f>SUM(S155:W155)/5</f>
        <v>269.15509259259255</v>
      </c>
      <c r="X156" s="28"/>
      <c r="Y156" s="28"/>
      <c r="Z156" s="28"/>
      <c r="AA156" s="28"/>
      <c r="AB156" s="28">
        <f>SUM(S155:AB155)/10</f>
        <v>188.66124384978468</v>
      </c>
      <c r="AD156" s="163"/>
      <c r="AE156" s="162"/>
      <c r="AF156" s="20" t="s">
        <v>22</v>
      </c>
      <c r="AG156" s="28"/>
      <c r="AH156" s="28"/>
      <c r="AI156" s="28"/>
      <c r="AJ156" s="28"/>
      <c r="AK156" s="28">
        <f>SUM(AG155:AK155)/5</f>
        <v>269.15509259259255</v>
      </c>
      <c r="AL156" s="28"/>
      <c r="AM156" s="28"/>
      <c r="AN156" s="28"/>
      <c r="AO156" s="28"/>
      <c r="AP156" s="28">
        <f>SUM(AG155:AP155)/10</f>
        <v>188.66124384978468</v>
      </c>
      <c r="AR156" s="163"/>
      <c r="AS156" s="162"/>
      <c r="AT156" s="20" t="s">
        <v>22</v>
      </c>
      <c r="AU156" s="28"/>
      <c r="AV156" s="28"/>
      <c r="AW156" s="28"/>
      <c r="AX156" s="28"/>
      <c r="AY156" s="28">
        <f>SUM(AU155:AY155)/5</f>
        <v>269.15509259259255</v>
      </c>
      <c r="AZ156" s="28"/>
      <c r="BA156" s="28"/>
      <c r="BB156" s="28"/>
      <c r="BC156" s="28"/>
      <c r="BD156" s="28">
        <f>SUM(AU155:BD155)/10</f>
        <v>188.66124384978468</v>
      </c>
      <c r="BF156" s="163"/>
      <c r="BG156" s="162"/>
      <c r="BH156" s="20" t="s">
        <v>22</v>
      </c>
      <c r="BI156" s="28"/>
      <c r="BJ156" s="28"/>
      <c r="BK156" s="28"/>
      <c r="BL156" s="28"/>
      <c r="BM156" s="28">
        <f>SUM(BI155:BM155)/5</f>
        <v>269.15509259259255</v>
      </c>
      <c r="BN156" s="28"/>
      <c r="BO156" s="28"/>
      <c r="BP156" s="28"/>
      <c r="BQ156" s="28"/>
      <c r="BR156" s="28">
        <f>SUM(BI155:BR155)/10</f>
        <v>188.66124384978468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375</v>
      </c>
      <c r="F157" s="28">
        <f t="shared" ref="F157:N157" si="435">F$100/10*$C155/(2+$E$12)</f>
        <v>687.5</v>
      </c>
      <c r="G157" s="28">
        <f t="shared" si="435"/>
        <v>947.91666666666663</v>
      </c>
      <c r="H157" s="28">
        <f t="shared" si="435"/>
        <v>1164.9305555555557</v>
      </c>
      <c r="I157" s="28">
        <f t="shared" si="435"/>
        <v>1345.7754629629628</v>
      </c>
      <c r="J157" s="28">
        <f t="shared" si="435"/>
        <v>1496.479552469136</v>
      </c>
      <c r="K157" s="28">
        <f t="shared" si="435"/>
        <v>1622.0662937242801</v>
      </c>
      <c r="L157" s="28">
        <f t="shared" si="435"/>
        <v>1726.7219114369</v>
      </c>
      <c r="M157" s="28">
        <f t="shared" si="435"/>
        <v>1813.9349261974164</v>
      </c>
      <c r="N157" s="28">
        <f t="shared" si="435"/>
        <v>1886.6124384978468</v>
      </c>
      <c r="P157" s="163"/>
      <c r="Q157" s="162"/>
      <c r="R157" s="20" t="s">
        <v>52</v>
      </c>
      <c r="S157" s="28">
        <f>S$100/10*$C155/(2+$E$12)</f>
        <v>375</v>
      </c>
      <c r="T157" s="28">
        <f t="shared" ref="T157:AB157" si="436">T$100/10*$C155/(2+$E$12)</f>
        <v>687.5</v>
      </c>
      <c r="U157" s="28">
        <f t="shared" si="436"/>
        <v>947.91666666666663</v>
      </c>
      <c r="V157" s="28">
        <f t="shared" si="436"/>
        <v>1164.9305555555557</v>
      </c>
      <c r="W157" s="28">
        <f t="shared" si="436"/>
        <v>1345.7754629629628</v>
      </c>
      <c r="X157" s="28">
        <f t="shared" si="436"/>
        <v>1496.479552469136</v>
      </c>
      <c r="Y157" s="28">
        <f t="shared" si="436"/>
        <v>1622.0662937242801</v>
      </c>
      <c r="Z157" s="28">
        <f t="shared" si="436"/>
        <v>1726.7219114369</v>
      </c>
      <c r="AA157" s="28">
        <f t="shared" si="436"/>
        <v>1813.9349261974164</v>
      </c>
      <c r="AB157" s="28">
        <f t="shared" si="436"/>
        <v>1886.6124384978468</v>
      </c>
      <c r="AD157" s="163"/>
      <c r="AE157" s="162"/>
      <c r="AF157" s="20" t="s">
        <v>52</v>
      </c>
      <c r="AG157" s="28">
        <f>AG$100/10*$C155/(2+$E$12)</f>
        <v>375</v>
      </c>
      <c r="AH157" s="28">
        <f t="shared" ref="AH157:AP157" si="437">AH$100/10*$C155/(2+$E$12)</f>
        <v>687.5</v>
      </c>
      <c r="AI157" s="28">
        <f t="shared" si="437"/>
        <v>947.91666666666663</v>
      </c>
      <c r="AJ157" s="28">
        <f t="shared" si="437"/>
        <v>1164.9305555555557</v>
      </c>
      <c r="AK157" s="28">
        <f t="shared" si="437"/>
        <v>1345.7754629629628</v>
      </c>
      <c r="AL157" s="28">
        <f t="shared" si="437"/>
        <v>1496.479552469136</v>
      </c>
      <c r="AM157" s="28">
        <f t="shared" si="437"/>
        <v>1622.0662937242801</v>
      </c>
      <c r="AN157" s="28">
        <f t="shared" si="437"/>
        <v>1726.7219114369</v>
      </c>
      <c r="AO157" s="28">
        <f t="shared" si="437"/>
        <v>1813.9349261974164</v>
      </c>
      <c r="AP157" s="28">
        <f t="shared" si="437"/>
        <v>1886.6124384978468</v>
      </c>
      <c r="AR157" s="163"/>
      <c r="AS157" s="162"/>
      <c r="AT157" s="20" t="s">
        <v>52</v>
      </c>
      <c r="AU157" s="28">
        <f>AU$100/10*$C155/(2+$E$12)</f>
        <v>375</v>
      </c>
      <c r="AV157" s="28">
        <f t="shared" ref="AV157:BD157" si="438">AV$100/10*$C155/(2+$E$12)</f>
        <v>687.5</v>
      </c>
      <c r="AW157" s="28">
        <f t="shared" si="438"/>
        <v>947.91666666666663</v>
      </c>
      <c r="AX157" s="28">
        <f t="shared" si="438"/>
        <v>1164.9305555555557</v>
      </c>
      <c r="AY157" s="28">
        <f t="shared" si="438"/>
        <v>1345.7754629629628</v>
      </c>
      <c r="AZ157" s="28">
        <f t="shared" si="438"/>
        <v>1496.479552469136</v>
      </c>
      <c r="BA157" s="28">
        <f t="shared" si="438"/>
        <v>1622.0662937242801</v>
      </c>
      <c r="BB157" s="28">
        <f t="shared" si="438"/>
        <v>1726.7219114369</v>
      </c>
      <c r="BC157" s="28">
        <f t="shared" si="438"/>
        <v>1813.9349261974164</v>
      </c>
      <c r="BD157" s="28">
        <f t="shared" si="438"/>
        <v>1886.6124384978468</v>
      </c>
      <c r="BF157" s="163"/>
      <c r="BG157" s="162"/>
      <c r="BH157" s="20" t="s">
        <v>52</v>
      </c>
      <c r="BI157" s="28">
        <f>BI$100/10*$C155/(2+$E$12)</f>
        <v>375</v>
      </c>
      <c r="BJ157" s="28">
        <f t="shared" ref="BJ157:BR157" si="439">BJ$100/10*$C155/(2+$E$12)</f>
        <v>687.5</v>
      </c>
      <c r="BK157" s="28">
        <f t="shared" si="439"/>
        <v>947.91666666666663</v>
      </c>
      <c r="BL157" s="28">
        <f t="shared" si="439"/>
        <v>1164.9305555555557</v>
      </c>
      <c r="BM157" s="28">
        <f t="shared" si="439"/>
        <v>1345.7754629629628</v>
      </c>
      <c r="BN157" s="28">
        <f t="shared" si="439"/>
        <v>1496.479552469136</v>
      </c>
      <c r="BO157" s="28">
        <f t="shared" si="439"/>
        <v>1622.0662937242801</v>
      </c>
      <c r="BP157" s="28">
        <f t="shared" si="439"/>
        <v>1726.7219114369</v>
      </c>
      <c r="BQ157" s="28">
        <f t="shared" si="439"/>
        <v>1813.9349261974164</v>
      </c>
      <c r="BR157" s="28">
        <f t="shared" si="439"/>
        <v>1886.6124384978468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7500</v>
      </c>
      <c r="F158" s="28">
        <f t="shared" ref="F158:N158" si="440">F$99/10*$C158/(2+$E$12)</f>
        <v>6250.0000000000018</v>
      </c>
      <c r="G158" s="28">
        <f t="shared" si="440"/>
        <v>5208.3333333333312</v>
      </c>
      <c r="H158" s="28">
        <f t="shared" si="440"/>
        <v>4340.2777777777801</v>
      </c>
      <c r="I158" s="28">
        <f t="shared" si="440"/>
        <v>3616.8981481481469</v>
      </c>
      <c r="J158" s="28">
        <f t="shared" si="440"/>
        <v>3014.08179012346</v>
      </c>
      <c r="K158" s="28">
        <f t="shared" si="440"/>
        <v>2511.7348251028793</v>
      </c>
      <c r="L158" s="28">
        <f t="shared" si="440"/>
        <v>2093.1123542523992</v>
      </c>
      <c r="M158" s="28">
        <f t="shared" si="440"/>
        <v>1744.2602952103305</v>
      </c>
      <c r="N158" s="28">
        <f t="shared" si="440"/>
        <v>1453.5502460086136</v>
      </c>
      <c r="P158" s="163"/>
      <c r="Q158" s="162">
        <v>400000</v>
      </c>
      <c r="R158" s="58" t="s">
        <v>19</v>
      </c>
      <c r="S158" s="28">
        <f>S$99/10*$C158/(2+$E$12)</f>
        <v>7500</v>
      </c>
      <c r="T158" s="28">
        <f t="shared" ref="T158:AB158" si="441">T$99/10*$C158/(2+$E$12)</f>
        <v>6250.0000000000018</v>
      </c>
      <c r="U158" s="28">
        <f t="shared" si="441"/>
        <v>5208.3333333333312</v>
      </c>
      <c r="V158" s="28">
        <f t="shared" si="441"/>
        <v>4340.2777777777801</v>
      </c>
      <c r="W158" s="28">
        <f t="shared" si="441"/>
        <v>3616.8981481481469</v>
      </c>
      <c r="X158" s="28">
        <f t="shared" si="441"/>
        <v>3014.08179012346</v>
      </c>
      <c r="Y158" s="28">
        <f t="shared" si="441"/>
        <v>2511.7348251028793</v>
      </c>
      <c r="Z158" s="28">
        <f t="shared" si="441"/>
        <v>2093.1123542523992</v>
      </c>
      <c r="AA158" s="28">
        <f t="shared" si="441"/>
        <v>1744.2602952103305</v>
      </c>
      <c r="AB158" s="28">
        <f t="shared" si="441"/>
        <v>1453.5502460086136</v>
      </c>
      <c r="AD158" s="163"/>
      <c r="AE158" s="162">
        <v>400000</v>
      </c>
      <c r="AF158" s="58" t="s">
        <v>19</v>
      </c>
      <c r="AG158" s="28">
        <f>AG$99/10*$C158/(2+$E$12)</f>
        <v>7500</v>
      </c>
      <c r="AH158" s="28">
        <f t="shared" ref="AH158:AP158" si="442">AH$99/10*$C158/(2+$E$12)</f>
        <v>6250.0000000000018</v>
      </c>
      <c r="AI158" s="28">
        <f t="shared" si="442"/>
        <v>5208.3333333333312</v>
      </c>
      <c r="AJ158" s="28">
        <f t="shared" si="442"/>
        <v>4340.2777777777801</v>
      </c>
      <c r="AK158" s="28">
        <f t="shared" si="442"/>
        <v>3616.8981481481469</v>
      </c>
      <c r="AL158" s="28">
        <f t="shared" si="442"/>
        <v>3014.08179012346</v>
      </c>
      <c r="AM158" s="28">
        <f t="shared" si="442"/>
        <v>2511.7348251028793</v>
      </c>
      <c r="AN158" s="28">
        <f t="shared" si="442"/>
        <v>2093.1123542523992</v>
      </c>
      <c r="AO158" s="28">
        <f t="shared" si="442"/>
        <v>1744.2602952103305</v>
      </c>
      <c r="AP158" s="28">
        <f t="shared" si="442"/>
        <v>1453.5502460086136</v>
      </c>
      <c r="AR158" s="163"/>
      <c r="AS158" s="162">
        <v>400000</v>
      </c>
      <c r="AT158" s="58" t="s">
        <v>19</v>
      </c>
      <c r="AU158" s="28">
        <f>AU$99/10*$C158/(2+$E$12)</f>
        <v>7500</v>
      </c>
      <c r="AV158" s="28">
        <f t="shared" ref="AV158:BD158" si="443">AV$99/10*$C158/(2+$E$12)</f>
        <v>6250.0000000000018</v>
      </c>
      <c r="AW158" s="28">
        <f t="shared" si="443"/>
        <v>5208.3333333333312</v>
      </c>
      <c r="AX158" s="28">
        <f t="shared" si="443"/>
        <v>4340.2777777777801</v>
      </c>
      <c r="AY158" s="28">
        <f t="shared" si="443"/>
        <v>3616.8981481481469</v>
      </c>
      <c r="AZ158" s="28">
        <f t="shared" si="443"/>
        <v>3014.08179012346</v>
      </c>
      <c r="BA158" s="28">
        <f t="shared" si="443"/>
        <v>2511.7348251028793</v>
      </c>
      <c r="BB158" s="28">
        <f t="shared" si="443"/>
        <v>2093.1123542523992</v>
      </c>
      <c r="BC158" s="28">
        <f t="shared" si="443"/>
        <v>1744.2602952103305</v>
      </c>
      <c r="BD158" s="28">
        <f t="shared" si="443"/>
        <v>1453.5502460086136</v>
      </c>
      <c r="BF158" s="163"/>
      <c r="BG158" s="162">
        <v>400000</v>
      </c>
      <c r="BH158" s="58" t="s">
        <v>19</v>
      </c>
      <c r="BI158" s="28">
        <f>BI$99/10*$C158/(2+$E$12)</f>
        <v>7500</v>
      </c>
      <c r="BJ158" s="28">
        <f t="shared" ref="BJ158:BR158" si="444">BJ$99/10*$C158/(2+$E$12)</f>
        <v>6250.0000000000018</v>
      </c>
      <c r="BK158" s="28">
        <f t="shared" si="444"/>
        <v>5208.3333333333312</v>
      </c>
      <c r="BL158" s="28">
        <f t="shared" si="444"/>
        <v>4340.2777777777801</v>
      </c>
      <c r="BM158" s="28">
        <f t="shared" si="444"/>
        <v>3616.8981481481469</v>
      </c>
      <c r="BN158" s="28">
        <f t="shared" si="444"/>
        <v>3014.08179012346</v>
      </c>
      <c r="BO158" s="28">
        <f t="shared" si="444"/>
        <v>2511.7348251028793</v>
      </c>
      <c r="BP158" s="28">
        <f t="shared" si="444"/>
        <v>2093.1123542523992</v>
      </c>
      <c r="BQ158" s="28">
        <f t="shared" si="444"/>
        <v>1744.2602952103305</v>
      </c>
      <c r="BR158" s="28">
        <f t="shared" si="444"/>
        <v>1453.5502460086136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5383.1018518518522</v>
      </c>
      <c r="J159" s="28"/>
      <c r="K159" s="28"/>
      <c r="L159" s="28"/>
      <c r="M159" s="28"/>
      <c r="N159" s="28">
        <f>SUM(E158:N158)/10</f>
        <v>3773.2248769956941</v>
      </c>
      <c r="P159" s="163"/>
      <c r="Q159" s="162"/>
      <c r="R159" s="20" t="s">
        <v>22</v>
      </c>
      <c r="S159" s="28"/>
      <c r="T159" s="28"/>
      <c r="U159" s="28"/>
      <c r="V159" s="28"/>
      <c r="W159" s="28">
        <f>SUM(S158:W158)/5</f>
        <v>5383.1018518518522</v>
      </c>
      <c r="X159" s="28"/>
      <c r="Y159" s="28"/>
      <c r="Z159" s="28"/>
      <c r="AA159" s="28"/>
      <c r="AB159" s="28">
        <f>SUM(S158:AB158)/10</f>
        <v>3773.2248769956941</v>
      </c>
      <c r="AD159" s="163"/>
      <c r="AE159" s="162"/>
      <c r="AF159" s="20" t="s">
        <v>22</v>
      </c>
      <c r="AG159" s="28"/>
      <c r="AH159" s="28"/>
      <c r="AI159" s="28"/>
      <c r="AJ159" s="28"/>
      <c r="AK159" s="28">
        <f>SUM(AG158:AK158)/5</f>
        <v>5383.1018518518522</v>
      </c>
      <c r="AL159" s="28"/>
      <c r="AM159" s="28"/>
      <c r="AN159" s="28"/>
      <c r="AO159" s="28"/>
      <c r="AP159" s="28">
        <f>SUM(AG158:AP158)/10</f>
        <v>3773.2248769956941</v>
      </c>
      <c r="AR159" s="163"/>
      <c r="AS159" s="162"/>
      <c r="AT159" s="20" t="s">
        <v>22</v>
      </c>
      <c r="AU159" s="28"/>
      <c r="AV159" s="28"/>
      <c r="AW159" s="28"/>
      <c r="AX159" s="28"/>
      <c r="AY159" s="28">
        <f>SUM(AU158:AY158)/5</f>
        <v>5383.1018518518522</v>
      </c>
      <c r="AZ159" s="28"/>
      <c r="BA159" s="28"/>
      <c r="BB159" s="28"/>
      <c r="BC159" s="28"/>
      <c r="BD159" s="28">
        <f>SUM(AU158:BD158)/10</f>
        <v>3773.2248769956941</v>
      </c>
      <c r="BF159" s="163"/>
      <c r="BG159" s="162"/>
      <c r="BH159" s="20" t="s">
        <v>22</v>
      </c>
      <c r="BI159" s="28"/>
      <c r="BJ159" s="28"/>
      <c r="BK159" s="28"/>
      <c r="BL159" s="28"/>
      <c r="BM159" s="28">
        <f>SUM(BI158:BM158)/5</f>
        <v>5383.1018518518522</v>
      </c>
      <c r="BN159" s="28"/>
      <c r="BO159" s="28"/>
      <c r="BP159" s="28"/>
      <c r="BQ159" s="28"/>
      <c r="BR159" s="28">
        <f>SUM(BI158:BR158)/10</f>
        <v>3773.2248769956941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7500</v>
      </c>
      <c r="F160" s="28">
        <f t="shared" ref="F160:N160" si="445">F$100/10*$C158/(2+$E$12)</f>
        <v>13750.000000000002</v>
      </c>
      <c r="G160" s="28">
        <f t="shared" si="445"/>
        <v>18958.333333333332</v>
      </c>
      <c r="H160" s="28">
        <f t="shared" si="445"/>
        <v>23298.611111111113</v>
      </c>
      <c r="I160" s="28">
        <f t="shared" si="445"/>
        <v>26915.509259259255</v>
      </c>
      <c r="J160" s="28">
        <f t="shared" si="445"/>
        <v>29929.591049382721</v>
      </c>
      <c r="K160" s="28">
        <f t="shared" si="445"/>
        <v>32441.325874485599</v>
      </c>
      <c r="L160" s="28">
        <f t="shared" si="445"/>
        <v>34534.438228737999</v>
      </c>
      <c r="M160" s="28">
        <f t="shared" si="445"/>
        <v>36278.698523948326</v>
      </c>
      <c r="N160" s="28">
        <f t="shared" si="445"/>
        <v>37732.248769956939</v>
      </c>
      <c r="P160" s="163"/>
      <c r="Q160" s="162"/>
      <c r="R160" s="20" t="s">
        <v>52</v>
      </c>
      <c r="S160" s="28">
        <f>S$100/10*$C158/(2+$E$12)</f>
        <v>7500</v>
      </c>
      <c r="T160" s="28">
        <f t="shared" ref="T160:AB160" si="446">T$100/10*$C158/(2+$E$12)</f>
        <v>13750.000000000002</v>
      </c>
      <c r="U160" s="28">
        <f t="shared" si="446"/>
        <v>18958.333333333332</v>
      </c>
      <c r="V160" s="28">
        <f t="shared" si="446"/>
        <v>23298.611111111113</v>
      </c>
      <c r="W160" s="28">
        <f t="shared" si="446"/>
        <v>26915.509259259255</v>
      </c>
      <c r="X160" s="28">
        <f t="shared" si="446"/>
        <v>29929.591049382721</v>
      </c>
      <c r="Y160" s="28">
        <f t="shared" si="446"/>
        <v>32441.325874485599</v>
      </c>
      <c r="Z160" s="28">
        <f t="shared" si="446"/>
        <v>34534.438228737999</v>
      </c>
      <c r="AA160" s="28">
        <f t="shared" si="446"/>
        <v>36278.698523948326</v>
      </c>
      <c r="AB160" s="28">
        <f t="shared" si="446"/>
        <v>37732.248769956939</v>
      </c>
      <c r="AD160" s="163"/>
      <c r="AE160" s="162"/>
      <c r="AF160" s="20" t="s">
        <v>52</v>
      </c>
      <c r="AG160" s="28">
        <f>AG$100/10*$C158/(2+$E$12)</f>
        <v>7500</v>
      </c>
      <c r="AH160" s="28">
        <f t="shared" ref="AH160:AP160" si="447">AH$100/10*$C158/(2+$E$12)</f>
        <v>13750.000000000002</v>
      </c>
      <c r="AI160" s="28">
        <f t="shared" si="447"/>
        <v>18958.333333333332</v>
      </c>
      <c r="AJ160" s="28">
        <f t="shared" si="447"/>
        <v>23298.611111111113</v>
      </c>
      <c r="AK160" s="28">
        <f t="shared" si="447"/>
        <v>26915.509259259255</v>
      </c>
      <c r="AL160" s="28">
        <f t="shared" si="447"/>
        <v>29929.591049382721</v>
      </c>
      <c r="AM160" s="28">
        <f t="shared" si="447"/>
        <v>32441.325874485599</v>
      </c>
      <c r="AN160" s="28">
        <f t="shared" si="447"/>
        <v>34534.438228737999</v>
      </c>
      <c r="AO160" s="28">
        <f t="shared" si="447"/>
        <v>36278.698523948326</v>
      </c>
      <c r="AP160" s="28">
        <f t="shared" si="447"/>
        <v>37732.248769956939</v>
      </c>
      <c r="AR160" s="163"/>
      <c r="AS160" s="162"/>
      <c r="AT160" s="20" t="s">
        <v>52</v>
      </c>
      <c r="AU160" s="28">
        <f>AU$100/10*$C158/(2+$E$12)</f>
        <v>7500</v>
      </c>
      <c r="AV160" s="28">
        <f t="shared" ref="AV160:BD160" si="448">AV$100/10*$C158/(2+$E$12)</f>
        <v>13750.000000000002</v>
      </c>
      <c r="AW160" s="28">
        <f t="shared" si="448"/>
        <v>18958.333333333332</v>
      </c>
      <c r="AX160" s="28">
        <f t="shared" si="448"/>
        <v>23298.611111111113</v>
      </c>
      <c r="AY160" s="28">
        <f t="shared" si="448"/>
        <v>26915.509259259255</v>
      </c>
      <c r="AZ160" s="28">
        <f t="shared" si="448"/>
        <v>29929.591049382721</v>
      </c>
      <c r="BA160" s="28">
        <f t="shared" si="448"/>
        <v>32441.325874485599</v>
      </c>
      <c r="BB160" s="28">
        <f t="shared" si="448"/>
        <v>34534.438228737999</v>
      </c>
      <c r="BC160" s="28">
        <f t="shared" si="448"/>
        <v>36278.698523948326</v>
      </c>
      <c r="BD160" s="28">
        <f t="shared" si="448"/>
        <v>37732.248769956939</v>
      </c>
      <c r="BF160" s="163"/>
      <c r="BG160" s="162"/>
      <c r="BH160" s="20" t="s">
        <v>52</v>
      </c>
      <c r="BI160" s="28">
        <f>BI$100/10*$C158/(2+$E$12)</f>
        <v>7500</v>
      </c>
      <c r="BJ160" s="28">
        <f t="shared" ref="BJ160:BR160" si="449">BJ$100/10*$C158/(2+$E$12)</f>
        <v>13750.000000000002</v>
      </c>
      <c r="BK160" s="28">
        <f t="shared" si="449"/>
        <v>18958.333333333332</v>
      </c>
      <c r="BL160" s="28">
        <f t="shared" si="449"/>
        <v>23298.611111111113</v>
      </c>
      <c r="BM160" s="28">
        <f t="shared" si="449"/>
        <v>26915.509259259255</v>
      </c>
      <c r="BN160" s="28">
        <f t="shared" si="449"/>
        <v>29929.591049382721</v>
      </c>
      <c r="BO160" s="28">
        <f t="shared" si="449"/>
        <v>32441.325874485599</v>
      </c>
      <c r="BP160" s="28">
        <f t="shared" si="449"/>
        <v>34534.438228737999</v>
      </c>
      <c r="BQ160" s="28">
        <f t="shared" si="449"/>
        <v>36278.698523948326</v>
      </c>
      <c r="BR160" s="28">
        <f t="shared" si="449"/>
        <v>37732.248769956939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18750</v>
      </c>
      <c r="F161" s="30">
        <f t="shared" ref="F161:N161" si="450">F$99/10*$C$161/(2+$E$12)</f>
        <v>15625.000000000004</v>
      </c>
      <c r="G161" s="30">
        <f t="shared" si="450"/>
        <v>13020.833333333328</v>
      </c>
      <c r="H161" s="30">
        <f t="shared" si="450"/>
        <v>10850.694444444449</v>
      </c>
      <c r="I161" s="30">
        <f t="shared" si="450"/>
        <v>9042.2453703703668</v>
      </c>
      <c r="J161" s="30">
        <f t="shared" si="450"/>
        <v>7535.2044753086502</v>
      </c>
      <c r="K161" s="30">
        <f t="shared" si="450"/>
        <v>6279.3370627571985</v>
      </c>
      <c r="L161" s="30">
        <f t="shared" si="450"/>
        <v>5232.7808856309985</v>
      </c>
      <c r="M161" s="30">
        <f t="shared" si="450"/>
        <v>4360.6507380258263</v>
      </c>
      <c r="N161" s="30">
        <f t="shared" si="450"/>
        <v>3633.875615021534</v>
      </c>
      <c r="P161" s="165"/>
      <c r="Q161" s="161">
        <v>1000000</v>
      </c>
      <c r="R161" s="16" t="s">
        <v>19</v>
      </c>
      <c r="S161" s="30">
        <f>S$99/10*$C$161/(2+$E$12)</f>
        <v>18750</v>
      </c>
      <c r="T161" s="30">
        <f t="shared" ref="T161:AB161" si="451">T$99/10*$C$161/(2+$E$12)</f>
        <v>15625.000000000004</v>
      </c>
      <c r="U161" s="30">
        <f t="shared" si="451"/>
        <v>13020.833333333328</v>
      </c>
      <c r="V161" s="30">
        <f t="shared" si="451"/>
        <v>10850.694444444449</v>
      </c>
      <c r="W161" s="30">
        <f t="shared" si="451"/>
        <v>9042.2453703703668</v>
      </c>
      <c r="X161" s="30">
        <f t="shared" si="451"/>
        <v>7535.2044753086502</v>
      </c>
      <c r="Y161" s="30">
        <f t="shared" si="451"/>
        <v>6279.3370627571985</v>
      </c>
      <c r="Z161" s="30">
        <f t="shared" si="451"/>
        <v>5232.7808856309985</v>
      </c>
      <c r="AA161" s="30">
        <f t="shared" si="451"/>
        <v>4360.6507380258263</v>
      </c>
      <c r="AB161" s="30">
        <f t="shared" si="451"/>
        <v>3633.875615021534</v>
      </c>
      <c r="AD161" s="165"/>
      <c r="AE161" s="161">
        <v>1000000</v>
      </c>
      <c r="AF161" s="16" t="s">
        <v>19</v>
      </c>
      <c r="AG161" s="30">
        <f>AG$99/10*$C$161/(2+$E$12)</f>
        <v>18750</v>
      </c>
      <c r="AH161" s="30">
        <f t="shared" ref="AH161:AP161" si="452">AH$99/10*$C$161/(2+$E$12)</f>
        <v>15625.000000000004</v>
      </c>
      <c r="AI161" s="30">
        <f t="shared" si="452"/>
        <v>13020.833333333328</v>
      </c>
      <c r="AJ161" s="30">
        <f t="shared" si="452"/>
        <v>10850.694444444449</v>
      </c>
      <c r="AK161" s="30">
        <f t="shared" si="452"/>
        <v>9042.2453703703668</v>
      </c>
      <c r="AL161" s="30">
        <f t="shared" si="452"/>
        <v>7535.2044753086502</v>
      </c>
      <c r="AM161" s="30">
        <f t="shared" si="452"/>
        <v>6279.3370627571985</v>
      </c>
      <c r="AN161" s="30">
        <f t="shared" si="452"/>
        <v>5232.7808856309985</v>
      </c>
      <c r="AO161" s="30">
        <f t="shared" si="452"/>
        <v>4360.6507380258263</v>
      </c>
      <c r="AP161" s="30">
        <f t="shared" si="452"/>
        <v>3633.875615021534</v>
      </c>
      <c r="AR161" s="165"/>
      <c r="AS161" s="161">
        <v>1000000</v>
      </c>
      <c r="AT161" s="16" t="s">
        <v>19</v>
      </c>
      <c r="AU161" s="30">
        <f>AU$99/10*$C$161/(2+$E$12)</f>
        <v>18750</v>
      </c>
      <c r="AV161" s="30">
        <f t="shared" ref="AV161:BD161" si="453">AV$99/10*$C$161/(2+$E$12)</f>
        <v>15625.000000000004</v>
      </c>
      <c r="AW161" s="30">
        <f t="shared" si="453"/>
        <v>13020.833333333328</v>
      </c>
      <c r="AX161" s="30">
        <f t="shared" si="453"/>
        <v>10850.694444444449</v>
      </c>
      <c r="AY161" s="30">
        <f t="shared" si="453"/>
        <v>9042.2453703703668</v>
      </c>
      <c r="AZ161" s="30">
        <f t="shared" si="453"/>
        <v>7535.2044753086502</v>
      </c>
      <c r="BA161" s="30">
        <f t="shared" si="453"/>
        <v>6279.3370627571985</v>
      </c>
      <c r="BB161" s="30">
        <f t="shared" si="453"/>
        <v>5232.7808856309985</v>
      </c>
      <c r="BC161" s="30">
        <f t="shared" si="453"/>
        <v>4360.6507380258263</v>
      </c>
      <c r="BD161" s="30">
        <f t="shared" si="453"/>
        <v>3633.875615021534</v>
      </c>
      <c r="BF161" s="165"/>
      <c r="BG161" s="161">
        <v>1000000</v>
      </c>
      <c r="BH161" s="16" t="s">
        <v>19</v>
      </c>
      <c r="BI161" s="30">
        <f>BI$99/10*$C$161/(2+$E$12)</f>
        <v>18750</v>
      </c>
      <c r="BJ161" s="30">
        <f t="shared" ref="BJ161:BR161" si="454">BJ$99/10*$C$161/(2+$E$12)</f>
        <v>15625.000000000004</v>
      </c>
      <c r="BK161" s="30">
        <f t="shared" si="454"/>
        <v>13020.833333333328</v>
      </c>
      <c r="BL161" s="30">
        <f t="shared" si="454"/>
        <v>10850.694444444449</v>
      </c>
      <c r="BM161" s="30">
        <f t="shared" si="454"/>
        <v>9042.2453703703668</v>
      </c>
      <c r="BN161" s="30">
        <f t="shared" si="454"/>
        <v>7535.2044753086502</v>
      </c>
      <c r="BO161" s="30">
        <f t="shared" si="454"/>
        <v>6279.3370627571985</v>
      </c>
      <c r="BP161" s="30">
        <f t="shared" si="454"/>
        <v>5232.7808856309985</v>
      </c>
      <c r="BQ161" s="30">
        <f t="shared" si="454"/>
        <v>4360.6507380258263</v>
      </c>
      <c r="BR161" s="30">
        <f t="shared" si="454"/>
        <v>3633.875615021534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13457.75462962963</v>
      </c>
      <c r="J162" s="30"/>
      <c r="K162" s="30"/>
      <c r="L162" s="30"/>
      <c r="M162" s="30"/>
      <c r="N162" s="30">
        <f>SUM(E161:N161)/10</f>
        <v>9433.0621924892366</v>
      </c>
      <c r="P162" s="165"/>
      <c r="Q162" s="161"/>
      <c r="R162" s="16" t="s">
        <v>22</v>
      </c>
      <c r="S162" s="30"/>
      <c r="T162" s="30"/>
      <c r="U162" s="30"/>
      <c r="V162" s="30"/>
      <c r="W162" s="30">
        <f>SUM(S161:W161)/5</f>
        <v>13457.75462962963</v>
      </c>
      <c r="X162" s="30"/>
      <c r="Y162" s="30"/>
      <c r="Z162" s="30"/>
      <c r="AA162" s="30"/>
      <c r="AB162" s="30">
        <f>SUM(S161:AB161)/10</f>
        <v>9433.0621924892366</v>
      </c>
      <c r="AD162" s="165"/>
      <c r="AE162" s="161"/>
      <c r="AF162" s="16" t="s">
        <v>22</v>
      </c>
      <c r="AG162" s="30"/>
      <c r="AH162" s="30"/>
      <c r="AI162" s="30"/>
      <c r="AJ162" s="30"/>
      <c r="AK162" s="30">
        <f>SUM(AG161:AK161)/5</f>
        <v>13457.75462962963</v>
      </c>
      <c r="AL162" s="30"/>
      <c r="AM162" s="30"/>
      <c r="AN162" s="30"/>
      <c r="AO162" s="30"/>
      <c r="AP162" s="30">
        <f>SUM(AG161:AP161)/10</f>
        <v>9433.0621924892366</v>
      </c>
      <c r="AR162" s="165"/>
      <c r="AS162" s="161"/>
      <c r="AT162" s="16" t="s">
        <v>22</v>
      </c>
      <c r="AU162" s="30"/>
      <c r="AV162" s="30"/>
      <c r="AW162" s="30"/>
      <c r="AX162" s="30"/>
      <c r="AY162" s="30">
        <f>SUM(AU161:AY161)/5</f>
        <v>13457.75462962963</v>
      </c>
      <c r="AZ162" s="30"/>
      <c r="BA162" s="30"/>
      <c r="BB162" s="30"/>
      <c r="BC162" s="30"/>
      <c r="BD162" s="30">
        <f>SUM(AU161:BD161)/10</f>
        <v>9433.0621924892366</v>
      </c>
      <c r="BF162" s="165"/>
      <c r="BG162" s="161"/>
      <c r="BH162" s="16" t="s">
        <v>22</v>
      </c>
      <c r="BI162" s="30"/>
      <c r="BJ162" s="30"/>
      <c r="BK162" s="30"/>
      <c r="BL162" s="30"/>
      <c r="BM162" s="30">
        <f>SUM(BI161:BM161)/5</f>
        <v>13457.75462962963</v>
      </c>
      <c r="BN162" s="30"/>
      <c r="BO162" s="30"/>
      <c r="BP162" s="30"/>
      <c r="BQ162" s="30"/>
      <c r="BR162" s="30">
        <f>SUM(BI161:BR161)/10</f>
        <v>9433.0621924892366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18750</v>
      </c>
      <c r="F163" s="30">
        <f t="shared" ref="F163:N163" si="455">F$100/10*$C161/(2+$E$12)</f>
        <v>34375</v>
      </c>
      <c r="G163" s="30">
        <f t="shared" si="455"/>
        <v>47395.833333333328</v>
      </c>
      <c r="H163" s="30">
        <f t="shared" si="455"/>
        <v>58246.527777777781</v>
      </c>
      <c r="I163" s="30">
        <f t="shared" si="455"/>
        <v>67288.773148148146</v>
      </c>
      <c r="J163" s="30">
        <f t="shared" si="455"/>
        <v>74823.977623456798</v>
      </c>
      <c r="K163" s="30">
        <f t="shared" si="455"/>
        <v>81103.314686213998</v>
      </c>
      <c r="L163" s="30">
        <f t="shared" si="455"/>
        <v>86336.095571844999</v>
      </c>
      <c r="M163" s="30">
        <f t="shared" si="455"/>
        <v>90696.746309870825</v>
      </c>
      <c r="N163" s="30">
        <f t="shared" si="455"/>
        <v>94330.621924892344</v>
      </c>
      <c r="P163" s="165"/>
      <c r="Q163" s="161"/>
      <c r="R163" s="16" t="s">
        <v>52</v>
      </c>
      <c r="S163" s="30">
        <f>S$100/10*$C161/(2+$E$12)</f>
        <v>18750</v>
      </c>
      <c r="T163" s="30">
        <f t="shared" ref="T163:AB163" si="456">T$100/10*$C161/(2+$E$12)</f>
        <v>34375</v>
      </c>
      <c r="U163" s="30">
        <f t="shared" si="456"/>
        <v>47395.833333333328</v>
      </c>
      <c r="V163" s="30">
        <f t="shared" si="456"/>
        <v>58246.527777777781</v>
      </c>
      <c r="W163" s="30">
        <f t="shared" si="456"/>
        <v>67288.773148148146</v>
      </c>
      <c r="X163" s="30">
        <f t="shared" si="456"/>
        <v>74823.977623456798</v>
      </c>
      <c r="Y163" s="30">
        <f t="shared" si="456"/>
        <v>81103.314686213998</v>
      </c>
      <c r="Z163" s="30">
        <f t="shared" si="456"/>
        <v>86336.095571844999</v>
      </c>
      <c r="AA163" s="30">
        <f t="shared" si="456"/>
        <v>90696.746309870825</v>
      </c>
      <c r="AB163" s="30">
        <f t="shared" si="456"/>
        <v>94330.621924892344</v>
      </c>
      <c r="AD163" s="165"/>
      <c r="AE163" s="161"/>
      <c r="AF163" s="16" t="s">
        <v>52</v>
      </c>
      <c r="AG163" s="30">
        <f>AG$100/10*$C161/(2+$E$12)</f>
        <v>18750</v>
      </c>
      <c r="AH163" s="30">
        <f t="shared" ref="AH163:AP163" si="457">AH$100/10*$C161/(2+$E$12)</f>
        <v>34375</v>
      </c>
      <c r="AI163" s="30">
        <f t="shared" si="457"/>
        <v>47395.833333333328</v>
      </c>
      <c r="AJ163" s="30">
        <f t="shared" si="457"/>
        <v>58246.527777777781</v>
      </c>
      <c r="AK163" s="30">
        <f t="shared" si="457"/>
        <v>67288.773148148146</v>
      </c>
      <c r="AL163" s="30">
        <f t="shared" si="457"/>
        <v>74823.977623456798</v>
      </c>
      <c r="AM163" s="30">
        <f t="shared" si="457"/>
        <v>81103.314686213998</v>
      </c>
      <c r="AN163" s="30">
        <f t="shared" si="457"/>
        <v>86336.095571844999</v>
      </c>
      <c r="AO163" s="30">
        <f t="shared" si="457"/>
        <v>90696.746309870825</v>
      </c>
      <c r="AP163" s="30">
        <f t="shared" si="457"/>
        <v>94330.621924892344</v>
      </c>
      <c r="AR163" s="165"/>
      <c r="AS163" s="161"/>
      <c r="AT163" s="16" t="s">
        <v>52</v>
      </c>
      <c r="AU163" s="30">
        <f>AU$100/10*$C161/(2+$E$12)</f>
        <v>18750</v>
      </c>
      <c r="AV163" s="30">
        <f t="shared" ref="AV163:BD163" si="458">AV$100/10*$C161/(2+$E$12)</f>
        <v>34375</v>
      </c>
      <c r="AW163" s="30">
        <f t="shared" si="458"/>
        <v>47395.833333333328</v>
      </c>
      <c r="AX163" s="30">
        <f t="shared" si="458"/>
        <v>58246.527777777781</v>
      </c>
      <c r="AY163" s="30">
        <f t="shared" si="458"/>
        <v>67288.773148148146</v>
      </c>
      <c r="AZ163" s="30">
        <f t="shared" si="458"/>
        <v>74823.977623456798</v>
      </c>
      <c r="BA163" s="30">
        <f t="shared" si="458"/>
        <v>81103.314686213998</v>
      </c>
      <c r="BB163" s="30">
        <f t="shared" si="458"/>
        <v>86336.095571844999</v>
      </c>
      <c r="BC163" s="30">
        <f t="shared" si="458"/>
        <v>90696.746309870825</v>
      </c>
      <c r="BD163" s="30">
        <f t="shared" si="458"/>
        <v>94330.621924892344</v>
      </c>
      <c r="BF163" s="165"/>
      <c r="BG163" s="161"/>
      <c r="BH163" s="16" t="s">
        <v>52</v>
      </c>
      <c r="BI163" s="30">
        <f>BI$100/10*$C161/(2+$E$12)</f>
        <v>18750</v>
      </c>
      <c r="BJ163" s="30">
        <f t="shared" ref="BJ163:BR163" si="459">BJ$100/10*$C161/(2+$E$12)</f>
        <v>34375</v>
      </c>
      <c r="BK163" s="30">
        <f t="shared" si="459"/>
        <v>47395.833333333328</v>
      </c>
      <c r="BL163" s="30">
        <f t="shared" si="459"/>
        <v>58246.527777777781</v>
      </c>
      <c r="BM163" s="30">
        <f t="shared" si="459"/>
        <v>67288.773148148146</v>
      </c>
      <c r="BN163" s="30">
        <f t="shared" si="459"/>
        <v>74823.977623456798</v>
      </c>
      <c r="BO163" s="30">
        <f t="shared" si="459"/>
        <v>81103.314686213998</v>
      </c>
      <c r="BP163" s="30">
        <f t="shared" si="459"/>
        <v>86336.095571844999</v>
      </c>
      <c r="BQ163" s="30">
        <f t="shared" si="459"/>
        <v>90696.746309870825</v>
      </c>
      <c r="BR163" s="30">
        <f t="shared" si="459"/>
        <v>94330.621924892344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39375</v>
      </c>
      <c r="F164" s="30">
        <f t="shared" ref="F164:N164" si="460">F$99/10*$C164/(2+$E$12)</f>
        <v>32812.500000000007</v>
      </c>
      <c r="G164" s="30">
        <f t="shared" si="460"/>
        <v>27343.749999999989</v>
      </c>
      <c r="H164" s="30">
        <f t="shared" si="460"/>
        <v>22786.458333333343</v>
      </c>
      <c r="I164" s="30">
        <f t="shared" si="460"/>
        <v>18988.71527777777</v>
      </c>
      <c r="J164" s="30">
        <f t="shared" si="460"/>
        <v>15823.929398148166</v>
      </c>
      <c r="K164" s="30">
        <f t="shared" si="460"/>
        <v>13186.607831790116</v>
      </c>
      <c r="L164" s="30">
        <f t="shared" si="460"/>
        <v>10988.839859825097</v>
      </c>
      <c r="M164" s="30">
        <f t="shared" si="460"/>
        <v>9157.3665498542341</v>
      </c>
      <c r="N164" s="30">
        <f t="shared" si="460"/>
        <v>7631.1387915452215</v>
      </c>
      <c r="P164" s="165"/>
      <c r="Q164" s="161">
        <v>2100000</v>
      </c>
      <c r="R164" s="16" t="s">
        <v>19</v>
      </c>
      <c r="S164" s="30">
        <f>S$99/10*$C164/(2+$E$12)</f>
        <v>39375</v>
      </c>
      <c r="T164" s="30">
        <f t="shared" ref="T164:AB164" si="461">T$99/10*$C164/(2+$E$12)</f>
        <v>32812.500000000007</v>
      </c>
      <c r="U164" s="30">
        <f t="shared" si="461"/>
        <v>27343.749999999989</v>
      </c>
      <c r="V164" s="30">
        <f t="shared" si="461"/>
        <v>22786.458333333343</v>
      </c>
      <c r="W164" s="30">
        <f t="shared" si="461"/>
        <v>18988.71527777777</v>
      </c>
      <c r="X164" s="30">
        <f t="shared" si="461"/>
        <v>15823.929398148166</v>
      </c>
      <c r="Y164" s="30">
        <f t="shared" si="461"/>
        <v>13186.607831790116</v>
      </c>
      <c r="Z164" s="30">
        <f t="shared" si="461"/>
        <v>10988.839859825097</v>
      </c>
      <c r="AA164" s="30">
        <f t="shared" si="461"/>
        <v>9157.3665498542341</v>
      </c>
      <c r="AB164" s="30">
        <f t="shared" si="461"/>
        <v>7631.1387915452215</v>
      </c>
      <c r="AD164" s="165"/>
      <c r="AE164" s="161">
        <v>2100000</v>
      </c>
      <c r="AF164" s="16" t="s">
        <v>19</v>
      </c>
      <c r="AG164" s="30">
        <f>AG$99/10*$C164/(2+$E$12)</f>
        <v>39375</v>
      </c>
      <c r="AH164" s="30">
        <f t="shared" ref="AH164:AP164" si="462">AH$99/10*$C164/(2+$E$12)</f>
        <v>32812.500000000007</v>
      </c>
      <c r="AI164" s="30">
        <f t="shared" si="462"/>
        <v>27343.749999999989</v>
      </c>
      <c r="AJ164" s="30">
        <f t="shared" si="462"/>
        <v>22786.458333333343</v>
      </c>
      <c r="AK164" s="30">
        <f t="shared" si="462"/>
        <v>18988.71527777777</v>
      </c>
      <c r="AL164" s="30">
        <f t="shared" si="462"/>
        <v>15823.929398148166</v>
      </c>
      <c r="AM164" s="30">
        <f t="shared" si="462"/>
        <v>13186.607831790116</v>
      </c>
      <c r="AN164" s="30">
        <f t="shared" si="462"/>
        <v>10988.839859825097</v>
      </c>
      <c r="AO164" s="30">
        <f t="shared" si="462"/>
        <v>9157.3665498542341</v>
      </c>
      <c r="AP164" s="30">
        <f t="shared" si="462"/>
        <v>7631.1387915452215</v>
      </c>
      <c r="AR164" s="165"/>
      <c r="AS164" s="161">
        <v>2100000</v>
      </c>
      <c r="AT164" s="16" t="s">
        <v>19</v>
      </c>
      <c r="AU164" s="30">
        <f>AU$99/10*$C164/(2+$E$12)</f>
        <v>39375</v>
      </c>
      <c r="AV164" s="30">
        <f t="shared" ref="AV164:BD164" si="463">AV$99/10*$C164/(2+$E$12)</f>
        <v>32812.500000000007</v>
      </c>
      <c r="AW164" s="30">
        <f t="shared" si="463"/>
        <v>27343.749999999989</v>
      </c>
      <c r="AX164" s="30">
        <f t="shared" si="463"/>
        <v>22786.458333333343</v>
      </c>
      <c r="AY164" s="30">
        <f t="shared" si="463"/>
        <v>18988.71527777777</v>
      </c>
      <c r="AZ164" s="30">
        <f t="shared" si="463"/>
        <v>15823.929398148166</v>
      </c>
      <c r="BA164" s="30">
        <f t="shared" si="463"/>
        <v>13186.607831790116</v>
      </c>
      <c r="BB164" s="30">
        <f t="shared" si="463"/>
        <v>10988.839859825097</v>
      </c>
      <c r="BC164" s="30">
        <f t="shared" si="463"/>
        <v>9157.3665498542341</v>
      </c>
      <c r="BD164" s="30">
        <f t="shared" si="463"/>
        <v>7631.1387915452215</v>
      </c>
      <c r="BF164" s="165"/>
      <c r="BG164" s="161">
        <v>2100000</v>
      </c>
      <c r="BH164" s="16" t="s">
        <v>19</v>
      </c>
      <c r="BI164" s="30">
        <f>BI$99/10*$C164/(2+$E$12)</f>
        <v>39375</v>
      </c>
      <c r="BJ164" s="30">
        <f t="shared" ref="BJ164:BR164" si="464">BJ$99/10*$C164/(2+$E$12)</f>
        <v>32812.500000000007</v>
      </c>
      <c r="BK164" s="30">
        <f t="shared" si="464"/>
        <v>27343.749999999989</v>
      </c>
      <c r="BL164" s="30">
        <f t="shared" si="464"/>
        <v>22786.458333333343</v>
      </c>
      <c r="BM164" s="30">
        <f t="shared" si="464"/>
        <v>18988.71527777777</v>
      </c>
      <c r="BN164" s="30">
        <f t="shared" si="464"/>
        <v>15823.929398148166</v>
      </c>
      <c r="BO164" s="30">
        <f t="shared" si="464"/>
        <v>13186.607831790116</v>
      </c>
      <c r="BP164" s="30">
        <f t="shared" si="464"/>
        <v>10988.839859825097</v>
      </c>
      <c r="BQ164" s="30">
        <f t="shared" si="464"/>
        <v>9157.3665498542341</v>
      </c>
      <c r="BR164" s="30">
        <f t="shared" si="464"/>
        <v>7631.1387915452215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28261.284722222219</v>
      </c>
      <c r="J165" s="30"/>
      <c r="K165" s="30"/>
      <c r="L165" s="30"/>
      <c r="M165" s="30"/>
      <c r="N165" s="30">
        <f>SUM(E164:N164)/10</f>
        <v>19809.430604227393</v>
      </c>
      <c r="P165" s="165"/>
      <c r="Q165" s="161"/>
      <c r="R165" s="16" t="s">
        <v>22</v>
      </c>
      <c r="S165" s="30"/>
      <c r="T165" s="30"/>
      <c r="U165" s="30"/>
      <c r="V165" s="30"/>
      <c r="W165" s="30">
        <f>SUM(S164:W164)/5</f>
        <v>28261.284722222219</v>
      </c>
      <c r="X165" s="30"/>
      <c r="Y165" s="30"/>
      <c r="Z165" s="30"/>
      <c r="AA165" s="30"/>
      <c r="AB165" s="30">
        <f>SUM(S164:AB164)/10</f>
        <v>19809.430604227393</v>
      </c>
      <c r="AD165" s="165"/>
      <c r="AE165" s="161"/>
      <c r="AF165" s="16" t="s">
        <v>22</v>
      </c>
      <c r="AG165" s="30"/>
      <c r="AH165" s="30"/>
      <c r="AI165" s="30"/>
      <c r="AJ165" s="30"/>
      <c r="AK165" s="30">
        <f>SUM(AG164:AK164)/5</f>
        <v>28261.284722222219</v>
      </c>
      <c r="AL165" s="30"/>
      <c r="AM165" s="30"/>
      <c r="AN165" s="30"/>
      <c r="AO165" s="30"/>
      <c r="AP165" s="30">
        <f>SUM(AG164:AP164)/10</f>
        <v>19809.430604227393</v>
      </c>
      <c r="AR165" s="165"/>
      <c r="AS165" s="161"/>
      <c r="AT165" s="16" t="s">
        <v>22</v>
      </c>
      <c r="AU165" s="30"/>
      <c r="AV165" s="30"/>
      <c r="AW165" s="30"/>
      <c r="AX165" s="30"/>
      <c r="AY165" s="30">
        <f>SUM(AU164:AY164)/5</f>
        <v>28261.284722222219</v>
      </c>
      <c r="AZ165" s="30"/>
      <c r="BA165" s="30"/>
      <c r="BB165" s="30"/>
      <c r="BC165" s="30"/>
      <c r="BD165" s="30">
        <f>SUM(AU164:BD164)/10</f>
        <v>19809.430604227393</v>
      </c>
      <c r="BF165" s="165"/>
      <c r="BG165" s="161"/>
      <c r="BH165" s="16" t="s">
        <v>22</v>
      </c>
      <c r="BI165" s="30"/>
      <c r="BJ165" s="30"/>
      <c r="BK165" s="30"/>
      <c r="BL165" s="30"/>
      <c r="BM165" s="30">
        <f>SUM(BI164:BM164)/5</f>
        <v>28261.284722222219</v>
      </c>
      <c r="BN165" s="30"/>
      <c r="BO165" s="30"/>
      <c r="BP165" s="30"/>
      <c r="BQ165" s="30"/>
      <c r="BR165" s="30">
        <f>SUM(BI164:BR164)/10</f>
        <v>19809.430604227393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39375</v>
      </c>
      <c r="F166" s="30">
        <f t="shared" ref="F166:N166" si="465">F$100/10*$C164/(2+$E$12)</f>
        <v>72187.5</v>
      </c>
      <c r="G166" s="30">
        <f t="shared" si="465"/>
        <v>99531.25</v>
      </c>
      <c r="H166" s="30">
        <f t="shared" si="465"/>
        <v>122317.70833333334</v>
      </c>
      <c r="I166" s="30">
        <f t="shared" si="465"/>
        <v>141306.42361111109</v>
      </c>
      <c r="J166" s="30">
        <f t="shared" si="465"/>
        <v>157130.35300925927</v>
      </c>
      <c r="K166" s="30">
        <f t="shared" si="465"/>
        <v>170316.96084104938</v>
      </c>
      <c r="L166" s="30">
        <f t="shared" si="465"/>
        <v>181305.8007008745</v>
      </c>
      <c r="M166" s="30">
        <f t="shared" si="465"/>
        <v>190463.16725072873</v>
      </c>
      <c r="N166" s="30">
        <f t="shared" si="465"/>
        <v>198094.30604227394</v>
      </c>
      <c r="P166" s="165"/>
      <c r="Q166" s="161"/>
      <c r="R166" s="16" t="s">
        <v>52</v>
      </c>
      <c r="S166" s="30">
        <f>S$100/10*$C164/(2+$E$12)</f>
        <v>39375</v>
      </c>
      <c r="T166" s="30">
        <f t="shared" ref="T166:AB166" si="466">T$100/10*$C164/(2+$E$12)</f>
        <v>72187.5</v>
      </c>
      <c r="U166" s="30">
        <f t="shared" si="466"/>
        <v>99531.25</v>
      </c>
      <c r="V166" s="30">
        <f t="shared" si="466"/>
        <v>122317.70833333334</v>
      </c>
      <c r="W166" s="30">
        <f t="shared" si="466"/>
        <v>141306.42361111109</v>
      </c>
      <c r="X166" s="30">
        <f t="shared" si="466"/>
        <v>157130.35300925927</v>
      </c>
      <c r="Y166" s="30">
        <f t="shared" si="466"/>
        <v>170316.96084104938</v>
      </c>
      <c r="Z166" s="30">
        <f t="shared" si="466"/>
        <v>181305.8007008745</v>
      </c>
      <c r="AA166" s="30">
        <f t="shared" si="466"/>
        <v>190463.16725072873</v>
      </c>
      <c r="AB166" s="30">
        <f t="shared" si="466"/>
        <v>198094.30604227394</v>
      </c>
      <c r="AD166" s="165"/>
      <c r="AE166" s="161"/>
      <c r="AF166" s="16" t="s">
        <v>52</v>
      </c>
      <c r="AG166" s="30">
        <f>AG$100/10*$C164/(2+$E$12)</f>
        <v>39375</v>
      </c>
      <c r="AH166" s="30">
        <f t="shared" ref="AH166:AP166" si="467">AH$100/10*$C164/(2+$E$12)</f>
        <v>72187.5</v>
      </c>
      <c r="AI166" s="30">
        <f t="shared" si="467"/>
        <v>99531.25</v>
      </c>
      <c r="AJ166" s="30">
        <f t="shared" si="467"/>
        <v>122317.70833333334</v>
      </c>
      <c r="AK166" s="30">
        <f t="shared" si="467"/>
        <v>141306.42361111109</v>
      </c>
      <c r="AL166" s="30">
        <f t="shared" si="467"/>
        <v>157130.35300925927</v>
      </c>
      <c r="AM166" s="30">
        <f t="shared" si="467"/>
        <v>170316.96084104938</v>
      </c>
      <c r="AN166" s="30">
        <f t="shared" si="467"/>
        <v>181305.8007008745</v>
      </c>
      <c r="AO166" s="30">
        <f t="shared" si="467"/>
        <v>190463.16725072873</v>
      </c>
      <c r="AP166" s="30">
        <f t="shared" si="467"/>
        <v>198094.30604227394</v>
      </c>
      <c r="AR166" s="165"/>
      <c r="AS166" s="161"/>
      <c r="AT166" s="16" t="s">
        <v>52</v>
      </c>
      <c r="AU166" s="30">
        <f>AU$100/10*$C164/(2+$E$12)</f>
        <v>39375</v>
      </c>
      <c r="AV166" s="30">
        <f t="shared" ref="AV166:BD166" si="468">AV$100/10*$C164/(2+$E$12)</f>
        <v>72187.5</v>
      </c>
      <c r="AW166" s="30">
        <f t="shared" si="468"/>
        <v>99531.25</v>
      </c>
      <c r="AX166" s="30">
        <f t="shared" si="468"/>
        <v>122317.70833333334</v>
      </c>
      <c r="AY166" s="30">
        <f t="shared" si="468"/>
        <v>141306.42361111109</v>
      </c>
      <c r="AZ166" s="30">
        <f t="shared" si="468"/>
        <v>157130.35300925927</v>
      </c>
      <c r="BA166" s="30">
        <f t="shared" si="468"/>
        <v>170316.96084104938</v>
      </c>
      <c r="BB166" s="30">
        <f t="shared" si="468"/>
        <v>181305.8007008745</v>
      </c>
      <c r="BC166" s="30">
        <f t="shared" si="468"/>
        <v>190463.16725072873</v>
      </c>
      <c r="BD166" s="30">
        <f t="shared" si="468"/>
        <v>198094.30604227394</v>
      </c>
      <c r="BF166" s="165"/>
      <c r="BG166" s="161"/>
      <c r="BH166" s="16" t="s">
        <v>52</v>
      </c>
      <c r="BI166" s="30">
        <f>BI$100/10*$C164/(2+$E$12)</f>
        <v>39375</v>
      </c>
      <c r="BJ166" s="30">
        <f t="shared" ref="BJ166:BR166" si="469">BJ$100/10*$C164/(2+$E$12)</f>
        <v>72187.5</v>
      </c>
      <c r="BK166" s="30">
        <f t="shared" si="469"/>
        <v>99531.25</v>
      </c>
      <c r="BL166" s="30">
        <f t="shared" si="469"/>
        <v>122317.70833333334</v>
      </c>
      <c r="BM166" s="30">
        <f t="shared" si="469"/>
        <v>141306.42361111109</v>
      </c>
      <c r="BN166" s="30">
        <f t="shared" si="469"/>
        <v>157130.35300925927</v>
      </c>
      <c r="BO166" s="30">
        <f t="shared" si="469"/>
        <v>170316.96084104938</v>
      </c>
      <c r="BP166" s="30">
        <f t="shared" si="469"/>
        <v>181305.8007008745</v>
      </c>
      <c r="BQ166" s="30">
        <f t="shared" si="469"/>
        <v>190463.16725072873</v>
      </c>
      <c r="BR166" s="30">
        <f t="shared" si="469"/>
        <v>198094.30604227394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28.749999999999996</v>
      </c>
      <c r="F167" s="28">
        <f t="shared" ref="F167:N167" si="470">F$112/10*$C167/(2+$E$12)</f>
        <v>27.708333333333336</v>
      </c>
      <c r="G167" s="28">
        <f t="shared" si="470"/>
        <v>26.840277777777775</v>
      </c>
      <c r="H167" s="28">
        <f t="shared" si="470"/>
        <v>26.116898148148145</v>
      </c>
      <c r="I167" s="28">
        <f t="shared" si="470"/>
        <v>25.514081790123456</v>
      </c>
      <c r="J167" s="28">
        <f t="shared" si="470"/>
        <v>25.011734825102877</v>
      </c>
      <c r="K167" s="28">
        <f t="shared" si="470"/>
        <v>24.593112354252398</v>
      </c>
      <c r="L167" s="28">
        <f t="shared" si="470"/>
        <v>24.244260295210331</v>
      </c>
      <c r="M167" s="28">
        <f t="shared" si="470"/>
        <v>23.953550246008611</v>
      </c>
      <c r="N167" s="28">
        <f t="shared" si="470"/>
        <v>23.71129187167384</v>
      </c>
      <c r="P167" s="163" t="s">
        <v>17</v>
      </c>
      <c r="Q167" s="162">
        <v>20000</v>
      </c>
      <c r="R167" s="58" t="s">
        <v>19</v>
      </c>
      <c r="S167" s="28">
        <f>S$112/10*$C167/(2+$E$12)</f>
        <v>28.749999999999996</v>
      </c>
      <c r="T167" s="28">
        <f t="shared" ref="T167:AB167" si="471">T$112/10*$C167/(2+$E$12)</f>
        <v>27.708333333333336</v>
      </c>
      <c r="U167" s="28">
        <f t="shared" si="471"/>
        <v>26.840277777777775</v>
      </c>
      <c r="V167" s="28">
        <f t="shared" si="471"/>
        <v>26.116898148148145</v>
      </c>
      <c r="W167" s="28">
        <f t="shared" si="471"/>
        <v>25.514081790123456</v>
      </c>
      <c r="X167" s="28">
        <f t="shared" si="471"/>
        <v>25.011734825102877</v>
      </c>
      <c r="Y167" s="28">
        <f t="shared" si="471"/>
        <v>24.593112354252398</v>
      </c>
      <c r="Z167" s="28">
        <f t="shared" si="471"/>
        <v>24.244260295210331</v>
      </c>
      <c r="AA167" s="28">
        <f t="shared" si="471"/>
        <v>23.953550246008611</v>
      </c>
      <c r="AB167" s="28">
        <f t="shared" si="471"/>
        <v>23.71129187167384</v>
      </c>
      <c r="AD167" s="163" t="s">
        <v>17</v>
      </c>
      <c r="AE167" s="162">
        <v>20000</v>
      </c>
      <c r="AF167" s="58" t="s">
        <v>19</v>
      </c>
      <c r="AG167" s="28">
        <f>AG$112/10*$C167/(2+$E$12)</f>
        <v>28.749999999999996</v>
      </c>
      <c r="AH167" s="28">
        <f t="shared" ref="AH167:AP167" si="472">AH$112/10*$C167/(2+$E$12)</f>
        <v>27.708333333333336</v>
      </c>
      <c r="AI167" s="28">
        <f t="shared" si="472"/>
        <v>26.840277777777775</v>
      </c>
      <c r="AJ167" s="28">
        <f t="shared" si="472"/>
        <v>26.116898148148145</v>
      </c>
      <c r="AK167" s="28">
        <f t="shared" si="472"/>
        <v>25.514081790123456</v>
      </c>
      <c r="AL167" s="28">
        <f t="shared" si="472"/>
        <v>25.011734825102877</v>
      </c>
      <c r="AM167" s="28">
        <f t="shared" si="472"/>
        <v>24.593112354252398</v>
      </c>
      <c r="AN167" s="28">
        <f t="shared" si="472"/>
        <v>24.244260295210331</v>
      </c>
      <c r="AO167" s="28">
        <f t="shared" si="472"/>
        <v>23.953550246008611</v>
      </c>
      <c r="AP167" s="28">
        <f t="shared" si="472"/>
        <v>23.71129187167384</v>
      </c>
      <c r="AR167" s="163" t="s">
        <v>17</v>
      </c>
      <c r="AS167" s="162">
        <v>20000</v>
      </c>
      <c r="AT167" s="58" t="s">
        <v>19</v>
      </c>
      <c r="AU167" s="28">
        <f>AU$112/10*$C167/(2+$E$12)</f>
        <v>28.749999999999996</v>
      </c>
      <c r="AV167" s="28">
        <f t="shared" ref="AV167:BD167" si="473">AV$112/10*$C167/(2+$E$12)</f>
        <v>27.708333333333336</v>
      </c>
      <c r="AW167" s="28">
        <f t="shared" si="473"/>
        <v>26.840277777777775</v>
      </c>
      <c r="AX167" s="28">
        <f t="shared" si="473"/>
        <v>26.116898148148145</v>
      </c>
      <c r="AY167" s="28">
        <f t="shared" si="473"/>
        <v>25.514081790123456</v>
      </c>
      <c r="AZ167" s="28">
        <f t="shared" si="473"/>
        <v>25.011734825102877</v>
      </c>
      <c r="BA167" s="28">
        <f t="shared" si="473"/>
        <v>24.593112354252398</v>
      </c>
      <c r="BB167" s="28">
        <f t="shared" si="473"/>
        <v>24.244260295210331</v>
      </c>
      <c r="BC167" s="28">
        <f t="shared" si="473"/>
        <v>23.953550246008611</v>
      </c>
      <c r="BD167" s="28">
        <f t="shared" si="473"/>
        <v>23.71129187167384</v>
      </c>
      <c r="BF167" s="163" t="s">
        <v>17</v>
      </c>
      <c r="BG167" s="162">
        <v>20000</v>
      </c>
      <c r="BH167" s="58" t="s">
        <v>19</v>
      </c>
      <c r="BI167" s="28">
        <f>BI$112/10*$C167/(2+$E$12)</f>
        <v>28.749999999999996</v>
      </c>
      <c r="BJ167" s="28">
        <f t="shared" ref="BJ167:BR167" si="474">BJ$112/10*$C167/(2+$E$12)</f>
        <v>27.708333333333336</v>
      </c>
      <c r="BK167" s="28">
        <f t="shared" si="474"/>
        <v>26.840277777777775</v>
      </c>
      <c r="BL167" s="28">
        <f t="shared" si="474"/>
        <v>26.116898148148145</v>
      </c>
      <c r="BM167" s="28">
        <f t="shared" si="474"/>
        <v>25.514081790123456</v>
      </c>
      <c r="BN167" s="28">
        <f t="shared" si="474"/>
        <v>25.011734825102877</v>
      </c>
      <c r="BO167" s="28">
        <f t="shared" si="474"/>
        <v>24.593112354252398</v>
      </c>
      <c r="BP167" s="28">
        <f t="shared" si="474"/>
        <v>24.244260295210331</v>
      </c>
      <c r="BQ167" s="28">
        <f t="shared" si="474"/>
        <v>23.953550246008611</v>
      </c>
      <c r="BR167" s="28">
        <f t="shared" si="474"/>
        <v>23.71129187167384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26.985918209876537</v>
      </c>
      <c r="J168" s="28"/>
      <c r="K168" s="28"/>
      <c r="L168" s="28"/>
      <c r="M168" s="28"/>
      <c r="N168" s="28">
        <f>SUM(E167:N167)/10</f>
        <v>25.644354064163071</v>
      </c>
      <c r="P168" s="163"/>
      <c r="Q168" s="162"/>
      <c r="R168" s="20" t="s">
        <v>22</v>
      </c>
      <c r="S168" s="28"/>
      <c r="T168" s="28"/>
      <c r="U168" s="28"/>
      <c r="V168" s="28"/>
      <c r="W168" s="28">
        <f>SUM(S167:W167)/5</f>
        <v>26.985918209876537</v>
      </c>
      <c r="X168" s="28"/>
      <c r="Y168" s="28"/>
      <c r="Z168" s="28"/>
      <c r="AA168" s="28"/>
      <c r="AB168" s="28">
        <f>SUM(S167:AB167)/10</f>
        <v>25.644354064163071</v>
      </c>
      <c r="AD168" s="163"/>
      <c r="AE168" s="162"/>
      <c r="AF168" s="20" t="s">
        <v>22</v>
      </c>
      <c r="AG168" s="28"/>
      <c r="AH168" s="28"/>
      <c r="AI168" s="28"/>
      <c r="AJ168" s="28"/>
      <c r="AK168" s="28">
        <f>SUM(AG167:AK167)/5</f>
        <v>26.985918209876537</v>
      </c>
      <c r="AL168" s="28"/>
      <c r="AM168" s="28"/>
      <c r="AN168" s="28"/>
      <c r="AO168" s="28"/>
      <c r="AP168" s="28">
        <f>SUM(AG167:AP167)/10</f>
        <v>25.644354064163071</v>
      </c>
      <c r="AR168" s="163"/>
      <c r="AS168" s="162"/>
      <c r="AT168" s="20" t="s">
        <v>22</v>
      </c>
      <c r="AU168" s="28"/>
      <c r="AV168" s="28"/>
      <c r="AW168" s="28"/>
      <c r="AX168" s="28"/>
      <c r="AY168" s="28">
        <f>SUM(AU167:AY167)/5</f>
        <v>26.985918209876537</v>
      </c>
      <c r="AZ168" s="28"/>
      <c r="BA168" s="28"/>
      <c r="BB168" s="28"/>
      <c r="BC168" s="28"/>
      <c r="BD168" s="28">
        <f>SUM(AU167:BD167)/10</f>
        <v>25.644354064163071</v>
      </c>
      <c r="BF168" s="163"/>
      <c r="BG168" s="162"/>
      <c r="BH168" s="20" t="s">
        <v>22</v>
      </c>
      <c r="BI168" s="28"/>
      <c r="BJ168" s="28"/>
      <c r="BK168" s="28"/>
      <c r="BL168" s="28"/>
      <c r="BM168" s="28">
        <f>SUM(BI167:BM167)/5</f>
        <v>26.985918209876537</v>
      </c>
      <c r="BN168" s="28"/>
      <c r="BO168" s="28"/>
      <c r="BP168" s="28"/>
      <c r="BQ168" s="28"/>
      <c r="BR168" s="28">
        <f>SUM(BI167:BR167)/10</f>
        <v>25.644354064163071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28.749999999999996</v>
      </c>
      <c r="F169" s="28">
        <f t="shared" ref="F169:N169" si="475">F$113/10*$C167/(2+$E$12)</f>
        <v>56.458333333333336</v>
      </c>
      <c r="G169" s="28">
        <f t="shared" si="475"/>
        <v>83.298611111111114</v>
      </c>
      <c r="H169" s="28">
        <f t="shared" si="475"/>
        <v>109.41550925925925</v>
      </c>
      <c r="I169" s="28">
        <f t="shared" si="475"/>
        <v>134.92959104938271</v>
      </c>
      <c r="J169" s="28">
        <f t="shared" si="475"/>
        <v>159.94132587448559</v>
      </c>
      <c r="K169" s="28">
        <f t="shared" si="475"/>
        <v>184.53443822873797</v>
      </c>
      <c r="L169" s="28">
        <f t="shared" si="475"/>
        <v>208.77869852394832</v>
      </c>
      <c r="M169" s="28">
        <f t="shared" si="475"/>
        <v>232.73224876995698</v>
      </c>
      <c r="N169" s="28">
        <f t="shared" si="475"/>
        <v>256.44354064163076</v>
      </c>
      <c r="P169" s="163"/>
      <c r="Q169" s="162"/>
      <c r="R169" s="20" t="s">
        <v>52</v>
      </c>
      <c r="S169" s="28">
        <f>S$113/10*$C167/(2+$E$12)</f>
        <v>28.749999999999996</v>
      </c>
      <c r="T169" s="28">
        <f t="shared" ref="T169:AB169" si="476">T$113/10*$C167/(2+$E$12)</f>
        <v>56.458333333333336</v>
      </c>
      <c r="U169" s="28">
        <f t="shared" si="476"/>
        <v>83.298611111111114</v>
      </c>
      <c r="V169" s="28">
        <f t="shared" si="476"/>
        <v>109.41550925925925</v>
      </c>
      <c r="W169" s="28">
        <f t="shared" si="476"/>
        <v>134.92959104938271</v>
      </c>
      <c r="X169" s="28">
        <f t="shared" si="476"/>
        <v>159.94132587448559</v>
      </c>
      <c r="Y169" s="28">
        <f t="shared" si="476"/>
        <v>184.53443822873797</v>
      </c>
      <c r="Z169" s="28">
        <f t="shared" si="476"/>
        <v>208.77869852394832</v>
      </c>
      <c r="AA169" s="28">
        <f t="shared" si="476"/>
        <v>232.73224876995698</v>
      </c>
      <c r="AB169" s="28">
        <f t="shared" si="476"/>
        <v>256.44354064163076</v>
      </c>
      <c r="AD169" s="163"/>
      <c r="AE169" s="162"/>
      <c r="AF169" s="20" t="s">
        <v>52</v>
      </c>
      <c r="AG169" s="28">
        <f>AG$113/10*$C167/(2+$E$12)</f>
        <v>28.749999999999996</v>
      </c>
      <c r="AH169" s="28">
        <f t="shared" ref="AH169:AP169" si="477">AH$113/10*$C167/(2+$E$12)</f>
        <v>56.458333333333336</v>
      </c>
      <c r="AI169" s="28">
        <f t="shared" si="477"/>
        <v>83.298611111111114</v>
      </c>
      <c r="AJ169" s="28">
        <f t="shared" si="477"/>
        <v>109.41550925925925</v>
      </c>
      <c r="AK169" s="28">
        <f t="shared" si="477"/>
        <v>134.92959104938271</v>
      </c>
      <c r="AL169" s="28">
        <f t="shared" si="477"/>
        <v>159.94132587448559</v>
      </c>
      <c r="AM169" s="28">
        <f t="shared" si="477"/>
        <v>184.53443822873797</v>
      </c>
      <c r="AN169" s="28">
        <f t="shared" si="477"/>
        <v>208.77869852394832</v>
      </c>
      <c r="AO169" s="28">
        <f t="shared" si="477"/>
        <v>232.73224876995698</v>
      </c>
      <c r="AP169" s="28">
        <f t="shared" si="477"/>
        <v>256.44354064163076</v>
      </c>
      <c r="AR169" s="163"/>
      <c r="AS169" s="162"/>
      <c r="AT169" s="20" t="s">
        <v>52</v>
      </c>
      <c r="AU169" s="28">
        <f>AU$113/10*$C167/(2+$E$12)</f>
        <v>28.749999999999996</v>
      </c>
      <c r="AV169" s="28">
        <f t="shared" ref="AV169:BD169" si="478">AV$113/10*$C167/(2+$E$12)</f>
        <v>56.458333333333336</v>
      </c>
      <c r="AW169" s="28">
        <f t="shared" si="478"/>
        <v>83.298611111111114</v>
      </c>
      <c r="AX169" s="28">
        <f t="shared" si="478"/>
        <v>109.41550925925925</v>
      </c>
      <c r="AY169" s="28">
        <f t="shared" si="478"/>
        <v>134.92959104938271</v>
      </c>
      <c r="AZ169" s="28">
        <f t="shared" si="478"/>
        <v>159.94132587448559</v>
      </c>
      <c r="BA169" s="28">
        <f t="shared" si="478"/>
        <v>184.53443822873797</v>
      </c>
      <c r="BB169" s="28">
        <f t="shared" si="478"/>
        <v>208.77869852394832</v>
      </c>
      <c r="BC169" s="28">
        <f t="shared" si="478"/>
        <v>232.73224876995698</v>
      </c>
      <c r="BD169" s="28">
        <f t="shared" si="478"/>
        <v>256.44354064163076</v>
      </c>
      <c r="BF169" s="163"/>
      <c r="BG169" s="162"/>
      <c r="BH169" s="20" t="s">
        <v>52</v>
      </c>
      <c r="BI169" s="28">
        <f>BI$113/10*$C167/(2+$E$12)</f>
        <v>28.749999999999996</v>
      </c>
      <c r="BJ169" s="28">
        <f t="shared" ref="BJ169:BR169" si="479">BJ$113/10*$C167/(2+$E$12)</f>
        <v>56.458333333333336</v>
      </c>
      <c r="BK169" s="28">
        <f t="shared" si="479"/>
        <v>83.298611111111114</v>
      </c>
      <c r="BL169" s="28">
        <f t="shared" si="479"/>
        <v>109.41550925925925</v>
      </c>
      <c r="BM169" s="28">
        <f t="shared" si="479"/>
        <v>134.92959104938271</v>
      </c>
      <c r="BN169" s="28">
        <f t="shared" si="479"/>
        <v>159.94132587448559</v>
      </c>
      <c r="BO169" s="28">
        <f t="shared" si="479"/>
        <v>184.53443822873797</v>
      </c>
      <c r="BP169" s="28">
        <f t="shared" si="479"/>
        <v>208.77869852394832</v>
      </c>
      <c r="BQ169" s="28">
        <f t="shared" si="479"/>
        <v>232.73224876995698</v>
      </c>
      <c r="BR169" s="28">
        <f t="shared" si="479"/>
        <v>256.44354064163076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574.99999999999989</v>
      </c>
      <c r="F170" s="28">
        <f t="shared" ref="F170:N170" si="480">F$112/10*$C170/(2+$E$12)</f>
        <v>554.16666666666674</v>
      </c>
      <c r="G170" s="28">
        <f t="shared" si="480"/>
        <v>536.80555555555543</v>
      </c>
      <c r="H170" s="28">
        <f t="shared" si="480"/>
        <v>522.33796296296293</v>
      </c>
      <c r="I170" s="28">
        <f t="shared" si="480"/>
        <v>510.28163580246911</v>
      </c>
      <c r="J170" s="28">
        <f t="shared" si="480"/>
        <v>500.23469650205749</v>
      </c>
      <c r="K170" s="28">
        <f t="shared" si="480"/>
        <v>491.86224708504795</v>
      </c>
      <c r="L170" s="28">
        <f t="shared" si="480"/>
        <v>484.8852059042066</v>
      </c>
      <c r="M170" s="28">
        <f t="shared" si="480"/>
        <v>479.07100492017219</v>
      </c>
      <c r="N170" s="28">
        <f t="shared" si="480"/>
        <v>474.22583743347678</v>
      </c>
      <c r="P170" s="163"/>
      <c r="Q170" s="162">
        <v>400000</v>
      </c>
      <c r="R170" s="58" t="s">
        <v>19</v>
      </c>
      <c r="S170" s="28">
        <f>S$112/10*$C170/(2+$E$12)</f>
        <v>574.99999999999989</v>
      </c>
      <c r="T170" s="28">
        <f t="shared" ref="T170:AB170" si="481">T$112/10*$C170/(2+$E$12)</f>
        <v>554.16666666666674</v>
      </c>
      <c r="U170" s="28">
        <f t="shared" si="481"/>
        <v>536.80555555555543</v>
      </c>
      <c r="V170" s="28">
        <f t="shared" si="481"/>
        <v>522.33796296296293</v>
      </c>
      <c r="W170" s="28">
        <f t="shared" si="481"/>
        <v>510.28163580246911</v>
      </c>
      <c r="X170" s="28">
        <f t="shared" si="481"/>
        <v>500.23469650205749</v>
      </c>
      <c r="Y170" s="28">
        <f t="shared" si="481"/>
        <v>491.86224708504795</v>
      </c>
      <c r="Z170" s="28">
        <f t="shared" si="481"/>
        <v>484.8852059042066</v>
      </c>
      <c r="AA170" s="28">
        <f t="shared" si="481"/>
        <v>479.07100492017219</v>
      </c>
      <c r="AB170" s="28">
        <f t="shared" si="481"/>
        <v>474.22583743347678</v>
      </c>
      <c r="AD170" s="163"/>
      <c r="AE170" s="162">
        <v>400000</v>
      </c>
      <c r="AF170" s="58" t="s">
        <v>19</v>
      </c>
      <c r="AG170" s="28">
        <f>AG$112/10*$C170/(2+$E$12)</f>
        <v>574.99999999999989</v>
      </c>
      <c r="AH170" s="28">
        <f t="shared" ref="AH170:AP170" si="482">AH$112/10*$C170/(2+$E$12)</f>
        <v>554.16666666666674</v>
      </c>
      <c r="AI170" s="28">
        <f t="shared" si="482"/>
        <v>536.80555555555543</v>
      </c>
      <c r="AJ170" s="28">
        <f t="shared" si="482"/>
        <v>522.33796296296293</v>
      </c>
      <c r="AK170" s="28">
        <f t="shared" si="482"/>
        <v>510.28163580246911</v>
      </c>
      <c r="AL170" s="28">
        <f t="shared" si="482"/>
        <v>500.23469650205749</v>
      </c>
      <c r="AM170" s="28">
        <f t="shared" si="482"/>
        <v>491.86224708504795</v>
      </c>
      <c r="AN170" s="28">
        <f t="shared" si="482"/>
        <v>484.8852059042066</v>
      </c>
      <c r="AO170" s="28">
        <f t="shared" si="482"/>
        <v>479.07100492017219</v>
      </c>
      <c r="AP170" s="28">
        <f t="shared" si="482"/>
        <v>474.22583743347678</v>
      </c>
      <c r="AR170" s="163"/>
      <c r="AS170" s="162">
        <v>400000</v>
      </c>
      <c r="AT170" s="58" t="s">
        <v>19</v>
      </c>
      <c r="AU170" s="28">
        <f>AU$112/10*$C170/(2+$E$12)</f>
        <v>574.99999999999989</v>
      </c>
      <c r="AV170" s="28">
        <f t="shared" ref="AV170:BD170" si="483">AV$112/10*$C170/(2+$E$12)</f>
        <v>554.16666666666674</v>
      </c>
      <c r="AW170" s="28">
        <f t="shared" si="483"/>
        <v>536.80555555555543</v>
      </c>
      <c r="AX170" s="28">
        <f t="shared" si="483"/>
        <v>522.33796296296293</v>
      </c>
      <c r="AY170" s="28">
        <f t="shared" si="483"/>
        <v>510.28163580246911</v>
      </c>
      <c r="AZ170" s="28">
        <f t="shared" si="483"/>
        <v>500.23469650205749</v>
      </c>
      <c r="BA170" s="28">
        <f t="shared" si="483"/>
        <v>491.86224708504795</v>
      </c>
      <c r="BB170" s="28">
        <f t="shared" si="483"/>
        <v>484.8852059042066</v>
      </c>
      <c r="BC170" s="28">
        <f t="shared" si="483"/>
        <v>479.07100492017219</v>
      </c>
      <c r="BD170" s="28">
        <f t="shared" si="483"/>
        <v>474.22583743347678</v>
      </c>
      <c r="BF170" s="163"/>
      <c r="BG170" s="162">
        <v>400000</v>
      </c>
      <c r="BH170" s="58" t="s">
        <v>19</v>
      </c>
      <c r="BI170" s="28">
        <f>BI$112/10*$C170/(2+$E$12)</f>
        <v>574.99999999999989</v>
      </c>
      <c r="BJ170" s="28">
        <f t="shared" ref="BJ170:BR170" si="484">BJ$112/10*$C170/(2+$E$12)</f>
        <v>554.16666666666674</v>
      </c>
      <c r="BK170" s="28">
        <f t="shared" si="484"/>
        <v>536.80555555555543</v>
      </c>
      <c r="BL170" s="28">
        <f t="shared" si="484"/>
        <v>522.33796296296293</v>
      </c>
      <c r="BM170" s="28">
        <f t="shared" si="484"/>
        <v>510.28163580246911</v>
      </c>
      <c r="BN170" s="28">
        <f t="shared" si="484"/>
        <v>500.23469650205749</v>
      </c>
      <c r="BO170" s="28">
        <f t="shared" si="484"/>
        <v>491.86224708504795</v>
      </c>
      <c r="BP170" s="28">
        <f t="shared" si="484"/>
        <v>484.8852059042066</v>
      </c>
      <c r="BQ170" s="28">
        <f t="shared" si="484"/>
        <v>479.07100492017219</v>
      </c>
      <c r="BR170" s="28">
        <f t="shared" si="484"/>
        <v>474.22583743347678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539.71836419753083</v>
      </c>
      <c r="J171" s="28"/>
      <c r="K171" s="28"/>
      <c r="L171" s="28"/>
      <c r="M171" s="28"/>
      <c r="N171" s="28">
        <f>SUM(E170:N170)/10</f>
        <v>512.88708128326152</v>
      </c>
      <c r="P171" s="163"/>
      <c r="Q171" s="162"/>
      <c r="R171" s="20" t="s">
        <v>22</v>
      </c>
      <c r="S171" s="28"/>
      <c r="T171" s="28"/>
      <c r="U171" s="28"/>
      <c r="V171" s="28"/>
      <c r="W171" s="28">
        <f>SUM(S170:W170)/5</f>
        <v>539.71836419753083</v>
      </c>
      <c r="X171" s="28"/>
      <c r="Y171" s="28"/>
      <c r="Z171" s="28"/>
      <c r="AA171" s="28"/>
      <c r="AB171" s="28">
        <f>SUM(S170:AB170)/10</f>
        <v>512.88708128326152</v>
      </c>
      <c r="AD171" s="163"/>
      <c r="AE171" s="162"/>
      <c r="AF171" s="20" t="s">
        <v>22</v>
      </c>
      <c r="AG171" s="28"/>
      <c r="AH171" s="28"/>
      <c r="AI171" s="28"/>
      <c r="AJ171" s="28"/>
      <c r="AK171" s="28">
        <f>SUM(AG170:AK170)/5</f>
        <v>539.71836419753083</v>
      </c>
      <c r="AL171" s="28"/>
      <c r="AM171" s="28"/>
      <c r="AN171" s="28"/>
      <c r="AO171" s="28"/>
      <c r="AP171" s="28">
        <f>SUM(AG170:AP170)/10</f>
        <v>512.88708128326152</v>
      </c>
      <c r="AR171" s="163"/>
      <c r="AS171" s="162"/>
      <c r="AT171" s="20" t="s">
        <v>22</v>
      </c>
      <c r="AU171" s="28"/>
      <c r="AV171" s="28"/>
      <c r="AW171" s="28"/>
      <c r="AX171" s="28"/>
      <c r="AY171" s="28">
        <f>SUM(AU170:AY170)/5</f>
        <v>539.71836419753083</v>
      </c>
      <c r="AZ171" s="28"/>
      <c r="BA171" s="28"/>
      <c r="BB171" s="28"/>
      <c r="BC171" s="28"/>
      <c r="BD171" s="28">
        <f>SUM(AU170:BD170)/10</f>
        <v>512.88708128326152</v>
      </c>
      <c r="BF171" s="163"/>
      <c r="BG171" s="162"/>
      <c r="BH171" s="20" t="s">
        <v>22</v>
      </c>
      <c r="BI171" s="28"/>
      <c r="BJ171" s="28"/>
      <c r="BK171" s="28"/>
      <c r="BL171" s="28"/>
      <c r="BM171" s="28">
        <f>SUM(BI170:BM170)/5</f>
        <v>539.71836419753083</v>
      </c>
      <c r="BN171" s="28"/>
      <c r="BO171" s="28"/>
      <c r="BP171" s="28"/>
      <c r="BQ171" s="28"/>
      <c r="BR171" s="28">
        <f>SUM(BI170:BR170)/10</f>
        <v>512.88708128326152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574.99999999999989</v>
      </c>
      <c r="F172" s="28">
        <f t="shared" ref="F172:N172" si="485">F$113/10*$C170/(2+$E$12)</f>
        <v>1129.1666666666667</v>
      </c>
      <c r="G172" s="28">
        <f t="shared" si="485"/>
        <v>1665.9722222222222</v>
      </c>
      <c r="H172" s="28">
        <f t="shared" si="485"/>
        <v>2188.3101851851852</v>
      </c>
      <c r="I172" s="28">
        <f t="shared" si="485"/>
        <v>2698.591820987654</v>
      </c>
      <c r="J172" s="28">
        <f t="shared" si="485"/>
        <v>3198.8265174897119</v>
      </c>
      <c r="K172" s="28">
        <f t="shared" si="485"/>
        <v>3690.6887645747593</v>
      </c>
      <c r="L172" s="28">
        <f t="shared" si="485"/>
        <v>4175.5739704789667</v>
      </c>
      <c r="M172" s="28">
        <f t="shared" si="485"/>
        <v>4654.6449753991392</v>
      </c>
      <c r="N172" s="28">
        <f t="shared" si="485"/>
        <v>5128.8708128326161</v>
      </c>
      <c r="P172" s="163"/>
      <c r="Q172" s="162"/>
      <c r="R172" s="20" t="s">
        <v>52</v>
      </c>
      <c r="S172" s="28">
        <f>S$113/10*$C170/(2+$E$12)</f>
        <v>574.99999999999989</v>
      </c>
      <c r="T172" s="28">
        <f t="shared" ref="T172:AB172" si="486">T$113/10*$C170/(2+$E$12)</f>
        <v>1129.1666666666667</v>
      </c>
      <c r="U172" s="28">
        <f t="shared" si="486"/>
        <v>1665.9722222222222</v>
      </c>
      <c r="V172" s="28">
        <f t="shared" si="486"/>
        <v>2188.3101851851852</v>
      </c>
      <c r="W172" s="28">
        <f t="shared" si="486"/>
        <v>2698.591820987654</v>
      </c>
      <c r="X172" s="28">
        <f t="shared" si="486"/>
        <v>3198.8265174897119</v>
      </c>
      <c r="Y172" s="28">
        <f t="shared" si="486"/>
        <v>3690.6887645747593</v>
      </c>
      <c r="Z172" s="28">
        <f t="shared" si="486"/>
        <v>4175.5739704789667</v>
      </c>
      <c r="AA172" s="28">
        <f t="shared" si="486"/>
        <v>4654.6449753991392</v>
      </c>
      <c r="AB172" s="28">
        <f t="shared" si="486"/>
        <v>5128.8708128326161</v>
      </c>
      <c r="AD172" s="163"/>
      <c r="AE172" s="162"/>
      <c r="AF172" s="20" t="s">
        <v>52</v>
      </c>
      <c r="AG172" s="28">
        <f>AG$113/10*$C170/(2+$E$12)</f>
        <v>574.99999999999989</v>
      </c>
      <c r="AH172" s="28">
        <f t="shared" ref="AH172:AP172" si="487">AH$113/10*$C170/(2+$E$12)</f>
        <v>1129.1666666666667</v>
      </c>
      <c r="AI172" s="28">
        <f t="shared" si="487"/>
        <v>1665.9722222222222</v>
      </c>
      <c r="AJ172" s="28">
        <f t="shared" si="487"/>
        <v>2188.3101851851852</v>
      </c>
      <c r="AK172" s="28">
        <f t="shared" si="487"/>
        <v>2698.591820987654</v>
      </c>
      <c r="AL172" s="28">
        <f t="shared" si="487"/>
        <v>3198.8265174897119</v>
      </c>
      <c r="AM172" s="28">
        <f t="shared" si="487"/>
        <v>3690.6887645747593</v>
      </c>
      <c r="AN172" s="28">
        <f t="shared" si="487"/>
        <v>4175.5739704789667</v>
      </c>
      <c r="AO172" s="28">
        <f t="shared" si="487"/>
        <v>4654.6449753991392</v>
      </c>
      <c r="AP172" s="28">
        <f t="shared" si="487"/>
        <v>5128.8708128326161</v>
      </c>
      <c r="AR172" s="163"/>
      <c r="AS172" s="162"/>
      <c r="AT172" s="20" t="s">
        <v>52</v>
      </c>
      <c r="AU172" s="28">
        <f>AU$113/10*$C170/(2+$E$12)</f>
        <v>574.99999999999989</v>
      </c>
      <c r="AV172" s="28">
        <f t="shared" ref="AV172:BD172" si="488">AV$113/10*$C170/(2+$E$12)</f>
        <v>1129.1666666666667</v>
      </c>
      <c r="AW172" s="28">
        <f t="shared" si="488"/>
        <v>1665.9722222222222</v>
      </c>
      <c r="AX172" s="28">
        <f t="shared" si="488"/>
        <v>2188.3101851851852</v>
      </c>
      <c r="AY172" s="28">
        <f t="shared" si="488"/>
        <v>2698.591820987654</v>
      </c>
      <c r="AZ172" s="28">
        <f t="shared" si="488"/>
        <v>3198.8265174897119</v>
      </c>
      <c r="BA172" s="28">
        <f t="shared" si="488"/>
        <v>3690.6887645747593</v>
      </c>
      <c r="BB172" s="28">
        <f t="shared" si="488"/>
        <v>4175.5739704789667</v>
      </c>
      <c r="BC172" s="28">
        <f t="shared" si="488"/>
        <v>4654.6449753991392</v>
      </c>
      <c r="BD172" s="28">
        <f t="shared" si="488"/>
        <v>5128.8708128326161</v>
      </c>
      <c r="BF172" s="163"/>
      <c r="BG172" s="162"/>
      <c r="BH172" s="20" t="s">
        <v>52</v>
      </c>
      <c r="BI172" s="28">
        <f>BI$113/10*$C170/(2+$E$12)</f>
        <v>574.99999999999989</v>
      </c>
      <c r="BJ172" s="28">
        <f t="shared" ref="BJ172:BR172" si="489">BJ$113/10*$C170/(2+$E$12)</f>
        <v>1129.1666666666667</v>
      </c>
      <c r="BK172" s="28">
        <f t="shared" si="489"/>
        <v>1665.9722222222222</v>
      </c>
      <c r="BL172" s="28">
        <f t="shared" si="489"/>
        <v>2188.3101851851852</v>
      </c>
      <c r="BM172" s="28">
        <f t="shared" si="489"/>
        <v>2698.591820987654</v>
      </c>
      <c r="BN172" s="28">
        <f t="shared" si="489"/>
        <v>3198.8265174897119</v>
      </c>
      <c r="BO172" s="28">
        <f t="shared" si="489"/>
        <v>3690.6887645747593</v>
      </c>
      <c r="BP172" s="28">
        <f t="shared" si="489"/>
        <v>4175.5739704789667</v>
      </c>
      <c r="BQ172" s="28">
        <f t="shared" si="489"/>
        <v>4654.6449753991392</v>
      </c>
      <c r="BR172" s="28">
        <f t="shared" si="489"/>
        <v>5128.8708128326161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1437.4999999999998</v>
      </c>
      <c r="F173" s="30">
        <f t="shared" ref="F173:N173" si="490">F$112/10*$C173/(2+$E$12)</f>
        <v>1385.4166666666667</v>
      </c>
      <c r="G173" s="30">
        <f t="shared" si="490"/>
        <v>1342.0138888888887</v>
      </c>
      <c r="H173" s="30">
        <f t="shared" si="490"/>
        <v>1305.8449074074072</v>
      </c>
      <c r="I173" s="30">
        <f t="shared" si="490"/>
        <v>1275.7040895061727</v>
      </c>
      <c r="J173" s="30">
        <f t="shared" si="490"/>
        <v>1250.5867412551438</v>
      </c>
      <c r="K173" s="30">
        <f t="shared" si="490"/>
        <v>1229.6556177126199</v>
      </c>
      <c r="L173" s="30">
        <f t="shared" si="490"/>
        <v>1212.2130147605164</v>
      </c>
      <c r="M173" s="30">
        <f t="shared" si="490"/>
        <v>1197.6775123004304</v>
      </c>
      <c r="N173" s="30">
        <f t="shared" si="490"/>
        <v>1185.5645935836919</v>
      </c>
      <c r="P173" s="163"/>
      <c r="Q173" s="161">
        <v>1000000</v>
      </c>
      <c r="R173" s="16" t="s">
        <v>19</v>
      </c>
      <c r="S173" s="30">
        <f>S$112/10*$C173/(2+$E$12)</f>
        <v>1437.4999999999998</v>
      </c>
      <c r="T173" s="30">
        <f t="shared" ref="T173:AB173" si="491">T$112/10*$C173/(2+$E$12)</f>
        <v>1385.4166666666667</v>
      </c>
      <c r="U173" s="30">
        <f t="shared" si="491"/>
        <v>1342.0138888888887</v>
      </c>
      <c r="V173" s="30">
        <f t="shared" si="491"/>
        <v>1305.8449074074072</v>
      </c>
      <c r="W173" s="30">
        <f t="shared" si="491"/>
        <v>1275.7040895061727</v>
      </c>
      <c r="X173" s="30">
        <f t="shared" si="491"/>
        <v>1250.5867412551438</v>
      </c>
      <c r="Y173" s="30">
        <f t="shared" si="491"/>
        <v>1229.6556177126199</v>
      </c>
      <c r="Z173" s="30">
        <f t="shared" si="491"/>
        <v>1212.2130147605164</v>
      </c>
      <c r="AA173" s="30">
        <f t="shared" si="491"/>
        <v>1197.6775123004304</v>
      </c>
      <c r="AB173" s="30">
        <f t="shared" si="491"/>
        <v>1185.5645935836919</v>
      </c>
      <c r="AD173" s="163"/>
      <c r="AE173" s="161">
        <v>1000000</v>
      </c>
      <c r="AF173" s="16" t="s">
        <v>19</v>
      </c>
      <c r="AG173" s="30">
        <f>AG$112/10*$C173/(2+$E$12)</f>
        <v>1437.4999999999998</v>
      </c>
      <c r="AH173" s="30">
        <f t="shared" ref="AH173:AP173" si="492">AH$112/10*$C173/(2+$E$12)</f>
        <v>1385.4166666666667</v>
      </c>
      <c r="AI173" s="30">
        <f t="shared" si="492"/>
        <v>1342.0138888888887</v>
      </c>
      <c r="AJ173" s="30">
        <f t="shared" si="492"/>
        <v>1305.8449074074072</v>
      </c>
      <c r="AK173" s="30">
        <f t="shared" si="492"/>
        <v>1275.7040895061727</v>
      </c>
      <c r="AL173" s="30">
        <f t="shared" si="492"/>
        <v>1250.5867412551438</v>
      </c>
      <c r="AM173" s="30">
        <f t="shared" si="492"/>
        <v>1229.6556177126199</v>
      </c>
      <c r="AN173" s="30">
        <f t="shared" si="492"/>
        <v>1212.2130147605164</v>
      </c>
      <c r="AO173" s="30">
        <f t="shared" si="492"/>
        <v>1197.6775123004304</v>
      </c>
      <c r="AP173" s="30">
        <f t="shared" si="492"/>
        <v>1185.5645935836919</v>
      </c>
      <c r="AR173" s="163"/>
      <c r="AS173" s="161">
        <v>1000000</v>
      </c>
      <c r="AT173" s="16" t="s">
        <v>19</v>
      </c>
      <c r="AU173" s="30">
        <f>AU$112/10*$C173/(2+$E$12)</f>
        <v>1437.4999999999998</v>
      </c>
      <c r="AV173" s="30">
        <f t="shared" ref="AV173:BD173" si="493">AV$112/10*$C173/(2+$E$12)</f>
        <v>1385.4166666666667</v>
      </c>
      <c r="AW173" s="30">
        <f t="shared" si="493"/>
        <v>1342.0138888888887</v>
      </c>
      <c r="AX173" s="30">
        <f t="shared" si="493"/>
        <v>1305.8449074074072</v>
      </c>
      <c r="AY173" s="30">
        <f t="shared" si="493"/>
        <v>1275.7040895061727</v>
      </c>
      <c r="AZ173" s="30">
        <f t="shared" si="493"/>
        <v>1250.5867412551438</v>
      </c>
      <c r="BA173" s="30">
        <f t="shared" si="493"/>
        <v>1229.6556177126199</v>
      </c>
      <c r="BB173" s="30">
        <f t="shared" si="493"/>
        <v>1212.2130147605164</v>
      </c>
      <c r="BC173" s="30">
        <f t="shared" si="493"/>
        <v>1197.6775123004304</v>
      </c>
      <c r="BD173" s="30">
        <f t="shared" si="493"/>
        <v>1185.5645935836919</v>
      </c>
      <c r="BF173" s="163"/>
      <c r="BG173" s="161">
        <v>1000000</v>
      </c>
      <c r="BH173" s="16" t="s">
        <v>19</v>
      </c>
      <c r="BI173" s="30">
        <f>BI$112/10*$C173/(2+$E$12)</f>
        <v>1437.4999999999998</v>
      </c>
      <c r="BJ173" s="30">
        <f t="shared" ref="BJ173:BR173" si="494">BJ$112/10*$C173/(2+$E$12)</f>
        <v>1385.4166666666667</v>
      </c>
      <c r="BK173" s="30">
        <f t="shared" si="494"/>
        <v>1342.0138888888887</v>
      </c>
      <c r="BL173" s="30">
        <f t="shared" si="494"/>
        <v>1305.8449074074072</v>
      </c>
      <c r="BM173" s="30">
        <f t="shared" si="494"/>
        <v>1275.7040895061727</v>
      </c>
      <c r="BN173" s="30">
        <f t="shared" si="494"/>
        <v>1250.5867412551438</v>
      </c>
      <c r="BO173" s="30">
        <f t="shared" si="494"/>
        <v>1229.6556177126199</v>
      </c>
      <c r="BP173" s="30">
        <f t="shared" si="494"/>
        <v>1212.2130147605164</v>
      </c>
      <c r="BQ173" s="30">
        <f t="shared" si="494"/>
        <v>1197.6775123004304</v>
      </c>
      <c r="BR173" s="30">
        <f t="shared" si="494"/>
        <v>1185.5645935836919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1349.2959104938268</v>
      </c>
      <c r="J174" s="30"/>
      <c r="K174" s="30"/>
      <c r="L174" s="30"/>
      <c r="M174" s="30"/>
      <c r="N174" s="30">
        <f>SUM(E173:N173)/10</f>
        <v>1282.2177032081538</v>
      </c>
      <c r="P174" s="163"/>
      <c r="Q174" s="161"/>
      <c r="R174" s="16" t="s">
        <v>22</v>
      </c>
      <c r="S174" s="30"/>
      <c r="T174" s="30"/>
      <c r="U174" s="30"/>
      <c r="V174" s="30"/>
      <c r="W174" s="30">
        <f>SUM(S173:W173)/5</f>
        <v>1349.2959104938268</v>
      </c>
      <c r="X174" s="30"/>
      <c r="Y174" s="30"/>
      <c r="Z174" s="30"/>
      <c r="AA174" s="30"/>
      <c r="AB174" s="30">
        <f>SUM(S173:AB173)/10</f>
        <v>1282.2177032081538</v>
      </c>
      <c r="AD174" s="163"/>
      <c r="AE174" s="161"/>
      <c r="AF174" s="16" t="s">
        <v>22</v>
      </c>
      <c r="AG174" s="30"/>
      <c r="AH174" s="30"/>
      <c r="AI174" s="30"/>
      <c r="AJ174" s="30"/>
      <c r="AK174" s="30">
        <f>SUM(AG173:AK173)/5</f>
        <v>1349.2959104938268</v>
      </c>
      <c r="AL174" s="30"/>
      <c r="AM174" s="30"/>
      <c r="AN174" s="30"/>
      <c r="AO174" s="30"/>
      <c r="AP174" s="30">
        <f>SUM(AG173:AP173)/10</f>
        <v>1282.2177032081538</v>
      </c>
      <c r="AR174" s="163"/>
      <c r="AS174" s="161"/>
      <c r="AT174" s="16" t="s">
        <v>22</v>
      </c>
      <c r="AU174" s="30"/>
      <c r="AV174" s="30"/>
      <c r="AW174" s="30"/>
      <c r="AX174" s="30"/>
      <c r="AY174" s="30">
        <f>SUM(AU173:AY173)/5</f>
        <v>1349.2959104938268</v>
      </c>
      <c r="AZ174" s="30"/>
      <c r="BA174" s="30"/>
      <c r="BB174" s="30"/>
      <c r="BC174" s="30"/>
      <c r="BD174" s="30">
        <f>SUM(AU173:BD173)/10</f>
        <v>1282.2177032081538</v>
      </c>
      <c r="BF174" s="163"/>
      <c r="BG174" s="161"/>
      <c r="BH174" s="16" t="s">
        <v>22</v>
      </c>
      <c r="BI174" s="30"/>
      <c r="BJ174" s="30"/>
      <c r="BK174" s="30"/>
      <c r="BL174" s="30"/>
      <c r="BM174" s="30">
        <f>SUM(BI173:BM173)/5</f>
        <v>1349.2959104938268</v>
      </c>
      <c r="BN174" s="30"/>
      <c r="BO174" s="30"/>
      <c r="BP174" s="30"/>
      <c r="BQ174" s="30"/>
      <c r="BR174" s="30">
        <f>SUM(BI173:BR173)/10</f>
        <v>1282.2177032081538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1437.4999999999998</v>
      </c>
      <c r="F175" s="30">
        <f t="shared" ref="F175:N175" si="495">F$113/10*$C173/(2+$E$12)</f>
        <v>2822.9166666666665</v>
      </c>
      <c r="G175" s="30">
        <f t="shared" si="495"/>
        <v>4164.9305555555557</v>
      </c>
      <c r="H175" s="30">
        <f t="shared" si="495"/>
        <v>5470.7754629629626</v>
      </c>
      <c r="I175" s="30">
        <f t="shared" si="495"/>
        <v>6746.4795524691353</v>
      </c>
      <c r="J175" s="30">
        <f t="shared" si="495"/>
        <v>7997.0662937242796</v>
      </c>
      <c r="K175" s="30">
        <f t="shared" si="495"/>
        <v>9226.7219114368982</v>
      </c>
      <c r="L175" s="30">
        <f t="shared" si="495"/>
        <v>10438.934926197417</v>
      </c>
      <c r="M175" s="30">
        <f t="shared" si="495"/>
        <v>11636.612438497848</v>
      </c>
      <c r="N175" s="30">
        <f t="shared" si="495"/>
        <v>12822.177032081539</v>
      </c>
      <c r="P175" s="163"/>
      <c r="Q175" s="161"/>
      <c r="R175" s="16" t="s">
        <v>52</v>
      </c>
      <c r="S175" s="30">
        <f>S$113/10*$C173/(2+$E$12)</f>
        <v>1437.4999999999998</v>
      </c>
      <c r="T175" s="30">
        <f t="shared" ref="T175:AB175" si="496">T$113/10*$C173/(2+$E$12)</f>
        <v>2822.9166666666665</v>
      </c>
      <c r="U175" s="30">
        <f t="shared" si="496"/>
        <v>4164.9305555555557</v>
      </c>
      <c r="V175" s="30">
        <f t="shared" si="496"/>
        <v>5470.7754629629626</v>
      </c>
      <c r="W175" s="30">
        <f t="shared" si="496"/>
        <v>6746.4795524691353</v>
      </c>
      <c r="X175" s="30">
        <f t="shared" si="496"/>
        <v>7997.0662937242796</v>
      </c>
      <c r="Y175" s="30">
        <f t="shared" si="496"/>
        <v>9226.7219114368982</v>
      </c>
      <c r="Z175" s="30">
        <f t="shared" si="496"/>
        <v>10438.934926197417</v>
      </c>
      <c r="AA175" s="30">
        <f t="shared" si="496"/>
        <v>11636.612438497848</v>
      </c>
      <c r="AB175" s="30">
        <f t="shared" si="496"/>
        <v>12822.177032081539</v>
      </c>
      <c r="AD175" s="163"/>
      <c r="AE175" s="161"/>
      <c r="AF175" s="16" t="s">
        <v>52</v>
      </c>
      <c r="AG175" s="30">
        <f>AG$113/10*$C173/(2+$E$12)</f>
        <v>1437.4999999999998</v>
      </c>
      <c r="AH175" s="30">
        <f t="shared" ref="AH175:AP175" si="497">AH$113/10*$C173/(2+$E$12)</f>
        <v>2822.9166666666665</v>
      </c>
      <c r="AI175" s="30">
        <f t="shared" si="497"/>
        <v>4164.9305555555557</v>
      </c>
      <c r="AJ175" s="30">
        <f t="shared" si="497"/>
        <v>5470.7754629629626</v>
      </c>
      <c r="AK175" s="30">
        <f t="shared" si="497"/>
        <v>6746.4795524691353</v>
      </c>
      <c r="AL175" s="30">
        <f t="shared" si="497"/>
        <v>7997.0662937242796</v>
      </c>
      <c r="AM175" s="30">
        <f t="shared" si="497"/>
        <v>9226.7219114368982</v>
      </c>
      <c r="AN175" s="30">
        <f t="shared" si="497"/>
        <v>10438.934926197417</v>
      </c>
      <c r="AO175" s="30">
        <f t="shared" si="497"/>
        <v>11636.612438497848</v>
      </c>
      <c r="AP175" s="30">
        <f t="shared" si="497"/>
        <v>12822.177032081539</v>
      </c>
      <c r="AR175" s="163"/>
      <c r="AS175" s="161"/>
      <c r="AT175" s="16" t="s">
        <v>52</v>
      </c>
      <c r="AU175" s="30">
        <f>AU$113/10*$C173/(2+$E$12)</f>
        <v>1437.4999999999998</v>
      </c>
      <c r="AV175" s="30">
        <f t="shared" ref="AV175:BD175" si="498">AV$113/10*$C173/(2+$E$12)</f>
        <v>2822.9166666666665</v>
      </c>
      <c r="AW175" s="30">
        <f t="shared" si="498"/>
        <v>4164.9305555555557</v>
      </c>
      <c r="AX175" s="30">
        <f t="shared" si="498"/>
        <v>5470.7754629629626</v>
      </c>
      <c r="AY175" s="30">
        <f t="shared" si="498"/>
        <v>6746.4795524691353</v>
      </c>
      <c r="AZ175" s="30">
        <f t="shared" si="498"/>
        <v>7997.0662937242796</v>
      </c>
      <c r="BA175" s="30">
        <f t="shared" si="498"/>
        <v>9226.7219114368982</v>
      </c>
      <c r="BB175" s="30">
        <f t="shared" si="498"/>
        <v>10438.934926197417</v>
      </c>
      <c r="BC175" s="30">
        <f t="shared" si="498"/>
        <v>11636.612438497848</v>
      </c>
      <c r="BD175" s="30">
        <f t="shared" si="498"/>
        <v>12822.177032081539</v>
      </c>
      <c r="BF175" s="163"/>
      <c r="BG175" s="161"/>
      <c r="BH175" s="16" t="s">
        <v>52</v>
      </c>
      <c r="BI175" s="30">
        <f>BI$113/10*$C173/(2+$E$12)</f>
        <v>1437.4999999999998</v>
      </c>
      <c r="BJ175" s="30">
        <f t="shared" ref="BJ175:BR175" si="499">BJ$113/10*$C173/(2+$E$12)</f>
        <v>2822.9166666666665</v>
      </c>
      <c r="BK175" s="30">
        <f t="shared" si="499"/>
        <v>4164.9305555555557</v>
      </c>
      <c r="BL175" s="30">
        <f t="shared" si="499"/>
        <v>5470.7754629629626</v>
      </c>
      <c r="BM175" s="30">
        <f t="shared" si="499"/>
        <v>6746.4795524691353</v>
      </c>
      <c r="BN175" s="30">
        <f t="shared" si="499"/>
        <v>7997.0662937242796</v>
      </c>
      <c r="BO175" s="30">
        <f t="shared" si="499"/>
        <v>9226.7219114368982</v>
      </c>
      <c r="BP175" s="30">
        <f t="shared" si="499"/>
        <v>10438.934926197417</v>
      </c>
      <c r="BQ175" s="30">
        <f t="shared" si="499"/>
        <v>11636.612438497848</v>
      </c>
      <c r="BR175" s="30">
        <f t="shared" si="499"/>
        <v>12822.177032081539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3018.7499999999995</v>
      </c>
      <c r="F176" s="30">
        <f t="shared" ref="F176:N176" si="500">F$112/10*$C176/(2+$E$12)</f>
        <v>2909.375</v>
      </c>
      <c r="G176" s="30">
        <f t="shared" si="500"/>
        <v>2818.2291666666661</v>
      </c>
      <c r="H176" s="30">
        <f t="shared" si="500"/>
        <v>2742.2743055555552</v>
      </c>
      <c r="I176" s="30">
        <f t="shared" si="500"/>
        <v>2678.978587962963</v>
      </c>
      <c r="J176" s="30">
        <f t="shared" si="500"/>
        <v>2626.2321566358019</v>
      </c>
      <c r="K176" s="30">
        <f t="shared" si="500"/>
        <v>2582.2767971965018</v>
      </c>
      <c r="L176" s="30">
        <f t="shared" si="500"/>
        <v>2545.6473309970847</v>
      </c>
      <c r="M176" s="30">
        <f t="shared" si="500"/>
        <v>2515.1227758309037</v>
      </c>
      <c r="N176" s="30">
        <f t="shared" si="500"/>
        <v>2489.6856465257533</v>
      </c>
      <c r="P176" s="163"/>
      <c r="Q176" s="161">
        <v>2100000</v>
      </c>
      <c r="R176" s="16" t="s">
        <v>19</v>
      </c>
      <c r="S176" s="30">
        <f>S$112/10*$C176/(2+$E$12)</f>
        <v>3018.7499999999995</v>
      </c>
      <c r="T176" s="30">
        <f t="shared" ref="T176:AB176" si="501">T$112/10*$C176/(2+$E$12)</f>
        <v>2909.375</v>
      </c>
      <c r="U176" s="30">
        <f t="shared" si="501"/>
        <v>2818.2291666666661</v>
      </c>
      <c r="V176" s="30">
        <f t="shared" si="501"/>
        <v>2742.2743055555552</v>
      </c>
      <c r="W176" s="30">
        <f t="shared" si="501"/>
        <v>2678.978587962963</v>
      </c>
      <c r="X176" s="30">
        <f t="shared" si="501"/>
        <v>2626.2321566358019</v>
      </c>
      <c r="Y176" s="30">
        <f t="shared" si="501"/>
        <v>2582.2767971965018</v>
      </c>
      <c r="Z176" s="30">
        <f t="shared" si="501"/>
        <v>2545.6473309970847</v>
      </c>
      <c r="AA176" s="30">
        <f t="shared" si="501"/>
        <v>2515.1227758309037</v>
      </c>
      <c r="AB176" s="30">
        <f t="shared" si="501"/>
        <v>2489.6856465257533</v>
      </c>
      <c r="AD176" s="163"/>
      <c r="AE176" s="161">
        <v>2100000</v>
      </c>
      <c r="AF176" s="16" t="s">
        <v>19</v>
      </c>
      <c r="AG176" s="30">
        <f>AG$112/10*$C176/(2+$E$12)</f>
        <v>3018.7499999999995</v>
      </c>
      <c r="AH176" s="30">
        <f t="shared" ref="AH176:AP176" si="502">AH$112/10*$C176/(2+$E$12)</f>
        <v>2909.375</v>
      </c>
      <c r="AI176" s="30">
        <f t="shared" si="502"/>
        <v>2818.2291666666661</v>
      </c>
      <c r="AJ176" s="30">
        <f t="shared" si="502"/>
        <v>2742.2743055555552</v>
      </c>
      <c r="AK176" s="30">
        <f t="shared" si="502"/>
        <v>2678.978587962963</v>
      </c>
      <c r="AL176" s="30">
        <f t="shared" si="502"/>
        <v>2626.2321566358019</v>
      </c>
      <c r="AM176" s="30">
        <f t="shared" si="502"/>
        <v>2582.2767971965018</v>
      </c>
      <c r="AN176" s="30">
        <f t="shared" si="502"/>
        <v>2545.6473309970847</v>
      </c>
      <c r="AO176" s="30">
        <f t="shared" si="502"/>
        <v>2515.1227758309037</v>
      </c>
      <c r="AP176" s="30">
        <f t="shared" si="502"/>
        <v>2489.6856465257533</v>
      </c>
      <c r="AR176" s="163"/>
      <c r="AS176" s="161">
        <v>2100000</v>
      </c>
      <c r="AT176" s="16" t="s">
        <v>19</v>
      </c>
      <c r="AU176" s="30">
        <f>AU$112/10*$C176/(2+$E$12)</f>
        <v>3018.7499999999995</v>
      </c>
      <c r="AV176" s="30">
        <f t="shared" ref="AV176:BD176" si="503">AV$112/10*$C176/(2+$E$12)</f>
        <v>2909.375</v>
      </c>
      <c r="AW176" s="30">
        <f t="shared" si="503"/>
        <v>2818.2291666666661</v>
      </c>
      <c r="AX176" s="30">
        <f t="shared" si="503"/>
        <v>2742.2743055555552</v>
      </c>
      <c r="AY176" s="30">
        <f t="shared" si="503"/>
        <v>2678.978587962963</v>
      </c>
      <c r="AZ176" s="30">
        <f t="shared" si="503"/>
        <v>2626.2321566358019</v>
      </c>
      <c r="BA176" s="30">
        <f t="shared" si="503"/>
        <v>2582.2767971965018</v>
      </c>
      <c r="BB176" s="30">
        <f t="shared" si="503"/>
        <v>2545.6473309970847</v>
      </c>
      <c r="BC176" s="30">
        <f t="shared" si="503"/>
        <v>2515.1227758309037</v>
      </c>
      <c r="BD176" s="30">
        <f t="shared" si="503"/>
        <v>2489.6856465257533</v>
      </c>
      <c r="BF176" s="163"/>
      <c r="BG176" s="161">
        <v>2100000</v>
      </c>
      <c r="BH176" s="16" t="s">
        <v>19</v>
      </c>
      <c r="BI176" s="30">
        <f>BI$112/10*$C176/(2+$E$12)</f>
        <v>3018.7499999999995</v>
      </c>
      <c r="BJ176" s="30">
        <f t="shared" ref="BJ176:BR176" si="504">BJ$112/10*$C176/(2+$E$12)</f>
        <v>2909.375</v>
      </c>
      <c r="BK176" s="30">
        <f t="shared" si="504"/>
        <v>2818.2291666666661</v>
      </c>
      <c r="BL176" s="30">
        <f t="shared" si="504"/>
        <v>2742.2743055555552</v>
      </c>
      <c r="BM176" s="30">
        <f t="shared" si="504"/>
        <v>2678.978587962963</v>
      </c>
      <c r="BN176" s="30">
        <f t="shared" si="504"/>
        <v>2626.2321566358019</v>
      </c>
      <c r="BO176" s="30">
        <f t="shared" si="504"/>
        <v>2582.2767971965018</v>
      </c>
      <c r="BP176" s="30">
        <f t="shared" si="504"/>
        <v>2545.6473309970847</v>
      </c>
      <c r="BQ176" s="30">
        <f t="shared" si="504"/>
        <v>2515.1227758309037</v>
      </c>
      <c r="BR176" s="30">
        <f t="shared" si="504"/>
        <v>2489.6856465257533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2833.521412037037</v>
      </c>
      <c r="J177" s="30"/>
      <c r="K177" s="30"/>
      <c r="L177" s="30"/>
      <c r="M177" s="30"/>
      <c r="N177" s="30">
        <f>SUM(E176:N176)/10</f>
        <v>2692.6571767371229</v>
      </c>
      <c r="P177" s="163"/>
      <c r="Q177" s="161"/>
      <c r="R177" s="16" t="s">
        <v>22</v>
      </c>
      <c r="S177" s="30"/>
      <c r="T177" s="30"/>
      <c r="U177" s="30"/>
      <c r="V177" s="30"/>
      <c r="W177" s="30">
        <f>SUM(S176:W176)/5</f>
        <v>2833.521412037037</v>
      </c>
      <c r="X177" s="30"/>
      <c r="Y177" s="30"/>
      <c r="Z177" s="30"/>
      <c r="AA177" s="30"/>
      <c r="AB177" s="30">
        <f>SUM(S176:AB176)/10</f>
        <v>2692.6571767371229</v>
      </c>
      <c r="AD177" s="163"/>
      <c r="AE177" s="161"/>
      <c r="AF177" s="16" t="s">
        <v>22</v>
      </c>
      <c r="AG177" s="30"/>
      <c r="AH177" s="30"/>
      <c r="AI177" s="30"/>
      <c r="AJ177" s="30"/>
      <c r="AK177" s="30">
        <f>SUM(AG176:AK176)/5</f>
        <v>2833.521412037037</v>
      </c>
      <c r="AL177" s="30"/>
      <c r="AM177" s="30"/>
      <c r="AN177" s="30"/>
      <c r="AO177" s="30"/>
      <c r="AP177" s="30">
        <f>SUM(AG176:AP176)/10</f>
        <v>2692.6571767371229</v>
      </c>
      <c r="AR177" s="163"/>
      <c r="AS177" s="161"/>
      <c r="AT177" s="16" t="s">
        <v>22</v>
      </c>
      <c r="AU177" s="30"/>
      <c r="AV177" s="30"/>
      <c r="AW177" s="30"/>
      <c r="AX177" s="30"/>
      <c r="AY177" s="30">
        <f>SUM(AU176:AY176)/5</f>
        <v>2833.521412037037</v>
      </c>
      <c r="AZ177" s="30"/>
      <c r="BA177" s="30"/>
      <c r="BB177" s="30"/>
      <c r="BC177" s="30"/>
      <c r="BD177" s="30">
        <f>SUM(AU176:BD176)/10</f>
        <v>2692.6571767371229</v>
      </c>
      <c r="BF177" s="163"/>
      <c r="BG177" s="161"/>
      <c r="BH177" s="16" t="s">
        <v>22</v>
      </c>
      <c r="BI177" s="30"/>
      <c r="BJ177" s="30"/>
      <c r="BK177" s="30"/>
      <c r="BL177" s="30"/>
      <c r="BM177" s="30">
        <f>SUM(BI176:BM176)/5</f>
        <v>2833.521412037037</v>
      </c>
      <c r="BN177" s="30"/>
      <c r="BO177" s="30"/>
      <c r="BP177" s="30"/>
      <c r="BQ177" s="30"/>
      <c r="BR177" s="30">
        <f>SUM(BI176:BR176)/10</f>
        <v>2692.6571767371229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3018.7499999999995</v>
      </c>
      <c r="F178" s="30">
        <f t="shared" ref="F178:N178" si="505">F$113/10*$C176/(2+$E$12)</f>
        <v>5928.125</v>
      </c>
      <c r="G178" s="30">
        <f t="shared" si="505"/>
        <v>8746.3541666666661</v>
      </c>
      <c r="H178" s="30">
        <f t="shared" si="505"/>
        <v>11488.628472222223</v>
      </c>
      <c r="I178" s="30">
        <f t="shared" si="505"/>
        <v>14167.607060185184</v>
      </c>
      <c r="J178" s="30">
        <f t="shared" si="505"/>
        <v>16793.839216820987</v>
      </c>
      <c r="K178" s="30">
        <f t="shared" si="505"/>
        <v>19376.116014017487</v>
      </c>
      <c r="L178" s="30">
        <f t="shared" si="505"/>
        <v>21921.763345014573</v>
      </c>
      <c r="M178" s="30">
        <f t="shared" si="505"/>
        <v>24436.88612084548</v>
      </c>
      <c r="N178" s="30">
        <f t="shared" si="505"/>
        <v>26926.571767371232</v>
      </c>
      <c r="P178" s="163"/>
      <c r="Q178" s="161"/>
      <c r="R178" s="16" t="s">
        <v>52</v>
      </c>
      <c r="S178" s="30">
        <f>S$113/10*$C176/(2+$E$12)</f>
        <v>3018.7499999999995</v>
      </c>
      <c r="T178" s="30">
        <f t="shared" ref="T178:AB178" si="506">T$113/10*$C176/(2+$E$12)</f>
        <v>5928.125</v>
      </c>
      <c r="U178" s="30">
        <f t="shared" si="506"/>
        <v>8746.3541666666661</v>
      </c>
      <c r="V178" s="30">
        <f t="shared" si="506"/>
        <v>11488.628472222223</v>
      </c>
      <c r="W178" s="30">
        <f t="shared" si="506"/>
        <v>14167.607060185184</v>
      </c>
      <c r="X178" s="30">
        <f t="shared" si="506"/>
        <v>16793.839216820987</v>
      </c>
      <c r="Y178" s="30">
        <f t="shared" si="506"/>
        <v>19376.116014017487</v>
      </c>
      <c r="Z178" s="30">
        <f t="shared" si="506"/>
        <v>21921.763345014573</v>
      </c>
      <c r="AA178" s="30">
        <f t="shared" si="506"/>
        <v>24436.88612084548</v>
      </c>
      <c r="AB178" s="30">
        <f t="shared" si="506"/>
        <v>26926.571767371232</v>
      </c>
      <c r="AD178" s="163"/>
      <c r="AE178" s="161"/>
      <c r="AF178" s="16" t="s">
        <v>52</v>
      </c>
      <c r="AG178" s="30">
        <f>AG$113/10*$C176/(2+$E$12)</f>
        <v>3018.7499999999995</v>
      </c>
      <c r="AH178" s="30">
        <f t="shared" ref="AH178:AP178" si="507">AH$113/10*$C176/(2+$E$12)</f>
        <v>5928.125</v>
      </c>
      <c r="AI178" s="30">
        <f t="shared" si="507"/>
        <v>8746.3541666666661</v>
      </c>
      <c r="AJ178" s="30">
        <f t="shared" si="507"/>
        <v>11488.628472222223</v>
      </c>
      <c r="AK178" s="30">
        <f t="shared" si="507"/>
        <v>14167.607060185184</v>
      </c>
      <c r="AL178" s="30">
        <f t="shared" si="507"/>
        <v>16793.839216820987</v>
      </c>
      <c r="AM178" s="30">
        <f t="shared" si="507"/>
        <v>19376.116014017487</v>
      </c>
      <c r="AN178" s="30">
        <f t="shared" si="507"/>
        <v>21921.763345014573</v>
      </c>
      <c r="AO178" s="30">
        <f t="shared" si="507"/>
        <v>24436.88612084548</v>
      </c>
      <c r="AP178" s="30">
        <f t="shared" si="507"/>
        <v>26926.571767371232</v>
      </c>
      <c r="AR178" s="163"/>
      <c r="AS178" s="161"/>
      <c r="AT178" s="16" t="s">
        <v>52</v>
      </c>
      <c r="AU178" s="30">
        <f>AU$113/10*$C176/(2+$E$12)</f>
        <v>3018.7499999999995</v>
      </c>
      <c r="AV178" s="30">
        <f t="shared" ref="AV178:BD178" si="508">AV$113/10*$C176/(2+$E$12)</f>
        <v>5928.125</v>
      </c>
      <c r="AW178" s="30">
        <f t="shared" si="508"/>
        <v>8746.3541666666661</v>
      </c>
      <c r="AX178" s="30">
        <f t="shared" si="508"/>
        <v>11488.628472222223</v>
      </c>
      <c r="AY178" s="30">
        <f t="shared" si="508"/>
        <v>14167.607060185184</v>
      </c>
      <c r="AZ178" s="30">
        <f t="shared" si="508"/>
        <v>16793.839216820987</v>
      </c>
      <c r="BA178" s="30">
        <f t="shared" si="508"/>
        <v>19376.116014017487</v>
      </c>
      <c r="BB178" s="30">
        <f t="shared" si="508"/>
        <v>21921.763345014573</v>
      </c>
      <c r="BC178" s="30">
        <f t="shared" si="508"/>
        <v>24436.88612084548</v>
      </c>
      <c r="BD178" s="30">
        <f t="shared" si="508"/>
        <v>26926.571767371232</v>
      </c>
      <c r="BF178" s="163"/>
      <c r="BG178" s="161"/>
      <c r="BH178" s="16" t="s">
        <v>52</v>
      </c>
      <c r="BI178" s="30">
        <f>BI$113/10*$C176/(2+$E$12)</f>
        <v>3018.7499999999995</v>
      </c>
      <c r="BJ178" s="30">
        <f t="shared" ref="BJ178:BR178" si="509">BJ$113/10*$C176/(2+$E$12)</f>
        <v>5928.125</v>
      </c>
      <c r="BK178" s="30">
        <f t="shared" si="509"/>
        <v>8746.3541666666661</v>
      </c>
      <c r="BL178" s="30">
        <f t="shared" si="509"/>
        <v>11488.628472222223</v>
      </c>
      <c r="BM178" s="30">
        <f t="shared" si="509"/>
        <v>14167.607060185184</v>
      </c>
      <c r="BN178" s="30">
        <f t="shared" si="509"/>
        <v>16793.839216820987</v>
      </c>
      <c r="BO178" s="30">
        <f t="shared" si="509"/>
        <v>19376.116014017487</v>
      </c>
      <c r="BP178" s="30">
        <f t="shared" si="509"/>
        <v>21921.763345014573</v>
      </c>
      <c r="BQ178" s="30">
        <f t="shared" si="509"/>
        <v>24436.88612084548</v>
      </c>
      <c r="BR178" s="30">
        <f t="shared" si="509"/>
        <v>26926.571767371232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625</v>
      </c>
      <c r="F179" s="28">
        <f t="shared" ref="F179:N179" si="510">F$127/10*$C179/(2+$E$12)</f>
        <v>520.83333333333337</v>
      </c>
      <c r="G179" s="28">
        <f t="shared" si="510"/>
        <v>434.02777777777777</v>
      </c>
      <c r="H179" s="28">
        <f t="shared" si="510"/>
        <v>361.68981481481484</v>
      </c>
      <c r="I179" s="28">
        <f t="shared" si="510"/>
        <v>301.40817901234567</v>
      </c>
      <c r="J179" s="28">
        <f t="shared" si="510"/>
        <v>251.17348251028804</v>
      </c>
      <c r="K179" s="28">
        <f t="shared" si="510"/>
        <v>209.31123542524006</v>
      </c>
      <c r="L179" s="28">
        <f t="shared" si="510"/>
        <v>174.4260295210334</v>
      </c>
      <c r="M179" s="28">
        <f t="shared" si="510"/>
        <v>145.35502460086119</v>
      </c>
      <c r="N179" s="28">
        <f t="shared" si="510"/>
        <v>121.12918716738429</v>
      </c>
      <c r="P179" s="163" t="s">
        <v>71</v>
      </c>
      <c r="Q179" s="162">
        <v>20000</v>
      </c>
      <c r="R179" s="58" t="s">
        <v>19</v>
      </c>
      <c r="S179" s="28">
        <f>S$127/10*$C179/(2+$E$12)</f>
        <v>625</v>
      </c>
      <c r="T179" s="28">
        <f t="shared" ref="T179:AB179" si="511">T$127/10*$C179/(2+$E$12)</f>
        <v>520.83333333333337</v>
      </c>
      <c r="U179" s="28">
        <f t="shared" si="511"/>
        <v>434.02777777777777</v>
      </c>
      <c r="V179" s="28">
        <f t="shared" si="511"/>
        <v>361.68981481481484</v>
      </c>
      <c r="W179" s="28">
        <f t="shared" si="511"/>
        <v>301.40817901234567</v>
      </c>
      <c r="X179" s="28">
        <f t="shared" si="511"/>
        <v>251.17348251028804</v>
      </c>
      <c r="Y179" s="28">
        <f t="shared" si="511"/>
        <v>209.31123542524006</v>
      </c>
      <c r="Z179" s="28">
        <f t="shared" si="511"/>
        <v>174.4260295210334</v>
      </c>
      <c r="AA179" s="28">
        <f t="shared" si="511"/>
        <v>145.35502460086119</v>
      </c>
      <c r="AB179" s="28">
        <f t="shared" si="511"/>
        <v>121.12918716738429</v>
      </c>
      <c r="AD179" s="163" t="s">
        <v>71</v>
      </c>
      <c r="AE179" s="162">
        <v>20000</v>
      </c>
      <c r="AF179" s="58" t="s">
        <v>19</v>
      </c>
      <c r="AG179" s="28">
        <f>AG$127/10*$C179/(2+$E$12)</f>
        <v>625</v>
      </c>
      <c r="AH179" s="28">
        <f t="shared" ref="AH179:AP179" si="512">AH$127/10*$C179/(2+$E$12)</f>
        <v>520.83333333333337</v>
      </c>
      <c r="AI179" s="28">
        <f t="shared" si="512"/>
        <v>434.02777777777777</v>
      </c>
      <c r="AJ179" s="28">
        <f t="shared" si="512"/>
        <v>361.68981481481484</v>
      </c>
      <c r="AK179" s="28">
        <f t="shared" si="512"/>
        <v>301.40817901234567</v>
      </c>
      <c r="AL179" s="28">
        <f t="shared" si="512"/>
        <v>251.17348251028804</v>
      </c>
      <c r="AM179" s="28">
        <f t="shared" si="512"/>
        <v>209.31123542524006</v>
      </c>
      <c r="AN179" s="28">
        <f t="shared" si="512"/>
        <v>174.4260295210334</v>
      </c>
      <c r="AO179" s="28">
        <f t="shared" si="512"/>
        <v>145.35502460086119</v>
      </c>
      <c r="AP179" s="28">
        <f t="shared" si="512"/>
        <v>121.12918716738429</v>
      </c>
      <c r="AR179" s="163" t="s">
        <v>71</v>
      </c>
      <c r="AS179" s="162">
        <v>20000</v>
      </c>
      <c r="AT179" s="58" t="s">
        <v>19</v>
      </c>
      <c r="AU179" s="28">
        <f>AU$127/10*$C179/(2+$E$12)</f>
        <v>625</v>
      </c>
      <c r="AV179" s="28">
        <f t="shared" ref="AV179:BD179" si="513">AV$127/10*$C179/(2+$E$12)</f>
        <v>520.83333333333337</v>
      </c>
      <c r="AW179" s="28">
        <f t="shared" si="513"/>
        <v>434.02777777777777</v>
      </c>
      <c r="AX179" s="28">
        <f t="shared" si="513"/>
        <v>361.68981481481484</v>
      </c>
      <c r="AY179" s="28">
        <f t="shared" si="513"/>
        <v>301.40817901234567</v>
      </c>
      <c r="AZ179" s="28">
        <f t="shared" si="513"/>
        <v>251.17348251028804</v>
      </c>
      <c r="BA179" s="28">
        <f t="shared" si="513"/>
        <v>209.31123542524006</v>
      </c>
      <c r="BB179" s="28">
        <f t="shared" si="513"/>
        <v>174.4260295210334</v>
      </c>
      <c r="BC179" s="28">
        <f t="shared" si="513"/>
        <v>145.35502460086119</v>
      </c>
      <c r="BD179" s="28">
        <f t="shared" si="513"/>
        <v>121.12918716738429</v>
      </c>
      <c r="BF179" s="163" t="s">
        <v>71</v>
      </c>
      <c r="BG179" s="162">
        <v>20000</v>
      </c>
      <c r="BH179" s="58" t="s">
        <v>19</v>
      </c>
      <c r="BI179" s="28">
        <f>BI$127/10*$C179/(2+$E$12)</f>
        <v>625</v>
      </c>
      <c r="BJ179" s="28">
        <f t="shared" ref="BJ179:BR179" si="514">BJ$127/10*$C179/(2+$E$12)</f>
        <v>520.83333333333337</v>
      </c>
      <c r="BK179" s="28">
        <f t="shared" si="514"/>
        <v>434.02777777777777</v>
      </c>
      <c r="BL179" s="28">
        <f t="shared" si="514"/>
        <v>361.68981481481484</v>
      </c>
      <c r="BM179" s="28">
        <f t="shared" si="514"/>
        <v>301.40817901234567</v>
      </c>
      <c r="BN179" s="28">
        <f t="shared" si="514"/>
        <v>251.17348251028804</v>
      </c>
      <c r="BO179" s="28">
        <f t="shared" si="514"/>
        <v>209.31123542524006</v>
      </c>
      <c r="BP179" s="28">
        <f t="shared" si="514"/>
        <v>174.4260295210334</v>
      </c>
      <c r="BQ179" s="28">
        <f t="shared" si="514"/>
        <v>145.35502460086119</v>
      </c>
      <c r="BR179" s="28">
        <f t="shared" si="514"/>
        <v>121.12918716738429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448.59182098765433</v>
      </c>
      <c r="J180" s="28"/>
      <c r="K180" s="28"/>
      <c r="L180" s="28"/>
      <c r="M180" s="28"/>
      <c r="N180" s="28">
        <f>SUM(E179:N179)/10</f>
        <v>314.4354064163079</v>
      </c>
      <c r="P180" s="163"/>
      <c r="Q180" s="162"/>
      <c r="R180" s="20" t="s">
        <v>22</v>
      </c>
      <c r="S180" s="28"/>
      <c r="T180" s="28"/>
      <c r="U180" s="28"/>
      <c r="V180" s="28"/>
      <c r="W180" s="28">
        <f>SUM(S179:W179)/5</f>
        <v>448.59182098765433</v>
      </c>
      <c r="X180" s="28"/>
      <c r="Y180" s="28"/>
      <c r="Z180" s="28"/>
      <c r="AA180" s="28"/>
      <c r="AB180" s="28">
        <f>SUM(S179:AB179)/10</f>
        <v>314.4354064163079</v>
      </c>
      <c r="AD180" s="163"/>
      <c r="AE180" s="162"/>
      <c r="AF180" s="20" t="s">
        <v>22</v>
      </c>
      <c r="AG180" s="28"/>
      <c r="AH180" s="28"/>
      <c r="AI180" s="28"/>
      <c r="AJ180" s="28"/>
      <c r="AK180" s="28">
        <f>SUM(AG179:AK179)/5</f>
        <v>448.59182098765433</v>
      </c>
      <c r="AL180" s="28"/>
      <c r="AM180" s="28"/>
      <c r="AN180" s="28"/>
      <c r="AO180" s="28"/>
      <c r="AP180" s="28">
        <f>SUM(AG179:AP179)/10</f>
        <v>314.4354064163079</v>
      </c>
      <c r="AR180" s="163"/>
      <c r="AS180" s="162"/>
      <c r="AT180" s="20" t="s">
        <v>22</v>
      </c>
      <c r="AU180" s="28"/>
      <c r="AV180" s="28"/>
      <c r="AW180" s="28"/>
      <c r="AX180" s="28"/>
      <c r="AY180" s="28">
        <f>SUM(AU179:AY179)/5</f>
        <v>448.59182098765433</v>
      </c>
      <c r="AZ180" s="28"/>
      <c r="BA180" s="28"/>
      <c r="BB180" s="28"/>
      <c r="BC180" s="28"/>
      <c r="BD180" s="28">
        <f>SUM(AU179:BD179)/10</f>
        <v>314.4354064163079</v>
      </c>
      <c r="BF180" s="163"/>
      <c r="BG180" s="162"/>
      <c r="BH180" s="20" t="s">
        <v>22</v>
      </c>
      <c r="BI180" s="28"/>
      <c r="BJ180" s="28"/>
      <c r="BK180" s="28"/>
      <c r="BL180" s="28"/>
      <c r="BM180" s="28">
        <f>SUM(BI179:BM179)/5</f>
        <v>448.59182098765433</v>
      </c>
      <c r="BN180" s="28"/>
      <c r="BO180" s="28"/>
      <c r="BP180" s="28"/>
      <c r="BQ180" s="28"/>
      <c r="BR180" s="28">
        <f>SUM(BI179:BR179)/10</f>
        <v>314.4354064163079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625</v>
      </c>
      <c r="F181" s="28">
        <f t="shared" ref="F181:N181" si="515">F$128/10*$C179/(2+$E$12)</f>
        <v>1145.8333333333333</v>
      </c>
      <c r="G181" s="28">
        <f t="shared" si="515"/>
        <v>1579.8611111111115</v>
      </c>
      <c r="H181" s="28">
        <f t="shared" si="515"/>
        <v>1941.550925925925</v>
      </c>
      <c r="I181" s="28">
        <f t="shared" si="515"/>
        <v>2242.959104938272</v>
      </c>
      <c r="J181" s="28">
        <f t="shared" si="515"/>
        <v>2494.1325874485569</v>
      </c>
      <c r="K181" s="28">
        <f t="shared" si="515"/>
        <v>2703.4438228738013</v>
      </c>
      <c r="L181" s="28">
        <f t="shared" si="515"/>
        <v>2877.8698523948347</v>
      </c>
      <c r="M181" s="28">
        <f t="shared" si="515"/>
        <v>3023.2248769957005</v>
      </c>
      <c r="N181" s="28">
        <f t="shared" si="515"/>
        <v>3144.3540641630739</v>
      </c>
      <c r="P181" s="163"/>
      <c r="Q181" s="162"/>
      <c r="R181" s="20" t="s">
        <v>52</v>
      </c>
      <c r="S181" s="28">
        <f>S$128/10*$C179/(2+$E$12)</f>
        <v>625</v>
      </c>
      <c r="T181" s="28">
        <f t="shared" ref="T181:AB181" si="516">T$128/10*$C179/(2+$E$12)</f>
        <v>1145.8333333333333</v>
      </c>
      <c r="U181" s="28">
        <f t="shared" si="516"/>
        <v>1579.8611111111115</v>
      </c>
      <c r="V181" s="28">
        <f t="shared" si="516"/>
        <v>1941.550925925925</v>
      </c>
      <c r="W181" s="28">
        <f t="shared" si="516"/>
        <v>2242.959104938272</v>
      </c>
      <c r="X181" s="28">
        <f t="shared" si="516"/>
        <v>2494.1325874485569</v>
      </c>
      <c r="Y181" s="28">
        <f t="shared" si="516"/>
        <v>2703.4438228738013</v>
      </c>
      <c r="Z181" s="28">
        <f t="shared" si="516"/>
        <v>2877.8698523948347</v>
      </c>
      <c r="AA181" s="28">
        <f t="shared" si="516"/>
        <v>3023.2248769957005</v>
      </c>
      <c r="AB181" s="28">
        <f t="shared" si="516"/>
        <v>3144.3540641630739</v>
      </c>
      <c r="AD181" s="163"/>
      <c r="AE181" s="162"/>
      <c r="AF181" s="20" t="s">
        <v>52</v>
      </c>
      <c r="AG181" s="28">
        <f>AG$128/10*$C179/(2+$E$12)</f>
        <v>625</v>
      </c>
      <c r="AH181" s="28">
        <f t="shared" ref="AH181:AP181" si="517">AH$128/10*$C179/(2+$E$12)</f>
        <v>1145.8333333333333</v>
      </c>
      <c r="AI181" s="28">
        <f t="shared" si="517"/>
        <v>1579.8611111111115</v>
      </c>
      <c r="AJ181" s="28">
        <f t="shared" si="517"/>
        <v>1941.550925925925</v>
      </c>
      <c r="AK181" s="28">
        <f t="shared" si="517"/>
        <v>2242.959104938272</v>
      </c>
      <c r="AL181" s="28">
        <f t="shared" si="517"/>
        <v>2494.1325874485569</v>
      </c>
      <c r="AM181" s="28">
        <f t="shared" si="517"/>
        <v>2703.4438228738013</v>
      </c>
      <c r="AN181" s="28">
        <f t="shared" si="517"/>
        <v>2877.8698523948347</v>
      </c>
      <c r="AO181" s="28">
        <f t="shared" si="517"/>
        <v>3023.2248769957005</v>
      </c>
      <c r="AP181" s="28">
        <f t="shared" si="517"/>
        <v>3144.3540641630739</v>
      </c>
      <c r="AR181" s="163"/>
      <c r="AS181" s="162"/>
      <c r="AT181" s="20" t="s">
        <v>52</v>
      </c>
      <c r="AU181" s="28">
        <f>AU$128/10*$C179/(2+$E$12)</f>
        <v>625</v>
      </c>
      <c r="AV181" s="28">
        <f t="shared" ref="AV181:BD181" si="518">AV$128/10*$C179/(2+$E$12)</f>
        <v>1145.8333333333333</v>
      </c>
      <c r="AW181" s="28">
        <f t="shared" si="518"/>
        <v>1579.8611111111115</v>
      </c>
      <c r="AX181" s="28">
        <f t="shared" si="518"/>
        <v>1941.550925925925</v>
      </c>
      <c r="AY181" s="28">
        <f t="shared" si="518"/>
        <v>2242.959104938272</v>
      </c>
      <c r="AZ181" s="28">
        <f t="shared" si="518"/>
        <v>2494.1325874485569</v>
      </c>
      <c r="BA181" s="28">
        <f t="shared" si="518"/>
        <v>2703.4438228738013</v>
      </c>
      <c r="BB181" s="28">
        <f t="shared" si="518"/>
        <v>2877.8698523948347</v>
      </c>
      <c r="BC181" s="28">
        <f t="shared" si="518"/>
        <v>3023.2248769957005</v>
      </c>
      <c r="BD181" s="28">
        <f t="shared" si="518"/>
        <v>3144.3540641630739</v>
      </c>
      <c r="BF181" s="163"/>
      <c r="BG181" s="162"/>
      <c r="BH181" s="20" t="s">
        <v>52</v>
      </c>
      <c r="BI181" s="28">
        <f>BI$128/10*$C179/(2+$E$12)</f>
        <v>625</v>
      </c>
      <c r="BJ181" s="28">
        <f t="shared" ref="BJ181:BR181" si="519">BJ$128/10*$C179/(2+$E$12)</f>
        <v>1145.8333333333333</v>
      </c>
      <c r="BK181" s="28">
        <f t="shared" si="519"/>
        <v>1579.8611111111115</v>
      </c>
      <c r="BL181" s="28">
        <f t="shared" si="519"/>
        <v>1941.550925925925</v>
      </c>
      <c r="BM181" s="28">
        <f t="shared" si="519"/>
        <v>2242.959104938272</v>
      </c>
      <c r="BN181" s="28">
        <f t="shared" si="519"/>
        <v>2494.1325874485569</v>
      </c>
      <c r="BO181" s="28">
        <f t="shared" si="519"/>
        <v>2703.4438228738013</v>
      </c>
      <c r="BP181" s="28">
        <f t="shared" si="519"/>
        <v>2877.8698523948347</v>
      </c>
      <c r="BQ181" s="28">
        <f t="shared" si="519"/>
        <v>3023.2248769957005</v>
      </c>
      <c r="BR181" s="28">
        <f t="shared" si="519"/>
        <v>3144.3540641630739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12500</v>
      </c>
      <c r="F182" s="28">
        <f t="shared" ref="F182:N182" si="520">F$127/10*$C182/(2+$E$12)</f>
        <v>10416.666666666668</v>
      </c>
      <c r="G182" s="28">
        <f t="shared" si="520"/>
        <v>8680.5555555555547</v>
      </c>
      <c r="H182" s="28">
        <f t="shared" si="520"/>
        <v>7233.7962962962965</v>
      </c>
      <c r="I182" s="28">
        <f t="shared" si="520"/>
        <v>6028.1635802469136</v>
      </c>
      <c r="J182" s="28">
        <f t="shared" si="520"/>
        <v>5023.4696502057604</v>
      </c>
      <c r="K182" s="28">
        <f t="shared" si="520"/>
        <v>4186.2247085048011</v>
      </c>
      <c r="L182" s="28">
        <f t="shared" si="520"/>
        <v>3488.5205904206678</v>
      </c>
      <c r="M182" s="28">
        <f t="shared" si="520"/>
        <v>2907.1004920172236</v>
      </c>
      <c r="N182" s="28">
        <f t="shared" si="520"/>
        <v>2422.5837433476859</v>
      </c>
      <c r="P182" s="163"/>
      <c r="Q182" s="162">
        <v>400000</v>
      </c>
      <c r="R182" s="58" t="s">
        <v>19</v>
      </c>
      <c r="S182" s="28">
        <f>S$127/10*$C182/(2+$E$12)</f>
        <v>12500</v>
      </c>
      <c r="T182" s="28">
        <f t="shared" ref="T182:AB182" si="521">T$127/10*$C182/(2+$E$12)</f>
        <v>10416.666666666668</v>
      </c>
      <c r="U182" s="28">
        <f t="shared" si="521"/>
        <v>8680.5555555555547</v>
      </c>
      <c r="V182" s="28">
        <f t="shared" si="521"/>
        <v>7233.7962962962965</v>
      </c>
      <c r="W182" s="28">
        <f t="shared" si="521"/>
        <v>6028.1635802469136</v>
      </c>
      <c r="X182" s="28">
        <f t="shared" si="521"/>
        <v>5023.4696502057604</v>
      </c>
      <c r="Y182" s="28">
        <f t="shared" si="521"/>
        <v>4186.2247085048011</v>
      </c>
      <c r="Z182" s="28">
        <f t="shared" si="521"/>
        <v>3488.5205904206678</v>
      </c>
      <c r="AA182" s="28">
        <f t="shared" si="521"/>
        <v>2907.1004920172236</v>
      </c>
      <c r="AB182" s="28">
        <f t="shared" si="521"/>
        <v>2422.5837433476859</v>
      </c>
      <c r="AD182" s="163"/>
      <c r="AE182" s="162">
        <v>400000</v>
      </c>
      <c r="AF182" s="58" t="s">
        <v>19</v>
      </c>
      <c r="AG182" s="28">
        <f>AG$127/10*$C182/(2+$E$12)</f>
        <v>12500</v>
      </c>
      <c r="AH182" s="28">
        <f t="shared" ref="AH182:AP182" si="522">AH$127/10*$C182/(2+$E$12)</f>
        <v>10416.666666666668</v>
      </c>
      <c r="AI182" s="28">
        <f t="shared" si="522"/>
        <v>8680.5555555555547</v>
      </c>
      <c r="AJ182" s="28">
        <f t="shared" si="522"/>
        <v>7233.7962962962965</v>
      </c>
      <c r="AK182" s="28">
        <f t="shared" si="522"/>
        <v>6028.1635802469136</v>
      </c>
      <c r="AL182" s="28">
        <f t="shared" si="522"/>
        <v>5023.4696502057604</v>
      </c>
      <c r="AM182" s="28">
        <f t="shared" si="522"/>
        <v>4186.2247085048011</v>
      </c>
      <c r="AN182" s="28">
        <f t="shared" si="522"/>
        <v>3488.5205904206678</v>
      </c>
      <c r="AO182" s="28">
        <f t="shared" si="522"/>
        <v>2907.1004920172236</v>
      </c>
      <c r="AP182" s="28">
        <f t="shared" si="522"/>
        <v>2422.5837433476859</v>
      </c>
      <c r="AR182" s="163"/>
      <c r="AS182" s="162">
        <v>400000</v>
      </c>
      <c r="AT182" s="58" t="s">
        <v>19</v>
      </c>
      <c r="AU182" s="28">
        <f>AU$127/10*$C182/(2+$E$12)</f>
        <v>12500</v>
      </c>
      <c r="AV182" s="28">
        <f t="shared" ref="AV182:BD182" si="523">AV$127/10*$C182/(2+$E$12)</f>
        <v>10416.666666666668</v>
      </c>
      <c r="AW182" s="28">
        <f t="shared" si="523"/>
        <v>8680.5555555555547</v>
      </c>
      <c r="AX182" s="28">
        <f t="shared" si="523"/>
        <v>7233.7962962962965</v>
      </c>
      <c r="AY182" s="28">
        <f t="shared" si="523"/>
        <v>6028.1635802469136</v>
      </c>
      <c r="AZ182" s="28">
        <f t="shared" si="523"/>
        <v>5023.4696502057604</v>
      </c>
      <c r="BA182" s="28">
        <f t="shared" si="523"/>
        <v>4186.2247085048011</v>
      </c>
      <c r="BB182" s="28">
        <f t="shared" si="523"/>
        <v>3488.5205904206678</v>
      </c>
      <c r="BC182" s="28">
        <f t="shared" si="523"/>
        <v>2907.1004920172236</v>
      </c>
      <c r="BD182" s="28">
        <f t="shared" si="523"/>
        <v>2422.5837433476859</v>
      </c>
      <c r="BF182" s="163"/>
      <c r="BG182" s="162">
        <v>400000</v>
      </c>
      <c r="BH182" s="58" t="s">
        <v>19</v>
      </c>
      <c r="BI182" s="28">
        <f>BI$127/10*$C182/(2+$E$12)</f>
        <v>12500</v>
      </c>
      <c r="BJ182" s="28">
        <f t="shared" ref="BJ182:BR182" si="524">BJ$127/10*$C182/(2+$E$12)</f>
        <v>10416.666666666668</v>
      </c>
      <c r="BK182" s="28">
        <f t="shared" si="524"/>
        <v>8680.5555555555547</v>
      </c>
      <c r="BL182" s="28">
        <f t="shared" si="524"/>
        <v>7233.7962962962965</v>
      </c>
      <c r="BM182" s="28">
        <f t="shared" si="524"/>
        <v>6028.1635802469136</v>
      </c>
      <c r="BN182" s="28">
        <f t="shared" si="524"/>
        <v>5023.4696502057604</v>
      </c>
      <c r="BO182" s="28">
        <f t="shared" si="524"/>
        <v>4186.2247085048011</v>
      </c>
      <c r="BP182" s="28">
        <f t="shared" si="524"/>
        <v>3488.5205904206678</v>
      </c>
      <c r="BQ182" s="28">
        <f t="shared" si="524"/>
        <v>2907.1004920172236</v>
      </c>
      <c r="BR182" s="28">
        <f t="shared" si="524"/>
        <v>2422.5837433476859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8971.8364197530864</v>
      </c>
      <c r="J183" s="28"/>
      <c r="K183" s="28"/>
      <c r="L183" s="28"/>
      <c r="M183" s="28"/>
      <c r="N183" s="28">
        <f>SUM(E182:N182)/10</f>
        <v>6288.7081283261577</v>
      </c>
      <c r="P183" s="163"/>
      <c r="Q183" s="162"/>
      <c r="R183" s="20" t="s">
        <v>22</v>
      </c>
      <c r="S183" s="28"/>
      <c r="T183" s="28"/>
      <c r="U183" s="28"/>
      <c r="V183" s="28"/>
      <c r="W183" s="28">
        <f>SUM(S182:W182)/5</f>
        <v>8971.8364197530864</v>
      </c>
      <c r="X183" s="28"/>
      <c r="Y183" s="28"/>
      <c r="Z183" s="28"/>
      <c r="AA183" s="28"/>
      <c r="AB183" s="28">
        <f>SUM(S182:AB182)/10</f>
        <v>6288.7081283261577</v>
      </c>
      <c r="AD183" s="163"/>
      <c r="AE183" s="162"/>
      <c r="AF183" s="20" t="s">
        <v>22</v>
      </c>
      <c r="AG183" s="28"/>
      <c r="AH183" s="28"/>
      <c r="AI183" s="28"/>
      <c r="AJ183" s="28"/>
      <c r="AK183" s="28">
        <f>SUM(AG182:AK182)/5</f>
        <v>8971.8364197530864</v>
      </c>
      <c r="AL183" s="28"/>
      <c r="AM183" s="28"/>
      <c r="AN183" s="28"/>
      <c r="AO183" s="28"/>
      <c r="AP183" s="28">
        <f>SUM(AG182:AP182)/10</f>
        <v>6288.7081283261577</v>
      </c>
      <c r="AR183" s="163"/>
      <c r="AS183" s="162"/>
      <c r="AT183" s="20" t="s">
        <v>22</v>
      </c>
      <c r="AU183" s="28"/>
      <c r="AV183" s="28"/>
      <c r="AW183" s="28"/>
      <c r="AX183" s="28"/>
      <c r="AY183" s="28">
        <f>SUM(AU182:AY182)/5</f>
        <v>8971.8364197530864</v>
      </c>
      <c r="AZ183" s="28"/>
      <c r="BA183" s="28"/>
      <c r="BB183" s="28"/>
      <c r="BC183" s="28"/>
      <c r="BD183" s="28">
        <f>SUM(AU182:BD182)/10</f>
        <v>6288.7081283261577</v>
      </c>
      <c r="BF183" s="163"/>
      <c r="BG183" s="162"/>
      <c r="BH183" s="20" t="s">
        <v>22</v>
      </c>
      <c r="BI183" s="28"/>
      <c r="BJ183" s="28"/>
      <c r="BK183" s="28"/>
      <c r="BL183" s="28"/>
      <c r="BM183" s="28">
        <f>SUM(BI182:BM182)/5</f>
        <v>8971.8364197530864</v>
      </c>
      <c r="BN183" s="28"/>
      <c r="BO183" s="28"/>
      <c r="BP183" s="28"/>
      <c r="BQ183" s="28"/>
      <c r="BR183" s="28">
        <f>SUM(BI182:BR182)/10</f>
        <v>6288.7081283261577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12500</v>
      </c>
      <c r="F184" s="28">
        <f t="shared" ref="F184:N184" si="525">F$128/10*$C182/(2+$E$12)</f>
        <v>22916.666666666664</v>
      </c>
      <c r="G184" s="28">
        <f t="shared" si="525"/>
        <v>31597.222222222234</v>
      </c>
      <c r="H184" s="28">
        <f t="shared" si="525"/>
        <v>38831.018518518504</v>
      </c>
      <c r="I184" s="28">
        <f t="shared" si="525"/>
        <v>44859.182098765443</v>
      </c>
      <c r="J184" s="28">
        <f t="shared" si="525"/>
        <v>49882.65174897114</v>
      </c>
      <c r="K184" s="28">
        <f t="shared" si="525"/>
        <v>54068.876457476021</v>
      </c>
      <c r="L184" s="28">
        <f t="shared" si="525"/>
        <v>57557.397047896695</v>
      </c>
      <c r="M184" s="28">
        <f t="shared" si="525"/>
        <v>60464.497539914009</v>
      </c>
      <c r="N184" s="28">
        <f t="shared" si="525"/>
        <v>62887.081283261483</v>
      </c>
      <c r="P184" s="163"/>
      <c r="Q184" s="162"/>
      <c r="R184" s="20" t="s">
        <v>52</v>
      </c>
      <c r="S184" s="28">
        <f>S$128/10*$C182/(2+$E$12)</f>
        <v>12500</v>
      </c>
      <c r="T184" s="28">
        <f t="shared" ref="T184:AB184" si="526">T$128/10*$C182/(2+$E$12)</f>
        <v>22916.666666666664</v>
      </c>
      <c r="U184" s="28">
        <f t="shared" si="526"/>
        <v>31597.222222222234</v>
      </c>
      <c r="V184" s="28">
        <f t="shared" si="526"/>
        <v>38831.018518518504</v>
      </c>
      <c r="W184" s="28">
        <f t="shared" si="526"/>
        <v>44859.182098765443</v>
      </c>
      <c r="X184" s="28">
        <f t="shared" si="526"/>
        <v>49882.65174897114</v>
      </c>
      <c r="Y184" s="28">
        <f t="shared" si="526"/>
        <v>54068.876457476021</v>
      </c>
      <c r="Z184" s="28">
        <f t="shared" si="526"/>
        <v>57557.397047896695</v>
      </c>
      <c r="AA184" s="28">
        <f t="shared" si="526"/>
        <v>60464.497539914009</v>
      </c>
      <c r="AB184" s="28">
        <f t="shared" si="526"/>
        <v>62887.081283261483</v>
      </c>
      <c r="AD184" s="163"/>
      <c r="AE184" s="162"/>
      <c r="AF184" s="20" t="s">
        <v>52</v>
      </c>
      <c r="AG184" s="28">
        <f>AG$128/10*$C182/(2+$E$12)</f>
        <v>12500</v>
      </c>
      <c r="AH184" s="28">
        <f t="shared" ref="AH184:AP184" si="527">AH$128/10*$C182/(2+$E$12)</f>
        <v>22916.666666666664</v>
      </c>
      <c r="AI184" s="28">
        <f t="shared" si="527"/>
        <v>31597.222222222234</v>
      </c>
      <c r="AJ184" s="28">
        <f t="shared" si="527"/>
        <v>38831.018518518504</v>
      </c>
      <c r="AK184" s="28">
        <f t="shared" si="527"/>
        <v>44859.182098765443</v>
      </c>
      <c r="AL184" s="28">
        <f t="shared" si="527"/>
        <v>49882.65174897114</v>
      </c>
      <c r="AM184" s="28">
        <f t="shared" si="527"/>
        <v>54068.876457476021</v>
      </c>
      <c r="AN184" s="28">
        <f t="shared" si="527"/>
        <v>57557.397047896695</v>
      </c>
      <c r="AO184" s="28">
        <f t="shared" si="527"/>
        <v>60464.497539914009</v>
      </c>
      <c r="AP184" s="28">
        <f t="shared" si="527"/>
        <v>62887.081283261483</v>
      </c>
      <c r="AR184" s="163"/>
      <c r="AS184" s="162"/>
      <c r="AT184" s="20" t="s">
        <v>52</v>
      </c>
      <c r="AU184" s="28">
        <f>AU$128/10*$C182/(2+$E$12)</f>
        <v>12500</v>
      </c>
      <c r="AV184" s="28">
        <f t="shared" ref="AV184:BD184" si="528">AV$128/10*$C182/(2+$E$12)</f>
        <v>22916.666666666664</v>
      </c>
      <c r="AW184" s="28">
        <f t="shared" si="528"/>
        <v>31597.222222222234</v>
      </c>
      <c r="AX184" s="28">
        <f t="shared" si="528"/>
        <v>38831.018518518504</v>
      </c>
      <c r="AY184" s="28">
        <f t="shared" si="528"/>
        <v>44859.182098765443</v>
      </c>
      <c r="AZ184" s="28">
        <f t="shared" si="528"/>
        <v>49882.65174897114</v>
      </c>
      <c r="BA184" s="28">
        <f t="shared" si="528"/>
        <v>54068.876457476021</v>
      </c>
      <c r="BB184" s="28">
        <f t="shared" si="528"/>
        <v>57557.397047896695</v>
      </c>
      <c r="BC184" s="28">
        <f t="shared" si="528"/>
        <v>60464.497539914009</v>
      </c>
      <c r="BD184" s="28">
        <f t="shared" si="528"/>
        <v>62887.081283261483</v>
      </c>
      <c r="BF184" s="163"/>
      <c r="BG184" s="162"/>
      <c r="BH184" s="20" t="s">
        <v>52</v>
      </c>
      <c r="BI184" s="28">
        <f>BI$128/10*$C182/(2+$E$12)</f>
        <v>12500</v>
      </c>
      <c r="BJ184" s="28">
        <f t="shared" ref="BJ184:BR184" si="529">BJ$128/10*$C182/(2+$E$12)</f>
        <v>22916.666666666664</v>
      </c>
      <c r="BK184" s="28">
        <f t="shared" si="529"/>
        <v>31597.222222222234</v>
      </c>
      <c r="BL184" s="28">
        <f t="shared" si="529"/>
        <v>38831.018518518504</v>
      </c>
      <c r="BM184" s="28">
        <f t="shared" si="529"/>
        <v>44859.182098765443</v>
      </c>
      <c r="BN184" s="28">
        <f t="shared" si="529"/>
        <v>49882.65174897114</v>
      </c>
      <c r="BO184" s="28">
        <f t="shared" si="529"/>
        <v>54068.876457476021</v>
      </c>
      <c r="BP184" s="28">
        <f t="shared" si="529"/>
        <v>57557.397047896695</v>
      </c>
      <c r="BQ184" s="28">
        <f t="shared" si="529"/>
        <v>60464.497539914009</v>
      </c>
      <c r="BR184" s="28">
        <f t="shared" si="529"/>
        <v>62887.081283261483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31250</v>
      </c>
      <c r="F185" s="30">
        <f t="shared" ref="F185:N185" si="530">F$127/10*$C185/(2+$E$12)</f>
        <v>26041.666666666668</v>
      </c>
      <c r="G185" s="30">
        <f t="shared" si="530"/>
        <v>21701.388888888887</v>
      </c>
      <c r="H185" s="30">
        <f t="shared" si="530"/>
        <v>18084.490740740741</v>
      </c>
      <c r="I185" s="30">
        <f t="shared" si="530"/>
        <v>15070.408950617284</v>
      </c>
      <c r="J185" s="30">
        <f t="shared" si="530"/>
        <v>12558.674125514401</v>
      </c>
      <c r="K185" s="30">
        <f t="shared" si="530"/>
        <v>10465.561771262002</v>
      </c>
      <c r="L185" s="30">
        <f t="shared" si="530"/>
        <v>8721.3014760516689</v>
      </c>
      <c r="M185" s="30">
        <f t="shared" si="530"/>
        <v>7267.751230043059</v>
      </c>
      <c r="N185" s="30">
        <f t="shared" si="530"/>
        <v>6056.4593583692149</v>
      </c>
      <c r="P185" s="163"/>
      <c r="Q185" s="161">
        <v>1000000</v>
      </c>
      <c r="R185" s="16" t="s">
        <v>19</v>
      </c>
      <c r="S185" s="30">
        <f>S$127/10*$C185/(2+$E$12)</f>
        <v>31250</v>
      </c>
      <c r="T185" s="30">
        <f t="shared" ref="T185:AB185" si="531">T$127/10*$C185/(2+$E$12)</f>
        <v>26041.666666666668</v>
      </c>
      <c r="U185" s="30">
        <f t="shared" si="531"/>
        <v>21701.388888888887</v>
      </c>
      <c r="V185" s="30">
        <f t="shared" si="531"/>
        <v>18084.490740740741</v>
      </c>
      <c r="W185" s="30">
        <f t="shared" si="531"/>
        <v>15070.408950617284</v>
      </c>
      <c r="X185" s="30">
        <f t="shared" si="531"/>
        <v>12558.674125514401</v>
      </c>
      <c r="Y185" s="30">
        <f t="shared" si="531"/>
        <v>10465.561771262002</v>
      </c>
      <c r="Z185" s="30">
        <f t="shared" si="531"/>
        <v>8721.3014760516689</v>
      </c>
      <c r="AA185" s="30">
        <f t="shared" si="531"/>
        <v>7267.751230043059</v>
      </c>
      <c r="AB185" s="30">
        <f t="shared" si="531"/>
        <v>6056.4593583692149</v>
      </c>
      <c r="AD185" s="163"/>
      <c r="AE185" s="161">
        <v>1000000</v>
      </c>
      <c r="AF185" s="16" t="s">
        <v>19</v>
      </c>
      <c r="AG185" s="30">
        <f>AG$127/10*$C185/(2+$E$12)</f>
        <v>31250</v>
      </c>
      <c r="AH185" s="30">
        <f t="shared" ref="AH185:AP185" si="532">AH$127/10*$C185/(2+$E$12)</f>
        <v>26041.666666666668</v>
      </c>
      <c r="AI185" s="30">
        <f t="shared" si="532"/>
        <v>21701.388888888887</v>
      </c>
      <c r="AJ185" s="30">
        <f t="shared" si="532"/>
        <v>18084.490740740741</v>
      </c>
      <c r="AK185" s="30">
        <f t="shared" si="532"/>
        <v>15070.408950617284</v>
      </c>
      <c r="AL185" s="30">
        <f t="shared" si="532"/>
        <v>12558.674125514401</v>
      </c>
      <c r="AM185" s="30">
        <f t="shared" si="532"/>
        <v>10465.561771262002</v>
      </c>
      <c r="AN185" s="30">
        <f t="shared" si="532"/>
        <v>8721.3014760516689</v>
      </c>
      <c r="AO185" s="30">
        <f t="shared" si="532"/>
        <v>7267.751230043059</v>
      </c>
      <c r="AP185" s="30">
        <f t="shared" si="532"/>
        <v>6056.4593583692149</v>
      </c>
      <c r="AR185" s="163"/>
      <c r="AS185" s="161">
        <v>1000000</v>
      </c>
      <c r="AT185" s="16" t="s">
        <v>19</v>
      </c>
      <c r="AU185" s="30">
        <f>AU$127/10*$C185/(2+$E$12)</f>
        <v>31250</v>
      </c>
      <c r="AV185" s="30">
        <f t="shared" ref="AV185:BD185" si="533">AV$127/10*$C185/(2+$E$12)</f>
        <v>26041.666666666668</v>
      </c>
      <c r="AW185" s="30">
        <f t="shared" si="533"/>
        <v>21701.388888888887</v>
      </c>
      <c r="AX185" s="30">
        <f t="shared" si="533"/>
        <v>18084.490740740741</v>
      </c>
      <c r="AY185" s="30">
        <f t="shared" si="533"/>
        <v>15070.408950617284</v>
      </c>
      <c r="AZ185" s="30">
        <f t="shared" si="533"/>
        <v>12558.674125514401</v>
      </c>
      <c r="BA185" s="30">
        <f t="shared" si="533"/>
        <v>10465.561771262002</v>
      </c>
      <c r="BB185" s="30">
        <f t="shared" si="533"/>
        <v>8721.3014760516689</v>
      </c>
      <c r="BC185" s="30">
        <f t="shared" si="533"/>
        <v>7267.751230043059</v>
      </c>
      <c r="BD185" s="30">
        <f t="shared" si="533"/>
        <v>6056.4593583692149</v>
      </c>
      <c r="BF185" s="163"/>
      <c r="BG185" s="161">
        <v>1000000</v>
      </c>
      <c r="BH185" s="16" t="s">
        <v>19</v>
      </c>
      <c r="BI185" s="30">
        <f>BI$127/10*$C185/(2+$E$12)</f>
        <v>31250</v>
      </c>
      <c r="BJ185" s="30">
        <f t="shared" ref="BJ185:BR185" si="534">BJ$127/10*$C185/(2+$E$12)</f>
        <v>26041.666666666668</v>
      </c>
      <c r="BK185" s="30">
        <f t="shared" si="534"/>
        <v>21701.388888888887</v>
      </c>
      <c r="BL185" s="30">
        <f t="shared" si="534"/>
        <v>18084.490740740741</v>
      </c>
      <c r="BM185" s="30">
        <f t="shared" si="534"/>
        <v>15070.408950617284</v>
      </c>
      <c r="BN185" s="30">
        <f t="shared" si="534"/>
        <v>12558.674125514401</v>
      </c>
      <c r="BO185" s="30">
        <f t="shared" si="534"/>
        <v>10465.561771262002</v>
      </c>
      <c r="BP185" s="30">
        <f t="shared" si="534"/>
        <v>8721.3014760516689</v>
      </c>
      <c r="BQ185" s="30">
        <f t="shared" si="534"/>
        <v>7267.751230043059</v>
      </c>
      <c r="BR185" s="30">
        <f t="shared" si="534"/>
        <v>6056.4593583692149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22429.591049382718</v>
      </c>
      <c r="J186" s="30"/>
      <c r="K186" s="30"/>
      <c r="L186" s="30"/>
      <c r="M186" s="30"/>
      <c r="N186" s="30">
        <f>SUM(E185:N185)/10</f>
        <v>15721.770320815394</v>
      </c>
      <c r="P186" s="163"/>
      <c r="Q186" s="161"/>
      <c r="R186" s="16" t="s">
        <v>22</v>
      </c>
      <c r="S186" s="30"/>
      <c r="T186" s="30"/>
      <c r="U186" s="30"/>
      <c r="V186" s="30"/>
      <c r="W186" s="30">
        <f>SUM(S185:W185)/5</f>
        <v>22429.591049382718</v>
      </c>
      <c r="X186" s="30"/>
      <c r="Y186" s="30"/>
      <c r="Z186" s="30"/>
      <c r="AA186" s="30"/>
      <c r="AB186" s="30">
        <f>SUM(S185:AB185)/10</f>
        <v>15721.770320815394</v>
      </c>
      <c r="AD186" s="163"/>
      <c r="AE186" s="161"/>
      <c r="AF186" s="16" t="s">
        <v>22</v>
      </c>
      <c r="AG186" s="30"/>
      <c r="AH186" s="30"/>
      <c r="AI186" s="30"/>
      <c r="AJ186" s="30"/>
      <c r="AK186" s="30">
        <f>SUM(AG185:AK185)/5</f>
        <v>22429.591049382718</v>
      </c>
      <c r="AL186" s="30"/>
      <c r="AM186" s="30"/>
      <c r="AN186" s="30"/>
      <c r="AO186" s="30"/>
      <c r="AP186" s="30">
        <f>SUM(AG185:AP185)/10</f>
        <v>15721.770320815394</v>
      </c>
      <c r="AR186" s="163"/>
      <c r="AS186" s="161"/>
      <c r="AT186" s="16" t="s">
        <v>22</v>
      </c>
      <c r="AU186" s="30"/>
      <c r="AV186" s="30"/>
      <c r="AW186" s="30"/>
      <c r="AX186" s="30"/>
      <c r="AY186" s="30">
        <f>SUM(AU185:AY185)/5</f>
        <v>22429.591049382718</v>
      </c>
      <c r="AZ186" s="30"/>
      <c r="BA186" s="30"/>
      <c r="BB186" s="30"/>
      <c r="BC186" s="30"/>
      <c r="BD186" s="30">
        <f>SUM(AU185:BD185)/10</f>
        <v>15721.770320815394</v>
      </c>
      <c r="BF186" s="163"/>
      <c r="BG186" s="161"/>
      <c r="BH186" s="16" t="s">
        <v>22</v>
      </c>
      <c r="BI186" s="30"/>
      <c r="BJ186" s="30"/>
      <c r="BK186" s="30"/>
      <c r="BL186" s="30"/>
      <c r="BM186" s="30">
        <f>SUM(BI185:BM185)/5</f>
        <v>22429.591049382718</v>
      </c>
      <c r="BN186" s="30"/>
      <c r="BO186" s="30"/>
      <c r="BP186" s="30"/>
      <c r="BQ186" s="30"/>
      <c r="BR186" s="30">
        <f>SUM(BI185:BR185)/10</f>
        <v>15721.770320815394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31250</v>
      </c>
      <c r="F187" s="30">
        <f t="shared" ref="F187:N187" si="535">F$128/10*$C185/(2+$E$12)</f>
        <v>57291.666666666664</v>
      </c>
      <c r="G187" s="30">
        <f t="shared" si="535"/>
        <v>78993.055555555577</v>
      </c>
      <c r="H187" s="30">
        <f t="shared" si="535"/>
        <v>97077.546296296248</v>
      </c>
      <c r="I187" s="30">
        <f t="shared" si="535"/>
        <v>112147.95524691361</v>
      </c>
      <c r="J187" s="30">
        <f t="shared" si="535"/>
        <v>124706.62937242785</v>
      </c>
      <c r="K187" s="30">
        <f t="shared" si="535"/>
        <v>135172.19114369006</v>
      </c>
      <c r="L187" s="30">
        <f t="shared" si="535"/>
        <v>143893.49261974174</v>
      </c>
      <c r="M187" s="30">
        <f t="shared" si="535"/>
        <v>151161.24384978501</v>
      </c>
      <c r="N187" s="30">
        <f t="shared" si="535"/>
        <v>157217.70320815369</v>
      </c>
      <c r="P187" s="163"/>
      <c r="Q187" s="161"/>
      <c r="R187" s="16" t="s">
        <v>52</v>
      </c>
      <c r="S187" s="30">
        <f>S$128/10*$C185/(2+$E$12)</f>
        <v>31250</v>
      </c>
      <c r="T187" s="30">
        <f t="shared" ref="T187:AB187" si="536">T$128/10*$C185/(2+$E$12)</f>
        <v>57291.666666666664</v>
      </c>
      <c r="U187" s="30">
        <f t="shared" si="536"/>
        <v>78993.055555555577</v>
      </c>
      <c r="V187" s="30">
        <f t="shared" si="536"/>
        <v>97077.546296296248</v>
      </c>
      <c r="W187" s="30">
        <f t="shared" si="536"/>
        <v>112147.95524691361</v>
      </c>
      <c r="X187" s="30">
        <f t="shared" si="536"/>
        <v>124706.62937242785</v>
      </c>
      <c r="Y187" s="30">
        <f t="shared" si="536"/>
        <v>135172.19114369006</v>
      </c>
      <c r="Z187" s="30">
        <f t="shared" si="536"/>
        <v>143893.49261974174</v>
      </c>
      <c r="AA187" s="30">
        <f t="shared" si="536"/>
        <v>151161.24384978501</v>
      </c>
      <c r="AB187" s="30">
        <f t="shared" si="536"/>
        <v>157217.70320815369</v>
      </c>
      <c r="AD187" s="163"/>
      <c r="AE187" s="161"/>
      <c r="AF187" s="16" t="s">
        <v>52</v>
      </c>
      <c r="AG187" s="30">
        <f>AG$128/10*$C185/(2+$E$12)</f>
        <v>31250</v>
      </c>
      <c r="AH187" s="30">
        <f t="shared" ref="AH187:AP187" si="537">AH$128/10*$C185/(2+$E$12)</f>
        <v>57291.666666666664</v>
      </c>
      <c r="AI187" s="30">
        <f t="shared" si="537"/>
        <v>78993.055555555577</v>
      </c>
      <c r="AJ187" s="30">
        <f t="shared" si="537"/>
        <v>97077.546296296248</v>
      </c>
      <c r="AK187" s="30">
        <f t="shared" si="537"/>
        <v>112147.95524691361</v>
      </c>
      <c r="AL187" s="30">
        <f t="shared" si="537"/>
        <v>124706.62937242785</v>
      </c>
      <c r="AM187" s="30">
        <f t="shared" si="537"/>
        <v>135172.19114369006</v>
      </c>
      <c r="AN187" s="30">
        <f t="shared" si="537"/>
        <v>143893.49261974174</v>
      </c>
      <c r="AO187" s="30">
        <f t="shared" si="537"/>
        <v>151161.24384978501</v>
      </c>
      <c r="AP187" s="30">
        <f t="shared" si="537"/>
        <v>157217.70320815369</v>
      </c>
      <c r="AR187" s="163"/>
      <c r="AS187" s="161"/>
      <c r="AT187" s="16" t="s">
        <v>52</v>
      </c>
      <c r="AU187" s="30">
        <f>AU$128/10*$C185/(2+$E$12)</f>
        <v>31250</v>
      </c>
      <c r="AV187" s="30">
        <f t="shared" ref="AV187:BD187" si="538">AV$128/10*$C185/(2+$E$12)</f>
        <v>57291.666666666664</v>
      </c>
      <c r="AW187" s="30">
        <f t="shared" si="538"/>
        <v>78993.055555555577</v>
      </c>
      <c r="AX187" s="30">
        <f t="shared" si="538"/>
        <v>97077.546296296248</v>
      </c>
      <c r="AY187" s="30">
        <f t="shared" si="538"/>
        <v>112147.95524691361</v>
      </c>
      <c r="AZ187" s="30">
        <f t="shared" si="538"/>
        <v>124706.62937242785</v>
      </c>
      <c r="BA187" s="30">
        <f t="shared" si="538"/>
        <v>135172.19114369006</v>
      </c>
      <c r="BB187" s="30">
        <f t="shared" si="538"/>
        <v>143893.49261974174</v>
      </c>
      <c r="BC187" s="30">
        <f t="shared" si="538"/>
        <v>151161.24384978501</v>
      </c>
      <c r="BD187" s="30">
        <f t="shared" si="538"/>
        <v>157217.70320815369</v>
      </c>
      <c r="BF187" s="163"/>
      <c r="BG187" s="161"/>
      <c r="BH187" s="16" t="s">
        <v>52</v>
      </c>
      <c r="BI187" s="30">
        <f>BI$128/10*$C185/(2+$E$12)</f>
        <v>31250</v>
      </c>
      <c r="BJ187" s="30">
        <f t="shared" ref="BJ187:BR187" si="539">BJ$128/10*$C185/(2+$E$12)</f>
        <v>57291.666666666664</v>
      </c>
      <c r="BK187" s="30">
        <f t="shared" si="539"/>
        <v>78993.055555555577</v>
      </c>
      <c r="BL187" s="30">
        <f t="shared" si="539"/>
        <v>97077.546296296248</v>
      </c>
      <c r="BM187" s="30">
        <f t="shared" si="539"/>
        <v>112147.95524691361</v>
      </c>
      <c r="BN187" s="30">
        <f t="shared" si="539"/>
        <v>124706.62937242785</v>
      </c>
      <c r="BO187" s="30">
        <f t="shared" si="539"/>
        <v>135172.19114369006</v>
      </c>
      <c r="BP187" s="30">
        <f t="shared" si="539"/>
        <v>143893.49261974174</v>
      </c>
      <c r="BQ187" s="30">
        <f t="shared" si="539"/>
        <v>151161.24384978501</v>
      </c>
      <c r="BR187" s="30">
        <f t="shared" si="539"/>
        <v>157217.70320815369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65625</v>
      </c>
      <c r="F188" s="30">
        <f t="shared" ref="F188:N188" si="540">F$127/10*$C188/(2+$E$12)</f>
        <v>54687.5</v>
      </c>
      <c r="G188" s="30">
        <f t="shared" si="540"/>
        <v>45572.916666666664</v>
      </c>
      <c r="H188" s="30">
        <f t="shared" si="540"/>
        <v>37977.430555555555</v>
      </c>
      <c r="I188" s="30">
        <f t="shared" si="540"/>
        <v>31647.858796296296</v>
      </c>
      <c r="J188" s="30">
        <f t="shared" si="540"/>
        <v>26373.215663580242</v>
      </c>
      <c r="K188" s="30">
        <f t="shared" si="540"/>
        <v>21977.679719650205</v>
      </c>
      <c r="L188" s="30">
        <f t="shared" si="540"/>
        <v>18314.733099708505</v>
      </c>
      <c r="M188" s="30">
        <f t="shared" si="540"/>
        <v>15262.277583090423</v>
      </c>
      <c r="N188" s="30">
        <f t="shared" si="540"/>
        <v>12718.564652575351</v>
      </c>
      <c r="P188" s="163"/>
      <c r="Q188" s="161">
        <v>2100000</v>
      </c>
      <c r="R188" s="16" t="s">
        <v>19</v>
      </c>
      <c r="S188" s="30">
        <f>S$127/10*$C188/(2+$E$12)</f>
        <v>65625</v>
      </c>
      <c r="T188" s="30">
        <f t="shared" ref="T188:AB188" si="541">T$127/10*$C188/(2+$E$12)</f>
        <v>54687.5</v>
      </c>
      <c r="U188" s="30">
        <f t="shared" si="541"/>
        <v>45572.916666666664</v>
      </c>
      <c r="V188" s="30">
        <f t="shared" si="541"/>
        <v>37977.430555555555</v>
      </c>
      <c r="W188" s="30">
        <f t="shared" si="541"/>
        <v>31647.858796296296</v>
      </c>
      <c r="X188" s="30">
        <f t="shared" si="541"/>
        <v>26373.215663580242</v>
      </c>
      <c r="Y188" s="30">
        <f t="shared" si="541"/>
        <v>21977.679719650205</v>
      </c>
      <c r="Z188" s="30">
        <f t="shared" si="541"/>
        <v>18314.733099708505</v>
      </c>
      <c r="AA188" s="30">
        <f t="shared" si="541"/>
        <v>15262.277583090423</v>
      </c>
      <c r="AB188" s="30">
        <f t="shared" si="541"/>
        <v>12718.564652575351</v>
      </c>
      <c r="AD188" s="163"/>
      <c r="AE188" s="161">
        <v>2100000</v>
      </c>
      <c r="AF188" s="16" t="s">
        <v>19</v>
      </c>
      <c r="AG188" s="30">
        <f>AG$127/10*$C188/(2+$E$12)</f>
        <v>65625</v>
      </c>
      <c r="AH188" s="30">
        <f t="shared" ref="AH188:AP188" si="542">AH$127/10*$C188/(2+$E$12)</f>
        <v>54687.5</v>
      </c>
      <c r="AI188" s="30">
        <f t="shared" si="542"/>
        <v>45572.916666666664</v>
      </c>
      <c r="AJ188" s="30">
        <f t="shared" si="542"/>
        <v>37977.430555555555</v>
      </c>
      <c r="AK188" s="30">
        <f t="shared" si="542"/>
        <v>31647.858796296296</v>
      </c>
      <c r="AL188" s="30">
        <f t="shared" si="542"/>
        <v>26373.215663580242</v>
      </c>
      <c r="AM188" s="30">
        <f t="shared" si="542"/>
        <v>21977.679719650205</v>
      </c>
      <c r="AN188" s="30">
        <f t="shared" si="542"/>
        <v>18314.733099708505</v>
      </c>
      <c r="AO188" s="30">
        <f t="shared" si="542"/>
        <v>15262.277583090423</v>
      </c>
      <c r="AP188" s="30">
        <f t="shared" si="542"/>
        <v>12718.564652575351</v>
      </c>
      <c r="AR188" s="163"/>
      <c r="AS188" s="161">
        <v>2100000</v>
      </c>
      <c r="AT188" s="16" t="s">
        <v>19</v>
      </c>
      <c r="AU188" s="30">
        <f>AU$127/10*$C188/(2+$E$12)</f>
        <v>65625</v>
      </c>
      <c r="AV188" s="30">
        <f t="shared" ref="AV188:BD188" si="543">AV$127/10*$C188/(2+$E$12)</f>
        <v>54687.5</v>
      </c>
      <c r="AW188" s="30">
        <f t="shared" si="543"/>
        <v>45572.916666666664</v>
      </c>
      <c r="AX188" s="30">
        <f t="shared" si="543"/>
        <v>37977.430555555555</v>
      </c>
      <c r="AY188" s="30">
        <f t="shared" si="543"/>
        <v>31647.858796296296</v>
      </c>
      <c r="AZ188" s="30">
        <f t="shared" si="543"/>
        <v>26373.215663580242</v>
      </c>
      <c r="BA188" s="30">
        <f t="shared" si="543"/>
        <v>21977.679719650205</v>
      </c>
      <c r="BB188" s="30">
        <f t="shared" si="543"/>
        <v>18314.733099708505</v>
      </c>
      <c r="BC188" s="30">
        <f t="shared" si="543"/>
        <v>15262.277583090423</v>
      </c>
      <c r="BD188" s="30">
        <f t="shared" si="543"/>
        <v>12718.564652575351</v>
      </c>
      <c r="BF188" s="163"/>
      <c r="BG188" s="161">
        <v>2100000</v>
      </c>
      <c r="BH188" s="16" t="s">
        <v>19</v>
      </c>
      <c r="BI188" s="30">
        <f>BI$127/10*$C188/(2+$E$12)</f>
        <v>65625</v>
      </c>
      <c r="BJ188" s="30">
        <f t="shared" ref="BJ188:BR188" si="544">BJ$127/10*$C188/(2+$E$12)</f>
        <v>54687.5</v>
      </c>
      <c r="BK188" s="30">
        <f t="shared" si="544"/>
        <v>45572.916666666664</v>
      </c>
      <c r="BL188" s="30">
        <f t="shared" si="544"/>
        <v>37977.430555555555</v>
      </c>
      <c r="BM188" s="30">
        <f t="shared" si="544"/>
        <v>31647.858796296296</v>
      </c>
      <c r="BN188" s="30">
        <f t="shared" si="544"/>
        <v>26373.215663580242</v>
      </c>
      <c r="BO188" s="30">
        <f t="shared" si="544"/>
        <v>21977.679719650205</v>
      </c>
      <c r="BP188" s="30">
        <f t="shared" si="544"/>
        <v>18314.733099708505</v>
      </c>
      <c r="BQ188" s="30">
        <f t="shared" si="544"/>
        <v>15262.277583090423</v>
      </c>
      <c r="BR188" s="30">
        <f t="shared" si="544"/>
        <v>12718.564652575351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47102.141203703701</v>
      </c>
      <c r="J189" s="30"/>
      <c r="K189" s="30"/>
      <c r="L189" s="30"/>
      <c r="M189" s="30"/>
      <c r="N189" s="30">
        <f>SUM(E188:N188)/10</f>
        <v>33015.717673712323</v>
      </c>
      <c r="P189" s="163"/>
      <c r="Q189" s="161"/>
      <c r="R189" s="16" t="s">
        <v>22</v>
      </c>
      <c r="S189" s="30"/>
      <c r="T189" s="30"/>
      <c r="U189" s="30"/>
      <c r="V189" s="30"/>
      <c r="W189" s="30">
        <f>SUM(S188:W188)/5</f>
        <v>47102.141203703701</v>
      </c>
      <c r="X189" s="30"/>
      <c r="Y189" s="30"/>
      <c r="Z189" s="30"/>
      <c r="AA189" s="30"/>
      <c r="AB189" s="30">
        <f>SUM(S188:AB188)/10</f>
        <v>33015.717673712323</v>
      </c>
      <c r="AD189" s="163"/>
      <c r="AE189" s="161"/>
      <c r="AF189" s="16" t="s">
        <v>22</v>
      </c>
      <c r="AG189" s="30"/>
      <c r="AH189" s="30"/>
      <c r="AI189" s="30"/>
      <c r="AJ189" s="30"/>
      <c r="AK189" s="30">
        <f>SUM(AG188:AK188)/5</f>
        <v>47102.141203703701</v>
      </c>
      <c r="AL189" s="30"/>
      <c r="AM189" s="30"/>
      <c r="AN189" s="30"/>
      <c r="AO189" s="30"/>
      <c r="AP189" s="30">
        <f>SUM(AG188:AP188)/10</f>
        <v>33015.717673712323</v>
      </c>
      <c r="AR189" s="163"/>
      <c r="AS189" s="161"/>
      <c r="AT189" s="16" t="s">
        <v>22</v>
      </c>
      <c r="AU189" s="30"/>
      <c r="AV189" s="30"/>
      <c r="AW189" s="30"/>
      <c r="AX189" s="30"/>
      <c r="AY189" s="30">
        <f>SUM(AU188:AY188)/5</f>
        <v>47102.141203703701</v>
      </c>
      <c r="AZ189" s="30"/>
      <c r="BA189" s="30"/>
      <c r="BB189" s="30"/>
      <c r="BC189" s="30"/>
      <c r="BD189" s="30">
        <f>SUM(AU188:BD188)/10</f>
        <v>33015.717673712323</v>
      </c>
      <c r="BF189" s="163"/>
      <c r="BG189" s="161"/>
      <c r="BH189" s="16" t="s">
        <v>22</v>
      </c>
      <c r="BI189" s="30"/>
      <c r="BJ189" s="30"/>
      <c r="BK189" s="30"/>
      <c r="BL189" s="30"/>
      <c r="BM189" s="30">
        <f>SUM(BI188:BM188)/5</f>
        <v>47102.141203703701</v>
      </c>
      <c r="BN189" s="30"/>
      <c r="BO189" s="30"/>
      <c r="BP189" s="30"/>
      <c r="BQ189" s="30"/>
      <c r="BR189" s="30">
        <f>SUM(BI188:BR188)/10</f>
        <v>33015.717673712323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65625</v>
      </c>
      <c r="F190" s="30">
        <f t="shared" ref="F190:N190" si="545">F$128/10*$C188/(2+$E$12)</f>
        <v>120312.5</v>
      </c>
      <c r="G190" s="30">
        <f t="shared" si="545"/>
        <v>165885.41666666672</v>
      </c>
      <c r="H190" s="30">
        <f t="shared" si="545"/>
        <v>203862.84722222213</v>
      </c>
      <c r="I190" s="30">
        <f t="shared" si="545"/>
        <v>235510.70601851857</v>
      </c>
      <c r="J190" s="30">
        <f t="shared" si="545"/>
        <v>261883.9216820985</v>
      </c>
      <c r="K190" s="30">
        <f t="shared" si="545"/>
        <v>283861.60140174913</v>
      </c>
      <c r="L190" s="30">
        <f t="shared" si="545"/>
        <v>302176.33450145763</v>
      </c>
      <c r="M190" s="30">
        <f t="shared" si="545"/>
        <v>317438.61208454857</v>
      </c>
      <c r="N190" s="30">
        <f t="shared" si="545"/>
        <v>330157.17673712276</v>
      </c>
      <c r="P190" s="163"/>
      <c r="Q190" s="161"/>
      <c r="R190" s="16" t="s">
        <v>52</v>
      </c>
      <c r="S190" s="30">
        <f>S$128/10*$C188/(2+$E$12)</f>
        <v>65625</v>
      </c>
      <c r="T190" s="30">
        <f t="shared" ref="T190:AB190" si="546">T$128/10*$C188/(2+$E$12)</f>
        <v>120312.5</v>
      </c>
      <c r="U190" s="30">
        <f t="shared" si="546"/>
        <v>165885.41666666672</v>
      </c>
      <c r="V190" s="30">
        <f t="shared" si="546"/>
        <v>203862.84722222213</v>
      </c>
      <c r="W190" s="30">
        <f t="shared" si="546"/>
        <v>235510.70601851857</v>
      </c>
      <c r="X190" s="30">
        <f t="shared" si="546"/>
        <v>261883.9216820985</v>
      </c>
      <c r="Y190" s="30">
        <f t="shared" si="546"/>
        <v>283861.60140174913</v>
      </c>
      <c r="Z190" s="30">
        <f t="shared" si="546"/>
        <v>302176.33450145763</v>
      </c>
      <c r="AA190" s="30">
        <f t="shared" si="546"/>
        <v>317438.61208454857</v>
      </c>
      <c r="AB190" s="30">
        <f t="shared" si="546"/>
        <v>330157.17673712276</v>
      </c>
      <c r="AD190" s="163"/>
      <c r="AE190" s="161"/>
      <c r="AF190" s="16" t="s">
        <v>52</v>
      </c>
      <c r="AG190" s="30">
        <f>AG$128/10*$C188/(2+$E$12)</f>
        <v>65625</v>
      </c>
      <c r="AH190" s="30">
        <f t="shared" ref="AH190:AP190" si="547">AH$128/10*$C188/(2+$E$12)</f>
        <v>120312.5</v>
      </c>
      <c r="AI190" s="30">
        <f t="shared" si="547"/>
        <v>165885.41666666672</v>
      </c>
      <c r="AJ190" s="30">
        <f t="shared" si="547"/>
        <v>203862.84722222213</v>
      </c>
      <c r="AK190" s="30">
        <f t="shared" si="547"/>
        <v>235510.70601851857</v>
      </c>
      <c r="AL190" s="30">
        <f t="shared" si="547"/>
        <v>261883.9216820985</v>
      </c>
      <c r="AM190" s="30">
        <f t="shared" si="547"/>
        <v>283861.60140174913</v>
      </c>
      <c r="AN190" s="30">
        <f t="shared" si="547"/>
        <v>302176.33450145763</v>
      </c>
      <c r="AO190" s="30">
        <f t="shared" si="547"/>
        <v>317438.61208454857</v>
      </c>
      <c r="AP190" s="30">
        <f t="shared" si="547"/>
        <v>330157.17673712276</v>
      </c>
      <c r="AR190" s="163"/>
      <c r="AS190" s="161"/>
      <c r="AT190" s="16" t="s">
        <v>52</v>
      </c>
      <c r="AU190" s="30">
        <f>AU$128/10*$C188/(2+$E$12)</f>
        <v>65625</v>
      </c>
      <c r="AV190" s="30">
        <f t="shared" ref="AV190:BD190" si="548">AV$128/10*$C188/(2+$E$12)</f>
        <v>120312.5</v>
      </c>
      <c r="AW190" s="30">
        <f t="shared" si="548"/>
        <v>165885.41666666672</v>
      </c>
      <c r="AX190" s="30">
        <f t="shared" si="548"/>
        <v>203862.84722222213</v>
      </c>
      <c r="AY190" s="30">
        <f t="shared" si="548"/>
        <v>235510.70601851857</v>
      </c>
      <c r="AZ190" s="30">
        <f t="shared" si="548"/>
        <v>261883.9216820985</v>
      </c>
      <c r="BA190" s="30">
        <f t="shared" si="548"/>
        <v>283861.60140174913</v>
      </c>
      <c r="BB190" s="30">
        <f t="shared" si="548"/>
        <v>302176.33450145763</v>
      </c>
      <c r="BC190" s="30">
        <f t="shared" si="548"/>
        <v>317438.61208454857</v>
      </c>
      <c r="BD190" s="30">
        <f t="shared" si="548"/>
        <v>330157.17673712276</v>
      </c>
      <c r="BF190" s="163"/>
      <c r="BG190" s="161"/>
      <c r="BH190" s="16" t="s">
        <v>52</v>
      </c>
      <c r="BI190" s="30">
        <f>BI$128/10*$C188/(2+$E$12)</f>
        <v>65625</v>
      </c>
      <c r="BJ190" s="30">
        <f t="shared" ref="BJ190:BR190" si="549">BJ$128/10*$C188/(2+$E$12)</f>
        <v>120312.5</v>
      </c>
      <c r="BK190" s="30">
        <f t="shared" si="549"/>
        <v>165885.41666666672</v>
      </c>
      <c r="BL190" s="30">
        <f t="shared" si="549"/>
        <v>203862.84722222213</v>
      </c>
      <c r="BM190" s="30">
        <f t="shared" si="549"/>
        <v>235510.70601851857</v>
      </c>
      <c r="BN190" s="30">
        <f t="shared" si="549"/>
        <v>261883.9216820985</v>
      </c>
      <c r="BO190" s="30">
        <f t="shared" si="549"/>
        <v>283861.60140174913</v>
      </c>
      <c r="BP190" s="30">
        <f t="shared" si="549"/>
        <v>302176.33450145763</v>
      </c>
      <c r="BQ190" s="30">
        <f t="shared" si="549"/>
        <v>317438.61208454857</v>
      </c>
      <c r="BR190" s="30">
        <f t="shared" si="549"/>
        <v>330157.17673712276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1028.75</v>
      </c>
      <c r="F191" s="28">
        <f t="shared" ref="F191:N191" si="550">F155+F167+F179</f>
        <v>861.04166666666674</v>
      </c>
      <c r="G191" s="28">
        <f t="shared" si="550"/>
        <v>721.28472222222217</v>
      </c>
      <c r="H191" s="28">
        <f t="shared" si="550"/>
        <v>604.82060185185196</v>
      </c>
      <c r="I191" s="28">
        <f t="shared" si="550"/>
        <v>507.76716820987644</v>
      </c>
      <c r="J191" s="28">
        <f t="shared" si="550"/>
        <v>426.88930684156389</v>
      </c>
      <c r="K191" s="28">
        <f t="shared" si="550"/>
        <v>359.49108903463639</v>
      </c>
      <c r="L191" s="28">
        <f t="shared" si="550"/>
        <v>303.3259075288637</v>
      </c>
      <c r="M191" s="28">
        <f t="shared" si="550"/>
        <v>256.52158960738632</v>
      </c>
      <c r="N191" s="28">
        <f t="shared" si="550"/>
        <v>217.51799133948879</v>
      </c>
      <c r="P191" s="163" t="s">
        <v>18</v>
      </c>
      <c r="Q191" s="162">
        <v>20000</v>
      </c>
      <c r="R191" s="58" t="s">
        <v>19</v>
      </c>
      <c r="S191" s="28">
        <f>S155+S167+S179</f>
        <v>1028.75</v>
      </c>
      <c r="T191" s="28">
        <f t="shared" ref="T191:AB191" si="551">T155+T167+T179</f>
        <v>861.04166666666674</v>
      </c>
      <c r="U191" s="28">
        <f t="shared" si="551"/>
        <v>721.28472222222217</v>
      </c>
      <c r="V191" s="28">
        <f t="shared" si="551"/>
        <v>604.82060185185196</v>
      </c>
      <c r="W191" s="28">
        <f t="shared" si="551"/>
        <v>507.76716820987644</v>
      </c>
      <c r="X191" s="28">
        <f t="shared" si="551"/>
        <v>426.88930684156389</v>
      </c>
      <c r="Y191" s="28">
        <f t="shared" si="551"/>
        <v>359.49108903463639</v>
      </c>
      <c r="Z191" s="28">
        <f t="shared" si="551"/>
        <v>303.3259075288637</v>
      </c>
      <c r="AA191" s="28">
        <f t="shared" si="551"/>
        <v>256.52158960738632</v>
      </c>
      <c r="AB191" s="28">
        <f t="shared" si="551"/>
        <v>217.51799133948879</v>
      </c>
      <c r="AD191" s="163" t="s">
        <v>18</v>
      </c>
      <c r="AE191" s="162">
        <v>20000</v>
      </c>
      <c r="AF191" s="58" t="s">
        <v>19</v>
      </c>
      <c r="AG191" s="28">
        <f>AG155+AG167+AG179</f>
        <v>1028.75</v>
      </c>
      <c r="AH191" s="28">
        <f t="shared" ref="AH191:AP191" si="552">AH155+AH167+AH179</f>
        <v>861.04166666666674</v>
      </c>
      <c r="AI191" s="28">
        <f t="shared" si="552"/>
        <v>721.28472222222217</v>
      </c>
      <c r="AJ191" s="28">
        <f t="shared" si="552"/>
        <v>604.82060185185196</v>
      </c>
      <c r="AK191" s="28">
        <f t="shared" si="552"/>
        <v>507.76716820987644</v>
      </c>
      <c r="AL191" s="28">
        <f t="shared" si="552"/>
        <v>426.88930684156389</v>
      </c>
      <c r="AM191" s="28">
        <f t="shared" si="552"/>
        <v>359.49108903463639</v>
      </c>
      <c r="AN191" s="28">
        <f t="shared" si="552"/>
        <v>303.3259075288637</v>
      </c>
      <c r="AO191" s="28">
        <f t="shared" si="552"/>
        <v>256.52158960738632</v>
      </c>
      <c r="AP191" s="28">
        <f t="shared" si="552"/>
        <v>217.51799133948879</v>
      </c>
      <c r="AR191" s="163" t="s">
        <v>18</v>
      </c>
      <c r="AS191" s="162">
        <v>20000</v>
      </c>
      <c r="AT191" s="58" t="s">
        <v>19</v>
      </c>
      <c r="AU191" s="28">
        <f>AU155+AU167+AU179</f>
        <v>1028.75</v>
      </c>
      <c r="AV191" s="28">
        <f t="shared" ref="AV191:BD191" si="553">AV155+AV167+AV179</f>
        <v>861.04166666666674</v>
      </c>
      <c r="AW191" s="28">
        <f t="shared" si="553"/>
        <v>721.28472222222217</v>
      </c>
      <c r="AX191" s="28">
        <f t="shared" si="553"/>
        <v>604.82060185185196</v>
      </c>
      <c r="AY191" s="28">
        <f t="shared" si="553"/>
        <v>507.76716820987644</v>
      </c>
      <c r="AZ191" s="28">
        <f t="shared" si="553"/>
        <v>426.88930684156389</v>
      </c>
      <c r="BA191" s="28">
        <f t="shared" si="553"/>
        <v>359.49108903463639</v>
      </c>
      <c r="BB191" s="28">
        <f t="shared" si="553"/>
        <v>303.3259075288637</v>
      </c>
      <c r="BC191" s="28">
        <f t="shared" si="553"/>
        <v>256.52158960738632</v>
      </c>
      <c r="BD191" s="28">
        <f t="shared" si="553"/>
        <v>217.51799133948879</v>
      </c>
      <c r="BF191" s="163" t="s">
        <v>18</v>
      </c>
      <c r="BG191" s="162">
        <v>20000</v>
      </c>
      <c r="BH191" s="58" t="s">
        <v>19</v>
      </c>
      <c r="BI191" s="28">
        <f>BI155+BI167+BI179</f>
        <v>1028.75</v>
      </c>
      <c r="BJ191" s="28">
        <f t="shared" ref="BJ191:BR191" si="554">BJ155+BJ167+BJ179</f>
        <v>861.04166666666674</v>
      </c>
      <c r="BK191" s="28">
        <f t="shared" si="554"/>
        <v>721.28472222222217</v>
      </c>
      <c r="BL191" s="28">
        <f t="shared" si="554"/>
        <v>604.82060185185196</v>
      </c>
      <c r="BM191" s="28">
        <f t="shared" si="554"/>
        <v>507.76716820987644</v>
      </c>
      <c r="BN191" s="28">
        <f t="shared" si="554"/>
        <v>426.88930684156389</v>
      </c>
      <c r="BO191" s="28">
        <f t="shared" si="554"/>
        <v>359.49108903463639</v>
      </c>
      <c r="BP191" s="28">
        <f t="shared" si="554"/>
        <v>303.3259075288637</v>
      </c>
      <c r="BQ191" s="28">
        <f t="shared" si="554"/>
        <v>256.52158960738632</v>
      </c>
      <c r="BR191" s="28">
        <f t="shared" si="554"/>
        <v>217.51799133948879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744.73283179012344</v>
      </c>
      <c r="J192" s="28"/>
      <c r="K192" s="28"/>
      <c r="L192" s="28"/>
      <c r="M192" s="28"/>
      <c r="N192" s="28">
        <f>SUM(E191:N191)/10</f>
        <v>528.74100433025546</v>
      </c>
      <c r="P192" s="163"/>
      <c r="Q192" s="162"/>
      <c r="R192" s="20" t="s">
        <v>22</v>
      </c>
      <c r="S192" s="28"/>
      <c r="T192" s="28"/>
      <c r="U192" s="28"/>
      <c r="V192" s="28"/>
      <c r="W192" s="29">
        <f>SUM(S191:W191)/5</f>
        <v>744.73283179012344</v>
      </c>
      <c r="X192" s="28"/>
      <c r="Y192" s="28"/>
      <c r="Z192" s="28"/>
      <c r="AA192" s="28"/>
      <c r="AB192" s="28">
        <f>SUM(S191:AB191)/10</f>
        <v>528.74100433025546</v>
      </c>
      <c r="AD192" s="163"/>
      <c r="AE192" s="162"/>
      <c r="AF192" s="20" t="s">
        <v>22</v>
      </c>
      <c r="AG192" s="28"/>
      <c r="AH192" s="28"/>
      <c r="AI192" s="28"/>
      <c r="AJ192" s="28"/>
      <c r="AK192" s="29">
        <f>SUM(AG191:AK191)/5</f>
        <v>744.73283179012344</v>
      </c>
      <c r="AL192" s="28"/>
      <c r="AM192" s="28"/>
      <c r="AN192" s="28"/>
      <c r="AO192" s="28"/>
      <c r="AP192" s="28">
        <f>SUM(AG191:AP191)/10</f>
        <v>528.74100433025546</v>
      </c>
      <c r="AR192" s="163"/>
      <c r="AS192" s="162"/>
      <c r="AT192" s="20" t="s">
        <v>22</v>
      </c>
      <c r="AU192" s="28"/>
      <c r="AV192" s="28"/>
      <c r="AW192" s="28"/>
      <c r="AX192" s="28"/>
      <c r="AY192" s="29">
        <f>SUM(AU191:AY191)/5</f>
        <v>744.73283179012344</v>
      </c>
      <c r="AZ192" s="28"/>
      <c r="BA192" s="28"/>
      <c r="BB192" s="28"/>
      <c r="BC192" s="28"/>
      <c r="BD192" s="28">
        <f>SUM(AU191:BD191)/10</f>
        <v>528.74100433025546</v>
      </c>
      <c r="BF192" s="163"/>
      <c r="BG192" s="162"/>
      <c r="BH192" s="20" t="s">
        <v>22</v>
      </c>
      <c r="BI192" s="28"/>
      <c r="BJ192" s="28"/>
      <c r="BK192" s="28"/>
      <c r="BL192" s="28"/>
      <c r="BM192" s="29">
        <f>SUM(BI191:BM191)/5</f>
        <v>744.73283179012344</v>
      </c>
      <c r="BN192" s="28"/>
      <c r="BO192" s="28"/>
      <c r="BP192" s="28"/>
      <c r="BQ192" s="28"/>
      <c r="BR192" s="28">
        <f>SUM(BI191:BR191)/10</f>
        <v>528.74100433025546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1028.75</v>
      </c>
      <c r="F193" s="28">
        <f t="shared" ref="F193:N194" si="555">F157+F169+F181</f>
        <v>1889.7916666666665</v>
      </c>
      <c r="G193" s="28">
        <f t="shared" si="555"/>
        <v>2611.0763888888896</v>
      </c>
      <c r="H193" s="28">
        <f t="shared" si="555"/>
        <v>3215.89699074074</v>
      </c>
      <c r="I193" s="29">
        <f t="shared" si="555"/>
        <v>3723.6641589506175</v>
      </c>
      <c r="J193" s="28">
        <f t="shared" si="555"/>
        <v>4150.553465792178</v>
      </c>
      <c r="K193" s="28">
        <f t="shared" si="555"/>
        <v>4510.0445548268199</v>
      </c>
      <c r="L193" s="28">
        <f t="shared" si="555"/>
        <v>4813.3704623556832</v>
      </c>
      <c r="M193" s="28">
        <f t="shared" si="555"/>
        <v>5069.8920519630738</v>
      </c>
      <c r="N193" s="28">
        <f t="shared" si="555"/>
        <v>5287.4100433025515</v>
      </c>
      <c r="P193" s="163"/>
      <c r="Q193" s="162"/>
      <c r="R193" s="20" t="s">
        <v>52</v>
      </c>
      <c r="S193" s="28">
        <f>S157+S169+S181</f>
        <v>1028.75</v>
      </c>
      <c r="T193" s="28">
        <f t="shared" ref="T193:AB194" si="556">T157+T169+T181</f>
        <v>1889.7916666666665</v>
      </c>
      <c r="U193" s="28">
        <f t="shared" si="556"/>
        <v>2611.0763888888896</v>
      </c>
      <c r="V193" s="28">
        <f t="shared" si="556"/>
        <v>3215.89699074074</v>
      </c>
      <c r="W193" s="29">
        <f t="shared" si="556"/>
        <v>3723.6641589506175</v>
      </c>
      <c r="X193" s="28">
        <f t="shared" si="556"/>
        <v>4150.553465792178</v>
      </c>
      <c r="Y193" s="28">
        <f t="shared" si="556"/>
        <v>4510.0445548268199</v>
      </c>
      <c r="Z193" s="28">
        <f t="shared" si="556"/>
        <v>4813.3704623556832</v>
      </c>
      <c r="AA193" s="28">
        <f t="shared" si="556"/>
        <v>5069.8920519630738</v>
      </c>
      <c r="AB193" s="28">
        <f t="shared" si="556"/>
        <v>5287.4100433025515</v>
      </c>
      <c r="AD193" s="163"/>
      <c r="AE193" s="162"/>
      <c r="AF193" s="20" t="s">
        <v>52</v>
      </c>
      <c r="AG193" s="28">
        <f>AG157+AG169+AG181</f>
        <v>1028.75</v>
      </c>
      <c r="AH193" s="28">
        <f t="shared" ref="AH193:AP194" si="557">AH157+AH169+AH181</f>
        <v>1889.7916666666665</v>
      </c>
      <c r="AI193" s="28">
        <f t="shared" si="557"/>
        <v>2611.0763888888896</v>
      </c>
      <c r="AJ193" s="28">
        <f t="shared" si="557"/>
        <v>3215.89699074074</v>
      </c>
      <c r="AK193" s="29">
        <f t="shared" si="557"/>
        <v>3723.6641589506175</v>
      </c>
      <c r="AL193" s="28">
        <f t="shared" si="557"/>
        <v>4150.553465792178</v>
      </c>
      <c r="AM193" s="28">
        <f t="shared" si="557"/>
        <v>4510.0445548268199</v>
      </c>
      <c r="AN193" s="28">
        <f t="shared" si="557"/>
        <v>4813.3704623556832</v>
      </c>
      <c r="AO193" s="28">
        <f t="shared" si="557"/>
        <v>5069.8920519630738</v>
      </c>
      <c r="AP193" s="28">
        <f t="shared" si="557"/>
        <v>5287.4100433025515</v>
      </c>
      <c r="AR193" s="163"/>
      <c r="AS193" s="162"/>
      <c r="AT193" s="20" t="s">
        <v>52</v>
      </c>
      <c r="AU193" s="28">
        <f>AU157+AU169+AU181</f>
        <v>1028.75</v>
      </c>
      <c r="AV193" s="28">
        <f t="shared" ref="AV193:BD194" si="558">AV157+AV169+AV181</f>
        <v>1889.7916666666665</v>
      </c>
      <c r="AW193" s="28">
        <f t="shared" si="558"/>
        <v>2611.0763888888896</v>
      </c>
      <c r="AX193" s="28">
        <f t="shared" si="558"/>
        <v>3215.89699074074</v>
      </c>
      <c r="AY193" s="29">
        <f t="shared" si="558"/>
        <v>3723.6641589506175</v>
      </c>
      <c r="AZ193" s="28">
        <f t="shared" si="558"/>
        <v>4150.553465792178</v>
      </c>
      <c r="BA193" s="28">
        <f t="shared" si="558"/>
        <v>4510.0445548268199</v>
      </c>
      <c r="BB193" s="28">
        <f t="shared" si="558"/>
        <v>4813.3704623556832</v>
      </c>
      <c r="BC193" s="28">
        <f t="shared" si="558"/>
        <v>5069.8920519630738</v>
      </c>
      <c r="BD193" s="28">
        <f t="shared" si="558"/>
        <v>5287.4100433025515</v>
      </c>
      <c r="BF193" s="163"/>
      <c r="BG193" s="162"/>
      <c r="BH193" s="20" t="s">
        <v>52</v>
      </c>
      <c r="BI193" s="28">
        <f>BI157+BI169+BI181</f>
        <v>1028.75</v>
      </c>
      <c r="BJ193" s="28">
        <f t="shared" ref="BJ193:BR194" si="559">BJ157+BJ169+BJ181</f>
        <v>1889.7916666666665</v>
      </c>
      <c r="BK193" s="28">
        <f t="shared" si="559"/>
        <v>2611.0763888888896</v>
      </c>
      <c r="BL193" s="28">
        <f t="shared" si="559"/>
        <v>3215.89699074074</v>
      </c>
      <c r="BM193" s="29">
        <f t="shared" si="559"/>
        <v>3723.6641589506175</v>
      </c>
      <c r="BN193" s="28">
        <f t="shared" si="559"/>
        <v>4150.553465792178</v>
      </c>
      <c r="BO193" s="28">
        <f t="shared" si="559"/>
        <v>4510.0445548268199</v>
      </c>
      <c r="BP193" s="28">
        <f t="shared" si="559"/>
        <v>4813.3704623556832</v>
      </c>
      <c r="BQ193" s="28">
        <f t="shared" si="559"/>
        <v>5069.8920519630738</v>
      </c>
      <c r="BR193" s="28">
        <f t="shared" si="559"/>
        <v>5287.4100433025515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20575</v>
      </c>
      <c r="F194" s="28">
        <f t="shared" si="555"/>
        <v>17220.833333333336</v>
      </c>
      <c r="G194" s="28">
        <f t="shared" si="555"/>
        <v>14425.694444444442</v>
      </c>
      <c r="H194" s="28">
        <f t="shared" si="555"/>
        <v>12096.41203703704</v>
      </c>
      <c r="I194" s="28">
        <f t="shared" si="555"/>
        <v>10155.34336419753</v>
      </c>
      <c r="J194" s="28">
        <f t="shared" si="555"/>
        <v>8537.786136831277</v>
      </c>
      <c r="K194" s="28">
        <f t="shared" si="555"/>
        <v>7189.8217806927278</v>
      </c>
      <c r="L194" s="28">
        <f t="shared" si="555"/>
        <v>6066.5181505772734</v>
      </c>
      <c r="M194" s="28">
        <f t="shared" si="555"/>
        <v>5130.4317921477268</v>
      </c>
      <c r="N194" s="28">
        <f t="shared" si="555"/>
        <v>4350.359826789776</v>
      </c>
      <c r="P194" s="163"/>
      <c r="Q194" s="162">
        <v>400000</v>
      </c>
      <c r="R194" s="58" t="s">
        <v>19</v>
      </c>
      <c r="S194" s="28">
        <f>S158+S170+S182</f>
        <v>20575</v>
      </c>
      <c r="T194" s="28">
        <f t="shared" si="556"/>
        <v>17220.833333333336</v>
      </c>
      <c r="U194" s="28">
        <f t="shared" si="556"/>
        <v>14425.694444444442</v>
      </c>
      <c r="V194" s="28">
        <f t="shared" si="556"/>
        <v>12096.41203703704</v>
      </c>
      <c r="W194" s="28">
        <f t="shared" si="556"/>
        <v>10155.34336419753</v>
      </c>
      <c r="X194" s="28">
        <f t="shared" si="556"/>
        <v>8537.786136831277</v>
      </c>
      <c r="Y194" s="28">
        <f t="shared" si="556"/>
        <v>7189.8217806927278</v>
      </c>
      <c r="Z194" s="28">
        <f t="shared" si="556"/>
        <v>6066.5181505772734</v>
      </c>
      <c r="AA194" s="28">
        <f t="shared" si="556"/>
        <v>5130.4317921477268</v>
      </c>
      <c r="AB194" s="28">
        <f t="shared" si="556"/>
        <v>4350.359826789776</v>
      </c>
      <c r="AD194" s="163"/>
      <c r="AE194" s="162">
        <v>400000</v>
      </c>
      <c r="AF194" s="58" t="s">
        <v>19</v>
      </c>
      <c r="AG194" s="28">
        <f>AG158+AG170+AG182</f>
        <v>20575</v>
      </c>
      <c r="AH194" s="28">
        <f t="shared" si="557"/>
        <v>17220.833333333336</v>
      </c>
      <c r="AI194" s="28">
        <f t="shared" si="557"/>
        <v>14425.694444444442</v>
      </c>
      <c r="AJ194" s="28">
        <f t="shared" si="557"/>
        <v>12096.41203703704</v>
      </c>
      <c r="AK194" s="28">
        <f t="shared" si="557"/>
        <v>10155.34336419753</v>
      </c>
      <c r="AL194" s="28">
        <f t="shared" si="557"/>
        <v>8537.786136831277</v>
      </c>
      <c r="AM194" s="28">
        <f t="shared" si="557"/>
        <v>7189.8217806927278</v>
      </c>
      <c r="AN194" s="28">
        <f t="shared" si="557"/>
        <v>6066.5181505772734</v>
      </c>
      <c r="AO194" s="28">
        <f t="shared" si="557"/>
        <v>5130.4317921477268</v>
      </c>
      <c r="AP194" s="28">
        <f t="shared" si="557"/>
        <v>4350.359826789776</v>
      </c>
      <c r="AR194" s="163"/>
      <c r="AS194" s="162">
        <v>400000</v>
      </c>
      <c r="AT194" s="58" t="s">
        <v>19</v>
      </c>
      <c r="AU194" s="28">
        <f>AU158+AU170+AU182</f>
        <v>20575</v>
      </c>
      <c r="AV194" s="28">
        <f t="shared" si="558"/>
        <v>17220.833333333336</v>
      </c>
      <c r="AW194" s="28">
        <f t="shared" si="558"/>
        <v>14425.694444444442</v>
      </c>
      <c r="AX194" s="28">
        <f t="shared" si="558"/>
        <v>12096.41203703704</v>
      </c>
      <c r="AY194" s="28">
        <f t="shared" si="558"/>
        <v>10155.34336419753</v>
      </c>
      <c r="AZ194" s="28">
        <f t="shared" si="558"/>
        <v>8537.786136831277</v>
      </c>
      <c r="BA194" s="28">
        <f t="shared" si="558"/>
        <v>7189.8217806927278</v>
      </c>
      <c r="BB194" s="28">
        <f t="shared" si="558"/>
        <v>6066.5181505772734</v>
      </c>
      <c r="BC194" s="28">
        <f t="shared" si="558"/>
        <v>5130.4317921477268</v>
      </c>
      <c r="BD194" s="28">
        <f t="shared" si="558"/>
        <v>4350.359826789776</v>
      </c>
      <c r="BF194" s="163"/>
      <c r="BG194" s="162">
        <v>400000</v>
      </c>
      <c r="BH194" s="58" t="s">
        <v>19</v>
      </c>
      <c r="BI194" s="28">
        <f>BI158+BI170+BI182</f>
        <v>20575</v>
      </c>
      <c r="BJ194" s="28">
        <f t="shared" si="559"/>
        <v>17220.833333333336</v>
      </c>
      <c r="BK194" s="28">
        <f t="shared" si="559"/>
        <v>14425.694444444442</v>
      </c>
      <c r="BL194" s="28">
        <f t="shared" si="559"/>
        <v>12096.41203703704</v>
      </c>
      <c r="BM194" s="28">
        <f t="shared" si="559"/>
        <v>10155.34336419753</v>
      </c>
      <c r="BN194" s="28">
        <f t="shared" si="559"/>
        <v>8537.786136831277</v>
      </c>
      <c r="BO194" s="28">
        <f t="shared" si="559"/>
        <v>7189.8217806927278</v>
      </c>
      <c r="BP194" s="28">
        <f t="shared" si="559"/>
        <v>6066.5181505772734</v>
      </c>
      <c r="BQ194" s="28">
        <f t="shared" si="559"/>
        <v>5130.4317921477268</v>
      </c>
      <c r="BR194" s="28">
        <f t="shared" si="559"/>
        <v>4350.359826789776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14894.656635802468</v>
      </c>
      <c r="J195" s="28"/>
      <c r="K195" s="28"/>
      <c r="L195" s="28"/>
      <c r="M195" s="28"/>
      <c r="N195" s="28">
        <f>SUM(E194:N194)/10</f>
        <v>10574.820086605112</v>
      </c>
      <c r="P195" s="163"/>
      <c r="Q195" s="162"/>
      <c r="R195" s="20" t="s">
        <v>22</v>
      </c>
      <c r="S195" s="28"/>
      <c r="T195" s="28"/>
      <c r="U195" s="28"/>
      <c r="V195" s="28"/>
      <c r="W195" s="29">
        <f>SUM(S194:W194)/5</f>
        <v>14894.656635802468</v>
      </c>
      <c r="X195" s="28"/>
      <c r="Y195" s="28"/>
      <c r="Z195" s="28"/>
      <c r="AA195" s="28"/>
      <c r="AB195" s="28">
        <f>SUM(S194:AB194)/10</f>
        <v>10574.820086605112</v>
      </c>
      <c r="AD195" s="163"/>
      <c r="AE195" s="162"/>
      <c r="AF195" s="20" t="s">
        <v>22</v>
      </c>
      <c r="AG195" s="28"/>
      <c r="AH195" s="28"/>
      <c r="AI195" s="28"/>
      <c r="AJ195" s="28"/>
      <c r="AK195" s="29">
        <f>SUM(AG194:AK194)/5</f>
        <v>14894.656635802468</v>
      </c>
      <c r="AL195" s="28"/>
      <c r="AM195" s="28"/>
      <c r="AN195" s="28"/>
      <c r="AO195" s="28"/>
      <c r="AP195" s="28">
        <f>SUM(AG194:AP194)/10</f>
        <v>10574.820086605112</v>
      </c>
      <c r="AR195" s="163"/>
      <c r="AS195" s="162"/>
      <c r="AT195" s="20" t="s">
        <v>22</v>
      </c>
      <c r="AU195" s="28"/>
      <c r="AV195" s="28"/>
      <c r="AW195" s="28"/>
      <c r="AX195" s="28"/>
      <c r="AY195" s="29">
        <f>SUM(AU194:AY194)/5</f>
        <v>14894.656635802468</v>
      </c>
      <c r="AZ195" s="28"/>
      <c r="BA195" s="28"/>
      <c r="BB195" s="28"/>
      <c r="BC195" s="28"/>
      <c r="BD195" s="28">
        <f>SUM(AU194:BD194)/10</f>
        <v>10574.820086605112</v>
      </c>
      <c r="BF195" s="163"/>
      <c r="BG195" s="162"/>
      <c r="BH195" s="20" t="s">
        <v>22</v>
      </c>
      <c r="BI195" s="28"/>
      <c r="BJ195" s="28"/>
      <c r="BK195" s="28"/>
      <c r="BL195" s="28"/>
      <c r="BM195" s="29">
        <f>SUM(BI194:BM194)/5</f>
        <v>14894.656635802468</v>
      </c>
      <c r="BN195" s="28"/>
      <c r="BO195" s="28"/>
      <c r="BP195" s="28"/>
      <c r="BQ195" s="28"/>
      <c r="BR195" s="28">
        <f>SUM(BI194:BR194)/10</f>
        <v>10574.820086605112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20575</v>
      </c>
      <c r="F196" s="28">
        <f t="shared" ref="F196:N197" si="560">F160+F172+F184</f>
        <v>37795.833333333328</v>
      </c>
      <c r="G196" s="28">
        <f t="shared" si="560"/>
        <v>52221.527777777788</v>
      </c>
      <c r="H196" s="28">
        <f t="shared" si="560"/>
        <v>64317.939814814803</v>
      </c>
      <c r="I196" s="29">
        <f t="shared" si="560"/>
        <v>74473.28317901236</v>
      </c>
      <c r="J196" s="28">
        <f t="shared" si="560"/>
        <v>83011.069315843575</v>
      </c>
      <c r="K196" s="28">
        <f t="shared" si="560"/>
        <v>90200.89109653639</v>
      </c>
      <c r="L196" s="28">
        <f t="shared" si="560"/>
        <v>96267.409247113654</v>
      </c>
      <c r="M196" s="28">
        <f t="shared" si="560"/>
        <v>101397.84103926148</v>
      </c>
      <c r="N196" s="28">
        <f t="shared" si="560"/>
        <v>105748.20086605105</v>
      </c>
      <c r="P196" s="163"/>
      <c r="Q196" s="162"/>
      <c r="R196" s="20" t="s">
        <v>52</v>
      </c>
      <c r="S196" s="28">
        <f>S160+S172+S184</f>
        <v>20575</v>
      </c>
      <c r="T196" s="28">
        <f t="shared" ref="T196:AB197" si="561">T160+T172+T184</f>
        <v>37795.833333333328</v>
      </c>
      <c r="U196" s="28">
        <f t="shared" si="561"/>
        <v>52221.527777777788</v>
      </c>
      <c r="V196" s="28">
        <f t="shared" si="561"/>
        <v>64317.939814814803</v>
      </c>
      <c r="W196" s="29">
        <f t="shared" si="561"/>
        <v>74473.28317901236</v>
      </c>
      <c r="X196" s="28">
        <f t="shared" si="561"/>
        <v>83011.069315843575</v>
      </c>
      <c r="Y196" s="28">
        <f t="shared" si="561"/>
        <v>90200.89109653639</v>
      </c>
      <c r="Z196" s="28">
        <f t="shared" si="561"/>
        <v>96267.409247113654</v>
      </c>
      <c r="AA196" s="28">
        <f t="shared" si="561"/>
        <v>101397.84103926148</v>
      </c>
      <c r="AB196" s="28">
        <f t="shared" si="561"/>
        <v>105748.20086605105</v>
      </c>
      <c r="AD196" s="163"/>
      <c r="AE196" s="162"/>
      <c r="AF196" s="20" t="s">
        <v>52</v>
      </c>
      <c r="AG196" s="28">
        <f>AG160+AG172+AG184</f>
        <v>20575</v>
      </c>
      <c r="AH196" s="28">
        <f t="shared" ref="AH196:AP197" si="562">AH160+AH172+AH184</f>
        <v>37795.833333333328</v>
      </c>
      <c r="AI196" s="28">
        <f t="shared" si="562"/>
        <v>52221.527777777788</v>
      </c>
      <c r="AJ196" s="28">
        <f t="shared" si="562"/>
        <v>64317.939814814803</v>
      </c>
      <c r="AK196" s="29">
        <f t="shared" si="562"/>
        <v>74473.28317901236</v>
      </c>
      <c r="AL196" s="28">
        <f t="shared" si="562"/>
        <v>83011.069315843575</v>
      </c>
      <c r="AM196" s="28">
        <f t="shared" si="562"/>
        <v>90200.89109653639</v>
      </c>
      <c r="AN196" s="28">
        <f t="shared" si="562"/>
        <v>96267.409247113654</v>
      </c>
      <c r="AO196" s="28">
        <f t="shared" si="562"/>
        <v>101397.84103926148</v>
      </c>
      <c r="AP196" s="28">
        <f t="shared" si="562"/>
        <v>105748.20086605105</v>
      </c>
      <c r="AR196" s="163"/>
      <c r="AS196" s="162"/>
      <c r="AT196" s="20" t="s">
        <v>52</v>
      </c>
      <c r="AU196" s="28">
        <f>AU160+AU172+AU184</f>
        <v>20575</v>
      </c>
      <c r="AV196" s="28">
        <f t="shared" ref="AV196:BD197" si="563">AV160+AV172+AV184</f>
        <v>37795.833333333328</v>
      </c>
      <c r="AW196" s="28">
        <f t="shared" si="563"/>
        <v>52221.527777777788</v>
      </c>
      <c r="AX196" s="28">
        <f t="shared" si="563"/>
        <v>64317.939814814803</v>
      </c>
      <c r="AY196" s="29">
        <f t="shared" si="563"/>
        <v>74473.28317901236</v>
      </c>
      <c r="AZ196" s="28">
        <f t="shared" si="563"/>
        <v>83011.069315843575</v>
      </c>
      <c r="BA196" s="28">
        <f t="shared" si="563"/>
        <v>90200.89109653639</v>
      </c>
      <c r="BB196" s="28">
        <f t="shared" si="563"/>
        <v>96267.409247113654</v>
      </c>
      <c r="BC196" s="28">
        <f t="shared" si="563"/>
        <v>101397.84103926148</v>
      </c>
      <c r="BD196" s="28">
        <f t="shared" si="563"/>
        <v>105748.20086605105</v>
      </c>
      <c r="BF196" s="163"/>
      <c r="BG196" s="162"/>
      <c r="BH196" s="20" t="s">
        <v>52</v>
      </c>
      <c r="BI196" s="28">
        <f>BI160+BI172+BI184</f>
        <v>20575</v>
      </c>
      <c r="BJ196" s="28">
        <f t="shared" ref="BJ196:BR197" si="564">BJ160+BJ172+BJ184</f>
        <v>37795.833333333328</v>
      </c>
      <c r="BK196" s="28">
        <f t="shared" si="564"/>
        <v>52221.527777777788</v>
      </c>
      <c r="BL196" s="28">
        <f t="shared" si="564"/>
        <v>64317.939814814803</v>
      </c>
      <c r="BM196" s="29">
        <f t="shared" si="564"/>
        <v>74473.28317901236</v>
      </c>
      <c r="BN196" s="28">
        <f t="shared" si="564"/>
        <v>83011.069315843575</v>
      </c>
      <c r="BO196" s="28">
        <f t="shared" si="564"/>
        <v>90200.89109653639</v>
      </c>
      <c r="BP196" s="28">
        <f t="shared" si="564"/>
        <v>96267.409247113654</v>
      </c>
      <c r="BQ196" s="28">
        <f t="shared" si="564"/>
        <v>101397.84103926148</v>
      </c>
      <c r="BR196" s="28">
        <f t="shared" si="564"/>
        <v>105748.20086605105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51437.5</v>
      </c>
      <c r="F197" s="30">
        <f t="shared" si="560"/>
        <v>43052.083333333343</v>
      </c>
      <c r="G197" s="30">
        <f t="shared" si="560"/>
        <v>36064.236111111102</v>
      </c>
      <c r="H197" s="30">
        <f t="shared" si="560"/>
        <v>30241.030092592599</v>
      </c>
      <c r="I197" s="30">
        <f t="shared" si="560"/>
        <v>25388.358410493824</v>
      </c>
      <c r="J197" s="30">
        <f t="shared" si="560"/>
        <v>21344.465342078194</v>
      </c>
      <c r="K197" s="30">
        <f t="shared" si="560"/>
        <v>17974.554451731819</v>
      </c>
      <c r="L197" s="30">
        <f t="shared" si="560"/>
        <v>15166.295376443184</v>
      </c>
      <c r="M197" s="30">
        <f t="shared" si="560"/>
        <v>12826.079480369315</v>
      </c>
      <c r="N197" s="30">
        <f t="shared" si="560"/>
        <v>10875.89956697444</v>
      </c>
      <c r="P197" s="163"/>
      <c r="Q197" s="161">
        <v>1000000</v>
      </c>
      <c r="R197" s="16" t="s">
        <v>19</v>
      </c>
      <c r="S197" s="30">
        <f>S161+S173+S185</f>
        <v>51437.5</v>
      </c>
      <c r="T197" s="30">
        <f t="shared" si="561"/>
        <v>43052.083333333343</v>
      </c>
      <c r="U197" s="30">
        <f t="shared" si="561"/>
        <v>36064.236111111102</v>
      </c>
      <c r="V197" s="30">
        <f t="shared" si="561"/>
        <v>30241.030092592599</v>
      </c>
      <c r="W197" s="30">
        <f t="shared" si="561"/>
        <v>25388.358410493824</v>
      </c>
      <c r="X197" s="30">
        <f t="shared" si="561"/>
        <v>21344.465342078194</v>
      </c>
      <c r="Y197" s="30">
        <f t="shared" si="561"/>
        <v>17974.554451731819</v>
      </c>
      <c r="Z197" s="30">
        <f t="shared" si="561"/>
        <v>15166.295376443184</v>
      </c>
      <c r="AA197" s="30">
        <f t="shared" si="561"/>
        <v>12826.079480369315</v>
      </c>
      <c r="AB197" s="30">
        <f t="shared" si="561"/>
        <v>10875.89956697444</v>
      </c>
      <c r="AD197" s="163"/>
      <c r="AE197" s="161">
        <v>1000000</v>
      </c>
      <c r="AF197" s="16" t="s">
        <v>19</v>
      </c>
      <c r="AG197" s="30">
        <f>AG161+AG173+AG185</f>
        <v>51437.5</v>
      </c>
      <c r="AH197" s="30">
        <f t="shared" si="562"/>
        <v>43052.083333333343</v>
      </c>
      <c r="AI197" s="30">
        <f t="shared" si="562"/>
        <v>36064.236111111102</v>
      </c>
      <c r="AJ197" s="30">
        <f t="shared" si="562"/>
        <v>30241.030092592599</v>
      </c>
      <c r="AK197" s="30">
        <f t="shared" si="562"/>
        <v>25388.358410493824</v>
      </c>
      <c r="AL197" s="30">
        <f t="shared" si="562"/>
        <v>21344.465342078194</v>
      </c>
      <c r="AM197" s="30">
        <f t="shared" si="562"/>
        <v>17974.554451731819</v>
      </c>
      <c r="AN197" s="30">
        <f t="shared" si="562"/>
        <v>15166.295376443184</v>
      </c>
      <c r="AO197" s="30">
        <f t="shared" si="562"/>
        <v>12826.079480369315</v>
      </c>
      <c r="AP197" s="30">
        <f t="shared" si="562"/>
        <v>10875.89956697444</v>
      </c>
      <c r="AR197" s="163"/>
      <c r="AS197" s="161">
        <v>1000000</v>
      </c>
      <c r="AT197" s="16" t="s">
        <v>19</v>
      </c>
      <c r="AU197" s="30">
        <f>AU161+AU173+AU185</f>
        <v>51437.5</v>
      </c>
      <c r="AV197" s="30">
        <f t="shared" si="563"/>
        <v>43052.083333333343</v>
      </c>
      <c r="AW197" s="30">
        <f t="shared" si="563"/>
        <v>36064.236111111102</v>
      </c>
      <c r="AX197" s="30">
        <f t="shared" si="563"/>
        <v>30241.030092592599</v>
      </c>
      <c r="AY197" s="30">
        <f t="shared" si="563"/>
        <v>25388.358410493824</v>
      </c>
      <c r="AZ197" s="30">
        <f t="shared" si="563"/>
        <v>21344.465342078194</v>
      </c>
      <c r="BA197" s="30">
        <f t="shared" si="563"/>
        <v>17974.554451731819</v>
      </c>
      <c r="BB197" s="30">
        <f t="shared" si="563"/>
        <v>15166.295376443184</v>
      </c>
      <c r="BC197" s="30">
        <f t="shared" si="563"/>
        <v>12826.079480369315</v>
      </c>
      <c r="BD197" s="30">
        <f t="shared" si="563"/>
        <v>10875.89956697444</v>
      </c>
      <c r="BF197" s="163"/>
      <c r="BG197" s="161">
        <v>1000000</v>
      </c>
      <c r="BH197" s="16" t="s">
        <v>19</v>
      </c>
      <c r="BI197" s="30">
        <f>BI161+BI173+BI185</f>
        <v>51437.5</v>
      </c>
      <c r="BJ197" s="30">
        <f t="shared" si="564"/>
        <v>43052.083333333343</v>
      </c>
      <c r="BK197" s="30">
        <f t="shared" si="564"/>
        <v>36064.236111111102</v>
      </c>
      <c r="BL197" s="30">
        <f t="shared" si="564"/>
        <v>30241.030092592599</v>
      </c>
      <c r="BM197" s="30">
        <f t="shared" si="564"/>
        <v>25388.358410493824</v>
      </c>
      <c r="BN197" s="30">
        <f t="shared" si="564"/>
        <v>21344.465342078194</v>
      </c>
      <c r="BO197" s="30">
        <f t="shared" si="564"/>
        <v>17974.554451731819</v>
      </c>
      <c r="BP197" s="30">
        <f t="shared" si="564"/>
        <v>15166.295376443184</v>
      </c>
      <c r="BQ197" s="30">
        <f t="shared" si="564"/>
        <v>12826.079480369315</v>
      </c>
      <c r="BR197" s="30">
        <f t="shared" si="564"/>
        <v>10875.89956697444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37236.641589506165</v>
      </c>
      <c r="J198" s="30"/>
      <c r="K198" s="30"/>
      <c r="L198" s="30"/>
      <c r="M198" s="30"/>
      <c r="N198" s="30">
        <f>SUM(E197:N197)/10</f>
        <v>26437.050216512776</v>
      </c>
      <c r="P198" s="163"/>
      <c r="Q198" s="161"/>
      <c r="R198" s="16" t="s">
        <v>22</v>
      </c>
      <c r="S198" s="30"/>
      <c r="T198" s="30"/>
      <c r="U198" s="30"/>
      <c r="V198" s="30"/>
      <c r="W198" s="31">
        <f>SUM(S197:W197)/5</f>
        <v>37236.641589506165</v>
      </c>
      <c r="X198" s="30"/>
      <c r="Y198" s="30"/>
      <c r="Z198" s="30"/>
      <c r="AA198" s="30"/>
      <c r="AB198" s="30">
        <f>SUM(S197:AB197)/10</f>
        <v>26437.050216512776</v>
      </c>
      <c r="AD198" s="163"/>
      <c r="AE198" s="161"/>
      <c r="AF198" s="16" t="s">
        <v>22</v>
      </c>
      <c r="AG198" s="30"/>
      <c r="AH198" s="30"/>
      <c r="AI198" s="30"/>
      <c r="AJ198" s="30"/>
      <c r="AK198" s="31">
        <f>SUM(AG197:AK197)/5</f>
        <v>37236.641589506165</v>
      </c>
      <c r="AL198" s="30"/>
      <c r="AM198" s="30"/>
      <c r="AN198" s="30"/>
      <c r="AO198" s="30"/>
      <c r="AP198" s="30">
        <f>SUM(AG197:AP197)/10</f>
        <v>26437.050216512776</v>
      </c>
      <c r="AR198" s="163"/>
      <c r="AS198" s="161"/>
      <c r="AT198" s="16" t="s">
        <v>22</v>
      </c>
      <c r="AU198" s="30"/>
      <c r="AV198" s="30"/>
      <c r="AW198" s="30"/>
      <c r="AX198" s="30"/>
      <c r="AY198" s="31">
        <f>SUM(AU197:AY197)/5</f>
        <v>37236.641589506165</v>
      </c>
      <c r="AZ198" s="30"/>
      <c r="BA198" s="30"/>
      <c r="BB198" s="30"/>
      <c r="BC198" s="30"/>
      <c r="BD198" s="30">
        <f>SUM(AU197:BD197)/10</f>
        <v>26437.050216512776</v>
      </c>
      <c r="BF198" s="163"/>
      <c r="BG198" s="161"/>
      <c r="BH198" s="16" t="s">
        <v>22</v>
      </c>
      <c r="BI198" s="30"/>
      <c r="BJ198" s="30"/>
      <c r="BK198" s="30"/>
      <c r="BL198" s="30"/>
      <c r="BM198" s="31">
        <f>SUM(BI197:BM197)/5</f>
        <v>37236.641589506165</v>
      </c>
      <c r="BN198" s="30"/>
      <c r="BO198" s="30"/>
      <c r="BP198" s="30"/>
      <c r="BQ198" s="30"/>
      <c r="BR198" s="30">
        <f>SUM(BI197:BR197)/10</f>
        <v>26437.050216512776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51437.5</v>
      </c>
      <c r="F199" s="30">
        <f t="shared" ref="F199:N200" si="565">F163+F175+F187</f>
        <v>94489.583333333328</v>
      </c>
      <c r="G199" s="30">
        <f t="shared" si="565"/>
        <v>130553.81944444447</v>
      </c>
      <c r="H199" s="30">
        <f t="shared" si="565"/>
        <v>160794.84953703699</v>
      </c>
      <c r="I199" s="31">
        <f t="shared" si="565"/>
        <v>186183.2079475309</v>
      </c>
      <c r="J199" s="30">
        <f t="shared" si="565"/>
        <v>207527.67328960891</v>
      </c>
      <c r="K199" s="30">
        <f t="shared" si="565"/>
        <v>225502.22774134093</v>
      </c>
      <c r="L199" s="30">
        <f t="shared" si="565"/>
        <v>240668.52311778415</v>
      </c>
      <c r="M199" s="30">
        <f t="shared" si="565"/>
        <v>253494.60259815369</v>
      </c>
      <c r="N199" s="30">
        <f t="shared" si="565"/>
        <v>264370.50216512755</v>
      </c>
      <c r="P199" s="163"/>
      <c r="Q199" s="161"/>
      <c r="R199" s="16" t="s">
        <v>52</v>
      </c>
      <c r="S199" s="30">
        <f>S163+S175+S187</f>
        <v>51437.5</v>
      </c>
      <c r="T199" s="30">
        <f t="shared" ref="T199:AB200" si="566">T163+T175+T187</f>
        <v>94489.583333333328</v>
      </c>
      <c r="U199" s="30">
        <f t="shared" si="566"/>
        <v>130553.81944444447</v>
      </c>
      <c r="V199" s="30">
        <f t="shared" si="566"/>
        <v>160794.84953703699</v>
      </c>
      <c r="W199" s="31">
        <f t="shared" si="566"/>
        <v>186183.2079475309</v>
      </c>
      <c r="X199" s="30">
        <f t="shared" si="566"/>
        <v>207527.67328960891</v>
      </c>
      <c r="Y199" s="30">
        <f t="shared" si="566"/>
        <v>225502.22774134093</v>
      </c>
      <c r="Z199" s="30">
        <f t="shared" si="566"/>
        <v>240668.52311778415</v>
      </c>
      <c r="AA199" s="30">
        <f t="shared" si="566"/>
        <v>253494.60259815369</v>
      </c>
      <c r="AB199" s="30">
        <f t="shared" si="566"/>
        <v>264370.50216512755</v>
      </c>
      <c r="AD199" s="163"/>
      <c r="AE199" s="161"/>
      <c r="AF199" s="16" t="s">
        <v>52</v>
      </c>
      <c r="AG199" s="30">
        <f>AG163+AG175+AG187</f>
        <v>51437.5</v>
      </c>
      <c r="AH199" s="30">
        <f t="shared" ref="AH199:AP200" si="567">AH163+AH175+AH187</f>
        <v>94489.583333333328</v>
      </c>
      <c r="AI199" s="30">
        <f t="shared" si="567"/>
        <v>130553.81944444447</v>
      </c>
      <c r="AJ199" s="30">
        <f t="shared" si="567"/>
        <v>160794.84953703699</v>
      </c>
      <c r="AK199" s="31">
        <f t="shared" si="567"/>
        <v>186183.2079475309</v>
      </c>
      <c r="AL199" s="30">
        <f t="shared" si="567"/>
        <v>207527.67328960891</v>
      </c>
      <c r="AM199" s="30">
        <f t="shared" si="567"/>
        <v>225502.22774134093</v>
      </c>
      <c r="AN199" s="30">
        <f t="shared" si="567"/>
        <v>240668.52311778415</v>
      </c>
      <c r="AO199" s="30">
        <f t="shared" si="567"/>
        <v>253494.60259815369</v>
      </c>
      <c r="AP199" s="30">
        <f t="shared" si="567"/>
        <v>264370.50216512755</v>
      </c>
      <c r="AR199" s="163"/>
      <c r="AS199" s="161"/>
      <c r="AT199" s="16" t="s">
        <v>52</v>
      </c>
      <c r="AU199" s="30">
        <f>AU163+AU175+AU187</f>
        <v>51437.5</v>
      </c>
      <c r="AV199" s="30">
        <f t="shared" ref="AV199:BD200" si="568">AV163+AV175+AV187</f>
        <v>94489.583333333328</v>
      </c>
      <c r="AW199" s="30">
        <f t="shared" si="568"/>
        <v>130553.81944444447</v>
      </c>
      <c r="AX199" s="30">
        <f t="shared" si="568"/>
        <v>160794.84953703699</v>
      </c>
      <c r="AY199" s="31">
        <f t="shared" si="568"/>
        <v>186183.2079475309</v>
      </c>
      <c r="AZ199" s="30">
        <f t="shared" si="568"/>
        <v>207527.67328960891</v>
      </c>
      <c r="BA199" s="30">
        <f t="shared" si="568"/>
        <v>225502.22774134093</v>
      </c>
      <c r="BB199" s="30">
        <f t="shared" si="568"/>
        <v>240668.52311778415</v>
      </c>
      <c r="BC199" s="30">
        <f t="shared" si="568"/>
        <v>253494.60259815369</v>
      </c>
      <c r="BD199" s="30">
        <f t="shared" si="568"/>
        <v>264370.50216512755</v>
      </c>
      <c r="BF199" s="163"/>
      <c r="BG199" s="161"/>
      <c r="BH199" s="16" t="s">
        <v>52</v>
      </c>
      <c r="BI199" s="30">
        <f>BI163+BI175+BI187</f>
        <v>51437.5</v>
      </c>
      <c r="BJ199" s="30">
        <f t="shared" ref="BJ199:BR200" si="569">BJ163+BJ175+BJ187</f>
        <v>94489.583333333328</v>
      </c>
      <c r="BK199" s="30">
        <f t="shared" si="569"/>
        <v>130553.81944444447</v>
      </c>
      <c r="BL199" s="30">
        <f t="shared" si="569"/>
        <v>160794.84953703699</v>
      </c>
      <c r="BM199" s="31">
        <f t="shared" si="569"/>
        <v>186183.2079475309</v>
      </c>
      <c r="BN199" s="30">
        <f t="shared" si="569"/>
        <v>207527.67328960891</v>
      </c>
      <c r="BO199" s="30">
        <f t="shared" si="569"/>
        <v>225502.22774134093</v>
      </c>
      <c r="BP199" s="30">
        <f t="shared" si="569"/>
        <v>240668.52311778415</v>
      </c>
      <c r="BQ199" s="30">
        <f t="shared" si="569"/>
        <v>253494.60259815369</v>
      </c>
      <c r="BR199" s="30">
        <f t="shared" si="569"/>
        <v>264370.50216512755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108018.75</v>
      </c>
      <c r="F200" s="30">
        <f t="shared" si="565"/>
        <v>90409.375</v>
      </c>
      <c r="G200" s="30">
        <f t="shared" si="565"/>
        <v>75734.895833333314</v>
      </c>
      <c r="H200" s="30">
        <f t="shared" si="565"/>
        <v>63506.163194444453</v>
      </c>
      <c r="I200" s="30">
        <f t="shared" si="565"/>
        <v>53315.552662037029</v>
      </c>
      <c r="J200" s="30">
        <f t="shared" si="565"/>
        <v>44823.377218364214</v>
      </c>
      <c r="K200" s="30">
        <f t="shared" si="565"/>
        <v>37746.564348636821</v>
      </c>
      <c r="L200" s="30">
        <f t="shared" si="565"/>
        <v>31849.220290530684</v>
      </c>
      <c r="M200" s="30">
        <f t="shared" si="565"/>
        <v>26934.76690877556</v>
      </c>
      <c r="N200" s="30">
        <f t="shared" si="565"/>
        <v>22839.389090646328</v>
      </c>
      <c r="P200" s="163"/>
      <c r="Q200" s="161">
        <v>2100000</v>
      </c>
      <c r="R200" s="16" t="s">
        <v>19</v>
      </c>
      <c r="S200" s="30">
        <f>S164+S176+S188</f>
        <v>108018.75</v>
      </c>
      <c r="T200" s="30">
        <f t="shared" si="566"/>
        <v>90409.375</v>
      </c>
      <c r="U200" s="30">
        <f t="shared" si="566"/>
        <v>75734.895833333314</v>
      </c>
      <c r="V200" s="30">
        <f t="shared" si="566"/>
        <v>63506.163194444453</v>
      </c>
      <c r="W200" s="30">
        <f t="shared" si="566"/>
        <v>53315.552662037029</v>
      </c>
      <c r="X200" s="30">
        <f t="shared" si="566"/>
        <v>44823.377218364214</v>
      </c>
      <c r="Y200" s="30">
        <f t="shared" si="566"/>
        <v>37746.564348636821</v>
      </c>
      <c r="Z200" s="30">
        <f t="shared" si="566"/>
        <v>31849.220290530684</v>
      </c>
      <c r="AA200" s="30">
        <f t="shared" si="566"/>
        <v>26934.76690877556</v>
      </c>
      <c r="AB200" s="30">
        <f t="shared" si="566"/>
        <v>22839.389090646328</v>
      </c>
      <c r="AD200" s="163"/>
      <c r="AE200" s="161">
        <v>2100000</v>
      </c>
      <c r="AF200" s="16" t="s">
        <v>19</v>
      </c>
      <c r="AG200" s="30">
        <f>AG164+AG176+AG188</f>
        <v>108018.75</v>
      </c>
      <c r="AH200" s="30">
        <f t="shared" si="567"/>
        <v>90409.375</v>
      </c>
      <c r="AI200" s="30">
        <f t="shared" si="567"/>
        <v>75734.895833333314</v>
      </c>
      <c r="AJ200" s="30">
        <f t="shared" si="567"/>
        <v>63506.163194444453</v>
      </c>
      <c r="AK200" s="30">
        <f t="shared" si="567"/>
        <v>53315.552662037029</v>
      </c>
      <c r="AL200" s="30">
        <f t="shared" si="567"/>
        <v>44823.377218364214</v>
      </c>
      <c r="AM200" s="30">
        <f t="shared" si="567"/>
        <v>37746.564348636821</v>
      </c>
      <c r="AN200" s="30">
        <f t="shared" si="567"/>
        <v>31849.220290530684</v>
      </c>
      <c r="AO200" s="30">
        <f t="shared" si="567"/>
        <v>26934.76690877556</v>
      </c>
      <c r="AP200" s="30">
        <f t="shared" si="567"/>
        <v>22839.389090646328</v>
      </c>
      <c r="AR200" s="163"/>
      <c r="AS200" s="161">
        <v>2100000</v>
      </c>
      <c r="AT200" s="16" t="s">
        <v>19</v>
      </c>
      <c r="AU200" s="30">
        <f>AU164+AU176+AU188</f>
        <v>108018.75</v>
      </c>
      <c r="AV200" s="30">
        <f t="shared" si="568"/>
        <v>90409.375</v>
      </c>
      <c r="AW200" s="30">
        <f t="shared" si="568"/>
        <v>75734.895833333314</v>
      </c>
      <c r="AX200" s="30">
        <f t="shared" si="568"/>
        <v>63506.163194444453</v>
      </c>
      <c r="AY200" s="30">
        <f t="shared" si="568"/>
        <v>53315.552662037029</v>
      </c>
      <c r="AZ200" s="30">
        <f t="shared" si="568"/>
        <v>44823.377218364214</v>
      </c>
      <c r="BA200" s="30">
        <f t="shared" si="568"/>
        <v>37746.564348636821</v>
      </c>
      <c r="BB200" s="30">
        <f t="shared" si="568"/>
        <v>31849.220290530684</v>
      </c>
      <c r="BC200" s="30">
        <f t="shared" si="568"/>
        <v>26934.76690877556</v>
      </c>
      <c r="BD200" s="30">
        <f t="shared" si="568"/>
        <v>22839.389090646328</v>
      </c>
      <c r="BF200" s="163"/>
      <c r="BG200" s="161">
        <v>2100000</v>
      </c>
      <c r="BH200" s="16" t="s">
        <v>19</v>
      </c>
      <c r="BI200" s="30">
        <f>BI164+BI176+BI188</f>
        <v>108018.75</v>
      </c>
      <c r="BJ200" s="30">
        <f t="shared" si="569"/>
        <v>90409.375</v>
      </c>
      <c r="BK200" s="30">
        <f t="shared" si="569"/>
        <v>75734.895833333314</v>
      </c>
      <c r="BL200" s="30">
        <f t="shared" si="569"/>
        <v>63506.163194444453</v>
      </c>
      <c r="BM200" s="30">
        <f t="shared" si="569"/>
        <v>53315.552662037029</v>
      </c>
      <c r="BN200" s="30">
        <f t="shared" si="569"/>
        <v>44823.377218364214</v>
      </c>
      <c r="BO200" s="30">
        <f t="shared" si="569"/>
        <v>37746.564348636821</v>
      </c>
      <c r="BP200" s="30">
        <f t="shared" si="569"/>
        <v>31849.220290530684</v>
      </c>
      <c r="BQ200" s="30">
        <f t="shared" si="569"/>
        <v>26934.76690877556</v>
      </c>
      <c r="BR200" s="30">
        <f t="shared" si="569"/>
        <v>22839.389090646328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78196.947337962949</v>
      </c>
      <c r="J201" s="30"/>
      <c r="K201" s="30"/>
      <c r="L201" s="30"/>
      <c r="M201" s="30"/>
      <c r="N201" s="30">
        <f>SUM(E200:N200)/10</f>
        <v>55517.80545467684</v>
      </c>
      <c r="P201" s="163"/>
      <c r="Q201" s="161"/>
      <c r="R201" s="16" t="s">
        <v>22</v>
      </c>
      <c r="S201" s="30"/>
      <c r="T201" s="30"/>
      <c r="U201" s="30"/>
      <c r="V201" s="30"/>
      <c r="W201" s="31">
        <f>SUM(S200:W200)/5</f>
        <v>78196.947337962949</v>
      </c>
      <c r="X201" s="30"/>
      <c r="Y201" s="30"/>
      <c r="Z201" s="30"/>
      <c r="AA201" s="30"/>
      <c r="AB201" s="30">
        <f>SUM(S200:AB200)/10</f>
        <v>55517.80545467684</v>
      </c>
      <c r="AD201" s="163"/>
      <c r="AE201" s="161"/>
      <c r="AF201" s="16" t="s">
        <v>22</v>
      </c>
      <c r="AG201" s="30"/>
      <c r="AH201" s="30"/>
      <c r="AI201" s="30"/>
      <c r="AJ201" s="30"/>
      <c r="AK201" s="31">
        <f>SUM(AG200:AK200)/5</f>
        <v>78196.947337962949</v>
      </c>
      <c r="AL201" s="30"/>
      <c r="AM201" s="30"/>
      <c r="AN201" s="30"/>
      <c r="AO201" s="30"/>
      <c r="AP201" s="30">
        <f>SUM(AG200:AP200)/10</f>
        <v>55517.80545467684</v>
      </c>
      <c r="AR201" s="163"/>
      <c r="AS201" s="161"/>
      <c r="AT201" s="16" t="s">
        <v>22</v>
      </c>
      <c r="AU201" s="30"/>
      <c r="AV201" s="30"/>
      <c r="AW201" s="30"/>
      <c r="AX201" s="30"/>
      <c r="AY201" s="31">
        <f>SUM(AU200:AY200)/5</f>
        <v>78196.947337962949</v>
      </c>
      <c r="AZ201" s="30"/>
      <c r="BA201" s="30"/>
      <c r="BB201" s="30"/>
      <c r="BC201" s="30"/>
      <c r="BD201" s="30">
        <f>SUM(AU200:BD200)/10</f>
        <v>55517.80545467684</v>
      </c>
      <c r="BF201" s="163"/>
      <c r="BG201" s="161"/>
      <c r="BH201" s="16" t="s">
        <v>22</v>
      </c>
      <c r="BI201" s="30"/>
      <c r="BJ201" s="30"/>
      <c r="BK201" s="30"/>
      <c r="BL201" s="30"/>
      <c r="BM201" s="31">
        <f>SUM(BI200:BM200)/5</f>
        <v>78196.947337962949</v>
      </c>
      <c r="BN201" s="30"/>
      <c r="BO201" s="30"/>
      <c r="BP201" s="30"/>
      <c r="BQ201" s="30"/>
      <c r="BR201" s="30">
        <f>SUM(BI200:BR200)/10</f>
        <v>55517.80545467684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108018.75</v>
      </c>
      <c r="F202" s="30">
        <f t="shared" ref="F202:N202" si="570">F166+F178+F190</f>
        <v>198428.125</v>
      </c>
      <c r="G202" s="30">
        <f t="shared" si="570"/>
        <v>274163.02083333337</v>
      </c>
      <c r="H202" s="30">
        <f t="shared" si="570"/>
        <v>337669.18402777769</v>
      </c>
      <c r="I202" s="31">
        <f t="shared" si="570"/>
        <v>390984.73668981483</v>
      </c>
      <c r="J202" s="30">
        <f t="shared" si="570"/>
        <v>435808.11390817876</v>
      </c>
      <c r="K202" s="30">
        <f t="shared" si="570"/>
        <v>473554.678256816</v>
      </c>
      <c r="L202" s="30">
        <f t="shared" si="570"/>
        <v>505403.8985473467</v>
      </c>
      <c r="M202" s="30">
        <f t="shared" si="570"/>
        <v>532338.66545612272</v>
      </c>
      <c r="N202" s="30">
        <f t="shared" si="570"/>
        <v>555178.05454676796</v>
      </c>
      <c r="P202" s="163"/>
      <c r="Q202" s="161"/>
      <c r="R202" s="16" t="s">
        <v>52</v>
      </c>
      <c r="S202" s="30">
        <f>S166+S178+S190</f>
        <v>108018.75</v>
      </c>
      <c r="T202" s="30">
        <f t="shared" ref="T202:AB202" si="571">T166+T178+T190</f>
        <v>198428.125</v>
      </c>
      <c r="U202" s="30">
        <f t="shared" si="571"/>
        <v>274163.02083333337</v>
      </c>
      <c r="V202" s="30">
        <f t="shared" si="571"/>
        <v>337669.18402777769</v>
      </c>
      <c r="W202" s="31">
        <f t="shared" si="571"/>
        <v>390984.73668981483</v>
      </c>
      <c r="X202" s="30">
        <f t="shared" si="571"/>
        <v>435808.11390817876</v>
      </c>
      <c r="Y202" s="30">
        <f t="shared" si="571"/>
        <v>473554.678256816</v>
      </c>
      <c r="Z202" s="30">
        <f t="shared" si="571"/>
        <v>505403.8985473467</v>
      </c>
      <c r="AA202" s="30">
        <f t="shared" si="571"/>
        <v>532338.66545612272</v>
      </c>
      <c r="AB202" s="30">
        <f t="shared" si="571"/>
        <v>555178.05454676796</v>
      </c>
      <c r="AD202" s="163"/>
      <c r="AE202" s="161"/>
      <c r="AF202" s="16" t="s">
        <v>52</v>
      </c>
      <c r="AG202" s="30">
        <f>AG166+AG178+AG190</f>
        <v>108018.75</v>
      </c>
      <c r="AH202" s="30">
        <f t="shared" ref="AH202:AP202" si="572">AH166+AH178+AH190</f>
        <v>198428.125</v>
      </c>
      <c r="AI202" s="30">
        <f t="shared" si="572"/>
        <v>274163.02083333337</v>
      </c>
      <c r="AJ202" s="30">
        <f t="shared" si="572"/>
        <v>337669.18402777769</v>
      </c>
      <c r="AK202" s="31">
        <f t="shared" si="572"/>
        <v>390984.73668981483</v>
      </c>
      <c r="AL202" s="30">
        <f t="shared" si="572"/>
        <v>435808.11390817876</v>
      </c>
      <c r="AM202" s="30">
        <f t="shared" si="572"/>
        <v>473554.678256816</v>
      </c>
      <c r="AN202" s="30">
        <f t="shared" si="572"/>
        <v>505403.8985473467</v>
      </c>
      <c r="AO202" s="30">
        <f t="shared" si="572"/>
        <v>532338.66545612272</v>
      </c>
      <c r="AP202" s="30">
        <f t="shared" si="572"/>
        <v>555178.05454676796</v>
      </c>
      <c r="AR202" s="163"/>
      <c r="AS202" s="161"/>
      <c r="AT202" s="16" t="s">
        <v>52</v>
      </c>
      <c r="AU202" s="30">
        <f>AU166+AU178+AU190</f>
        <v>108018.75</v>
      </c>
      <c r="AV202" s="30">
        <f t="shared" ref="AV202:BD202" si="573">AV166+AV178+AV190</f>
        <v>198428.125</v>
      </c>
      <c r="AW202" s="30">
        <f t="shared" si="573"/>
        <v>274163.02083333337</v>
      </c>
      <c r="AX202" s="30">
        <f t="shared" si="573"/>
        <v>337669.18402777769</v>
      </c>
      <c r="AY202" s="31">
        <f t="shared" si="573"/>
        <v>390984.73668981483</v>
      </c>
      <c r="AZ202" s="30">
        <f t="shared" si="573"/>
        <v>435808.11390817876</v>
      </c>
      <c r="BA202" s="30">
        <f t="shared" si="573"/>
        <v>473554.678256816</v>
      </c>
      <c r="BB202" s="30">
        <f t="shared" si="573"/>
        <v>505403.8985473467</v>
      </c>
      <c r="BC202" s="30">
        <f t="shared" si="573"/>
        <v>532338.66545612272</v>
      </c>
      <c r="BD202" s="30">
        <f t="shared" si="573"/>
        <v>555178.05454676796</v>
      </c>
      <c r="BF202" s="163"/>
      <c r="BG202" s="161"/>
      <c r="BH202" s="16" t="s">
        <v>52</v>
      </c>
      <c r="BI202" s="30">
        <f>BI166+BI178+BI190</f>
        <v>108018.75</v>
      </c>
      <c r="BJ202" s="30">
        <f t="shared" ref="BJ202:BR202" si="574">BJ166+BJ178+BJ190</f>
        <v>198428.125</v>
      </c>
      <c r="BK202" s="30">
        <f t="shared" si="574"/>
        <v>274163.02083333337</v>
      </c>
      <c r="BL202" s="30">
        <f t="shared" si="574"/>
        <v>337669.18402777769</v>
      </c>
      <c r="BM202" s="31">
        <f t="shared" si="574"/>
        <v>390984.73668981483</v>
      </c>
      <c r="BN202" s="30">
        <f t="shared" si="574"/>
        <v>435808.11390817876</v>
      </c>
      <c r="BO202" s="30">
        <f t="shared" si="574"/>
        <v>473554.678256816</v>
      </c>
      <c r="BP202" s="30">
        <f t="shared" si="574"/>
        <v>505403.8985473467</v>
      </c>
      <c r="BQ202" s="30">
        <f t="shared" si="574"/>
        <v>532338.66545612272</v>
      </c>
      <c r="BR202" s="30">
        <f t="shared" si="574"/>
        <v>555178.05454676796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AD2:AE12"/>
    <mergeCell ref="AF2:AG3"/>
    <mergeCell ref="AI2:AK3"/>
    <mergeCell ref="AM2:AP2"/>
    <mergeCell ref="B2:C12"/>
    <mergeCell ref="D2:E3"/>
    <mergeCell ref="G2:I3"/>
    <mergeCell ref="K2:N2"/>
    <mergeCell ref="P2:Q12"/>
    <mergeCell ref="R2:S3"/>
    <mergeCell ref="J14:J15"/>
    <mergeCell ref="K14:K15"/>
    <mergeCell ref="L14:L15"/>
    <mergeCell ref="M14:M15"/>
    <mergeCell ref="N14:N15"/>
    <mergeCell ref="P14:P15"/>
    <mergeCell ref="BK2:BM3"/>
    <mergeCell ref="BO2:BR2"/>
    <mergeCell ref="B14:B15"/>
    <mergeCell ref="C14:C15"/>
    <mergeCell ref="D14:D15"/>
    <mergeCell ref="E14:E15"/>
    <mergeCell ref="F14:F15"/>
    <mergeCell ref="G14:G15"/>
    <mergeCell ref="H14:H15"/>
    <mergeCell ref="I14:I15"/>
    <mergeCell ref="AR2:AS12"/>
    <mergeCell ref="AT2:AU3"/>
    <mergeCell ref="AW2:AY3"/>
    <mergeCell ref="BA2:BD2"/>
    <mergeCell ref="BF2:BG12"/>
    <mergeCell ref="BH2:BI3"/>
    <mergeCell ref="U2:W3"/>
    <mergeCell ref="Y2:AB2"/>
    <mergeCell ref="W14:W15"/>
    <mergeCell ref="X14:X15"/>
    <mergeCell ref="Y14:Y15"/>
    <mergeCell ref="Z14:Z15"/>
    <mergeCell ref="AA14:AA15"/>
    <mergeCell ref="AB14:AB15"/>
    <mergeCell ref="Q14:Q15"/>
    <mergeCell ref="R14:R15"/>
    <mergeCell ref="S14:S15"/>
    <mergeCell ref="T14:T15"/>
    <mergeCell ref="U14:U15"/>
    <mergeCell ref="V14:V15"/>
    <mergeCell ref="AJ14:AJ15"/>
    <mergeCell ref="AK14:AK15"/>
    <mergeCell ref="AL14:AL15"/>
    <mergeCell ref="AM14:AM15"/>
    <mergeCell ref="AN14:AN15"/>
    <mergeCell ref="AO14:AO15"/>
    <mergeCell ref="AD14:AD15"/>
    <mergeCell ref="AE14:AE15"/>
    <mergeCell ref="AF14:AF15"/>
    <mergeCell ref="AG14:AG15"/>
    <mergeCell ref="AH14:AH15"/>
    <mergeCell ref="AI14:AI15"/>
    <mergeCell ref="AY14:AY15"/>
    <mergeCell ref="AZ14:AZ15"/>
    <mergeCell ref="BA14:BA15"/>
    <mergeCell ref="BB14:BB15"/>
    <mergeCell ref="AP14:AP15"/>
    <mergeCell ref="AR14:AR15"/>
    <mergeCell ref="AS14:AS15"/>
    <mergeCell ref="AT14:AT15"/>
    <mergeCell ref="AU14:AU15"/>
    <mergeCell ref="AV14:AV15"/>
    <mergeCell ref="BP14:BP15"/>
    <mergeCell ref="BQ14:BQ15"/>
    <mergeCell ref="BR14:BR15"/>
    <mergeCell ref="B16:B17"/>
    <mergeCell ref="C16:C17"/>
    <mergeCell ref="P16:P17"/>
    <mergeCell ref="Q16:Q17"/>
    <mergeCell ref="AD16:AD17"/>
    <mergeCell ref="AE16:AE17"/>
    <mergeCell ref="AR16:AR17"/>
    <mergeCell ref="BJ14:BJ15"/>
    <mergeCell ref="BK14:BK15"/>
    <mergeCell ref="BL14:BL15"/>
    <mergeCell ref="BM14:BM15"/>
    <mergeCell ref="BN14:BN15"/>
    <mergeCell ref="BO14:BO15"/>
    <mergeCell ref="BC14:BC15"/>
    <mergeCell ref="BD14:BD15"/>
    <mergeCell ref="BF14:BF15"/>
    <mergeCell ref="BG14:BG15"/>
    <mergeCell ref="BH14:BH15"/>
    <mergeCell ref="BI14:BI15"/>
    <mergeCell ref="AW14:AW15"/>
    <mergeCell ref="AX14:AX15"/>
    <mergeCell ref="AS16:AS17"/>
    <mergeCell ref="BF16:BF17"/>
    <mergeCell ref="BG16:BG17"/>
    <mergeCell ref="B18:B25"/>
    <mergeCell ref="C18:C25"/>
    <mergeCell ref="P18:P25"/>
    <mergeCell ref="Q18:Q25"/>
    <mergeCell ref="AD18:AD25"/>
    <mergeCell ref="AE18:AE25"/>
    <mergeCell ref="AR18:AR25"/>
    <mergeCell ref="AS18:AS25"/>
    <mergeCell ref="BF18:BF25"/>
    <mergeCell ref="BG18:BG25"/>
    <mergeCell ref="B26:B30"/>
    <mergeCell ref="C26:C30"/>
    <mergeCell ref="P26:P30"/>
    <mergeCell ref="Q26:Q30"/>
    <mergeCell ref="AD26:AD30"/>
    <mergeCell ref="AE26:AE30"/>
    <mergeCell ref="AR26:AR30"/>
    <mergeCell ref="AS26:AS30"/>
    <mergeCell ref="BF26:BF30"/>
    <mergeCell ref="BG26:BG30"/>
    <mergeCell ref="B32:B33"/>
    <mergeCell ref="E32:E33"/>
    <mergeCell ref="F32:F33"/>
    <mergeCell ref="G32:G33"/>
    <mergeCell ref="H32:H33"/>
    <mergeCell ref="I32:I33"/>
    <mergeCell ref="J32:J33"/>
    <mergeCell ref="T32:T33"/>
    <mergeCell ref="U32:U33"/>
    <mergeCell ref="V32:V33"/>
    <mergeCell ref="W32:W33"/>
    <mergeCell ref="X32:X33"/>
    <mergeCell ref="Y32:Y33"/>
    <mergeCell ref="K32:K33"/>
    <mergeCell ref="L32:L33"/>
    <mergeCell ref="M32:M33"/>
    <mergeCell ref="N32:N33"/>
    <mergeCell ref="P32:P33"/>
    <mergeCell ref="S32:S33"/>
    <mergeCell ref="AI32:AI33"/>
    <mergeCell ref="AJ32:AJ33"/>
    <mergeCell ref="AK32:AK33"/>
    <mergeCell ref="AL32:AL33"/>
    <mergeCell ref="AM32:AM33"/>
    <mergeCell ref="AN32:AN33"/>
    <mergeCell ref="Z32:Z33"/>
    <mergeCell ref="AA32:AA33"/>
    <mergeCell ref="AB32:AB33"/>
    <mergeCell ref="AD32:AD33"/>
    <mergeCell ref="AG32:AG33"/>
    <mergeCell ref="AH32:AH33"/>
    <mergeCell ref="AX32:AX33"/>
    <mergeCell ref="AY32:AY33"/>
    <mergeCell ref="AZ32:AZ33"/>
    <mergeCell ref="BA32:BA33"/>
    <mergeCell ref="BB32:BB33"/>
    <mergeCell ref="BC32:BC33"/>
    <mergeCell ref="AO32:AO33"/>
    <mergeCell ref="AP32:AP33"/>
    <mergeCell ref="AR32:AR33"/>
    <mergeCell ref="AU32:AU33"/>
    <mergeCell ref="AV32:AV33"/>
    <mergeCell ref="AW32:AW33"/>
    <mergeCell ref="BM32:BM33"/>
    <mergeCell ref="BN32:BN33"/>
    <mergeCell ref="BO32:BO33"/>
    <mergeCell ref="BP32:BP33"/>
    <mergeCell ref="BQ32:BQ33"/>
    <mergeCell ref="BR32:BR33"/>
    <mergeCell ref="BD32:BD33"/>
    <mergeCell ref="BF32:BF33"/>
    <mergeCell ref="BI32:BI33"/>
    <mergeCell ref="BJ32:BJ33"/>
    <mergeCell ref="BK32:BK33"/>
    <mergeCell ref="BL32:BL33"/>
    <mergeCell ref="BG39:BG41"/>
    <mergeCell ref="C42:C46"/>
    <mergeCell ref="B34:B46"/>
    <mergeCell ref="C34:C38"/>
    <mergeCell ref="P34:P46"/>
    <mergeCell ref="Q34:Q38"/>
    <mergeCell ref="AD34:AD46"/>
    <mergeCell ref="AE34:AE38"/>
    <mergeCell ref="Q42:Q46"/>
    <mergeCell ref="AE42:AE46"/>
    <mergeCell ref="L48:L49"/>
    <mergeCell ref="M48:M49"/>
    <mergeCell ref="N48:N49"/>
    <mergeCell ref="P48:P49"/>
    <mergeCell ref="S48:S49"/>
    <mergeCell ref="T48:T49"/>
    <mergeCell ref="AS42:AS46"/>
    <mergeCell ref="BG42:BG46"/>
    <mergeCell ref="B48:B49"/>
    <mergeCell ref="E48:E49"/>
    <mergeCell ref="F48:F49"/>
    <mergeCell ref="G48:G49"/>
    <mergeCell ref="H48:H49"/>
    <mergeCell ref="I48:I49"/>
    <mergeCell ref="J48:J49"/>
    <mergeCell ref="K48:K49"/>
    <mergeCell ref="AR34:AR46"/>
    <mergeCell ref="AS34:AS38"/>
    <mergeCell ref="BF34:BF46"/>
    <mergeCell ref="BG34:BG38"/>
    <mergeCell ref="C39:C41"/>
    <mergeCell ref="Q39:Q41"/>
    <mergeCell ref="AE39:AE41"/>
    <mergeCell ref="AS39:AS41"/>
    <mergeCell ref="AA48:AA49"/>
    <mergeCell ref="AB48:AB49"/>
    <mergeCell ref="AD48:AD49"/>
    <mergeCell ref="AG48:AG49"/>
    <mergeCell ref="AH48:AH49"/>
    <mergeCell ref="AI48:AI49"/>
    <mergeCell ref="U48:U49"/>
    <mergeCell ref="V48:V49"/>
    <mergeCell ref="W48:W49"/>
    <mergeCell ref="X48:X49"/>
    <mergeCell ref="Y48:Y49"/>
    <mergeCell ref="Z48:Z49"/>
    <mergeCell ref="AU48:AU49"/>
    <mergeCell ref="AV48:AV49"/>
    <mergeCell ref="AW48:AW49"/>
    <mergeCell ref="AX48:AX49"/>
    <mergeCell ref="AJ48:AJ49"/>
    <mergeCell ref="AK48:AK49"/>
    <mergeCell ref="AL48:AL49"/>
    <mergeCell ref="AM48:AM49"/>
    <mergeCell ref="AN48:AN49"/>
    <mergeCell ref="AO48:AO49"/>
    <mergeCell ref="BN48:BN49"/>
    <mergeCell ref="BO48:BO49"/>
    <mergeCell ref="BP48:BP49"/>
    <mergeCell ref="BQ48:BQ49"/>
    <mergeCell ref="BR48:BR49"/>
    <mergeCell ref="B50:B62"/>
    <mergeCell ref="C50:C54"/>
    <mergeCell ref="P50:P62"/>
    <mergeCell ref="Q50:Q54"/>
    <mergeCell ref="AD50:AD62"/>
    <mergeCell ref="BF48:BF49"/>
    <mergeCell ref="BI48:BI49"/>
    <mergeCell ref="BJ48:BJ49"/>
    <mergeCell ref="BK48:BK49"/>
    <mergeCell ref="BL48:BL49"/>
    <mergeCell ref="BM48:BM49"/>
    <mergeCell ref="AY48:AY49"/>
    <mergeCell ref="AZ48:AZ49"/>
    <mergeCell ref="BA48:BA49"/>
    <mergeCell ref="BB48:BB49"/>
    <mergeCell ref="BC48:BC49"/>
    <mergeCell ref="BD48:BD49"/>
    <mergeCell ref="AP48:AP49"/>
    <mergeCell ref="AR48:AR49"/>
    <mergeCell ref="AE50:AE54"/>
    <mergeCell ref="AR50:AR62"/>
    <mergeCell ref="AS50:AS54"/>
    <mergeCell ref="BF50:BF62"/>
    <mergeCell ref="BG50:BG54"/>
    <mergeCell ref="C55:C57"/>
    <mergeCell ref="Q55:Q57"/>
    <mergeCell ref="AE55:AE57"/>
    <mergeCell ref="AS55:AS57"/>
    <mergeCell ref="BG55:BG57"/>
    <mergeCell ref="C58:C62"/>
    <mergeCell ref="Q58:Q62"/>
    <mergeCell ref="AE58:AE62"/>
    <mergeCell ref="AS58:AS62"/>
    <mergeCell ref="BG58:BG62"/>
    <mergeCell ref="B63:B77"/>
    <mergeCell ref="C63:C67"/>
    <mergeCell ref="P63:P77"/>
    <mergeCell ref="Q63:Q67"/>
    <mergeCell ref="AD63:AD77"/>
    <mergeCell ref="AE63:AE67"/>
    <mergeCell ref="AR63:AR77"/>
    <mergeCell ref="AS63:AS67"/>
    <mergeCell ref="BF63:BF77"/>
    <mergeCell ref="BG63:BG67"/>
    <mergeCell ref="C68:C72"/>
    <mergeCell ref="Q68:Q72"/>
    <mergeCell ref="AE68:AE72"/>
    <mergeCell ref="AS68:AS72"/>
    <mergeCell ref="BG68:BG72"/>
    <mergeCell ref="C73:C77"/>
    <mergeCell ref="Q73:Q77"/>
    <mergeCell ref="AE73:AE77"/>
    <mergeCell ref="AS73:AS77"/>
    <mergeCell ref="BG73:BG77"/>
    <mergeCell ref="B78:B92"/>
    <mergeCell ref="C78:C82"/>
    <mergeCell ref="P78:P92"/>
    <mergeCell ref="Q78:Q82"/>
    <mergeCell ref="AD78:AD92"/>
    <mergeCell ref="AE78:AE82"/>
    <mergeCell ref="AR78:AR92"/>
    <mergeCell ref="AS78:AS82"/>
    <mergeCell ref="BF78:BF92"/>
    <mergeCell ref="BG78:BG82"/>
    <mergeCell ref="C83:C87"/>
    <mergeCell ref="Q83:Q87"/>
    <mergeCell ref="AE83:AE87"/>
    <mergeCell ref="AS83:AS87"/>
    <mergeCell ref="BG83:BG87"/>
    <mergeCell ref="C88:C92"/>
    <mergeCell ref="Q88:Q92"/>
    <mergeCell ref="AE88:AE92"/>
    <mergeCell ref="AS88:AS92"/>
    <mergeCell ref="BG88:BG92"/>
    <mergeCell ref="B94:B95"/>
    <mergeCell ref="E94:E95"/>
    <mergeCell ref="F94:F95"/>
    <mergeCell ref="G94:G95"/>
    <mergeCell ref="H94:H95"/>
    <mergeCell ref="P94:P95"/>
    <mergeCell ref="S94:S95"/>
    <mergeCell ref="T94:T95"/>
    <mergeCell ref="U94:U95"/>
    <mergeCell ref="V94:V95"/>
    <mergeCell ref="W94:W95"/>
    <mergeCell ref="I94:I95"/>
    <mergeCell ref="J94:J95"/>
    <mergeCell ref="K94:K95"/>
    <mergeCell ref="L94:L95"/>
    <mergeCell ref="M94:M95"/>
    <mergeCell ref="N94:N95"/>
    <mergeCell ref="AG94:AG95"/>
    <mergeCell ref="AH94:AH95"/>
    <mergeCell ref="AI94:AI95"/>
    <mergeCell ref="AJ94:AJ95"/>
    <mergeCell ref="AK94:AK95"/>
    <mergeCell ref="AL94:AL95"/>
    <mergeCell ref="X94:X95"/>
    <mergeCell ref="Y94:Y95"/>
    <mergeCell ref="Z94:Z95"/>
    <mergeCell ref="AA94:AA95"/>
    <mergeCell ref="AB94:AB95"/>
    <mergeCell ref="AD94:AD95"/>
    <mergeCell ref="AX94:AX95"/>
    <mergeCell ref="AY94:AY95"/>
    <mergeCell ref="AZ94:AZ95"/>
    <mergeCell ref="BA94:BA95"/>
    <mergeCell ref="AM94:AM95"/>
    <mergeCell ref="AN94:AN95"/>
    <mergeCell ref="AO94:AO95"/>
    <mergeCell ref="AP94:AP95"/>
    <mergeCell ref="AR94:AR95"/>
    <mergeCell ref="AU94:AU95"/>
    <mergeCell ref="BQ94:BQ95"/>
    <mergeCell ref="BR94:BR95"/>
    <mergeCell ref="B96:B108"/>
    <mergeCell ref="C96:C100"/>
    <mergeCell ref="P96:P108"/>
    <mergeCell ref="Q96:Q100"/>
    <mergeCell ref="AD96:AD108"/>
    <mergeCell ref="AE96:AE100"/>
    <mergeCell ref="AR96:AR108"/>
    <mergeCell ref="AS96:AS100"/>
    <mergeCell ref="BK94:BK95"/>
    <mergeCell ref="BL94:BL95"/>
    <mergeCell ref="BM94:BM95"/>
    <mergeCell ref="BN94:BN95"/>
    <mergeCell ref="BO94:BO95"/>
    <mergeCell ref="BP94:BP95"/>
    <mergeCell ref="BB94:BB95"/>
    <mergeCell ref="BC94:BC95"/>
    <mergeCell ref="BD94:BD95"/>
    <mergeCell ref="BF94:BF95"/>
    <mergeCell ref="BI94:BI95"/>
    <mergeCell ref="BJ94:BJ95"/>
    <mergeCell ref="AV94:AV95"/>
    <mergeCell ref="AW94:AW95"/>
    <mergeCell ref="AS104:AS108"/>
    <mergeCell ref="BG104:BG108"/>
    <mergeCell ref="B109:B123"/>
    <mergeCell ref="C109:C113"/>
    <mergeCell ref="P109:P123"/>
    <mergeCell ref="Q109:Q113"/>
    <mergeCell ref="AD109:AD123"/>
    <mergeCell ref="AE109:AE113"/>
    <mergeCell ref="AR109:AR123"/>
    <mergeCell ref="AS109:AS113"/>
    <mergeCell ref="BF96:BF108"/>
    <mergeCell ref="BG96:BG100"/>
    <mergeCell ref="C101:C103"/>
    <mergeCell ref="Q101:Q103"/>
    <mergeCell ref="AE101:AE103"/>
    <mergeCell ref="AS101:AS103"/>
    <mergeCell ref="BG101:BG103"/>
    <mergeCell ref="C104:C108"/>
    <mergeCell ref="Q104:Q108"/>
    <mergeCell ref="AE104:AE108"/>
    <mergeCell ref="AS119:AS123"/>
    <mergeCell ref="BG119:BG123"/>
    <mergeCell ref="BG109:BG113"/>
    <mergeCell ref="BG114:BG118"/>
    <mergeCell ref="P124:P136"/>
    <mergeCell ref="Q124:Q128"/>
    <mergeCell ref="AD124:AD136"/>
    <mergeCell ref="AE124:AE128"/>
    <mergeCell ref="AR124:AR136"/>
    <mergeCell ref="AS124:AS128"/>
    <mergeCell ref="BF109:BF123"/>
    <mergeCell ref="C114:C118"/>
    <mergeCell ref="Q114:Q118"/>
    <mergeCell ref="AE114:AE118"/>
    <mergeCell ref="AS114:AS118"/>
    <mergeCell ref="C119:C123"/>
    <mergeCell ref="Q119:Q123"/>
    <mergeCell ref="AE119:AE123"/>
    <mergeCell ref="Q147:Q151"/>
    <mergeCell ref="AE147:AE151"/>
    <mergeCell ref="AS132:AS136"/>
    <mergeCell ref="BG132:BG136"/>
    <mergeCell ref="B137:B151"/>
    <mergeCell ref="C137:C141"/>
    <mergeCell ref="P137:P151"/>
    <mergeCell ref="Q137:Q141"/>
    <mergeCell ref="AD137:AD151"/>
    <mergeCell ref="AE137:AE141"/>
    <mergeCell ref="AR137:AR151"/>
    <mergeCell ref="AS137:AS141"/>
    <mergeCell ref="BF124:BF136"/>
    <mergeCell ref="BG124:BG128"/>
    <mergeCell ref="C129:C131"/>
    <mergeCell ref="Q129:Q131"/>
    <mergeCell ref="AE129:AE131"/>
    <mergeCell ref="AS129:AS131"/>
    <mergeCell ref="BG129:BG131"/>
    <mergeCell ref="C132:C136"/>
    <mergeCell ref="Q132:Q136"/>
    <mergeCell ref="AE132:AE136"/>
    <mergeCell ref="B124:B136"/>
    <mergeCell ref="C124:C128"/>
    <mergeCell ref="J153:J154"/>
    <mergeCell ref="K153:K154"/>
    <mergeCell ref="L153:L154"/>
    <mergeCell ref="M153:M154"/>
    <mergeCell ref="N153:N154"/>
    <mergeCell ref="P153:P154"/>
    <mergeCell ref="AS147:AS151"/>
    <mergeCell ref="BG147:BG151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BF137:BF151"/>
    <mergeCell ref="BG137:BG141"/>
    <mergeCell ref="C142:C146"/>
    <mergeCell ref="Q142:Q146"/>
    <mergeCell ref="AE142:AE146"/>
    <mergeCell ref="AS142:AS146"/>
    <mergeCell ref="BG142:BG146"/>
    <mergeCell ref="C147:C151"/>
    <mergeCell ref="W153:W154"/>
    <mergeCell ref="X153:X154"/>
    <mergeCell ref="Y153:Y154"/>
    <mergeCell ref="Z153:Z154"/>
    <mergeCell ref="AA153:AA154"/>
    <mergeCell ref="AB153:AB154"/>
    <mergeCell ref="Q153:Q154"/>
    <mergeCell ref="R153:R154"/>
    <mergeCell ref="S153:S154"/>
    <mergeCell ref="T153:T154"/>
    <mergeCell ref="U153:U154"/>
    <mergeCell ref="V153:V154"/>
    <mergeCell ref="AJ153:AJ154"/>
    <mergeCell ref="AK153:AK154"/>
    <mergeCell ref="AL153:AL154"/>
    <mergeCell ref="AM153:AM154"/>
    <mergeCell ref="AN153:AN154"/>
    <mergeCell ref="AO153:AO154"/>
    <mergeCell ref="AD153:AD154"/>
    <mergeCell ref="AE153:AE154"/>
    <mergeCell ref="AF153:AF154"/>
    <mergeCell ref="AG153:AG154"/>
    <mergeCell ref="AH153:AH154"/>
    <mergeCell ref="AI153:AI154"/>
    <mergeCell ref="AY153:AY154"/>
    <mergeCell ref="AZ153:AZ154"/>
    <mergeCell ref="BA153:BA154"/>
    <mergeCell ref="BB153:BB154"/>
    <mergeCell ref="AP153:AP154"/>
    <mergeCell ref="AR153:AR154"/>
    <mergeCell ref="AS153:AS154"/>
    <mergeCell ref="AT153:AT154"/>
    <mergeCell ref="AU153:AU154"/>
    <mergeCell ref="AV153:AV154"/>
    <mergeCell ref="BP153:BP154"/>
    <mergeCell ref="BQ153:BQ154"/>
    <mergeCell ref="BR153:BR154"/>
    <mergeCell ref="B155:B166"/>
    <mergeCell ref="C155:C157"/>
    <mergeCell ref="P155:P166"/>
    <mergeCell ref="Q155:Q157"/>
    <mergeCell ref="AD155:AD166"/>
    <mergeCell ref="AE155:AE157"/>
    <mergeCell ref="AR155:AR166"/>
    <mergeCell ref="BJ153:BJ154"/>
    <mergeCell ref="BK153:BK154"/>
    <mergeCell ref="BL153:BL154"/>
    <mergeCell ref="BM153:BM154"/>
    <mergeCell ref="BN153:BN154"/>
    <mergeCell ref="BO153:BO154"/>
    <mergeCell ref="BC153:BC154"/>
    <mergeCell ref="BD153:BD154"/>
    <mergeCell ref="BF153:BF154"/>
    <mergeCell ref="BG153:BG154"/>
    <mergeCell ref="BH153:BH154"/>
    <mergeCell ref="BI153:BI154"/>
    <mergeCell ref="AW153:AW154"/>
    <mergeCell ref="AX153:AX154"/>
    <mergeCell ref="AS161:AS163"/>
    <mergeCell ref="BG161:BG163"/>
    <mergeCell ref="C164:C166"/>
    <mergeCell ref="Q164:Q166"/>
    <mergeCell ref="AE164:AE166"/>
    <mergeCell ref="AS164:AS166"/>
    <mergeCell ref="BG164:BG166"/>
    <mergeCell ref="AS155:AS157"/>
    <mergeCell ref="BF155:BF166"/>
    <mergeCell ref="BG155:BG157"/>
    <mergeCell ref="C158:C160"/>
    <mergeCell ref="Q158:Q160"/>
    <mergeCell ref="AE158:AE160"/>
    <mergeCell ref="AS158:AS160"/>
    <mergeCell ref="BG158:BG160"/>
    <mergeCell ref="C161:C163"/>
    <mergeCell ref="Q161:Q163"/>
    <mergeCell ref="B167:B178"/>
    <mergeCell ref="C167:C169"/>
    <mergeCell ref="P167:P178"/>
    <mergeCell ref="Q167:Q169"/>
    <mergeCell ref="AD167:AD178"/>
    <mergeCell ref="AE167:AE169"/>
    <mergeCell ref="Q173:Q175"/>
    <mergeCell ref="AE173:AE175"/>
    <mergeCell ref="AE161:AE163"/>
    <mergeCell ref="AS173:AS175"/>
    <mergeCell ref="BG173:BG175"/>
    <mergeCell ref="C176:C178"/>
    <mergeCell ref="Q176:Q178"/>
    <mergeCell ref="AE176:AE178"/>
    <mergeCell ref="AS176:AS178"/>
    <mergeCell ref="BG176:BG178"/>
    <mergeCell ref="AR167:AR178"/>
    <mergeCell ref="AS167:AS169"/>
    <mergeCell ref="BF167:BF178"/>
    <mergeCell ref="BG167:BG169"/>
    <mergeCell ref="C170:C172"/>
    <mergeCell ref="Q170:Q172"/>
    <mergeCell ref="AE170:AE172"/>
    <mergeCell ref="AS170:AS172"/>
    <mergeCell ref="BG170:BG172"/>
    <mergeCell ref="C173:C175"/>
    <mergeCell ref="BG185:BG187"/>
    <mergeCell ref="C188:C190"/>
    <mergeCell ref="Q188:Q190"/>
    <mergeCell ref="AE188:AE190"/>
    <mergeCell ref="AS188:AS190"/>
    <mergeCell ref="BG188:BG190"/>
    <mergeCell ref="AR179:AR190"/>
    <mergeCell ref="AS179:AS181"/>
    <mergeCell ref="BF179:BF190"/>
    <mergeCell ref="BG179:BG181"/>
    <mergeCell ref="C182:C184"/>
    <mergeCell ref="Q182:Q184"/>
    <mergeCell ref="AE182:AE184"/>
    <mergeCell ref="AS182:AS184"/>
    <mergeCell ref="BG182:BG184"/>
    <mergeCell ref="C185:C187"/>
    <mergeCell ref="C179:C181"/>
    <mergeCell ref="P179:P190"/>
    <mergeCell ref="Q179:Q181"/>
    <mergeCell ref="AD179:AD190"/>
    <mergeCell ref="AE179:AE181"/>
    <mergeCell ref="Q185:Q187"/>
    <mergeCell ref="AE185:AE187"/>
    <mergeCell ref="B191:B202"/>
    <mergeCell ref="C191:C193"/>
    <mergeCell ref="P191:P202"/>
    <mergeCell ref="Q191:Q193"/>
    <mergeCell ref="AD191:AD202"/>
    <mergeCell ref="AE191:AE193"/>
    <mergeCell ref="Q197:Q199"/>
    <mergeCell ref="AE197:AE199"/>
    <mergeCell ref="AS185:AS187"/>
    <mergeCell ref="B179:B190"/>
    <mergeCell ref="AS197:AS199"/>
    <mergeCell ref="BG197:BG199"/>
    <mergeCell ref="C200:C202"/>
    <mergeCell ref="Q200:Q202"/>
    <mergeCell ref="AE200:AE202"/>
    <mergeCell ref="AS200:AS202"/>
    <mergeCell ref="BG200:BG202"/>
    <mergeCell ref="AR191:AR202"/>
    <mergeCell ref="AS191:AS193"/>
    <mergeCell ref="BF191:BF202"/>
    <mergeCell ref="BG191:BG193"/>
    <mergeCell ref="C194:C196"/>
    <mergeCell ref="Q194:Q196"/>
    <mergeCell ref="AE194:AE196"/>
    <mergeCell ref="AS194:AS196"/>
    <mergeCell ref="BG194:BG196"/>
    <mergeCell ref="C197:C199"/>
  </mergeCells>
  <conditionalFormatting sqref="E10">
    <cfRule type="cellIs" dxfId="89" priority="13" operator="lessThan">
      <formula>1</formula>
    </cfRule>
    <cfRule type="cellIs" dxfId="88" priority="14" operator="greaterThan">
      <formula>1</formula>
    </cfRule>
    <cfRule type="cellIs" dxfId="87" priority="15" operator="equal">
      <formula>1</formula>
    </cfRule>
  </conditionalFormatting>
  <conditionalFormatting sqref="S10">
    <cfRule type="cellIs" dxfId="86" priority="10" operator="lessThan">
      <formula>1</formula>
    </cfRule>
    <cfRule type="cellIs" dxfId="85" priority="11" operator="greaterThan">
      <formula>1</formula>
    </cfRule>
    <cfRule type="cellIs" dxfId="84" priority="12" operator="equal">
      <formula>1</formula>
    </cfRule>
  </conditionalFormatting>
  <conditionalFormatting sqref="AG10">
    <cfRule type="cellIs" dxfId="83" priority="7" operator="lessThan">
      <formula>1</formula>
    </cfRule>
    <cfRule type="cellIs" dxfId="82" priority="8" operator="greaterThan">
      <formula>1</formula>
    </cfRule>
    <cfRule type="cellIs" dxfId="81" priority="9" operator="equal">
      <formula>1</formula>
    </cfRule>
  </conditionalFormatting>
  <conditionalFormatting sqref="AU10">
    <cfRule type="cellIs" dxfId="80" priority="4" operator="lessThan">
      <formula>1</formula>
    </cfRule>
    <cfRule type="cellIs" dxfId="79" priority="5" operator="greaterThan">
      <formula>1</formula>
    </cfRule>
    <cfRule type="cellIs" dxfId="78" priority="6" operator="equal">
      <formula>1</formula>
    </cfRule>
  </conditionalFormatting>
  <conditionalFormatting sqref="BI10">
    <cfRule type="cellIs" dxfId="77" priority="1" operator="lessThan">
      <formula>1</formula>
    </cfRule>
    <cfRule type="cellIs" dxfId="76" priority="2" operator="greaterThan">
      <formula>1</formula>
    </cfRule>
    <cfRule type="cellIs" dxfId="75" priority="3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1C216-5BC9-47C2-B8B0-8A329F514C7C}">
  <dimension ref="A1:BS205"/>
  <sheetViews>
    <sheetView zoomScaleNormal="100" workbookViewId="0">
      <selection activeCell="E10" sqref="E10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0.38309599999999999</v>
      </c>
      <c r="J4" s="10"/>
      <c r="K4" s="83">
        <f>C155</f>
        <v>20000</v>
      </c>
      <c r="L4" s="84" t="s">
        <v>51</v>
      </c>
      <c r="M4" s="51">
        <f>I192</f>
        <v>697.15683941214968</v>
      </c>
      <c r="N4" s="79">
        <f>M4*$I$16</f>
        <v>374947680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0.32836799999999994</v>
      </c>
      <c r="X4" s="10"/>
      <c r="Y4" s="83">
        <f>Q155</f>
        <v>20000</v>
      </c>
      <c r="Z4" s="84" t="s">
        <v>51</v>
      </c>
      <c r="AA4" s="51">
        <f>W192</f>
        <v>697.15683941214968</v>
      </c>
      <c r="AB4" s="79">
        <f t="shared" ref="AB4:AB11" si="0">AA4*$I$16</f>
        <v>374947680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0.27363999999999999</v>
      </c>
      <c r="AL4" s="10"/>
      <c r="AM4" s="83">
        <f>AE155</f>
        <v>20000</v>
      </c>
      <c r="AN4" s="84" t="s">
        <v>51</v>
      </c>
      <c r="AO4" s="51">
        <f>AK192</f>
        <v>697.15683941214968</v>
      </c>
      <c r="AP4" s="79">
        <f t="shared" ref="AP4:AP11" si="1">AO4*$I$16</f>
        <v>374947680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0.218912</v>
      </c>
      <c r="AZ4" s="10"/>
      <c r="BA4" s="83">
        <f>AS155</f>
        <v>20000</v>
      </c>
      <c r="BB4" s="84" t="s">
        <v>51</v>
      </c>
      <c r="BC4" s="51">
        <f>AY192</f>
        <v>697.15683941214968</v>
      </c>
      <c r="BD4" s="79">
        <f t="shared" ref="BD4:BD11" si="2">BC4*$I$16</f>
        <v>374947680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0.16418399999999997</v>
      </c>
      <c r="BN4" s="10"/>
      <c r="BO4" s="83">
        <f>BG155</f>
        <v>20000</v>
      </c>
      <c r="BP4" s="84" t="s">
        <v>51</v>
      </c>
      <c r="BQ4" s="51">
        <f>BM192</f>
        <v>697.15683941214968</v>
      </c>
      <c r="BR4" s="79">
        <f t="shared" ref="BR4:BR11" si="3">BQ4*$I$16</f>
        <v>374947680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0.3439427024454097</v>
      </c>
      <c r="J5" s="42"/>
      <c r="K5" s="83">
        <f>C155</f>
        <v>20000</v>
      </c>
      <c r="L5" s="81" t="s">
        <v>52</v>
      </c>
      <c r="M5" s="51">
        <f>I193</f>
        <v>3485.7841970607483</v>
      </c>
      <c r="N5" s="79">
        <f t="shared" ref="N5:N11" si="4">M5*$I$16</f>
        <v>1874738400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0.35411852204438621</v>
      </c>
      <c r="X5" s="42"/>
      <c r="Y5" s="83">
        <f>Q155</f>
        <v>20000</v>
      </c>
      <c r="Z5" s="81" t="s">
        <v>52</v>
      </c>
      <c r="AA5" s="51">
        <f>W193</f>
        <v>3485.7841970607483</v>
      </c>
      <c r="AB5" s="79">
        <f t="shared" si="0"/>
        <v>1874738400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0.36429434164336288</v>
      </c>
      <c r="AL5" s="42"/>
      <c r="AM5" s="83">
        <f>AE155</f>
        <v>20000</v>
      </c>
      <c r="AN5" s="81" t="s">
        <v>52</v>
      </c>
      <c r="AO5" s="51">
        <f>AK193</f>
        <v>3485.7841970607483</v>
      </c>
      <c r="AP5" s="79">
        <f t="shared" si="1"/>
        <v>1874738400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0.37447016124233945</v>
      </c>
      <c r="AZ5" s="42"/>
      <c r="BA5" s="83">
        <f>AS155</f>
        <v>20000</v>
      </c>
      <c r="BB5" s="81" t="s">
        <v>52</v>
      </c>
      <c r="BC5" s="51">
        <f>AY193</f>
        <v>3485.7841970607483</v>
      </c>
      <c r="BD5" s="79">
        <f t="shared" si="2"/>
        <v>1874738400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0.38464598084131607</v>
      </c>
      <c r="BN5" s="42"/>
      <c r="BO5" s="83">
        <f>BG155</f>
        <v>20000</v>
      </c>
      <c r="BP5" s="81" t="s">
        <v>52</v>
      </c>
      <c r="BQ5" s="51">
        <f>BM193</f>
        <v>3485.7841970607483</v>
      </c>
      <c r="BR5" s="79">
        <f t="shared" si="3"/>
        <v>1874738400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0.4</v>
      </c>
      <c r="F6" s="42"/>
      <c r="G6" s="59" t="s">
        <v>74</v>
      </c>
      <c r="H6" s="80" t="s">
        <v>50</v>
      </c>
      <c r="I6" s="98">
        <f>I64</f>
        <v>2.8959778663652049E-2</v>
      </c>
      <c r="J6" s="42"/>
      <c r="K6" s="83">
        <f>C158</f>
        <v>400000</v>
      </c>
      <c r="L6" s="84" t="s">
        <v>51</v>
      </c>
      <c r="M6" s="31">
        <f>I195</f>
        <v>13943.136788242995</v>
      </c>
      <c r="N6" s="79">
        <f t="shared" si="4"/>
        <v>7498953600.000001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2.8959778663652049E-2</v>
      </c>
      <c r="X6" s="42"/>
      <c r="Y6" s="83">
        <f>Q158</f>
        <v>400000</v>
      </c>
      <c r="Z6" s="84" t="s">
        <v>51</v>
      </c>
      <c r="AA6" s="31">
        <f>W195</f>
        <v>13943.136788242995</v>
      </c>
      <c r="AB6" s="79">
        <f t="shared" si="0"/>
        <v>7498953600.000001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2.8959778663652049E-2</v>
      </c>
      <c r="AL6" s="42"/>
      <c r="AM6" s="83">
        <f>AE158</f>
        <v>400000</v>
      </c>
      <c r="AN6" s="84" t="s">
        <v>51</v>
      </c>
      <c r="AO6" s="31">
        <f>AK195</f>
        <v>13943.136788242995</v>
      </c>
      <c r="AP6" s="79">
        <f t="shared" si="1"/>
        <v>7498953600.000001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2.8959778663652049E-2</v>
      </c>
      <c r="AZ6" s="42"/>
      <c r="BA6" s="83">
        <f>AS158</f>
        <v>400000</v>
      </c>
      <c r="BB6" s="84" t="s">
        <v>51</v>
      </c>
      <c r="BC6" s="31">
        <f>AY195</f>
        <v>13943.136788242995</v>
      </c>
      <c r="BD6" s="79">
        <f t="shared" si="2"/>
        <v>7498953600.000001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2.8959778663652049E-2</v>
      </c>
      <c r="BN6" s="42"/>
      <c r="BO6" s="83">
        <f>BG158</f>
        <v>400000</v>
      </c>
      <c r="BP6" s="84" t="s">
        <v>51</v>
      </c>
      <c r="BQ6" s="31">
        <f>BM195</f>
        <v>13943.136788242995</v>
      </c>
      <c r="BR6" s="79">
        <f t="shared" si="3"/>
        <v>7498953600.000001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-6.1054917593859705E-2</v>
      </c>
      <c r="J7" s="10"/>
      <c r="K7" s="83">
        <f>C158</f>
        <v>400000</v>
      </c>
      <c r="L7" s="81" t="s">
        <v>52</v>
      </c>
      <c r="M7" s="51">
        <f>I196</f>
        <v>69715.683941214957</v>
      </c>
      <c r="N7" s="79">
        <f t="shared" si="4"/>
        <v>37494767999.999992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-6.1054917593859705E-2</v>
      </c>
      <c r="X7" s="10"/>
      <c r="Y7" s="83">
        <f>Q158</f>
        <v>400000</v>
      </c>
      <c r="Z7" s="81" t="s">
        <v>52</v>
      </c>
      <c r="AA7" s="51">
        <f>W196</f>
        <v>69715.683941214957</v>
      </c>
      <c r="AB7" s="79">
        <f t="shared" si="0"/>
        <v>37494767999.999992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-6.1054917593859705E-2</v>
      </c>
      <c r="AL7" s="10"/>
      <c r="AM7" s="83">
        <f>AE158</f>
        <v>400000</v>
      </c>
      <c r="AN7" s="81" t="s">
        <v>52</v>
      </c>
      <c r="AO7" s="51">
        <f>AK196</f>
        <v>69715.683941214957</v>
      </c>
      <c r="AP7" s="79">
        <f t="shared" si="1"/>
        <v>37494767999.999992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-6.1054917593859705E-2</v>
      </c>
      <c r="AZ7" s="10"/>
      <c r="BA7" s="83">
        <f>AS158</f>
        <v>400000</v>
      </c>
      <c r="BB7" s="81" t="s">
        <v>52</v>
      </c>
      <c r="BC7" s="51">
        <f>AY196</f>
        <v>69715.683941214957</v>
      </c>
      <c r="BD7" s="79">
        <f t="shared" si="2"/>
        <v>37494767999.999992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-6.1054917593859705E-2</v>
      </c>
      <c r="BN7" s="10"/>
      <c r="BO7" s="83">
        <f>BG158</f>
        <v>400000</v>
      </c>
      <c r="BP7" s="81" t="s">
        <v>52</v>
      </c>
      <c r="BQ7" s="51">
        <f>BM196</f>
        <v>69715.683941214957</v>
      </c>
      <c r="BR7" s="79">
        <f t="shared" si="3"/>
        <v>37494767999.999992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0.31184756351520199</v>
      </c>
      <c r="J8" s="10"/>
      <c r="K8" s="94">
        <f>C197</f>
        <v>1000000</v>
      </c>
      <c r="L8" s="95" t="s">
        <v>51</v>
      </c>
      <c r="M8" s="51">
        <f>I198</f>
        <v>34857.841970607478</v>
      </c>
      <c r="N8" s="79">
        <f t="shared" si="4"/>
        <v>18747383999.999996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0.32202338311417866</v>
      </c>
      <c r="X8" s="10"/>
      <c r="Y8" s="94">
        <f>Q197</f>
        <v>1000000</v>
      </c>
      <c r="Z8" s="95" t="s">
        <v>51</v>
      </c>
      <c r="AA8" s="51">
        <f>W198</f>
        <v>34857.841970607478</v>
      </c>
      <c r="AB8" s="79">
        <f t="shared" si="0"/>
        <v>18747383999.999996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0.33219920271315523</v>
      </c>
      <c r="AL8" s="10"/>
      <c r="AM8" s="94">
        <f>AE197</f>
        <v>1000000</v>
      </c>
      <c r="AN8" s="95" t="s">
        <v>51</v>
      </c>
      <c r="AO8" s="51">
        <f>AK198</f>
        <v>34857.841970607478</v>
      </c>
      <c r="AP8" s="79">
        <f t="shared" si="1"/>
        <v>18747383999.999996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0.34237502231213185</v>
      </c>
      <c r="AZ8" s="10"/>
      <c r="BA8" s="94">
        <f>AS197</f>
        <v>1000000</v>
      </c>
      <c r="BB8" s="95" t="s">
        <v>51</v>
      </c>
      <c r="BC8" s="51">
        <f>AY198</f>
        <v>34857.841970607478</v>
      </c>
      <c r="BD8" s="79">
        <f t="shared" si="2"/>
        <v>18747383999.999996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0.35255084191110847</v>
      </c>
      <c r="BN8" s="10"/>
      <c r="BO8" s="94">
        <f>BG197</f>
        <v>1000000</v>
      </c>
      <c r="BP8" s="95" t="s">
        <v>51</v>
      </c>
      <c r="BQ8" s="51">
        <f>BM198</f>
        <v>34857.841970607478</v>
      </c>
      <c r="BR8" s="79">
        <f t="shared" si="3"/>
        <v>18747383999.999996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7.3265901112631621E-2</v>
      </c>
      <c r="J9" s="9"/>
      <c r="K9" s="94">
        <f>C161</f>
        <v>1000000</v>
      </c>
      <c r="L9" s="96" t="s">
        <v>52</v>
      </c>
      <c r="M9" s="50">
        <f>I199</f>
        <v>174289.20985303744</v>
      </c>
      <c r="N9" s="79">
        <f t="shared" si="4"/>
        <v>93736920000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7.3265901112631621E-2</v>
      </c>
      <c r="X9" s="9"/>
      <c r="Y9" s="94">
        <f>Q161</f>
        <v>1000000</v>
      </c>
      <c r="Z9" s="96" t="s">
        <v>52</v>
      </c>
      <c r="AA9" s="50">
        <f>W199</f>
        <v>174289.20985303744</v>
      </c>
      <c r="AB9" s="79">
        <f t="shared" si="0"/>
        <v>93736920000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7.3265901112631621E-2</v>
      </c>
      <c r="AL9" s="9"/>
      <c r="AM9" s="94">
        <f>AE161</f>
        <v>1000000</v>
      </c>
      <c r="AN9" s="96" t="s">
        <v>52</v>
      </c>
      <c r="AO9" s="50">
        <f>AK199</f>
        <v>174289.20985303744</v>
      </c>
      <c r="AP9" s="79">
        <f t="shared" si="1"/>
        <v>93736920000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7.3265901112631621E-2</v>
      </c>
      <c r="AZ9" s="9"/>
      <c r="BA9" s="94">
        <f>AS161</f>
        <v>1000000</v>
      </c>
      <c r="BB9" s="96" t="s">
        <v>52</v>
      </c>
      <c r="BC9" s="50">
        <f>AY199</f>
        <v>174289.20985303744</v>
      </c>
      <c r="BD9" s="79">
        <f t="shared" si="2"/>
        <v>93736920000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7.3265901112631621E-2</v>
      </c>
      <c r="BN9" s="9"/>
      <c r="BO9" s="94">
        <f>BG161</f>
        <v>1000000</v>
      </c>
      <c r="BP9" s="96" t="s">
        <v>52</v>
      </c>
      <c r="BQ9" s="50">
        <f>BM199</f>
        <v>174289.20985303744</v>
      </c>
      <c r="BR9" s="79">
        <f t="shared" si="3"/>
        <v>93736920000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5.110549175938596E-3</v>
      </c>
      <c r="J10" s="9"/>
      <c r="K10" s="94">
        <f>C164</f>
        <v>2100000</v>
      </c>
      <c r="L10" s="95" t="s">
        <v>51</v>
      </c>
      <c r="M10" s="51">
        <f>I201</f>
        <v>73201.468138275712</v>
      </c>
      <c r="N10" s="79">
        <f t="shared" si="4"/>
        <v>39369506400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5.110549175938596E-3</v>
      </c>
      <c r="X10" s="9"/>
      <c r="Y10" s="94">
        <f>Q164</f>
        <v>2100000</v>
      </c>
      <c r="Z10" s="95" t="s">
        <v>51</v>
      </c>
      <c r="AA10" s="51">
        <f>W201</f>
        <v>73201.468138275712</v>
      </c>
      <c r="AB10" s="79">
        <f t="shared" si="0"/>
        <v>39369506400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5.110549175938596E-3</v>
      </c>
      <c r="AL10" s="9"/>
      <c r="AM10" s="94">
        <f>AE164</f>
        <v>2100000</v>
      </c>
      <c r="AN10" s="95" t="s">
        <v>51</v>
      </c>
      <c r="AO10" s="51">
        <f>AK201</f>
        <v>73201.468138275712</v>
      </c>
      <c r="AP10" s="79">
        <f t="shared" si="1"/>
        <v>39369506400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5.110549175938596E-3</v>
      </c>
      <c r="AZ10" s="9"/>
      <c r="BA10" s="94">
        <f>AS164</f>
        <v>2100000</v>
      </c>
      <c r="BB10" s="95" t="s">
        <v>51</v>
      </c>
      <c r="BC10" s="51">
        <f>AY201</f>
        <v>73201.468138275712</v>
      </c>
      <c r="BD10" s="79">
        <f t="shared" si="2"/>
        <v>39369506400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5.110549175938596E-3</v>
      </c>
      <c r="BN10" s="9"/>
      <c r="BO10" s="94">
        <f>BG164</f>
        <v>2100000</v>
      </c>
      <c r="BP10" s="95" t="s">
        <v>51</v>
      </c>
      <c r="BQ10" s="51">
        <f>BM201</f>
        <v>73201.468138275712</v>
      </c>
      <c r="BR10" s="79">
        <f t="shared" si="3"/>
        <v>39369506400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7.4999999999999997E-2</v>
      </c>
      <c r="F11" s="4"/>
      <c r="G11" s="82" t="s">
        <v>72</v>
      </c>
      <c r="H11" s="80" t="s">
        <v>50</v>
      </c>
      <c r="I11" s="99">
        <f>I125</f>
        <v>6.1054917593859705E-2</v>
      </c>
      <c r="J11" s="9"/>
      <c r="K11" s="94">
        <f>C164</f>
        <v>2100000</v>
      </c>
      <c r="L11" s="96" t="s">
        <v>52</v>
      </c>
      <c r="M11" s="51">
        <f>I202</f>
        <v>366007.34069137857</v>
      </c>
      <c r="N11" s="79">
        <f t="shared" si="4"/>
        <v>196847532000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6.1054917593859705E-2</v>
      </c>
      <c r="X11" s="9"/>
      <c r="Y11" s="94">
        <f>Q164</f>
        <v>2100000</v>
      </c>
      <c r="Z11" s="96" t="s">
        <v>52</v>
      </c>
      <c r="AA11" s="51">
        <f>W202</f>
        <v>366007.34069137857</v>
      </c>
      <c r="AB11" s="79">
        <f t="shared" si="0"/>
        <v>196847532000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6.1054917593859705E-2</v>
      </c>
      <c r="AL11" s="9"/>
      <c r="AM11" s="94">
        <f>AE164</f>
        <v>2100000</v>
      </c>
      <c r="AN11" s="96" t="s">
        <v>52</v>
      </c>
      <c r="AO11" s="51">
        <f>AK202</f>
        <v>366007.34069137857</v>
      </c>
      <c r="AP11" s="79">
        <f t="shared" si="1"/>
        <v>196847532000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6.1054917593859705E-2</v>
      </c>
      <c r="AZ11" s="9"/>
      <c r="BA11" s="94">
        <f>AS164</f>
        <v>2100000</v>
      </c>
      <c r="BB11" s="96" t="s">
        <v>52</v>
      </c>
      <c r="BC11" s="51">
        <f>AY202</f>
        <v>366007.34069137857</v>
      </c>
      <c r="BD11" s="79">
        <f t="shared" si="2"/>
        <v>196847532000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6.1054917593859705E-2</v>
      </c>
      <c r="BN11" s="9"/>
      <c r="BO11" s="94">
        <f>BG164</f>
        <v>2100000</v>
      </c>
      <c r="BP11" s="96" t="s">
        <v>52</v>
      </c>
      <c r="BQ11" s="51">
        <f>BM202</f>
        <v>366007.34069137857</v>
      </c>
      <c r="BR11" s="79">
        <f t="shared" si="3"/>
        <v>196847532000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2</v>
      </c>
      <c r="F12" s="4"/>
      <c r="G12" s="91" t="s">
        <v>49</v>
      </c>
      <c r="H12" s="92" t="s">
        <v>50</v>
      </c>
      <c r="I12" s="49">
        <f>I138</f>
        <v>0.13943136788242994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0.13943136788242994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0.13943136788242994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0.13943136788242994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0.13943136788242994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140000</v>
      </c>
      <c r="F16" s="22">
        <f t="shared" ref="F16:N16" si="5">(E16 * $E$6) + E16</f>
        <v>196000</v>
      </c>
      <c r="G16" s="22">
        <f t="shared" si="5"/>
        <v>274400</v>
      </c>
      <c r="H16" s="22">
        <f t="shared" si="5"/>
        <v>384160</v>
      </c>
      <c r="I16" s="22">
        <f t="shared" si="5"/>
        <v>537824</v>
      </c>
      <c r="J16" s="22">
        <f t="shared" si="5"/>
        <v>752953.6</v>
      </c>
      <c r="K16" s="22">
        <f t="shared" si="5"/>
        <v>1054135.04</v>
      </c>
      <c r="L16" s="22">
        <f t="shared" si="5"/>
        <v>1475789.0560000001</v>
      </c>
      <c r="M16" s="22">
        <f t="shared" si="5"/>
        <v>2066104.6784000001</v>
      </c>
      <c r="N16" s="22">
        <f t="shared" si="5"/>
        <v>2892546.5497600003</v>
      </c>
      <c r="P16" s="172" t="s">
        <v>20</v>
      </c>
      <c r="Q16" s="172" t="s">
        <v>42</v>
      </c>
      <c r="R16" s="20" t="s">
        <v>60</v>
      </c>
      <c r="S16" s="22">
        <f>($E$4 * $E$6) + $E$4</f>
        <v>140000</v>
      </c>
      <c r="T16" s="22">
        <f t="shared" ref="T16:AB16" si="6">(S16 * $E$6) + S16</f>
        <v>196000</v>
      </c>
      <c r="U16" s="22">
        <f t="shared" si="6"/>
        <v>274400</v>
      </c>
      <c r="V16" s="22">
        <f t="shared" si="6"/>
        <v>384160</v>
      </c>
      <c r="W16" s="22">
        <f t="shared" si="6"/>
        <v>537824</v>
      </c>
      <c r="X16" s="22">
        <f t="shared" si="6"/>
        <v>752953.6</v>
      </c>
      <c r="Y16" s="22">
        <f t="shared" si="6"/>
        <v>1054135.04</v>
      </c>
      <c r="Z16" s="22">
        <f t="shared" si="6"/>
        <v>1475789.0560000001</v>
      </c>
      <c r="AA16" s="22">
        <f t="shared" si="6"/>
        <v>2066104.6784000001</v>
      </c>
      <c r="AB16" s="22">
        <f t="shared" si="6"/>
        <v>2892546.5497600003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140000</v>
      </c>
      <c r="AH16" s="22">
        <f t="shared" ref="AH16:AP16" si="7">(AG16 * $E$6) + AG16</f>
        <v>196000</v>
      </c>
      <c r="AI16" s="22">
        <f t="shared" si="7"/>
        <v>274400</v>
      </c>
      <c r="AJ16" s="22">
        <f t="shared" si="7"/>
        <v>384160</v>
      </c>
      <c r="AK16" s="22">
        <f t="shared" si="7"/>
        <v>537824</v>
      </c>
      <c r="AL16" s="22">
        <f t="shared" si="7"/>
        <v>752953.6</v>
      </c>
      <c r="AM16" s="22">
        <f t="shared" si="7"/>
        <v>1054135.04</v>
      </c>
      <c r="AN16" s="22">
        <f t="shared" si="7"/>
        <v>1475789.0560000001</v>
      </c>
      <c r="AO16" s="22">
        <f t="shared" si="7"/>
        <v>2066104.6784000001</v>
      </c>
      <c r="AP16" s="22">
        <f t="shared" si="7"/>
        <v>2892546.5497600003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140000</v>
      </c>
      <c r="AV16" s="22">
        <f t="shared" ref="AV16:BD16" si="8">(AU16 * $E$6) + AU16</f>
        <v>196000</v>
      </c>
      <c r="AW16" s="22">
        <f t="shared" si="8"/>
        <v>274400</v>
      </c>
      <c r="AX16" s="22">
        <f t="shared" si="8"/>
        <v>384160</v>
      </c>
      <c r="AY16" s="22">
        <f t="shared" si="8"/>
        <v>537824</v>
      </c>
      <c r="AZ16" s="22">
        <f t="shared" si="8"/>
        <v>752953.6</v>
      </c>
      <c r="BA16" s="22">
        <f t="shared" si="8"/>
        <v>1054135.04</v>
      </c>
      <c r="BB16" s="22">
        <f t="shared" si="8"/>
        <v>1475789.0560000001</v>
      </c>
      <c r="BC16" s="22">
        <f t="shared" si="8"/>
        <v>2066104.6784000001</v>
      </c>
      <c r="BD16" s="22">
        <f t="shared" si="8"/>
        <v>2892546.5497600003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140000</v>
      </c>
      <c r="BJ16" s="22">
        <f t="shared" ref="BJ16:BR16" si="9">(BI16 * $E$6) + BI16</f>
        <v>196000</v>
      </c>
      <c r="BK16" s="22">
        <f t="shared" si="9"/>
        <v>274400</v>
      </c>
      <c r="BL16" s="22">
        <f t="shared" si="9"/>
        <v>384160</v>
      </c>
      <c r="BM16" s="22">
        <f t="shared" si="9"/>
        <v>537824</v>
      </c>
      <c r="BN16" s="22">
        <f t="shared" si="9"/>
        <v>752953.6</v>
      </c>
      <c r="BO16" s="22">
        <f t="shared" si="9"/>
        <v>1054135.04</v>
      </c>
      <c r="BP16" s="22">
        <f t="shared" si="9"/>
        <v>1475789.0560000001</v>
      </c>
      <c r="BQ16" s="22">
        <f t="shared" si="9"/>
        <v>2066104.6784000001</v>
      </c>
      <c r="BR16" s="22">
        <f t="shared" si="9"/>
        <v>2892546.5497600003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2940000000000</v>
      </c>
      <c r="F17" s="26">
        <f t="shared" ref="F17:N17" si="10">F16*21000000</f>
        <v>4116000000000</v>
      </c>
      <c r="G17" s="26">
        <f t="shared" si="10"/>
        <v>5762400000000</v>
      </c>
      <c r="H17" s="26">
        <f t="shared" si="10"/>
        <v>8067360000000</v>
      </c>
      <c r="I17" s="26">
        <f t="shared" si="10"/>
        <v>11294304000000</v>
      </c>
      <c r="J17" s="26">
        <f t="shared" si="10"/>
        <v>15812025600000</v>
      </c>
      <c r="K17" s="26">
        <f t="shared" si="10"/>
        <v>22136835840000</v>
      </c>
      <c r="L17" s="26">
        <f t="shared" si="10"/>
        <v>30991570176000.004</v>
      </c>
      <c r="M17" s="26">
        <f t="shared" si="10"/>
        <v>43388198246400</v>
      </c>
      <c r="N17" s="26">
        <f t="shared" si="10"/>
        <v>60743477544960.008</v>
      </c>
      <c r="P17" s="164"/>
      <c r="Q17" s="164"/>
      <c r="R17" s="20" t="s">
        <v>61</v>
      </c>
      <c r="S17" s="26">
        <f>S16*21000000</f>
        <v>2940000000000</v>
      </c>
      <c r="T17" s="26">
        <f t="shared" ref="T17:AB17" si="11">T16*21000000</f>
        <v>4116000000000</v>
      </c>
      <c r="U17" s="26">
        <f t="shared" si="11"/>
        <v>5762400000000</v>
      </c>
      <c r="V17" s="26">
        <f t="shared" si="11"/>
        <v>8067360000000</v>
      </c>
      <c r="W17" s="26">
        <f t="shared" si="11"/>
        <v>11294304000000</v>
      </c>
      <c r="X17" s="26">
        <f t="shared" si="11"/>
        <v>15812025600000</v>
      </c>
      <c r="Y17" s="26">
        <f t="shared" si="11"/>
        <v>22136835840000</v>
      </c>
      <c r="Z17" s="26">
        <f t="shared" si="11"/>
        <v>30991570176000.004</v>
      </c>
      <c r="AA17" s="26">
        <f t="shared" si="11"/>
        <v>43388198246400</v>
      </c>
      <c r="AB17" s="26">
        <f t="shared" si="11"/>
        <v>60743477544960.008</v>
      </c>
      <c r="AC17" s="5"/>
      <c r="AD17" s="164"/>
      <c r="AE17" s="164"/>
      <c r="AF17" s="20" t="s">
        <v>61</v>
      </c>
      <c r="AG17" s="26">
        <f>AG16*21000000</f>
        <v>2940000000000</v>
      </c>
      <c r="AH17" s="26">
        <f t="shared" ref="AH17:AP17" si="12">AH16*21000000</f>
        <v>4116000000000</v>
      </c>
      <c r="AI17" s="26">
        <f t="shared" si="12"/>
        <v>5762400000000</v>
      </c>
      <c r="AJ17" s="26">
        <f t="shared" si="12"/>
        <v>8067360000000</v>
      </c>
      <c r="AK17" s="26">
        <f t="shared" si="12"/>
        <v>11294304000000</v>
      </c>
      <c r="AL17" s="26">
        <f t="shared" si="12"/>
        <v>15812025600000</v>
      </c>
      <c r="AM17" s="26">
        <f t="shared" si="12"/>
        <v>22136835840000</v>
      </c>
      <c r="AN17" s="26">
        <f t="shared" si="12"/>
        <v>30991570176000.004</v>
      </c>
      <c r="AO17" s="26">
        <f t="shared" si="12"/>
        <v>43388198246400</v>
      </c>
      <c r="AP17" s="26">
        <f t="shared" si="12"/>
        <v>60743477544960.008</v>
      </c>
      <c r="AQ17" s="5"/>
      <c r="AR17" s="164"/>
      <c r="AS17" s="164"/>
      <c r="AT17" s="20" t="s">
        <v>61</v>
      </c>
      <c r="AU17" s="26">
        <f>AU16*21000000</f>
        <v>2940000000000</v>
      </c>
      <c r="AV17" s="26">
        <f t="shared" ref="AV17:BD17" si="13">AV16*21000000</f>
        <v>4116000000000</v>
      </c>
      <c r="AW17" s="26">
        <f t="shared" si="13"/>
        <v>5762400000000</v>
      </c>
      <c r="AX17" s="26">
        <f t="shared" si="13"/>
        <v>8067360000000</v>
      </c>
      <c r="AY17" s="26">
        <f t="shared" si="13"/>
        <v>11294304000000</v>
      </c>
      <c r="AZ17" s="26">
        <f t="shared" si="13"/>
        <v>15812025600000</v>
      </c>
      <c r="BA17" s="26">
        <f t="shared" si="13"/>
        <v>22136835840000</v>
      </c>
      <c r="BB17" s="26">
        <f t="shared" si="13"/>
        <v>30991570176000.004</v>
      </c>
      <c r="BC17" s="26">
        <f t="shared" si="13"/>
        <v>43388198246400</v>
      </c>
      <c r="BD17" s="26">
        <f t="shared" si="13"/>
        <v>60743477544960.008</v>
      </c>
      <c r="BE17" s="5"/>
      <c r="BF17" s="164"/>
      <c r="BG17" s="164"/>
      <c r="BH17" s="20" t="s">
        <v>61</v>
      </c>
      <c r="BI17" s="26">
        <f>BI16*21000000</f>
        <v>2940000000000</v>
      </c>
      <c r="BJ17" s="26">
        <f t="shared" ref="BJ17:BR17" si="14">BJ16*21000000</f>
        <v>4116000000000</v>
      </c>
      <c r="BK17" s="26">
        <f t="shared" si="14"/>
        <v>5762400000000</v>
      </c>
      <c r="BL17" s="26">
        <f t="shared" si="14"/>
        <v>8067360000000</v>
      </c>
      <c r="BM17" s="26">
        <f t="shared" si="14"/>
        <v>11294304000000</v>
      </c>
      <c r="BN17" s="26">
        <f t="shared" si="14"/>
        <v>15812025600000</v>
      </c>
      <c r="BO17" s="26">
        <f t="shared" si="14"/>
        <v>22136835840000</v>
      </c>
      <c r="BP17" s="26">
        <f t="shared" si="14"/>
        <v>30991570176000.004</v>
      </c>
      <c r="BQ17" s="26">
        <f t="shared" si="14"/>
        <v>43388198246400</v>
      </c>
      <c r="BR17" s="26">
        <f t="shared" si="14"/>
        <v>60743477544960.008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0.2857142857142857</v>
      </c>
      <c r="F18" s="27">
        <f t="shared" ref="F18:N18" si="15">(F16-$E4)/F16</f>
        <v>0.48979591836734693</v>
      </c>
      <c r="G18" s="27">
        <f t="shared" si="15"/>
        <v>0.63556851311953355</v>
      </c>
      <c r="H18" s="27">
        <f t="shared" si="15"/>
        <v>0.73969179508538108</v>
      </c>
      <c r="I18" s="27">
        <f t="shared" si="15"/>
        <v>0.81406556791812934</v>
      </c>
      <c r="J18" s="27">
        <f t="shared" si="15"/>
        <v>0.86718969137009239</v>
      </c>
      <c r="K18" s="27">
        <f t="shared" si="15"/>
        <v>0.90513549383578029</v>
      </c>
      <c r="L18" s="27">
        <f t="shared" si="15"/>
        <v>0.93223963845412883</v>
      </c>
      <c r="M18" s="27">
        <f t="shared" si="15"/>
        <v>0.95159974175294915</v>
      </c>
      <c r="N18" s="27">
        <f t="shared" si="15"/>
        <v>0.96542838696639222</v>
      </c>
      <c r="P18" s="172" t="s">
        <v>16</v>
      </c>
      <c r="Q18" s="180" t="s">
        <v>41</v>
      </c>
      <c r="R18" s="20" t="s">
        <v>53</v>
      </c>
      <c r="S18" s="27">
        <f>(S16-$E4)/S16</f>
        <v>0.2857142857142857</v>
      </c>
      <c r="T18" s="27">
        <f t="shared" ref="T18:AB18" si="16">(T16-$E4)/T16</f>
        <v>0.48979591836734693</v>
      </c>
      <c r="U18" s="27">
        <f t="shared" si="16"/>
        <v>0.63556851311953355</v>
      </c>
      <c r="V18" s="27">
        <f t="shared" si="16"/>
        <v>0.73969179508538108</v>
      </c>
      <c r="W18" s="27">
        <f t="shared" si="16"/>
        <v>0.81406556791812934</v>
      </c>
      <c r="X18" s="27">
        <f t="shared" si="16"/>
        <v>0.86718969137009239</v>
      </c>
      <c r="Y18" s="27">
        <f t="shared" si="16"/>
        <v>0.90513549383578029</v>
      </c>
      <c r="Z18" s="27">
        <f t="shared" si="16"/>
        <v>0.93223963845412883</v>
      </c>
      <c r="AA18" s="27">
        <f t="shared" si="16"/>
        <v>0.95159974175294915</v>
      </c>
      <c r="AB18" s="27">
        <f t="shared" si="16"/>
        <v>0.96542838696639222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0.2857142857142857</v>
      </c>
      <c r="AH18" s="27">
        <f t="shared" ref="AH18:AP18" si="17">(AH16-$E4)/AH16</f>
        <v>0.48979591836734693</v>
      </c>
      <c r="AI18" s="27">
        <f t="shared" si="17"/>
        <v>0.63556851311953355</v>
      </c>
      <c r="AJ18" s="27">
        <f t="shared" si="17"/>
        <v>0.73969179508538108</v>
      </c>
      <c r="AK18" s="27">
        <f t="shared" si="17"/>
        <v>0.81406556791812934</v>
      </c>
      <c r="AL18" s="27">
        <f t="shared" si="17"/>
        <v>0.86718969137009239</v>
      </c>
      <c r="AM18" s="27">
        <f t="shared" si="17"/>
        <v>0.90513549383578029</v>
      </c>
      <c r="AN18" s="27">
        <f t="shared" si="17"/>
        <v>0.93223963845412883</v>
      </c>
      <c r="AO18" s="27">
        <f t="shared" si="17"/>
        <v>0.95159974175294915</v>
      </c>
      <c r="AP18" s="27">
        <f t="shared" si="17"/>
        <v>0.96542838696639222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0.2857142857142857</v>
      </c>
      <c r="AV18" s="27">
        <f t="shared" ref="AV18:BD18" si="18">(AV16-$E4)/AV16</f>
        <v>0.48979591836734693</v>
      </c>
      <c r="AW18" s="27">
        <f t="shared" si="18"/>
        <v>0.63556851311953355</v>
      </c>
      <c r="AX18" s="27">
        <f t="shared" si="18"/>
        <v>0.73969179508538108</v>
      </c>
      <c r="AY18" s="27">
        <f t="shared" si="18"/>
        <v>0.81406556791812934</v>
      </c>
      <c r="AZ18" s="27">
        <f t="shared" si="18"/>
        <v>0.86718969137009239</v>
      </c>
      <c r="BA18" s="27">
        <f t="shared" si="18"/>
        <v>0.90513549383578029</v>
      </c>
      <c r="BB18" s="27">
        <f t="shared" si="18"/>
        <v>0.93223963845412883</v>
      </c>
      <c r="BC18" s="27">
        <f t="shared" si="18"/>
        <v>0.95159974175294915</v>
      </c>
      <c r="BD18" s="27">
        <f t="shared" si="18"/>
        <v>0.96542838696639222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0.2857142857142857</v>
      </c>
      <c r="BJ18" s="27">
        <f t="shared" ref="BJ18:BR18" si="19">(BJ16-$E4)/BJ16</f>
        <v>0.48979591836734693</v>
      </c>
      <c r="BK18" s="27">
        <f t="shared" si="19"/>
        <v>0.63556851311953355</v>
      </c>
      <c r="BL18" s="27">
        <f t="shared" si="19"/>
        <v>0.73969179508538108</v>
      </c>
      <c r="BM18" s="27">
        <f t="shared" si="19"/>
        <v>0.81406556791812934</v>
      </c>
      <c r="BN18" s="27">
        <f t="shared" si="19"/>
        <v>0.86718969137009239</v>
      </c>
      <c r="BO18" s="27">
        <f t="shared" si="19"/>
        <v>0.90513549383578029</v>
      </c>
      <c r="BP18" s="27">
        <f t="shared" si="19"/>
        <v>0.93223963845412883</v>
      </c>
      <c r="BQ18" s="27">
        <f t="shared" si="19"/>
        <v>0.95159974175294915</v>
      </c>
      <c r="BR18" s="27">
        <f t="shared" si="19"/>
        <v>0.96542838696639222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0.7142857142857143</v>
      </c>
      <c r="F19" s="27">
        <f t="shared" ref="F19:N19" si="20">1-F18</f>
        <v>0.51020408163265307</v>
      </c>
      <c r="G19" s="27">
        <f t="shared" si="20"/>
        <v>0.36443148688046645</v>
      </c>
      <c r="H19" s="27">
        <f t="shared" si="20"/>
        <v>0.26030820491461892</v>
      </c>
      <c r="I19" s="27">
        <f t="shared" si="20"/>
        <v>0.18593443208187066</v>
      </c>
      <c r="J19" s="27">
        <f t="shared" si="20"/>
        <v>0.13281030862990761</v>
      </c>
      <c r="K19" s="27">
        <f t="shared" si="20"/>
        <v>9.4864506164219708E-2</v>
      </c>
      <c r="L19" s="27">
        <f t="shared" si="20"/>
        <v>6.7760361545871173E-2</v>
      </c>
      <c r="M19" s="27">
        <f t="shared" si="20"/>
        <v>4.8400258247050854E-2</v>
      </c>
      <c r="N19" s="27">
        <f t="shared" si="20"/>
        <v>3.4571613033607784E-2</v>
      </c>
      <c r="P19" s="173"/>
      <c r="Q19" s="181"/>
      <c r="R19" s="20" t="s">
        <v>54</v>
      </c>
      <c r="S19" s="27">
        <f>1-S18</f>
        <v>0.7142857142857143</v>
      </c>
      <c r="T19" s="27">
        <f t="shared" ref="T19:AB19" si="21">1-T18</f>
        <v>0.51020408163265307</v>
      </c>
      <c r="U19" s="27">
        <f t="shared" si="21"/>
        <v>0.36443148688046645</v>
      </c>
      <c r="V19" s="27">
        <f t="shared" si="21"/>
        <v>0.26030820491461892</v>
      </c>
      <c r="W19" s="27">
        <f t="shared" si="21"/>
        <v>0.18593443208187066</v>
      </c>
      <c r="X19" s="27">
        <f t="shared" si="21"/>
        <v>0.13281030862990761</v>
      </c>
      <c r="Y19" s="27">
        <f t="shared" si="21"/>
        <v>9.4864506164219708E-2</v>
      </c>
      <c r="Z19" s="27">
        <f t="shared" si="21"/>
        <v>6.7760361545871173E-2</v>
      </c>
      <c r="AA19" s="27">
        <f t="shared" si="21"/>
        <v>4.8400258247050854E-2</v>
      </c>
      <c r="AB19" s="27">
        <f t="shared" si="21"/>
        <v>3.4571613033607784E-2</v>
      </c>
      <c r="AC19" s="5"/>
      <c r="AD19" s="173"/>
      <c r="AE19" s="181"/>
      <c r="AF19" s="20" t="s">
        <v>54</v>
      </c>
      <c r="AG19" s="27">
        <f>1-AG18</f>
        <v>0.7142857142857143</v>
      </c>
      <c r="AH19" s="27">
        <f t="shared" ref="AH19:AP19" si="22">1-AH18</f>
        <v>0.51020408163265307</v>
      </c>
      <c r="AI19" s="27">
        <f t="shared" si="22"/>
        <v>0.36443148688046645</v>
      </c>
      <c r="AJ19" s="27">
        <f t="shared" si="22"/>
        <v>0.26030820491461892</v>
      </c>
      <c r="AK19" s="27">
        <f t="shared" si="22"/>
        <v>0.18593443208187066</v>
      </c>
      <c r="AL19" s="27">
        <f t="shared" si="22"/>
        <v>0.13281030862990761</v>
      </c>
      <c r="AM19" s="27">
        <f t="shared" si="22"/>
        <v>9.4864506164219708E-2</v>
      </c>
      <c r="AN19" s="27">
        <f t="shared" si="22"/>
        <v>6.7760361545871173E-2</v>
      </c>
      <c r="AO19" s="27">
        <f t="shared" si="22"/>
        <v>4.8400258247050854E-2</v>
      </c>
      <c r="AP19" s="27">
        <f t="shared" si="22"/>
        <v>3.4571613033607784E-2</v>
      </c>
      <c r="AQ19" s="5"/>
      <c r="AR19" s="173"/>
      <c r="AS19" s="181"/>
      <c r="AT19" s="20" t="s">
        <v>54</v>
      </c>
      <c r="AU19" s="27">
        <f>1-AU18</f>
        <v>0.7142857142857143</v>
      </c>
      <c r="AV19" s="27">
        <f t="shared" ref="AV19:BD19" si="23">1-AV18</f>
        <v>0.51020408163265307</v>
      </c>
      <c r="AW19" s="27">
        <f t="shared" si="23"/>
        <v>0.36443148688046645</v>
      </c>
      <c r="AX19" s="27">
        <f t="shared" si="23"/>
        <v>0.26030820491461892</v>
      </c>
      <c r="AY19" s="27">
        <f t="shared" si="23"/>
        <v>0.18593443208187066</v>
      </c>
      <c r="AZ19" s="27">
        <f t="shared" si="23"/>
        <v>0.13281030862990761</v>
      </c>
      <c r="BA19" s="27">
        <f t="shared" si="23"/>
        <v>9.4864506164219708E-2</v>
      </c>
      <c r="BB19" s="27">
        <f t="shared" si="23"/>
        <v>6.7760361545871173E-2</v>
      </c>
      <c r="BC19" s="27">
        <f t="shared" si="23"/>
        <v>4.8400258247050854E-2</v>
      </c>
      <c r="BD19" s="27">
        <f t="shared" si="23"/>
        <v>3.4571613033607784E-2</v>
      </c>
      <c r="BE19" s="5"/>
      <c r="BF19" s="173"/>
      <c r="BG19" s="181"/>
      <c r="BH19" s="20" t="s">
        <v>54</v>
      </c>
      <c r="BI19" s="27">
        <f>1-BI18</f>
        <v>0.7142857142857143</v>
      </c>
      <c r="BJ19" s="27">
        <f t="shared" ref="BJ19:BR19" si="24">1-BJ18</f>
        <v>0.51020408163265307</v>
      </c>
      <c r="BK19" s="27">
        <f t="shared" si="24"/>
        <v>0.36443148688046645</v>
      </c>
      <c r="BL19" s="27">
        <f t="shared" si="24"/>
        <v>0.26030820491461892</v>
      </c>
      <c r="BM19" s="27">
        <f t="shared" si="24"/>
        <v>0.18593443208187066</v>
      </c>
      <c r="BN19" s="27">
        <f t="shared" si="24"/>
        <v>0.13281030862990761</v>
      </c>
      <c r="BO19" s="27">
        <f t="shared" si="24"/>
        <v>9.4864506164219708E-2</v>
      </c>
      <c r="BP19" s="27">
        <f t="shared" si="24"/>
        <v>6.7760361545871173E-2</v>
      </c>
      <c r="BQ19" s="27">
        <f t="shared" si="24"/>
        <v>4.8400258247050854E-2</v>
      </c>
      <c r="BR19" s="27">
        <f t="shared" si="24"/>
        <v>3.4571613033607784E-2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0.2857142857142857</v>
      </c>
      <c r="F20" s="97">
        <f t="shared" ref="F20:N20" si="25">F18-E18</f>
        <v>0.20408163265306123</v>
      </c>
      <c r="G20" s="97">
        <f t="shared" si="25"/>
        <v>0.14577259475218662</v>
      </c>
      <c r="H20" s="97">
        <f t="shared" si="25"/>
        <v>0.10412328196584753</v>
      </c>
      <c r="I20" s="97">
        <f t="shared" si="25"/>
        <v>7.4373772832748264E-2</v>
      </c>
      <c r="J20" s="97">
        <f t="shared" si="25"/>
        <v>5.3124123451963046E-2</v>
      </c>
      <c r="K20" s="97">
        <f t="shared" si="25"/>
        <v>3.7945802465687906E-2</v>
      </c>
      <c r="L20" s="97">
        <f t="shared" si="25"/>
        <v>2.7104144618348536E-2</v>
      </c>
      <c r="M20" s="97">
        <f t="shared" si="25"/>
        <v>1.9360103298820319E-2</v>
      </c>
      <c r="N20" s="97">
        <f t="shared" si="25"/>
        <v>1.3828645213443069E-2</v>
      </c>
      <c r="P20" s="173"/>
      <c r="Q20" s="181"/>
      <c r="R20" s="20" t="s">
        <v>55</v>
      </c>
      <c r="S20" s="97">
        <f>S18</f>
        <v>0.2857142857142857</v>
      </c>
      <c r="T20" s="97">
        <f t="shared" ref="T20:AB20" si="26">T18-S18</f>
        <v>0.20408163265306123</v>
      </c>
      <c r="U20" s="97">
        <f t="shared" si="26"/>
        <v>0.14577259475218662</v>
      </c>
      <c r="V20" s="97">
        <f t="shared" si="26"/>
        <v>0.10412328196584753</v>
      </c>
      <c r="W20" s="97">
        <f t="shared" si="26"/>
        <v>7.4373772832748264E-2</v>
      </c>
      <c r="X20" s="97">
        <f t="shared" si="26"/>
        <v>5.3124123451963046E-2</v>
      </c>
      <c r="Y20" s="97">
        <f t="shared" si="26"/>
        <v>3.7945802465687906E-2</v>
      </c>
      <c r="Z20" s="97">
        <f t="shared" si="26"/>
        <v>2.7104144618348536E-2</v>
      </c>
      <c r="AA20" s="97">
        <f t="shared" si="26"/>
        <v>1.9360103298820319E-2</v>
      </c>
      <c r="AB20" s="97">
        <f t="shared" si="26"/>
        <v>1.3828645213443069E-2</v>
      </c>
      <c r="AC20" s="5"/>
      <c r="AD20" s="173"/>
      <c r="AE20" s="181"/>
      <c r="AF20" s="20" t="s">
        <v>55</v>
      </c>
      <c r="AG20" s="97">
        <f>AG18</f>
        <v>0.2857142857142857</v>
      </c>
      <c r="AH20" s="97">
        <f t="shared" ref="AH20:AP20" si="27">AH18-AG18</f>
        <v>0.20408163265306123</v>
      </c>
      <c r="AI20" s="97">
        <f t="shared" si="27"/>
        <v>0.14577259475218662</v>
      </c>
      <c r="AJ20" s="97">
        <f t="shared" si="27"/>
        <v>0.10412328196584753</v>
      </c>
      <c r="AK20" s="97">
        <f t="shared" si="27"/>
        <v>7.4373772832748264E-2</v>
      </c>
      <c r="AL20" s="97">
        <f t="shared" si="27"/>
        <v>5.3124123451963046E-2</v>
      </c>
      <c r="AM20" s="97">
        <f t="shared" si="27"/>
        <v>3.7945802465687906E-2</v>
      </c>
      <c r="AN20" s="97">
        <f t="shared" si="27"/>
        <v>2.7104144618348536E-2</v>
      </c>
      <c r="AO20" s="97">
        <f t="shared" si="27"/>
        <v>1.9360103298820319E-2</v>
      </c>
      <c r="AP20" s="97">
        <f t="shared" si="27"/>
        <v>1.3828645213443069E-2</v>
      </c>
      <c r="AQ20" s="5"/>
      <c r="AR20" s="173"/>
      <c r="AS20" s="181"/>
      <c r="AT20" s="20" t="s">
        <v>55</v>
      </c>
      <c r="AU20" s="97">
        <f>AU18</f>
        <v>0.2857142857142857</v>
      </c>
      <c r="AV20" s="97">
        <f t="shared" ref="AV20:BD20" si="28">AV18-AU18</f>
        <v>0.20408163265306123</v>
      </c>
      <c r="AW20" s="97">
        <f t="shared" si="28"/>
        <v>0.14577259475218662</v>
      </c>
      <c r="AX20" s="97">
        <f t="shared" si="28"/>
        <v>0.10412328196584753</v>
      </c>
      <c r="AY20" s="97">
        <f t="shared" si="28"/>
        <v>7.4373772832748264E-2</v>
      </c>
      <c r="AZ20" s="97">
        <f t="shared" si="28"/>
        <v>5.3124123451963046E-2</v>
      </c>
      <c r="BA20" s="97">
        <f t="shared" si="28"/>
        <v>3.7945802465687906E-2</v>
      </c>
      <c r="BB20" s="97">
        <f t="shared" si="28"/>
        <v>2.7104144618348536E-2</v>
      </c>
      <c r="BC20" s="97">
        <f t="shared" si="28"/>
        <v>1.9360103298820319E-2</v>
      </c>
      <c r="BD20" s="97">
        <f t="shared" si="28"/>
        <v>1.3828645213443069E-2</v>
      </c>
      <c r="BE20" s="5"/>
      <c r="BF20" s="173"/>
      <c r="BG20" s="181"/>
      <c r="BH20" s="20" t="s">
        <v>55</v>
      </c>
      <c r="BI20" s="97">
        <f>BI18</f>
        <v>0.2857142857142857</v>
      </c>
      <c r="BJ20" s="97">
        <f t="shared" ref="BJ20:BR20" si="29">BJ18-BI18</f>
        <v>0.20408163265306123</v>
      </c>
      <c r="BK20" s="97">
        <f t="shared" si="29"/>
        <v>0.14577259475218662</v>
      </c>
      <c r="BL20" s="97">
        <f t="shared" si="29"/>
        <v>0.10412328196584753</v>
      </c>
      <c r="BM20" s="97">
        <f t="shared" si="29"/>
        <v>7.4373772832748264E-2</v>
      </c>
      <c r="BN20" s="97">
        <f t="shared" si="29"/>
        <v>5.3124123451963046E-2</v>
      </c>
      <c r="BO20" s="97">
        <f t="shared" si="29"/>
        <v>3.7945802465687906E-2</v>
      </c>
      <c r="BP20" s="97">
        <f t="shared" si="29"/>
        <v>2.7104144618348536E-2</v>
      </c>
      <c r="BQ20" s="97">
        <f t="shared" si="29"/>
        <v>1.9360103298820319E-2</v>
      </c>
      <c r="BR20" s="97">
        <f t="shared" si="29"/>
        <v>1.3828645213443069E-2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0.16281311358362588</v>
      </c>
      <c r="J21" s="27"/>
      <c r="K21" s="27"/>
      <c r="L21" s="27"/>
      <c r="M21" s="27"/>
      <c r="N21" s="97">
        <f>SUM(E20:N20)/10</f>
        <v>9.6542838696639224E-2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0.16281311358362588</v>
      </c>
      <c r="X21" s="27"/>
      <c r="Y21" s="27"/>
      <c r="Z21" s="27"/>
      <c r="AA21" s="27"/>
      <c r="AB21" s="97">
        <f>SUM(S20:AB20)/10</f>
        <v>9.6542838696639224E-2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0.16281311358362588</v>
      </c>
      <c r="AL21" s="27"/>
      <c r="AM21" s="27"/>
      <c r="AN21" s="27"/>
      <c r="AO21" s="27"/>
      <c r="AP21" s="97">
        <f>SUM(AG20:AP20)/10</f>
        <v>9.6542838696639224E-2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0.16281311358362588</v>
      </c>
      <c r="AZ21" s="27"/>
      <c r="BA21" s="27"/>
      <c r="BB21" s="27"/>
      <c r="BC21" s="27"/>
      <c r="BD21" s="97">
        <f>SUM(AU20:BD20)/10</f>
        <v>9.6542838696639224E-2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0.16281311358362588</v>
      </c>
      <c r="BN21" s="27"/>
      <c r="BO21" s="27"/>
      <c r="BP21" s="27"/>
      <c r="BQ21" s="27"/>
      <c r="BR21" s="97">
        <f>SUM(BI20:BR20)/10</f>
        <v>9.6542838696639224E-2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0.5714285714285714</v>
      </c>
      <c r="F22" s="97">
        <f t="shared" ref="F22:N22" si="30">$E$12*F20</f>
        <v>0.40816326530612246</v>
      </c>
      <c r="G22" s="97">
        <f t="shared" si="30"/>
        <v>0.29154518950437325</v>
      </c>
      <c r="H22" s="97">
        <f t="shared" si="30"/>
        <v>0.20824656393169505</v>
      </c>
      <c r="I22" s="97">
        <f t="shared" si="30"/>
        <v>0.14874754566549653</v>
      </c>
      <c r="J22" s="97">
        <f t="shared" si="30"/>
        <v>0.10624824690392609</v>
      </c>
      <c r="K22" s="97">
        <f t="shared" si="30"/>
        <v>7.5891604931375811E-2</v>
      </c>
      <c r="L22" s="97">
        <f t="shared" si="30"/>
        <v>5.4208289236697071E-2</v>
      </c>
      <c r="M22" s="97">
        <f t="shared" si="30"/>
        <v>3.8720206597640638E-2</v>
      </c>
      <c r="N22" s="97">
        <f t="shared" si="30"/>
        <v>2.7657290426886139E-2</v>
      </c>
      <c r="P22" s="173"/>
      <c r="Q22" s="181"/>
      <c r="R22" s="20" t="s">
        <v>81</v>
      </c>
      <c r="S22" s="97">
        <f>$E$12*S20</f>
        <v>0.5714285714285714</v>
      </c>
      <c r="T22" s="97">
        <f t="shared" ref="T22:AB22" si="31">$E$12*T20</f>
        <v>0.40816326530612246</v>
      </c>
      <c r="U22" s="97">
        <f t="shared" si="31"/>
        <v>0.29154518950437325</v>
      </c>
      <c r="V22" s="97">
        <f t="shared" si="31"/>
        <v>0.20824656393169505</v>
      </c>
      <c r="W22" s="97">
        <f t="shared" si="31"/>
        <v>0.14874754566549653</v>
      </c>
      <c r="X22" s="97">
        <f t="shared" si="31"/>
        <v>0.10624824690392609</v>
      </c>
      <c r="Y22" s="97">
        <f t="shared" si="31"/>
        <v>7.5891604931375811E-2</v>
      </c>
      <c r="Z22" s="97">
        <f t="shared" si="31"/>
        <v>5.4208289236697071E-2</v>
      </c>
      <c r="AA22" s="97">
        <f t="shared" si="31"/>
        <v>3.8720206597640638E-2</v>
      </c>
      <c r="AB22" s="97">
        <f t="shared" si="31"/>
        <v>2.7657290426886139E-2</v>
      </c>
      <c r="AC22" s="5"/>
      <c r="AD22" s="173"/>
      <c r="AE22" s="181"/>
      <c r="AF22" s="20" t="s">
        <v>81</v>
      </c>
      <c r="AG22" s="97">
        <f>$E$12*AG20</f>
        <v>0.5714285714285714</v>
      </c>
      <c r="AH22" s="97">
        <f t="shared" ref="AH22:AP22" si="32">$E$12*AH20</f>
        <v>0.40816326530612246</v>
      </c>
      <c r="AI22" s="97">
        <f t="shared" si="32"/>
        <v>0.29154518950437325</v>
      </c>
      <c r="AJ22" s="97">
        <f t="shared" si="32"/>
        <v>0.20824656393169505</v>
      </c>
      <c r="AK22" s="97">
        <f t="shared" si="32"/>
        <v>0.14874754566549653</v>
      </c>
      <c r="AL22" s="97">
        <f t="shared" si="32"/>
        <v>0.10624824690392609</v>
      </c>
      <c r="AM22" s="97">
        <f t="shared" si="32"/>
        <v>7.5891604931375811E-2</v>
      </c>
      <c r="AN22" s="97">
        <f t="shared" si="32"/>
        <v>5.4208289236697071E-2</v>
      </c>
      <c r="AO22" s="97">
        <f t="shared" si="32"/>
        <v>3.8720206597640638E-2</v>
      </c>
      <c r="AP22" s="97">
        <f t="shared" si="32"/>
        <v>2.7657290426886139E-2</v>
      </c>
      <c r="AQ22" s="5"/>
      <c r="AR22" s="173"/>
      <c r="AS22" s="181"/>
      <c r="AT22" s="20" t="s">
        <v>81</v>
      </c>
      <c r="AU22" s="97">
        <f>$E$12*AU20</f>
        <v>0.5714285714285714</v>
      </c>
      <c r="AV22" s="97">
        <f t="shared" ref="AV22:BD22" si="33">$E$12*AV20</f>
        <v>0.40816326530612246</v>
      </c>
      <c r="AW22" s="97">
        <f t="shared" si="33"/>
        <v>0.29154518950437325</v>
      </c>
      <c r="AX22" s="97">
        <f t="shared" si="33"/>
        <v>0.20824656393169505</v>
      </c>
      <c r="AY22" s="97">
        <f t="shared" si="33"/>
        <v>0.14874754566549653</v>
      </c>
      <c r="AZ22" s="97">
        <f t="shared" si="33"/>
        <v>0.10624824690392609</v>
      </c>
      <c r="BA22" s="97">
        <f t="shared" si="33"/>
        <v>7.5891604931375811E-2</v>
      </c>
      <c r="BB22" s="97">
        <f t="shared" si="33"/>
        <v>5.4208289236697071E-2</v>
      </c>
      <c r="BC22" s="97">
        <f t="shared" si="33"/>
        <v>3.8720206597640638E-2</v>
      </c>
      <c r="BD22" s="97">
        <f t="shared" si="33"/>
        <v>2.7657290426886139E-2</v>
      </c>
      <c r="BE22" s="5"/>
      <c r="BF22" s="173"/>
      <c r="BG22" s="181"/>
      <c r="BH22" s="20" t="s">
        <v>81</v>
      </c>
      <c r="BI22" s="97">
        <f>$E$12*BI20</f>
        <v>0.5714285714285714</v>
      </c>
      <c r="BJ22" s="97">
        <f t="shared" ref="BJ22:BR22" si="34">$E$12*BJ20</f>
        <v>0.40816326530612246</v>
      </c>
      <c r="BK22" s="97">
        <f t="shared" si="34"/>
        <v>0.29154518950437325</v>
      </c>
      <c r="BL22" s="97">
        <f t="shared" si="34"/>
        <v>0.20824656393169505</v>
      </c>
      <c r="BM22" s="97">
        <f t="shared" si="34"/>
        <v>0.14874754566549653</v>
      </c>
      <c r="BN22" s="97">
        <f t="shared" si="34"/>
        <v>0.10624824690392609</v>
      </c>
      <c r="BO22" s="97">
        <f t="shared" si="34"/>
        <v>7.5891604931375811E-2</v>
      </c>
      <c r="BP22" s="97">
        <f t="shared" si="34"/>
        <v>5.4208289236697071E-2</v>
      </c>
      <c r="BQ22" s="97">
        <f t="shared" si="34"/>
        <v>3.8720206597640638E-2</v>
      </c>
      <c r="BR22" s="97">
        <f t="shared" si="34"/>
        <v>2.7657290426886139E-2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0.32562622716725176</v>
      </c>
      <c r="J23" s="27"/>
      <c r="K23" s="27"/>
      <c r="L23" s="27"/>
      <c r="M23" s="27"/>
      <c r="N23" s="97">
        <f>SUM(E22:N22)/10</f>
        <v>0.19308567739327845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0.32562622716725176</v>
      </c>
      <c r="X23" s="27"/>
      <c r="Y23" s="27"/>
      <c r="Z23" s="27"/>
      <c r="AA23" s="27"/>
      <c r="AB23" s="97">
        <f>SUM(S22:AB22)/10</f>
        <v>0.19308567739327845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0.32562622716725176</v>
      </c>
      <c r="AL23" s="27"/>
      <c r="AM23" s="27"/>
      <c r="AN23" s="27"/>
      <c r="AO23" s="27"/>
      <c r="AP23" s="97">
        <f>SUM(AG22:AP22)/10</f>
        <v>0.19308567739327845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0.32562622716725176</v>
      </c>
      <c r="AZ23" s="27"/>
      <c r="BA23" s="27"/>
      <c r="BB23" s="27"/>
      <c r="BC23" s="27"/>
      <c r="BD23" s="97">
        <f>SUM(AU22:BD22)/10</f>
        <v>0.19308567739327845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0.32562622716725176</v>
      </c>
      <c r="BN23" s="27"/>
      <c r="BO23" s="27"/>
      <c r="BP23" s="27"/>
      <c r="BQ23" s="27"/>
      <c r="BR23" s="97">
        <f>SUM(BI22:BR22)/10</f>
        <v>0.19308567739327845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0.8571428571428571</v>
      </c>
      <c r="F24" s="18">
        <f t="shared" ref="F24:N24" si="35">F20+F22</f>
        <v>0.61224489795918369</v>
      </c>
      <c r="G24" s="18">
        <f t="shared" si="35"/>
        <v>0.43731778425655987</v>
      </c>
      <c r="H24" s="18">
        <f t="shared" si="35"/>
        <v>0.31236984589754258</v>
      </c>
      <c r="I24" s="18">
        <f t="shared" si="35"/>
        <v>0.22312131849824479</v>
      </c>
      <c r="J24" s="18">
        <f t="shared" si="35"/>
        <v>0.15937237035588914</v>
      </c>
      <c r="K24" s="18">
        <f t="shared" si="35"/>
        <v>0.11383740739706372</v>
      </c>
      <c r="L24" s="18">
        <f t="shared" si="35"/>
        <v>8.1312433855045607E-2</v>
      </c>
      <c r="M24" s="18">
        <f t="shared" si="35"/>
        <v>5.8080309896460958E-2</v>
      </c>
      <c r="N24" s="18">
        <f t="shared" si="35"/>
        <v>4.1485935640329208E-2</v>
      </c>
      <c r="P24" s="173"/>
      <c r="Q24" s="181"/>
      <c r="R24" s="16" t="s">
        <v>83</v>
      </c>
      <c r="S24" s="18">
        <f>S20+S22</f>
        <v>0.8571428571428571</v>
      </c>
      <c r="T24" s="18">
        <f t="shared" ref="T24:AB24" si="36">T20+T22</f>
        <v>0.61224489795918369</v>
      </c>
      <c r="U24" s="18">
        <f t="shared" si="36"/>
        <v>0.43731778425655987</v>
      </c>
      <c r="V24" s="18">
        <f t="shared" si="36"/>
        <v>0.31236984589754258</v>
      </c>
      <c r="W24" s="18">
        <f t="shared" si="36"/>
        <v>0.22312131849824479</v>
      </c>
      <c r="X24" s="18">
        <f t="shared" si="36"/>
        <v>0.15937237035588914</v>
      </c>
      <c r="Y24" s="18">
        <f t="shared" si="36"/>
        <v>0.11383740739706372</v>
      </c>
      <c r="Z24" s="18">
        <f t="shared" si="36"/>
        <v>8.1312433855045607E-2</v>
      </c>
      <c r="AA24" s="18">
        <f t="shared" si="36"/>
        <v>5.8080309896460958E-2</v>
      </c>
      <c r="AB24" s="18">
        <f t="shared" si="36"/>
        <v>4.1485935640329208E-2</v>
      </c>
      <c r="AC24" s="5"/>
      <c r="AD24" s="173"/>
      <c r="AE24" s="181"/>
      <c r="AF24" s="16" t="s">
        <v>83</v>
      </c>
      <c r="AG24" s="18">
        <f>AG20+AG22</f>
        <v>0.8571428571428571</v>
      </c>
      <c r="AH24" s="18">
        <f t="shared" ref="AH24:AP24" si="37">AH20+AH22</f>
        <v>0.61224489795918369</v>
      </c>
      <c r="AI24" s="18">
        <f t="shared" si="37"/>
        <v>0.43731778425655987</v>
      </c>
      <c r="AJ24" s="18">
        <f t="shared" si="37"/>
        <v>0.31236984589754258</v>
      </c>
      <c r="AK24" s="18">
        <f t="shared" si="37"/>
        <v>0.22312131849824479</v>
      </c>
      <c r="AL24" s="18">
        <f t="shared" si="37"/>
        <v>0.15937237035588914</v>
      </c>
      <c r="AM24" s="18">
        <f t="shared" si="37"/>
        <v>0.11383740739706372</v>
      </c>
      <c r="AN24" s="18">
        <f t="shared" si="37"/>
        <v>8.1312433855045607E-2</v>
      </c>
      <c r="AO24" s="18">
        <f t="shared" si="37"/>
        <v>5.8080309896460958E-2</v>
      </c>
      <c r="AP24" s="18">
        <f t="shared" si="37"/>
        <v>4.1485935640329208E-2</v>
      </c>
      <c r="AQ24" s="5"/>
      <c r="AR24" s="173"/>
      <c r="AS24" s="181"/>
      <c r="AT24" s="16" t="s">
        <v>83</v>
      </c>
      <c r="AU24" s="18">
        <f>AU20+AU22</f>
        <v>0.8571428571428571</v>
      </c>
      <c r="AV24" s="18">
        <f t="shared" ref="AV24:BD24" si="38">AV20+AV22</f>
        <v>0.61224489795918369</v>
      </c>
      <c r="AW24" s="18">
        <f t="shared" si="38"/>
        <v>0.43731778425655987</v>
      </c>
      <c r="AX24" s="18">
        <f t="shared" si="38"/>
        <v>0.31236984589754258</v>
      </c>
      <c r="AY24" s="18">
        <f t="shared" si="38"/>
        <v>0.22312131849824479</v>
      </c>
      <c r="AZ24" s="18">
        <f t="shared" si="38"/>
        <v>0.15937237035588914</v>
      </c>
      <c r="BA24" s="18">
        <f t="shared" si="38"/>
        <v>0.11383740739706372</v>
      </c>
      <c r="BB24" s="18">
        <f t="shared" si="38"/>
        <v>8.1312433855045607E-2</v>
      </c>
      <c r="BC24" s="18">
        <f t="shared" si="38"/>
        <v>5.8080309896460958E-2</v>
      </c>
      <c r="BD24" s="18">
        <f t="shared" si="38"/>
        <v>4.1485935640329208E-2</v>
      </c>
      <c r="BE24" s="5"/>
      <c r="BF24" s="173"/>
      <c r="BG24" s="181"/>
      <c r="BH24" s="16" t="s">
        <v>83</v>
      </c>
      <c r="BI24" s="18">
        <f>BI20+BI22</f>
        <v>0.8571428571428571</v>
      </c>
      <c r="BJ24" s="18">
        <f t="shared" ref="BJ24:BR24" si="39">BJ20+BJ22</f>
        <v>0.61224489795918369</v>
      </c>
      <c r="BK24" s="18">
        <f t="shared" si="39"/>
        <v>0.43731778425655987</v>
      </c>
      <c r="BL24" s="18">
        <f t="shared" si="39"/>
        <v>0.31236984589754258</v>
      </c>
      <c r="BM24" s="18">
        <f t="shared" si="39"/>
        <v>0.22312131849824479</v>
      </c>
      <c r="BN24" s="18">
        <f t="shared" si="39"/>
        <v>0.15937237035588914</v>
      </c>
      <c r="BO24" s="18">
        <f t="shared" si="39"/>
        <v>0.11383740739706372</v>
      </c>
      <c r="BP24" s="18">
        <f t="shared" si="39"/>
        <v>8.1312433855045607E-2</v>
      </c>
      <c r="BQ24" s="18">
        <f t="shared" si="39"/>
        <v>5.8080309896460958E-2</v>
      </c>
      <c r="BR24" s="18">
        <f t="shared" si="39"/>
        <v>4.1485935640329208E-2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0.48843934075087764</v>
      </c>
      <c r="J25" s="17"/>
      <c r="K25" s="17"/>
      <c r="L25" s="17"/>
      <c r="M25" s="17"/>
      <c r="N25" s="18">
        <f>SUM(E24:N24)/10</f>
        <v>0.28962851608991774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0.48843934075087764</v>
      </c>
      <c r="X25" s="17"/>
      <c r="Y25" s="17"/>
      <c r="Z25" s="17"/>
      <c r="AA25" s="17"/>
      <c r="AB25" s="18">
        <f>SUM(S24:AB24)/10</f>
        <v>0.28962851608991774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0.48843934075087764</v>
      </c>
      <c r="AL25" s="17"/>
      <c r="AM25" s="17"/>
      <c r="AN25" s="17"/>
      <c r="AO25" s="17"/>
      <c r="AP25" s="18">
        <f>SUM(AG24:AP24)/10</f>
        <v>0.28962851608991774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0.48843934075087764</v>
      </c>
      <c r="AZ25" s="17"/>
      <c r="BA25" s="17"/>
      <c r="BB25" s="17"/>
      <c r="BC25" s="17"/>
      <c r="BD25" s="18">
        <f>SUM(AU24:BD24)/10</f>
        <v>0.28962851608991774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0.48843934075087764</v>
      </c>
      <c r="BN25" s="17"/>
      <c r="BO25" s="17"/>
      <c r="BP25" s="17"/>
      <c r="BQ25" s="17"/>
      <c r="BR25" s="18">
        <f>SUM(BI24:BR24)/10</f>
        <v>0.28962851608991774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3.7142857142857144E-2</v>
      </c>
      <c r="F26" s="18">
        <f>((1+$E$12)*$E$5)+($E$5*F19)</f>
        <v>3.5102040816326528E-2</v>
      </c>
      <c r="G26" s="18">
        <f t="shared" ref="G26:N26" si="40">((1+$E$12)*$E$5)+($E$5*G19)</f>
        <v>3.3644314868804662E-2</v>
      </c>
      <c r="H26" s="18">
        <f t="shared" si="40"/>
        <v>3.2603082049146186E-2</v>
      </c>
      <c r="I26" s="18">
        <f t="shared" si="40"/>
        <v>3.1859344320818703E-2</v>
      </c>
      <c r="J26" s="18">
        <f t="shared" si="40"/>
        <v>3.1328103086299075E-2</v>
      </c>
      <c r="K26" s="18">
        <f t="shared" si="40"/>
        <v>3.0948645061642195E-2</v>
      </c>
      <c r="L26" s="18">
        <f t="shared" si="40"/>
        <v>3.067760361545871E-2</v>
      </c>
      <c r="M26" s="18">
        <f t="shared" si="40"/>
        <v>3.0484002582470509E-2</v>
      </c>
      <c r="N26" s="18">
        <f t="shared" si="40"/>
        <v>3.0345716130336077E-2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3.7142857142857144E-2</v>
      </c>
      <c r="T26" s="18">
        <f>((1+$E$12)*$E$5)+($E$5*T19)</f>
        <v>3.5102040816326528E-2</v>
      </c>
      <c r="U26" s="18">
        <f t="shared" ref="U26:AB26" si="41">((1+$E$12)*$E$5)+($E$5*U19)</f>
        <v>3.3644314868804662E-2</v>
      </c>
      <c r="V26" s="18">
        <f t="shared" si="41"/>
        <v>3.2603082049146186E-2</v>
      </c>
      <c r="W26" s="18">
        <f t="shared" si="41"/>
        <v>3.1859344320818703E-2</v>
      </c>
      <c r="X26" s="18">
        <f t="shared" si="41"/>
        <v>3.1328103086299075E-2</v>
      </c>
      <c r="Y26" s="18">
        <f t="shared" si="41"/>
        <v>3.0948645061642195E-2</v>
      </c>
      <c r="Z26" s="18">
        <f t="shared" si="41"/>
        <v>3.067760361545871E-2</v>
      </c>
      <c r="AA26" s="18">
        <f t="shared" si="41"/>
        <v>3.0484002582470509E-2</v>
      </c>
      <c r="AB26" s="18">
        <f t="shared" si="41"/>
        <v>3.0345716130336077E-2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3.7142857142857144E-2</v>
      </c>
      <c r="AH26" s="18">
        <f>((1+$E$12)*$E$5)+($E$5*AH19)</f>
        <v>3.5102040816326528E-2</v>
      </c>
      <c r="AI26" s="18">
        <f t="shared" ref="AI26:AP26" si="42">((1+$E$12)*$E$5)+($E$5*AI19)</f>
        <v>3.3644314868804662E-2</v>
      </c>
      <c r="AJ26" s="18">
        <f t="shared" si="42"/>
        <v>3.2603082049146186E-2</v>
      </c>
      <c r="AK26" s="18">
        <f t="shared" si="42"/>
        <v>3.1859344320818703E-2</v>
      </c>
      <c r="AL26" s="18">
        <f t="shared" si="42"/>
        <v>3.1328103086299075E-2</v>
      </c>
      <c r="AM26" s="18">
        <f t="shared" si="42"/>
        <v>3.0948645061642195E-2</v>
      </c>
      <c r="AN26" s="18">
        <f t="shared" si="42"/>
        <v>3.067760361545871E-2</v>
      </c>
      <c r="AO26" s="18">
        <f t="shared" si="42"/>
        <v>3.0484002582470509E-2</v>
      </c>
      <c r="AP26" s="18">
        <f t="shared" si="42"/>
        <v>3.0345716130336077E-2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3.7142857142857144E-2</v>
      </c>
      <c r="AV26" s="18">
        <f>((1+$E$12)*$E$5)+($E$5*AV19)</f>
        <v>3.5102040816326528E-2</v>
      </c>
      <c r="AW26" s="18">
        <f t="shared" ref="AW26:BD26" si="43">((1+$E$12)*$E$5)+($E$5*AW19)</f>
        <v>3.3644314868804662E-2</v>
      </c>
      <c r="AX26" s="18">
        <f t="shared" si="43"/>
        <v>3.2603082049146186E-2</v>
      </c>
      <c r="AY26" s="18">
        <f t="shared" si="43"/>
        <v>3.1859344320818703E-2</v>
      </c>
      <c r="AZ26" s="18">
        <f t="shared" si="43"/>
        <v>3.1328103086299075E-2</v>
      </c>
      <c r="BA26" s="18">
        <f t="shared" si="43"/>
        <v>3.0948645061642195E-2</v>
      </c>
      <c r="BB26" s="18">
        <f t="shared" si="43"/>
        <v>3.067760361545871E-2</v>
      </c>
      <c r="BC26" s="18">
        <f t="shared" si="43"/>
        <v>3.0484002582470509E-2</v>
      </c>
      <c r="BD26" s="18">
        <f t="shared" si="43"/>
        <v>3.0345716130336077E-2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3.7142857142857144E-2</v>
      </c>
      <c r="BJ26" s="18">
        <f>((1+$E$12)*$E$5)+($E$5*BJ19)</f>
        <v>3.5102040816326528E-2</v>
      </c>
      <c r="BK26" s="18">
        <f t="shared" ref="BK26:BR26" si="44">((1+$E$12)*$E$5)+($E$5*BK19)</f>
        <v>3.3644314868804662E-2</v>
      </c>
      <c r="BL26" s="18">
        <f t="shared" si="44"/>
        <v>3.2603082049146186E-2</v>
      </c>
      <c r="BM26" s="18">
        <f t="shared" si="44"/>
        <v>3.1859344320818703E-2</v>
      </c>
      <c r="BN26" s="18">
        <f t="shared" si="44"/>
        <v>3.1328103086299075E-2</v>
      </c>
      <c r="BO26" s="18">
        <f t="shared" si="44"/>
        <v>3.0948645061642195E-2</v>
      </c>
      <c r="BP26" s="18">
        <f t="shared" si="44"/>
        <v>3.067760361545871E-2</v>
      </c>
      <c r="BQ26" s="18">
        <f t="shared" si="44"/>
        <v>3.0484002582470509E-2</v>
      </c>
      <c r="BR26" s="18">
        <f t="shared" si="44"/>
        <v>3.0345716130336077E-2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3.4070327839590644E-2</v>
      </c>
      <c r="J27" s="17"/>
      <c r="K27" s="17"/>
      <c r="L27" s="17"/>
      <c r="M27" s="17"/>
      <c r="N27" s="18">
        <f>SUM(E26:N26)/10</f>
        <v>3.2413570967415983E-2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3.4070327839590644E-2</v>
      </c>
      <c r="X27" s="17"/>
      <c r="Y27" s="17"/>
      <c r="Z27" s="17"/>
      <c r="AA27" s="17"/>
      <c r="AB27" s="18">
        <f>SUM(S26:AB26)/10</f>
        <v>3.2413570967415983E-2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3.4070327839590644E-2</v>
      </c>
      <c r="AL27" s="17"/>
      <c r="AM27" s="17"/>
      <c r="AN27" s="17"/>
      <c r="AO27" s="17"/>
      <c r="AP27" s="18">
        <f>SUM(AG26:AP26)/10</f>
        <v>3.2413570967415983E-2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3.4070327839590644E-2</v>
      </c>
      <c r="AZ27" s="17"/>
      <c r="BA27" s="17"/>
      <c r="BB27" s="17"/>
      <c r="BC27" s="17"/>
      <c r="BD27" s="18">
        <f>SUM(AU26:BD26)/10</f>
        <v>3.2413570967415983E-2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3.4070327839590644E-2</v>
      </c>
      <c r="BN27" s="17"/>
      <c r="BO27" s="17"/>
      <c r="BP27" s="17"/>
      <c r="BQ27" s="17"/>
      <c r="BR27" s="18">
        <f>SUM(BI26:BR26)/10</f>
        <v>3.2413570967415983E-2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3.7142857142857144E-2</v>
      </c>
      <c r="F28" s="97">
        <f t="shared" ref="F28:N28" si="45">E28+F26</f>
        <v>7.2244897959183679E-2</v>
      </c>
      <c r="G28" s="97">
        <f t="shared" si="45"/>
        <v>0.10588921282798834</v>
      </c>
      <c r="H28" s="97">
        <f t="shared" si="45"/>
        <v>0.13849229487713452</v>
      </c>
      <c r="I28" s="97">
        <f t="shared" si="45"/>
        <v>0.17035163919795321</v>
      </c>
      <c r="J28" s="97">
        <f t="shared" si="45"/>
        <v>0.20167974228425228</v>
      </c>
      <c r="K28" s="97">
        <f t="shared" si="45"/>
        <v>0.23262838734589447</v>
      </c>
      <c r="L28" s="97">
        <f t="shared" si="45"/>
        <v>0.26330599096135321</v>
      </c>
      <c r="M28" s="97">
        <f t="shared" si="45"/>
        <v>0.29378999354382374</v>
      </c>
      <c r="N28" s="97">
        <f t="shared" si="45"/>
        <v>0.32413570967415983</v>
      </c>
      <c r="P28" s="173"/>
      <c r="Q28" s="181"/>
      <c r="R28" s="20" t="s">
        <v>53</v>
      </c>
      <c r="S28" s="97">
        <f>S26</f>
        <v>3.7142857142857144E-2</v>
      </c>
      <c r="T28" s="97">
        <f t="shared" ref="T28:AB28" si="46">S28+T26</f>
        <v>7.2244897959183679E-2</v>
      </c>
      <c r="U28" s="97">
        <f t="shared" si="46"/>
        <v>0.10588921282798834</v>
      </c>
      <c r="V28" s="97">
        <f t="shared" si="46"/>
        <v>0.13849229487713452</v>
      </c>
      <c r="W28" s="97">
        <f t="shared" si="46"/>
        <v>0.17035163919795321</v>
      </c>
      <c r="X28" s="97">
        <f t="shared" si="46"/>
        <v>0.20167974228425228</v>
      </c>
      <c r="Y28" s="97">
        <f t="shared" si="46"/>
        <v>0.23262838734589447</v>
      </c>
      <c r="Z28" s="97">
        <f t="shared" si="46"/>
        <v>0.26330599096135321</v>
      </c>
      <c r="AA28" s="97">
        <f t="shared" si="46"/>
        <v>0.29378999354382374</v>
      </c>
      <c r="AB28" s="97">
        <f t="shared" si="46"/>
        <v>0.32413570967415983</v>
      </c>
      <c r="AC28" s="5"/>
      <c r="AD28" s="173"/>
      <c r="AE28" s="181"/>
      <c r="AF28" s="20" t="s">
        <v>53</v>
      </c>
      <c r="AG28" s="97">
        <f>AG26</f>
        <v>3.7142857142857144E-2</v>
      </c>
      <c r="AH28" s="97">
        <f t="shared" ref="AH28:AP28" si="47">AG28+AH26</f>
        <v>7.2244897959183679E-2</v>
      </c>
      <c r="AI28" s="97">
        <f t="shared" si="47"/>
        <v>0.10588921282798834</v>
      </c>
      <c r="AJ28" s="97">
        <f t="shared" si="47"/>
        <v>0.13849229487713452</v>
      </c>
      <c r="AK28" s="97">
        <f t="shared" si="47"/>
        <v>0.17035163919795321</v>
      </c>
      <c r="AL28" s="97">
        <f t="shared" si="47"/>
        <v>0.20167974228425228</v>
      </c>
      <c r="AM28" s="97">
        <f t="shared" si="47"/>
        <v>0.23262838734589447</v>
      </c>
      <c r="AN28" s="97">
        <f t="shared" si="47"/>
        <v>0.26330599096135321</v>
      </c>
      <c r="AO28" s="97">
        <f t="shared" si="47"/>
        <v>0.29378999354382374</v>
      </c>
      <c r="AP28" s="97">
        <f t="shared" si="47"/>
        <v>0.32413570967415983</v>
      </c>
      <c r="AQ28" s="5"/>
      <c r="AR28" s="173"/>
      <c r="AS28" s="181"/>
      <c r="AT28" s="20" t="s">
        <v>53</v>
      </c>
      <c r="AU28" s="97">
        <f>AU26</f>
        <v>3.7142857142857144E-2</v>
      </c>
      <c r="AV28" s="97">
        <f t="shared" ref="AV28:BD28" si="48">AU28+AV26</f>
        <v>7.2244897959183679E-2</v>
      </c>
      <c r="AW28" s="97">
        <f t="shared" si="48"/>
        <v>0.10588921282798834</v>
      </c>
      <c r="AX28" s="97">
        <f t="shared" si="48"/>
        <v>0.13849229487713452</v>
      </c>
      <c r="AY28" s="97">
        <f t="shared" si="48"/>
        <v>0.17035163919795321</v>
      </c>
      <c r="AZ28" s="97">
        <f t="shared" si="48"/>
        <v>0.20167974228425228</v>
      </c>
      <c r="BA28" s="97">
        <f t="shared" si="48"/>
        <v>0.23262838734589447</v>
      </c>
      <c r="BB28" s="97">
        <f t="shared" si="48"/>
        <v>0.26330599096135321</v>
      </c>
      <c r="BC28" s="97">
        <f t="shared" si="48"/>
        <v>0.29378999354382374</v>
      </c>
      <c r="BD28" s="97">
        <f t="shared" si="48"/>
        <v>0.32413570967415983</v>
      </c>
      <c r="BE28" s="5"/>
      <c r="BF28" s="173"/>
      <c r="BG28" s="181"/>
      <c r="BH28" s="20" t="s">
        <v>53</v>
      </c>
      <c r="BI28" s="97">
        <f>BI26</f>
        <v>3.7142857142857144E-2</v>
      </c>
      <c r="BJ28" s="97">
        <f t="shared" ref="BJ28:BR28" si="49">BI28+BJ26</f>
        <v>7.2244897959183679E-2</v>
      </c>
      <c r="BK28" s="97">
        <f t="shared" si="49"/>
        <v>0.10588921282798834</v>
      </c>
      <c r="BL28" s="97">
        <f t="shared" si="49"/>
        <v>0.13849229487713452</v>
      </c>
      <c r="BM28" s="97">
        <f t="shared" si="49"/>
        <v>0.17035163919795321</v>
      </c>
      <c r="BN28" s="97">
        <f t="shared" si="49"/>
        <v>0.20167974228425228</v>
      </c>
      <c r="BO28" s="97">
        <f t="shared" si="49"/>
        <v>0.23262838734589447</v>
      </c>
      <c r="BP28" s="97">
        <f t="shared" si="49"/>
        <v>0.26330599096135321</v>
      </c>
      <c r="BQ28" s="97">
        <f t="shared" si="49"/>
        <v>0.29378999354382374</v>
      </c>
      <c r="BR28" s="97">
        <f t="shared" si="49"/>
        <v>0.32413570967415983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0.04</v>
      </c>
      <c r="F29" s="97">
        <f t="shared" ref="F29:N29" si="50">((1+$E$12)*$E$5)+$E$5</f>
        <v>0.04</v>
      </c>
      <c r="G29" s="97">
        <f t="shared" si="50"/>
        <v>0.04</v>
      </c>
      <c r="H29" s="97">
        <f t="shared" si="50"/>
        <v>0.04</v>
      </c>
      <c r="I29" s="97">
        <f t="shared" si="50"/>
        <v>0.04</v>
      </c>
      <c r="J29" s="97">
        <f t="shared" si="50"/>
        <v>0.04</v>
      </c>
      <c r="K29" s="97">
        <f t="shared" si="50"/>
        <v>0.04</v>
      </c>
      <c r="L29" s="97">
        <f t="shared" si="50"/>
        <v>0.04</v>
      </c>
      <c r="M29" s="97">
        <f t="shared" si="50"/>
        <v>0.04</v>
      </c>
      <c r="N29" s="97">
        <f t="shared" si="50"/>
        <v>0.04</v>
      </c>
      <c r="O29" s="12"/>
      <c r="P29" s="173"/>
      <c r="Q29" s="181"/>
      <c r="R29" s="20" t="s">
        <v>107</v>
      </c>
      <c r="S29" s="97">
        <f>((1+$E$12)*$E$5)+$E$5</f>
        <v>0.04</v>
      </c>
      <c r="T29" s="97">
        <f t="shared" ref="T29:AB29" si="51">((1+$E$12)*$E$5)+$E$5</f>
        <v>0.04</v>
      </c>
      <c r="U29" s="97">
        <f t="shared" si="51"/>
        <v>0.04</v>
      </c>
      <c r="V29" s="97">
        <f t="shared" si="51"/>
        <v>0.04</v>
      </c>
      <c r="W29" s="97">
        <f t="shared" si="51"/>
        <v>0.04</v>
      </c>
      <c r="X29" s="97">
        <f t="shared" si="51"/>
        <v>0.04</v>
      </c>
      <c r="Y29" s="97">
        <f t="shared" si="51"/>
        <v>0.04</v>
      </c>
      <c r="Z29" s="97">
        <f t="shared" si="51"/>
        <v>0.04</v>
      </c>
      <c r="AA29" s="97">
        <f t="shared" si="51"/>
        <v>0.04</v>
      </c>
      <c r="AB29" s="97">
        <f t="shared" si="51"/>
        <v>0.04</v>
      </c>
      <c r="AC29" s="12"/>
      <c r="AD29" s="173"/>
      <c r="AE29" s="181"/>
      <c r="AF29" s="20" t="s">
        <v>107</v>
      </c>
      <c r="AG29" s="97">
        <f>((1+$E$12)*$E$5)+$E$5</f>
        <v>0.04</v>
      </c>
      <c r="AH29" s="97">
        <f t="shared" ref="AH29:AP29" si="52">((1+$E$12)*$E$5)+$E$5</f>
        <v>0.04</v>
      </c>
      <c r="AI29" s="97">
        <f t="shared" si="52"/>
        <v>0.04</v>
      </c>
      <c r="AJ29" s="97">
        <f t="shared" si="52"/>
        <v>0.04</v>
      </c>
      <c r="AK29" s="97">
        <f t="shared" si="52"/>
        <v>0.04</v>
      </c>
      <c r="AL29" s="97">
        <f t="shared" si="52"/>
        <v>0.04</v>
      </c>
      <c r="AM29" s="97">
        <f t="shared" si="52"/>
        <v>0.04</v>
      </c>
      <c r="AN29" s="97">
        <f t="shared" si="52"/>
        <v>0.04</v>
      </c>
      <c r="AO29" s="97">
        <f t="shared" si="52"/>
        <v>0.04</v>
      </c>
      <c r="AP29" s="97">
        <f t="shared" si="52"/>
        <v>0.04</v>
      </c>
      <c r="AQ29" s="12"/>
      <c r="AR29" s="173"/>
      <c r="AS29" s="181"/>
      <c r="AT29" s="20" t="s">
        <v>107</v>
      </c>
      <c r="AU29" s="97">
        <f>((1+$E$12)*$E$5)+$E$5</f>
        <v>0.04</v>
      </c>
      <c r="AV29" s="97">
        <f t="shared" ref="AV29:BD29" si="53">((1+$E$12)*$E$5)+$E$5</f>
        <v>0.04</v>
      </c>
      <c r="AW29" s="97">
        <f t="shared" si="53"/>
        <v>0.04</v>
      </c>
      <c r="AX29" s="97">
        <f t="shared" si="53"/>
        <v>0.04</v>
      </c>
      <c r="AY29" s="97">
        <f t="shared" si="53"/>
        <v>0.04</v>
      </c>
      <c r="AZ29" s="97">
        <f t="shared" si="53"/>
        <v>0.04</v>
      </c>
      <c r="BA29" s="97">
        <f t="shared" si="53"/>
        <v>0.04</v>
      </c>
      <c r="BB29" s="97">
        <f t="shared" si="53"/>
        <v>0.04</v>
      </c>
      <c r="BC29" s="97">
        <f t="shared" si="53"/>
        <v>0.04</v>
      </c>
      <c r="BD29" s="97">
        <f t="shared" si="53"/>
        <v>0.04</v>
      </c>
      <c r="BE29" s="12"/>
      <c r="BF29" s="173"/>
      <c r="BG29" s="181"/>
      <c r="BH29" s="20" t="s">
        <v>107</v>
      </c>
      <c r="BI29" s="97">
        <f>((1+$E$12)*$E$5)+$E$5</f>
        <v>0.04</v>
      </c>
      <c r="BJ29" s="97">
        <f t="shared" ref="BJ29:BR29" si="54">((1+$E$12)*$E$5)+$E$5</f>
        <v>0.04</v>
      </c>
      <c r="BK29" s="97">
        <f t="shared" si="54"/>
        <v>0.04</v>
      </c>
      <c r="BL29" s="97">
        <f t="shared" si="54"/>
        <v>0.04</v>
      </c>
      <c r="BM29" s="97">
        <f t="shared" si="54"/>
        <v>0.04</v>
      </c>
      <c r="BN29" s="97">
        <f t="shared" si="54"/>
        <v>0.04</v>
      </c>
      <c r="BO29" s="97">
        <f t="shared" si="54"/>
        <v>0.04</v>
      </c>
      <c r="BP29" s="97">
        <f t="shared" si="54"/>
        <v>0.04</v>
      </c>
      <c r="BQ29" s="97">
        <f t="shared" si="54"/>
        <v>0.04</v>
      </c>
      <c r="BR29" s="97">
        <f t="shared" si="54"/>
        <v>0.04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0.04</v>
      </c>
      <c r="F30" s="97">
        <f>E30+F29</f>
        <v>0.08</v>
      </c>
      <c r="G30" s="97">
        <f t="shared" ref="G30:N30" si="55">F30+G29</f>
        <v>0.12</v>
      </c>
      <c r="H30" s="97">
        <f t="shared" si="55"/>
        <v>0.16</v>
      </c>
      <c r="I30" s="97">
        <f t="shared" si="55"/>
        <v>0.2</v>
      </c>
      <c r="J30" s="97">
        <f t="shared" si="55"/>
        <v>0.24000000000000002</v>
      </c>
      <c r="K30" s="97">
        <f t="shared" si="55"/>
        <v>0.28000000000000003</v>
      </c>
      <c r="L30" s="97">
        <f t="shared" si="55"/>
        <v>0.32</v>
      </c>
      <c r="M30" s="97">
        <f t="shared" si="55"/>
        <v>0.36</v>
      </c>
      <c r="N30" s="97">
        <f t="shared" si="55"/>
        <v>0.39999999999999997</v>
      </c>
      <c r="O30" s="12"/>
      <c r="P30" s="164"/>
      <c r="Q30" s="182"/>
      <c r="R30" s="20" t="s">
        <v>108</v>
      </c>
      <c r="S30" s="97">
        <f>S29</f>
        <v>0.04</v>
      </c>
      <c r="T30" s="97">
        <f>S30+T29</f>
        <v>0.08</v>
      </c>
      <c r="U30" s="97">
        <f t="shared" ref="U30:AB30" si="56">T30+U29</f>
        <v>0.12</v>
      </c>
      <c r="V30" s="97">
        <f t="shared" si="56"/>
        <v>0.16</v>
      </c>
      <c r="W30" s="97">
        <f t="shared" si="56"/>
        <v>0.2</v>
      </c>
      <c r="X30" s="97">
        <f t="shared" si="56"/>
        <v>0.24000000000000002</v>
      </c>
      <c r="Y30" s="97">
        <f t="shared" si="56"/>
        <v>0.28000000000000003</v>
      </c>
      <c r="Z30" s="97">
        <f t="shared" si="56"/>
        <v>0.32</v>
      </c>
      <c r="AA30" s="97">
        <f t="shared" si="56"/>
        <v>0.36</v>
      </c>
      <c r="AB30" s="97">
        <f t="shared" si="56"/>
        <v>0.39999999999999997</v>
      </c>
      <c r="AC30" s="12"/>
      <c r="AD30" s="164"/>
      <c r="AE30" s="182"/>
      <c r="AF30" s="20" t="s">
        <v>108</v>
      </c>
      <c r="AG30" s="97">
        <f>AG29</f>
        <v>0.04</v>
      </c>
      <c r="AH30" s="97">
        <f>AG30+AH29</f>
        <v>0.08</v>
      </c>
      <c r="AI30" s="97">
        <f t="shared" ref="AI30:AP30" si="57">AH30+AI29</f>
        <v>0.12</v>
      </c>
      <c r="AJ30" s="97">
        <f t="shared" si="57"/>
        <v>0.16</v>
      </c>
      <c r="AK30" s="97">
        <f t="shared" si="57"/>
        <v>0.2</v>
      </c>
      <c r="AL30" s="97">
        <f t="shared" si="57"/>
        <v>0.24000000000000002</v>
      </c>
      <c r="AM30" s="97">
        <f t="shared" si="57"/>
        <v>0.28000000000000003</v>
      </c>
      <c r="AN30" s="97">
        <f t="shared" si="57"/>
        <v>0.32</v>
      </c>
      <c r="AO30" s="97">
        <f t="shared" si="57"/>
        <v>0.36</v>
      </c>
      <c r="AP30" s="97">
        <f t="shared" si="57"/>
        <v>0.39999999999999997</v>
      </c>
      <c r="AQ30" s="12"/>
      <c r="AR30" s="164"/>
      <c r="AS30" s="182"/>
      <c r="AT30" s="20" t="s">
        <v>108</v>
      </c>
      <c r="AU30" s="97">
        <f>AU29</f>
        <v>0.04</v>
      </c>
      <c r="AV30" s="97">
        <f>AU30+AV29</f>
        <v>0.08</v>
      </c>
      <c r="AW30" s="97">
        <f t="shared" ref="AW30:BD30" si="58">AV30+AW29</f>
        <v>0.12</v>
      </c>
      <c r="AX30" s="97">
        <f t="shared" si="58"/>
        <v>0.16</v>
      </c>
      <c r="AY30" s="97">
        <f t="shared" si="58"/>
        <v>0.2</v>
      </c>
      <c r="AZ30" s="97">
        <f t="shared" si="58"/>
        <v>0.24000000000000002</v>
      </c>
      <c r="BA30" s="97">
        <f t="shared" si="58"/>
        <v>0.28000000000000003</v>
      </c>
      <c r="BB30" s="97">
        <f t="shared" si="58"/>
        <v>0.32</v>
      </c>
      <c r="BC30" s="97">
        <f t="shared" si="58"/>
        <v>0.36</v>
      </c>
      <c r="BD30" s="97">
        <f t="shared" si="58"/>
        <v>0.39999999999999997</v>
      </c>
      <c r="BE30" s="12"/>
      <c r="BF30" s="164"/>
      <c r="BG30" s="182"/>
      <c r="BH30" s="20" t="s">
        <v>108</v>
      </c>
      <c r="BI30" s="97">
        <f>BI29</f>
        <v>0.04</v>
      </c>
      <c r="BJ30" s="97">
        <f>BI30+BJ29</f>
        <v>0.08</v>
      </c>
      <c r="BK30" s="97">
        <f t="shared" ref="BK30:BR30" si="59">BJ30+BK29</f>
        <v>0.12</v>
      </c>
      <c r="BL30" s="97">
        <f t="shared" si="59"/>
        <v>0.16</v>
      </c>
      <c r="BM30" s="97">
        <f t="shared" si="59"/>
        <v>0.2</v>
      </c>
      <c r="BN30" s="97">
        <f t="shared" si="59"/>
        <v>0.24000000000000002</v>
      </c>
      <c r="BO30" s="97">
        <f t="shared" si="59"/>
        <v>0.28000000000000003</v>
      </c>
      <c r="BP30" s="97">
        <f t="shared" si="59"/>
        <v>0.32</v>
      </c>
      <c r="BQ30" s="97">
        <f t="shared" si="59"/>
        <v>0.36</v>
      </c>
      <c r="BR30" s="97">
        <f t="shared" si="59"/>
        <v>0.39999999999999997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0.125</v>
      </c>
      <c r="F34" s="17">
        <f t="shared" ref="F34:N34" si="60">F39*$E$4/F$16</f>
        <v>8.9285714285714288E-2</v>
      </c>
      <c r="G34" s="17">
        <f t="shared" si="60"/>
        <v>6.3775510204081634E-2</v>
      </c>
      <c r="H34" s="17">
        <f t="shared" si="60"/>
        <v>4.5553935860058306E-2</v>
      </c>
      <c r="I34" s="17">
        <f t="shared" si="60"/>
        <v>3.2538525614327365E-2</v>
      </c>
      <c r="J34" s="17">
        <f t="shared" si="60"/>
        <v>2.3241804010233832E-2</v>
      </c>
      <c r="K34" s="17">
        <f t="shared" si="60"/>
        <v>1.6601288578738452E-2</v>
      </c>
      <c r="L34" s="17">
        <f t="shared" si="60"/>
        <v>1.1858063270527464E-2</v>
      </c>
      <c r="M34" s="17">
        <f t="shared" si="60"/>
        <v>8.4700451932339035E-3</v>
      </c>
      <c r="N34" s="17">
        <f t="shared" si="60"/>
        <v>6.0500322808813593E-3</v>
      </c>
      <c r="P34" s="172" t="s">
        <v>16</v>
      </c>
      <c r="Q34" s="165" t="s">
        <v>41</v>
      </c>
      <c r="R34" s="16" t="s">
        <v>83</v>
      </c>
      <c r="S34" s="17">
        <f>S39*$E$4/S$16</f>
        <v>0.10714285714285714</v>
      </c>
      <c r="T34" s="17">
        <f t="shared" ref="T34:AB34" si="61">T39*$E$4/T$16</f>
        <v>7.6530612244897961E-2</v>
      </c>
      <c r="U34" s="17">
        <f t="shared" si="61"/>
        <v>5.466472303206997E-2</v>
      </c>
      <c r="V34" s="17">
        <f t="shared" si="61"/>
        <v>3.9046230737192836E-2</v>
      </c>
      <c r="W34" s="17">
        <f t="shared" si="61"/>
        <v>2.7890164812280599E-2</v>
      </c>
      <c r="X34" s="17">
        <f t="shared" si="61"/>
        <v>1.9921546294486142E-2</v>
      </c>
      <c r="Y34" s="17">
        <f t="shared" si="61"/>
        <v>1.4229675924632958E-2</v>
      </c>
      <c r="Z34" s="17">
        <f t="shared" si="61"/>
        <v>1.0164054231880684E-2</v>
      </c>
      <c r="AA34" s="17">
        <f t="shared" si="61"/>
        <v>7.260038737057631E-3</v>
      </c>
      <c r="AB34" s="17">
        <f t="shared" si="61"/>
        <v>5.1857419550411649E-3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8.9285714285714288E-2</v>
      </c>
      <c r="AH34" s="17">
        <f t="shared" ref="AH34:AP34" si="62">AH39*$E$4/AH$16</f>
        <v>6.3775510204081634E-2</v>
      </c>
      <c r="AI34" s="17">
        <f t="shared" si="62"/>
        <v>4.5553935860058306E-2</v>
      </c>
      <c r="AJ34" s="17">
        <f t="shared" si="62"/>
        <v>3.2538525614327365E-2</v>
      </c>
      <c r="AK34" s="17">
        <f t="shared" si="62"/>
        <v>2.3241804010233832E-2</v>
      </c>
      <c r="AL34" s="17">
        <f t="shared" si="62"/>
        <v>1.6601288578738452E-2</v>
      </c>
      <c r="AM34" s="17">
        <f t="shared" si="62"/>
        <v>1.1858063270527465E-2</v>
      </c>
      <c r="AN34" s="17">
        <f t="shared" si="62"/>
        <v>8.4700451932339035E-3</v>
      </c>
      <c r="AO34" s="17">
        <f t="shared" si="62"/>
        <v>6.0500322808813593E-3</v>
      </c>
      <c r="AP34" s="17">
        <f t="shared" si="62"/>
        <v>4.3214516292009704E-3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7.1428571428571425E-2</v>
      </c>
      <c r="AV34" s="17">
        <f t="shared" ref="AV34:BD34" si="63">AV39*$E$4/AV$16</f>
        <v>5.1020408163265307E-2</v>
      </c>
      <c r="AW34" s="17">
        <f t="shared" si="63"/>
        <v>3.6443148688046649E-2</v>
      </c>
      <c r="AX34" s="17">
        <f t="shared" si="63"/>
        <v>2.6030820491461892E-2</v>
      </c>
      <c r="AY34" s="17">
        <f t="shared" si="63"/>
        <v>1.8593443208187066E-2</v>
      </c>
      <c r="AZ34" s="17">
        <f t="shared" si="63"/>
        <v>1.3281030862990761E-2</v>
      </c>
      <c r="BA34" s="17">
        <f t="shared" si="63"/>
        <v>9.4864506164219712E-3</v>
      </c>
      <c r="BB34" s="17">
        <f t="shared" si="63"/>
        <v>6.7760361545871227E-3</v>
      </c>
      <c r="BC34" s="17">
        <f t="shared" si="63"/>
        <v>4.8400258247050876E-3</v>
      </c>
      <c r="BD34" s="17">
        <f t="shared" si="63"/>
        <v>3.4571613033607764E-3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5.3571428571428568E-2</v>
      </c>
      <c r="BJ34" s="17">
        <f t="shared" ref="BJ34:BR34" si="64">BJ39*$E$4/BJ$16</f>
        <v>3.826530612244898E-2</v>
      </c>
      <c r="BK34" s="17">
        <f t="shared" si="64"/>
        <v>2.7332361516034985E-2</v>
      </c>
      <c r="BL34" s="17">
        <f t="shared" si="64"/>
        <v>1.9523115368596418E-2</v>
      </c>
      <c r="BM34" s="17">
        <f t="shared" si="64"/>
        <v>1.3945082406140299E-2</v>
      </c>
      <c r="BN34" s="17">
        <f t="shared" si="64"/>
        <v>9.9607731472430711E-3</v>
      </c>
      <c r="BO34" s="17">
        <f t="shared" si="64"/>
        <v>7.1148379623164788E-3</v>
      </c>
      <c r="BP34" s="17">
        <f t="shared" si="64"/>
        <v>5.0820271159403418E-3</v>
      </c>
      <c r="BQ34" s="17">
        <f t="shared" si="64"/>
        <v>3.6300193685288155E-3</v>
      </c>
      <c r="BR34" s="17">
        <f t="shared" si="64"/>
        <v>2.5928709775205824E-3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7.1230737192836319E-2</v>
      </c>
      <c r="J35" s="17"/>
      <c r="K35" s="17"/>
      <c r="L35" s="17"/>
      <c r="M35" s="17"/>
      <c r="N35" s="18">
        <f>SUM(E34:N34)/10</f>
        <v>4.2237491929779658E-2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6.1054917593859705E-2</v>
      </c>
      <c r="X35" s="17"/>
      <c r="Y35" s="17"/>
      <c r="Z35" s="17"/>
      <c r="AA35" s="17"/>
      <c r="AB35" s="18">
        <f>SUM(S34:AB34)/10</f>
        <v>3.6203564511239711E-2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5.0879097994883084E-2</v>
      </c>
      <c r="AL35" s="17"/>
      <c r="AM35" s="17"/>
      <c r="AN35" s="17"/>
      <c r="AO35" s="17"/>
      <c r="AP35" s="18">
        <f>SUM(AG34:AP34)/10</f>
        <v>3.0169637092699753E-2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4.070327839590647E-2</v>
      </c>
      <c r="AZ35" s="17"/>
      <c r="BA35" s="17"/>
      <c r="BB35" s="17"/>
      <c r="BC35" s="17"/>
      <c r="BD35" s="18">
        <f>SUM(AU34:BD34)/10</f>
        <v>2.4135709674159806E-2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3.0527458796929852E-2</v>
      </c>
      <c r="BN35" s="17"/>
      <c r="BO35" s="17"/>
      <c r="BP35" s="17"/>
      <c r="BQ35" s="17"/>
      <c r="BR35" s="18">
        <f>SUM(BI34:BR34)/10</f>
        <v>1.8101782255619855E-2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65">E$18*(E34/E$20)</f>
        <v>0.125</v>
      </c>
      <c r="F36" s="17">
        <f t="shared" si="65"/>
        <v>0.21428571428571427</v>
      </c>
      <c r="G36" s="17">
        <f t="shared" si="65"/>
        <v>0.27806122448979587</v>
      </c>
      <c r="H36" s="17">
        <f t="shared" si="65"/>
        <v>0.32361516034985432</v>
      </c>
      <c r="I36" s="17">
        <f t="shared" si="65"/>
        <v>0.35615368596418157</v>
      </c>
      <c r="J36" s="17">
        <f t="shared" si="65"/>
        <v>0.37939548997441541</v>
      </c>
      <c r="K36" s="17">
        <f t="shared" si="65"/>
        <v>0.39599677855315374</v>
      </c>
      <c r="L36" s="17">
        <f t="shared" si="65"/>
        <v>0.40785484182368065</v>
      </c>
      <c r="M36" s="17">
        <f t="shared" si="65"/>
        <v>0.41632488701691595</v>
      </c>
      <c r="N36" s="17">
        <f t="shared" si="65"/>
        <v>0.42237491929779775</v>
      </c>
      <c r="P36" s="173"/>
      <c r="Q36" s="165"/>
      <c r="R36" s="16" t="s">
        <v>53</v>
      </c>
      <c r="S36" s="17">
        <f>S$18*(S34/S$20)</f>
        <v>0.10714285714285714</v>
      </c>
      <c r="T36" s="17">
        <f t="shared" ref="T36:AB36" si="66">T$18*(T34/T$20)</f>
        <v>0.18367346938775508</v>
      </c>
      <c r="U36" s="17">
        <f t="shared" si="66"/>
        <v>0.23833819241982501</v>
      </c>
      <c r="V36" s="17">
        <f t="shared" si="66"/>
        <v>0.277384423157018</v>
      </c>
      <c r="W36" s="17">
        <f t="shared" si="66"/>
        <v>0.30527458796929852</v>
      </c>
      <c r="X36" s="17">
        <f t="shared" si="66"/>
        <v>0.32519613426378463</v>
      </c>
      <c r="Y36" s="17">
        <f t="shared" si="66"/>
        <v>0.33942581018841744</v>
      </c>
      <c r="Z36" s="17">
        <f t="shared" si="66"/>
        <v>0.34958986442029771</v>
      </c>
      <c r="AA36" s="17">
        <f t="shared" si="66"/>
        <v>0.35684990315735649</v>
      </c>
      <c r="AB36" s="17">
        <f t="shared" si="66"/>
        <v>0.36203564511239805</v>
      </c>
      <c r="AC36" s="5"/>
      <c r="AD36" s="173"/>
      <c r="AE36" s="165"/>
      <c r="AF36" s="16" t="s">
        <v>53</v>
      </c>
      <c r="AG36" s="17">
        <f>AG$18*(AG34/AG$20)</f>
        <v>8.9285714285714274E-2</v>
      </c>
      <c r="AH36" s="17">
        <f t="shared" ref="AH36:AP36" si="67">AH$18*(AH34/AH$20)</f>
        <v>0.15306122448979592</v>
      </c>
      <c r="AI36" s="17">
        <f t="shared" si="67"/>
        <v>0.19861516034985416</v>
      </c>
      <c r="AJ36" s="17">
        <f t="shared" si="67"/>
        <v>0.23115368596418168</v>
      </c>
      <c r="AK36" s="17">
        <f t="shared" si="67"/>
        <v>0.25439548997441541</v>
      </c>
      <c r="AL36" s="17">
        <f t="shared" si="67"/>
        <v>0.27099677855315385</v>
      </c>
      <c r="AM36" s="17">
        <f t="shared" si="67"/>
        <v>0.28285484182368126</v>
      </c>
      <c r="AN36" s="17">
        <f t="shared" si="67"/>
        <v>0.29132488701691478</v>
      </c>
      <c r="AO36" s="17">
        <f t="shared" si="67"/>
        <v>0.29737491929779708</v>
      </c>
      <c r="AP36" s="17">
        <f t="shared" si="67"/>
        <v>0.30169637092699836</v>
      </c>
      <c r="AQ36" s="5"/>
      <c r="AR36" s="173"/>
      <c r="AS36" s="165"/>
      <c r="AT36" s="16" t="s">
        <v>53</v>
      </c>
      <c r="AU36" s="17">
        <f>AU$18*(AU34/AU$20)</f>
        <v>7.1428571428571425E-2</v>
      </c>
      <c r="AV36" s="17">
        <f t="shared" ref="AV36:BD36" si="68">AV$18*(AV34/AV$20)</f>
        <v>0.12244897959183673</v>
      </c>
      <c r="AW36" s="17">
        <f t="shared" si="68"/>
        <v>0.15889212827988336</v>
      </c>
      <c r="AX36" s="17">
        <f t="shared" si="68"/>
        <v>0.18492294877134535</v>
      </c>
      <c r="AY36" s="17">
        <f t="shared" si="68"/>
        <v>0.20351639197953234</v>
      </c>
      <c r="AZ36" s="17">
        <f t="shared" si="68"/>
        <v>0.2167974228425231</v>
      </c>
      <c r="BA36" s="17">
        <f t="shared" si="68"/>
        <v>0.22628387345894493</v>
      </c>
      <c r="BB36" s="17">
        <f t="shared" si="68"/>
        <v>0.23305990961353182</v>
      </c>
      <c r="BC36" s="17">
        <f t="shared" si="68"/>
        <v>0.23789993543823765</v>
      </c>
      <c r="BD36" s="17">
        <f t="shared" si="68"/>
        <v>0.24135709674159869</v>
      </c>
      <c r="BE36" s="5"/>
      <c r="BF36" s="173"/>
      <c r="BG36" s="165"/>
      <c r="BH36" s="16" t="s">
        <v>53</v>
      </c>
      <c r="BI36" s="17">
        <f>BI$18*(BI34/BI$20)</f>
        <v>5.3571428571428568E-2</v>
      </c>
      <c r="BJ36" s="17">
        <f t="shared" ref="BJ36:BR36" si="69">BJ$18*(BJ34/BJ$20)</f>
        <v>9.1836734693877542E-2</v>
      </c>
      <c r="BK36" s="17">
        <f t="shared" si="69"/>
        <v>0.11916909620991251</v>
      </c>
      <c r="BL36" s="17">
        <f t="shared" si="69"/>
        <v>0.138692211578509</v>
      </c>
      <c r="BM36" s="17">
        <f t="shared" si="69"/>
        <v>0.15263729398464926</v>
      </c>
      <c r="BN36" s="17">
        <f t="shared" si="69"/>
        <v>0.16259806713189232</v>
      </c>
      <c r="BO36" s="17">
        <f t="shared" si="69"/>
        <v>0.16971290509420872</v>
      </c>
      <c r="BP36" s="17">
        <f t="shared" si="69"/>
        <v>0.17479493221014886</v>
      </c>
      <c r="BQ36" s="17">
        <f t="shared" si="69"/>
        <v>0.17842495157867824</v>
      </c>
      <c r="BR36" s="17">
        <f t="shared" si="69"/>
        <v>0.18101782255619903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70">10*E34</f>
        <v>1.25</v>
      </c>
      <c r="F37" s="21">
        <f t="shared" si="70"/>
        <v>0.8928571428571429</v>
      </c>
      <c r="G37" s="21">
        <f t="shared" si="70"/>
        <v>0.63775510204081631</v>
      </c>
      <c r="H37" s="21">
        <f t="shared" si="70"/>
        <v>0.45553935860058303</v>
      </c>
      <c r="I37" s="21">
        <f t="shared" si="70"/>
        <v>0.32538525614327363</v>
      </c>
      <c r="J37" s="21">
        <f t="shared" si="70"/>
        <v>0.23241804010233832</v>
      </c>
      <c r="K37" s="21">
        <f t="shared" si="70"/>
        <v>0.16601288578738452</v>
      </c>
      <c r="L37" s="21">
        <f t="shared" si="70"/>
        <v>0.11858063270527464</v>
      </c>
      <c r="M37" s="21">
        <f t="shared" si="70"/>
        <v>8.4700451932339035E-2</v>
      </c>
      <c r="N37" s="21">
        <f t="shared" si="70"/>
        <v>6.0500322808813595E-2</v>
      </c>
      <c r="P37" s="173"/>
      <c r="Q37" s="163"/>
      <c r="R37" s="20" t="s">
        <v>57</v>
      </c>
      <c r="S37" s="21">
        <f t="shared" ref="S37:AB37" si="71">10*S34</f>
        <v>1.0714285714285714</v>
      </c>
      <c r="T37" s="21">
        <f t="shared" si="71"/>
        <v>0.76530612244897966</v>
      </c>
      <c r="U37" s="21">
        <f t="shared" si="71"/>
        <v>0.54664723032069973</v>
      </c>
      <c r="V37" s="21">
        <f t="shared" si="71"/>
        <v>0.39046230737192833</v>
      </c>
      <c r="W37" s="21">
        <f t="shared" si="71"/>
        <v>0.27890164812280599</v>
      </c>
      <c r="X37" s="21">
        <f t="shared" si="71"/>
        <v>0.19921546294486142</v>
      </c>
      <c r="Y37" s="21">
        <f t="shared" si="71"/>
        <v>0.14229675924632956</v>
      </c>
      <c r="Z37" s="21">
        <f t="shared" si="71"/>
        <v>0.10164054231880684</v>
      </c>
      <c r="AA37" s="21">
        <f t="shared" si="71"/>
        <v>7.2600387370576308E-2</v>
      </c>
      <c r="AB37" s="21">
        <f t="shared" si="71"/>
        <v>5.1857419550411649E-2</v>
      </c>
      <c r="AC37" s="5"/>
      <c r="AD37" s="173"/>
      <c r="AE37" s="163"/>
      <c r="AF37" s="20" t="s">
        <v>57</v>
      </c>
      <c r="AG37" s="21">
        <f t="shared" ref="AG37:AP37" si="72">10*AG34</f>
        <v>0.8928571428571429</v>
      </c>
      <c r="AH37" s="21">
        <f t="shared" si="72"/>
        <v>0.63775510204081631</v>
      </c>
      <c r="AI37" s="21">
        <f t="shared" si="72"/>
        <v>0.45553935860058303</v>
      </c>
      <c r="AJ37" s="21">
        <f t="shared" si="72"/>
        <v>0.32538525614327363</v>
      </c>
      <c r="AK37" s="21">
        <f t="shared" si="72"/>
        <v>0.23241804010233832</v>
      </c>
      <c r="AL37" s="21">
        <f t="shared" si="72"/>
        <v>0.16601288578738452</v>
      </c>
      <c r="AM37" s="21">
        <f t="shared" si="72"/>
        <v>0.11858063270527465</v>
      </c>
      <c r="AN37" s="21">
        <f t="shared" si="72"/>
        <v>8.4700451932339035E-2</v>
      </c>
      <c r="AO37" s="21">
        <f t="shared" si="72"/>
        <v>6.0500322808813595E-2</v>
      </c>
      <c r="AP37" s="21">
        <f t="shared" si="72"/>
        <v>4.3214516292009703E-2</v>
      </c>
      <c r="AQ37" s="5"/>
      <c r="AR37" s="173"/>
      <c r="AS37" s="163"/>
      <c r="AT37" s="20" t="s">
        <v>57</v>
      </c>
      <c r="AU37" s="21">
        <f t="shared" ref="AU37:BD37" si="73">10*AU34</f>
        <v>0.71428571428571419</v>
      </c>
      <c r="AV37" s="21">
        <f t="shared" si="73"/>
        <v>0.51020408163265307</v>
      </c>
      <c r="AW37" s="21">
        <f t="shared" si="73"/>
        <v>0.3644314868804665</v>
      </c>
      <c r="AX37" s="21">
        <f t="shared" si="73"/>
        <v>0.26030820491461892</v>
      </c>
      <c r="AY37" s="21">
        <f t="shared" si="73"/>
        <v>0.18593443208187066</v>
      </c>
      <c r="AZ37" s="21">
        <f t="shared" si="73"/>
        <v>0.13281030862990761</v>
      </c>
      <c r="BA37" s="21">
        <f t="shared" si="73"/>
        <v>9.4864506164219708E-2</v>
      </c>
      <c r="BB37" s="21">
        <f t="shared" si="73"/>
        <v>6.7760361545871228E-2</v>
      </c>
      <c r="BC37" s="21">
        <f t="shared" si="73"/>
        <v>4.8400258247050874E-2</v>
      </c>
      <c r="BD37" s="21">
        <f t="shared" si="73"/>
        <v>3.4571613033607763E-2</v>
      </c>
      <c r="BE37" s="5"/>
      <c r="BF37" s="173"/>
      <c r="BG37" s="163"/>
      <c r="BH37" s="20" t="s">
        <v>57</v>
      </c>
      <c r="BI37" s="21">
        <f t="shared" ref="BI37:BR37" si="74">10*BI34</f>
        <v>0.5357142857142857</v>
      </c>
      <c r="BJ37" s="21">
        <f t="shared" si="74"/>
        <v>0.38265306122448983</v>
      </c>
      <c r="BK37" s="21">
        <f t="shared" si="74"/>
        <v>0.27332361516034986</v>
      </c>
      <c r="BL37" s="21">
        <f t="shared" si="74"/>
        <v>0.19523115368596416</v>
      </c>
      <c r="BM37" s="21">
        <f t="shared" si="74"/>
        <v>0.13945082406140299</v>
      </c>
      <c r="BN37" s="21">
        <f t="shared" si="74"/>
        <v>9.9607731472430711E-2</v>
      </c>
      <c r="BO37" s="21">
        <f t="shared" si="74"/>
        <v>7.1148379623164781E-2</v>
      </c>
      <c r="BP37" s="21">
        <f t="shared" si="74"/>
        <v>5.0820271159403421E-2</v>
      </c>
      <c r="BQ37" s="21">
        <f t="shared" si="74"/>
        <v>3.6300193685288154E-2</v>
      </c>
      <c r="BR37" s="21">
        <f t="shared" si="74"/>
        <v>2.5928709775205824E-2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1.25</v>
      </c>
      <c r="F38" s="21">
        <f>10*F36</f>
        <v>2.1428571428571428</v>
      </c>
      <c r="G38" s="21">
        <f>10*G36</f>
        <v>2.7806122448979584</v>
      </c>
      <c r="H38" s="21">
        <f t="shared" ref="H38:N38" si="75">10*H36</f>
        <v>3.2361516034985431</v>
      </c>
      <c r="I38" s="21">
        <f t="shared" si="75"/>
        <v>3.5615368596418158</v>
      </c>
      <c r="J38" s="21">
        <f t="shared" si="75"/>
        <v>3.7939548997441541</v>
      </c>
      <c r="K38" s="21">
        <f t="shared" si="75"/>
        <v>3.9599677855315374</v>
      </c>
      <c r="L38" s="21">
        <f t="shared" si="75"/>
        <v>4.0785484182368066</v>
      </c>
      <c r="M38" s="21">
        <f t="shared" si="75"/>
        <v>4.1632488701691592</v>
      </c>
      <c r="N38" s="21">
        <f t="shared" si="75"/>
        <v>4.2237491929779774</v>
      </c>
      <c r="P38" s="173"/>
      <c r="Q38" s="163"/>
      <c r="R38" s="20" t="s">
        <v>58</v>
      </c>
      <c r="S38" s="21">
        <f>10*S36</f>
        <v>1.0714285714285714</v>
      </c>
      <c r="T38" s="21">
        <f>10*T36</f>
        <v>1.8367346938775508</v>
      </c>
      <c r="U38" s="21">
        <f>10*U36</f>
        <v>2.3833819241982503</v>
      </c>
      <c r="V38" s="21">
        <f t="shared" ref="V38:AB38" si="76">10*V36</f>
        <v>2.7738442315701799</v>
      </c>
      <c r="W38" s="21">
        <f t="shared" si="76"/>
        <v>3.0527458796929849</v>
      </c>
      <c r="X38" s="21">
        <f t="shared" si="76"/>
        <v>3.2519613426378462</v>
      </c>
      <c r="Y38" s="21">
        <f t="shared" si="76"/>
        <v>3.3942581018841746</v>
      </c>
      <c r="Z38" s="21">
        <f t="shared" si="76"/>
        <v>3.4958986442029771</v>
      </c>
      <c r="AA38" s="21">
        <f t="shared" si="76"/>
        <v>3.5684990315735647</v>
      </c>
      <c r="AB38" s="21">
        <f t="shared" si="76"/>
        <v>3.6203564511239805</v>
      </c>
      <c r="AC38" s="5"/>
      <c r="AD38" s="173"/>
      <c r="AE38" s="163"/>
      <c r="AF38" s="20" t="s">
        <v>58</v>
      </c>
      <c r="AG38" s="21">
        <f>10*AG36</f>
        <v>0.89285714285714279</v>
      </c>
      <c r="AH38" s="21">
        <f>10*AH36</f>
        <v>1.5306122448979593</v>
      </c>
      <c r="AI38" s="21">
        <f>10*AI36</f>
        <v>1.9861516034985416</v>
      </c>
      <c r="AJ38" s="21">
        <f t="shared" ref="AJ38:AP38" si="77">10*AJ36</f>
        <v>2.3115368596418167</v>
      </c>
      <c r="AK38" s="21">
        <f t="shared" si="77"/>
        <v>2.5439548997441541</v>
      </c>
      <c r="AL38" s="21">
        <f t="shared" si="77"/>
        <v>2.7099677855315383</v>
      </c>
      <c r="AM38" s="21">
        <f t="shared" si="77"/>
        <v>2.8285484182368128</v>
      </c>
      <c r="AN38" s="21">
        <f t="shared" si="77"/>
        <v>2.9132488701691477</v>
      </c>
      <c r="AO38" s="21">
        <f t="shared" si="77"/>
        <v>2.9737491929779707</v>
      </c>
      <c r="AP38" s="21">
        <f t="shared" si="77"/>
        <v>3.0169637092699837</v>
      </c>
      <c r="AQ38" s="5"/>
      <c r="AR38" s="173"/>
      <c r="AS38" s="163"/>
      <c r="AT38" s="20" t="s">
        <v>58</v>
      </c>
      <c r="AU38" s="21">
        <f>10*AU36</f>
        <v>0.71428571428571419</v>
      </c>
      <c r="AV38" s="21">
        <f>10*AV36</f>
        <v>1.2244897959183674</v>
      </c>
      <c r="AW38" s="21">
        <f>10*AW36</f>
        <v>1.5889212827988337</v>
      </c>
      <c r="AX38" s="21">
        <f t="shared" ref="AX38:BD38" si="78">10*AX36</f>
        <v>1.8492294877134534</v>
      </c>
      <c r="AY38" s="21">
        <f t="shared" si="78"/>
        <v>2.0351639197953233</v>
      </c>
      <c r="AZ38" s="21">
        <f t="shared" si="78"/>
        <v>2.1679742284252308</v>
      </c>
      <c r="BA38" s="21">
        <f t="shared" si="78"/>
        <v>2.2628387345894492</v>
      </c>
      <c r="BB38" s="21">
        <f t="shared" si="78"/>
        <v>2.3305990961353182</v>
      </c>
      <c r="BC38" s="21">
        <f t="shared" si="78"/>
        <v>2.3789993543823766</v>
      </c>
      <c r="BD38" s="21">
        <f t="shared" si="78"/>
        <v>2.4135709674159869</v>
      </c>
      <c r="BE38" s="5"/>
      <c r="BF38" s="173"/>
      <c r="BG38" s="163"/>
      <c r="BH38" s="20" t="s">
        <v>58</v>
      </c>
      <c r="BI38" s="21">
        <f>10*BI36</f>
        <v>0.5357142857142857</v>
      </c>
      <c r="BJ38" s="21">
        <f>10*BJ36</f>
        <v>0.91836734693877542</v>
      </c>
      <c r="BK38" s="21">
        <f>10*BK36</f>
        <v>1.1916909620991252</v>
      </c>
      <c r="BL38" s="21">
        <f t="shared" ref="BL38:BR38" si="79">10*BL36</f>
        <v>1.3869221157850899</v>
      </c>
      <c r="BM38" s="21">
        <f t="shared" si="79"/>
        <v>1.5263729398464925</v>
      </c>
      <c r="BN38" s="21">
        <f t="shared" si="79"/>
        <v>1.6259806713189231</v>
      </c>
      <c r="BO38" s="21">
        <f t="shared" si="79"/>
        <v>1.6971290509420873</v>
      </c>
      <c r="BP38" s="21">
        <f t="shared" si="79"/>
        <v>1.7479493221014886</v>
      </c>
      <c r="BQ38" s="21">
        <f t="shared" si="79"/>
        <v>1.7842495157867824</v>
      </c>
      <c r="BR38" s="21">
        <f t="shared" si="79"/>
        <v>1.8101782255619903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80">$D32</f>
        <v>0.17499999999999999</v>
      </c>
      <c r="G39" s="17">
        <f t="shared" si="80"/>
        <v>0.17499999999999999</v>
      </c>
      <c r="H39" s="17">
        <f t="shared" si="80"/>
        <v>0.17499999999999999</v>
      </c>
      <c r="I39" s="17">
        <f t="shared" si="80"/>
        <v>0.17499999999999999</v>
      </c>
      <c r="J39" s="17">
        <f t="shared" si="80"/>
        <v>0.17499999999999999</v>
      </c>
      <c r="K39" s="17">
        <f t="shared" si="80"/>
        <v>0.17499999999999999</v>
      </c>
      <c r="L39" s="17">
        <f t="shared" si="80"/>
        <v>0.17499999999999999</v>
      </c>
      <c r="M39" s="17">
        <f t="shared" si="80"/>
        <v>0.17499999999999999</v>
      </c>
      <c r="N39" s="17">
        <f t="shared" si="80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81">$R32</f>
        <v>0.15</v>
      </c>
      <c r="U39" s="17">
        <f t="shared" si="81"/>
        <v>0.15</v>
      </c>
      <c r="V39" s="17">
        <f t="shared" si="81"/>
        <v>0.15</v>
      </c>
      <c r="W39" s="17">
        <f t="shared" si="81"/>
        <v>0.15</v>
      </c>
      <c r="X39" s="17">
        <f t="shared" si="81"/>
        <v>0.15</v>
      </c>
      <c r="Y39" s="17">
        <f t="shared" si="81"/>
        <v>0.15</v>
      </c>
      <c r="Z39" s="17">
        <f t="shared" si="81"/>
        <v>0.15</v>
      </c>
      <c r="AA39" s="17">
        <f t="shared" si="81"/>
        <v>0.15</v>
      </c>
      <c r="AB39" s="17">
        <f t="shared" si="81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82">$AF32</f>
        <v>0.125</v>
      </c>
      <c r="AI39" s="17">
        <f t="shared" si="82"/>
        <v>0.125</v>
      </c>
      <c r="AJ39" s="17">
        <f t="shared" si="82"/>
        <v>0.125</v>
      </c>
      <c r="AK39" s="17">
        <f t="shared" si="82"/>
        <v>0.125</v>
      </c>
      <c r="AL39" s="17">
        <f t="shared" si="82"/>
        <v>0.125</v>
      </c>
      <c r="AM39" s="17">
        <f t="shared" si="82"/>
        <v>0.125</v>
      </c>
      <c r="AN39" s="17">
        <f t="shared" si="82"/>
        <v>0.125</v>
      </c>
      <c r="AO39" s="17">
        <f t="shared" si="82"/>
        <v>0.125</v>
      </c>
      <c r="AP39" s="17">
        <f t="shared" si="82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83">$AT32</f>
        <v>0.1</v>
      </c>
      <c r="AW39" s="17">
        <f t="shared" si="83"/>
        <v>0.1</v>
      </c>
      <c r="AX39" s="17">
        <f t="shared" si="83"/>
        <v>0.1</v>
      </c>
      <c r="AY39" s="17">
        <f t="shared" si="83"/>
        <v>0.1</v>
      </c>
      <c r="AZ39" s="17">
        <f t="shared" si="83"/>
        <v>0.1</v>
      </c>
      <c r="BA39" s="17">
        <f t="shared" si="83"/>
        <v>0.1</v>
      </c>
      <c r="BB39" s="17">
        <f t="shared" si="83"/>
        <v>0.1</v>
      </c>
      <c r="BC39" s="17">
        <f t="shared" si="83"/>
        <v>0.1</v>
      </c>
      <c r="BD39" s="17">
        <f t="shared" si="83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84">$BH32</f>
        <v>7.4999999999999997E-2</v>
      </c>
      <c r="BK39" s="17">
        <f t="shared" si="84"/>
        <v>7.4999999999999997E-2</v>
      </c>
      <c r="BL39" s="17">
        <f t="shared" si="84"/>
        <v>7.4999999999999997E-2</v>
      </c>
      <c r="BM39" s="17">
        <f t="shared" si="84"/>
        <v>7.4999999999999997E-2</v>
      </c>
      <c r="BN39" s="17">
        <f t="shared" si="84"/>
        <v>7.4999999999999997E-2</v>
      </c>
      <c r="BO39" s="17">
        <f t="shared" si="84"/>
        <v>7.4999999999999997E-2</v>
      </c>
      <c r="BP39" s="17">
        <f t="shared" si="84"/>
        <v>7.4999999999999997E-2</v>
      </c>
      <c r="BQ39" s="17">
        <f t="shared" si="84"/>
        <v>7.4999999999999997E-2</v>
      </c>
      <c r="BR39" s="17">
        <f t="shared" si="84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</v>
      </c>
      <c r="F40" s="22">
        <f t="shared" ref="F40:N40" si="85">F37*F$16</f>
        <v>175000</v>
      </c>
      <c r="G40" s="22">
        <f t="shared" si="85"/>
        <v>175000</v>
      </c>
      <c r="H40" s="22">
        <f t="shared" si="85"/>
        <v>174999.99999999997</v>
      </c>
      <c r="I40" s="22">
        <f t="shared" si="85"/>
        <v>175000</v>
      </c>
      <c r="J40" s="22">
        <f t="shared" si="85"/>
        <v>175000</v>
      </c>
      <c r="K40" s="22">
        <f t="shared" si="85"/>
        <v>175000.00000000003</v>
      </c>
      <c r="L40" s="22">
        <f t="shared" si="85"/>
        <v>175000</v>
      </c>
      <c r="M40" s="22">
        <f t="shared" si="85"/>
        <v>175000</v>
      </c>
      <c r="N40" s="22">
        <f t="shared" si="85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86">T37*T$16</f>
        <v>150000</v>
      </c>
      <c r="U40" s="22">
        <f t="shared" si="86"/>
        <v>150000</v>
      </c>
      <c r="V40" s="22">
        <f t="shared" si="86"/>
        <v>150000</v>
      </c>
      <c r="W40" s="22">
        <f t="shared" si="86"/>
        <v>150000</v>
      </c>
      <c r="X40" s="22">
        <f t="shared" si="86"/>
        <v>150000</v>
      </c>
      <c r="Y40" s="22">
        <f t="shared" si="86"/>
        <v>150000</v>
      </c>
      <c r="Z40" s="22">
        <f t="shared" si="86"/>
        <v>150000</v>
      </c>
      <c r="AA40" s="22">
        <f t="shared" si="86"/>
        <v>150000</v>
      </c>
      <c r="AB40" s="22">
        <f t="shared" si="86"/>
        <v>150000</v>
      </c>
      <c r="AC40" s="5"/>
      <c r="AD40" s="173"/>
      <c r="AE40" s="163"/>
      <c r="AF40" s="20" t="s">
        <v>57</v>
      </c>
      <c r="AG40" s="22">
        <f>AG37*AG$16</f>
        <v>125000</v>
      </c>
      <c r="AH40" s="22">
        <f t="shared" ref="AH40:AP40" si="87">AH37*AH$16</f>
        <v>125000</v>
      </c>
      <c r="AI40" s="22">
        <f t="shared" si="87"/>
        <v>124999.99999999999</v>
      </c>
      <c r="AJ40" s="22">
        <f t="shared" si="87"/>
        <v>125000</v>
      </c>
      <c r="AK40" s="22">
        <f t="shared" si="87"/>
        <v>125000</v>
      </c>
      <c r="AL40" s="22">
        <f t="shared" si="87"/>
        <v>125000</v>
      </c>
      <c r="AM40" s="22">
        <f t="shared" si="87"/>
        <v>125000</v>
      </c>
      <c r="AN40" s="22">
        <f t="shared" si="87"/>
        <v>125000.00000000001</v>
      </c>
      <c r="AO40" s="22">
        <f t="shared" si="87"/>
        <v>125000</v>
      </c>
      <c r="AP40" s="22">
        <f t="shared" si="87"/>
        <v>124999.99999999999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88">AV37*AV$16</f>
        <v>100000</v>
      </c>
      <c r="AW40" s="22">
        <f t="shared" si="88"/>
        <v>100000.00000000001</v>
      </c>
      <c r="AX40" s="22">
        <f t="shared" si="88"/>
        <v>100000</v>
      </c>
      <c r="AY40" s="22">
        <f t="shared" si="88"/>
        <v>100000</v>
      </c>
      <c r="AZ40" s="22">
        <f t="shared" si="88"/>
        <v>100000</v>
      </c>
      <c r="BA40" s="22">
        <f t="shared" si="88"/>
        <v>99999.999999999985</v>
      </c>
      <c r="BB40" s="22">
        <f t="shared" si="88"/>
        <v>100000.00000000001</v>
      </c>
      <c r="BC40" s="22">
        <f t="shared" si="88"/>
        <v>100000</v>
      </c>
      <c r="BD40" s="22">
        <f t="shared" si="88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89">BJ37*BJ$16</f>
        <v>75000</v>
      </c>
      <c r="BK40" s="22">
        <f t="shared" si="89"/>
        <v>75000</v>
      </c>
      <c r="BL40" s="22">
        <f t="shared" si="89"/>
        <v>75000</v>
      </c>
      <c r="BM40" s="22">
        <f t="shared" si="89"/>
        <v>75000</v>
      </c>
      <c r="BN40" s="22">
        <f t="shared" si="89"/>
        <v>75000</v>
      </c>
      <c r="BO40" s="22">
        <f t="shared" si="89"/>
        <v>75000</v>
      </c>
      <c r="BP40" s="22">
        <f t="shared" si="89"/>
        <v>75000</v>
      </c>
      <c r="BQ40" s="22">
        <f t="shared" si="89"/>
        <v>75000</v>
      </c>
      <c r="BR40" s="22">
        <f t="shared" si="89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</v>
      </c>
      <c r="F41" s="22">
        <f>E41+F40</f>
        <v>350000</v>
      </c>
      <c r="G41" s="22">
        <f t="shared" ref="G41:N41" si="90">F41+G40</f>
        <v>525000</v>
      </c>
      <c r="H41" s="22">
        <f t="shared" si="90"/>
        <v>700000</v>
      </c>
      <c r="I41" s="22">
        <f t="shared" si="90"/>
        <v>875000</v>
      </c>
      <c r="J41" s="22">
        <f t="shared" si="90"/>
        <v>1050000</v>
      </c>
      <c r="K41" s="22">
        <f t="shared" si="90"/>
        <v>1225000</v>
      </c>
      <c r="L41" s="22">
        <f t="shared" si="90"/>
        <v>1400000</v>
      </c>
      <c r="M41" s="22">
        <f t="shared" si="90"/>
        <v>1575000</v>
      </c>
      <c r="N41" s="22">
        <f t="shared" si="90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:AB41" si="91">T41+U40</f>
        <v>450000</v>
      </c>
      <c r="V41" s="22">
        <f t="shared" si="91"/>
        <v>600000</v>
      </c>
      <c r="W41" s="22">
        <f t="shared" si="91"/>
        <v>750000</v>
      </c>
      <c r="X41" s="22">
        <f t="shared" si="91"/>
        <v>900000</v>
      </c>
      <c r="Y41" s="22">
        <f t="shared" si="91"/>
        <v>1050000</v>
      </c>
      <c r="Z41" s="22">
        <f t="shared" si="91"/>
        <v>1200000</v>
      </c>
      <c r="AA41" s="22">
        <f t="shared" si="91"/>
        <v>1350000</v>
      </c>
      <c r="AB41" s="22">
        <f t="shared" si="91"/>
        <v>1500000</v>
      </c>
      <c r="AC41" s="5"/>
      <c r="AD41" s="173"/>
      <c r="AE41" s="163"/>
      <c r="AF41" s="20" t="s">
        <v>58</v>
      </c>
      <c r="AG41" s="22">
        <f>AG40</f>
        <v>125000</v>
      </c>
      <c r="AH41" s="22">
        <f>AG41+AH40</f>
        <v>250000</v>
      </c>
      <c r="AI41" s="22">
        <f t="shared" ref="AI41:AP41" si="92">AH41+AI40</f>
        <v>375000</v>
      </c>
      <c r="AJ41" s="22">
        <f t="shared" si="92"/>
        <v>500000</v>
      </c>
      <c r="AK41" s="22">
        <f t="shared" si="92"/>
        <v>625000</v>
      </c>
      <c r="AL41" s="22">
        <f t="shared" si="92"/>
        <v>750000</v>
      </c>
      <c r="AM41" s="22">
        <f t="shared" si="92"/>
        <v>875000</v>
      </c>
      <c r="AN41" s="22">
        <f t="shared" si="92"/>
        <v>1000000</v>
      </c>
      <c r="AO41" s="22">
        <f t="shared" si="92"/>
        <v>1125000</v>
      </c>
      <c r="AP41" s="22">
        <f t="shared" si="92"/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:BD41" si="93">AV41+AW40</f>
        <v>300000</v>
      </c>
      <c r="AX41" s="22">
        <f t="shared" si="93"/>
        <v>400000</v>
      </c>
      <c r="AY41" s="22">
        <f t="shared" si="93"/>
        <v>500000</v>
      </c>
      <c r="AZ41" s="22">
        <f t="shared" si="93"/>
        <v>600000</v>
      </c>
      <c r="BA41" s="22">
        <f t="shared" si="93"/>
        <v>700000</v>
      </c>
      <c r="BB41" s="22">
        <f t="shared" si="93"/>
        <v>800000</v>
      </c>
      <c r="BC41" s="22">
        <f t="shared" si="93"/>
        <v>900000</v>
      </c>
      <c r="BD41" s="22">
        <f t="shared" si="93"/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:BR41" si="94">BJ41+BK40</f>
        <v>225000</v>
      </c>
      <c r="BL41" s="22">
        <f t="shared" si="94"/>
        <v>300000</v>
      </c>
      <c r="BM41" s="22">
        <f t="shared" si="94"/>
        <v>375000</v>
      </c>
      <c r="BN41" s="22">
        <f t="shared" si="94"/>
        <v>450000</v>
      </c>
      <c r="BO41" s="22">
        <f t="shared" si="94"/>
        <v>525000</v>
      </c>
      <c r="BP41" s="22">
        <f t="shared" si="94"/>
        <v>600000</v>
      </c>
      <c r="BQ41" s="22">
        <f t="shared" si="94"/>
        <v>675000</v>
      </c>
      <c r="BR41" s="22">
        <f t="shared" si="94"/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0.245</v>
      </c>
      <c r="G42" s="17">
        <f>G36*G$16/$E$4-F42-E42</f>
        <v>0.34299999999999992</v>
      </c>
      <c r="H42" s="17">
        <f>H36*H$16/$E$4-G42-F42-E42</f>
        <v>0.48020000000000057</v>
      </c>
      <c r="I42" s="17">
        <f>I36*I$16/$E$4-H42-G42-F42-E42</f>
        <v>0.67227999999999954</v>
      </c>
      <c r="J42" s="17">
        <f>J36*J$16/$E$4-I42-H42-G42-F42-E42</f>
        <v>0.94119200000000025</v>
      </c>
      <c r="K42" s="17">
        <f>K36*K$16/$E$4-J42-I42-H42-G42-F42-E42</f>
        <v>1.3176687999999983</v>
      </c>
      <c r="L42" s="17">
        <f>L36*L$16/$E$4-K42-J42-I42-H42-G42-F42-E42</f>
        <v>1.8447363199999913</v>
      </c>
      <c r="M42" s="17">
        <f>M36*M$16/$E$4-L42-K42-J42-I42-H42-G42-F42-E42</f>
        <v>2.5826308480000262</v>
      </c>
      <c r="N42" s="17">
        <f>N36*N$16/$E$4-M42-L42-K42-J42-I42-H42-G42-F42-E42</f>
        <v>3.6156831872000197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0.21</v>
      </c>
      <c r="U42" s="17">
        <f>U36*U$16/$E$4-T42-S42</f>
        <v>0.29399999999999982</v>
      </c>
      <c r="V42" s="17">
        <f>V36*V$16/$E$4-U42-T42-S42</f>
        <v>0.41160000000000052</v>
      </c>
      <c r="W42" s="17">
        <f>W36*W$16/$E$4-V42-U42-T42-S42</f>
        <v>0.57623999999999953</v>
      </c>
      <c r="X42" s="17">
        <f>X36*X$16/$E$4-W42-V42-U42-T42-S42</f>
        <v>0.80673600000000001</v>
      </c>
      <c r="Y42" s="17">
        <f>Y36*Y$16/$E$4-X42-W42-V42-U42-T42-S42</f>
        <v>1.1294303999999988</v>
      </c>
      <c r="Z42" s="17">
        <f>Z36*Z$16/$E$4-Y42-X42-W42-V42-U42-T42-S42</f>
        <v>1.5812025599999939</v>
      </c>
      <c r="AA42" s="17">
        <f>AA36*AA$16/$E$4-Z42-Y42-X42-W42-V42-U42-T42-S42</f>
        <v>2.2136835840000191</v>
      </c>
      <c r="AB42" s="17">
        <f>AB36*AB$16/$E$4-AA42-Z42-Y42-X42-W42-V42-U42-T42-S42</f>
        <v>3.0991570176000169</v>
      </c>
      <c r="AC42" s="5"/>
      <c r="AD42" s="173"/>
      <c r="AE42" s="171" t="s">
        <v>44</v>
      </c>
      <c r="AF42" s="16" t="s">
        <v>55</v>
      </c>
      <c r="AG42" s="17">
        <f>AG36*AG$16/$E$4</f>
        <v>0.12499999999999999</v>
      </c>
      <c r="AH42" s="17">
        <f>AH36*AH$16/$E$4-AG42</f>
        <v>0.17499999999999999</v>
      </c>
      <c r="AI42" s="17">
        <f>AI36*AI$16/$E$4-AH42-AG42</f>
        <v>0.24499999999999983</v>
      </c>
      <c r="AJ42" s="17">
        <f>AJ36*AJ$16/$E$4-AI42-AH42-AG42</f>
        <v>0.34300000000000047</v>
      </c>
      <c r="AK42" s="17">
        <f>AK36*AK$16/$E$4-AJ42-AI42-AH42-AG42</f>
        <v>0.48019999999999974</v>
      </c>
      <c r="AL42" s="17">
        <f>AL36*AL$16/$E$4-AK42-AJ42-AI42-AH42-AG42</f>
        <v>0.67227999999999954</v>
      </c>
      <c r="AM42" s="17">
        <f>AM36*AM$16/$E$4-AL42-AK42-AJ42-AI42-AH42-AG42</f>
        <v>0.94119199999999981</v>
      </c>
      <c r="AN42" s="17">
        <f>AN36*AN$16/$E$4-AM42-AL42-AK42-AJ42-AI42-AH42-AG42</f>
        <v>1.3176687999999941</v>
      </c>
      <c r="AO42" s="17">
        <f>AO36*AO$16/$E$4-AN42-AM42-AL42-AK42-AJ42-AI42-AH42-AG42</f>
        <v>1.8447363200000166</v>
      </c>
      <c r="AP42" s="17">
        <f>AP36*AP$16/$E$4-AO42-AN42-AM42-AL42-AK42-AJ42-AI42-AH42-AG42</f>
        <v>2.5826308480000115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0.13999999999999999</v>
      </c>
      <c r="AW42" s="17">
        <f>AW36*AW$16/$E$4-AV42-AU42</f>
        <v>0.19599999999999992</v>
      </c>
      <c r="AX42" s="17">
        <f>AX36*AX$16/$E$4-AW42-AV42-AU42</f>
        <v>0.27440000000000031</v>
      </c>
      <c r="AY42" s="17">
        <f>AY36*AY$16/$E$4-AX42-AW42-AV42-AU42</f>
        <v>0.38415999999999972</v>
      </c>
      <c r="AZ42" s="17">
        <f>AZ36*AZ$16/$E$4-AY42-AX42-AW42-AV42-AU42</f>
        <v>0.53782399999999975</v>
      </c>
      <c r="BA42" s="17">
        <f>BA36*BA$16/$E$4-AZ42-AY42-AX42-AW42-AV42-AU42</f>
        <v>0.75295359999999922</v>
      </c>
      <c r="BB42" s="17">
        <f>BB36*BB$16/$E$4-BA42-AZ42-AY42-AX42-AW42-AV42-AU42</f>
        <v>1.0541350399999958</v>
      </c>
      <c r="BC42" s="17">
        <f>BC36*BC$16/$E$4-BB42-BA42-AZ42-AY42-AX42-AW42-AV42-AU42</f>
        <v>1.4757890560000133</v>
      </c>
      <c r="BD42" s="17">
        <f>BD36*BD$16/$E$4-BC42-BB42-BA42-AZ42-AY42-AX42-AW42-AV42-AU42</f>
        <v>2.0661046784000119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0.105</v>
      </c>
      <c r="BK42" s="17">
        <f>BK36*BK$16/$E$4-BJ42-BI42</f>
        <v>0.14699999999999991</v>
      </c>
      <c r="BL42" s="17">
        <f>BL36*BL$16/$E$4-BK42-BJ42-BI42</f>
        <v>0.20580000000000026</v>
      </c>
      <c r="BM42" s="17">
        <f>BM36*BM$16/$E$4-BL42-BK42-BJ42-BI42</f>
        <v>0.28811999999999977</v>
      </c>
      <c r="BN42" s="17">
        <f>BN36*BN$16/$E$4-BM42-BL42-BK42-BJ42-BI42</f>
        <v>0.403368</v>
      </c>
      <c r="BO42" s="17">
        <f>BO36*BO$16/$E$4-BN42-BM42-BL42-BK42-BJ42-BI42</f>
        <v>0.56471519999999942</v>
      </c>
      <c r="BP42" s="17">
        <f>BP36*BP$16/$E$4-BO42-BN42-BM42-BL42-BK42-BJ42-BI42</f>
        <v>0.79060127999999696</v>
      </c>
      <c r="BQ42" s="17">
        <f>BQ36*BQ$16/$E$4-BP42-BO42-BN42-BM42-BL42-BK42-BJ42-BI42</f>
        <v>1.1068417920000095</v>
      </c>
      <c r="BR42" s="17">
        <f>BR36*BR$16/$E$4-BQ42-BP42-BO42-BN42-BM42-BL42-BK42-BJ42-BI42</f>
        <v>1.5495785088000085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0.38309599999999999</v>
      </c>
      <c r="J43" s="18"/>
      <c r="K43" s="18"/>
      <c r="L43" s="18"/>
      <c r="M43" s="18"/>
      <c r="N43" s="18">
        <f>SUM(E42:N42)/10</f>
        <v>1.2217391155200035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0.32836799999999994</v>
      </c>
      <c r="X43" s="18"/>
      <c r="Y43" s="18"/>
      <c r="Z43" s="18"/>
      <c r="AA43" s="18"/>
      <c r="AB43" s="18">
        <f>SUM(S42:AB42)/10</f>
        <v>1.047204956160003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0.27363999999999999</v>
      </c>
      <c r="AL43" s="18"/>
      <c r="AM43" s="18"/>
      <c r="AN43" s="18"/>
      <c r="AO43" s="18"/>
      <c r="AP43" s="18">
        <f>SUM(AG42:AP42)/10</f>
        <v>0.87267079680000226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0.218912</v>
      </c>
      <c r="AZ43" s="18"/>
      <c r="BA43" s="18"/>
      <c r="BB43" s="18"/>
      <c r="BC43" s="18"/>
      <c r="BD43" s="18">
        <f>SUM(AU42:BD42)/10</f>
        <v>0.69813663744000198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0.16418399999999997</v>
      </c>
      <c r="BN43" s="18"/>
      <c r="BO43" s="18"/>
      <c r="BP43" s="18"/>
      <c r="BQ43" s="18"/>
      <c r="BR43" s="18">
        <f>SUM(BI42:BR42)/10</f>
        <v>0.52360247808000149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</v>
      </c>
      <c r="F44" s="23">
        <f>F46-E46</f>
        <v>245000</v>
      </c>
      <c r="G44" s="23">
        <f t="shared" ref="G44:N44" si="95">G46-F46</f>
        <v>342999.99999999977</v>
      </c>
      <c r="H44" s="23">
        <f t="shared" si="95"/>
        <v>480200.00000000047</v>
      </c>
      <c r="I44" s="23">
        <f t="shared" si="95"/>
        <v>672279.99999999977</v>
      </c>
      <c r="J44" s="23">
        <f t="shared" si="95"/>
        <v>941192</v>
      </c>
      <c r="K44" s="23">
        <f t="shared" si="95"/>
        <v>1317668.7999999989</v>
      </c>
      <c r="L44" s="23">
        <f t="shared" si="95"/>
        <v>1844736.3199999919</v>
      </c>
      <c r="M44" s="23">
        <f t="shared" si="95"/>
        <v>2582630.8480000244</v>
      </c>
      <c r="N44" s="23">
        <f t="shared" si="95"/>
        <v>3615683.1872000191</v>
      </c>
      <c r="P44" s="173"/>
      <c r="Q44" s="163"/>
      <c r="R44" s="20" t="s">
        <v>57</v>
      </c>
      <c r="S44" s="23">
        <f>S46</f>
        <v>150000</v>
      </c>
      <c r="T44" s="23">
        <f>T46-S46</f>
        <v>209999.99999999994</v>
      </c>
      <c r="U44" s="23">
        <f t="shared" ref="U44:AB44" si="96">U46-T46</f>
        <v>293999.99999999994</v>
      </c>
      <c r="V44" s="23">
        <f t="shared" si="96"/>
        <v>411600.00000000035</v>
      </c>
      <c r="W44" s="23">
        <f t="shared" si="96"/>
        <v>576239.99999999977</v>
      </c>
      <c r="X44" s="23">
        <f t="shared" si="96"/>
        <v>806735.99999999953</v>
      </c>
      <c r="Y44" s="23">
        <f t="shared" si="96"/>
        <v>1129430.399999999</v>
      </c>
      <c r="Z44" s="23">
        <f t="shared" si="96"/>
        <v>1581202.5599999931</v>
      </c>
      <c r="AA44" s="23">
        <f t="shared" si="96"/>
        <v>2213683.5840000203</v>
      </c>
      <c r="AB44" s="23">
        <f t="shared" si="96"/>
        <v>3099157.0176000176</v>
      </c>
      <c r="AC44" s="5"/>
      <c r="AD44" s="173"/>
      <c r="AE44" s="163"/>
      <c r="AF44" s="20" t="s">
        <v>57</v>
      </c>
      <c r="AG44" s="23">
        <f>AG46</f>
        <v>124999.99999999999</v>
      </c>
      <c r="AH44" s="23">
        <f>AH46-AG46</f>
        <v>175000</v>
      </c>
      <c r="AI44" s="23">
        <f t="shared" ref="AI44:AP44" si="97">AI46-AH46</f>
        <v>244999.99999999977</v>
      </c>
      <c r="AJ44" s="23">
        <f t="shared" si="97"/>
        <v>343000.00000000047</v>
      </c>
      <c r="AK44" s="23">
        <f t="shared" si="97"/>
        <v>480199.99999999977</v>
      </c>
      <c r="AL44" s="23">
        <f t="shared" si="97"/>
        <v>672279.99999999953</v>
      </c>
      <c r="AM44" s="23">
        <f t="shared" si="97"/>
        <v>941192</v>
      </c>
      <c r="AN44" s="23">
        <f t="shared" si="97"/>
        <v>1317668.7999999938</v>
      </c>
      <c r="AO44" s="23">
        <f t="shared" si="97"/>
        <v>1844736.3200000171</v>
      </c>
      <c r="AP44" s="23">
        <f t="shared" si="97"/>
        <v>2582630.8480000142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140000</v>
      </c>
      <c r="AW44" s="23">
        <f t="shared" ref="AW44:BD44" si="98">AW46-AV46</f>
        <v>195999.99999999994</v>
      </c>
      <c r="AX44" s="23">
        <f t="shared" si="98"/>
        <v>274400.00000000029</v>
      </c>
      <c r="AY44" s="23">
        <f t="shared" si="98"/>
        <v>384159.99999999977</v>
      </c>
      <c r="AZ44" s="23">
        <f t="shared" si="98"/>
        <v>537823.99999999977</v>
      </c>
      <c r="BA44" s="23">
        <f t="shared" si="98"/>
        <v>752953.59999999893</v>
      </c>
      <c r="BB44" s="23">
        <f t="shared" si="98"/>
        <v>1054135.0399999963</v>
      </c>
      <c r="BC44" s="23">
        <f t="shared" si="98"/>
        <v>1475789.0560000129</v>
      </c>
      <c r="BD44" s="23">
        <f t="shared" si="98"/>
        <v>2066104.6784000108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104999.99999999997</v>
      </c>
      <c r="BK44" s="23">
        <f t="shared" ref="BK44:BR44" si="99">BK46-BJ46</f>
        <v>146999.99999999997</v>
      </c>
      <c r="BL44" s="23">
        <f t="shared" si="99"/>
        <v>205800.00000000017</v>
      </c>
      <c r="BM44" s="23">
        <f t="shared" si="99"/>
        <v>288119.99999999988</v>
      </c>
      <c r="BN44" s="23">
        <f t="shared" si="99"/>
        <v>403367.99999999977</v>
      </c>
      <c r="BO44" s="23">
        <f t="shared" si="99"/>
        <v>564715.19999999949</v>
      </c>
      <c r="BP44" s="23">
        <f t="shared" si="99"/>
        <v>790601.27999999654</v>
      </c>
      <c r="BQ44" s="23">
        <f t="shared" si="99"/>
        <v>1106841.7920000101</v>
      </c>
      <c r="BR44" s="23">
        <f t="shared" si="99"/>
        <v>1549578.5088000088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383096</v>
      </c>
      <c r="J45" s="23"/>
      <c r="K45" s="23"/>
      <c r="L45" s="23"/>
      <c r="M45" s="23"/>
      <c r="N45" s="23">
        <f>SUM(E44:N44)/10</f>
        <v>1221739.1155200035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328368</v>
      </c>
      <c r="X45" s="23"/>
      <c r="Y45" s="23"/>
      <c r="Z45" s="23"/>
      <c r="AA45" s="23"/>
      <c r="AB45" s="23">
        <f>SUM(S44:AB44)/10</f>
        <v>1047204.956160003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273640</v>
      </c>
      <c r="AL45" s="23"/>
      <c r="AM45" s="23"/>
      <c r="AN45" s="23"/>
      <c r="AO45" s="23"/>
      <c r="AP45" s="23">
        <f>SUM(AG44:AP44)/10</f>
        <v>872670.79680000246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218912</v>
      </c>
      <c r="AZ45" s="23"/>
      <c r="BA45" s="23"/>
      <c r="BB45" s="23"/>
      <c r="BC45" s="23"/>
      <c r="BD45" s="23">
        <f>SUM(AU44:BD44)/10</f>
        <v>698136.63744000182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164184</v>
      </c>
      <c r="BN45" s="23"/>
      <c r="BO45" s="23"/>
      <c r="BP45" s="23"/>
      <c r="BQ45" s="23"/>
      <c r="BR45" s="23">
        <f>SUM(BI44:BR44)/10</f>
        <v>523602.47808000149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100">E38*E$16</f>
        <v>175000</v>
      </c>
      <c r="F46" s="22">
        <f t="shared" si="100"/>
        <v>420000</v>
      </c>
      <c r="G46" s="22">
        <f t="shared" si="100"/>
        <v>762999.99999999977</v>
      </c>
      <c r="H46" s="22">
        <f t="shared" si="100"/>
        <v>1243200.0000000002</v>
      </c>
      <c r="I46" s="22">
        <f t="shared" si="100"/>
        <v>1915480</v>
      </c>
      <c r="J46" s="22">
        <f t="shared" si="100"/>
        <v>2856672</v>
      </c>
      <c r="K46" s="22">
        <f t="shared" si="100"/>
        <v>4174340.7999999989</v>
      </c>
      <c r="L46" s="22">
        <f t="shared" si="100"/>
        <v>6019077.1199999908</v>
      </c>
      <c r="M46" s="22">
        <f t="shared" si="100"/>
        <v>8601707.9680000152</v>
      </c>
      <c r="N46" s="22">
        <f t="shared" si="100"/>
        <v>12217391.155200034</v>
      </c>
      <c r="P46" s="164"/>
      <c r="Q46" s="163"/>
      <c r="R46" s="20" t="s">
        <v>58</v>
      </c>
      <c r="S46" s="22">
        <f t="shared" ref="S46:AB46" si="101">S38*S$16</f>
        <v>150000</v>
      </c>
      <c r="T46" s="22">
        <f t="shared" si="101"/>
        <v>359999.99999999994</v>
      </c>
      <c r="U46" s="22">
        <f t="shared" si="101"/>
        <v>653999.99999999988</v>
      </c>
      <c r="V46" s="22">
        <f t="shared" si="101"/>
        <v>1065600.0000000002</v>
      </c>
      <c r="W46" s="22">
        <f t="shared" si="101"/>
        <v>1641840</v>
      </c>
      <c r="X46" s="22">
        <f t="shared" si="101"/>
        <v>2448575.9999999995</v>
      </c>
      <c r="Y46" s="22">
        <f t="shared" si="101"/>
        <v>3578006.3999999985</v>
      </c>
      <c r="Z46" s="22">
        <f t="shared" si="101"/>
        <v>5159208.9599999916</v>
      </c>
      <c r="AA46" s="22">
        <f t="shared" si="101"/>
        <v>7372892.5440000119</v>
      </c>
      <c r="AB46" s="22">
        <f t="shared" si="101"/>
        <v>10472049.561600029</v>
      </c>
      <c r="AC46" s="5"/>
      <c r="AD46" s="164"/>
      <c r="AE46" s="163"/>
      <c r="AF46" s="20" t="s">
        <v>58</v>
      </c>
      <c r="AG46" s="22">
        <f t="shared" ref="AG46:AP46" si="102">AG38*AG$16</f>
        <v>124999.99999999999</v>
      </c>
      <c r="AH46" s="22">
        <f t="shared" si="102"/>
        <v>300000</v>
      </c>
      <c r="AI46" s="22">
        <f t="shared" si="102"/>
        <v>544999.99999999977</v>
      </c>
      <c r="AJ46" s="22">
        <f t="shared" si="102"/>
        <v>888000.00000000023</v>
      </c>
      <c r="AK46" s="22">
        <f t="shared" si="102"/>
        <v>1368200</v>
      </c>
      <c r="AL46" s="22">
        <f t="shared" si="102"/>
        <v>2040479.9999999995</v>
      </c>
      <c r="AM46" s="22">
        <f t="shared" si="102"/>
        <v>2981671.9999999995</v>
      </c>
      <c r="AN46" s="22">
        <f t="shared" si="102"/>
        <v>4299340.7999999933</v>
      </c>
      <c r="AO46" s="22">
        <f t="shared" si="102"/>
        <v>6144077.1200000104</v>
      </c>
      <c r="AP46" s="22">
        <f t="shared" si="102"/>
        <v>8726707.9680000246</v>
      </c>
      <c r="AQ46" s="5"/>
      <c r="AR46" s="164"/>
      <c r="AS46" s="163"/>
      <c r="AT46" s="20" t="s">
        <v>58</v>
      </c>
      <c r="AU46" s="22">
        <f t="shared" ref="AU46:BD46" si="103">AU38*AU$16</f>
        <v>99999.999999999985</v>
      </c>
      <c r="AV46" s="22">
        <f t="shared" si="103"/>
        <v>240000</v>
      </c>
      <c r="AW46" s="22">
        <f t="shared" si="103"/>
        <v>435999.99999999994</v>
      </c>
      <c r="AX46" s="22">
        <f t="shared" si="103"/>
        <v>710400.00000000023</v>
      </c>
      <c r="AY46" s="22">
        <f t="shared" si="103"/>
        <v>1094560</v>
      </c>
      <c r="AZ46" s="22">
        <f t="shared" si="103"/>
        <v>1632383.9999999998</v>
      </c>
      <c r="BA46" s="22">
        <f t="shared" si="103"/>
        <v>2385337.5999999987</v>
      </c>
      <c r="BB46" s="22">
        <f t="shared" si="103"/>
        <v>3439472.639999995</v>
      </c>
      <c r="BC46" s="22">
        <f t="shared" si="103"/>
        <v>4915261.6960000079</v>
      </c>
      <c r="BD46" s="22">
        <f t="shared" si="103"/>
        <v>6981366.3744000187</v>
      </c>
      <c r="BE46" s="5"/>
      <c r="BF46" s="164"/>
      <c r="BG46" s="163"/>
      <c r="BH46" s="20" t="s">
        <v>58</v>
      </c>
      <c r="BI46" s="22">
        <f t="shared" ref="BI46:BR46" si="104">BI38*BI$16</f>
        <v>75000</v>
      </c>
      <c r="BJ46" s="22">
        <f t="shared" si="104"/>
        <v>179999.99999999997</v>
      </c>
      <c r="BK46" s="22">
        <f t="shared" si="104"/>
        <v>326999.99999999994</v>
      </c>
      <c r="BL46" s="22">
        <f t="shared" si="104"/>
        <v>532800.00000000012</v>
      </c>
      <c r="BM46" s="22">
        <f t="shared" si="104"/>
        <v>820920</v>
      </c>
      <c r="BN46" s="22">
        <f t="shared" si="104"/>
        <v>1224287.9999999998</v>
      </c>
      <c r="BO46" s="22">
        <f t="shared" si="104"/>
        <v>1789003.1999999993</v>
      </c>
      <c r="BP46" s="22">
        <f t="shared" si="104"/>
        <v>2579604.4799999958</v>
      </c>
      <c r="BQ46" s="22">
        <f t="shared" si="104"/>
        <v>3686446.2720000059</v>
      </c>
      <c r="BR46" s="22">
        <f t="shared" si="104"/>
        <v>5236024.7808000147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0.60357142857142854</v>
      </c>
      <c r="F50" s="17">
        <f t="shared" ref="F50:N50" si="105">F$24*$D48-F34</f>
        <v>0.43112244897959184</v>
      </c>
      <c r="G50" s="17">
        <f t="shared" si="105"/>
        <v>0.30794460641399424</v>
      </c>
      <c r="H50" s="17">
        <f t="shared" si="105"/>
        <v>0.21996043315285291</v>
      </c>
      <c r="I50" s="17">
        <f t="shared" si="105"/>
        <v>0.15711459510918069</v>
      </c>
      <c r="J50" s="17">
        <f t="shared" si="105"/>
        <v>0.11222471079227193</v>
      </c>
      <c r="K50" s="17">
        <f t="shared" si="105"/>
        <v>8.0160507708765705E-2</v>
      </c>
      <c r="L50" s="17">
        <f t="shared" si="105"/>
        <v>5.7257505506261297E-2</v>
      </c>
      <c r="M50" s="17">
        <f t="shared" si="105"/>
        <v>4.0898218218757908E-2</v>
      </c>
      <c r="N50" s="17">
        <f t="shared" si="105"/>
        <v>2.9213013013398462E-2</v>
      </c>
      <c r="P50" s="163" t="s">
        <v>16</v>
      </c>
      <c r="Q50" s="165" t="s">
        <v>41</v>
      </c>
      <c r="R50" s="16" t="s">
        <v>83</v>
      </c>
      <c r="S50" s="17">
        <f>S$24*$D48-S34</f>
        <v>0.62142857142857144</v>
      </c>
      <c r="T50" s="17">
        <f t="shared" ref="T50:AB50" si="106">T$24*$D48-T34</f>
        <v>0.44387755102040816</v>
      </c>
      <c r="U50" s="17">
        <f t="shared" si="106"/>
        <v>0.31705539358600587</v>
      </c>
      <c r="V50" s="17">
        <f t="shared" si="106"/>
        <v>0.22646813827571838</v>
      </c>
      <c r="W50" s="17">
        <f t="shared" si="106"/>
        <v>0.16176295591122747</v>
      </c>
      <c r="X50" s="17">
        <f t="shared" si="106"/>
        <v>0.11554496850801962</v>
      </c>
      <c r="Y50" s="17">
        <f t="shared" si="106"/>
        <v>8.2532120362871192E-2</v>
      </c>
      <c r="Z50" s="17">
        <f t="shared" si="106"/>
        <v>5.8951514544908074E-2</v>
      </c>
      <c r="AA50" s="17">
        <f t="shared" si="106"/>
        <v>4.2108224674934178E-2</v>
      </c>
      <c r="AB50" s="17">
        <f t="shared" si="106"/>
        <v>3.0077303339238658E-2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0.63928571428571423</v>
      </c>
      <c r="AH50" s="17">
        <f t="shared" ref="AH50:AP50" si="107">AH$24*$D48-AH34</f>
        <v>0.45663265306122452</v>
      </c>
      <c r="AI50" s="17">
        <f t="shared" si="107"/>
        <v>0.32616618075801757</v>
      </c>
      <c r="AJ50" s="17">
        <f t="shared" si="107"/>
        <v>0.23297584339858385</v>
      </c>
      <c r="AK50" s="17">
        <f t="shared" si="107"/>
        <v>0.16641131671327425</v>
      </c>
      <c r="AL50" s="17">
        <f t="shared" si="107"/>
        <v>0.11886522622376731</v>
      </c>
      <c r="AM50" s="17">
        <f t="shared" si="107"/>
        <v>8.4903733016976693E-2</v>
      </c>
      <c r="AN50" s="17">
        <f t="shared" si="107"/>
        <v>6.0645523583554857E-2</v>
      </c>
      <c r="AO50" s="17">
        <f t="shared" si="107"/>
        <v>4.3318231131110455E-2</v>
      </c>
      <c r="AP50" s="17">
        <f t="shared" si="107"/>
        <v>3.0941593665078853E-2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0.65714285714285714</v>
      </c>
      <c r="AV50" s="17">
        <f t="shared" ref="AV50:BD50" si="108">AV$24*$D48-AV34</f>
        <v>0.46938775510204084</v>
      </c>
      <c r="AW50" s="17">
        <f t="shared" si="108"/>
        <v>0.3352769679300292</v>
      </c>
      <c r="AX50" s="17">
        <f t="shared" si="108"/>
        <v>0.23948354852144932</v>
      </c>
      <c r="AY50" s="17">
        <f t="shared" si="108"/>
        <v>0.171059677515321</v>
      </c>
      <c r="AZ50" s="17">
        <f t="shared" si="108"/>
        <v>0.122185483939515</v>
      </c>
      <c r="BA50" s="17">
        <f t="shared" si="108"/>
        <v>8.727534567108218E-2</v>
      </c>
      <c r="BB50" s="17">
        <f t="shared" si="108"/>
        <v>6.233953262220164E-2</v>
      </c>
      <c r="BC50" s="17">
        <f t="shared" si="108"/>
        <v>4.4528237587286724E-2</v>
      </c>
      <c r="BD50" s="17">
        <f t="shared" si="108"/>
        <v>3.1805883990919048E-2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0.67499999999999993</v>
      </c>
      <c r="BJ50" s="17">
        <f t="shared" ref="BJ50:BR50" si="109">BJ$24*$D48-BJ34</f>
        <v>0.48214285714285715</v>
      </c>
      <c r="BK50" s="17">
        <f t="shared" si="109"/>
        <v>0.34438775510204089</v>
      </c>
      <c r="BL50" s="17">
        <f t="shared" si="109"/>
        <v>0.24599125364431479</v>
      </c>
      <c r="BM50" s="17">
        <f t="shared" si="109"/>
        <v>0.17570803831736775</v>
      </c>
      <c r="BN50" s="17">
        <f t="shared" si="109"/>
        <v>0.12550574165526268</v>
      </c>
      <c r="BO50" s="17">
        <f t="shared" si="109"/>
        <v>8.9646958325187681E-2</v>
      </c>
      <c r="BP50" s="17">
        <f t="shared" si="109"/>
        <v>6.4033541660848417E-2</v>
      </c>
      <c r="BQ50" s="17">
        <f t="shared" si="109"/>
        <v>4.5738244043462994E-2</v>
      </c>
      <c r="BR50" s="17">
        <f t="shared" si="109"/>
        <v>3.267017431675924E-2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0.3439427024454097</v>
      </c>
      <c r="J51" s="17"/>
      <c r="K51" s="17"/>
      <c r="L51" s="17"/>
      <c r="M51" s="17"/>
      <c r="N51" s="18">
        <f>SUM(E50:N50)/10</f>
        <v>0.20394674674665039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0.35411852204438621</v>
      </c>
      <c r="X51" s="17"/>
      <c r="Y51" s="17"/>
      <c r="Z51" s="17"/>
      <c r="AA51" s="17"/>
      <c r="AB51" s="18">
        <f>SUM(S50:AB50)/10</f>
        <v>0.20998067416519026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0.36429434164336288</v>
      </c>
      <c r="AL51" s="17"/>
      <c r="AM51" s="17"/>
      <c r="AN51" s="17"/>
      <c r="AO51" s="17"/>
      <c r="AP51" s="18">
        <f>SUM(AG50:AP50)/10</f>
        <v>0.21601460158373023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0.37447016124233945</v>
      </c>
      <c r="AZ51" s="17"/>
      <c r="BA51" s="17"/>
      <c r="BB51" s="17"/>
      <c r="BC51" s="17"/>
      <c r="BD51" s="18">
        <f>SUM(AU50:BD50)/10</f>
        <v>0.22204852900227018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0.38464598084131607</v>
      </c>
      <c r="BN51" s="17"/>
      <c r="BO51" s="17"/>
      <c r="BP51" s="17"/>
      <c r="BQ51" s="17"/>
      <c r="BR51" s="18">
        <f>SUM(BI50:BR50)/10</f>
        <v>0.2280824564208101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0.60357142857142854</v>
      </c>
      <c r="F52" s="17">
        <f t="shared" ref="F52:N52" si="110">F$18*(F50/F$20)</f>
        <v>1.0346938775510204</v>
      </c>
      <c r="G52" s="17">
        <f t="shared" si="110"/>
        <v>1.3426384839650145</v>
      </c>
      <c r="H52" s="17">
        <f t="shared" si="110"/>
        <v>1.5625989171178678</v>
      </c>
      <c r="I52" s="17">
        <f t="shared" si="110"/>
        <v>1.7197135122270482</v>
      </c>
      <c r="J52" s="17">
        <f t="shared" si="110"/>
        <v>1.83193822301932</v>
      </c>
      <c r="K52" s="17">
        <f t="shared" si="110"/>
        <v>1.9120987307280861</v>
      </c>
      <c r="L52" s="17">
        <f t="shared" si="110"/>
        <v>1.9693562362343477</v>
      </c>
      <c r="M52" s="17">
        <f t="shared" si="110"/>
        <v>2.0102544544531042</v>
      </c>
      <c r="N52" s="17">
        <f t="shared" si="110"/>
        <v>2.0394674674665021</v>
      </c>
      <c r="P52" s="163"/>
      <c r="Q52" s="165"/>
      <c r="R52" s="16" t="s">
        <v>53</v>
      </c>
      <c r="S52" s="17">
        <f>S$18*(S50/S$20)</f>
        <v>0.62142857142857144</v>
      </c>
      <c r="T52" s="17">
        <f t="shared" ref="T52:AB52" si="111">T$18*(T50/T$20)</f>
        <v>1.0653061224489795</v>
      </c>
      <c r="U52" s="17">
        <f t="shared" si="111"/>
        <v>1.3823615160349854</v>
      </c>
      <c r="V52" s="17">
        <f t="shared" si="111"/>
        <v>1.6088296543107041</v>
      </c>
      <c r="W52" s="17">
        <f t="shared" si="111"/>
        <v>1.7705926102219312</v>
      </c>
      <c r="X52" s="17">
        <f t="shared" si="111"/>
        <v>1.8861375787299508</v>
      </c>
      <c r="Y52" s="17">
        <f t="shared" si="111"/>
        <v>1.9686696990928221</v>
      </c>
      <c r="Z52" s="17">
        <f t="shared" si="111"/>
        <v>2.0276212136377305</v>
      </c>
      <c r="AA52" s="17">
        <f t="shared" si="111"/>
        <v>2.0697294383126632</v>
      </c>
      <c r="AB52" s="17">
        <f t="shared" si="111"/>
        <v>2.0998067416519017</v>
      </c>
      <c r="AC52" s="5"/>
      <c r="AD52" s="163"/>
      <c r="AE52" s="165"/>
      <c r="AF52" s="16" t="s">
        <v>53</v>
      </c>
      <c r="AG52" s="17">
        <f>AG$18*(AG50/AG$20)</f>
        <v>0.63928571428571423</v>
      </c>
      <c r="AH52" s="17">
        <f t="shared" ref="AH52:AP52" si="112">AH$18*(AH50/AH$20)</f>
        <v>1.0959183673469388</v>
      </c>
      <c r="AI52" s="17">
        <f t="shared" si="112"/>
        <v>1.4220845481049562</v>
      </c>
      <c r="AJ52" s="17">
        <f t="shared" si="112"/>
        <v>1.6550603915035405</v>
      </c>
      <c r="AK52" s="17">
        <f t="shared" si="112"/>
        <v>1.8214717082168146</v>
      </c>
      <c r="AL52" s="17">
        <f t="shared" si="112"/>
        <v>1.9403369344405816</v>
      </c>
      <c r="AM52" s="17">
        <f t="shared" si="112"/>
        <v>2.0252406674575587</v>
      </c>
      <c r="AN52" s="17">
        <f t="shared" si="112"/>
        <v>2.0858861910411135</v>
      </c>
      <c r="AO52" s="17">
        <f t="shared" si="112"/>
        <v>2.1292044221722231</v>
      </c>
      <c r="AP52" s="17">
        <f t="shared" si="112"/>
        <v>2.1601460158373014</v>
      </c>
      <c r="AQ52" s="5"/>
      <c r="AR52" s="163"/>
      <c r="AS52" s="165"/>
      <c r="AT52" s="16" t="s">
        <v>53</v>
      </c>
      <c r="AU52" s="17">
        <f>AU$18*(AU50/AU$20)</f>
        <v>0.65714285714285714</v>
      </c>
      <c r="AV52" s="17">
        <f t="shared" ref="AV52:BD52" si="113">AV$18*(AV50/AV$20)</f>
        <v>1.1265306122448981</v>
      </c>
      <c r="AW52" s="17">
        <f t="shared" si="113"/>
        <v>1.4618075801749271</v>
      </c>
      <c r="AX52" s="17">
        <f t="shared" si="113"/>
        <v>1.7012911286963768</v>
      </c>
      <c r="AY52" s="17">
        <f t="shared" si="113"/>
        <v>1.8723508062116974</v>
      </c>
      <c r="AZ52" s="17">
        <f t="shared" si="113"/>
        <v>1.9945362901512123</v>
      </c>
      <c r="BA52" s="17">
        <f t="shared" si="113"/>
        <v>2.0818116358222944</v>
      </c>
      <c r="BB52" s="17">
        <f t="shared" si="113"/>
        <v>2.1441511684444965</v>
      </c>
      <c r="BC52" s="17">
        <f t="shared" si="113"/>
        <v>2.1886794060317825</v>
      </c>
      <c r="BD52" s="17">
        <f t="shared" si="113"/>
        <v>2.2204852900227015</v>
      </c>
      <c r="BE52" s="5"/>
      <c r="BF52" s="163"/>
      <c r="BG52" s="165"/>
      <c r="BH52" s="16" t="s">
        <v>53</v>
      </c>
      <c r="BI52" s="17">
        <f>BI$18*(BI50/BI$20)</f>
        <v>0.67499999999999993</v>
      </c>
      <c r="BJ52" s="17">
        <f t="shared" ref="BJ52:BR52" si="114">BJ$18*(BJ50/BJ$20)</f>
        <v>1.157142857142857</v>
      </c>
      <c r="BK52" s="17">
        <f t="shared" si="114"/>
        <v>1.5015306122448979</v>
      </c>
      <c r="BL52" s="17">
        <f t="shared" si="114"/>
        <v>1.7475218658892131</v>
      </c>
      <c r="BM52" s="17">
        <f t="shared" si="114"/>
        <v>1.9232299042065804</v>
      </c>
      <c r="BN52" s="17">
        <f t="shared" si="114"/>
        <v>2.0487356458618433</v>
      </c>
      <c r="BO52" s="17">
        <f t="shared" si="114"/>
        <v>2.1383826041870311</v>
      </c>
      <c r="BP52" s="17">
        <f t="shared" si="114"/>
        <v>2.2024161458478795</v>
      </c>
      <c r="BQ52" s="17">
        <f t="shared" si="114"/>
        <v>2.2481543898913419</v>
      </c>
      <c r="BR52" s="17">
        <f t="shared" si="114"/>
        <v>2.2808245642081011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6.0357142857142856</v>
      </c>
      <c r="F53" s="21">
        <f t="shared" ref="F53:N53" si="115">10*F50</f>
        <v>4.3112244897959187</v>
      </c>
      <c r="G53" s="21">
        <f t="shared" si="115"/>
        <v>3.0794460641399422</v>
      </c>
      <c r="H53" s="21">
        <f t="shared" si="115"/>
        <v>2.199604331528529</v>
      </c>
      <c r="I53" s="21">
        <f t="shared" si="115"/>
        <v>1.5711459510918069</v>
      </c>
      <c r="J53" s="21">
        <f t="shared" si="115"/>
        <v>1.1222471079227194</v>
      </c>
      <c r="K53" s="21">
        <f t="shared" si="115"/>
        <v>0.80160507708765705</v>
      </c>
      <c r="L53" s="21">
        <f t="shared" si="115"/>
        <v>0.57257505506261297</v>
      </c>
      <c r="M53" s="21">
        <f t="shared" si="115"/>
        <v>0.40898218218757909</v>
      </c>
      <c r="N53" s="21">
        <f t="shared" si="115"/>
        <v>0.29213013013398464</v>
      </c>
      <c r="P53" s="163"/>
      <c r="Q53" s="163"/>
      <c r="R53" s="20" t="s">
        <v>57</v>
      </c>
      <c r="S53" s="21">
        <f>10*S50</f>
        <v>6.2142857142857144</v>
      </c>
      <c r="T53" s="21">
        <f t="shared" ref="T53:AB53" si="116">10*T50</f>
        <v>4.4387755102040813</v>
      </c>
      <c r="U53" s="21">
        <f t="shared" si="116"/>
        <v>3.1705539358600587</v>
      </c>
      <c r="V53" s="21">
        <f t="shared" si="116"/>
        <v>2.2646813827571837</v>
      </c>
      <c r="W53" s="21">
        <f t="shared" si="116"/>
        <v>1.6176295591122747</v>
      </c>
      <c r="X53" s="21">
        <f t="shared" si="116"/>
        <v>1.1554496850801963</v>
      </c>
      <c r="Y53" s="21">
        <f t="shared" si="116"/>
        <v>0.82532120362871186</v>
      </c>
      <c r="Z53" s="21">
        <f t="shared" si="116"/>
        <v>0.58951514544908079</v>
      </c>
      <c r="AA53" s="21">
        <f t="shared" si="116"/>
        <v>0.4210822467493418</v>
      </c>
      <c r="AB53" s="21">
        <f t="shared" si="116"/>
        <v>0.30077303339238659</v>
      </c>
      <c r="AC53" s="5"/>
      <c r="AD53" s="163"/>
      <c r="AE53" s="163"/>
      <c r="AF53" s="20" t="s">
        <v>57</v>
      </c>
      <c r="AG53" s="21">
        <f>10*AG50</f>
        <v>6.3928571428571423</v>
      </c>
      <c r="AH53" s="21">
        <f t="shared" ref="AH53:AP53" si="117">10*AH50</f>
        <v>4.5663265306122449</v>
      </c>
      <c r="AI53" s="21">
        <f t="shared" si="117"/>
        <v>3.2616618075801758</v>
      </c>
      <c r="AJ53" s="21">
        <f t="shared" si="117"/>
        <v>2.3297584339858384</v>
      </c>
      <c r="AK53" s="21">
        <f t="shared" si="117"/>
        <v>1.6641131671327425</v>
      </c>
      <c r="AL53" s="21">
        <f t="shared" si="117"/>
        <v>1.1886522622376732</v>
      </c>
      <c r="AM53" s="21">
        <f t="shared" si="117"/>
        <v>0.8490373301697669</v>
      </c>
      <c r="AN53" s="21">
        <f t="shared" si="117"/>
        <v>0.60645523583554861</v>
      </c>
      <c r="AO53" s="21">
        <f t="shared" si="117"/>
        <v>0.43318231131110452</v>
      </c>
      <c r="AP53" s="21">
        <f t="shared" si="117"/>
        <v>0.30941593665078854</v>
      </c>
      <c r="AQ53" s="5"/>
      <c r="AR53" s="163"/>
      <c r="AS53" s="163"/>
      <c r="AT53" s="20" t="s">
        <v>57</v>
      </c>
      <c r="AU53" s="21">
        <f>10*AU50</f>
        <v>6.5714285714285712</v>
      </c>
      <c r="AV53" s="21">
        <f t="shared" ref="AV53:BD53" si="118">10*AV50</f>
        <v>4.6938775510204085</v>
      </c>
      <c r="AW53" s="21">
        <f t="shared" si="118"/>
        <v>3.3527696793002919</v>
      </c>
      <c r="AX53" s="21">
        <f t="shared" si="118"/>
        <v>2.3948354852144931</v>
      </c>
      <c r="AY53" s="21">
        <f t="shared" si="118"/>
        <v>1.7105967751532101</v>
      </c>
      <c r="AZ53" s="21">
        <f t="shared" si="118"/>
        <v>1.22185483939515</v>
      </c>
      <c r="BA53" s="21">
        <f t="shared" si="118"/>
        <v>0.87275345671082183</v>
      </c>
      <c r="BB53" s="21">
        <f t="shared" si="118"/>
        <v>0.62339532622201643</v>
      </c>
      <c r="BC53" s="21">
        <f t="shared" si="118"/>
        <v>0.44528237587286723</v>
      </c>
      <c r="BD53" s="21">
        <f t="shared" si="118"/>
        <v>0.31805883990919048</v>
      </c>
      <c r="BE53" s="5"/>
      <c r="BF53" s="163"/>
      <c r="BG53" s="163"/>
      <c r="BH53" s="20" t="s">
        <v>57</v>
      </c>
      <c r="BI53" s="21">
        <f>10*BI50</f>
        <v>6.7499999999999991</v>
      </c>
      <c r="BJ53" s="21">
        <f t="shared" ref="BJ53:BR53" si="119">10*BJ50</f>
        <v>4.8214285714285712</v>
      </c>
      <c r="BK53" s="21">
        <f t="shared" si="119"/>
        <v>3.4438775510204089</v>
      </c>
      <c r="BL53" s="21">
        <f t="shared" si="119"/>
        <v>2.4599125364431478</v>
      </c>
      <c r="BM53" s="21">
        <f t="shared" si="119"/>
        <v>1.7570803831736774</v>
      </c>
      <c r="BN53" s="21">
        <f t="shared" si="119"/>
        <v>1.2550574165526269</v>
      </c>
      <c r="BO53" s="21">
        <f t="shared" si="119"/>
        <v>0.89646958325187676</v>
      </c>
      <c r="BP53" s="21">
        <f t="shared" si="119"/>
        <v>0.64033541660848414</v>
      </c>
      <c r="BQ53" s="21">
        <f t="shared" si="119"/>
        <v>0.45738244043462994</v>
      </c>
      <c r="BR53" s="21">
        <f t="shared" si="119"/>
        <v>0.32670174316759237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6.0357142857142856</v>
      </c>
      <c r="F54" s="21">
        <f>10*F52</f>
        <v>10.346938775510203</v>
      </c>
      <c r="G54" s="21">
        <f>10*G52</f>
        <v>13.426384839650146</v>
      </c>
      <c r="H54" s="21">
        <f t="shared" ref="H54:N54" si="120">10*H52</f>
        <v>15.625989171178677</v>
      </c>
      <c r="I54" s="21">
        <f t="shared" si="120"/>
        <v>17.197135122270481</v>
      </c>
      <c r="J54" s="21">
        <f t="shared" si="120"/>
        <v>18.319382230193199</v>
      </c>
      <c r="K54" s="21">
        <f t="shared" si="120"/>
        <v>19.12098730728086</v>
      </c>
      <c r="L54" s="21">
        <f t="shared" si="120"/>
        <v>19.693562362343478</v>
      </c>
      <c r="M54" s="21">
        <f t="shared" si="120"/>
        <v>20.102544544531042</v>
      </c>
      <c r="N54" s="21">
        <f t="shared" si="120"/>
        <v>20.394674674665019</v>
      </c>
      <c r="P54" s="163"/>
      <c r="Q54" s="163"/>
      <c r="R54" s="20" t="s">
        <v>58</v>
      </c>
      <c r="S54" s="21">
        <f>10*S52</f>
        <v>6.2142857142857144</v>
      </c>
      <c r="T54" s="21">
        <f>10*T52</f>
        <v>10.653061224489795</v>
      </c>
      <c r="U54" s="21">
        <f>10*U52</f>
        <v>13.823615160349853</v>
      </c>
      <c r="V54" s="21">
        <f t="shared" ref="V54:AB54" si="121">10*V52</f>
        <v>16.088296543107042</v>
      </c>
      <c r="W54" s="21">
        <f t="shared" si="121"/>
        <v>17.705926102219312</v>
      </c>
      <c r="X54" s="21">
        <f t="shared" si="121"/>
        <v>18.861375787299508</v>
      </c>
      <c r="Y54" s="21">
        <f t="shared" si="121"/>
        <v>19.686696990928219</v>
      </c>
      <c r="Z54" s="21">
        <f t="shared" si="121"/>
        <v>20.276212136377303</v>
      </c>
      <c r="AA54" s="21">
        <f t="shared" si="121"/>
        <v>20.697294383126632</v>
      </c>
      <c r="AB54" s="21">
        <f t="shared" si="121"/>
        <v>20.998067416519017</v>
      </c>
      <c r="AC54" s="5"/>
      <c r="AD54" s="163"/>
      <c r="AE54" s="163"/>
      <c r="AF54" s="20" t="s">
        <v>58</v>
      </c>
      <c r="AG54" s="21">
        <f>10*AG52</f>
        <v>6.3928571428571423</v>
      </c>
      <c r="AH54" s="21">
        <f>10*AH52</f>
        <v>10.959183673469388</v>
      </c>
      <c r="AI54" s="21">
        <f>10*AI52</f>
        <v>14.220845481049562</v>
      </c>
      <c r="AJ54" s="21">
        <f t="shared" ref="AJ54:AP54" si="122">10*AJ52</f>
        <v>16.550603915035403</v>
      </c>
      <c r="AK54" s="21">
        <f t="shared" si="122"/>
        <v>18.214717082168146</v>
      </c>
      <c r="AL54" s="21">
        <f t="shared" si="122"/>
        <v>19.403369344405817</v>
      </c>
      <c r="AM54" s="21">
        <f t="shared" si="122"/>
        <v>20.252406674575589</v>
      </c>
      <c r="AN54" s="21">
        <f t="shared" si="122"/>
        <v>20.858861910411136</v>
      </c>
      <c r="AO54" s="21">
        <f t="shared" si="122"/>
        <v>21.292044221722229</v>
      </c>
      <c r="AP54" s="21">
        <f t="shared" si="122"/>
        <v>21.601460158373015</v>
      </c>
      <c r="AQ54" s="5"/>
      <c r="AR54" s="163"/>
      <c r="AS54" s="163"/>
      <c r="AT54" s="20" t="s">
        <v>58</v>
      </c>
      <c r="AU54" s="21">
        <f>10*AU52</f>
        <v>6.5714285714285712</v>
      </c>
      <c r="AV54" s="21">
        <f>10*AV52</f>
        <v>11.265306122448981</v>
      </c>
      <c r="AW54" s="21">
        <f>10*AW52</f>
        <v>14.618075801749271</v>
      </c>
      <c r="AX54" s="21">
        <f t="shared" ref="AX54:BD54" si="123">10*AX52</f>
        <v>17.012911286963767</v>
      </c>
      <c r="AY54" s="21">
        <f t="shared" si="123"/>
        <v>18.723508062116974</v>
      </c>
      <c r="AZ54" s="21">
        <f t="shared" si="123"/>
        <v>19.945362901512123</v>
      </c>
      <c r="BA54" s="21">
        <f t="shared" si="123"/>
        <v>20.818116358222944</v>
      </c>
      <c r="BB54" s="21">
        <f t="shared" si="123"/>
        <v>21.441511684444965</v>
      </c>
      <c r="BC54" s="21">
        <f t="shared" si="123"/>
        <v>21.886794060317825</v>
      </c>
      <c r="BD54" s="21">
        <f t="shared" si="123"/>
        <v>22.204852900227014</v>
      </c>
      <c r="BE54" s="5"/>
      <c r="BF54" s="163"/>
      <c r="BG54" s="163"/>
      <c r="BH54" s="20" t="s">
        <v>58</v>
      </c>
      <c r="BI54" s="21">
        <f>10*BI52</f>
        <v>6.7499999999999991</v>
      </c>
      <c r="BJ54" s="21">
        <f>10*BJ52</f>
        <v>11.571428571428569</v>
      </c>
      <c r="BK54" s="21">
        <f>10*BK52</f>
        <v>15.01530612244898</v>
      </c>
      <c r="BL54" s="21">
        <f t="shared" ref="BL54:BR54" si="124">10*BL52</f>
        <v>17.475218658892132</v>
      </c>
      <c r="BM54" s="21">
        <f t="shared" si="124"/>
        <v>19.232299042065804</v>
      </c>
      <c r="BN54" s="21">
        <f t="shared" si="124"/>
        <v>20.487356458618432</v>
      </c>
      <c r="BO54" s="21">
        <f t="shared" si="124"/>
        <v>21.383826041870311</v>
      </c>
      <c r="BP54" s="21">
        <f t="shared" si="124"/>
        <v>22.024161458478794</v>
      </c>
      <c r="BQ54" s="21">
        <f t="shared" si="124"/>
        <v>22.481543898913419</v>
      </c>
      <c r="BR54" s="21">
        <f t="shared" si="124"/>
        <v>22.808245642081012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0.84499999999999997</v>
      </c>
      <c r="F55" s="17">
        <f t="shared" ref="F55:N55" si="125">F50*F$16/$E$4</f>
        <v>0.84499999999999997</v>
      </c>
      <c r="G55" s="17">
        <f t="shared" si="125"/>
        <v>0.8450000000000002</v>
      </c>
      <c r="H55" s="17">
        <f t="shared" si="125"/>
        <v>0.84499999999999975</v>
      </c>
      <c r="I55" s="17">
        <f t="shared" si="125"/>
        <v>0.84499999999999997</v>
      </c>
      <c r="J55" s="17">
        <f t="shared" si="125"/>
        <v>0.84499999999999997</v>
      </c>
      <c r="K55" s="17">
        <f t="shared" si="125"/>
        <v>0.84500000000000042</v>
      </c>
      <c r="L55" s="17">
        <f t="shared" si="125"/>
        <v>0.84500000000000164</v>
      </c>
      <c r="M55" s="17">
        <f t="shared" si="125"/>
        <v>0.84499999999999831</v>
      </c>
      <c r="N55" s="17">
        <f t="shared" si="125"/>
        <v>0.84499999999999709</v>
      </c>
      <c r="P55" s="163"/>
      <c r="Q55" s="171" t="s">
        <v>45</v>
      </c>
      <c r="R55" s="16" t="s">
        <v>55</v>
      </c>
      <c r="S55" s="17">
        <f>S50*S$16/$E$4</f>
        <v>0.87</v>
      </c>
      <c r="T55" s="17">
        <f t="shared" ref="T55:AB55" si="126">T50*T$16/$E$4</f>
        <v>0.87</v>
      </c>
      <c r="U55" s="17">
        <f t="shared" si="126"/>
        <v>0.87000000000000011</v>
      </c>
      <c r="V55" s="17">
        <f t="shared" si="126"/>
        <v>0.86999999999999966</v>
      </c>
      <c r="W55" s="17">
        <f t="shared" si="126"/>
        <v>0.87</v>
      </c>
      <c r="X55" s="17">
        <f t="shared" si="126"/>
        <v>0.87</v>
      </c>
      <c r="Y55" s="17">
        <f t="shared" si="126"/>
        <v>0.87000000000000044</v>
      </c>
      <c r="Z55" s="17">
        <f t="shared" si="126"/>
        <v>0.87000000000000155</v>
      </c>
      <c r="AA55" s="17">
        <f t="shared" si="126"/>
        <v>0.86999999999999822</v>
      </c>
      <c r="AB55" s="17">
        <f t="shared" si="126"/>
        <v>0.86999999999999711</v>
      </c>
      <c r="AC55" s="5"/>
      <c r="AD55" s="163"/>
      <c r="AE55" s="171" t="s">
        <v>45</v>
      </c>
      <c r="AF55" s="16" t="s">
        <v>55</v>
      </c>
      <c r="AG55" s="17">
        <f>AG50*AG$16/$E$4</f>
        <v>0.89500000000000002</v>
      </c>
      <c r="AH55" s="17">
        <f t="shared" ref="AH55:AP55" si="127">AH50*AH$16/$E$4</f>
        <v>0.89500000000000002</v>
      </c>
      <c r="AI55" s="17">
        <f t="shared" si="127"/>
        <v>0.89500000000000013</v>
      </c>
      <c r="AJ55" s="17">
        <f t="shared" si="127"/>
        <v>0.89499999999999968</v>
      </c>
      <c r="AK55" s="17">
        <f t="shared" si="127"/>
        <v>0.89500000000000013</v>
      </c>
      <c r="AL55" s="17">
        <f t="shared" si="127"/>
        <v>0.89500000000000002</v>
      </c>
      <c r="AM55" s="17">
        <f t="shared" si="127"/>
        <v>0.89500000000000046</v>
      </c>
      <c r="AN55" s="17">
        <f t="shared" si="127"/>
        <v>0.89500000000000157</v>
      </c>
      <c r="AO55" s="17">
        <f t="shared" si="127"/>
        <v>0.89499999999999835</v>
      </c>
      <c r="AP55" s="17">
        <f t="shared" si="127"/>
        <v>0.89499999999999724</v>
      </c>
      <c r="AQ55" s="5"/>
      <c r="AR55" s="163"/>
      <c r="AS55" s="171" t="s">
        <v>45</v>
      </c>
      <c r="AT55" s="16" t="s">
        <v>55</v>
      </c>
      <c r="AU55" s="17">
        <f>AU50*AU$16/$E$4</f>
        <v>0.92</v>
      </c>
      <c r="AV55" s="17">
        <f t="shared" ref="AV55:BD55" si="128">AV50*AV$16/$E$4</f>
        <v>0.92</v>
      </c>
      <c r="AW55" s="17">
        <f t="shared" si="128"/>
        <v>0.92000000000000015</v>
      </c>
      <c r="AX55" s="17">
        <f t="shared" si="128"/>
        <v>0.91999999999999971</v>
      </c>
      <c r="AY55" s="17">
        <f t="shared" si="128"/>
        <v>0.92</v>
      </c>
      <c r="AZ55" s="17">
        <f t="shared" si="128"/>
        <v>0.92</v>
      </c>
      <c r="BA55" s="17">
        <f t="shared" si="128"/>
        <v>0.92000000000000048</v>
      </c>
      <c r="BB55" s="17">
        <f t="shared" si="128"/>
        <v>0.92000000000000171</v>
      </c>
      <c r="BC55" s="17">
        <f t="shared" si="128"/>
        <v>0.91999999999999837</v>
      </c>
      <c r="BD55" s="17">
        <f t="shared" si="128"/>
        <v>0.91999999999999726</v>
      </c>
      <c r="BE55" s="5"/>
      <c r="BF55" s="163"/>
      <c r="BG55" s="171" t="s">
        <v>45</v>
      </c>
      <c r="BH55" s="16" t="s">
        <v>55</v>
      </c>
      <c r="BI55" s="17">
        <f>BI50*BI$16/$E$4</f>
        <v>0.94499999999999984</v>
      </c>
      <c r="BJ55" s="17">
        <f t="shared" ref="BJ55:BR55" si="129">BJ50*BJ$16/$E$4</f>
        <v>0.94499999999999995</v>
      </c>
      <c r="BK55" s="17">
        <f t="shared" si="129"/>
        <v>0.94500000000000017</v>
      </c>
      <c r="BL55" s="17">
        <f t="shared" si="129"/>
        <v>0.94499999999999973</v>
      </c>
      <c r="BM55" s="17">
        <f t="shared" si="129"/>
        <v>0.94499999999999995</v>
      </c>
      <c r="BN55" s="17">
        <f t="shared" si="129"/>
        <v>0.94499999999999984</v>
      </c>
      <c r="BO55" s="17">
        <f t="shared" si="129"/>
        <v>0.94500000000000062</v>
      </c>
      <c r="BP55" s="17">
        <f t="shared" si="129"/>
        <v>0.94500000000000162</v>
      </c>
      <c r="BQ55" s="17">
        <f t="shared" si="129"/>
        <v>0.94499999999999829</v>
      </c>
      <c r="BR55" s="17">
        <f t="shared" si="129"/>
        <v>0.94499999999999706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130">E53*E$16</f>
        <v>845000</v>
      </c>
      <c r="F56" s="22">
        <f t="shared" si="130"/>
        <v>845000</v>
      </c>
      <c r="G56" s="22">
        <f t="shared" si="130"/>
        <v>845000.00000000012</v>
      </c>
      <c r="H56" s="22">
        <f t="shared" si="130"/>
        <v>844999.99999999965</v>
      </c>
      <c r="I56" s="22">
        <f t="shared" si="130"/>
        <v>845000</v>
      </c>
      <c r="J56" s="22">
        <f t="shared" si="130"/>
        <v>845000.00000000012</v>
      </c>
      <c r="K56" s="22">
        <f t="shared" si="130"/>
        <v>845000.00000000047</v>
      </c>
      <c r="L56" s="22">
        <f t="shared" si="130"/>
        <v>845000.00000000163</v>
      </c>
      <c r="M56" s="22">
        <f t="shared" si="130"/>
        <v>844999.99999999837</v>
      </c>
      <c r="N56" s="22">
        <f t="shared" si="130"/>
        <v>844999.99999999721</v>
      </c>
      <c r="P56" s="163"/>
      <c r="Q56" s="163"/>
      <c r="R56" s="20" t="s">
        <v>57</v>
      </c>
      <c r="S56" s="22">
        <f t="shared" ref="S56:AB56" si="131">S53*S$16</f>
        <v>870000</v>
      </c>
      <c r="T56" s="22">
        <f t="shared" si="131"/>
        <v>870000</v>
      </c>
      <c r="U56" s="22">
        <f t="shared" si="131"/>
        <v>870000.00000000012</v>
      </c>
      <c r="V56" s="22">
        <f t="shared" si="131"/>
        <v>869999.99999999965</v>
      </c>
      <c r="W56" s="22">
        <f t="shared" si="131"/>
        <v>870000</v>
      </c>
      <c r="X56" s="22">
        <f t="shared" si="131"/>
        <v>870000.00000000012</v>
      </c>
      <c r="Y56" s="22">
        <f t="shared" si="131"/>
        <v>870000.00000000035</v>
      </c>
      <c r="Z56" s="22">
        <f t="shared" si="131"/>
        <v>870000.00000000175</v>
      </c>
      <c r="AA56" s="22">
        <f t="shared" si="131"/>
        <v>869999.99999999837</v>
      </c>
      <c r="AB56" s="22">
        <f t="shared" si="131"/>
        <v>869999.99999999721</v>
      </c>
      <c r="AC56" s="5"/>
      <c r="AD56" s="163"/>
      <c r="AE56" s="163"/>
      <c r="AF56" s="20" t="s">
        <v>57</v>
      </c>
      <c r="AG56" s="22">
        <f t="shared" ref="AG56:AP56" si="132">AG53*AG$16</f>
        <v>894999.99999999988</v>
      </c>
      <c r="AH56" s="22">
        <f t="shared" si="132"/>
        <v>895000</v>
      </c>
      <c r="AI56" s="22">
        <f t="shared" si="132"/>
        <v>895000.00000000023</v>
      </c>
      <c r="AJ56" s="22">
        <f t="shared" si="132"/>
        <v>894999.99999999965</v>
      </c>
      <c r="AK56" s="22">
        <f t="shared" si="132"/>
        <v>895000.00000000012</v>
      </c>
      <c r="AL56" s="22">
        <f t="shared" si="132"/>
        <v>895000</v>
      </c>
      <c r="AM56" s="22">
        <f t="shared" si="132"/>
        <v>895000.00000000047</v>
      </c>
      <c r="AN56" s="22">
        <f t="shared" si="132"/>
        <v>895000.00000000175</v>
      </c>
      <c r="AO56" s="22">
        <f t="shared" si="132"/>
        <v>894999.99999999837</v>
      </c>
      <c r="AP56" s="22">
        <f t="shared" si="132"/>
        <v>894999.99999999721</v>
      </c>
      <c r="AQ56" s="5"/>
      <c r="AR56" s="163"/>
      <c r="AS56" s="163"/>
      <c r="AT56" s="20" t="s">
        <v>57</v>
      </c>
      <c r="AU56" s="22">
        <f t="shared" ref="AU56:BD56" si="133">AU53*AU$16</f>
        <v>920000</v>
      </c>
      <c r="AV56" s="22">
        <f t="shared" si="133"/>
        <v>920000.00000000012</v>
      </c>
      <c r="AW56" s="22">
        <f t="shared" si="133"/>
        <v>920000.00000000012</v>
      </c>
      <c r="AX56" s="22">
        <f t="shared" si="133"/>
        <v>919999.99999999965</v>
      </c>
      <c r="AY56" s="22">
        <f t="shared" si="133"/>
        <v>920000</v>
      </c>
      <c r="AZ56" s="22">
        <f t="shared" si="133"/>
        <v>920000</v>
      </c>
      <c r="BA56" s="22">
        <f t="shared" si="133"/>
        <v>920000.00000000047</v>
      </c>
      <c r="BB56" s="22">
        <f t="shared" si="133"/>
        <v>920000.00000000175</v>
      </c>
      <c r="BC56" s="22">
        <f t="shared" si="133"/>
        <v>919999.99999999825</v>
      </c>
      <c r="BD56" s="22">
        <f t="shared" si="133"/>
        <v>919999.99999999721</v>
      </c>
      <c r="BE56" s="5"/>
      <c r="BF56" s="163"/>
      <c r="BG56" s="163"/>
      <c r="BH56" s="20" t="s">
        <v>57</v>
      </c>
      <c r="BI56" s="22">
        <f t="shared" ref="BI56:BR56" si="134">BI53*BI$16</f>
        <v>944999.99999999988</v>
      </c>
      <c r="BJ56" s="22">
        <f t="shared" si="134"/>
        <v>945000</v>
      </c>
      <c r="BK56" s="22">
        <f t="shared" si="134"/>
        <v>945000.00000000023</v>
      </c>
      <c r="BL56" s="22">
        <f t="shared" si="134"/>
        <v>944999.99999999965</v>
      </c>
      <c r="BM56" s="22">
        <f t="shared" si="134"/>
        <v>944999.99999999988</v>
      </c>
      <c r="BN56" s="22">
        <f t="shared" si="134"/>
        <v>945000</v>
      </c>
      <c r="BO56" s="22">
        <f t="shared" si="134"/>
        <v>945000.00000000047</v>
      </c>
      <c r="BP56" s="22">
        <f t="shared" si="134"/>
        <v>945000.00000000163</v>
      </c>
      <c r="BQ56" s="22">
        <f t="shared" si="134"/>
        <v>944999.99999999825</v>
      </c>
      <c r="BR56" s="22">
        <f t="shared" si="134"/>
        <v>944999.99999999709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845000</v>
      </c>
      <c r="F57" s="22">
        <f>E57+F56</f>
        <v>1690000</v>
      </c>
      <c r="G57" s="22">
        <f t="shared" ref="G57:N57" si="135">F57+G56</f>
        <v>2535000</v>
      </c>
      <c r="H57" s="22">
        <f t="shared" si="135"/>
        <v>3379999.9999999995</v>
      </c>
      <c r="I57" s="22">
        <f t="shared" si="135"/>
        <v>4225000</v>
      </c>
      <c r="J57" s="22">
        <f t="shared" si="135"/>
        <v>5070000</v>
      </c>
      <c r="K57" s="22">
        <f t="shared" si="135"/>
        <v>5915000</v>
      </c>
      <c r="L57" s="22">
        <f t="shared" si="135"/>
        <v>6760000.0000000019</v>
      </c>
      <c r="M57" s="22">
        <f t="shared" si="135"/>
        <v>7605000</v>
      </c>
      <c r="N57" s="22">
        <f t="shared" si="135"/>
        <v>8449999.9999999963</v>
      </c>
      <c r="P57" s="163"/>
      <c r="Q57" s="163"/>
      <c r="R57" s="20" t="s">
        <v>58</v>
      </c>
      <c r="S57" s="22">
        <f>S56</f>
        <v>870000</v>
      </c>
      <c r="T57" s="22">
        <f>S57+T56</f>
        <v>1740000</v>
      </c>
      <c r="U57" s="22">
        <f t="shared" ref="U57:AB57" si="136">T57+U56</f>
        <v>2610000</v>
      </c>
      <c r="V57" s="22">
        <f t="shared" si="136"/>
        <v>3479999.9999999995</v>
      </c>
      <c r="W57" s="22">
        <f t="shared" si="136"/>
        <v>4350000</v>
      </c>
      <c r="X57" s="22">
        <f t="shared" si="136"/>
        <v>5220000</v>
      </c>
      <c r="Y57" s="22">
        <f t="shared" si="136"/>
        <v>6090000</v>
      </c>
      <c r="Z57" s="22">
        <f t="shared" si="136"/>
        <v>6960000.0000000019</v>
      </c>
      <c r="AA57" s="22">
        <f t="shared" si="136"/>
        <v>7830000</v>
      </c>
      <c r="AB57" s="22">
        <f t="shared" si="136"/>
        <v>8699999.9999999963</v>
      </c>
      <c r="AC57" s="5"/>
      <c r="AD57" s="163"/>
      <c r="AE57" s="163"/>
      <c r="AF57" s="20" t="s">
        <v>58</v>
      </c>
      <c r="AG57" s="22">
        <f>AG56</f>
        <v>894999.99999999988</v>
      </c>
      <c r="AH57" s="22">
        <f>AG57+AH56</f>
        <v>1790000</v>
      </c>
      <c r="AI57" s="22">
        <f t="shared" ref="AI57:AP57" si="137">AH57+AI56</f>
        <v>2685000</v>
      </c>
      <c r="AJ57" s="22">
        <f t="shared" si="137"/>
        <v>3579999.9999999995</v>
      </c>
      <c r="AK57" s="22">
        <f t="shared" si="137"/>
        <v>4475000</v>
      </c>
      <c r="AL57" s="22">
        <f t="shared" si="137"/>
        <v>5370000</v>
      </c>
      <c r="AM57" s="22">
        <f t="shared" si="137"/>
        <v>6265000</v>
      </c>
      <c r="AN57" s="22">
        <f t="shared" si="137"/>
        <v>7160000.0000000019</v>
      </c>
      <c r="AO57" s="22">
        <f t="shared" si="137"/>
        <v>8055000</v>
      </c>
      <c r="AP57" s="22">
        <f t="shared" si="137"/>
        <v>8949999.9999999963</v>
      </c>
      <c r="AQ57" s="5"/>
      <c r="AR57" s="163"/>
      <c r="AS57" s="163"/>
      <c r="AT57" s="20" t="s">
        <v>58</v>
      </c>
      <c r="AU57" s="22">
        <f>AU56</f>
        <v>920000</v>
      </c>
      <c r="AV57" s="22">
        <f>AU57+AV56</f>
        <v>1840000</v>
      </c>
      <c r="AW57" s="22">
        <f t="shared" ref="AW57:BD57" si="138">AV57+AW56</f>
        <v>2760000</v>
      </c>
      <c r="AX57" s="22">
        <f t="shared" si="138"/>
        <v>3679999.9999999995</v>
      </c>
      <c r="AY57" s="22">
        <f t="shared" si="138"/>
        <v>4600000</v>
      </c>
      <c r="AZ57" s="22">
        <f t="shared" si="138"/>
        <v>5520000</v>
      </c>
      <c r="BA57" s="22">
        <f t="shared" si="138"/>
        <v>6440000</v>
      </c>
      <c r="BB57" s="22">
        <f t="shared" si="138"/>
        <v>7360000.0000000019</v>
      </c>
      <c r="BC57" s="22">
        <f t="shared" si="138"/>
        <v>8280000</v>
      </c>
      <c r="BD57" s="22">
        <f t="shared" si="138"/>
        <v>9199999.9999999963</v>
      </c>
      <c r="BE57" s="5"/>
      <c r="BF57" s="163"/>
      <c r="BG57" s="163"/>
      <c r="BH57" s="20" t="s">
        <v>58</v>
      </c>
      <c r="BI57" s="22">
        <f>BI56</f>
        <v>944999.99999999988</v>
      </c>
      <c r="BJ57" s="22">
        <f>BI57+BJ56</f>
        <v>1890000</v>
      </c>
      <c r="BK57" s="22">
        <f t="shared" ref="BK57:BR57" si="139">BJ57+BK56</f>
        <v>2835000</v>
      </c>
      <c r="BL57" s="22">
        <f t="shared" si="139"/>
        <v>3779999.9999999995</v>
      </c>
      <c r="BM57" s="22">
        <f t="shared" si="139"/>
        <v>4724999.9999999991</v>
      </c>
      <c r="BN57" s="22">
        <f t="shared" si="139"/>
        <v>5669999.9999999991</v>
      </c>
      <c r="BO57" s="22">
        <f t="shared" si="139"/>
        <v>6615000</v>
      </c>
      <c r="BP57" s="22">
        <f t="shared" si="139"/>
        <v>7560000.0000000019</v>
      </c>
      <c r="BQ57" s="22">
        <f t="shared" si="139"/>
        <v>8505000</v>
      </c>
      <c r="BR57" s="22">
        <f t="shared" si="139"/>
        <v>9449999.9999999963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0.84499999999999997</v>
      </c>
      <c r="F58" s="17">
        <f>F52*F$16/$E$4-E58</f>
        <v>1.1830000000000001</v>
      </c>
      <c r="G58" s="17">
        <f>G52*G$16/$E$4-F58-E58</f>
        <v>1.6561999999999999</v>
      </c>
      <c r="H58" s="17">
        <f>H52*H$16/$E$4-G58-F58-E58</f>
        <v>2.3186800000000014</v>
      </c>
      <c r="I58" s="17">
        <f>I52*I$16/$E$4-H58-G58-F58-E58</f>
        <v>3.2461519999999986</v>
      </c>
      <c r="J58" s="17">
        <f>J52*J$16/$E$4-I58-H58-G58-F58-E58</f>
        <v>4.5446127999999968</v>
      </c>
      <c r="K58" s="17">
        <f>K52*K$16/$E$4-J58-I58-H58-G58-F58-E58</f>
        <v>6.3624579200000086</v>
      </c>
      <c r="L58" s="17">
        <f>L52*L$16/$E$4-K58-J58-I58-H58-G58-F58-E58</f>
        <v>8.9074410880000094</v>
      </c>
      <c r="M58" s="17">
        <f>M52*M$16/$E$4-L58-K58-J58-I58-H58-G58-F58-E58</f>
        <v>12.470417523199973</v>
      </c>
      <c r="N58" s="17">
        <f>N52*N$16/$E$4-M58-L58-K58-J58-I58-H58-G58-F58-E58</f>
        <v>17.458584532479982</v>
      </c>
      <c r="P58" s="163"/>
      <c r="Q58" s="171" t="s">
        <v>44</v>
      </c>
      <c r="R58" s="16" t="s">
        <v>55</v>
      </c>
      <c r="S58" s="17">
        <f>S52*S$16/$E$4</f>
        <v>0.87</v>
      </c>
      <c r="T58" s="17">
        <f>T52*T$16/$E$4-S58</f>
        <v>1.2179999999999995</v>
      </c>
      <c r="U58" s="17">
        <f>U52*U$16/$E$4-T58-S58</f>
        <v>1.7052000000000005</v>
      </c>
      <c r="V58" s="17">
        <f>V52*V$16/$E$4-U58-T58-S58</f>
        <v>2.387280000000001</v>
      </c>
      <c r="W58" s="17">
        <f>W52*W$16/$E$4-V58-U58-T58-S58</f>
        <v>3.3421919999999998</v>
      </c>
      <c r="X58" s="17">
        <f>X52*X$16/$E$4-W58-V58-U58-T58-S58</f>
        <v>4.6790687999999987</v>
      </c>
      <c r="Y58" s="17">
        <f>Y52*Y$16/$E$4-X58-W58-V58-U58-T58-S58</f>
        <v>6.5506963199999975</v>
      </c>
      <c r="Z58" s="17">
        <f>Z52*Z$16/$E$4-Y58-X58-W58-V58-U58-T58-S58</f>
        <v>9.1709748480000126</v>
      </c>
      <c r="AA58" s="17">
        <f>AA52*AA$16/$E$4-Z58-Y58-X58-W58-V58-U58-T58-S58</f>
        <v>12.839364787199967</v>
      </c>
      <c r="AB58" s="17">
        <f>AB52*AB$16/$E$4-AA58-Z58-Y58-X58-W58-V58-U58-T58-S58</f>
        <v>17.975110702079974</v>
      </c>
      <c r="AC58" s="5"/>
      <c r="AD58" s="163"/>
      <c r="AE58" s="171" t="s">
        <v>44</v>
      </c>
      <c r="AF58" s="16" t="s">
        <v>55</v>
      </c>
      <c r="AG58" s="17">
        <f>AG52*AG$16/$E$4</f>
        <v>0.89500000000000002</v>
      </c>
      <c r="AH58" s="17">
        <f>AH52*AH$16/$E$4-AG58</f>
        <v>1.2530000000000001</v>
      </c>
      <c r="AI58" s="17">
        <f>AI52*AI$16/$E$4-AH58-AG58</f>
        <v>1.7542</v>
      </c>
      <c r="AJ58" s="17">
        <f>AJ52*AJ$16/$E$4-AI58-AH58-AG58</f>
        <v>2.455880000000001</v>
      </c>
      <c r="AK58" s="17">
        <f>AK52*AK$16/$E$4-AJ58-AI58-AH58-AG58</f>
        <v>3.4382319999999997</v>
      </c>
      <c r="AL58" s="17">
        <f>AL52*AL$16/$E$4-AK58-AJ58-AI58-AH58-AG58</f>
        <v>4.8135247999999997</v>
      </c>
      <c r="AM58" s="17">
        <f>AM52*AM$16/$E$4-AL58-AK58-AJ58-AI58-AH58-AG58</f>
        <v>6.7389347200000032</v>
      </c>
      <c r="AN58" s="17">
        <f>AN52*AN$16/$E$4-AM58-AL58-AK58-AJ58-AI58-AH58-AG58</f>
        <v>9.4345086080000016</v>
      </c>
      <c r="AO58" s="17">
        <f>AO52*AO$16/$E$4-AN58-AM58-AL58-AK58-AJ58-AI58-AH58-AG58</f>
        <v>13.208312051199986</v>
      </c>
      <c r="AP58" s="17">
        <f>AP52*AP$16/$E$4-AO58-AN58-AM58-AL58-AK58-AJ58-AI58-AH58-AG58</f>
        <v>18.491636871679983</v>
      </c>
      <c r="AQ58" s="5"/>
      <c r="AR58" s="163"/>
      <c r="AS58" s="171" t="s">
        <v>44</v>
      </c>
      <c r="AT58" s="16" t="s">
        <v>55</v>
      </c>
      <c r="AU58" s="17">
        <f>AU52*AU$16/$E$4</f>
        <v>0.92</v>
      </c>
      <c r="AV58" s="17">
        <f>AV52*AV$16/$E$4-AU58</f>
        <v>1.2880000000000003</v>
      </c>
      <c r="AW58" s="17">
        <f>AW52*AW$16/$E$4-AV58-AU58</f>
        <v>1.8031999999999995</v>
      </c>
      <c r="AX58" s="17">
        <f>AX52*AX$16/$E$4-AW58-AV58-AU58</f>
        <v>2.5244800000000014</v>
      </c>
      <c r="AY58" s="17">
        <f>AY52*AY$16/$E$4-AX58-AW58-AV58-AU58</f>
        <v>3.5342719999999979</v>
      </c>
      <c r="AZ58" s="17">
        <f>AZ52*AZ$16/$E$4-AY58-AX58-AW58-AV58-AU58</f>
        <v>4.947980799999999</v>
      </c>
      <c r="BA58" s="17">
        <f>BA52*BA$16/$E$4-AZ58-AY58-AX58-AW58-AV58-AU58</f>
        <v>6.9271731199999973</v>
      </c>
      <c r="BB58" s="17">
        <f>BB52*BB$16/$E$4-BA58-AZ58-AY58-AX58-AW58-AV58-AU58</f>
        <v>9.6980423680000083</v>
      </c>
      <c r="BC58" s="17">
        <f>BC52*BC$16/$E$4-BB58-BA58-AZ58-AY58-AX58-AW58-AV58-AU58</f>
        <v>13.577259315199987</v>
      </c>
      <c r="BD58" s="17">
        <f>BD52*BD$16/$E$4-BC58-BB58-BA58-AZ58-AY58-AX58-AW58-AV58-AU58</f>
        <v>19.008163041279989</v>
      </c>
      <c r="BE58" s="5"/>
      <c r="BF58" s="163"/>
      <c r="BG58" s="171" t="s">
        <v>44</v>
      </c>
      <c r="BH58" s="16" t="s">
        <v>55</v>
      </c>
      <c r="BI58" s="17">
        <f>BI52*BI$16/$E$4</f>
        <v>0.94499999999999984</v>
      </c>
      <c r="BJ58" s="17">
        <f>BJ52*BJ$16/$E$4-BI58</f>
        <v>1.323</v>
      </c>
      <c r="BK58" s="17">
        <f>BK52*BK$16/$E$4-BJ58-BI58</f>
        <v>1.8521999999999998</v>
      </c>
      <c r="BL58" s="17">
        <f>BL52*BL$16/$E$4-BK58-BJ58-BI58</f>
        <v>2.5930800000000014</v>
      </c>
      <c r="BM58" s="17">
        <f>BM52*BM$16/$E$4-BL58-BK58-BJ58-BI58</f>
        <v>3.6303119999999987</v>
      </c>
      <c r="BN58" s="17">
        <f>BN52*BN$16/$E$4-BM58-BL58-BK58-BJ58-BI58</f>
        <v>5.0824368</v>
      </c>
      <c r="BO58" s="17">
        <f>BO52*BO$16/$E$4-BN58-BM58-BL58-BK58-BJ58-BI58</f>
        <v>7.1154115199999985</v>
      </c>
      <c r="BP58" s="17">
        <f>BP52*BP$16/$E$4-BO58-BN58-BM58-BL58-BK58-BJ58-BI58</f>
        <v>9.9615761280000115</v>
      </c>
      <c r="BQ58" s="17">
        <f>BQ52*BQ$16/$E$4-BP58-BO58-BN58-BM58-BL58-BK58-BJ58-BI58</f>
        <v>13.946206579199981</v>
      </c>
      <c r="BR58" s="17">
        <f>BR52*BR$16/$E$4-BQ58-BP58-BO58-BN58-BM58-BL58-BK58-BJ58-BI58</f>
        <v>19.524689210879995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1.8498063999999999</v>
      </c>
      <c r="J59" s="18"/>
      <c r="K59" s="18"/>
      <c r="L59" s="18"/>
      <c r="M59" s="18"/>
      <c r="N59" s="18">
        <f>SUM(E58:N58)/10</f>
        <v>5.8992545863679968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1.9045344</v>
      </c>
      <c r="X59" s="18"/>
      <c r="Y59" s="18"/>
      <c r="Z59" s="18"/>
      <c r="AA59" s="18"/>
      <c r="AB59" s="18">
        <f>SUM(S58:AB58)/10</f>
        <v>6.0737887457279953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1.9592624000000001</v>
      </c>
      <c r="AL59" s="18"/>
      <c r="AM59" s="18"/>
      <c r="AN59" s="18"/>
      <c r="AO59" s="18"/>
      <c r="AP59" s="18">
        <f>SUM(AG58:AP58)/10</f>
        <v>6.2483229050879974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2.0139904</v>
      </c>
      <c r="AZ59" s="18"/>
      <c r="BA59" s="18"/>
      <c r="BB59" s="18"/>
      <c r="BC59" s="18"/>
      <c r="BD59" s="18">
        <f>SUM(AU58:BD58)/10</f>
        <v>6.4228570644479985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2.0687183999999998</v>
      </c>
      <c r="BN59" s="18"/>
      <c r="BO59" s="18"/>
      <c r="BP59" s="18"/>
      <c r="BQ59" s="18"/>
      <c r="BR59" s="18">
        <f>SUM(BI58:BR58)/10</f>
        <v>6.5973912238079988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845000</v>
      </c>
      <c r="F60" s="23">
        <f>F62-E62</f>
        <v>1182999.9999999998</v>
      </c>
      <c r="G60" s="23">
        <f t="shared" ref="G60:N60" si="140">G62-F62</f>
        <v>1656200.0000000002</v>
      </c>
      <c r="H60" s="23">
        <f t="shared" si="140"/>
        <v>2318680.0000000009</v>
      </c>
      <c r="I60" s="23">
        <f t="shared" si="140"/>
        <v>3246151.9999999991</v>
      </c>
      <c r="J60" s="23">
        <f t="shared" si="140"/>
        <v>4544612.799999997</v>
      </c>
      <c r="K60" s="23">
        <f t="shared" si="140"/>
        <v>6362457.9200000055</v>
      </c>
      <c r="L60" s="23">
        <f t="shared" si="140"/>
        <v>8907441.0880000107</v>
      </c>
      <c r="M60" s="23">
        <f t="shared" si="140"/>
        <v>12470417.523199975</v>
      </c>
      <c r="N60" s="23">
        <f t="shared" si="140"/>
        <v>17458584.532479972</v>
      </c>
      <c r="P60" s="163"/>
      <c r="Q60" s="163"/>
      <c r="R60" s="20" t="s">
        <v>57</v>
      </c>
      <c r="S60" s="23">
        <f>S62</f>
        <v>870000</v>
      </c>
      <c r="T60" s="23">
        <f>T62-S62</f>
        <v>1217999.9999999998</v>
      </c>
      <c r="U60" s="23">
        <f t="shared" ref="U60:AB60" si="141">U62-T62</f>
        <v>1705199.9999999998</v>
      </c>
      <c r="V60" s="23">
        <f t="shared" si="141"/>
        <v>2387280.0000000014</v>
      </c>
      <c r="W60" s="23">
        <f t="shared" si="141"/>
        <v>3342191.9999999991</v>
      </c>
      <c r="X60" s="23">
        <f t="shared" si="141"/>
        <v>4679068.7999999989</v>
      </c>
      <c r="Y60" s="23">
        <f t="shared" si="141"/>
        <v>6550696.3199999984</v>
      </c>
      <c r="Z60" s="23">
        <f t="shared" si="141"/>
        <v>9170974.8480000086</v>
      </c>
      <c r="AA60" s="23">
        <f t="shared" si="141"/>
        <v>12839364.78719997</v>
      </c>
      <c r="AB60" s="23">
        <f t="shared" si="141"/>
        <v>17975110.702079989</v>
      </c>
      <c r="AC60" s="5"/>
      <c r="AD60" s="163"/>
      <c r="AE60" s="163"/>
      <c r="AF60" s="20" t="s">
        <v>57</v>
      </c>
      <c r="AG60" s="23">
        <f>AG62</f>
        <v>894999.99999999988</v>
      </c>
      <c r="AH60" s="23">
        <f>AH62-AG62</f>
        <v>1253000</v>
      </c>
      <c r="AI60" s="23">
        <f t="shared" ref="AI60:AP60" si="142">AI62-AH62</f>
        <v>1754199.9999999995</v>
      </c>
      <c r="AJ60" s="23">
        <f t="shared" si="142"/>
        <v>2455880.0000000005</v>
      </c>
      <c r="AK60" s="23">
        <f t="shared" si="142"/>
        <v>3438232.0000000019</v>
      </c>
      <c r="AL60" s="23">
        <f t="shared" si="142"/>
        <v>4813524.799999997</v>
      </c>
      <c r="AM60" s="23">
        <f t="shared" si="142"/>
        <v>6738934.7200000081</v>
      </c>
      <c r="AN60" s="23">
        <f t="shared" si="142"/>
        <v>9434508.6080000028</v>
      </c>
      <c r="AO60" s="23">
        <f t="shared" si="142"/>
        <v>13208312.051199976</v>
      </c>
      <c r="AP60" s="23">
        <f t="shared" si="142"/>
        <v>18491636.871679991</v>
      </c>
      <c r="AQ60" s="5"/>
      <c r="AR60" s="163"/>
      <c r="AS60" s="163"/>
      <c r="AT60" s="20" t="s">
        <v>57</v>
      </c>
      <c r="AU60" s="23">
        <f>AU62</f>
        <v>920000</v>
      </c>
      <c r="AV60" s="23">
        <f>AV62-AU62</f>
        <v>1288000.0000000005</v>
      </c>
      <c r="AW60" s="23">
        <f t="shared" ref="AW60:BD60" si="143">AW62-AV62</f>
        <v>1803199.9999999995</v>
      </c>
      <c r="AX60" s="23">
        <f t="shared" si="143"/>
        <v>2524480.0000000009</v>
      </c>
      <c r="AY60" s="23">
        <f t="shared" si="143"/>
        <v>3534271.9999999991</v>
      </c>
      <c r="AZ60" s="23">
        <f t="shared" si="143"/>
        <v>4947980.7999999989</v>
      </c>
      <c r="BA60" s="23">
        <f t="shared" si="143"/>
        <v>6927173.1199999992</v>
      </c>
      <c r="BB60" s="23">
        <f t="shared" si="143"/>
        <v>9698042.3680000082</v>
      </c>
      <c r="BC60" s="23">
        <f t="shared" si="143"/>
        <v>13577259.31519999</v>
      </c>
      <c r="BD60" s="23">
        <f t="shared" si="143"/>
        <v>19008163.041279987</v>
      </c>
      <c r="BE60" s="5"/>
      <c r="BF60" s="163"/>
      <c r="BG60" s="163"/>
      <c r="BH60" s="20" t="s">
        <v>57</v>
      </c>
      <c r="BI60" s="23">
        <f>BI62</f>
        <v>944999.99999999988</v>
      </c>
      <c r="BJ60" s="23">
        <f>BJ62-BI62</f>
        <v>1322999.9999999995</v>
      </c>
      <c r="BK60" s="23">
        <f t="shared" ref="BK60:BR60" si="144">BK62-BJ62</f>
        <v>1852200.0000000005</v>
      </c>
      <c r="BL60" s="23">
        <f t="shared" si="144"/>
        <v>2593080.0000000009</v>
      </c>
      <c r="BM60" s="23">
        <f t="shared" si="144"/>
        <v>3630311.9999999991</v>
      </c>
      <c r="BN60" s="23">
        <f t="shared" si="144"/>
        <v>5082436.7999999989</v>
      </c>
      <c r="BO60" s="23">
        <f t="shared" si="144"/>
        <v>7115411.5200000051</v>
      </c>
      <c r="BP60" s="23">
        <f t="shared" si="144"/>
        <v>9961576.1280000024</v>
      </c>
      <c r="BQ60" s="23">
        <f t="shared" si="144"/>
        <v>13946206.579199985</v>
      </c>
      <c r="BR60" s="23">
        <f t="shared" si="144"/>
        <v>19524689.210880004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1849806.4</v>
      </c>
      <c r="J61" s="23"/>
      <c r="K61" s="23"/>
      <c r="L61" s="23"/>
      <c r="M61" s="23"/>
      <c r="N61" s="23">
        <f>SUM(E60:N60)/10</f>
        <v>5899254.5863679964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1904534.4</v>
      </c>
      <c r="X61" s="23"/>
      <c r="Y61" s="23"/>
      <c r="Z61" s="23"/>
      <c r="AA61" s="23"/>
      <c r="AB61" s="23">
        <f>SUM(S60:AB60)/10</f>
        <v>6073788.7457279963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1959262.4000000004</v>
      </c>
      <c r="AL61" s="23"/>
      <c r="AM61" s="23"/>
      <c r="AN61" s="23"/>
      <c r="AO61" s="23"/>
      <c r="AP61" s="23">
        <f>SUM(AG60:AP60)/10</f>
        <v>6248322.9050879981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2013990.4</v>
      </c>
      <c r="AZ61" s="23"/>
      <c r="BA61" s="23"/>
      <c r="BB61" s="23"/>
      <c r="BC61" s="23"/>
      <c r="BD61" s="23">
        <f>SUM(AU60:BD60)/10</f>
        <v>6422857.0644479981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2068718.4</v>
      </c>
      <c r="BN61" s="23"/>
      <c r="BO61" s="23"/>
      <c r="BP61" s="23"/>
      <c r="BQ61" s="23"/>
      <c r="BR61" s="23">
        <f>SUM(BI60:BR60)/10</f>
        <v>6597391.2238079999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145">E54*E$16</f>
        <v>845000</v>
      </c>
      <c r="F62" s="22">
        <f t="shared" si="145"/>
        <v>2027999.9999999998</v>
      </c>
      <c r="G62" s="22">
        <f t="shared" si="145"/>
        <v>3684200</v>
      </c>
      <c r="H62" s="22">
        <f t="shared" si="145"/>
        <v>6002880.0000000009</v>
      </c>
      <c r="I62" s="22">
        <f t="shared" si="145"/>
        <v>9249032</v>
      </c>
      <c r="J62" s="22">
        <f t="shared" si="145"/>
        <v>13793644.799999997</v>
      </c>
      <c r="K62" s="22">
        <f t="shared" si="145"/>
        <v>20156102.720000003</v>
      </c>
      <c r="L62" s="22">
        <f t="shared" si="145"/>
        <v>29063543.808000013</v>
      </c>
      <c r="M62" s="22">
        <f t="shared" si="145"/>
        <v>41533961.331199989</v>
      </c>
      <c r="N62" s="22">
        <f t="shared" si="145"/>
        <v>58992545.86367996</v>
      </c>
      <c r="P62" s="163"/>
      <c r="Q62" s="163"/>
      <c r="R62" s="20" t="s">
        <v>58</v>
      </c>
      <c r="S62" s="22">
        <f t="shared" ref="S62:AB62" si="146">S54*S$16</f>
        <v>870000</v>
      </c>
      <c r="T62" s="22">
        <f t="shared" si="146"/>
        <v>2087999.9999999998</v>
      </c>
      <c r="U62" s="22">
        <f t="shared" si="146"/>
        <v>3793199.9999999995</v>
      </c>
      <c r="V62" s="22">
        <f t="shared" si="146"/>
        <v>6180480.0000000009</v>
      </c>
      <c r="W62" s="22">
        <f t="shared" si="146"/>
        <v>9522672</v>
      </c>
      <c r="X62" s="22">
        <f t="shared" si="146"/>
        <v>14201740.799999999</v>
      </c>
      <c r="Y62" s="22">
        <f t="shared" si="146"/>
        <v>20752437.119999997</v>
      </c>
      <c r="Z62" s="22">
        <f t="shared" si="146"/>
        <v>29923411.968000006</v>
      </c>
      <c r="AA62" s="22">
        <f t="shared" si="146"/>
        <v>42762776.755199976</v>
      </c>
      <c r="AB62" s="22">
        <f t="shared" si="146"/>
        <v>60737887.457279965</v>
      </c>
      <c r="AC62" s="5"/>
      <c r="AD62" s="163"/>
      <c r="AE62" s="163"/>
      <c r="AF62" s="20" t="s">
        <v>58</v>
      </c>
      <c r="AG62" s="22">
        <f t="shared" ref="AG62:AP62" si="147">AG54*AG$16</f>
        <v>894999.99999999988</v>
      </c>
      <c r="AH62" s="22">
        <f t="shared" si="147"/>
        <v>2148000</v>
      </c>
      <c r="AI62" s="22">
        <f t="shared" si="147"/>
        <v>3902199.9999999995</v>
      </c>
      <c r="AJ62" s="22">
        <f t="shared" si="147"/>
        <v>6358080</v>
      </c>
      <c r="AK62" s="22">
        <f t="shared" si="147"/>
        <v>9796312.0000000019</v>
      </c>
      <c r="AL62" s="22">
        <f t="shared" si="147"/>
        <v>14609836.799999999</v>
      </c>
      <c r="AM62" s="22">
        <f t="shared" si="147"/>
        <v>21348771.520000007</v>
      </c>
      <c r="AN62" s="22">
        <f t="shared" si="147"/>
        <v>30783280.12800001</v>
      </c>
      <c r="AO62" s="22">
        <f t="shared" si="147"/>
        <v>43991592.179199986</v>
      </c>
      <c r="AP62" s="22">
        <f t="shared" si="147"/>
        <v>62483229.050879978</v>
      </c>
      <c r="AQ62" s="5"/>
      <c r="AR62" s="163"/>
      <c r="AS62" s="163"/>
      <c r="AT62" s="20" t="s">
        <v>58</v>
      </c>
      <c r="AU62" s="22">
        <f t="shared" ref="AU62:BD62" si="148">AU54*AU$16</f>
        <v>920000</v>
      </c>
      <c r="AV62" s="22">
        <f t="shared" si="148"/>
        <v>2208000.0000000005</v>
      </c>
      <c r="AW62" s="22">
        <f t="shared" si="148"/>
        <v>4011200</v>
      </c>
      <c r="AX62" s="22">
        <f t="shared" si="148"/>
        <v>6535680.0000000009</v>
      </c>
      <c r="AY62" s="22">
        <f t="shared" si="148"/>
        <v>10069952</v>
      </c>
      <c r="AZ62" s="22">
        <f t="shared" si="148"/>
        <v>15017932.799999999</v>
      </c>
      <c r="BA62" s="22">
        <f t="shared" si="148"/>
        <v>21945105.919999998</v>
      </c>
      <c r="BB62" s="22">
        <f t="shared" si="148"/>
        <v>31643148.288000006</v>
      </c>
      <c r="BC62" s="22">
        <f t="shared" si="148"/>
        <v>45220407.603199996</v>
      </c>
      <c r="BD62" s="22">
        <f t="shared" si="148"/>
        <v>64228570.644479983</v>
      </c>
      <c r="BE62" s="5"/>
      <c r="BF62" s="163"/>
      <c r="BG62" s="163"/>
      <c r="BH62" s="20" t="s">
        <v>58</v>
      </c>
      <c r="BI62" s="22">
        <f t="shared" ref="BI62:BR62" si="149">BI54*BI$16</f>
        <v>944999.99999999988</v>
      </c>
      <c r="BJ62" s="22">
        <f t="shared" si="149"/>
        <v>2267999.9999999995</v>
      </c>
      <c r="BK62" s="22">
        <f t="shared" si="149"/>
        <v>4120200</v>
      </c>
      <c r="BL62" s="22">
        <f t="shared" si="149"/>
        <v>6713280.0000000009</v>
      </c>
      <c r="BM62" s="22">
        <f t="shared" si="149"/>
        <v>10343592</v>
      </c>
      <c r="BN62" s="22">
        <f t="shared" si="149"/>
        <v>15426028.799999999</v>
      </c>
      <c r="BO62" s="22">
        <f t="shared" si="149"/>
        <v>22541440.320000004</v>
      </c>
      <c r="BP62" s="22">
        <f t="shared" si="149"/>
        <v>32503016.448000006</v>
      </c>
      <c r="BQ62" s="22">
        <f t="shared" si="149"/>
        <v>46449223.027199991</v>
      </c>
      <c r="BR62" s="22">
        <f t="shared" si="149"/>
        <v>65973912.238079995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3.157142857142857E-2</v>
      </c>
      <c r="F63" s="17">
        <f t="shared" ref="F63:N63" si="150">F$26*$D48</f>
        <v>2.9836734693877549E-2</v>
      </c>
      <c r="G63" s="17">
        <f t="shared" si="150"/>
        <v>2.859766763848396E-2</v>
      </c>
      <c r="H63" s="17">
        <f t="shared" si="150"/>
        <v>2.7712619741774257E-2</v>
      </c>
      <c r="I63" s="17">
        <f t="shared" si="150"/>
        <v>2.7080442672695895E-2</v>
      </c>
      <c r="J63" s="17">
        <f t="shared" si="150"/>
        <v>2.6628887623354212E-2</v>
      </c>
      <c r="K63" s="17">
        <f t="shared" si="150"/>
        <v>2.6306348302395866E-2</v>
      </c>
      <c r="L63" s="17">
        <f t="shared" si="150"/>
        <v>2.6075963073139901E-2</v>
      </c>
      <c r="M63" s="17">
        <f t="shared" si="150"/>
        <v>2.5911402195099933E-2</v>
      </c>
      <c r="N63" s="17">
        <f t="shared" si="150"/>
        <v>2.5793858710785666E-2</v>
      </c>
      <c r="P63" s="163" t="s">
        <v>17</v>
      </c>
      <c r="Q63" s="165" t="s">
        <v>41</v>
      </c>
      <c r="R63" s="16" t="s">
        <v>55</v>
      </c>
      <c r="S63" s="17">
        <f>S$26*$D48</f>
        <v>3.157142857142857E-2</v>
      </c>
      <c r="T63" s="17">
        <f t="shared" ref="T63:AB63" si="151">T$26*$D48</f>
        <v>2.9836734693877549E-2</v>
      </c>
      <c r="U63" s="17">
        <f t="shared" si="151"/>
        <v>2.859766763848396E-2</v>
      </c>
      <c r="V63" s="17">
        <f t="shared" si="151"/>
        <v>2.7712619741774257E-2</v>
      </c>
      <c r="W63" s="17">
        <f t="shared" si="151"/>
        <v>2.7080442672695895E-2</v>
      </c>
      <c r="X63" s="17">
        <f t="shared" si="151"/>
        <v>2.6628887623354212E-2</v>
      </c>
      <c r="Y63" s="17">
        <f t="shared" si="151"/>
        <v>2.6306348302395866E-2</v>
      </c>
      <c r="Z63" s="17">
        <f t="shared" si="151"/>
        <v>2.6075963073139901E-2</v>
      </c>
      <c r="AA63" s="17">
        <f t="shared" si="151"/>
        <v>2.5911402195099933E-2</v>
      </c>
      <c r="AB63" s="17">
        <f t="shared" si="151"/>
        <v>2.5793858710785666E-2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3.157142857142857E-2</v>
      </c>
      <c r="AH63" s="17">
        <f t="shared" ref="AH63:AP63" si="152">AH$26*$D48</f>
        <v>2.9836734693877549E-2</v>
      </c>
      <c r="AI63" s="17">
        <f t="shared" si="152"/>
        <v>2.859766763848396E-2</v>
      </c>
      <c r="AJ63" s="17">
        <f t="shared" si="152"/>
        <v>2.7712619741774257E-2</v>
      </c>
      <c r="AK63" s="17">
        <f t="shared" si="152"/>
        <v>2.7080442672695895E-2</v>
      </c>
      <c r="AL63" s="17">
        <f t="shared" si="152"/>
        <v>2.6628887623354212E-2</v>
      </c>
      <c r="AM63" s="17">
        <f t="shared" si="152"/>
        <v>2.6306348302395866E-2</v>
      </c>
      <c r="AN63" s="17">
        <f t="shared" si="152"/>
        <v>2.6075963073139901E-2</v>
      </c>
      <c r="AO63" s="17">
        <f t="shared" si="152"/>
        <v>2.5911402195099933E-2</v>
      </c>
      <c r="AP63" s="17">
        <f t="shared" si="152"/>
        <v>2.5793858710785666E-2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3.157142857142857E-2</v>
      </c>
      <c r="AV63" s="17">
        <f t="shared" ref="AV63:BD63" si="153">AV$26*$D48</f>
        <v>2.9836734693877549E-2</v>
      </c>
      <c r="AW63" s="17">
        <f t="shared" si="153"/>
        <v>2.859766763848396E-2</v>
      </c>
      <c r="AX63" s="17">
        <f t="shared" si="153"/>
        <v>2.7712619741774257E-2</v>
      </c>
      <c r="AY63" s="17">
        <f t="shared" si="153"/>
        <v>2.7080442672695895E-2</v>
      </c>
      <c r="AZ63" s="17">
        <f t="shared" si="153"/>
        <v>2.6628887623354212E-2</v>
      </c>
      <c r="BA63" s="17">
        <f t="shared" si="153"/>
        <v>2.6306348302395866E-2</v>
      </c>
      <c r="BB63" s="17">
        <f t="shared" si="153"/>
        <v>2.6075963073139901E-2</v>
      </c>
      <c r="BC63" s="17">
        <f t="shared" si="153"/>
        <v>2.5911402195099933E-2</v>
      </c>
      <c r="BD63" s="17">
        <f t="shared" si="153"/>
        <v>2.5793858710785666E-2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3.157142857142857E-2</v>
      </c>
      <c r="BJ63" s="17">
        <f t="shared" ref="BJ63:BR63" si="154">BJ$26*$D48</f>
        <v>2.9836734693877549E-2</v>
      </c>
      <c r="BK63" s="17">
        <f t="shared" si="154"/>
        <v>2.859766763848396E-2</v>
      </c>
      <c r="BL63" s="17">
        <f t="shared" si="154"/>
        <v>2.7712619741774257E-2</v>
      </c>
      <c r="BM63" s="17">
        <f t="shared" si="154"/>
        <v>2.7080442672695895E-2</v>
      </c>
      <c r="BN63" s="17">
        <f t="shared" si="154"/>
        <v>2.6628887623354212E-2</v>
      </c>
      <c r="BO63" s="17">
        <f t="shared" si="154"/>
        <v>2.6306348302395866E-2</v>
      </c>
      <c r="BP63" s="17">
        <f t="shared" si="154"/>
        <v>2.6075963073139901E-2</v>
      </c>
      <c r="BQ63" s="17">
        <f t="shared" si="154"/>
        <v>2.5911402195099933E-2</v>
      </c>
      <c r="BR63" s="17">
        <f t="shared" si="154"/>
        <v>2.5793858710785666E-2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2.8959778663652049E-2</v>
      </c>
      <c r="J64" s="18"/>
      <c r="K64" s="18"/>
      <c r="L64" s="18"/>
      <c r="M64" s="18"/>
      <c r="N64" s="18">
        <f>SUM(E63:N63)/10</f>
        <v>2.7551535322303582E-2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2.8959778663652049E-2</v>
      </c>
      <c r="X64" s="18"/>
      <c r="Y64" s="18"/>
      <c r="Z64" s="18"/>
      <c r="AA64" s="18"/>
      <c r="AB64" s="18">
        <f>SUM(S63:AB63)/10</f>
        <v>2.7551535322303582E-2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2.8959778663652049E-2</v>
      </c>
      <c r="AL64" s="18"/>
      <c r="AM64" s="18"/>
      <c r="AN64" s="18"/>
      <c r="AO64" s="18"/>
      <c r="AP64" s="18">
        <f>SUM(AG63:AP63)/10</f>
        <v>2.7551535322303582E-2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2.8959778663652049E-2</v>
      </c>
      <c r="AZ64" s="18"/>
      <c r="BA64" s="18"/>
      <c r="BB64" s="18"/>
      <c r="BC64" s="18"/>
      <c r="BD64" s="18">
        <f>SUM(AU63:BD63)/10</f>
        <v>2.7551535322303582E-2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2.8959778663652049E-2</v>
      </c>
      <c r="BN64" s="18"/>
      <c r="BO64" s="18"/>
      <c r="BP64" s="18"/>
      <c r="BQ64" s="18"/>
      <c r="BR64" s="18">
        <f>SUM(BI63:BR63)/10</f>
        <v>2.7551535322303582E-2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155">E$28*$D48</f>
        <v>3.157142857142857E-2</v>
      </c>
      <c r="F65" s="17">
        <f t="shared" si="155"/>
        <v>6.1408163265306126E-2</v>
      </c>
      <c r="G65" s="17">
        <f t="shared" si="155"/>
        <v>9.0005830903790093E-2</v>
      </c>
      <c r="H65" s="17">
        <f t="shared" si="155"/>
        <v>0.11771845064556434</v>
      </c>
      <c r="I65" s="17">
        <f t="shared" si="155"/>
        <v>0.14479889331826024</v>
      </c>
      <c r="J65" s="17">
        <f t="shared" si="155"/>
        <v>0.17142778094161443</v>
      </c>
      <c r="K65" s="17">
        <f t="shared" si="155"/>
        <v>0.19773412924401029</v>
      </c>
      <c r="L65" s="17">
        <f t="shared" si="155"/>
        <v>0.22381009231715021</v>
      </c>
      <c r="M65" s="17">
        <f t="shared" si="155"/>
        <v>0.24972149451225018</v>
      </c>
      <c r="N65" s="17">
        <f t="shared" si="155"/>
        <v>0.27551535322303583</v>
      </c>
      <c r="P65" s="163"/>
      <c r="Q65" s="165"/>
      <c r="R65" s="16" t="s">
        <v>53</v>
      </c>
      <c r="S65" s="17">
        <f t="shared" ref="S65:AB65" si="156">S$28*$D48</f>
        <v>3.157142857142857E-2</v>
      </c>
      <c r="T65" s="17">
        <f t="shared" si="156"/>
        <v>6.1408163265306126E-2</v>
      </c>
      <c r="U65" s="17">
        <f t="shared" si="156"/>
        <v>9.0005830903790093E-2</v>
      </c>
      <c r="V65" s="17">
        <f t="shared" si="156"/>
        <v>0.11771845064556434</v>
      </c>
      <c r="W65" s="17">
        <f t="shared" si="156"/>
        <v>0.14479889331826024</v>
      </c>
      <c r="X65" s="17">
        <f t="shared" si="156"/>
        <v>0.17142778094161443</v>
      </c>
      <c r="Y65" s="17">
        <f t="shared" si="156"/>
        <v>0.19773412924401029</v>
      </c>
      <c r="Z65" s="17">
        <f t="shared" si="156"/>
        <v>0.22381009231715021</v>
      </c>
      <c r="AA65" s="17">
        <f t="shared" si="156"/>
        <v>0.24972149451225018</v>
      </c>
      <c r="AB65" s="17">
        <f t="shared" si="156"/>
        <v>0.27551535322303583</v>
      </c>
      <c r="AC65" s="5"/>
      <c r="AD65" s="163"/>
      <c r="AE65" s="165"/>
      <c r="AF65" s="16" t="s">
        <v>53</v>
      </c>
      <c r="AG65" s="17">
        <f t="shared" ref="AG65:AP65" si="157">AG$28*$D48</f>
        <v>3.157142857142857E-2</v>
      </c>
      <c r="AH65" s="17">
        <f t="shared" si="157"/>
        <v>6.1408163265306126E-2</v>
      </c>
      <c r="AI65" s="17">
        <f t="shared" si="157"/>
        <v>9.0005830903790093E-2</v>
      </c>
      <c r="AJ65" s="17">
        <f t="shared" si="157"/>
        <v>0.11771845064556434</v>
      </c>
      <c r="AK65" s="17">
        <f t="shared" si="157"/>
        <v>0.14479889331826024</v>
      </c>
      <c r="AL65" s="17">
        <f t="shared" si="157"/>
        <v>0.17142778094161443</v>
      </c>
      <c r="AM65" s="17">
        <f t="shared" si="157"/>
        <v>0.19773412924401029</v>
      </c>
      <c r="AN65" s="17">
        <f t="shared" si="157"/>
        <v>0.22381009231715021</v>
      </c>
      <c r="AO65" s="17">
        <f t="shared" si="157"/>
        <v>0.24972149451225018</v>
      </c>
      <c r="AP65" s="17">
        <f t="shared" si="157"/>
        <v>0.27551535322303583</v>
      </c>
      <c r="AQ65" s="5"/>
      <c r="AR65" s="163"/>
      <c r="AS65" s="165"/>
      <c r="AT65" s="16" t="s">
        <v>53</v>
      </c>
      <c r="AU65" s="17">
        <f t="shared" ref="AU65:BD65" si="158">AU$28*$D48</f>
        <v>3.157142857142857E-2</v>
      </c>
      <c r="AV65" s="17">
        <f t="shared" si="158"/>
        <v>6.1408163265306126E-2</v>
      </c>
      <c r="AW65" s="17">
        <f t="shared" si="158"/>
        <v>9.0005830903790093E-2</v>
      </c>
      <c r="AX65" s="17">
        <f t="shared" si="158"/>
        <v>0.11771845064556434</v>
      </c>
      <c r="AY65" s="17">
        <f t="shared" si="158"/>
        <v>0.14479889331826024</v>
      </c>
      <c r="AZ65" s="17">
        <f t="shared" si="158"/>
        <v>0.17142778094161443</v>
      </c>
      <c r="BA65" s="17">
        <f t="shared" si="158"/>
        <v>0.19773412924401029</v>
      </c>
      <c r="BB65" s="17">
        <f t="shared" si="158"/>
        <v>0.22381009231715021</v>
      </c>
      <c r="BC65" s="17">
        <f t="shared" si="158"/>
        <v>0.24972149451225018</v>
      </c>
      <c r="BD65" s="17">
        <f t="shared" si="158"/>
        <v>0.27551535322303583</v>
      </c>
      <c r="BE65" s="5"/>
      <c r="BF65" s="163"/>
      <c r="BG65" s="165"/>
      <c r="BH65" s="16" t="s">
        <v>53</v>
      </c>
      <c r="BI65" s="17">
        <f t="shared" ref="BI65:BR65" si="159">BI$28*$D48</f>
        <v>3.157142857142857E-2</v>
      </c>
      <c r="BJ65" s="17">
        <f t="shared" si="159"/>
        <v>6.1408163265306126E-2</v>
      </c>
      <c r="BK65" s="17">
        <f t="shared" si="159"/>
        <v>9.0005830903790093E-2</v>
      </c>
      <c r="BL65" s="17">
        <f t="shared" si="159"/>
        <v>0.11771845064556434</v>
      </c>
      <c r="BM65" s="17">
        <f t="shared" si="159"/>
        <v>0.14479889331826024</v>
      </c>
      <c r="BN65" s="17">
        <f t="shared" si="159"/>
        <v>0.17142778094161443</v>
      </c>
      <c r="BO65" s="17">
        <f t="shared" si="159"/>
        <v>0.19773412924401029</v>
      </c>
      <c r="BP65" s="17">
        <f t="shared" si="159"/>
        <v>0.22381009231715021</v>
      </c>
      <c r="BQ65" s="17">
        <f t="shared" si="159"/>
        <v>0.24972149451225018</v>
      </c>
      <c r="BR65" s="17">
        <f t="shared" si="159"/>
        <v>0.27551535322303583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160">10*E63</f>
        <v>0.31571428571428573</v>
      </c>
      <c r="F66" s="21">
        <f t="shared" si="160"/>
        <v>0.29836734693877548</v>
      </c>
      <c r="G66" s="21">
        <f t="shared" si="160"/>
        <v>0.28597667638483959</v>
      </c>
      <c r="H66" s="21">
        <f t="shared" si="160"/>
        <v>0.27712619741774258</v>
      </c>
      <c r="I66" s="21">
        <f t="shared" si="160"/>
        <v>0.27080442672695892</v>
      </c>
      <c r="J66" s="21">
        <f t="shared" si="160"/>
        <v>0.26628887623354214</v>
      </c>
      <c r="K66" s="21">
        <f t="shared" si="160"/>
        <v>0.26306348302395866</v>
      </c>
      <c r="L66" s="21">
        <f t="shared" si="160"/>
        <v>0.26075963073139902</v>
      </c>
      <c r="M66" s="21">
        <f t="shared" si="160"/>
        <v>0.25911402195099931</v>
      </c>
      <c r="N66" s="21">
        <f t="shared" si="160"/>
        <v>0.25793858710785666</v>
      </c>
      <c r="P66" s="163"/>
      <c r="Q66" s="163"/>
      <c r="R66" s="20" t="s">
        <v>57</v>
      </c>
      <c r="S66" s="21">
        <f t="shared" ref="S66:AB66" si="161">10*S63</f>
        <v>0.31571428571428573</v>
      </c>
      <c r="T66" s="21">
        <f t="shared" si="161"/>
        <v>0.29836734693877548</v>
      </c>
      <c r="U66" s="21">
        <f t="shared" si="161"/>
        <v>0.28597667638483959</v>
      </c>
      <c r="V66" s="21">
        <f t="shared" si="161"/>
        <v>0.27712619741774258</v>
      </c>
      <c r="W66" s="21">
        <f t="shared" si="161"/>
        <v>0.27080442672695892</v>
      </c>
      <c r="X66" s="21">
        <f t="shared" si="161"/>
        <v>0.26628887623354214</v>
      </c>
      <c r="Y66" s="21">
        <f t="shared" si="161"/>
        <v>0.26306348302395866</v>
      </c>
      <c r="Z66" s="21">
        <f t="shared" si="161"/>
        <v>0.26075963073139902</v>
      </c>
      <c r="AA66" s="21">
        <f t="shared" si="161"/>
        <v>0.25911402195099931</v>
      </c>
      <c r="AB66" s="21">
        <f t="shared" si="161"/>
        <v>0.25793858710785666</v>
      </c>
      <c r="AC66" s="5"/>
      <c r="AD66" s="163"/>
      <c r="AE66" s="163"/>
      <c r="AF66" s="20" t="s">
        <v>57</v>
      </c>
      <c r="AG66" s="21">
        <f t="shared" ref="AG66:AP66" si="162">10*AG63</f>
        <v>0.31571428571428573</v>
      </c>
      <c r="AH66" s="21">
        <f t="shared" si="162"/>
        <v>0.29836734693877548</v>
      </c>
      <c r="AI66" s="21">
        <f t="shared" si="162"/>
        <v>0.28597667638483959</v>
      </c>
      <c r="AJ66" s="21">
        <f t="shared" si="162"/>
        <v>0.27712619741774258</v>
      </c>
      <c r="AK66" s="21">
        <f t="shared" si="162"/>
        <v>0.27080442672695892</v>
      </c>
      <c r="AL66" s="21">
        <f t="shared" si="162"/>
        <v>0.26628887623354214</v>
      </c>
      <c r="AM66" s="21">
        <f t="shared" si="162"/>
        <v>0.26306348302395866</v>
      </c>
      <c r="AN66" s="21">
        <f t="shared" si="162"/>
        <v>0.26075963073139902</v>
      </c>
      <c r="AO66" s="21">
        <f t="shared" si="162"/>
        <v>0.25911402195099931</v>
      </c>
      <c r="AP66" s="21">
        <f t="shared" si="162"/>
        <v>0.25793858710785666</v>
      </c>
      <c r="AQ66" s="5"/>
      <c r="AR66" s="163"/>
      <c r="AS66" s="163"/>
      <c r="AT66" s="20" t="s">
        <v>57</v>
      </c>
      <c r="AU66" s="21">
        <f t="shared" ref="AU66:BD66" si="163">10*AU63</f>
        <v>0.31571428571428573</v>
      </c>
      <c r="AV66" s="21">
        <f t="shared" si="163"/>
        <v>0.29836734693877548</v>
      </c>
      <c r="AW66" s="21">
        <f t="shared" si="163"/>
        <v>0.28597667638483959</v>
      </c>
      <c r="AX66" s="21">
        <f t="shared" si="163"/>
        <v>0.27712619741774258</v>
      </c>
      <c r="AY66" s="21">
        <f t="shared" si="163"/>
        <v>0.27080442672695892</v>
      </c>
      <c r="AZ66" s="21">
        <f t="shared" si="163"/>
        <v>0.26628887623354214</v>
      </c>
      <c r="BA66" s="21">
        <f t="shared" si="163"/>
        <v>0.26306348302395866</v>
      </c>
      <c r="BB66" s="21">
        <f t="shared" si="163"/>
        <v>0.26075963073139902</v>
      </c>
      <c r="BC66" s="21">
        <f t="shared" si="163"/>
        <v>0.25911402195099931</v>
      </c>
      <c r="BD66" s="21">
        <f t="shared" si="163"/>
        <v>0.25793858710785666</v>
      </c>
      <c r="BE66" s="5"/>
      <c r="BF66" s="163"/>
      <c r="BG66" s="163"/>
      <c r="BH66" s="20" t="s">
        <v>57</v>
      </c>
      <c r="BI66" s="21">
        <f t="shared" ref="BI66:BR66" si="164">10*BI63</f>
        <v>0.31571428571428573</v>
      </c>
      <c r="BJ66" s="21">
        <f t="shared" si="164"/>
        <v>0.29836734693877548</v>
      </c>
      <c r="BK66" s="21">
        <f t="shared" si="164"/>
        <v>0.28597667638483959</v>
      </c>
      <c r="BL66" s="21">
        <f t="shared" si="164"/>
        <v>0.27712619741774258</v>
      </c>
      <c r="BM66" s="21">
        <f t="shared" si="164"/>
        <v>0.27080442672695892</v>
      </c>
      <c r="BN66" s="21">
        <f t="shared" si="164"/>
        <v>0.26628887623354214</v>
      </c>
      <c r="BO66" s="21">
        <f t="shared" si="164"/>
        <v>0.26306348302395866</v>
      </c>
      <c r="BP66" s="21">
        <f t="shared" si="164"/>
        <v>0.26075963073139902</v>
      </c>
      <c r="BQ66" s="21">
        <f t="shared" si="164"/>
        <v>0.25911402195099931</v>
      </c>
      <c r="BR66" s="21">
        <f t="shared" si="164"/>
        <v>0.25793858710785666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0.31571428571428573</v>
      </c>
      <c r="F67" s="21">
        <f t="shared" ref="F67:N67" si="165">10*F65</f>
        <v>0.61408163265306126</v>
      </c>
      <c r="G67" s="21">
        <f t="shared" si="165"/>
        <v>0.90005830903790096</v>
      </c>
      <c r="H67" s="21">
        <f t="shared" si="165"/>
        <v>1.1771845064556434</v>
      </c>
      <c r="I67" s="21">
        <f t="shared" si="165"/>
        <v>1.4479889331826024</v>
      </c>
      <c r="J67" s="21">
        <f t="shared" si="165"/>
        <v>1.7142778094161444</v>
      </c>
      <c r="K67" s="21">
        <f t="shared" si="165"/>
        <v>1.9773412924401028</v>
      </c>
      <c r="L67" s="21">
        <f t="shared" si="165"/>
        <v>2.2381009231715021</v>
      </c>
      <c r="M67" s="21">
        <f t="shared" si="165"/>
        <v>2.4972149451225016</v>
      </c>
      <c r="N67" s="21">
        <f t="shared" si="165"/>
        <v>2.7551535322303584</v>
      </c>
      <c r="P67" s="163"/>
      <c r="Q67" s="163"/>
      <c r="R67" s="20" t="s">
        <v>58</v>
      </c>
      <c r="S67" s="21">
        <f>10*S65</f>
        <v>0.31571428571428573</v>
      </c>
      <c r="T67" s="21">
        <f t="shared" ref="T67:AB67" si="166">10*T65</f>
        <v>0.61408163265306126</v>
      </c>
      <c r="U67" s="21">
        <f t="shared" si="166"/>
        <v>0.90005830903790096</v>
      </c>
      <c r="V67" s="21">
        <f t="shared" si="166"/>
        <v>1.1771845064556434</v>
      </c>
      <c r="W67" s="21">
        <f t="shared" si="166"/>
        <v>1.4479889331826024</v>
      </c>
      <c r="X67" s="21">
        <f t="shared" si="166"/>
        <v>1.7142778094161444</v>
      </c>
      <c r="Y67" s="21">
        <f t="shared" si="166"/>
        <v>1.9773412924401028</v>
      </c>
      <c r="Z67" s="21">
        <f t="shared" si="166"/>
        <v>2.2381009231715021</v>
      </c>
      <c r="AA67" s="21">
        <f t="shared" si="166"/>
        <v>2.4972149451225016</v>
      </c>
      <c r="AB67" s="21">
        <f t="shared" si="166"/>
        <v>2.7551535322303584</v>
      </c>
      <c r="AC67" s="5"/>
      <c r="AD67" s="163"/>
      <c r="AE67" s="163"/>
      <c r="AF67" s="20" t="s">
        <v>58</v>
      </c>
      <c r="AG67" s="21">
        <f>10*AG65</f>
        <v>0.31571428571428573</v>
      </c>
      <c r="AH67" s="21">
        <f t="shared" ref="AH67:AP67" si="167">10*AH65</f>
        <v>0.61408163265306126</v>
      </c>
      <c r="AI67" s="21">
        <f t="shared" si="167"/>
        <v>0.90005830903790096</v>
      </c>
      <c r="AJ67" s="21">
        <f t="shared" si="167"/>
        <v>1.1771845064556434</v>
      </c>
      <c r="AK67" s="21">
        <f t="shared" si="167"/>
        <v>1.4479889331826024</v>
      </c>
      <c r="AL67" s="21">
        <f t="shared" si="167"/>
        <v>1.7142778094161444</v>
      </c>
      <c r="AM67" s="21">
        <f t="shared" si="167"/>
        <v>1.9773412924401028</v>
      </c>
      <c r="AN67" s="21">
        <f t="shared" si="167"/>
        <v>2.2381009231715021</v>
      </c>
      <c r="AO67" s="21">
        <f t="shared" si="167"/>
        <v>2.4972149451225016</v>
      </c>
      <c r="AP67" s="21">
        <f t="shared" si="167"/>
        <v>2.7551535322303584</v>
      </c>
      <c r="AQ67" s="5"/>
      <c r="AR67" s="163"/>
      <c r="AS67" s="163"/>
      <c r="AT67" s="20" t="s">
        <v>58</v>
      </c>
      <c r="AU67" s="21">
        <f>10*AU65</f>
        <v>0.31571428571428573</v>
      </c>
      <c r="AV67" s="21">
        <f t="shared" ref="AV67:BD67" si="168">10*AV65</f>
        <v>0.61408163265306126</v>
      </c>
      <c r="AW67" s="21">
        <f t="shared" si="168"/>
        <v>0.90005830903790096</v>
      </c>
      <c r="AX67" s="21">
        <f t="shared" si="168"/>
        <v>1.1771845064556434</v>
      </c>
      <c r="AY67" s="21">
        <f t="shared" si="168"/>
        <v>1.4479889331826024</v>
      </c>
      <c r="AZ67" s="21">
        <f t="shared" si="168"/>
        <v>1.7142778094161444</v>
      </c>
      <c r="BA67" s="21">
        <f t="shared" si="168"/>
        <v>1.9773412924401028</v>
      </c>
      <c r="BB67" s="21">
        <f t="shared" si="168"/>
        <v>2.2381009231715021</v>
      </c>
      <c r="BC67" s="21">
        <f t="shared" si="168"/>
        <v>2.4972149451225016</v>
      </c>
      <c r="BD67" s="21">
        <f t="shared" si="168"/>
        <v>2.7551535322303584</v>
      </c>
      <c r="BE67" s="5"/>
      <c r="BF67" s="163"/>
      <c r="BG67" s="163"/>
      <c r="BH67" s="20" t="s">
        <v>58</v>
      </c>
      <c r="BI67" s="21">
        <f>10*BI65</f>
        <v>0.31571428571428573</v>
      </c>
      <c r="BJ67" s="21">
        <f t="shared" ref="BJ67:BR67" si="169">10*BJ65</f>
        <v>0.61408163265306126</v>
      </c>
      <c r="BK67" s="21">
        <f t="shared" si="169"/>
        <v>0.90005830903790096</v>
      </c>
      <c r="BL67" s="21">
        <f t="shared" si="169"/>
        <v>1.1771845064556434</v>
      </c>
      <c r="BM67" s="21">
        <f t="shared" si="169"/>
        <v>1.4479889331826024</v>
      </c>
      <c r="BN67" s="21">
        <f t="shared" si="169"/>
        <v>1.7142778094161444</v>
      </c>
      <c r="BO67" s="21">
        <f t="shared" si="169"/>
        <v>1.9773412924401028</v>
      </c>
      <c r="BP67" s="21">
        <f t="shared" si="169"/>
        <v>2.2381009231715021</v>
      </c>
      <c r="BQ67" s="21">
        <f t="shared" si="169"/>
        <v>2.4972149451225016</v>
      </c>
      <c r="BR67" s="21">
        <f t="shared" si="169"/>
        <v>2.7551535322303584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4.4200000000000003E-2</v>
      </c>
      <c r="F68" s="17">
        <f t="shared" ref="F68:N68" si="170">F63*F$16/$E$4</f>
        <v>5.8479999999999997E-2</v>
      </c>
      <c r="G68" s="17">
        <f t="shared" si="170"/>
        <v>7.8471999999999986E-2</v>
      </c>
      <c r="H68" s="17">
        <f t="shared" si="170"/>
        <v>0.10646079999999998</v>
      </c>
      <c r="I68" s="17">
        <f t="shared" si="170"/>
        <v>0.14564511999999996</v>
      </c>
      <c r="J68" s="17">
        <f t="shared" si="170"/>
        <v>0.20050316799999998</v>
      </c>
      <c r="K68" s="17">
        <f t="shared" si="170"/>
        <v>0.27730443519999998</v>
      </c>
      <c r="L68" s="17">
        <f t="shared" si="170"/>
        <v>0.38482620927999994</v>
      </c>
      <c r="M68" s="17">
        <f t="shared" si="170"/>
        <v>0.53535669299200006</v>
      </c>
      <c r="N68" s="17">
        <f t="shared" si="170"/>
        <v>0.74609937018880013</v>
      </c>
      <c r="P68" s="163"/>
      <c r="Q68" s="171" t="s">
        <v>45</v>
      </c>
      <c r="R68" s="16" t="s">
        <v>55</v>
      </c>
      <c r="S68" s="17">
        <f>S63*S$16/$E$4</f>
        <v>4.4200000000000003E-2</v>
      </c>
      <c r="T68" s="17">
        <f t="shared" ref="T68:AB68" si="171">T63*T$16/$E$4</f>
        <v>5.8479999999999997E-2</v>
      </c>
      <c r="U68" s="17">
        <f t="shared" si="171"/>
        <v>7.8471999999999986E-2</v>
      </c>
      <c r="V68" s="17">
        <f t="shared" si="171"/>
        <v>0.10646079999999998</v>
      </c>
      <c r="W68" s="17">
        <f t="shared" si="171"/>
        <v>0.14564511999999996</v>
      </c>
      <c r="X68" s="17">
        <f t="shared" si="171"/>
        <v>0.20050316799999998</v>
      </c>
      <c r="Y68" s="17">
        <f t="shared" si="171"/>
        <v>0.27730443519999998</v>
      </c>
      <c r="Z68" s="17">
        <f t="shared" si="171"/>
        <v>0.38482620927999994</v>
      </c>
      <c r="AA68" s="17">
        <f t="shared" si="171"/>
        <v>0.53535669299200006</v>
      </c>
      <c r="AB68" s="17">
        <f t="shared" si="171"/>
        <v>0.74609937018880013</v>
      </c>
      <c r="AC68" s="5"/>
      <c r="AD68" s="163"/>
      <c r="AE68" s="171" t="s">
        <v>45</v>
      </c>
      <c r="AF68" s="16" t="s">
        <v>55</v>
      </c>
      <c r="AG68" s="17">
        <f>AG63*AG$16/$E$4</f>
        <v>4.4200000000000003E-2</v>
      </c>
      <c r="AH68" s="17">
        <f t="shared" ref="AH68:AP68" si="172">AH63*AH$16/$E$4</f>
        <v>5.8479999999999997E-2</v>
      </c>
      <c r="AI68" s="17">
        <f t="shared" si="172"/>
        <v>7.8471999999999986E-2</v>
      </c>
      <c r="AJ68" s="17">
        <f t="shared" si="172"/>
        <v>0.10646079999999998</v>
      </c>
      <c r="AK68" s="17">
        <f t="shared" si="172"/>
        <v>0.14564511999999996</v>
      </c>
      <c r="AL68" s="17">
        <f t="shared" si="172"/>
        <v>0.20050316799999998</v>
      </c>
      <c r="AM68" s="17">
        <f t="shared" si="172"/>
        <v>0.27730443519999998</v>
      </c>
      <c r="AN68" s="17">
        <f t="shared" si="172"/>
        <v>0.38482620927999994</v>
      </c>
      <c r="AO68" s="17">
        <f t="shared" si="172"/>
        <v>0.53535669299200006</v>
      </c>
      <c r="AP68" s="17">
        <f t="shared" si="172"/>
        <v>0.74609937018880013</v>
      </c>
      <c r="AQ68" s="5"/>
      <c r="AR68" s="163"/>
      <c r="AS68" s="171" t="s">
        <v>45</v>
      </c>
      <c r="AT68" s="16" t="s">
        <v>55</v>
      </c>
      <c r="AU68" s="17">
        <f>AU63*AU$16/$E$4</f>
        <v>4.4200000000000003E-2</v>
      </c>
      <c r="AV68" s="17">
        <f t="shared" ref="AV68:BD68" si="173">AV63*AV$16/$E$4</f>
        <v>5.8479999999999997E-2</v>
      </c>
      <c r="AW68" s="17">
        <f t="shared" si="173"/>
        <v>7.8471999999999986E-2</v>
      </c>
      <c r="AX68" s="17">
        <f t="shared" si="173"/>
        <v>0.10646079999999998</v>
      </c>
      <c r="AY68" s="17">
        <f t="shared" si="173"/>
        <v>0.14564511999999996</v>
      </c>
      <c r="AZ68" s="17">
        <f t="shared" si="173"/>
        <v>0.20050316799999998</v>
      </c>
      <c r="BA68" s="17">
        <f t="shared" si="173"/>
        <v>0.27730443519999998</v>
      </c>
      <c r="BB68" s="17">
        <f t="shared" si="173"/>
        <v>0.38482620927999994</v>
      </c>
      <c r="BC68" s="17">
        <f t="shared" si="173"/>
        <v>0.53535669299200006</v>
      </c>
      <c r="BD68" s="17">
        <f t="shared" si="173"/>
        <v>0.74609937018880013</v>
      </c>
      <c r="BE68" s="5"/>
      <c r="BF68" s="163"/>
      <c r="BG68" s="171" t="s">
        <v>45</v>
      </c>
      <c r="BH68" s="16" t="s">
        <v>55</v>
      </c>
      <c r="BI68" s="17">
        <f>BI63*BI$16/$E$4</f>
        <v>4.4200000000000003E-2</v>
      </c>
      <c r="BJ68" s="17">
        <f t="shared" ref="BJ68:BR68" si="174">BJ63*BJ$16/$E$4</f>
        <v>5.8479999999999997E-2</v>
      </c>
      <c r="BK68" s="17">
        <f t="shared" si="174"/>
        <v>7.8471999999999986E-2</v>
      </c>
      <c r="BL68" s="17">
        <f t="shared" si="174"/>
        <v>0.10646079999999998</v>
      </c>
      <c r="BM68" s="17">
        <f t="shared" si="174"/>
        <v>0.14564511999999996</v>
      </c>
      <c r="BN68" s="17">
        <f t="shared" si="174"/>
        <v>0.20050316799999998</v>
      </c>
      <c r="BO68" s="17">
        <f t="shared" si="174"/>
        <v>0.27730443519999998</v>
      </c>
      <c r="BP68" s="17">
        <f t="shared" si="174"/>
        <v>0.38482620927999994</v>
      </c>
      <c r="BQ68" s="17">
        <f t="shared" si="174"/>
        <v>0.53535669299200006</v>
      </c>
      <c r="BR68" s="17">
        <f t="shared" si="174"/>
        <v>0.74609937018880013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8.6651583999999976E-2</v>
      </c>
      <c r="J69" s="18"/>
      <c r="K69" s="18"/>
      <c r="L69" s="18"/>
      <c r="M69" s="18"/>
      <c r="N69" s="18">
        <f>SUM(E68:N68)/10</f>
        <v>0.25773477956607999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8.6651583999999976E-2</v>
      </c>
      <c r="X69" s="18"/>
      <c r="Y69" s="18"/>
      <c r="Z69" s="18"/>
      <c r="AA69" s="18"/>
      <c r="AB69" s="18">
        <f>SUM(S68:AB68)/10</f>
        <v>0.25773477956607999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8.6651583999999976E-2</v>
      </c>
      <c r="AL69" s="18"/>
      <c r="AM69" s="18"/>
      <c r="AN69" s="18"/>
      <c r="AO69" s="18"/>
      <c r="AP69" s="18">
        <f>SUM(AG68:AP68)/10</f>
        <v>0.25773477956607999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8.6651583999999976E-2</v>
      </c>
      <c r="AZ69" s="18"/>
      <c r="BA69" s="18"/>
      <c r="BB69" s="18"/>
      <c r="BC69" s="18"/>
      <c r="BD69" s="18">
        <f>SUM(AU68:BD68)/10</f>
        <v>0.25773477956607999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8.6651583999999976E-2</v>
      </c>
      <c r="BN69" s="18"/>
      <c r="BO69" s="18"/>
      <c r="BP69" s="18"/>
      <c r="BQ69" s="18"/>
      <c r="BR69" s="18">
        <f>SUM(BI68:BR68)/10</f>
        <v>0.25773477956607999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175">E66*E$16</f>
        <v>44200</v>
      </c>
      <c r="F70" s="24">
        <f t="shared" si="175"/>
        <v>58479.999999999993</v>
      </c>
      <c r="G70" s="24">
        <f t="shared" si="175"/>
        <v>78471.999999999985</v>
      </c>
      <c r="H70" s="24">
        <f t="shared" si="175"/>
        <v>106460.79999999999</v>
      </c>
      <c r="I70" s="24">
        <f t="shared" si="175"/>
        <v>145645.11999999997</v>
      </c>
      <c r="J70" s="24">
        <f t="shared" si="175"/>
        <v>200503.16799999998</v>
      </c>
      <c r="K70" s="24">
        <f t="shared" si="175"/>
        <v>277304.43520000001</v>
      </c>
      <c r="L70" s="24">
        <f t="shared" si="175"/>
        <v>384826.20927999995</v>
      </c>
      <c r="M70" s="24">
        <f t="shared" si="175"/>
        <v>535356.69299200003</v>
      </c>
      <c r="N70" s="24">
        <f t="shared" si="175"/>
        <v>746099.37018880015</v>
      </c>
      <c r="P70" s="163"/>
      <c r="Q70" s="163"/>
      <c r="R70" s="20" t="s">
        <v>57</v>
      </c>
      <c r="S70" s="24">
        <f t="shared" ref="S70:AB70" si="176">S66*S$16</f>
        <v>44200</v>
      </c>
      <c r="T70" s="24">
        <f t="shared" si="176"/>
        <v>58479.999999999993</v>
      </c>
      <c r="U70" s="24">
        <f t="shared" si="176"/>
        <v>78471.999999999985</v>
      </c>
      <c r="V70" s="24">
        <f t="shared" si="176"/>
        <v>106460.79999999999</v>
      </c>
      <c r="W70" s="24">
        <f t="shared" si="176"/>
        <v>145645.11999999997</v>
      </c>
      <c r="X70" s="24">
        <f t="shared" si="176"/>
        <v>200503.16799999998</v>
      </c>
      <c r="Y70" s="24">
        <f t="shared" si="176"/>
        <v>277304.43520000001</v>
      </c>
      <c r="Z70" s="24">
        <f t="shared" si="176"/>
        <v>384826.20927999995</v>
      </c>
      <c r="AA70" s="24">
        <f t="shared" si="176"/>
        <v>535356.69299200003</v>
      </c>
      <c r="AB70" s="24">
        <f t="shared" si="176"/>
        <v>746099.37018880015</v>
      </c>
      <c r="AC70" s="5"/>
      <c r="AD70" s="163"/>
      <c r="AE70" s="163"/>
      <c r="AF70" s="20" t="s">
        <v>57</v>
      </c>
      <c r="AG70" s="24">
        <f t="shared" ref="AG70:AP70" si="177">AG66*AG$16</f>
        <v>44200</v>
      </c>
      <c r="AH70" s="24">
        <f t="shared" si="177"/>
        <v>58479.999999999993</v>
      </c>
      <c r="AI70" s="24">
        <f t="shared" si="177"/>
        <v>78471.999999999985</v>
      </c>
      <c r="AJ70" s="24">
        <f t="shared" si="177"/>
        <v>106460.79999999999</v>
      </c>
      <c r="AK70" s="24">
        <f t="shared" si="177"/>
        <v>145645.11999999997</v>
      </c>
      <c r="AL70" s="24">
        <f t="shared" si="177"/>
        <v>200503.16799999998</v>
      </c>
      <c r="AM70" s="24">
        <f t="shared" si="177"/>
        <v>277304.43520000001</v>
      </c>
      <c r="AN70" s="24">
        <f t="shared" si="177"/>
        <v>384826.20927999995</v>
      </c>
      <c r="AO70" s="24">
        <f t="shared" si="177"/>
        <v>535356.69299200003</v>
      </c>
      <c r="AP70" s="24">
        <f t="shared" si="177"/>
        <v>746099.37018880015</v>
      </c>
      <c r="AQ70" s="5"/>
      <c r="AR70" s="163"/>
      <c r="AS70" s="163"/>
      <c r="AT70" s="20" t="s">
        <v>57</v>
      </c>
      <c r="AU70" s="24">
        <f t="shared" ref="AU70:BD70" si="178">AU66*AU$16</f>
        <v>44200</v>
      </c>
      <c r="AV70" s="24">
        <f t="shared" si="178"/>
        <v>58479.999999999993</v>
      </c>
      <c r="AW70" s="24">
        <f t="shared" si="178"/>
        <v>78471.999999999985</v>
      </c>
      <c r="AX70" s="24">
        <f t="shared" si="178"/>
        <v>106460.79999999999</v>
      </c>
      <c r="AY70" s="24">
        <f t="shared" si="178"/>
        <v>145645.11999999997</v>
      </c>
      <c r="AZ70" s="24">
        <f t="shared" si="178"/>
        <v>200503.16799999998</v>
      </c>
      <c r="BA70" s="24">
        <f t="shared" si="178"/>
        <v>277304.43520000001</v>
      </c>
      <c r="BB70" s="24">
        <f t="shared" si="178"/>
        <v>384826.20927999995</v>
      </c>
      <c r="BC70" s="24">
        <f t="shared" si="178"/>
        <v>535356.69299200003</v>
      </c>
      <c r="BD70" s="24">
        <f t="shared" si="178"/>
        <v>746099.37018880015</v>
      </c>
      <c r="BE70" s="5"/>
      <c r="BF70" s="163"/>
      <c r="BG70" s="163"/>
      <c r="BH70" s="20" t="s">
        <v>57</v>
      </c>
      <c r="BI70" s="24">
        <f t="shared" ref="BI70:BR70" si="179">BI66*BI$16</f>
        <v>44200</v>
      </c>
      <c r="BJ70" s="24">
        <f t="shared" si="179"/>
        <v>58479.999999999993</v>
      </c>
      <c r="BK70" s="24">
        <f t="shared" si="179"/>
        <v>78471.999999999985</v>
      </c>
      <c r="BL70" s="24">
        <f t="shared" si="179"/>
        <v>106460.79999999999</v>
      </c>
      <c r="BM70" s="24">
        <f t="shared" si="179"/>
        <v>145645.11999999997</v>
      </c>
      <c r="BN70" s="24">
        <f t="shared" si="179"/>
        <v>200503.16799999998</v>
      </c>
      <c r="BO70" s="24">
        <f t="shared" si="179"/>
        <v>277304.43520000001</v>
      </c>
      <c r="BP70" s="24">
        <f t="shared" si="179"/>
        <v>384826.20927999995</v>
      </c>
      <c r="BQ70" s="24">
        <f t="shared" si="179"/>
        <v>535356.69299200003</v>
      </c>
      <c r="BR70" s="24">
        <f t="shared" si="179"/>
        <v>746099.37018880015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86651.583999999988</v>
      </c>
      <c r="J71" s="24"/>
      <c r="K71" s="24"/>
      <c r="L71" s="24"/>
      <c r="M71" s="24"/>
      <c r="N71" s="24">
        <f>SUM(E70:N70)/10</f>
        <v>257734.77956607999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86651.583999999988</v>
      </c>
      <c r="X71" s="24"/>
      <c r="Y71" s="24"/>
      <c r="Z71" s="24"/>
      <c r="AA71" s="24"/>
      <c r="AB71" s="24">
        <f>SUM(S70:AB70)/10</f>
        <v>257734.77956607999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86651.583999999988</v>
      </c>
      <c r="AL71" s="24"/>
      <c r="AM71" s="24"/>
      <c r="AN71" s="24"/>
      <c r="AO71" s="24"/>
      <c r="AP71" s="24">
        <f>SUM(AG70:AP70)/10</f>
        <v>257734.77956607999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86651.583999999988</v>
      </c>
      <c r="AZ71" s="24"/>
      <c r="BA71" s="24"/>
      <c r="BB71" s="24"/>
      <c r="BC71" s="24"/>
      <c r="BD71" s="24">
        <f>SUM(AU70:BD70)/10</f>
        <v>257734.77956607999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86651.583999999988</v>
      </c>
      <c r="BN71" s="24"/>
      <c r="BO71" s="24"/>
      <c r="BP71" s="24"/>
      <c r="BQ71" s="24"/>
      <c r="BR71" s="24">
        <f>SUM(BI70:BR70)/10</f>
        <v>257734.77956607999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44200</v>
      </c>
      <c r="F72" s="25">
        <f t="shared" ref="F72:N72" si="180">E72+F70</f>
        <v>102680</v>
      </c>
      <c r="G72" s="25">
        <f t="shared" si="180"/>
        <v>181152</v>
      </c>
      <c r="H72" s="25">
        <f t="shared" si="180"/>
        <v>287612.79999999999</v>
      </c>
      <c r="I72" s="25">
        <f t="shared" si="180"/>
        <v>433257.91999999993</v>
      </c>
      <c r="J72" s="25">
        <f t="shared" si="180"/>
        <v>633761.08799999987</v>
      </c>
      <c r="K72" s="25">
        <f t="shared" si="180"/>
        <v>911065.52319999994</v>
      </c>
      <c r="L72" s="25">
        <f t="shared" si="180"/>
        <v>1295891.7324799998</v>
      </c>
      <c r="M72" s="25">
        <f t="shared" si="180"/>
        <v>1831248.4254719997</v>
      </c>
      <c r="N72" s="25">
        <f t="shared" si="180"/>
        <v>2577347.7956607998</v>
      </c>
      <c r="P72" s="163"/>
      <c r="Q72" s="163"/>
      <c r="R72" s="20" t="s">
        <v>58</v>
      </c>
      <c r="S72" s="25">
        <f>S70</f>
        <v>44200</v>
      </c>
      <c r="T72" s="25">
        <f t="shared" ref="T72:AB72" si="181">S72+T70</f>
        <v>102680</v>
      </c>
      <c r="U72" s="25">
        <f t="shared" si="181"/>
        <v>181152</v>
      </c>
      <c r="V72" s="25">
        <f t="shared" si="181"/>
        <v>287612.79999999999</v>
      </c>
      <c r="W72" s="25">
        <f t="shared" si="181"/>
        <v>433257.91999999993</v>
      </c>
      <c r="X72" s="25">
        <f t="shared" si="181"/>
        <v>633761.08799999987</v>
      </c>
      <c r="Y72" s="25">
        <f t="shared" si="181"/>
        <v>911065.52319999994</v>
      </c>
      <c r="Z72" s="25">
        <f t="shared" si="181"/>
        <v>1295891.7324799998</v>
      </c>
      <c r="AA72" s="25">
        <f t="shared" si="181"/>
        <v>1831248.4254719997</v>
      </c>
      <c r="AB72" s="25">
        <f t="shared" si="181"/>
        <v>2577347.7956607998</v>
      </c>
      <c r="AC72" s="5"/>
      <c r="AD72" s="163"/>
      <c r="AE72" s="163"/>
      <c r="AF72" s="20" t="s">
        <v>58</v>
      </c>
      <c r="AG72" s="25">
        <f>AG70</f>
        <v>44200</v>
      </c>
      <c r="AH72" s="25">
        <f t="shared" ref="AH72:AP72" si="182">AG72+AH70</f>
        <v>102680</v>
      </c>
      <c r="AI72" s="25">
        <f t="shared" si="182"/>
        <v>181152</v>
      </c>
      <c r="AJ72" s="25">
        <f t="shared" si="182"/>
        <v>287612.79999999999</v>
      </c>
      <c r="AK72" s="25">
        <f t="shared" si="182"/>
        <v>433257.91999999993</v>
      </c>
      <c r="AL72" s="25">
        <f t="shared" si="182"/>
        <v>633761.08799999987</v>
      </c>
      <c r="AM72" s="25">
        <f t="shared" si="182"/>
        <v>911065.52319999994</v>
      </c>
      <c r="AN72" s="25">
        <f t="shared" si="182"/>
        <v>1295891.7324799998</v>
      </c>
      <c r="AO72" s="25">
        <f t="shared" si="182"/>
        <v>1831248.4254719997</v>
      </c>
      <c r="AP72" s="25">
        <f t="shared" si="182"/>
        <v>2577347.7956607998</v>
      </c>
      <c r="AQ72" s="5"/>
      <c r="AR72" s="163"/>
      <c r="AS72" s="163"/>
      <c r="AT72" s="20" t="s">
        <v>58</v>
      </c>
      <c r="AU72" s="25">
        <f>AU70</f>
        <v>44200</v>
      </c>
      <c r="AV72" s="25">
        <f t="shared" ref="AV72:BD72" si="183">AU72+AV70</f>
        <v>102680</v>
      </c>
      <c r="AW72" s="25">
        <f t="shared" si="183"/>
        <v>181152</v>
      </c>
      <c r="AX72" s="25">
        <f t="shared" si="183"/>
        <v>287612.79999999999</v>
      </c>
      <c r="AY72" s="25">
        <f t="shared" si="183"/>
        <v>433257.91999999993</v>
      </c>
      <c r="AZ72" s="25">
        <f t="shared" si="183"/>
        <v>633761.08799999987</v>
      </c>
      <c r="BA72" s="25">
        <f t="shared" si="183"/>
        <v>911065.52319999994</v>
      </c>
      <c r="BB72" s="25">
        <f t="shared" si="183"/>
        <v>1295891.7324799998</v>
      </c>
      <c r="BC72" s="25">
        <f t="shared" si="183"/>
        <v>1831248.4254719997</v>
      </c>
      <c r="BD72" s="25">
        <f t="shared" si="183"/>
        <v>2577347.7956607998</v>
      </c>
      <c r="BE72" s="5"/>
      <c r="BF72" s="163"/>
      <c r="BG72" s="163"/>
      <c r="BH72" s="20" t="s">
        <v>58</v>
      </c>
      <c r="BI72" s="25">
        <f>BI70</f>
        <v>44200</v>
      </c>
      <c r="BJ72" s="25">
        <f t="shared" ref="BJ72:BR72" si="184">BI72+BJ70</f>
        <v>102680</v>
      </c>
      <c r="BK72" s="25">
        <f t="shared" si="184"/>
        <v>181152</v>
      </c>
      <c r="BL72" s="25">
        <f t="shared" si="184"/>
        <v>287612.79999999999</v>
      </c>
      <c r="BM72" s="25">
        <f t="shared" si="184"/>
        <v>433257.91999999993</v>
      </c>
      <c r="BN72" s="25">
        <f t="shared" si="184"/>
        <v>633761.08799999987</v>
      </c>
      <c r="BO72" s="25">
        <f t="shared" si="184"/>
        <v>911065.52319999994</v>
      </c>
      <c r="BP72" s="25">
        <f t="shared" si="184"/>
        <v>1295891.7324799998</v>
      </c>
      <c r="BQ72" s="25">
        <f t="shared" si="184"/>
        <v>1831248.4254719997</v>
      </c>
      <c r="BR72" s="25">
        <f t="shared" si="184"/>
        <v>2577347.7956607998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4.4200000000000003E-2</v>
      </c>
      <c r="F73" s="17">
        <f>F65*F$16/$E$4-E73</f>
        <v>7.6159999999999992E-2</v>
      </c>
      <c r="G73" s="17">
        <f>G65*G$16/$E$4-F73-E73</f>
        <v>0.12661600000000001</v>
      </c>
      <c r="H73" s="17">
        <f>H65*H$16/$E$4-G73-F73-E73</f>
        <v>0.20525119999999991</v>
      </c>
      <c r="I73" s="17">
        <f>I65*I$16/$E$4-H73-G73-F73-E73</f>
        <v>0.32653599999999999</v>
      </c>
      <c r="J73" s="17">
        <f>J65*J$16/$E$4-I73-H73-G73-F73-E73</f>
        <v>0.51200844799999978</v>
      </c>
      <c r="K73" s="17">
        <f>K65*K$16/$E$4-J73-I73-H73-G73-F73-E73</f>
        <v>0.79361309439999994</v>
      </c>
      <c r="L73" s="17">
        <f>L65*L$16/$E$4-K73-J73-I73-H73-G73-F73-E73</f>
        <v>1.2185801062400001</v>
      </c>
      <c r="M73" s="17">
        <f>M65*M$16/$E$4-L73-K73-J73-I73-H73-G73-F73-E73</f>
        <v>1.8565426324480003</v>
      </c>
      <c r="N73" s="17">
        <f>N65*N$16/$E$4-M73-L73-K73-J73-I73-H73-G73-F73-E73</f>
        <v>2.8099023626240003</v>
      </c>
      <c r="P73" s="163"/>
      <c r="Q73" s="171" t="s">
        <v>44</v>
      </c>
      <c r="R73" s="16" t="s">
        <v>55</v>
      </c>
      <c r="S73" s="17">
        <f>S65*S$16/$E$4</f>
        <v>4.4200000000000003E-2</v>
      </c>
      <c r="T73" s="17">
        <f>T65*T$16/$E$4-S73</f>
        <v>7.6159999999999992E-2</v>
      </c>
      <c r="U73" s="17">
        <f>U65*U$16/$E$4-T73-S73</f>
        <v>0.12661600000000001</v>
      </c>
      <c r="V73" s="17">
        <f>V65*V$16/$E$4-U73-T73-S73</f>
        <v>0.20525119999999991</v>
      </c>
      <c r="W73" s="17">
        <f>W65*W$16/$E$4-V73-U73-T73-S73</f>
        <v>0.32653599999999999</v>
      </c>
      <c r="X73" s="17">
        <f>X65*X$16/$E$4-W73-V73-U73-T73-S73</f>
        <v>0.51200844799999978</v>
      </c>
      <c r="Y73" s="17">
        <f>Y65*Y$16/$E$4-X73-W73-V73-U73-T73-S73</f>
        <v>0.79361309439999994</v>
      </c>
      <c r="Z73" s="17">
        <f>Z65*Z$16/$E$4-Y73-X73-W73-V73-U73-T73-S73</f>
        <v>1.2185801062400001</v>
      </c>
      <c r="AA73" s="17">
        <f>AA65*AA$16/$E$4-Z73-Y73-X73-W73-V73-U73-T73-S73</f>
        <v>1.8565426324480003</v>
      </c>
      <c r="AB73" s="17">
        <f>AB65*AB$16/$E$4-AA73-Z73-Y73-X73-W73-V73-U73-T73-S73</f>
        <v>2.8099023626240003</v>
      </c>
      <c r="AC73" s="5"/>
      <c r="AD73" s="163"/>
      <c r="AE73" s="171" t="s">
        <v>44</v>
      </c>
      <c r="AF73" s="16" t="s">
        <v>55</v>
      </c>
      <c r="AG73" s="17">
        <f>AG65*AG$16/$E$4</f>
        <v>4.4200000000000003E-2</v>
      </c>
      <c r="AH73" s="17">
        <f>AH65*AH$16/$E$4-AG73</f>
        <v>7.6159999999999992E-2</v>
      </c>
      <c r="AI73" s="17">
        <f>AI65*AI$16/$E$4-AH73-AG73</f>
        <v>0.12661600000000001</v>
      </c>
      <c r="AJ73" s="17">
        <f>AJ65*AJ$16/$E$4-AI73-AH73-AG73</f>
        <v>0.20525119999999991</v>
      </c>
      <c r="AK73" s="17">
        <f>AK65*AK$16/$E$4-AJ73-AI73-AH73-AG73</f>
        <v>0.32653599999999999</v>
      </c>
      <c r="AL73" s="17">
        <f>AL65*AL$16/$E$4-AK73-AJ73-AI73-AH73-AG73</f>
        <v>0.51200844799999978</v>
      </c>
      <c r="AM73" s="17">
        <f>AM65*AM$16/$E$4-AL73-AK73-AJ73-AI73-AH73-AG73</f>
        <v>0.79361309439999994</v>
      </c>
      <c r="AN73" s="17">
        <f>AN65*AN$16/$E$4-AM73-AL73-AK73-AJ73-AI73-AH73-AG73</f>
        <v>1.2185801062400001</v>
      </c>
      <c r="AO73" s="17">
        <f>AO65*AO$16/$E$4-AN73-AM73-AL73-AK73-AJ73-AI73-AH73-AG73</f>
        <v>1.8565426324480003</v>
      </c>
      <c r="AP73" s="17">
        <f>AP65*AP$16/$E$4-AO73-AN73-AM73-AL73-AK73-AJ73-AI73-AH73-AG73</f>
        <v>2.8099023626240003</v>
      </c>
      <c r="AQ73" s="5"/>
      <c r="AR73" s="163"/>
      <c r="AS73" s="171" t="s">
        <v>44</v>
      </c>
      <c r="AT73" s="16" t="s">
        <v>55</v>
      </c>
      <c r="AU73" s="17">
        <f>AU65*AU$16/$E$4</f>
        <v>4.4200000000000003E-2</v>
      </c>
      <c r="AV73" s="17">
        <f>AV65*AV$16/$E$4-AU73</f>
        <v>7.6159999999999992E-2</v>
      </c>
      <c r="AW73" s="17">
        <f>AW65*AW$16/$E$4-AV73-AU73</f>
        <v>0.12661600000000001</v>
      </c>
      <c r="AX73" s="17">
        <f>AX65*AX$16/$E$4-AW73-AV73-AU73</f>
        <v>0.20525119999999991</v>
      </c>
      <c r="AY73" s="17">
        <f>AY65*AY$16/$E$4-AX73-AW73-AV73-AU73</f>
        <v>0.32653599999999999</v>
      </c>
      <c r="AZ73" s="17">
        <f>AZ65*AZ$16/$E$4-AY73-AX73-AW73-AV73-AU73</f>
        <v>0.51200844799999978</v>
      </c>
      <c r="BA73" s="17">
        <f>BA65*BA$16/$E$4-AZ73-AY73-AX73-AW73-AV73-AU73</f>
        <v>0.79361309439999994</v>
      </c>
      <c r="BB73" s="17">
        <f>BB65*BB$16/$E$4-BA73-AZ73-AY73-AX73-AW73-AV73-AU73</f>
        <v>1.2185801062400001</v>
      </c>
      <c r="BC73" s="17">
        <f>BC65*BC$16/$E$4-BB73-BA73-AZ73-AY73-AX73-AW73-AV73-AU73</f>
        <v>1.8565426324480003</v>
      </c>
      <c r="BD73" s="17">
        <f>BD65*BD$16/$E$4-BC73-BB73-BA73-AZ73-AY73-AX73-AW73-AV73-AU73</f>
        <v>2.8099023626240003</v>
      </c>
      <c r="BE73" s="5"/>
      <c r="BF73" s="163"/>
      <c r="BG73" s="171" t="s">
        <v>44</v>
      </c>
      <c r="BH73" s="16" t="s">
        <v>55</v>
      </c>
      <c r="BI73" s="17">
        <f>BI65*BI$16/$E$4</f>
        <v>4.4200000000000003E-2</v>
      </c>
      <c r="BJ73" s="17">
        <f>BJ65*BJ$16/$E$4-BI73</f>
        <v>7.6159999999999992E-2</v>
      </c>
      <c r="BK73" s="17">
        <f>BK65*BK$16/$E$4-BJ73-BI73</f>
        <v>0.12661600000000001</v>
      </c>
      <c r="BL73" s="17">
        <f>BL65*BL$16/$E$4-BK73-BJ73-BI73</f>
        <v>0.20525119999999991</v>
      </c>
      <c r="BM73" s="17">
        <f>BM65*BM$16/$E$4-BL73-BK73-BJ73-BI73</f>
        <v>0.32653599999999999</v>
      </c>
      <c r="BN73" s="17">
        <f>BN65*BN$16/$E$4-BM73-BL73-BK73-BJ73-BI73</f>
        <v>0.51200844799999978</v>
      </c>
      <c r="BO73" s="17">
        <f>BO65*BO$16/$E$4-BN73-BM73-BL73-BK73-BJ73-BI73</f>
        <v>0.79361309439999994</v>
      </c>
      <c r="BP73" s="17">
        <f>BP65*BP$16/$E$4-BO73-BN73-BM73-BL73-BK73-BJ73-BI73</f>
        <v>1.2185801062400001</v>
      </c>
      <c r="BQ73" s="17">
        <f>BQ65*BQ$16/$E$4-BP73-BO73-BN73-BM73-BL73-BK73-BJ73-BI73</f>
        <v>1.8565426324480003</v>
      </c>
      <c r="BR73" s="17">
        <f>BR65*BR$16/$E$4-BQ73-BP73-BO73-BN73-BM73-BL73-BK73-BJ73-BI73</f>
        <v>2.8099023626240003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0.15575264</v>
      </c>
      <c r="J74" s="18"/>
      <c r="K74" s="18"/>
      <c r="L74" s="18"/>
      <c r="M74" s="18"/>
      <c r="N74" s="18">
        <f>SUM(E73:N73)/10</f>
        <v>0.79694098437120009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0.15575264</v>
      </c>
      <c r="X74" s="18"/>
      <c r="Y74" s="18"/>
      <c r="Z74" s="18"/>
      <c r="AA74" s="18"/>
      <c r="AB74" s="18">
        <f>SUM(S73:AB73)/10</f>
        <v>0.79694098437120009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0.15575264</v>
      </c>
      <c r="AL74" s="18"/>
      <c r="AM74" s="18"/>
      <c r="AN74" s="18"/>
      <c r="AO74" s="18"/>
      <c r="AP74" s="18">
        <f>SUM(AG73:AP73)/10</f>
        <v>0.79694098437120009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0.15575264</v>
      </c>
      <c r="AZ74" s="18"/>
      <c r="BA74" s="18"/>
      <c r="BB74" s="18"/>
      <c r="BC74" s="18"/>
      <c r="BD74" s="18">
        <f>SUM(AU73:BD73)/10</f>
        <v>0.79694098437120009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0.15575264</v>
      </c>
      <c r="BN74" s="18"/>
      <c r="BO74" s="18"/>
      <c r="BP74" s="18"/>
      <c r="BQ74" s="18"/>
      <c r="BR74" s="18">
        <f>SUM(BI73:BR73)/10</f>
        <v>0.79694098437120009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44200</v>
      </c>
      <c r="F75" s="24">
        <f>F77-E77</f>
        <v>76160</v>
      </c>
      <c r="G75" s="24">
        <f>G77-F77</f>
        <v>126616.00000000003</v>
      </c>
      <c r="H75" s="24">
        <f t="shared" ref="H75:N75" si="185">H77-G77</f>
        <v>205251.19999999992</v>
      </c>
      <c r="I75" s="24">
        <f t="shared" si="185"/>
        <v>326536</v>
      </c>
      <c r="J75" s="24">
        <f t="shared" si="185"/>
        <v>512008.44799999986</v>
      </c>
      <c r="K75" s="24">
        <f t="shared" si="185"/>
        <v>793613.09439999983</v>
      </c>
      <c r="L75" s="24">
        <f t="shared" si="185"/>
        <v>1218580.1062400003</v>
      </c>
      <c r="M75" s="24">
        <f t="shared" si="185"/>
        <v>1856542.6324480004</v>
      </c>
      <c r="N75" s="24">
        <f t="shared" si="185"/>
        <v>2809902.3626240008</v>
      </c>
      <c r="P75" s="163"/>
      <c r="Q75" s="163"/>
      <c r="R75" s="20" t="s">
        <v>57</v>
      </c>
      <c r="S75" s="24">
        <f>S77</f>
        <v>44200</v>
      </c>
      <c r="T75" s="24">
        <f>T77-S77</f>
        <v>76160</v>
      </c>
      <c r="U75" s="24">
        <f>U77-T77</f>
        <v>126616.00000000003</v>
      </c>
      <c r="V75" s="24">
        <f t="shared" ref="V75:AB75" si="186">V77-U77</f>
        <v>205251.19999999992</v>
      </c>
      <c r="W75" s="24">
        <f t="shared" si="186"/>
        <v>326536</v>
      </c>
      <c r="X75" s="24">
        <f t="shared" si="186"/>
        <v>512008.44799999986</v>
      </c>
      <c r="Y75" s="24">
        <f t="shared" si="186"/>
        <v>793613.09439999983</v>
      </c>
      <c r="Z75" s="24">
        <f t="shared" si="186"/>
        <v>1218580.1062400003</v>
      </c>
      <c r="AA75" s="24">
        <f t="shared" si="186"/>
        <v>1856542.6324480004</v>
      </c>
      <c r="AB75" s="24">
        <f t="shared" si="186"/>
        <v>2809902.3626240008</v>
      </c>
      <c r="AC75" s="5"/>
      <c r="AD75" s="163"/>
      <c r="AE75" s="163"/>
      <c r="AF75" s="20" t="s">
        <v>57</v>
      </c>
      <c r="AG75" s="24">
        <f>AG77</f>
        <v>44200</v>
      </c>
      <c r="AH75" s="24">
        <f>AH77-AG77</f>
        <v>76160</v>
      </c>
      <c r="AI75" s="24">
        <f>AI77-AH77</f>
        <v>126616.00000000003</v>
      </c>
      <c r="AJ75" s="24">
        <f t="shared" ref="AJ75:AP75" si="187">AJ77-AI77</f>
        <v>205251.19999999992</v>
      </c>
      <c r="AK75" s="24">
        <f t="shared" si="187"/>
        <v>326536</v>
      </c>
      <c r="AL75" s="24">
        <f t="shared" si="187"/>
        <v>512008.44799999986</v>
      </c>
      <c r="AM75" s="24">
        <f t="shared" si="187"/>
        <v>793613.09439999983</v>
      </c>
      <c r="AN75" s="24">
        <f t="shared" si="187"/>
        <v>1218580.1062400003</v>
      </c>
      <c r="AO75" s="24">
        <f t="shared" si="187"/>
        <v>1856542.6324480004</v>
      </c>
      <c r="AP75" s="24">
        <f t="shared" si="187"/>
        <v>2809902.3626240008</v>
      </c>
      <c r="AQ75" s="5"/>
      <c r="AR75" s="163"/>
      <c r="AS75" s="163"/>
      <c r="AT75" s="20" t="s">
        <v>57</v>
      </c>
      <c r="AU75" s="24">
        <f>AU77</f>
        <v>44200</v>
      </c>
      <c r="AV75" s="24">
        <f>AV77-AU77</f>
        <v>76160</v>
      </c>
      <c r="AW75" s="24">
        <f>AW77-AV77</f>
        <v>126616.00000000003</v>
      </c>
      <c r="AX75" s="24">
        <f t="shared" ref="AX75:BD75" si="188">AX77-AW77</f>
        <v>205251.19999999992</v>
      </c>
      <c r="AY75" s="24">
        <f t="shared" si="188"/>
        <v>326536</v>
      </c>
      <c r="AZ75" s="24">
        <f t="shared" si="188"/>
        <v>512008.44799999986</v>
      </c>
      <c r="BA75" s="24">
        <f t="shared" si="188"/>
        <v>793613.09439999983</v>
      </c>
      <c r="BB75" s="24">
        <f t="shared" si="188"/>
        <v>1218580.1062400003</v>
      </c>
      <c r="BC75" s="24">
        <f t="shared" si="188"/>
        <v>1856542.6324480004</v>
      </c>
      <c r="BD75" s="24">
        <f t="shared" si="188"/>
        <v>2809902.3626240008</v>
      </c>
      <c r="BE75" s="5"/>
      <c r="BF75" s="163"/>
      <c r="BG75" s="163"/>
      <c r="BH75" s="20" t="s">
        <v>57</v>
      </c>
      <c r="BI75" s="24">
        <f>BI77</f>
        <v>44200</v>
      </c>
      <c r="BJ75" s="24">
        <f>BJ77-BI77</f>
        <v>76160</v>
      </c>
      <c r="BK75" s="24">
        <f>BK77-BJ77</f>
        <v>126616.00000000003</v>
      </c>
      <c r="BL75" s="24">
        <f t="shared" ref="BL75:BR75" si="189">BL77-BK77</f>
        <v>205251.19999999992</v>
      </c>
      <c r="BM75" s="24">
        <f t="shared" si="189"/>
        <v>326536</v>
      </c>
      <c r="BN75" s="24">
        <f t="shared" si="189"/>
        <v>512008.44799999986</v>
      </c>
      <c r="BO75" s="24">
        <f t="shared" si="189"/>
        <v>793613.09439999983</v>
      </c>
      <c r="BP75" s="24">
        <f t="shared" si="189"/>
        <v>1218580.1062400003</v>
      </c>
      <c r="BQ75" s="24">
        <f t="shared" si="189"/>
        <v>1856542.6324480004</v>
      </c>
      <c r="BR75" s="24">
        <f t="shared" si="189"/>
        <v>2809902.3626240008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155752.63999999998</v>
      </c>
      <c r="J76" s="24"/>
      <c r="K76" s="24"/>
      <c r="L76" s="24"/>
      <c r="M76" s="24"/>
      <c r="N76" s="24">
        <f>SUM(E75:N75)/10</f>
        <v>796940.98437120009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155752.63999999998</v>
      </c>
      <c r="X76" s="24"/>
      <c r="Y76" s="24"/>
      <c r="Z76" s="24"/>
      <c r="AA76" s="24"/>
      <c r="AB76" s="24">
        <f>SUM(S75:AB75)/10</f>
        <v>796940.98437120009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155752.63999999998</v>
      </c>
      <c r="AL76" s="24"/>
      <c r="AM76" s="24"/>
      <c r="AN76" s="24"/>
      <c r="AO76" s="24"/>
      <c r="AP76" s="24">
        <f>SUM(AG75:AP75)/10</f>
        <v>796940.98437120009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155752.63999999998</v>
      </c>
      <c r="AZ76" s="24"/>
      <c r="BA76" s="24"/>
      <c r="BB76" s="24"/>
      <c r="BC76" s="24"/>
      <c r="BD76" s="24">
        <f>SUM(AU75:BD75)/10</f>
        <v>796940.98437120009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155752.63999999998</v>
      </c>
      <c r="BN76" s="24"/>
      <c r="BO76" s="24"/>
      <c r="BP76" s="24"/>
      <c r="BQ76" s="24"/>
      <c r="BR76" s="24">
        <f>SUM(BI75:BR75)/10</f>
        <v>796940.98437120009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190">E67*E$16</f>
        <v>44200</v>
      </c>
      <c r="F77" s="25">
        <f t="shared" si="190"/>
        <v>120360</v>
      </c>
      <c r="G77" s="25">
        <f t="shared" si="190"/>
        <v>246976.00000000003</v>
      </c>
      <c r="H77" s="25">
        <f t="shared" si="190"/>
        <v>452227.19999999995</v>
      </c>
      <c r="I77" s="25">
        <f t="shared" si="190"/>
        <v>778763.2</v>
      </c>
      <c r="J77" s="25">
        <f t="shared" si="190"/>
        <v>1290771.6479999998</v>
      </c>
      <c r="K77" s="25">
        <f t="shared" si="190"/>
        <v>2084384.7423999996</v>
      </c>
      <c r="L77" s="25">
        <f t="shared" si="190"/>
        <v>3302964.84864</v>
      </c>
      <c r="M77" s="25">
        <f t="shared" si="190"/>
        <v>5159507.4810880003</v>
      </c>
      <c r="N77" s="25">
        <f t="shared" si="190"/>
        <v>7969409.8437120011</v>
      </c>
      <c r="P77" s="163"/>
      <c r="Q77" s="163"/>
      <c r="R77" s="20" t="s">
        <v>58</v>
      </c>
      <c r="S77" s="25">
        <f t="shared" ref="S77:AB77" si="191">S67*S$16</f>
        <v>44200</v>
      </c>
      <c r="T77" s="25">
        <f t="shared" si="191"/>
        <v>120360</v>
      </c>
      <c r="U77" s="25">
        <f t="shared" si="191"/>
        <v>246976.00000000003</v>
      </c>
      <c r="V77" s="25">
        <f t="shared" si="191"/>
        <v>452227.19999999995</v>
      </c>
      <c r="W77" s="25">
        <f t="shared" si="191"/>
        <v>778763.2</v>
      </c>
      <c r="X77" s="25">
        <f t="shared" si="191"/>
        <v>1290771.6479999998</v>
      </c>
      <c r="Y77" s="25">
        <f t="shared" si="191"/>
        <v>2084384.7423999996</v>
      </c>
      <c r="Z77" s="25">
        <f t="shared" si="191"/>
        <v>3302964.84864</v>
      </c>
      <c r="AA77" s="25">
        <f t="shared" si="191"/>
        <v>5159507.4810880003</v>
      </c>
      <c r="AB77" s="25">
        <f t="shared" si="191"/>
        <v>7969409.8437120011</v>
      </c>
      <c r="AC77" s="5"/>
      <c r="AD77" s="163"/>
      <c r="AE77" s="163"/>
      <c r="AF77" s="20" t="s">
        <v>58</v>
      </c>
      <c r="AG77" s="25">
        <f t="shared" ref="AG77:AP77" si="192">AG67*AG$16</f>
        <v>44200</v>
      </c>
      <c r="AH77" s="25">
        <f t="shared" si="192"/>
        <v>120360</v>
      </c>
      <c r="AI77" s="25">
        <f t="shared" si="192"/>
        <v>246976.00000000003</v>
      </c>
      <c r="AJ77" s="25">
        <f t="shared" si="192"/>
        <v>452227.19999999995</v>
      </c>
      <c r="AK77" s="25">
        <f t="shared" si="192"/>
        <v>778763.2</v>
      </c>
      <c r="AL77" s="25">
        <f t="shared" si="192"/>
        <v>1290771.6479999998</v>
      </c>
      <c r="AM77" s="25">
        <f t="shared" si="192"/>
        <v>2084384.7423999996</v>
      </c>
      <c r="AN77" s="25">
        <f t="shared" si="192"/>
        <v>3302964.84864</v>
      </c>
      <c r="AO77" s="25">
        <f t="shared" si="192"/>
        <v>5159507.4810880003</v>
      </c>
      <c r="AP77" s="25">
        <f t="shared" si="192"/>
        <v>7969409.8437120011</v>
      </c>
      <c r="AQ77" s="5"/>
      <c r="AR77" s="163"/>
      <c r="AS77" s="163"/>
      <c r="AT77" s="20" t="s">
        <v>58</v>
      </c>
      <c r="AU77" s="25">
        <f t="shared" ref="AU77:BD77" si="193">AU67*AU$16</f>
        <v>44200</v>
      </c>
      <c r="AV77" s="25">
        <f t="shared" si="193"/>
        <v>120360</v>
      </c>
      <c r="AW77" s="25">
        <f t="shared" si="193"/>
        <v>246976.00000000003</v>
      </c>
      <c r="AX77" s="25">
        <f t="shared" si="193"/>
        <v>452227.19999999995</v>
      </c>
      <c r="AY77" s="25">
        <f t="shared" si="193"/>
        <v>778763.2</v>
      </c>
      <c r="AZ77" s="25">
        <f t="shared" si="193"/>
        <v>1290771.6479999998</v>
      </c>
      <c r="BA77" s="25">
        <f t="shared" si="193"/>
        <v>2084384.7423999996</v>
      </c>
      <c r="BB77" s="25">
        <f t="shared" si="193"/>
        <v>3302964.84864</v>
      </c>
      <c r="BC77" s="25">
        <f t="shared" si="193"/>
        <v>5159507.4810880003</v>
      </c>
      <c r="BD77" s="25">
        <f t="shared" si="193"/>
        <v>7969409.8437120011</v>
      </c>
      <c r="BE77" s="5"/>
      <c r="BF77" s="163"/>
      <c r="BG77" s="163"/>
      <c r="BH77" s="20" t="s">
        <v>58</v>
      </c>
      <c r="BI77" s="25">
        <f t="shared" ref="BI77:BR77" si="194">BI67*BI$16</f>
        <v>44200</v>
      </c>
      <c r="BJ77" s="25">
        <f t="shared" si="194"/>
        <v>120360</v>
      </c>
      <c r="BK77" s="25">
        <f t="shared" si="194"/>
        <v>246976.00000000003</v>
      </c>
      <c r="BL77" s="25">
        <f t="shared" si="194"/>
        <v>452227.19999999995</v>
      </c>
      <c r="BM77" s="25">
        <f t="shared" si="194"/>
        <v>778763.2</v>
      </c>
      <c r="BN77" s="25">
        <f t="shared" si="194"/>
        <v>1290771.6479999998</v>
      </c>
      <c r="BO77" s="25">
        <f t="shared" si="194"/>
        <v>2084384.7423999996</v>
      </c>
      <c r="BP77" s="25">
        <f t="shared" si="194"/>
        <v>3302964.84864</v>
      </c>
      <c r="BQ77" s="25">
        <f t="shared" si="194"/>
        <v>5159507.4810880003</v>
      </c>
      <c r="BR77" s="25">
        <f t="shared" si="194"/>
        <v>7969409.8437120011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195">E50+E63-E124</f>
        <v>0.52800000000000002</v>
      </c>
      <c r="F78" s="17">
        <f t="shared" si="195"/>
        <v>0.38442857142857145</v>
      </c>
      <c r="G78" s="17">
        <f t="shared" si="195"/>
        <v>0.28187755102040823</v>
      </c>
      <c r="H78" s="17">
        <f t="shared" si="195"/>
        <v>0.20862682215743433</v>
      </c>
      <c r="I78" s="17">
        <f t="shared" si="195"/>
        <v>0.15630487296959597</v>
      </c>
      <c r="J78" s="17">
        <f t="shared" si="195"/>
        <v>0.11893205212114</v>
      </c>
      <c r="K78" s="17">
        <f t="shared" si="195"/>
        <v>9.223718008652862E-2</v>
      </c>
      <c r="L78" s="17">
        <f t="shared" si="195"/>
        <v>7.3169414347520514E-2</v>
      </c>
      <c r="M78" s="17">
        <f t="shared" si="195"/>
        <v>5.9549581676800203E-2</v>
      </c>
      <c r="N78" s="17">
        <f t="shared" si="195"/>
        <v>4.9821129769142963E-2</v>
      </c>
      <c r="P78" s="163" t="s">
        <v>18</v>
      </c>
      <c r="Q78" s="165" t="s">
        <v>41</v>
      </c>
      <c r="R78" s="16" t="s">
        <v>55</v>
      </c>
      <c r="S78" s="17">
        <f t="shared" ref="S78:AB78" si="196">S50+S63-S124</f>
        <v>0.54585714285714293</v>
      </c>
      <c r="T78" s="17">
        <f t="shared" si="196"/>
        <v>0.39718367346938777</v>
      </c>
      <c r="U78" s="17">
        <f t="shared" si="196"/>
        <v>0.29098833819241987</v>
      </c>
      <c r="V78" s="17">
        <f t="shared" si="196"/>
        <v>0.2151345272802998</v>
      </c>
      <c r="W78" s="17">
        <f t="shared" si="196"/>
        <v>0.16095323377164275</v>
      </c>
      <c r="X78" s="17">
        <f t="shared" si="196"/>
        <v>0.1222523098368877</v>
      </c>
      <c r="Y78" s="17">
        <f t="shared" si="196"/>
        <v>9.4608792740634107E-2</v>
      </c>
      <c r="Z78" s="17">
        <f t="shared" si="196"/>
        <v>7.4863423386167291E-2</v>
      </c>
      <c r="AA78" s="17">
        <f t="shared" si="196"/>
        <v>6.075958813297648E-2</v>
      </c>
      <c r="AB78" s="17">
        <f t="shared" si="196"/>
        <v>5.0685420094983155E-2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197">AG50+AG63-AG124</f>
        <v>0.56371428571428572</v>
      </c>
      <c r="AH78" s="17">
        <f t="shared" si="197"/>
        <v>0.40993877551020408</v>
      </c>
      <c r="AI78" s="17">
        <f t="shared" si="197"/>
        <v>0.30009912536443156</v>
      </c>
      <c r="AJ78" s="17">
        <f t="shared" si="197"/>
        <v>0.22164223240316527</v>
      </c>
      <c r="AK78" s="17">
        <f t="shared" si="197"/>
        <v>0.16560159457368953</v>
      </c>
      <c r="AL78" s="17">
        <f t="shared" si="197"/>
        <v>0.12557256755263538</v>
      </c>
      <c r="AM78" s="17">
        <f t="shared" si="197"/>
        <v>9.6980405394739594E-2</v>
      </c>
      <c r="AN78" s="17">
        <f t="shared" si="197"/>
        <v>7.6557432424814068E-2</v>
      </c>
      <c r="AO78" s="17">
        <f t="shared" si="197"/>
        <v>6.1969594589152757E-2</v>
      </c>
      <c r="AP78" s="17">
        <f t="shared" si="197"/>
        <v>5.1549710420823354E-2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198">AU50+AU63-AU124</f>
        <v>0.58157142857142863</v>
      </c>
      <c r="AV78" s="17">
        <f t="shared" si="198"/>
        <v>0.42269387755102039</v>
      </c>
      <c r="AW78" s="17">
        <f t="shared" si="198"/>
        <v>0.3092099125364432</v>
      </c>
      <c r="AX78" s="17">
        <f t="shared" si="198"/>
        <v>0.22814993752603074</v>
      </c>
      <c r="AY78" s="17">
        <f t="shared" si="198"/>
        <v>0.17024995537573631</v>
      </c>
      <c r="AZ78" s="17">
        <f t="shared" si="198"/>
        <v>0.12889282526838308</v>
      </c>
      <c r="BA78" s="17">
        <f t="shared" si="198"/>
        <v>9.9352018048845081E-2</v>
      </c>
      <c r="BB78" s="17">
        <f t="shared" si="198"/>
        <v>7.8251441463460858E-2</v>
      </c>
      <c r="BC78" s="17">
        <f t="shared" si="198"/>
        <v>6.317960104532902E-2</v>
      </c>
      <c r="BD78" s="17">
        <f t="shared" si="198"/>
        <v>5.2414000746663553E-2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199">BI50+BI63-BI124</f>
        <v>0.59942857142857142</v>
      </c>
      <c r="BJ78" s="17">
        <f t="shared" si="199"/>
        <v>0.4354489795918367</v>
      </c>
      <c r="BK78" s="17">
        <f t="shared" si="199"/>
        <v>0.31832069970845489</v>
      </c>
      <c r="BL78" s="17">
        <f t="shared" si="199"/>
        <v>0.23465764264889621</v>
      </c>
      <c r="BM78" s="17">
        <f t="shared" si="199"/>
        <v>0.17489831617778304</v>
      </c>
      <c r="BN78" s="17">
        <f t="shared" si="199"/>
        <v>0.13221308298413076</v>
      </c>
      <c r="BO78" s="17">
        <f t="shared" si="199"/>
        <v>0.1017236307029506</v>
      </c>
      <c r="BP78" s="17">
        <f t="shared" si="199"/>
        <v>7.9945450502107634E-2</v>
      </c>
      <c r="BQ78" s="17">
        <f t="shared" si="199"/>
        <v>6.4389607501505297E-2</v>
      </c>
      <c r="BR78" s="17">
        <f t="shared" si="199"/>
        <v>5.3278291072503745E-2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0.31184756351520199</v>
      </c>
      <c r="J79" s="17"/>
      <c r="K79" s="17"/>
      <c r="L79" s="17"/>
      <c r="M79" s="17"/>
      <c r="N79" s="18">
        <f>SUM(E78:N78)/10</f>
        <v>0.19529471755771421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0.32202338311417866</v>
      </c>
      <c r="X79" s="17"/>
      <c r="Y79" s="17"/>
      <c r="Z79" s="17"/>
      <c r="AA79" s="17"/>
      <c r="AB79" s="18">
        <f>SUM(S78:AB78)/10</f>
        <v>0.20132864497625422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0.33219920271315523</v>
      </c>
      <c r="AL79" s="17"/>
      <c r="AM79" s="17"/>
      <c r="AN79" s="17"/>
      <c r="AO79" s="17"/>
      <c r="AP79" s="18">
        <f>SUM(AG78:AP78)/10</f>
        <v>0.20736257239479419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0.34237502231213185</v>
      </c>
      <c r="AZ79" s="17"/>
      <c r="BA79" s="17"/>
      <c r="BB79" s="17"/>
      <c r="BC79" s="17"/>
      <c r="BD79" s="18">
        <f>SUM(AU78:BD78)/10</f>
        <v>0.21339649981333406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0.35255084191110847</v>
      </c>
      <c r="BN79" s="17"/>
      <c r="BO79" s="17"/>
      <c r="BP79" s="17"/>
      <c r="BQ79" s="17"/>
      <c r="BR79" s="18">
        <f>SUM(BI78:BR78)/10</f>
        <v>0.21943042723187403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200">E52+E65-E126</f>
        <v>0.52800000000000002</v>
      </c>
      <c r="F80" s="17">
        <f t="shared" si="200"/>
        <v>0.91242857142857137</v>
      </c>
      <c r="G80" s="17">
        <f t="shared" si="200"/>
        <v>1.1943061224489795</v>
      </c>
      <c r="H80" s="17">
        <f t="shared" si="200"/>
        <v>1.4029329446064143</v>
      </c>
      <c r="I80" s="17">
        <f t="shared" si="200"/>
        <v>1.55923781757601</v>
      </c>
      <c r="J80" s="17">
        <f t="shared" si="200"/>
        <v>1.6781698696971499</v>
      </c>
      <c r="K80" s="17">
        <f t="shared" si="200"/>
        <v>1.770407049783679</v>
      </c>
      <c r="L80" s="17">
        <f t="shared" si="200"/>
        <v>1.8435764641312</v>
      </c>
      <c r="M80" s="17">
        <f t="shared" si="200"/>
        <v>1.9031260458079982</v>
      </c>
      <c r="N80" s="17">
        <f t="shared" si="200"/>
        <v>1.9529471755771397</v>
      </c>
      <c r="P80" s="163"/>
      <c r="Q80" s="165"/>
      <c r="R80" s="16" t="s">
        <v>53</v>
      </c>
      <c r="S80" s="17">
        <f t="shared" ref="S80:AB80" si="201">S52+S65-S126</f>
        <v>0.54585714285714293</v>
      </c>
      <c r="T80" s="17">
        <f t="shared" si="201"/>
        <v>0.94304081632653047</v>
      </c>
      <c r="U80" s="17">
        <f t="shared" si="201"/>
        <v>1.2340291545189506</v>
      </c>
      <c r="V80" s="17">
        <f t="shared" si="201"/>
        <v>1.4491636817992506</v>
      </c>
      <c r="W80" s="17">
        <f t="shared" si="201"/>
        <v>1.610116915570893</v>
      </c>
      <c r="X80" s="17">
        <f t="shared" si="201"/>
        <v>1.7323692254077807</v>
      </c>
      <c r="Y80" s="17">
        <f t="shared" si="201"/>
        <v>1.8269780181484148</v>
      </c>
      <c r="Z80" s="17">
        <f t="shared" si="201"/>
        <v>1.901841441534583</v>
      </c>
      <c r="AA80" s="17">
        <f t="shared" si="201"/>
        <v>1.9626010296675571</v>
      </c>
      <c r="AB80" s="17">
        <f t="shared" si="201"/>
        <v>2.0132864497625391</v>
      </c>
      <c r="AC80" s="5"/>
      <c r="AD80" s="163"/>
      <c r="AE80" s="165"/>
      <c r="AF80" s="16" t="s">
        <v>53</v>
      </c>
      <c r="AG80" s="17">
        <f t="shared" ref="AG80:AP80" si="202">AG52+AG65-AG126</f>
        <v>0.56371428571428572</v>
      </c>
      <c r="AH80" s="17">
        <f t="shared" si="202"/>
        <v>0.9736530612244898</v>
      </c>
      <c r="AI80" s="17">
        <f t="shared" si="202"/>
        <v>1.2737521865889212</v>
      </c>
      <c r="AJ80" s="17">
        <f t="shared" si="202"/>
        <v>1.4953944189920869</v>
      </c>
      <c r="AK80" s="17">
        <f t="shared" si="202"/>
        <v>1.6609960135657764</v>
      </c>
      <c r="AL80" s="17">
        <f t="shared" si="202"/>
        <v>1.7865685811184115</v>
      </c>
      <c r="AM80" s="17">
        <f t="shared" si="202"/>
        <v>1.8835489865131514</v>
      </c>
      <c r="AN80" s="17">
        <f t="shared" si="202"/>
        <v>1.960106418937966</v>
      </c>
      <c r="AO80" s="17">
        <f t="shared" si="202"/>
        <v>2.022076013527117</v>
      </c>
      <c r="AP80" s="17">
        <f t="shared" si="202"/>
        <v>2.0736257239479388</v>
      </c>
      <c r="AQ80" s="5"/>
      <c r="AR80" s="163"/>
      <c r="AS80" s="165"/>
      <c r="AT80" s="16" t="s">
        <v>53</v>
      </c>
      <c r="AU80" s="17">
        <f t="shared" ref="AU80:BD80" si="203">AU52+AU65-AU126</f>
        <v>0.58157142857142863</v>
      </c>
      <c r="AV80" s="17">
        <f t="shared" si="203"/>
        <v>1.0042653061224491</v>
      </c>
      <c r="AW80" s="17">
        <f t="shared" si="203"/>
        <v>1.3134752186588923</v>
      </c>
      <c r="AX80" s="17">
        <f t="shared" si="203"/>
        <v>1.5416251561849232</v>
      </c>
      <c r="AY80" s="17">
        <f t="shared" si="203"/>
        <v>1.711875111560659</v>
      </c>
      <c r="AZ80" s="17">
        <f t="shared" si="203"/>
        <v>1.8407679368290419</v>
      </c>
      <c r="BA80" s="17">
        <f t="shared" si="203"/>
        <v>1.9401199548778871</v>
      </c>
      <c r="BB80" s="17">
        <f t="shared" si="203"/>
        <v>2.0183713963413492</v>
      </c>
      <c r="BC80" s="17">
        <f t="shared" si="203"/>
        <v>2.0815509973866764</v>
      </c>
      <c r="BD80" s="17">
        <f t="shared" si="203"/>
        <v>2.1339649981333393</v>
      </c>
      <c r="BE80" s="5"/>
      <c r="BF80" s="163"/>
      <c r="BG80" s="165"/>
      <c r="BH80" s="16" t="s">
        <v>53</v>
      </c>
      <c r="BI80" s="17">
        <f t="shared" ref="BI80:BR80" si="204">BI52+BI65-BI126</f>
        <v>0.59942857142857142</v>
      </c>
      <c r="BJ80" s="17">
        <f t="shared" si="204"/>
        <v>1.034877551020408</v>
      </c>
      <c r="BK80" s="17">
        <f t="shared" si="204"/>
        <v>1.3531982507288629</v>
      </c>
      <c r="BL80" s="17">
        <f t="shared" si="204"/>
        <v>1.5878558933777596</v>
      </c>
      <c r="BM80" s="17">
        <f t="shared" si="204"/>
        <v>1.7627542095555424</v>
      </c>
      <c r="BN80" s="17">
        <f t="shared" si="204"/>
        <v>1.8949672925396732</v>
      </c>
      <c r="BO80" s="17">
        <f t="shared" si="204"/>
        <v>1.9966909232426238</v>
      </c>
      <c r="BP80" s="17">
        <f t="shared" si="204"/>
        <v>2.0766363737447318</v>
      </c>
      <c r="BQ80" s="17">
        <f t="shared" si="204"/>
        <v>2.1410259812462358</v>
      </c>
      <c r="BR80" s="17">
        <f t="shared" si="204"/>
        <v>2.1943042723187389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5.28</v>
      </c>
      <c r="F81" s="21">
        <f t="shared" ref="F81:N81" si="205">10*F78</f>
        <v>3.8442857142857143</v>
      </c>
      <c r="G81" s="21">
        <f t="shared" si="205"/>
        <v>2.8187755102040821</v>
      </c>
      <c r="H81" s="21">
        <f t="shared" si="205"/>
        <v>2.0862682215743433</v>
      </c>
      <c r="I81" s="21">
        <f t="shared" si="205"/>
        <v>1.5630487296959596</v>
      </c>
      <c r="J81" s="21">
        <f t="shared" si="205"/>
        <v>1.1893205212114</v>
      </c>
      <c r="K81" s="21">
        <f t="shared" si="205"/>
        <v>0.92237180086528614</v>
      </c>
      <c r="L81" s="21">
        <f t="shared" si="205"/>
        <v>0.73169414347520512</v>
      </c>
      <c r="M81" s="21">
        <f t="shared" si="205"/>
        <v>0.59549581676800201</v>
      </c>
      <c r="N81" s="21">
        <f t="shared" si="205"/>
        <v>0.49821129769142963</v>
      </c>
      <c r="P81" s="163"/>
      <c r="Q81" s="163"/>
      <c r="R81" s="20" t="s">
        <v>57</v>
      </c>
      <c r="S81" s="21">
        <f>10*S78</f>
        <v>5.4585714285714291</v>
      </c>
      <c r="T81" s="21">
        <f t="shared" ref="T81:AB81" si="206">10*T78</f>
        <v>3.9718367346938779</v>
      </c>
      <c r="U81" s="21">
        <f t="shared" si="206"/>
        <v>2.9098833819241987</v>
      </c>
      <c r="V81" s="21">
        <f t="shared" si="206"/>
        <v>2.151345272802998</v>
      </c>
      <c r="W81" s="21">
        <f t="shared" si="206"/>
        <v>1.6095323377164275</v>
      </c>
      <c r="X81" s="21">
        <f t="shared" si="206"/>
        <v>1.2225230983688771</v>
      </c>
      <c r="Y81" s="21">
        <f t="shared" si="206"/>
        <v>0.94608792740634107</v>
      </c>
      <c r="Z81" s="21">
        <f t="shared" si="206"/>
        <v>0.74863423386167294</v>
      </c>
      <c r="AA81" s="21">
        <f t="shared" si="206"/>
        <v>0.60759588132976483</v>
      </c>
      <c r="AB81" s="21">
        <f t="shared" si="206"/>
        <v>0.50685420094983158</v>
      </c>
      <c r="AC81" s="5"/>
      <c r="AD81" s="163"/>
      <c r="AE81" s="163"/>
      <c r="AF81" s="20" t="s">
        <v>57</v>
      </c>
      <c r="AG81" s="21">
        <f>10*AG78</f>
        <v>5.637142857142857</v>
      </c>
      <c r="AH81" s="21">
        <f t="shared" ref="AH81:AP81" si="207">10*AH78</f>
        <v>4.0993877551020406</v>
      </c>
      <c r="AI81" s="21">
        <f t="shared" si="207"/>
        <v>3.0009912536443157</v>
      </c>
      <c r="AJ81" s="21">
        <f t="shared" si="207"/>
        <v>2.2164223240316527</v>
      </c>
      <c r="AK81" s="21">
        <f t="shared" si="207"/>
        <v>1.6560159457368953</v>
      </c>
      <c r="AL81" s="21">
        <f t="shared" si="207"/>
        <v>1.2557256755263537</v>
      </c>
      <c r="AM81" s="21">
        <f t="shared" si="207"/>
        <v>0.96980405394739599</v>
      </c>
      <c r="AN81" s="21">
        <f t="shared" si="207"/>
        <v>0.76557432424814065</v>
      </c>
      <c r="AO81" s="21">
        <f t="shared" si="207"/>
        <v>0.61969594589152754</v>
      </c>
      <c r="AP81" s="21">
        <f t="shared" si="207"/>
        <v>0.51549710420823358</v>
      </c>
      <c r="AQ81" s="5"/>
      <c r="AR81" s="163"/>
      <c r="AS81" s="163"/>
      <c r="AT81" s="20" t="s">
        <v>57</v>
      </c>
      <c r="AU81" s="21">
        <f>10*AU78</f>
        <v>5.8157142857142858</v>
      </c>
      <c r="AV81" s="21">
        <f t="shared" ref="AV81:BD81" si="208">10*AV78</f>
        <v>4.2269387755102041</v>
      </c>
      <c r="AW81" s="21">
        <f t="shared" si="208"/>
        <v>3.0920991253644319</v>
      </c>
      <c r="AX81" s="21">
        <f t="shared" si="208"/>
        <v>2.2814993752603074</v>
      </c>
      <c r="AY81" s="21">
        <f t="shared" si="208"/>
        <v>1.7024995537573631</v>
      </c>
      <c r="AZ81" s="21">
        <f t="shared" si="208"/>
        <v>1.2889282526838308</v>
      </c>
      <c r="BA81" s="21">
        <f t="shared" si="208"/>
        <v>0.99352018048845081</v>
      </c>
      <c r="BB81" s="21">
        <f t="shared" si="208"/>
        <v>0.78251441463460858</v>
      </c>
      <c r="BC81" s="21">
        <f t="shared" si="208"/>
        <v>0.63179601045329026</v>
      </c>
      <c r="BD81" s="21">
        <f t="shared" si="208"/>
        <v>0.52414000746663558</v>
      </c>
      <c r="BE81" s="5"/>
      <c r="BF81" s="163"/>
      <c r="BG81" s="163"/>
      <c r="BH81" s="20" t="s">
        <v>57</v>
      </c>
      <c r="BI81" s="21">
        <f>10*BI78</f>
        <v>5.9942857142857147</v>
      </c>
      <c r="BJ81" s="21">
        <f t="shared" ref="BJ81:BR81" si="209">10*BJ78</f>
        <v>4.3544897959183668</v>
      </c>
      <c r="BK81" s="21">
        <f t="shared" si="209"/>
        <v>3.1832069970845489</v>
      </c>
      <c r="BL81" s="21">
        <f t="shared" si="209"/>
        <v>2.3465764264889621</v>
      </c>
      <c r="BM81" s="21">
        <f t="shared" si="209"/>
        <v>1.7489831617778304</v>
      </c>
      <c r="BN81" s="21">
        <f t="shared" si="209"/>
        <v>1.3221308298413077</v>
      </c>
      <c r="BO81" s="21">
        <f t="shared" si="209"/>
        <v>1.0172363070295058</v>
      </c>
      <c r="BP81" s="21">
        <f t="shared" si="209"/>
        <v>0.7994545050210764</v>
      </c>
      <c r="BQ81" s="21">
        <f t="shared" si="209"/>
        <v>0.64389607501505297</v>
      </c>
      <c r="BR81" s="21">
        <f t="shared" si="209"/>
        <v>0.53278291072503747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5.28</v>
      </c>
      <c r="F82" s="21">
        <f>10*F80</f>
        <v>9.1242857142857137</v>
      </c>
      <c r="G82" s="21">
        <f>10*G80</f>
        <v>11.943061224489796</v>
      </c>
      <c r="H82" s="21">
        <f t="shared" ref="H82:N82" si="210">10*H80</f>
        <v>14.029329446064143</v>
      </c>
      <c r="I82" s="21">
        <f t="shared" si="210"/>
        <v>15.5923781757601</v>
      </c>
      <c r="J82" s="21">
        <f t="shared" si="210"/>
        <v>16.7816986969715</v>
      </c>
      <c r="K82" s="21">
        <f t="shared" si="210"/>
        <v>17.704070497836788</v>
      </c>
      <c r="L82" s="21">
        <f t="shared" si="210"/>
        <v>18.435764641312002</v>
      </c>
      <c r="M82" s="21">
        <f t="shared" si="210"/>
        <v>19.031260458079981</v>
      </c>
      <c r="N82" s="21">
        <f t="shared" si="210"/>
        <v>19.529471755771397</v>
      </c>
      <c r="P82" s="163"/>
      <c r="Q82" s="163"/>
      <c r="R82" s="20" t="s">
        <v>58</v>
      </c>
      <c r="S82" s="21">
        <f>10*S80</f>
        <v>5.4585714285714291</v>
      </c>
      <c r="T82" s="21">
        <f>10*T80</f>
        <v>9.4304081632653052</v>
      </c>
      <c r="U82" s="21">
        <f>10*U80</f>
        <v>12.340291545189505</v>
      </c>
      <c r="V82" s="21">
        <f t="shared" ref="V82:AB82" si="211">10*V80</f>
        <v>14.491636817992505</v>
      </c>
      <c r="W82" s="21">
        <f t="shared" si="211"/>
        <v>16.101169155708931</v>
      </c>
      <c r="X82" s="21">
        <f t="shared" si="211"/>
        <v>17.323692254077805</v>
      </c>
      <c r="Y82" s="21">
        <f t="shared" si="211"/>
        <v>18.269780181484148</v>
      </c>
      <c r="Z82" s="21">
        <f t="shared" si="211"/>
        <v>19.018414415345831</v>
      </c>
      <c r="AA82" s="21">
        <f t="shared" si="211"/>
        <v>19.62601029667557</v>
      </c>
      <c r="AB82" s="21">
        <f t="shared" si="211"/>
        <v>20.132864497625391</v>
      </c>
      <c r="AC82" s="5"/>
      <c r="AD82" s="163"/>
      <c r="AE82" s="163"/>
      <c r="AF82" s="20" t="s">
        <v>58</v>
      </c>
      <c r="AG82" s="21">
        <f>10*AG80</f>
        <v>5.637142857142857</v>
      </c>
      <c r="AH82" s="21">
        <f>10*AH80</f>
        <v>9.7365306122448985</v>
      </c>
      <c r="AI82" s="21">
        <f>10*AI80</f>
        <v>12.737521865889212</v>
      </c>
      <c r="AJ82" s="21">
        <f t="shared" ref="AJ82:AP82" si="212">10*AJ80</f>
        <v>14.953944189920868</v>
      </c>
      <c r="AK82" s="21">
        <f t="shared" si="212"/>
        <v>16.609960135657765</v>
      </c>
      <c r="AL82" s="21">
        <f t="shared" si="212"/>
        <v>17.865685811184115</v>
      </c>
      <c r="AM82" s="21">
        <f t="shared" si="212"/>
        <v>18.835489865131514</v>
      </c>
      <c r="AN82" s="21">
        <f t="shared" si="212"/>
        <v>19.60106418937966</v>
      </c>
      <c r="AO82" s="21">
        <f t="shared" si="212"/>
        <v>20.220760135271171</v>
      </c>
      <c r="AP82" s="21">
        <f t="shared" si="212"/>
        <v>20.736257239479386</v>
      </c>
      <c r="AQ82" s="5"/>
      <c r="AR82" s="163"/>
      <c r="AS82" s="163"/>
      <c r="AT82" s="20" t="s">
        <v>58</v>
      </c>
      <c r="AU82" s="21">
        <f>10*AU80</f>
        <v>5.8157142857142858</v>
      </c>
      <c r="AV82" s="21">
        <f>10*AV80</f>
        <v>10.042653061224492</v>
      </c>
      <c r="AW82" s="21">
        <f>10*AW80</f>
        <v>13.134752186588923</v>
      </c>
      <c r="AX82" s="21">
        <f t="shared" ref="AX82:BD82" si="213">10*AX80</f>
        <v>15.416251561849233</v>
      </c>
      <c r="AY82" s="21">
        <f t="shared" si="213"/>
        <v>17.118751115606589</v>
      </c>
      <c r="AZ82" s="21">
        <f t="shared" si="213"/>
        <v>18.40767936829042</v>
      </c>
      <c r="BA82" s="21">
        <f t="shared" si="213"/>
        <v>19.40119954877887</v>
      </c>
      <c r="BB82" s="21">
        <f t="shared" si="213"/>
        <v>20.183713963413492</v>
      </c>
      <c r="BC82" s="21">
        <f t="shared" si="213"/>
        <v>20.815509973866764</v>
      </c>
      <c r="BD82" s="21">
        <f t="shared" si="213"/>
        <v>21.339649981333395</v>
      </c>
      <c r="BE82" s="5"/>
      <c r="BF82" s="163"/>
      <c r="BG82" s="163"/>
      <c r="BH82" s="20" t="s">
        <v>58</v>
      </c>
      <c r="BI82" s="21">
        <f>10*BI80</f>
        <v>5.9942857142857147</v>
      </c>
      <c r="BJ82" s="21">
        <f>10*BJ80</f>
        <v>10.34877551020408</v>
      </c>
      <c r="BK82" s="21">
        <f>10*BK80</f>
        <v>13.531982507288628</v>
      </c>
      <c r="BL82" s="21">
        <f t="shared" ref="BL82:BR82" si="214">10*BL80</f>
        <v>15.878558933777596</v>
      </c>
      <c r="BM82" s="21">
        <f t="shared" si="214"/>
        <v>17.627542095555423</v>
      </c>
      <c r="BN82" s="21">
        <f t="shared" si="214"/>
        <v>18.949672925396733</v>
      </c>
      <c r="BO82" s="21">
        <f t="shared" si="214"/>
        <v>19.966909232426239</v>
      </c>
      <c r="BP82" s="21">
        <f t="shared" si="214"/>
        <v>20.766363737447318</v>
      </c>
      <c r="BQ82" s="21">
        <f t="shared" si="214"/>
        <v>21.410259812462357</v>
      </c>
      <c r="BR82" s="21">
        <f t="shared" si="214"/>
        <v>21.943042723187389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215">E55+E68-E129</f>
        <v>0.73919999999999997</v>
      </c>
      <c r="F83" s="17">
        <f t="shared" si="215"/>
        <v>0.75347999999999993</v>
      </c>
      <c r="G83" s="17">
        <f t="shared" si="215"/>
        <v>0.77347200000000016</v>
      </c>
      <c r="H83" s="17">
        <f t="shared" si="215"/>
        <v>0.80146079999999975</v>
      </c>
      <c r="I83" s="17">
        <f t="shared" si="215"/>
        <v>0.84064511999999991</v>
      </c>
      <c r="J83" s="17">
        <f t="shared" si="215"/>
        <v>0.89550316799999996</v>
      </c>
      <c r="K83" s="17">
        <f t="shared" si="215"/>
        <v>0.97230443520000043</v>
      </c>
      <c r="L83" s="17">
        <f t="shared" si="215"/>
        <v>1.0798262092800017</v>
      </c>
      <c r="M83" s="17">
        <f t="shared" si="215"/>
        <v>1.2303566929919985</v>
      </c>
      <c r="N83" s="17">
        <f t="shared" si="215"/>
        <v>1.4410993701887973</v>
      </c>
      <c r="P83" s="163"/>
      <c r="Q83" s="171" t="s">
        <v>45</v>
      </c>
      <c r="R83" s="16" t="s">
        <v>55</v>
      </c>
      <c r="S83" s="17">
        <f t="shared" ref="S83:AB83" si="216">S55+S68-S129</f>
        <v>0.76419999999999999</v>
      </c>
      <c r="T83" s="17">
        <f t="shared" si="216"/>
        <v>0.77847999999999995</v>
      </c>
      <c r="U83" s="17">
        <f t="shared" si="216"/>
        <v>0.79847200000000007</v>
      </c>
      <c r="V83" s="17">
        <f t="shared" si="216"/>
        <v>0.82646079999999966</v>
      </c>
      <c r="W83" s="17">
        <f t="shared" si="216"/>
        <v>0.86564511999999982</v>
      </c>
      <c r="X83" s="17">
        <f t="shared" si="216"/>
        <v>0.92050316799999987</v>
      </c>
      <c r="Y83" s="17">
        <f t="shared" si="216"/>
        <v>0.99730443520000034</v>
      </c>
      <c r="Z83" s="17">
        <f t="shared" si="216"/>
        <v>1.1048262092800016</v>
      </c>
      <c r="AA83" s="17">
        <f t="shared" si="216"/>
        <v>1.2553566929919984</v>
      </c>
      <c r="AB83" s="17">
        <f t="shared" si="216"/>
        <v>1.4660993701887972</v>
      </c>
      <c r="AC83" s="5"/>
      <c r="AD83" s="163"/>
      <c r="AE83" s="171" t="s">
        <v>45</v>
      </c>
      <c r="AF83" s="16" t="s">
        <v>55</v>
      </c>
      <c r="AG83" s="17">
        <f t="shared" ref="AG83:AP83" si="217">AG55+AG68-AG129</f>
        <v>0.78920000000000001</v>
      </c>
      <c r="AH83" s="17">
        <f t="shared" si="217"/>
        <v>0.80347999999999997</v>
      </c>
      <c r="AI83" s="17">
        <f t="shared" si="217"/>
        <v>0.82347200000000009</v>
      </c>
      <c r="AJ83" s="17">
        <f t="shared" si="217"/>
        <v>0.85146079999999957</v>
      </c>
      <c r="AK83" s="17">
        <f t="shared" si="217"/>
        <v>0.89064512000000018</v>
      </c>
      <c r="AL83" s="17">
        <f t="shared" si="217"/>
        <v>0.945503168</v>
      </c>
      <c r="AM83" s="17">
        <f t="shared" si="217"/>
        <v>1.0223044352000006</v>
      </c>
      <c r="AN83" s="17">
        <f t="shared" si="217"/>
        <v>1.1298262092800015</v>
      </c>
      <c r="AO83" s="17">
        <f t="shared" si="217"/>
        <v>1.2803566929919985</v>
      </c>
      <c r="AP83" s="17">
        <f t="shared" si="217"/>
        <v>1.4910993701887976</v>
      </c>
      <c r="AQ83" s="5"/>
      <c r="AR83" s="163"/>
      <c r="AS83" s="171" t="s">
        <v>45</v>
      </c>
      <c r="AT83" s="16" t="s">
        <v>55</v>
      </c>
      <c r="AU83" s="17">
        <f t="shared" ref="AU83:BD83" si="218">AU55+AU68-AU129</f>
        <v>0.81420000000000003</v>
      </c>
      <c r="AV83" s="17">
        <f t="shared" si="218"/>
        <v>0.82847999999999999</v>
      </c>
      <c r="AW83" s="17">
        <f t="shared" si="218"/>
        <v>0.84847200000000011</v>
      </c>
      <c r="AX83" s="17">
        <f t="shared" si="218"/>
        <v>0.87646079999999971</v>
      </c>
      <c r="AY83" s="17">
        <f t="shared" si="218"/>
        <v>0.91564512000000009</v>
      </c>
      <c r="AZ83" s="17">
        <f t="shared" si="218"/>
        <v>0.97050316799999992</v>
      </c>
      <c r="BA83" s="17">
        <f t="shared" si="218"/>
        <v>1.0473044352000005</v>
      </c>
      <c r="BB83" s="17">
        <f t="shared" si="218"/>
        <v>1.1548262092800017</v>
      </c>
      <c r="BC83" s="17">
        <f t="shared" si="218"/>
        <v>1.3053566929919986</v>
      </c>
      <c r="BD83" s="17">
        <f t="shared" si="218"/>
        <v>1.5160993701887975</v>
      </c>
      <c r="BE83" s="5"/>
      <c r="BF83" s="163"/>
      <c r="BG83" s="171" t="s">
        <v>45</v>
      </c>
      <c r="BH83" s="16" t="s">
        <v>55</v>
      </c>
      <c r="BI83" s="17">
        <f t="shared" ref="BI83:BR83" si="219">BI55+BI68-BI129</f>
        <v>0.83919999999999983</v>
      </c>
      <c r="BJ83" s="17">
        <f t="shared" si="219"/>
        <v>0.85347999999999991</v>
      </c>
      <c r="BK83" s="17">
        <f t="shared" si="219"/>
        <v>0.87347200000000014</v>
      </c>
      <c r="BL83" s="17">
        <f t="shared" si="219"/>
        <v>0.90146079999999962</v>
      </c>
      <c r="BM83" s="17">
        <f t="shared" si="219"/>
        <v>0.94064512</v>
      </c>
      <c r="BN83" s="17">
        <f t="shared" si="219"/>
        <v>0.99550316799999983</v>
      </c>
      <c r="BO83" s="17">
        <f t="shared" si="219"/>
        <v>1.0723044352000006</v>
      </c>
      <c r="BP83" s="17">
        <f t="shared" si="219"/>
        <v>1.1798262092800016</v>
      </c>
      <c r="BQ83" s="17">
        <f t="shared" si="219"/>
        <v>1.3303566929919985</v>
      </c>
      <c r="BR83" s="17">
        <f t="shared" si="219"/>
        <v>1.5410993701887974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0.7816515839999999</v>
      </c>
      <c r="J84" s="18"/>
      <c r="K84" s="18"/>
      <c r="L84" s="18"/>
      <c r="M84" s="18"/>
      <c r="N84" s="18">
        <f>SUM(E83:N83)/10</f>
        <v>0.95273477956607988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0.80665158399999992</v>
      </c>
      <c r="X84" s="18"/>
      <c r="Y84" s="18"/>
      <c r="Z84" s="18"/>
      <c r="AA84" s="18"/>
      <c r="AB84" s="18">
        <f>SUM(S83:AB83)/10</f>
        <v>0.97773477956607968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0.83165158399999994</v>
      </c>
      <c r="AL84" s="18"/>
      <c r="AM84" s="18"/>
      <c r="AN84" s="18"/>
      <c r="AO84" s="18"/>
      <c r="AP84" s="18">
        <f>SUM(AG83:AP83)/10</f>
        <v>1.0027347795660799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0.85665158399999997</v>
      </c>
      <c r="AZ84" s="18"/>
      <c r="BA84" s="18"/>
      <c r="BB84" s="18"/>
      <c r="BC84" s="18"/>
      <c r="BD84" s="18">
        <f>SUM(AU83:BD83)/10</f>
        <v>1.0277347795660798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0.88165158399999988</v>
      </c>
      <c r="BN84" s="18"/>
      <c r="BO84" s="18"/>
      <c r="BP84" s="18"/>
      <c r="BQ84" s="18"/>
      <c r="BR84" s="18">
        <f>SUM(BI83:BR83)/10</f>
        <v>1.0527347795660797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220">E81*E$16</f>
        <v>739200</v>
      </c>
      <c r="F85" s="23">
        <f t="shared" si="220"/>
        <v>753480</v>
      </c>
      <c r="G85" s="23">
        <f t="shared" si="220"/>
        <v>773472.00000000012</v>
      </c>
      <c r="H85" s="23">
        <f t="shared" si="220"/>
        <v>801460.7999999997</v>
      </c>
      <c r="I85" s="23">
        <f t="shared" si="220"/>
        <v>840645.11999999976</v>
      </c>
      <c r="J85" s="23">
        <f t="shared" si="220"/>
        <v>895503.16799999995</v>
      </c>
      <c r="K85" s="23">
        <f t="shared" si="220"/>
        <v>972304.43520000053</v>
      </c>
      <c r="L85" s="23">
        <f t="shared" si="220"/>
        <v>1079826.2092800017</v>
      </c>
      <c r="M85" s="23">
        <f t="shared" si="220"/>
        <v>1230356.6929919983</v>
      </c>
      <c r="N85" s="23">
        <f t="shared" si="220"/>
        <v>1441099.3701887971</v>
      </c>
      <c r="P85" s="163"/>
      <c r="Q85" s="163"/>
      <c r="R85" s="20" t="s">
        <v>57</v>
      </c>
      <c r="S85" s="23">
        <f t="shared" ref="S85:AB85" si="221">S81*S$16</f>
        <v>764200.00000000012</v>
      </c>
      <c r="T85" s="23">
        <f t="shared" si="221"/>
        <v>778480.00000000012</v>
      </c>
      <c r="U85" s="23">
        <f t="shared" si="221"/>
        <v>798472.00000000012</v>
      </c>
      <c r="V85" s="23">
        <f t="shared" si="221"/>
        <v>826460.7999999997</v>
      </c>
      <c r="W85" s="23">
        <f t="shared" si="221"/>
        <v>865645.11999999988</v>
      </c>
      <c r="X85" s="23">
        <f t="shared" si="221"/>
        <v>920503.16800000006</v>
      </c>
      <c r="Y85" s="23">
        <f t="shared" si="221"/>
        <v>997304.43520000041</v>
      </c>
      <c r="Z85" s="23">
        <f t="shared" si="221"/>
        <v>1104826.2092800017</v>
      </c>
      <c r="AA85" s="23">
        <f t="shared" si="221"/>
        <v>1255356.6929919983</v>
      </c>
      <c r="AB85" s="23">
        <f t="shared" si="221"/>
        <v>1466099.3701887971</v>
      </c>
      <c r="AC85" s="5"/>
      <c r="AD85" s="163"/>
      <c r="AE85" s="163"/>
      <c r="AF85" s="20" t="s">
        <v>57</v>
      </c>
      <c r="AG85" s="23">
        <f t="shared" ref="AG85:AP85" si="222">AG81*AG$16</f>
        <v>789200</v>
      </c>
      <c r="AH85" s="23">
        <f t="shared" si="222"/>
        <v>803480</v>
      </c>
      <c r="AI85" s="23">
        <f t="shared" si="222"/>
        <v>823472.00000000023</v>
      </c>
      <c r="AJ85" s="23">
        <f t="shared" si="222"/>
        <v>851460.7999999997</v>
      </c>
      <c r="AK85" s="23">
        <f t="shared" si="222"/>
        <v>890645.12</v>
      </c>
      <c r="AL85" s="23">
        <f t="shared" si="222"/>
        <v>945503.16799999995</v>
      </c>
      <c r="AM85" s="23">
        <f t="shared" si="222"/>
        <v>1022304.4352000004</v>
      </c>
      <c r="AN85" s="23">
        <f t="shared" si="222"/>
        <v>1129826.2092800015</v>
      </c>
      <c r="AO85" s="23">
        <f t="shared" si="222"/>
        <v>1280356.6929919983</v>
      </c>
      <c r="AP85" s="23">
        <f t="shared" si="222"/>
        <v>1491099.3701887974</v>
      </c>
      <c r="AQ85" s="5"/>
      <c r="AR85" s="163"/>
      <c r="AS85" s="163"/>
      <c r="AT85" s="20" t="s">
        <v>57</v>
      </c>
      <c r="AU85" s="23">
        <f t="shared" ref="AU85:BD85" si="223">AU81*AU$16</f>
        <v>814200</v>
      </c>
      <c r="AV85" s="23">
        <f t="shared" si="223"/>
        <v>828480</v>
      </c>
      <c r="AW85" s="23">
        <f t="shared" si="223"/>
        <v>848472.00000000012</v>
      </c>
      <c r="AX85" s="23">
        <f t="shared" si="223"/>
        <v>876460.7999999997</v>
      </c>
      <c r="AY85" s="23">
        <f t="shared" si="223"/>
        <v>915645.12</v>
      </c>
      <c r="AZ85" s="23">
        <f t="shared" si="223"/>
        <v>970503.16800000006</v>
      </c>
      <c r="BA85" s="23">
        <f t="shared" si="223"/>
        <v>1047304.4352000003</v>
      </c>
      <c r="BB85" s="23">
        <f t="shared" si="223"/>
        <v>1154826.2092800017</v>
      </c>
      <c r="BC85" s="23">
        <f t="shared" si="223"/>
        <v>1305356.6929919983</v>
      </c>
      <c r="BD85" s="23">
        <f t="shared" si="223"/>
        <v>1516099.3701887976</v>
      </c>
      <c r="BE85" s="5"/>
      <c r="BF85" s="163"/>
      <c r="BG85" s="163"/>
      <c r="BH85" s="20" t="s">
        <v>57</v>
      </c>
      <c r="BI85" s="23">
        <f t="shared" ref="BI85:BR85" si="224">BI81*BI$16</f>
        <v>839200</v>
      </c>
      <c r="BJ85" s="23">
        <f t="shared" si="224"/>
        <v>853479.99999999988</v>
      </c>
      <c r="BK85" s="23">
        <f t="shared" si="224"/>
        <v>873472.00000000023</v>
      </c>
      <c r="BL85" s="23">
        <f t="shared" si="224"/>
        <v>901460.7999999997</v>
      </c>
      <c r="BM85" s="23">
        <f t="shared" si="224"/>
        <v>940645.11999999988</v>
      </c>
      <c r="BN85" s="23">
        <f t="shared" si="224"/>
        <v>995503.16800000006</v>
      </c>
      <c r="BO85" s="23">
        <f t="shared" si="224"/>
        <v>1072304.4352000004</v>
      </c>
      <c r="BP85" s="23">
        <f t="shared" si="224"/>
        <v>1179826.2092800017</v>
      </c>
      <c r="BQ85" s="23">
        <f t="shared" si="224"/>
        <v>1330356.6929919983</v>
      </c>
      <c r="BR85" s="23">
        <f t="shared" si="224"/>
        <v>1541099.3701887974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781651.58399999992</v>
      </c>
      <c r="J86" s="23"/>
      <c r="K86" s="23"/>
      <c r="L86" s="23"/>
      <c r="M86" s="23"/>
      <c r="N86" s="23">
        <f>SUM(E85:N85)/10</f>
        <v>952734.77956607973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806651.58400000003</v>
      </c>
      <c r="X86" s="23"/>
      <c r="Y86" s="23"/>
      <c r="Z86" s="23"/>
      <c r="AA86" s="23"/>
      <c r="AB86" s="23">
        <f>SUM(S85:AB85)/10</f>
        <v>977734.77956607973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831651.58400000003</v>
      </c>
      <c r="AL86" s="23"/>
      <c r="AM86" s="23"/>
      <c r="AN86" s="23"/>
      <c r="AO86" s="23"/>
      <c r="AP86" s="23">
        <f>SUM(AG85:AP85)/10</f>
        <v>1002734.7795660796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856651.58400000003</v>
      </c>
      <c r="AZ86" s="23"/>
      <c r="BA86" s="23"/>
      <c r="BB86" s="23"/>
      <c r="BC86" s="23"/>
      <c r="BD86" s="23">
        <f>SUM(AU85:BD85)/10</f>
        <v>1027734.7795660797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881651.58400000003</v>
      </c>
      <c r="BN86" s="23"/>
      <c r="BO86" s="23"/>
      <c r="BP86" s="23"/>
      <c r="BQ86" s="23"/>
      <c r="BR86" s="23">
        <f>SUM(BI85:BR85)/10</f>
        <v>1052734.7795660798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739200</v>
      </c>
      <c r="F87" s="22">
        <f t="shared" ref="F87:N87" si="225">E87+F85</f>
        <v>1492680</v>
      </c>
      <c r="G87" s="22">
        <f t="shared" si="225"/>
        <v>2266152</v>
      </c>
      <c r="H87" s="22">
        <f t="shared" si="225"/>
        <v>3067612.8</v>
      </c>
      <c r="I87" s="22">
        <f t="shared" si="225"/>
        <v>3908257.9199999995</v>
      </c>
      <c r="J87" s="22">
        <f t="shared" si="225"/>
        <v>4803761.0879999995</v>
      </c>
      <c r="K87" s="22">
        <f t="shared" si="225"/>
        <v>5776065.5231999997</v>
      </c>
      <c r="L87" s="22">
        <f t="shared" si="225"/>
        <v>6855891.7324800016</v>
      </c>
      <c r="M87" s="22">
        <f t="shared" si="225"/>
        <v>8086248.4254719997</v>
      </c>
      <c r="N87" s="22">
        <f t="shared" si="225"/>
        <v>9527347.7956607975</v>
      </c>
      <c r="P87" s="163"/>
      <c r="Q87" s="163"/>
      <c r="R87" s="20" t="s">
        <v>58</v>
      </c>
      <c r="S87" s="22">
        <f>S85</f>
        <v>764200.00000000012</v>
      </c>
      <c r="T87" s="22">
        <f t="shared" ref="T87:AB87" si="226">S87+T85</f>
        <v>1542680.0000000002</v>
      </c>
      <c r="U87" s="22">
        <f t="shared" si="226"/>
        <v>2341152.0000000005</v>
      </c>
      <c r="V87" s="22">
        <f t="shared" si="226"/>
        <v>3167612.8000000003</v>
      </c>
      <c r="W87" s="22">
        <f t="shared" si="226"/>
        <v>4033257.92</v>
      </c>
      <c r="X87" s="22">
        <f t="shared" si="226"/>
        <v>4953761.0879999995</v>
      </c>
      <c r="Y87" s="22">
        <f t="shared" si="226"/>
        <v>5951065.5231999997</v>
      </c>
      <c r="Z87" s="22">
        <f t="shared" si="226"/>
        <v>7055891.7324800016</v>
      </c>
      <c r="AA87" s="22">
        <f t="shared" si="226"/>
        <v>8311248.4254719997</v>
      </c>
      <c r="AB87" s="22">
        <f t="shared" si="226"/>
        <v>9777347.7956607975</v>
      </c>
      <c r="AC87" s="5"/>
      <c r="AD87" s="163"/>
      <c r="AE87" s="163"/>
      <c r="AF87" s="20" t="s">
        <v>58</v>
      </c>
      <c r="AG87" s="22">
        <f>AG85</f>
        <v>789200</v>
      </c>
      <c r="AH87" s="22">
        <f t="shared" ref="AH87:AP87" si="227">AG87+AH85</f>
        <v>1592680</v>
      </c>
      <c r="AI87" s="22">
        <f t="shared" si="227"/>
        <v>2416152</v>
      </c>
      <c r="AJ87" s="22">
        <f t="shared" si="227"/>
        <v>3267612.8</v>
      </c>
      <c r="AK87" s="22">
        <f t="shared" si="227"/>
        <v>4158257.92</v>
      </c>
      <c r="AL87" s="22">
        <f t="shared" si="227"/>
        <v>5103761.0879999995</v>
      </c>
      <c r="AM87" s="22">
        <f t="shared" si="227"/>
        <v>6126065.5231999997</v>
      </c>
      <c r="AN87" s="22">
        <f t="shared" si="227"/>
        <v>7255891.7324800007</v>
      </c>
      <c r="AO87" s="22">
        <f t="shared" si="227"/>
        <v>8536248.4254719988</v>
      </c>
      <c r="AP87" s="22">
        <f t="shared" si="227"/>
        <v>10027347.795660796</v>
      </c>
      <c r="AQ87" s="5"/>
      <c r="AR87" s="163"/>
      <c r="AS87" s="163"/>
      <c r="AT87" s="20" t="s">
        <v>58</v>
      </c>
      <c r="AU87" s="22">
        <f>AU85</f>
        <v>814200</v>
      </c>
      <c r="AV87" s="22">
        <f t="shared" ref="AV87:BD87" si="228">AU87+AV85</f>
        <v>1642680</v>
      </c>
      <c r="AW87" s="22">
        <f t="shared" si="228"/>
        <v>2491152</v>
      </c>
      <c r="AX87" s="22">
        <f t="shared" si="228"/>
        <v>3367612.8</v>
      </c>
      <c r="AY87" s="22">
        <f t="shared" si="228"/>
        <v>4283257.92</v>
      </c>
      <c r="AZ87" s="22">
        <f t="shared" si="228"/>
        <v>5253761.0879999995</v>
      </c>
      <c r="BA87" s="22">
        <f t="shared" si="228"/>
        <v>6301065.5231999997</v>
      </c>
      <c r="BB87" s="22">
        <f t="shared" si="228"/>
        <v>7455891.7324800016</v>
      </c>
      <c r="BC87" s="22">
        <f t="shared" si="228"/>
        <v>8761248.4254720006</v>
      </c>
      <c r="BD87" s="22">
        <f t="shared" si="228"/>
        <v>10277347.795660798</v>
      </c>
      <c r="BE87" s="5"/>
      <c r="BF87" s="163"/>
      <c r="BG87" s="163"/>
      <c r="BH87" s="20" t="s">
        <v>58</v>
      </c>
      <c r="BI87" s="22">
        <f>BI85</f>
        <v>839200</v>
      </c>
      <c r="BJ87" s="22">
        <f t="shared" ref="BJ87:BR87" si="229">BI87+BJ85</f>
        <v>1692680</v>
      </c>
      <c r="BK87" s="22">
        <f t="shared" si="229"/>
        <v>2566152</v>
      </c>
      <c r="BL87" s="22">
        <f t="shared" si="229"/>
        <v>3467612.8</v>
      </c>
      <c r="BM87" s="22">
        <f t="shared" si="229"/>
        <v>4408257.92</v>
      </c>
      <c r="BN87" s="22">
        <f t="shared" si="229"/>
        <v>5403761.0879999995</v>
      </c>
      <c r="BO87" s="22">
        <f t="shared" si="229"/>
        <v>6476065.5231999997</v>
      </c>
      <c r="BP87" s="22">
        <f t="shared" si="229"/>
        <v>7655891.7324800016</v>
      </c>
      <c r="BQ87" s="22">
        <f t="shared" si="229"/>
        <v>8986248.4254720006</v>
      </c>
      <c r="BR87" s="22">
        <f t="shared" si="229"/>
        <v>10527347.795660798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230">E58+E73-E132</f>
        <v>0.73919999999999997</v>
      </c>
      <c r="F88" s="17">
        <f t="shared" si="230"/>
        <v>1.0491600000000001</v>
      </c>
      <c r="G88" s="17">
        <f t="shared" si="230"/>
        <v>1.4888160000000001</v>
      </c>
      <c r="H88" s="17">
        <f t="shared" si="230"/>
        <v>2.1123312000000007</v>
      </c>
      <c r="I88" s="17">
        <f t="shared" si="230"/>
        <v>2.9964479999999991</v>
      </c>
      <c r="J88" s="17">
        <f t="shared" si="230"/>
        <v>4.2498852479999965</v>
      </c>
      <c r="K88" s="17">
        <f t="shared" si="230"/>
        <v>6.0266406144000104</v>
      </c>
      <c r="L88" s="17">
        <f t="shared" si="230"/>
        <v>8.5448186342400163</v>
      </c>
      <c r="M88" s="17">
        <f t="shared" si="230"/>
        <v>12.113276571647955</v>
      </c>
      <c r="N88" s="17">
        <f t="shared" si="230"/>
        <v>17.169329877503966</v>
      </c>
      <c r="P88" s="163"/>
      <c r="Q88" s="171" t="s">
        <v>44</v>
      </c>
      <c r="R88" s="16" t="s">
        <v>55</v>
      </c>
      <c r="S88" s="17">
        <f t="shared" ref="S88:AB88" si="231">S58+S73-S132</f>
        <v>0.76419999999999999</v>
      </c>
      <c r="T88" s="17">
        <f t="shared" si="231"/>
        <v>1.0841599999999996</v>
      </c>
      <c r="U88" s="17">
        <f t="shared" si="231"/>
        <v>1.5378160000000007</v>
      </c>
      <c r="V88" s="17">
        <f t="shared" si="231"/>
        <v>2.1809312000000003</v>
      </c>
      <c r="W88" s="17">
        <f t="shared" si="231"/>
        <v>3.0924880000000003</v>
      </c>
      <c r="X88" s="17">
        <f t="shared" si="231"/>
        <v>4.3843412479999984</v>
      </c>
      <c r="Y88" s="17">
        <f t="shared" si="231"/>
        <v>6.2148790143999992</v>
      </c>
      <c r="Z88" s="17">
        <f t="shared" si="231"/>
        <v>8.8083523942400177</v>
      </c>
      <c r="AA88" s="17">
        <f t="shared" si="231"/>
        <v>12.482223835647948</v>
      </c>
      <c r="AB88" s="17">
        <f t="shared" si="231"/>
        <v>17.685856047103957</v>
      </c>
      <c r="AC88" s="5"/>
      <c r="AD88" s="163"/>
      <c r="AE88" s="171" t="s">
        <v>44</v>
      </c>
      <c r="AF88" s="16" t="s">
        <v>55</v>
      </c>
      <c r="AG88" s="17">
        <f t="shared" ref="AG88:AP88" si="232">AG58+AG73-AG132</f>
        <v>0.78920000000000001</v>
      </c>
      <c r="AH88" s="17">
        <f t="shared" si="232"/>
        <v>1.1191600000000002</v>
      </c>
      <c r="AI88" s="17">
        <f t="shared" si="232"/>
        <v>1.5868160000000002</v>
      </c>
      <c r="AJ88" s="17">
        <f t="shared" si="232"/>
        <v>2.2495312000000003</v>
      </c>
      <c r="AK88" s="17">
        <f t="shared" si="232"/>
        <v>3.1885280000000003</v>
      </c>
      <c r="AL88" s="17">
        <f t="shared" si="232"/>
        <v>4.5187972479999994</v>
      </c>
      <c r="AM88" s="17">
        <f t="shared" si="232"/>
        <v>6.403117414400004</v>
      </c>
      <c r="AN88" s="17">
        <f t="shared" si="232"/>
        <v>9.0718861542400084</v>
      </c>
      <c r="AO88" s="17">
        <f t="shared" si="232"/>
        <v>12.851171099647967</v>
      </c>
      <c r="AP88" s="17">
        <f t="shared" si="232"/>
        <v>18.202382216703967</v>
      </c>
      <c r="AQ88" s="5"/>
      <c r="AR88" s="163"/>
      <c r="AS88" s="171" t="s">
        <v>44</v>
      </c>
      <c r="AT88" s="16" t="s">
        <v>55</v>
      </c>
      <c r="AU88" s="17">
        <f t="shared" ref="AU88:BD88" si="233">AU58+AU73-AU132</f>
        <v>0.81420000000000003</v>
      </c>
      <c r="AV88" s="17">
        <f t="shared" si="233"/>
        <v>1.1541600000000003</v>
      </c>
      <c r="AW88" s="17">
        <f t="shared" si="233"/>
        <v>1.6358159999999997</v>
      </c>
      <c r="AX88" s="17">
        <f t="shared" si="233"/>
        <v>2.3181312000000007</v>
      </c>
      <c r="AY88" s="17">
        <f t="shared" si="233"/>
        <v>3.2845679999999984</v>
      </c>
      <c r="AZ88" s="17">
        <f t="shared" si="233"/>
        <v>4.6532532479999986</v>
      </c>
      <c r="BA88" s="17">
        <f t="shared" si="233"/>
        <v>6.5913558143999982</v>
      </c>
      <c r="BB88" s="17">
        <f t="shared" si="233"/>
        <v>9.3354199142400134</v>
      </c>
      <c r="BC88" s="17">
        <f t="shared" si="233"/>
        <v>13.220118363647968</v>
      </c>
      <c r="BD88" s="17">
        <f t="shared" si="233"/>
        <v>18.718908386303973</v>
      </c>
      <c r="BE88" s="5"/>
      <c r="BF88" s="163"/>
      <c r="BG88" s="171" t="s">
        <v>44</v>
      </c>
      <c r="BH88" s="16" t="s">
        <v>55</v>
      </c>
      <c r="BI88" s="17">
        <f t="shared" ref="BI88:BR88" si="234">BI58+BI73-BI132</f>
        <v>0.83919999999999983</v>
      </c>
      <c r="BJ88" s="17">
        <f t="shared" si="234"/>
        <v>1.18916</v>
      </c>
      <c r="BK88" s="17">
        <f t="shared" si="234"/>
        <v>1.6848160000000001</v>
      </c>
      <c r="BL88" s="17">
        <f t="shared" si="234"/>
        <v>2.3867312000000007</v>
      </c>
      <c r="BM88" s="17">
        <f t="shared" si="234"/>
        <v>3.3806079999999992</v>
      </c>
      <c r="BN88" s="17">
        <f t="shared" si="234"/>
        <v>4.7877092479999996</v>
      </c>
      <c r="BO88" s="17">
        <f t="shared" si="234"/>
        <v>6.7795942143999994</v>
      </c>
      <c r="BP88" s="17">
        <f t="shared" si="234"/>
        <v>9.5989536742400183</v>
      </c>
      <c r="BQ88" s="17">
        <f t="shared" si="234"/>
        <v>13.589065627647962</v>
      </c>
      <c r="BR88" s="17">
        <f t="shared" si="234"/>
        <v>19.235434555903979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1.6771910399999999</v>
      </c>
      <c r="J89" s="18"/>
      <c r="K89" s="18"/>
      <c r="L89" s="18"/>
      <c r="M89" s="18"/>
      <c r="N89" s="18">
        <f>SUM(E88:N88)/10</f>
        <v>5.648990614579195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1.7319190400000004</v>
      </c>
      <c r="X89" s="18"/>
      <c r="Y89" s="18"/>
      <c r="Z89" s="18"/>
      <c r="AA89" s="18"/>
      <c r="AB89" s="18">
        <f>SUM(S88:AB88)/10</f>
        <v>5.8235247739391927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1.7866470400000001</v>
      </c>
      <c r="AL89" s="18"/>
      <c r="AM89" s="18"/>
      <c r="AN89" s="18"/>
      <c r="AO89" s="18"/>
      <c r="AP89" s="18">
        <f>SUM(AG88:AP88)/10</f>
        <v>5.9980589332991947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1.8413750399999997</v>
      </c>
      <c r="AZ89" s="18"/>
      <c r="BA89" s="18"/>
      <c r="BB89" s="18"/>
      <c r="BC89" s="18"/>
      <c r="BD89" s="18">
        <f>SUM(AU88:BD88)/10</f>
        <v>6.172593092659195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1.8961030399999999</v>
      </c>
      <c r="BN89" s="18"/>
      <c r="BO89" s="18"/>
      <c r="BP89" s="18"/>
      <c r="BQ89" s="18"/>
      <c r="BR89" s="18">
        <f>SUM(BI88:BR88)/10</f>
        <v>6.3471272520191961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739200</v>
      </c>
      <c r="F90" s="23">
        <f>F92-E92</f>
        <v>1049159.9999999998</v>
      </c>
      <c r="G90" s="23">
        <f>G92-F92</f>
        <v>1488816.0000000002</v>
      </c>
      <c r="H90" s="23">
        <f t="shared" ref="H90:N90" si="235">H92-G92</f>
        <v>2112331.2000000011</v>
      </c>
      <c r="I90" s="23">
        <f t="shared" si="235"/>
        <v>2996447.9999999991</v>
      </c>
      <c r="J90" s="23">
        <f t="shared" si="235"/>
        <v>4249885.2479999987</v>
      </c>
      <c r="K90" s="23">
        <f t="shared" si="235"/>
        <v>6026640.6144000031</v>
      </c>
      <c r="L90" s="23">
        <f t="shared" si="235"/>
        <v>8544818.6342400163</v>
      </c>
      <c r="M90" s="23">
        <f t="shared" si="235"/>
        <v>12113276.571647961</v>
      </c>
      <c r="N90" s="23">
        <f t="shared" si="235"/>
        <v>17169329.877503946</v>
      </c>
      <c r="P90" s="163"/>
      <c r="Q90" s="163"/>
      <c r="R90" s="20" t="s">
        <v>57</v>
      </c>
      <c r="S90" s="23">
        <f>S92</f>
        <v>764200.00000000012</v>
      </c>
      <c r="T90" s="23">
        <f>T92-S92</f>
        <v>1084159.9999999995</v>
      </c>
      <c r="U90" s="23">
        <f>U92-T92</f>
        <v>1537816.0000000002</v>
      </c>
      <c r="V90" s="23">
        <f t="shared" ref="V90:AB90" si="236">V92-U92</f>
        <v>2180931.2000000011</v>
      </c>
      <c r="W90" s="23">
        <f t="shared" si="236"/>
        <v>3092487.9999999981</v>
      </c>
      <c r="X90" s="23">
        <f t="shared" si="236"/>
        <v>4384341.2479999978</v>
      </c>
      <c r="Y90" s="23">
        <f t="shared" si="236"/>
        <v>6214879.0144000035</v>
      </c>
      <c r="Z90" s="23">
        <f t="shared" si="236"/>
        <v>8808352.394240018</v>
      </c>
      <c r="AA90" s="23">
        <f t="shared" si="236"/>
        <v>12482223.835647948</v>
      </c>
      <c r="AB90" s="23">
        <f t="shared" si="236"/>
        <v>17685856.047103964</v>
      </c>
      <c r="AC90" s="5"/>
      <c r="AD90" s="163"/>
      <c r="AE90" s="163"/>
      <c r="AF90" s="20" t="s">
        <v>57</v>
      </c>
      <c r="AG90" s="23">
        <f>AG92</f>
        <v>789200</v>
      </c>
      <c r="AH90" s="23">
        <f>AH92-AG92</f>
        <v>1119160</v>
      </c>
      <c r="AI90" s="23">
        <f>AI92-AH92</f>
        <v>1586816</v>
      </c>
      <c r="AJ90" s="23">
        <f t="shared" ref="AJ90:AP90" si="237">AJ92-AI92</f>
        <v>2249531.2000000011</v>
      </c>
      <c r="AK90" s="23">
        <f t="shared" si="237"/>
        <v>3188528</v>
      </c>
      <c r="AL90" s="23">
        <f t="shared" si="237"/>
        <v>4518797.2479999978</v>
      </c>
      <c r="AM90" s="23">
        <f t="shared" si="237"/>
        <v>6403117.4144000039</v>
      </c>
      <c r="AN90" s="23">
        <f t="shared" si="237"/>
        <v>9071886.1542400122</v>
      </c>
      <c r="AO90" s="23">
        <f t="shared" si="237"/>
        <v>12851171.099647969</v>
      </c>
      <c r="AP90" s="23">
        <f t="shared" si="237"/>
        <v>18202382.216703944</v>
      </c>
      <c r="AQ90" s="5"/>
      <c r="AR90" s="163"/>
      <c r="AS90" s="163"/>
      <c r="AT90" s="20" t="s">
        <v>57</v>
      </c>
      <c r="AU90" s="23">
        <f>AU92</f>
        <v>814200</v>
      </c>
      <c r="AV90" s="23">
        <f>AV92-AU92</f>
        <v>1154160.0000000005</v>
      </c>
      <c r="AW90" s="23">
        <f>AW92-AV92</f>
        <v>1635816</v>
      </c>
      <c r="AX90" s="23">
        <f t="shared" ref="AX90:BD90" si="238">AX92-AW92</f>
        <v>2318131.2000000007</v>
      </c>
      <c r="AY90" s="23">
        <f t="shared" si="238"/>
        <v>3284567.9999999963</v>
      </c>
      <c r="AZ90" s="23">
        <f t="shared" si="238"/>
        <v>4653253.2479999997</v>
      </c>
      <c r="BA90" s="23">
        <f t="shared" si="238"/>
        <v>6591355.8144000005</v>
      </c>
      <c r="BB90" s="23">
        <f t="shared" si="238"/>
        <v>9335419.9142400213</v>
      </c>
      <c r="BC90" s="23">
        <f t="shared" si="238"/>
        <v>13220118.363647968</v>
      </c>
      <c r="BD90" s="23">
        <f t="shared" si="238"/>
        <v>18718908.386303976</v>
      </c>
      <c r="BE90" s="5"/>
      <c r="BF90" s="163"/>
      <c r="BG90" s="163"/>
      <c r="BH90" s="20" t="s">
        <v>57</v>
      </c>
      <c r="BI90" s="23">
        <f>BI92</f>
        <v>839200</v>
      </c>
      <c r="BJ90" s="23">
        <f>BJ92-BI92</f>
        <v>1189159.9999999995</v>
      </c>
      <c r="BK90" s="23">
        <f>BK92-BJ92</f>
        <v>1684816</v>
      </c>
      <c r="BL90" s="23">
        <f t="shared" ref="BL90:BR90" si="239">BL92-BK92</f>
        <v>2386731.2000000016</v>
      </c>
      <c r="BM90" s="23">
        <f t="shared" si="239"/>
        <v>3380607.9999999981</v>
      </c>
      <c r="BN90" s="23">
        <f t="shared" si="239"/>
        <v>4787709.2480000015</v>
      </c>
      <c r="BO90" s="23">
        <f t="shared" si="239"/>
        <v>6779594.2144000027</v>
      </c>
      <c r="BP90" s="23">
        <f t="shared" si="239"/>
        <v>9598953.674240008</v>
      </c>
      <c r="BQ90" s="23">
        <f t="shared" si="239"/>
        <v>13589065.62764797</v>
      </c>
      <c r="BR90" s="23">
        <f t="shared" si="239"/>
        <v>19235434.555903986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1677191.04</v>
      </c>
      <c r="J91" s="23"/>
      <c r="K91" s="23"/>
      <c r="L91" s="23"/>
      <c r="M91" s="23"/>
      <c r="N91" s="23">
        <f>SUM(E90:N90)/10</f>
        <v>5648990.6145791924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1731919.0399999998</v>
      </c>
      <c r="X91" s="23"/>
      <c r="Y91" s="23"/>
      <c r="Z91" s="23"/>
      <c r="AA91" s="23"/>
      <c r="AB91" s="23">
        <f>SUM(S90:AB90)/10</f>
        <v>5823524.7739391932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1786647.0400000003</v>
      </c>
      <c r="AL91" s="23"/>
      <c r="AM91" s="23"/>
      <c r="AN91" s="23"/>
      <c r="AO91" s="23"/>
      <c r="AP91" s="23">
        <f>SUM(AG90:AP90)/10</f>
        <v>5998058.9332991932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1841375.0399999996</v>
      </c>
      <c r="AZ91" s="23"/>
      <c r="BA91" s="23"/>
      <c r="BB91" s="23"/>
      <c r="BC91" s="23"/>
      <c r="BD91" s="23">
        <f>SUM(AU90:BD90)/10</f>
        <v>6172593.0926591959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1896103.0399999998</v>
      </c>
      <c r="BN91" s="23"/>
      <c r="BO91" s="23"/>
      <c r="BP91" s="23"/>
      <c r="BQ91" s="23"/>
      <c r="BR91" s="23">
        <f>SUM(BI90:BR90)/10</f>
        <v>6347127.2520191967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240">E82*E$16</f>
        <v>739200</v>
      </c>
      <c r="F92" s="22">
        <f t="shared" si="240"/>
        <v>1788359.9999999998</v>
      </c>
      <c r="G92" s="22">
        <f t="shared" si="240"/>
        <v>3277176</v>
      </c>
      <c r="H92" s="22">
        <f t="shared" si="240"/>
        <v>5389507.2000000011</v>
      </c>
      <c r="I92" s="22">
        <f t="shared" si="240"/>
        <v>8385955.2000000002</v>
      </c>
      <c r="J92" s="22">
        <f t="shared" si="240"/>
        <v>12635840.447999999</v>
      </c>
      <c r="K92" s="22">
        <f t="shared" si="240"/>
        <v>18662481.062400002</v>
      </c>
      <c r="L92" s="22">
        <f t="shared" si="240"/>
        <v>27207299.696640018</v>
      </c>
      <c r="M92" s="22">
        <f t="shared" si="240"/>
        <v>39320576.268287979</v>
      </c>
      <c r="N92" s="22">
        <f t="shared" si="240"/>
        <v>56489906.145791925</v>
      </c>
      <c r="P92" s="163"/>
      <c r="Q92" s="163"/>
      <c r="R92" s="20" t="s">
        <v>58</v>
      </c>
      <c r="S92" s="22">
        <f t="shared" ref="S92:AB92" si="241">S82*S$16</f>
        <v>764200.00000000012</v>
      </c>
      <c r="T92" s="22">
        <f t="shared" si="241"/>
        <v>1848359.9999999998</v>
      </c>
      <c r="U92" s="22">
        <f t="shared" si="241"/>
        <v>3386176</v>
      </c>
      <c r="V92" s="22">
        <f t="shared" si="241"/>
        <v>5567107.2000000011</v>
      </c>
      <c r="W92" s="22">
        <f t="shared" si="241"/>
        <v>8659595.1999999993</v>
      </c>
      <c r="X92" s="22">
        <f t="shared" si="241"/>
        <v>13043936.447999997</v>
      </c>
      <c r="Y92" s="22">
        <f t="shared" si="241"/>
        <v>19258815.462400001</v>
      </c>
      <c r="Z92" s="22">
        <f t="shared" si="241"/>
        <v>28067167.856640019</v>
      </c>
      <c r="AA92" s="22">
        <f t="shared" si="241"/>
        <v>40549391.692287967</v>
      </c>
      <c r="AB92" s="22">
        <f t="shared" si="241"/>
        <v>58235247.73939193</v>
      </c>
      <c r="AC92" s="5"/>
      <c r="AD92" s="163"/>
      <c r="AE92" s="163"/>
      <c r="AF92" s="20" t="s">
        <v>58</v>
      </c>
      <c r="AG92" s="22">
        <f t="shared" ref="AG92:AP92" si="242">AG82*AG$16</f>
        <v>789200</v>
      </c>
      <c r="AH92" s="22">
        <f t="shared" si="242"/>
        <v>1908360</v>
      </c>
      <c r="AI92" s="22">
        <f t="shared" si="242"/>
        <v>3495176</v>
      </c>
      <c r="AJ92" s="22">
        <f t="shared" si="242"/>
        <v>5744707.2000000011</v>
      </c>
      <c r="AK92" s="22">
        <f t="shared" si="242"/>
        <v>8933235.2000000011</v>
      </c>
      <c r="AL92" s="22">
        <f t="shared" si="242"/>
        <v>13452032.447999999</v>
      </c>
      <c r="AM92" s="22">
        <f t="shared" si="242"/>
        <v>19855149.862400003</v>
      </c>
      <c r="AN92" s="22">
        <f t="shared" si="242"/>
        <v>28927036.016640015</v>
      </c>
      <c r="AO92" s="22">
        <f t="shared" si="242"/>
        <v>41778207.116287984</v>
      </c>
      <c r="AP92" s="22">
        <f t="shared" si="242"/>
        <v>59980589.332991928</v>
      </c>
      <c r="AQ92" s="5"/>
      <c r="AR92" s="163"/>
      <c r="AS92" s="163"/>
      <c r="AT92" s="20" t="s">
        <v>58</v>
      </c>
      <c r="AU92" s="22">
        <f t="shared" ref="AU92:BD92" si="243">AU82*AU$16</f>
        <v>814200</v>
      </c>
      <c r="AV92" s="22">
        <f t="shared" si="243"/>
        <v>1968360.0000000005</v>
      </c>
      <c r="AW92" s="22">
        <f t="shared" si="243"/>
        <v>3604176.0000000005</v>
      </c>
      <c r="AX92" s="22">
        <f t="shared" si="243"/>
        <v>5922307.2000000011</v>
      </c>
      <c r="AY92" s="22">
        <f t="shared" si="243"/>
        <v>9206875.1999999974</v>
      </c>
      <c r="AZ92" s="22">
        <f t="shared" si="243"/>
        <v>13860128.447999997</v>
      </c>
      <c r="BA92" s="22">
        <f t="shared" si="243"/>
        <v>20451484.262399998</v>
      </c>
      <c r="BB92" s="22">
        <f t="shared" si="243"/>
        <v>29786904.176640019</v>
      </c>
      <c r="BC92" s="22">
        <f t="shared" si="243"/>
        <v>43007022.540287986</v>
      </c>
      <c r="BD92" s="22">
        <f t="shared" si="243"/>
        <v>61725930.926591963</v>
      </c>
      <c r="BE92" s="5"/>
      <c r="BF92" s="163"/>
      <c r="BG92" s="163"/>
      <c r="BH92" s="20" t="s">
        <v>58</v>
      </c>
      <c r="BI92" s="22">
        <f t="shared" ref="BI92:BR92" si="244">BI82*BI$16</f>
        <v>839200</v>
      </c>
      <c r="BJ92" s="22">
        <f t="shared" si="244"/>
        <v>2028359.9999999995</v>
      </c>
      <c r="BK92" s="22">
        <f t="shared" si="244"/>
        <v>3713175.9999999995</v>
      </c>
      <c r="BL92" s="22">
        <f t="shared" si="244"/>
        <v>6099907.2000000011</v>
      </c>
      <c r="BM92" s="22">
        <f t="shared" si="244"/>
        <v>9480515.1999999993</v>
      </c>
      <c r="BN92" s="22">
        <f t="shared" si="244"/>
        <v>14268224.448000001</v>
      </c>
      <c r="BO92" s="22">
        <f t="shared" si="244"/>
        <v>21047818.662400004</v>
      </c>
      <c r="BP92" s="22">
        <f t="shared" si="244"/>
        <v>30646772.336640012</v>
      </c>
      <c r="BQ92" s="22">
        <f t="shared" si="244"/>
        <v>44235837.964287981</v>
      </c>
      <c r="BR92" s="22">
        <f t="shared" si="244"/>
        <v>63471272.520191967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0.12857142857142856</v>
      </c>
      <c r="F96" s="17">
        <f t="shared" ref="F96:N96" si="245">F$24*$D94</f>
        <v>9.1836734693877556E-2</v>
      </c>
      <c r="G96" s="17">
        <f t="shared" si="245"/>
        <v>6.5597667638483972E-2</v>
      </c>
      <c r="H96" s="17">
        <f t="shared" si="245"/>
        <v>4.6855476884631382E-2</v>
      </c>
      <c r="I96" s="17">
        <f t="shared" si="245"/>
        <v>3.3468197774736717E-2</v>
      </c>
      <c r="J96" s="17">
        <f t="shared" si="245"/>
        <v>2.3905855553383371E-2</v>
      </c>
      <c r="K96" s="17">
        <f t="shared" si="245"/>
        <v>1.7075611109559557E-2</v>
      </c>
      <c r="L96" s="17">
        <f t="shared" si="245"/>
        <v>1.2196865078256841E-2</v>
      </c>
      <c r="M96" s="17">
        <f t="shared" si="245"/>
        <v>8.712046484469143E-3</v>
      </c>
      <c r="N96" s="17">
        <f t="shared" si="245"/>
        <v>6.222890346049381E-3</v>
      </c>
      <c r="P96" s="163" t="s">
        <v>16</v>
      </c>
      <c r="Q96" s="165" t="s">
        <v>41</v>
      </c>
      <c r="R96" s="16" t="s">
        <v>83</v>
      </c>
      <c r="S96" s="17">
        <f>S$24*$D94</f>
        <v>0.12857142857142856</v>
      </c>
      <c r="T96" s="17">
        <f t="shared" ref="T96:AB96" si="246">T$24*$D94</f>
        <v>9.1836734693877556E-2</v>
      </c>
      <c r="U96" s="17">
        <f t="shared" si="246"/>
        <v>6.5597667638483972E-2</v>
      </c>
      <c r="V96" s="17">
        <f t="shared" si="246"/>
        <v>4.6855476884631382E-2</v>
      </c>
      <c r="W96" s="17">
        <f t="shared" si="246"/>
        <v>3.3468197774736717E-2</v>
      </c>
      <c r="X96" s="17">
        <f t="shared" si="246"/>
        <v>2.3905855553383371E-2</v>
      </c>
      <c r="Y96" s="17">
        <f t="shared" si="246"/>
        <v>1.7075611109559557E-2</v>
      </c>
      <c r="Z96" s="17">
        <f t="shared" si="246"/>
        <v>1.2196865078256841E-2</v>
      </c>
      <c r="AA96" s="17">
        <f t="shared" si="246"/>
        <v>8.712046484469143E-3</v>
      </c>
      <c r="AB96" s="17">
        <f t="shared" si="246"/>
        <v>6.222890346049381E-3</v>
      </c>
      <c r="AD96" s="163" t="s">
        <v>16</v>
      </c>
      <c r="AE96" s="165" t="s">
        <v>41</v>
      </c>
      <c r="AF96" s="16" t="s">
        <v>83</v>
      </c>
      <c r="AG96" s="17">
        <f>AG$24*$D94</f>
        <v>0.12857142857142856</v>
      </c>
      <c r="AH96" s="17">
        <f t="shared" ref="AH96:AP96" si="247">AH$24*$D94</f>
        <v>9.1836734693877556E-2</v>
      </c>
      <c r="AI96" s="17">
        <f t="shared" si="247"/>
        <v>6.5597667638483972E-2</v>
      </c>
      <c r="AJ96" s="17">
        <f t="shared" si="247"/>
        <v>4.6855476884631382E-2</v>
      </c>
      <c r="AK96" s="17">
        <f t="shared" si="247"/>
        <v>3.3468197774736717E-2</v>
      </c>
      <c r="AL96" s="17">
        <f t="shared" si="247"/>
        <v>2.3905855553383371E-2</v>
      </c>
      <c r="AM96" s="17">
        <f t="shared" si="247"/>
        <v>1.7075611109559557E-2</v>
      </c>
      <c r="AN96" s="17">
        <f t="shared" si="247"/>
        <v>1.2196865078256841E-2</v>
      </c>
      <c r="AO96" s="17">
        <f t="shared" si="247"/>
        <v>8.712046484469143E-3</v>
      </c>
      <c r="AP96" s="17">
        <f t="shared" si="247"/>
        <v>6.222890346049381E-3</v>
      </c>
      <c r="AR96" s="163" t="s">
        <v>16</v>
      </c>
      <c r="AS96" s="165" t="s">
        <v>41</v>
      </c>
      <c r="AT96" s="16" t="s">
        <v>83</v>
      </c>
      <c r="AU96" s="17">
        <f>AU$24*$D94</f>
        <v>0.12857142857142856</v>
      </c>
      <c r="AV96" s="17">
        <f t="shared" ref="AV96:BD96" si="248">AV$24*$D94</f>
        <v>9.1836734693877556E-2</v>
      </c>
      <c r="AW96" s="17">
        <f t="shared" si="248"/>
        <v>6.5597667638483972E-2</v>
      </c>
      <c r="AX96" s="17">
        <f t="shared" si="248"/>
        <v>4.6855476884631382E-2</v>
      </c>
      <c r="AY96" s="17">
        <f t="shared" si="248"/>
        <v>3.3468197774736717E-2</v>
      </c>
      <c r="AZ96" s="17">
        <f t="shared" si="248"/>
        <v>2.3905855553383371E-2</v>
      </c>
      <c r="BA96" s="17">
        <f t="shared" si="248"/>
        <v>1.7075611109559557E-2</v>
      </c>
      <c r="BB96" s="17">
        <f t="shared" si="248"/>
        <v>1.2196865078256841E-2</v>
      </c>
      <c r="BC96" s="17">
        <f t="shared" si="248"/>
        <v>8.712046484469143E-3</v>
      </c>
      <c r="BD96" s="17">
        <f t="shared" si="248"/>
        <v>6.222890346049381E-3</v>
      </c>
      <c r="BF96" s="163" t="s">
        <v>16</v>
      </c>
      <c r="BG96" s="165" t="s">
        <v>41</v>
      </c>
      <c r="BH96" s="16" t="s">
        <v>83</v>
      </c>
      <c r="BI96" s="17">
        <f>BI$24*$D94</f>
        <v>0.12857142857142856</v>
      </c>
      <c r="BJ96" s="17">
        <f t="shared" ref="BJ96:BR96" si="249">BJ$24*$D94</f>
        <v>9.1836734693877556E-2</v>
      </c>
      <c r="BK96" s="17">
        <f t="shared" si="249"/>
        <v>6.5597667638483972E-2</v>
      </c>
      <c r="BL96" s="17">
        <f t="shared" si="249"/>
        <v>4.6855476884631382E-2</v>
      </c>
      <c r="BM96" s="17">
        <f t="shared" si="249"/>
        <v>3.3468197774736717E-2</v>
      </c>
      <c r="BN96" s="17">
        <f t="shared" si="249"/>
        <v>2.3905855553383371E-2</v>
      </c>
      <c r="BO96" s="17">
        <f t="shared" si="249"/>
        <v>1.7075611109559557E-2</v>
      </c>
      <c r="BP96" s="17">
        <f t="shared" si="249"/>
        <v>1.2196865078256841E-2</v>
      </c>
      <c r="BQ96" s="17">
        <f t="shared" si="249"/>
        <v>8.712046484469143E-3</v>
      </c>
      <c r="BR96" s="17">
        <f t="shared" si="249"/>
        <v>6.222890346049381E-3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7.3265901112631621E-2</v>
      </c>
      <c r="J97" s="17"/>
      <c r="K97" s="17"/>
      <c r="L97" s="17"/>
      <c r="M97" s="17"/>
      <c r="N97" s="18">
        <f>SUM(E96:N96)/10</f>
        <v>4.344427741348765E-2</v>
      </c>
      <c r="P97" s="163"/>
      <c r="Q97" s="165"/>
      <c r="R97" s="16" t="s">
        <v>84</v>
      </c>
      <c r="S97" s="17"/>
      <c r="T97" s="17"/>
      <c r="U97" s="17"/>
      <c r="V97" s="17"/>
      <c r="W97" s="100">
        <f>SUM(S96:W96)/5</f>
        <v>7.3265901112631621E-2</v>
      </c>
      <c r="X97" s="17"/>
      <c r="Y97" s="17"/>
      <c r="Z97" s="17"/>
      <c r="AA97" s="17"/>
      <c r="AB97" s="18">
        <f>SUM(S96:AB96)/10</f>
        <v>4.344427741348765E-2</v>
      </c>
      <c r="AD97" s="163"/>
      <c r="AE97" s="165"/>
      <c r="AF97" s="16" t="s">
        <v>84</v>
      </c>
      <c r="AG97" s="17"/>
      <c r="AH97" s="17"/>
      <c r="AI97" s="17"/>
      <c r="AJ97" s="17"/>
      <c r="AK97" s="100">
        <f>SUM(AG96:AK96)/5</f>
        <v>7.3265901112631621E-2</v>
      </c>
      <c r="AL97" s="17"/>
      <c r="AM97" s="17"/>
      <c r="AN97" s="17"/>
      <c r="AO97" s="17"/>
      <c r="AP97" s="18">
        <f>SUM(AG96:AP96)/10</f>
        <v>4.344427741348765E-2</v>
      </c>
      <c r="AR97" s="163"/>
      <c r="AS97" s="165"/>
      <c r="AT97" s="16" t="s">
        <v>84</v>
      </c>
      <c r="AU97" s="17"/>
      <c r="AV97" s="17"/>
      <c r="AW97" s="17"/>
      <c r="AX97" s="17"/>
      <c r="AY97" s="100">
        <f>SUM(AU96:AY96)/5</f>
        <v>7.3265901112631621E-2</v>
      </c>
      <c r="AZ97" s="17"/>
      <c r="BA97" s="17"/>
      <c r="BB97" s="17"/>
      <c r="BC97" s="17"/>
      <c r="BD97" s="18">
        <f>SUM(AU96:BD96)/10</f>
        <v>4.344427741348765E-2</v>
      </c>
      <c r="BF97" s="163"/>
      <c r="BG97" s="165"/>
      <c r="BH97" s="16" t="s">
        <v>84</v>
      </c>
      <c r="BI97" s="17"/>
      <c r="BJ97" s="17"/>
      <c r="BK97" s="17"/>
      <c r="BL97" s="17"/>
      <c r="BM97" s="100">
        <f>SUM(BI96:BM96)/5</f>
        <v>7.3265901112631621E-2</v>
      </c>
      <c r="BN97" s="17"/>
      <c r="BO97" s="17"/>
      <c r="BP97" s="17"/>
      <c r="BQ97" s="17"/>
      <c r="BR97" s="18">
        <f>SUM(BI96:BR96)/10</f>
        <v>4.344427741348765E-2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0.12857142857142856</v>
      </c>
      <c r="F98" s="17">
        <f t="shared" ref="F98:N98" si="250">F$18*(F96/F$20)</f>
        <v>0.22040816326530613</v>
      </c>
      <c r="G98" s="17">
        <f t="shared" si="250"/>
        <v>0.28600583090379006</v>
      </c>
      <c r="H98" s="17">
        <f t="shared" si="250"/>
        <v>0.33286130778842143</v>
      </c>
      <c r="I98" s="17">
        <f t="shared" si="250"/>
        <v>0.36632950556315819</v>
      </c>
      <c r="J98" s="17">
        <f t="shared" si="250"/>
        <v>0.39023536111654156</v>
      </c>
      <c r="K98" s="17">
        <f t="shared" si="250"/>
        <v>0.40731097222610108</v>
      </c>
      <c r="L98" s="17">
        <f t="shared" si="250"/>
        <v>0.41950783730435798</v>
      </c>
      <c r="M98" s="17">
        <f t="shared" si="250"/>
        <v>0.42821988378882708</v>
      </c>
      <c r="N98" s="17">
        <f t="shared" si="250"/>
        <v>0.43444277413487653</v>
      </c>
      <c r="P98" s="163"/>
      <c r="Q98" s="165"/>
      <c r="R98" s="16" t="s">
        <v>53</v>
      </c>
      <c r="S98" s="17">
        <f>S$18*(S96/S$20)</f>
        <v>0.12857142857142856</v>
      </c>
      <c r="T98" s="17">
        <f t="shared" ref="T98:AB98" si="251">T$18*(T96/T$20)</f>
        <v>0.22040816326530613</v>
      </c>
      <c r="U98" s="17">
        <f t="shared" si="251"/>
        <v>0.28600583090379006</v>
      </c>
      <c r="V98" s="17">
        <f t="shared" si="251"/>
        <v>0.33286130778842143</v>
      </c>
      <c r="W98" s="17">
        <f t="shared" si="251"/>
        <v>0.36632950556315819</v>
      </c>
      <c r="X98" s="17">
        <f t="shared" si="251"/>
        <v>0.39023536111654156</v>
      </c>
      <c r="Y98" s="17">
        <f t="shared" si="251"/>
        <v>0.40731097222610108</v>
      </c>
      <c r="Z98" s="17">
        <f t="shared" si="251"/>
        <v>0.41950783730435798</v>
      </c>
      <c r="AA98" s="17">
        <f t="shared" si="251"/>
        <v>0.42821988378882708</v>
      </c>
      <c r="AB98" s="17">
        <f t="shared" si="251"/>
        <v>0.43444277413487653</v>
      </c>
      <c r="AD98" s="163"/>
      <c r="AE98" s="165"/>
      <c r="AF98" s="16" t="s">
        <v>53</v>
      </c>
      <c r="AG98" s="17">
        <f>AG$18*(AG96/AG$20)</f>
        <v>0.12857142857142856</v>
      </c>
      <c r="AH98" s="17">
        <f t="shared" ref="AH98:AP98" si="252">AH$18*(AH96/AH$20)</f>
        <v>0.22040816326530613</v>
      </c>
      <c r="AI98" s="17">
        <f t="shared" si="252"/>
        <v>0.28600583090379006</v>
      </c>
      <c r="AJ98" s="17">
        <f t="shared" si="252"/>
        <v>0.33286130778842143</v>
      </c>
      <c r="AK98" s="17">
        <f t="shared" si="252"/>
        <v>0.36632950556315819</v>
      </c>
      <c r="AL98" s="17">
        <f t="shared" si="252"/>
        <v>0.39023536111654156</v>
      </c>
      <c r="AM98" s="17">
        <f t="shared" si="252"/>
        <v>0.40731097222610108</v>
      </c>
      <c r="AN98" s="17">
        <f t="shared" si="252"/>
        <v>0.41950783730435798</v>
      </c>
      <c r="AO98" s="17">
        <f t="shared" si="252"/>
        <v>0.42821988378882708</v>
      </c>
      <c r="AP98" s="17">
        <f t="shared" si="252"/>
        <v>0.43444277413487653</v>
      </c>
      <c r="AR98" s="163"/>
      <c r="AS98" s="165"/>
      <c r="AT98" s="16" t="s">
        <v>53</v>
      </c>
      <c r="AU98" s="17">
        <f>AU$18*(AU96/AU$20)</f>
        <v>0.12857142857142856</v>
      </c>
      <c r="AV98" s="17">
        <f t="shared" ref="AV98:BD98" si="253">AV$18*(AV96/AV$20)</f>
        <v>0.22040816326530613</v>
      </c>
      <c r="AW98" s="17">
        <f t="shared" si="253"/>
        <v>0.28600583090379006</v>
      </c>
      <c r="AX98" s="17">
        <f t="shared" si="253"/>
        <v>0.33286130778842143</v>
      </c>
      <c r="AY98" s="17">
        <f t="shared" si="253"/>
        <v>0.36632950556315819</v>
      </c>
      <c r="AZ98" s="17">
        <f t="shared" si="253"/>
        <v>0.39023536111654156</v>
      </c>
      <c r="BA98" s="17">
        <f t="shared" si="253"/>
        <v>0.40731097222610108</v>
      </c>
      <c r="BB98" s="17">
        <f t="shared" si="253"/>
        <v>0.41950783730435798</v>
      </c>
      <c r="BC98" s="17">
        <f t="shared" si="253"/>
        <v>0.42821988378882708</v>
      </c>
      <c r="BD98" s="17">
        <f t="shared" si="253"/>
        <v>0.43444277413487653</v>
      </c>
      <c r="BF98" s="163"/>
      <c r="BG98" s="165"/>
      <c r="BH98" s="16" t="s">
        <v>53</v>
      </c>
      <c r="BI98" s="17">
        <f>BI$18*(BI96/BI$20)</f>
        <v>0.12857142857142856</v>
      </c>
      <c r="BJ98" s="17">
        <f t="shared" ref="BJ98:BR98" si="254">BJ$18*(BJ96/BJ$20)</f>
        <v>0.22040816326530613</v>
      </c>
      <c r="BK98" s="17">
        <f t="shared" si="254"/>
        <v>0.28600583090379006</v>
      </c>
      <c r="BL98" s="17">
        <f t="shared" si="254"/>
        <v>0.33286130778842143</v>
      </c>
      <c r="BM98" s="17">
        <f t="shared" si="254"/>
        <v>0.36632950556315819</v>
      </c>
      <c r="BN98" s="17">
        <f t="shared" si="254"/>
        <v>0.39023536111654156</v>
      </c>
      <c r="BO98" s="17">
        <f t="shared" si="254"/>
        <v>0.40731097222610108</v>
      </c>
      <c r="BP98" s="17">
        <f t="shared" si="254"/>
        <v>0.41950783730435798</v>
      </c>
      <c r="BQ98" s="17">
        <f t="shared" si="254"/>
        <v>0.42821988378882708</v>
      </c>
      <c r="BR98" s="17">
        <f t="shared" si="254"/>
        <v>0.43444277413487653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1.2857142857142856</v>
      </c>
      <c r="F99" s="21">
        <f t="shared" ref="F99:N99" si="255">10*F96</f>
        <v>0.91836734693877553</v>
      </c>
      <c r="G99" s="21">
        <f t="shared" si="255"/>
        <v>0.6559766763848397</v>
      </c>
      <c r="H99" s="21">
        <f t="shared" si="255"/>
        <v>0.46855476884631381</v>
      </c>
      <c r="I99" s="21">
        <f t="shared" si="255"/>
        <v>0.33468197774736719</v>
      </c>
      <c r="J99" s="21">
        <f t="shared" si="255"/>
        <v>0.23905855553383371</v>
      </c>
      <c r="K99" s="21">
        <f t="shared" si="255"/>
        <v>0.17075611109559558</v>
      </c>
      <c r="L99" s="21">
        <f t="shared" si="255"/>
        <v>0.12196865078256841</v>
      </c>
      <c r="M99" s="21">
        <f t="shared" si="255"/>
        <v>8.7120464844691436E-2</v>
      </c>
      <c r="N99" s="21">
        <f t="shared" si="255"/>
        <v>6.2228903460493812E-2</v>
      </c>
      <c r="P99" s="163"/>
      <c r="Q99" s="163"/>
      <c r="R99" s="20" t="s">
        <v>57</v>
      </c>
      <c r="S99" s="21">
        <f>10*S96</f>
        <v>1.2857142857142856</v>
      </c>
      <c r="T99" s="21">
        <f t="shared" ref="T99:AB99" si="256">10*T96</f>
        <v>0.91836734693877553</v>
      </c>
      <c r="U99" s="21">
        <f t="shared" si="256"/>
        <v>0.6559766763848397</v>
      </c>
      <c r="V99" s="21">
        <f t="shared" si="256"/>
        <v>0.46855476884631381</v>
      </c>
      <c r="W99" s="21">
        <f t="shared" si="256"/>
        <v>0.33468197774736719</v>
      </c>
      <c r="X99" s="21">
        <f t="shared" si="256"/>
        <v>0.23905855553383371</v>
      </c>
      <c r="Y99" s="21">
        <f t="shared" si="256"/>
        <v>0.17075611109559558</v>
      </c>
      <c r="Z99" s="21">
        <f t="shared" si="256"/>
        <v>0.12196865078256841</v>
      </c>
      <c r="AA99" s="21">
        <f t="shared" si="256"/>
        <v>8.7120464844691436E-2</v>
      </c>
      <c r="AB99" s="21">
        <f t="shared" si="256"/>
        <v>6.2228903460493812E-2</v>
      </c>
      <c r="AD99" s="163"/>
      <c r="AE99" s="163"/>
      <c r="AF99" s="20" t="s">
        <v>57</v>
      </c>
      <c r="AG99" s="21">
        <f>10*AG96</f>
        <v>1.2857142857142856</v>
      </c>
      <c r="AH99" s="21">
        <f t="shared" ref="AH99:AP99" si="257">10*AH96</f>
        <v>0.91836734693877553</v>
      </c>
      <c r="AI99" s="21">
        <f t="shared" si="257"/>
        <v>0.6559766763848397</v>
      </c>
      <c r="AJ99" s="21">
        <f t="shared" si="257"/>
        <v>0.46855476884631381</v>
      </c>
      <c r="AK99" s="21">
        <f t="shared" si="257"/>
        <v>0.33468197774736719</v>
      </c>
      <c r="AL99" s="21">
        <f t="shared" si="257"/>
        <v>0.23905855553383371</v>
      </c>
      <c r="AM99" s="21">
        <f t="shared" si="257"/>
        <v>0.17075611109559558</v>
      </c>
      <c r="AN99" s="21">
        <f t="shared" si="257"/>
        <v>0.12196865078256841</v>
      </c>
      <c r="AO99" s="21">
        <f t="shared" si="257"/>
        <v>8.7120464844691436E-2</v>
      </c>
      <c r="AP99" s="21">
        <f t="shared" si="257"/>
        <v>6.2228903460493812E-2</v>
      </c>
      <c r="AR99" s="163"/>
      <c r="AS99" s="163"/>
      <c r="AT99" s="20" t="s">
        <v>57</v>
      </c>
      <c r="AU99" s="21">
        <f>10*AU96</f>
        <v>1.2857142857142856</v>
      </c>
      <c r="AV99" s="21">
        <f t="shared" ref="AV99:BD99" si="258">10*AV96</f>
        <v>0.91836734693877553</v>
      </c>
      <c r="AW99" s="21">
        <f t="shared" si="258"/>
        <v>0.6559766763848397</v>
      </c>
      <c r="AX99" s="21">
        <f t="shared" si="258"/>
        <v>0.46855476884631381</v>
      </c>
      <c r="AY99" s="21">
        <f t="shared" si="258"/>
        <v>0.33468197774736719</v>
      </c>
      <c r="AZ99" s="21">
        <f t="shared" si="258"/>
        <v>0.23905855553383371</v>
      </c>
      <c r="BA99" s="21">
        <f t="shared" si="258"/>
        <v>0.17075611109559558</v>
      </c>
      <c r="BB99" s="21">
        <f t="shared" si="258"/>
        <v>0.12196865078256841</v>
      </c>
      <c r="BC99" s="21">
        <f t="shared" si="258"/>
        <v>8.7120464844691436E-2</v>
      </c>
      <c r="BD99" s="21">
        <f t="shared" si="258"/>
        <v>6.2228903460493812E-2</v>
      </c>
      <c r="BF99" s="163"/>
      <c r="BG99" s="163"/>
      <c r="BH99" s="20" t="s">
        <v>57</v>
      </c>
      <c r="BI99" s="21">
        <f>10*BI96</f>
        <v>1.2857142857142856</v>
      </c>
      <c r="BJ99" s="21">
        <f t="shared" ref="BJ99:BR99" si="259">10*BJ96</f>
        <v>0.91836734693877553</v>
      </c>
      <c r="BK99" s="21">
        <f t="shared" si="259"/>
        <v>0.6559766763848397</v>
      </c>
      <c r="BL99" s="21">
        <f t="shared" si="259"/>
        <v>0.46855476884631381</v>
      </c>
      <c r="BM99" s="21">
        <f t="shared" si="259"/>
        <v>0.33468197774736719</v>
      </c>
      <c r="BN99" s="21">
        <f t="shared" si="259"/>
        <v>0.23905855553383371</v>
      </c>
      <c r="BO99" s="21">
        <f t="shared" si="259"/>
        <v>0.17075611109559558</v>
      </c>
      <c r="BP99" s="21">
        <f t="shared" si="259"/>
        <v>0.12196865078256841</v>
      </c>
      <c r="BQ99" s="21">
        <f t="shared" si="259"/>
        <v>8.7120464844691436E-2</v>
      </c>
      <c r="BR99" s="21">
        <f t="shared" si="259"/>
        <v>6.2228903460493812E-2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1.2857142857142856</v>
      </c>
      <c r="F100" s="21">
        <f>10*F98</f>
        <v>2.2040816326530615</v>
      </c>
      <c r="G100" s="21">
        <f>10*G98</f>
        <v>2.8600583090379006</v>
      </c>
      <c r="H100" s="21">
        <f t="shared" ref="H100:N100" si="260">10*H98</f>
        <v>3.3286130778842145</v>
      </c>
      <c r="I100" s="21">
        <f t="shared" si="260"/>
        <v>3.6632950556315818</v>
      </c>
      <c r="J100" s="21">
        <f t="shared" si="260"/>
        <v>3.9023536111654158</v>
      </c>
      <c r="K100" s="21">
        <f t="shared" si="260"/>
        <v>4.0731097222610106</v>
      </c>
      <c r="L100" s="21">
        <f t="shared" si="260"/>
        <v>4.1950783730435797</v>
      </c>
      <c r="M100" s="21">
        <f t="shared" si="260"/>
        <v>4.2821988378882709</v>
      </c>
      <c r="N100" s="21">
        <f t="shared" si="260"/>
        <v>4.3444277413487651</v>
      </c>
      <c r="P100" s="163"/>
      <c r="Q100" s="163"/>
      <c r="R100" s="20" t="s">
        <v>58</v>
      </c>
      <c r="S100" s="21">
        <f>10*S98</f>
        <v>1.2857142857142856</v>
      </c>
      <c r="T100" s="21">
        <f>10*T98</f>
        <v>2.2040816326530615</v>
      </c>
      <c r="U100" s="21">
        <f>10*U98</f>
        <v>2.8600583090379006</v>
      </c>
      <c r="V100" s="21">
        <f t="shared" ref="V100:AB100" si="261">10*V98</f>
        <v>3.3286130778842145</v>
      </c>
      <c r="W100" s="21">
        <f t="shared" si="261"/>
        <v>3.6632950556315818</v>
      </c>
      <c r="X100" s="21">
        <f t="shared" si="261"/>
        <v>3.9023536111654158</v>
      </c>
      <c r="Y100" s="21">
        <f t="shared" si="261"/>
        <v>4.0731097222610106</v>
      </c>
      <c r="Z100" s="21">
        <f t="shared" si="261"/>
        <v>4.1950783730435797</v>
      </c>
      <c r="AA100" s="21">
        <f t="shared" si="261"/>
        <v>4.2821988378882709</v>
      </c>
      <c r="AB100" s="21">
        <f t="shared" si="261"/>
        <v>4.3444277413487651</v>
      </c>
      <c r="AD100" s="163"/>
      <c r="AE100" s="163"/>
      <c r="AF100" s="20" t="s">
        <v>58</v>
      </c>
      <c r="AG100" s="21">
        <f>10*AG98</f>
        <v>1.2857142857142856</v>
      </c>
      <c r="AH100" s="21">
        <f>10*AH98</f>
        <v>2.2040816326530615</v>
      </c>
      <c r="AI100" s="21">
        <f>10*AI98</f>
        <v>2.8600583090379006</v>
      </c>
      <c r="AJ100" s="21">
        <f t="shared" ref="AJ100:AP100" si="262">10*AJ98</f>
        <v>3.3286130778842145</v>
      </c>
      <c r="AK100" s="21">
        <f t="shared" si="262"/>
        <v>3.6632950556315818</v>
      </c>
      <c r="AL100" s="21">
        <f t="shared" si="262"/>
        <v>3.9023536111654158</v>
      </c>
      <c r="AM100" s="21">
        <f t="shared" si="262"/>
        <v>4.0731097222610106</v>
      </c>
      <c r="AN100" s="21">
        <f t="shared" si="262"/>
        <v>4.1950783730435797</v>
      </c>
      <c r="AO100" s="21">
        <f t="shared" si="262"/>
        <v>4.2821988378882709</v>
      </c>
      <c r="AP100" s="21">
        <f t="shared" si="262"/>
        <v>4.3444277413487651</v>
      </c>
      <c r="AR100" s="163"/>
      <c r="AS100" s="163"/>
      <c r="AT100" s="20" t="s">
        <v>58</v>
      </c>
      <c r="AU100" s="21">
        <f>10*AU98</f>
        <v>1.2857142857142856</v>
      </c>
      <c r="AV100" s="21">
        <f>10*AV98</f>
        <v>2.2040816326530615</v>
      </c>
      <c r="AW100" s="21">
        <f>10*AW98</f>
        <v>2.8600583090379006</v>
      </c>
      <c r="AX100" s="21">
        <f t="shared" ref="AX100:BD100" si="263">10*AX98</f>
        <v>3.3286130778842145</v>
      </c>
      <c r="AY100" s="21">
        <f t="shared" si="263"/>
        <v>3.6632950556315818</v>
      </c>
      <c r="AZ100" s="21">
        <f t="shared" si="263"/>
        <v>3.9023536111654158</v>
      </c>
      <c r="BA100" s="21">
        <f t="shared" si="263"/>
        <v>4.0731097222610106</v>
      </c>
      <c r="BB100" s="21">
        <f t="shared" si="263"/>
        <v>4.1950783730435797</v>
      </c>
      <c r="BC100" s="21">
        <f t="shared" si="263"/>
        <v>4.2821988378882709</v>
      </c>
      <c r="BD100" s="21">
        <f t="shared" si="263"/>
        <v>4.3444277413487651</v>
      </c>
      <c r="BF100" s="163"/>
      <c r="BG100" s="163"/>
      <c r="BH100" s="20" t="s">
        <v>58</v>
      </c>
      <c r="BI100" s="21">
        <f>10*BI98</f>
        <v>1.2857142857142856</v>
      </c>
      <c r="BJ100" s="21">
        <f>10*BJ98</f>
        <v>2.2040816326530615</v>
      </c>
      <c r="BK100" s="21">
        <f>10*BK98</f>
        <v>2.8600583090379006</v>
      </c>
      <c r="BL100" s="21">
        <f t="shared" ref="BL100:BR100" si="264">10*BL98</f>
        <v>3.3286130778842145</v>
      </c>
      <c r="BM100" s="21">
        <f t="shared" si="264"/>
        <v>3.6632950556315818</v>
      </c>
      <c r="BN100" s="21">
        <f t="shared" si="264"/>
        <v>3.9023536111654158</v>
      </c>
      <c r="BO100" s="21">
        <f t="shared" si="264"/>
        <v>4.0731097222610106</v>
      </c>
      <c r="BP100" s="21">
        <f t="shared" si="264"/>
        <v>4.1950783730435797</v>
      </c>
      <c r="BQ100" s="21">
        <f t="shared" si="264"/>
        <v>4.2821988378882709</v>
      </c>
      <c r="BR100" s="21">
        <f t="shared" si="264"/>
        <v>4.3444277413487651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0.18</v>
      </c>
      <c r="F101" s="17">
        <f t="shared" ref="F101:N101" si="265">F96*F$16/$E$4</f>
        <v>0.18</v>
      </c>
      <c r="G101" s="17">
        <f t="shared" si="265"/>
        <v>0.18000000000000005</v>
      </c>
      <c r="H101" s="17">
        <f t="shared" si="265"/>
        <v>0.17999999999999994</v>
      </c>
      <c r="I101" s="17">
        <f t="shared" si="265"/>
        <v>0.18</v>
      </c>
      <c r="J101" s="17">
        <f t="shared" si="265"/>
        <v>0.18</v>
      </c>
      <c r="K101" s="17">
        <f t="shared" si="265"/>
        <v>0.18000000000000008</v>
      </c>
      <c r="L101" s="17">
        <f t="shared" si="265"/>
        <v>0.18000000000000033</v>
      </c>
      <c r="M101" s="17">
        <f t="shared" si="265"/>
        <v>0.17999999999999972</v>
      </c>
      <c r="N101" s="17">
        <f t="shared" si="265"/>
        <v>0.17999999999999952</v>
      </c>
      <c r="P101" s="163"/>
      <c r="Q101" s="171" t="s">
        <v>45</v>
      </c>
      <c r="R101" s="16" t="s">
        <v>55</v>
      </c>
      <c r="S101" s="17">
        <f>S96*S$16/$E$4</f>
        <v>0.18</v>
      </c>
      <c r="T101" s="17">
        <f t="shared" ref="T101:AB101" si="266">T96*T$16/$E$4</f>
        <v>0.18</v>
      </c>
      <c r="U101" s="17">
        <f t="shared" si="266"/>
        <v>0.18000000000000005</v>
      </c>
      <c r="V101" s="17">
        <f t="shared" si="266"/>
        <v>0.17999999999999994</v>
      </c>
      <c r="W101" s="17">
        <f t="shared" si="266"/>
        <v>0.18</v>
      </c>
      <c r="X101" s="17">
        <f t="shared" si="266"/>
        <v>0.18</v>
      </c>
      <c r="Y101" s="17">
        <f t="shared" si="266"/>
        <v>0.18000000000000008</v>
      </c>
      <c r="Z101" s="17">
        <f t="shared" si="266"/>
        <v>0.18000000000000033</v>
      </c>
      <c r="AA101" s="17">
        <f t="shared" si="266"/>
        <v>0.17999999999999972</v>
      </c>
      <c r="AB101" s="17">
        <f t="shared" si="266"/>
        <v>0.17999999999999952</v>
      </c>
      <c r="AD101" s="163"/>
      <c r="AE101" s="171" t="s">
        <v>45</v>
      </c>
      <c r="AF101" s="16" t="s">
        <v>55</v>
      </c>
      <c r="AG101" s="17">
        <f>AG96*AG$16/$E$4</f>
        <v>0.18</v>
      </c>
      <c r="AH101" s="17">
        <f t="shared" ref="AH101:AP101" si="267">AH96*AH$16/$E$4</f>
        <v>0.18</v>
      </c>
      <c r="AI101" s="17">
        <f t="shared" si="267"/>
        <v>0.18000000000000005</v>
      </c>
      <c r="AJ101" s="17">
        <f t="shared" si="267"/>
        <v>0.17999999999999994</v>
      </c>
      <c r="AK101" s="17">
        <f t="shared" si="267"/>
        <v>0.18</v>
      </c>
      <c r="AL101" s="17">
        <f t="shared" si="267"/>
        <v>0.18</v>
      </c>
      <c r="AM101" s="17">
        <f t="shared" si="267"/>
        <v>0.18000000000000008</v>
      </c>
      <c r="AN101" s="17">
        <f t="shared" si="267"/>
        <v>0.18000000000000033</v>
      </c>
      <c r="AO101" s="17">
        <f t="shared" si="267"/>
        <v>0.17999999999999972</v>
      </c>
      <c r="AP101" s="17">
        <f t="shared" si="267"/>
        <v>0.17999999999999952</v>
      </c>
      <c r="AR101" s="163"/>
      <c r="AS101" s="171" t="s">
        <v>45</v>
      </c>
      <c r="AT101" s="16" t="s">
        <v>55</v>
      </c>
      <c r="AU101" s="17">
        <f>AU96*AU$16/$E$4</f>
        <v>0.18</v>
      </c>
      <c r="AV101" s="17">
        <f t="shared" ref="AV101:BD101" si="268">AV96*AV$16/$E$4</f>
        <v>0.18</v>
      </c>
      <c r="AW101" s="17">
        <f t="shared" si="268"/>
        <v>0.18000000000000005</v>
      </c>
      <c r="AX101" s="17">
        <f t="shared" si="268"/>
        <v>0.17999999999999994</v>
      </c>
      <c r="AY101" s="17">
        <f t="shared" si="268"/>
        <v>0.18</v>
      </c>
      <c r="AZ101" s="17">
        <f t="shared" si="268"/>
        <v>0.18</v>
      </c>
      <c r="BA101" s="17">
        <f t="shared" si="268"/>
        <v>0.18000000000000008</v>
      </c>
      <c r="BB101" s="17">
        <f t="shared" si="268"/>
        <v>0.18000000000000033</v>
      </c>
      <c r="BC101" s="17">
        <f t="shared" si="268"/>
        <v>0.17999999999999972</v>
      </c>
      <c r="BD101" s="17">
        <f t="shared" si="268"/>
        <v>0.17999999999999952</v>
      </c>
      <c r="BF101" s="163"/>
      <c r="BG101" s="171" t="s">
        <v>45</v>
      </c>
      <c r="BH101" s="16" t="s">
        <v>55</v>
      </c>
      <c r="BI101" s="17">
        <f>BI96*BI$16/$E$4</f>
        <v>0.18</v>
      </c>
      <c r="BJ101" s="17">
        <f t="shared" ref="BJ101:BR101" si="269">BJ96*BJ$16/$E$4</f>
        <v>0.18</v>
      </c>
      <c r="BK101" s="17">
        <f t="shared" si="269"/>
        <v>0.18000000000000005</v>
      </c>
      <c r="BL101" s="17">
        <f t="shared" si="269"/>
        <v>0.17999999999999994</v>
      </c>
      <c r="BM101" s="17">
        <f t="shared" si="269"/>
        <v>0.18</v>
      </c>
      <c r="BN101" s="17">
        <f t="shared" si="269"/>
        <v>0.18</v>
      </c>
      <c r="BO101" s="17">
        <f t="shared" si="269"/>
        <v>0.18000000000000008</v>
      </c>
      <c r="BP101" s="17">
        <f t="shared" si="269"/>
        <v>0.18000000000000033</v>
      </c>
      <c r="BQ101" s="17">
        <f t="shared" si="269"/>
        <v>0.17999999999999972</v>
      </c>
      <c r="BR101" s="17">
        <f t="shared" si="269"/>
        <v>0.17999999999999952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270">E99*E$16</f>
        <v>179999.99999999997</v>
      </c>
      <c r="F102" s="22">
        <f t="shared" si="270"/>
        <v>180000</v>
      </c>
      <c r="G102" s="22">
        <f t="shared" si="270"/>
        <v>180000</v>
      </c>
      <c r="H102" s="22">
        <f t="shared" si="270"/>
        <v>179999.99999999991</v>
      </c>
      <c r="I102" s="22">
        <f t="shared" si="270"/>
        <v>180000</v>
      </c>
      <c r="J102" s="22">
        <f t="shared" si="270"/>
        <v>180000</v>
      </c>
      <c r="K102" s="22">
        <f t="shared" si="270"/>
        <v>180000.00000000009</v>
      </c>
      <c r="L102" s="22">
        <f t="shared" si="270"/>
        <v>180000.00000000032</v>
      </c>
      <c r="M102" s="22">
        <f t="shared" si="270"/>
        <v>179999.99999999971</v>
      </c>
      <c r="N102" s="22">
        <f t="shared" si="270"/>
        <v>179999.99999999951</v>
      </c>
      <c r="P102" s="163"/>
      <c r="Q102" s="163"/>
      <c r="R102" s="20" t="s">
        <v>57</v>
      </c>
      <c r="S102" s="22">
        <f t="shared" ref="S102:AB102" si="271">S99*S$16</f>
        <v>179999.99999999997</v>
      </c>
      <c r="T102" s="22">
        <f t="shared" si="271"/>
        <v>180000</v>
      </c>
      <c r="U102" s="22">
        <f t="shared" si="271"/>
        <v>180000</v>
      </c>
      <c r="V102" s="22">
        <f t="shared" si="271"/>
        <v>179999.99999999991</v>
      </c>
      <c r="W102" s="22">
        <f t="shared" si="271"/>
        <v>180000</v>
      </c>
      <c r="X102" s="22">
        <f t="shared" si="271"/>
        <v>180000</v>
      </c>
      <c r="Y102" s="22">
        <f t="shared" si="271"/>
        <v>180000.00000000009</v>
      </c>
      <c r="Z102" s="22">
        <f t="shared" si="271"/>
        <v>180000.00000000032</v>
      </c>
      <c r="AA102" s="22">
        <f t="shared" si="271"/>
        <v>179999.99999999971</v>
      </c>
      <c r="AB102" s="22">
        <f t="shared" si="271"/>
        <v>179999.99999999951</v>
      </c>
      <c r="AD102" s="163"/>
      <c r="AE102" s="163"/>
      <c r="AF102" s="20" t="s">
        <v>57</v>
      </c>
      <c r="AG102" s="22">
        <f t="shared" ref="AG102:AP102" si="272">AG99*AG$16</f>
        <v>179999.99999999997</v>
      </c>
      <c r="AH102" s="22">
        <f t="shared" si="272"/>
        <v>180000</v>
      </c>
      <c r="AI102" s="22">
        <f t="shared" si="272"/>
        <v>180000</v>
      </c>
      <c r="AJ102" s="22">
        <f t="shared" si="272"/>
        <v>179999.99999999991</v>
      </c>
      <c r="AK102" s="22">
        <f t="shared" si="272"/>
        <v>180000</v>
      </c>
      <c r="AL102" s="22">
        <f t="shared" si="272"/>
        <v>180000</v>
      </c>
      <c r="AM102" s="22">
        <f t="shared" si="272"/>
        <v>180000.00000000009</v>
      </c>
      <c r="AN102" s="22">
        <f t="shared" si="272"/>
        <v>180000.00000000032</v>
      </c>
      <c r="AO102" s="22">
        <f t="shared" si="272"/>
        <v>179999.99999999971</v>
      </c>
      <c r="AP102" s="22">
        <f t="shared" si="272"/>
        <v>179999.99999999951</v>
      </c>
      <c r="AR102" s="163"/>
      <c r="AS102" s="163"/>
      <c r="AT102" s="20" t="s">
        <v>57</v>
      </c>
      <c r="AU102" s="22">
        <f t="shared" ref="AU102:BD102" si="273">AU99*AU$16</f>
        <v>179999.99999999997</v>
      </c>
      <c r="AV102" s="22">
        <f t="shared" si="273"/>
        <v>180000</v>
      </c>
      <c r="AW102" s="22">
        <f t="shared" si="273"/>
        <v>180000</v>
      </c>
      <c r="AX102" s="22">
        <f t="shared" si="273"/>
        <v>179999.99999999991</v>
      </c>
      <c r="AY102" s="22">
        <f t="shared" si="273"/>
        <v>180000</v>
      </c>
      <c r="AZ102" s="22">
        <f t="shared" si="273"/>
        <v>180000</v>
      </c>
      <c r="BA102" s="22">
        <f t="shared" si="273"/>
        <v>180000.00000000009</v>
      </c>
      <c r="BB102" s="22">
        <f t="shared" si="273"/>
        <v>180000.00000000032</v>
      </c>
      <c r="BC102" s="22">
        <f t="shared" si="273"/>
        <v>179999.99999999971</v>
      </c>
      <c r="BD102" s="22">
        <f t="shared" si="273"/>
        <v>179999.99999999951</v>
      </c>
      <c r="BF102" s="163"/>
      <c r="BG102" s="163"/>
      <c r="BH102" s="20" t="s">
        <v>57</v>
      </c>
      <c r="BI102" s="22">
        <f t="shared" ref="BI102:BR102" si="274">BI99*BI$16</f>
        <v>179999.99999999997</v>
      </c>
      <c r="BJ102" s="22">
        <f t="shared" si="274"/>
        <v>180000</v>
      </c>
      <c r="BK102" s="22">
        <f t="shared" si="274"/>
        <v>180000</v>
      </c>
      <c r="BL102" s="22">
        <f t="shared" si="274"/>
        <v>179999.99999999991</v>
      </c>
      <c r="BM102" s="22">
        <f t="shared" si="274"/>
        <v>180000</v>
      </c>
      <c r="BN102" s="22">
        <f t="shared" si="274"/>
        <v>180000</v>
      </c>
      <c r="BO102" s="22">
        <f t="shared" si="274"/>
        <v>180000.00000000009</v>
      </c>
      <c r="BP102" s="22">
        <f t="shared" si="274"/>
        <v>180000.00000000032</v>
      </c>
      <c r="BQ102" s="22">
        <f t="shared" si="274"/>
        <v>179999.99999999971</v>
      </c>
      <c r="BR102" s="22">
        <f t="shared" si="274"/>
        <v>179999.99999999951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179999.99999999997</v>
      </c>
      <c r="F103" s="22">
        <f>E103+F102</f>
        <v>360000</v>
      </c>
      <c r="G103" s="22">
        <f t="shared" ref="G103:N103" si="275">F103+G102</f>
        <v>540000</v>
      </c>
      <c r="H103" s="22">
        <f t="shared" si="275"/>
        <v>719999.99999999988</v>
      </c>
      <c r="I103" s="22">
        <f t="shared" si="275"/>
        <v>899999.99999999988</v>
      </c>
      <c r="J103" s="22">
        <f t="shared" si="275"/>
        <v>1080000</v>
      </c>
      <c r="K103" s="22">
        <f t="shared" si="275"/>
        <v>1260000</v>
      </c>
      <c r="L103" s="22">
        <f t="shared" si="275"/>
        <v>1440000.0000000002</v>
      </c>
      <c r="M103" s="22">
        <f t="shared" si="275"/>
        <v>1620000</v>
      </c>
      <c r="N103" s="22">
        <f t="shared" si="275"/>
        <v>1799999.9999999995</v>
      </c>
      <c r="P103" s="163"/>
      <c r="Q103" s="163"/>
      <c r="R103" s="20" t="s">
        <v>58</v>
      </c>
      <c r="S103" s="22">
        <f>S102</f>
        <v>179999.99999999997</v>
      </c>
      <c r="T103" s="22">
        <f>S103+T102</f>
        <v>360000</v>
      </c>
      <c r="U103" s="22">
        <f t="shared" ref="U103:AB103" si="276">T103+U102</f>
        <v>540000</v>
      </c>
      <c r="V103" s="22">
        <f t="shared" si="276"/>
        <v>719999.99999999988</v>
      </c>
      <c r="W103" s="22">
        <f t="shared" si="276"/>
        <v>899999.99999999988</v>
      </c>
      <c r="X103" s="22">
        <f t="shared" si="276"/>
        <v>1080000</v>
      </c>
      <c r="Y103" s="22">
        <f t="shared" si="276"/>
        <v>1260000</v>
      </c>
      <c r="Z103" s="22">
        <f t="shared" si="276"/>
        <v>1440000.0000000002</v>
      </c>
      <c r="AA103" s="22">
        <f t="shared" si="276"/>
        <v>1620000</v>
      </c>
      <c r="AB103" s="22">
        <f t="shared" si="276"/>
        <v>1799999.9999999995</v>
      </c>
      <c r="AD103" s="163"/>
      <c r="AE103" s="163"/>
      <c r="AF103" s="20" t="s">
        <v>58</v>
      </c>
      <c r="AG103" s="22">
        <f>AG102</f>
        <v>179999.99999999997</v>
      </c>
      <c r="AH103" s="22">
        <f>AG103+AH102</f>
        <v>360000</v>
      </c>
      <c r="AI103" s="22">
        <f t="shared" ref="AI103:AP103" si="277">AH103+AI102</f>
        <v>540000</v>
      </c>
      <c r="AJ103" s="22">
        <f t="shared" si="277"/>
        <v>719999.99999999988</v>
      </c>
      <c r="AK103" s="22">
        <f t="shared" si="277"/>
        <v>899999.99999999988</v>
      </c>
      <c r="AL103" s="22">
        <f t="shared" si="277"/>
        <v>1080000</v>
      </c>
      <c r="AM103" s="22">
        <f t="shared" si="277"/>
        <v>1260000</v>
      </c>
      <c r="AN103" s="22">
        <f t="shared" si="277"/>
        <v>1440000.0000000002</v>
      </c>
      <c r="AO103" s="22">
        <f t="shared" si="277"/>
        <v>1620000</v>
      </c>
      <c r="AP103" s="22">
        <f t="shared" si="277"/>
        <v>1799999.9999999995</v>
      </c>
      <c r="AR103" s="163"/>
      <c r="AS103" s="163"/>
      <c r="AT103" s="20" t="s">
        <v>58</v>
      </c>
      <c r="AU103" s="22">
        <f>AU102</f>
        <v>179999.99999999997</v>
      </c>
      <c r="AV103" s="22">
        <f>AU103+AV102</f>
        <v>360000</v>
      </c>
      <c r="AW103" s="22">
        <f t="shared" ref="AW103:BD103" si="278">AV103+AW102</f>
        <v>540000</v>
      </c>
      <c r="AX103" s="22">
        <f t="shared" si="278"/>
        <v>719999.99999999988</v>
      </c>
      <c r="AY103" s="22">
        <f t="shared" si="278"/>
        <v>899999.99999999988</v>
      </c>
      <c r="AZ103" s="22">
        <f t="shared" si="278"/>
        <v>1080000</v>
      </c>
      <c r="BA103" s="22">
        <f t="shared" si="278"/>
        <v>1260000</v>
      </c>
      <c r="BB103" s="22">
        <f t="shared" si="278"/>
        <v>1440000.0000000002</v>
      </c>
      <c r="BC103" s="22">
        <f t="shared" si="278"/>
        <v>1620000</v>
      </c>
      <c r="BD103" s="22">
        <f t="shared" si="278"/>
        <v>1799999.9999999995</v>
      </c>
      <c r="BF103" s="163"/>
      <c r="BG103" s="163"/>
      <c r="BH103" s="20" t="s">
        <v>58</v>
      </c>
      <c r="BI103" s="22">
        <f>BI102</f>
        <v>179999.99999999997</v>
      </c>
      <c r="BJ103" s="22">
        <f>BI103+BJ102</f>
        <v>360000</v>
      </c>
      <c r="BK103" s="22">
        <f t="shared" ref="BK103:BR103" si="279">BJ103+BK102</f>
        <v>540000</v>
      </c>
      <c r="BL103" s="22">
        <f t="shared" si="279"/>
        <v>719999.99999999988</v>
      </c>
      <c r="BM103" s="22">
        <f t="shared" si="279"/>
        <v>899999.99999999988</v>
      </c>
      <c r="BN103" s="22">
        <f t="shared" si="279"/>
        <v>1080000</v>
      </c>
      <c r="BO103" s="22">
        <f t="shared" si="279"/>
        <v>1260000</v>
      </c>
      <c r="BP103" s="22">
        <f t="shared" si="279"/>
        <v>1440000.0000000002</v>
      </c>
      <c r="BQ103" s="22">
        <f t="shared" si="279"/>
        <v>1620000</v>
      </c>
      <c r="BR103" s="22">
        <f t="shared" si="279"/>
        <v>1799999.9999999995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0.18</v>
      </c>
      <c r="F104" s="17">
        <f>F98*F$16/$E$4-E104</f>
        <v>0.252</v>
      </c>
      <c r="G104" s="17">
        <f>G98*G$16/$E$4-F104-E104</f>
        <v>0.35279999999999984</v>
      </c>
      <c r="H104" s="17">
        <f>H98*H$16/$E$4-G104-F104-E104</f>
        <v>0.49392000000000008</v>
      </c>
      <c r="I104" s="17">
        <f>I98*I$16/$E$4-H104-G104-F104-E104</f>
        <v>0.6914880000000001</v>
      </c>
      <c r="J104" s="17">
        <f>J98*J$16/$E$4-I104-H104-G104-F104-E104</f>
        <v>0.96808320000000014</v>
      </c>
      <c r="K104" s="17">
        <f>K98*K$16/$E$4-J104-I104-H104-G104-F104-E104</f>
        <v>1.3553164799999999</v>
      </c>
      <c r="L104" s="17">
        <f>L98*L$16/$E$4-K104-J104-I104-H104-G104-F104-E104</f>
        <v>1.8974430720000004</v>
      </c>
      <c r="M104" s="17">
        <f>M98*M$16/$E$4-L104-K104-J104-I104-H104-G104-F104-E104</f>
        <v>2.6564203007999985</v>
      </c>
      <c r="N104" s="17">
        <f>N98*N$16/$E$4-M104-L104-K104-J104-I104-H104-G104-F104-E104</f>
        <v>3.7189884211200037</v>
      </c>
      <c r="P104" s="163"/>
      <c r="Q104" s="171" t="s">
        <v>44</v>
      </c>
      <c r="R104" s="16" t="s">
        <v>55</v>
      </c>
      <c r="S104" s="17">
        <f>S98*S$16/$E$4</f>
        <v>0.18</v>
      </c>
      <c r="T104" s="17">
        <f>T98*T$16/$E$4-S104</f>
        <v>0.252</v>
      </c>
      <c r="U104" s="17">
        <f>U98*U$16/$E$4-T104-S104</f>
        <v>0.35279999999999984</v>
      </c>
      <c r="V104" s="17">
        <f>V98*V$16/$E$4-U104-T104-S104</f>
        <v>0.49392000000000008</v>
      </c>
      <c r="W104" s="17">
        <f>W98*W$16/$E$4-V104-U104-T104-S104</f>
        <v>0.6914880000000001</v>
      </c>
      <c r="X104" s="17">
        <f>X98*X$16/$E$4-W104-V104-U104-T104-S104</f>
        <v>0.96808320000000014</v>
      </c>
      <c r="Y104" s="17">
        <f>Y98*Y$16/$E$4-X104-W104-V104-U104-T104-S104</f>
        <v>1.3553164799999999</v>
      </c>
      <c r="Z104" s="17">
        <f>Z98*Z$16/$E$4-Y104-X104-W104-V104-U104-T104-S104</f>
        <v>1.8974430720000004</v>
      </c>
      <c r="AA104" s="17">
        <f>AA98*AA$16/$E$4-Z104-Y104-X104-W104-V104-U104-T104-S104</f>
        <v>2.6564203007999985</v>
      </c>
      <c r="AB104" s="17">
        <f>AB98*AB$16/$E$4-AA104-Z104-Y104-X104-W104-V104-U104-T104-S104</f>
        <v>3.7189884211200037</v>
      </c>
      <c r="AD104" s="163"/>
      <c r="AE104" s="171" t="s">
        <v>44</v>
      </c>
      <c r="AF104" s="16" t="s">
        <v>55</v>
      </c>
      <c r="AG104" s="17">
        <f>AG98*AG$16/$E$4</f>
        <v>0.18</v>
      </c>
      <c r="AH104" s="17">
        <f>AH98*AH$16/$E$4-AG104</f>
        <v>0.252</v>
      </c>
      <c r="AI104" s="17">
        <f>AI98*AI$16/$E$4-AH104-AG104</f>
        <v>0.35279999999999984</v>
      </c>
      <c r="AJ104" s="17">
        <f>AJ98*AJ$16/$E$4-AI104-AH104-AG104</f>
        <v>0.49392000000000008</v>
      </c>
      <c r="AK104" s="17">
        <f>AK98*AK$16/$E$4-AJ104-AI104-AH104-AG104</f>
        <v>0.6914880000000001</v>
      </c>
      <c r="AL104" s="17">
        <f>AL98*AL$16/$E$4-AK104-AJ104-AI104-AH104-AG104</f>
        <v>0.96808320000000014</v>
      </c>
      <c r="AM104" s="17">
        <f>AM98*AM$16/$E$4-AL104-AK104-AJ104-AI104-AH104-AG104</f>
        <v>1.3553164799999999</v>
      </c>
      <c r="AN104" s="17">
        <f>AN98*AN$16/$E$4-AM104-AL104-AK104-AJ104-AI104-AH104-AG104</f>
        <v>1.8974430720000004</v>
      </c>
      <c r="AO104" s="17">
        <f>AO98*AO$16/$E$4-AN104-AM104-AL104-AK104-AJ104-AI104-AH104-AG104</f>
        <v>2.6564203007999985</v>
      </c>
      <c r="AP104" s="17">
        <f>AP98*AP$16/$E$4-AO104-AN104-AM104-AL104-AK104-AJ104-AI104-AH104-AG104</f>
        <v>3.7189884211200037</v>
      </c>
      <c r="AR104" s="163"/>
      <c r="AS104" s="171" t="s">
        <v>44</v>
      </c>
      <c r="AT104" s="16" t="s">
        <v>55</v>
      </c>
      <c r="AU104" s="17">
        <f>AU98*AU$16/$E$4</f>
        <v>0.18</v>
      </c>
      <c r="AV104" s="17">
        <f>AV98*AV$16/$E$4-AU104</f>
        <v>0.252</v>
      </c>
      <c r="AW104" s="17">
        <f>AW98*AW$16/$E$4-AV104-AU104</f>
        <v>0.35279999999999984</v>
      </c>
      <c r="AX104" s="17">
        <f>AX98*AX$16/$E$4-AW104-AV104-AU104</f>
        <v>0.49392000000000008</v>
      </c>
      <c r="AY104" s="17">
        <f>AY98*AY$16/$E$4-AX104-AW104-AV104-AU104</f>
        <v>0.6914880000000001</v>
      </c>
      <c r="AZ104" s="17">
        <f>AZ98*AZ$16/$E$4-AY104-AX104-AW104-AV104-AU104</f>
        <v>0.96808320000000014</v>
      </c>
      <c r="BA104" s="17">
        <f>BA98*BA$16/$E$4-AZ104-AY104-AX104-AW104-AV104-AU104</f>
        <v>1.3553164799999999</v>
      </c>
      <c r="BB104" s="17">
        <f>BB98*BB$16/$E$4-BA104-AZ104-AY104-AX104-AW104-AV104-AU104</f>
        <v>1.8974430720000004</v>
      </c>
      <c r="BC104" s="17">
        <f>BC98*BC$16/$E$4-BB104-BA104-AZ104-AY104-AX104-AW104-AV104-AU104</f>
        <v>2.6564203007999985</v>
      </c>
      <c r="BD104" s="17">
        <f>BD98*BD$16/$E$4-BC104-BB104-BA104-AZ104-AY104-AX104-AW104-AV104-AU104</f>
        <v>3.7189884211200037</v>
      </c>
      <c r="BF104" s="163"/>
      <c r="BG104" s="171" t="s">
        <v>44</v>
      </c>
      <c r="BH104" s="16" t="s">
        <v>55</v>
      </c>
      <c r="BI104" s="17">
        <f>BI98*BI$16/$E$4</f>
        <v>0.18</v>
      </c>
      <c r="BJ104" s="17">
        <f>BJ98*BJ$16/$E$4-BI104</f>
        <v>0.252</v>
      </c>
      <c r="BK104" s="17">
        <f>BK98*BK$16/$E$4-BJ104-BI104</f>
        <v>0.35279999999999984</v>
      </c>
      <c r="BL104" s="17">
        <f>BL98*BL$16/$E$4-BK104-BJ104-BI104</f>
        <v>0.49392000000000008</v>
      </c>
      <c r="BM104" s="17">
        <f>BM98*BM$16/$E$4-BL104-BK104-BJ104-BI104</f>
        <v>0.6914880000000001</v>
      </c>
      <c r="BN104" s="17">
        <f>BN98*BN$16/$E$4-BM104-BL104-BK104-BJ104-BI104</f>
        <v>0.96808320000000014</v>
      </c>
      <c r="BO104" s="17">
        <f>BO98*BO$16/$E$4-BN104-BM104-BL104-BK104-BJ104-BI104</f>
        <v>1.3553164799999999</v>
      </c>
      <c r="BP104" s="17">
        <f>BP98*BP$16/$E$4-BO104-BN104-BM104-BL104-BK104-BJ104-BI104</f>
        <v>1.8974430720000004</v>
      </c>
      <c r="BQ104" s="17">
        <f>BQ98*BQ$16/$E$4-BP104-BO104-BN104-BM104-BL104-BK104-BJ104-BI104</f>
        <v>2.6564203007999985</v>
      </c>
      <c r="BR104" s="17">
        <f>BR98*BR$16/$E$4-BQ104-BP104-BO104-BN104-BM104-BL104-BK104-BJ104-BI104</f>
        <v>3.7189884211200037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0.39404159999999999</v>
      </c>
      <c r="J105" s="18"/>
      <c r="K105" s="18"/>
      <c r="L105" s="18"/>
      <c r="M105" s="18"/>
      <c r="N105" s="18">
        <f>SUM(E104:N104)/10</f>
        <v>1.2566459473920004</v>
      </c>
      <c r="P105" s="163"/>
      <c r="Q105" s="165"/>
      <c r="R105" s="16" t="s">
        <v>56</v>
      </c>
      <c r="S105" s="18"/>
      <c r="T105" s="18"/>
      <c r="U105" s="18"/>
      <c r="V105" s="18"/>
      <c r="W105" s="18">
        <f>SUM(S104:W104)/5</f>
        <v>0.39404159999999999</v>
      </c>
      <c r="X105" s="18"/>
      <c r="Y105" s="18"/>
      <c r="Z105" s="18"/>
      <c r="AA105" s="18"/>
      <c r="AB105" s="18">
        <f>SUM(S104:AB104)/10</f>
        <v>1.2566459473920004</v>
      </c>
      <c r="AD105" s="163"/>
      <c r="AE105" s="165"/>
      <c r="AF105" s="16" t="s">
        <v>56</v>
      </c>
      <c r="AG105" s="18"/>
      <c r="AH105" s="18"/>
      <c r="AI105" s="18"/>
      <c r="AJ105" s="18"/>
      <c r="AK105" s="18">
        <f>SUM(AG104:AK104)/5</f>
        <v>0.39404159999999999</v>
      </c>
      <c r="AL105" s="18"/>
      <c r="AM105" s="18"/>
      <c r="AN105" s="18"/>
      <c r="AO105" s="18"/>
      <c r="AP105" s="18">
        <f>SUM(AG104:AP104)/10</f>
        <v>1.2566459473920004</v>
      </c>
      <c r="AR105" s="163"/>
      <c r="AS105" s="165"/>
      <c r="AT105" s="16" t="s">
        <v>56</v>
      </c>
      <c r="AU105" s="18"/>
      <c r="AV105" s="18"/>
      <c r="AW105" s="18"/>
      <c r="AX105" s="18"/>
      <c r="AY105" s="18">
        <f>SUM(AU104:AY104)/5</f>
        <v>0.39404159999999999</v>
      </c>
      <c r="AZ105" s="18"/>
      <c r="BA105" s="18"/>
      <c r="BB105" s="18"/>
      <c r="BC105" s="18"/>
      <c r="BD105" s="18">
        <f>SUM(AU104:BD104)/10</f>
        <v>1.2566459473920004</v>
      </c>
      <c r="BF105" s="163"/>
      <c r="BG105" s="165"/>
      <c r="BH105" s="16" t="s">
        <v>56</v>
      </c>
      <c r="BI105" s="18"/>
      <c r="BJ105" s="18"/>
      <c r="BK105" s="18"/>
      <c r="BL105" s="18"/>
      <c r="BM105" s="18">
        <f>SUM(BI104:BM104)/5</f>
        <v>0.39404159999999999</v>
      </c>
      <c r="BN105" s="18"/>
      <c r="BO105" s="18"/>
      <c r="BP105" s="18"/>
      <c r="BQ105" s="18"/>
      <c r="BR105" s="18">
        <f>SUM(BI104:BR104)/10</f>
        <v>1.2566459473920004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179999.99999999997</v>
      </c>
      <c r="F106" s="23">
        <f>F108-E108</f>
        <v>252000.00000000009</v>
      </c>
      <c r="G106" s="23">
        <f t="shared" ref="G106:N106" si="280">G108-F108</f>
        <v>352799.99999999983</v>
      </c>
      <c r="H106" s="23">
        <f t="shared" si="280"/>
        <v>493919.99999999988</v>
      </c>
      <c r="I106" s="23">
        <f t="shared" si="280"/>
        <v>691488</v>
      </c>
      <c r="J106" s="23">
        <f t="shared" si="280"/>
        <v>968083.2</v>
      </c>
      <c r="K106" s="23">
        <f t="shared" si="280"/>
        <v>1355316.48</v>
      </c>
      <c r="L106" s="23">
        <f t="shared" si="280"/>
        <v>1897443.0720000006</v>
      </c>
      <c r="M106" s="23">
        <f t="shared" si="280"/>
        <v>2656420.3007999994</v>
      </c>
      <c r="N106" s="23">
        <f t="shared" si="280"/>
        <v>3718988.421120001</v>
      </c>
      <c r="P106" s="163"/>
      <c r="Q106" s="163"/>
      <c r="R106" s="20" t="s">
        <v>57</v>
      </c>
      <c r="S106" s="23">
        <f>S108</f>
        <v>179999.99999999997</v>
      </c>
      <c r="T106" s="23">
        <f>T108-S108</f>
        <v>252000.00000000009</v>
      </c>
      <c r="U106" s="23">
        <f t="shared" ref="U106:AB106" si="281">U108-T108</f>
        <v>352799.99999999983</v>
      </c>
      <c r="V106" s="23">
        <f t="shared" si="281"/>
        <v>493919.99999999988</v>
      </c>
      <c r="W106" s="23">
        <f t="shared" si="281"/>
        <v>691488</v>
      </c>
      <c r="X106" s="23">
        <f t="shared" si="281"/>
        <v>968083.2</v>
      </c>
      <c r="Y106" s="23">
        <f t="shared" si="281"/>
        <v>1355316.48</v>
      </c>
      <c r="Z106" s="23">
        <f t="shared" si="281"/>
        <v>1897443.0720000006</v>
      </c>
      <c r="AA106" s="23">
        <f t="shared" si="281"/>
        <v>2656420.3007999994</v>
      </c>
      <c r="AB106" s="23">
        <f t="shared" si="281"/>
        <v>3718988.421120001</v>
      </c>
      <c r="AD106" s="163"/>
      <c r="AE106" s="163"/>
      <c r="AF106" s="20" t="s">
        <v>57</v>
      </c>
      <c r="AG106" s="23">
        <f>AG108</f>
        <v>179999.99999999997</v>
      </c>
      <c r="AH106" s="23">
        <f>AH108-AG108</f>
        <v>252000.00000000009</v>
      </c>
      <c r="AI106" s="23">
        <f t="shared" ref="AI106:AP106" si="282">AI108-AH108</f>
        <v>352799.99999999983</v>
      </c>
      <c r="AJ106" s="23">
        <f t="shared" si="282"/>
        <v>493919.99999999988</v>
      </c>
      <c r="AK106" s="23">
        <f t="shared" si="282"/>
        <v>691488</v>
      </c>
      <c r="AL106" s="23">
        <f t="shared" si="282"/>
        <v>968083.2</v>
      </c>
      <c r="AM106" s="23">
        <f t="shared" si="282"/>
        <v>1355316.48</v>
      </c>
      <c r="AN106" s="23">
        <f t="shared" si="282"/>
        <v>1897443.0720000006</v>
      </c>
      <c r="AO106" s="23">
        <f t="shared" si="282"/>
        <v>2656420.3007999994</v>
      </c>
      <c r="AP106" s="23">
        <f t="shared" si="282"/>
        <v>3718988.421120001</v>
      </c>
      <c r="AR106" s="163"/>
      <c r="AS106" s="163"/>
      <c r="AT106" s="20" t="s">
        <v>57</v>
      </c>
      <c r="AU106" s="23">
        <f>AU108</f>
        <v>179999.99999999997</v>
      </c>
      <c r="AV106" s="23">
        <f>AV108-AU108</f>
        <v>252000.00000000009</v>
      </c>
      <c r="AW106" s="23">
        <f t="shared" ref="AW106:BD106" si="283">AW108-AV108</f>
        <v>352799.99999999983</v>
      </c>
      <c r="AX106" s="23">
        <f t="shared" si="283"/>
        <v>493919.99999999988</v>
      </c>
      <c r="AY106" s="23">
        <f t="shared" si="283"/>
        <v>691488</v>
      </c>
      <c r="AZ106" s="23">
        <f t="shared" si="283"/>
        <v>968083.2</v>
      </c>
      <c r="BA106" s="23">
        <f t="shared" si="283"/>
        <v>1355316.48</v>
      </c>
      <c r="BB106" s="23">
        <f t="shared" si="283"/>
        <v>1897443.0720000006</v>
      </c>
      <c r="BC106" s="23">
        <f t="shared" si="283"/>
        <v>2656420.3007999994</v>
      </c>
      <c r="BD106" s="23">
        <f t="shared" si="283"/>
        <v>3718988.421120001</v>
      </c>
      <c r="BF106" s="163"/>
      <c r="BG106" s="163"/>
      <c r="BH106" s="20" t="s">
        <v>57</v>
      </c>
      <c r="BI106" s="23">
        <f>BI108</f>
        <v>179999.99999999997</v>
      </c>
      <c r="BJ106" s="23">
        <f>BJ108-BI108</f>
        <v>252000.00000000009</v>
      </c>
      <c r="BK106" s="23">
        <f t="shared" ref="BK106:BR106" si="284">BK108-BJ108</f>
        <v>352799.99999999983</v>
      </c>
      <c r="BL106" s="23">
        <f t="shared" si="284"/>
        <v>493919.99999999988</v>
      </c>
      <c r="BM106" s="23">
        <f t="shared" si="284"/>
        <v>691488</v>
      </c>
      <c r="BN106" s="23">
        <f t="shared" si="284"/>
        <v>968083.2</v>
      </c>
      <c r="BO106" s="23">
        <f t="shared" si="284"/>
        <v>1355316.48</v>
      </c>
      <c r="BP106" s="23">
        <f t="shared" si="284"/>
        <v>1897443.0720000006</v>
      </c>
      <c r="BQ106" s="23">
        <f t="shared" si="284"/>
        <v>2656420.3007999994</v>
      </c>
      <c r="BR106" s="23">
        <f t="shared" si="284"/>
        <v>3718988.421120001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394041.59999999998</v>
      </c>
      <c r="J107" s="23"/>
      <c r="K107" s="23"/>
      <c r="L107" s="23"/>
      <c r="M107" s="23"/>
      <c r="N107" s="23">
        <f>SUM(E106:N106)/10</f>
        <v>1256645.9473920001</v>
      </c>
      <c r="P107" s="163"/>
      <c r="Q107" s="163"/>
      <c r="R107" s="20" t="s">
        <v>59</v>
      </c>
      <c r="S107" s="23"/>
      <c r="T107" s="23"/>
      <c r="U107" s="23"/>
      <c r="V107" s="23"/>
      <c r="W107" s="23">
        <f>SUM(S106:W106)/5</f>
        <v>394041.59999999998</v>
      </c>
      <c r="X107" s="23"/>
      <c r="Y107" s="23"/>
      <c r="Z107" s="23"/>
      <c r="AA107" s="23"/>
      <c r="AB107" s="23">
        <f>SUM(S106:AB106)/10</f>
        <v>1256645.9473920001</v>
      </c>
      <c r="AD107" s="163"/>
      <c r="AE107" s="163"/>
      <c r="AF107" s="20" t="s">
        <v>59</v>
      </c>
      <c r="AG107" s="23"/>
      <c r="AH107" s="23"/>
      <c r="AI107" s="23"/>
      <c r="AJ107" s="23"/>
      <c r="AK107" s="23">
        <f>SUM(AG106:AK106)/5</f>
        <v>394041.59999999998</v>
      </c>
      <c r="AL107" s="23"/>
      <c r="AM107" s="23"/>
      <c r="AN107" s="23"/>
      <c r="AO107" s="23"/>
      <c r="AP107" s="23">
        <f>SUM(AG106:AP106)/10</f>
        <v>1256645.9473920001</v>
      </c>
      <c r="AR107" s="163"/>
      <c r="AS107" s="163"/>
      <c r="AT107" s="20" t="s">
        <v>59</v>
      </c>
      <c r="AU107" s="23"/>
      <c r="AV107" s="23"/>
      <c r="AW107" s="23"/>
      <c r="AX107" s="23"/>
      <c r="AY107" s="23">
        <f>SUM(AU106:AY106)/5</f>
        <v>394041.59999999998</v>
      </c>
      <c r="AZ107" s="23"/>
      <c r="BA107" s="23"/>
      <c r="BB107" s="23"/>
      <c r="BC107" s="23"/>
      <c r="BD107" s="23">
        <f>SUM(AU106:BD106)/10</f>
        <v>1256645.9473920001</v>
      </c>
      <c r="BF107" s="163"/>
      <c r="BG107" s="163"/>
      <c r="BH107" s="20" t="s">
        <v>59</v>
      </c>
      <c r="BI107" s="23"/>
      <c r="BJ107" s="23"/>
      <c r="BK107" s="23"/>
      <c r="BL107" s="23"/>
      <c r="BM107" s="23">
        <f>SUM(BI106:BM106)/5</f>
        <v>394041.59999999998</v>
      </c>
      <c r="BN107" s="23"/>
      <c r="BO107" s="23"/>
      <c r="BP107" s="23"/>
      <c r="BQ107" s="23"/>
      <c r="BR107" s="23">
        <f>SUM(BI106:BR106)/10</f>
        <v>1256645.9473920001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179999.99999999997</v>
      </c>
      <c r="F108" s="22">
        <f t="shared" ref="F108:N108" si="285">F100*F$16</f>
        <v>432000.00000000006</v>
      </c>
      <c r="G108" s="22">
        <f t="shared" si="285"/>
        <v>784799.99999999988</v>
      </c>
      <c r="H108" s="22">
        <f t="shared" si="285"/>
        <v>1278719.9999999998</v>
      </c>
      <c r="I108" s="22">
        <f t="shared" si="285"/>
        <v>1970207.9999999998</v>
      </c>
      <c r="J108" s="22">
        <f t="shared" si="285"/>
        <v>2938291.1999999997</v>
      </c>
      <c r="K108" s="22">
        <f t="shared" si="285"/>
        <v>4293607.68</v>
      </c>
      <c r="L108" s="22">
        <f t="shared" si="285"/>
        <v>6191050.7520000003</v>
      </c>
      <c r="M108" s="22">
        <f t="shared" si="285"/>
        <v>8847471.0527999997</v>
      </c>
      <c r="N108" s="22">
        <f t="shared" si="285"/>
        <v>12566459.473920001</v>
      </c>
      <c r="P108" s="163"/>
      <c r="Q108" s="163"/>
      <c r="R108" s="20" t="s">
        <v>58</v>
      </c>
      <c r="S108" s="22">
        <f>S100*S$16</f>
        <v>179999.99999999997</v>
      </c>
      <c r="T108" s="22">
        <f t="shared" ref="T108:AB108" si="286">T100*T$16</f>
        <v>432000.00000000006</v>
      </c>
      <c r="U108" s="22">
        <f t="shared" si="286"/>
        <v>784799.99999999988</v>
      </c>
      <c r="V108" s="22">
        <f t="shared" si="286"/>
        <v>1278719.9999999998</v>
      </c>
      <c r="W108" s="22">
        <f t="shared" si="286"/>
        <v>1970207.9999999998</v>
      </c>
      <c r="X108" s="22">
        <f t="shared" si="286"/>
        <v>2938291.1999999997</v>
      </c>
      <c r="Y108" s="22">
        <f t="shared" si="286"/>
        <v>4293607.68</v>
      </c>
      <c r="Z108" s="22">
        <f t="shared" si="286"/>
        <v>6191050.7520000003</v>
      </c>
      <c r="AA108" s="22">
        <f t="shared" si="286"/>
        <v>8847471.0527999997</v>
      </c>
      <c r="AB108" s="22">
        <f t="shared" si="286"/>
        <v>12566459.473920001</v>
      </c>
      <c r="AD108" s="163"/>
      <c r="AE108" s="163"/>
      <c r="AF108" s="20" t="s">
        <v>58</v>
      </c>
      <c r="AG108" s="22">
        <f>AG100*AG$16</f>
        <v>179999.99999999997</v>
      </c>
      <c r="AH108" s="22">
        <f t="shared" ref="AH108:AP108" si="287">AH100*AH$16</f>
        <v>432000.00000000006</v>
      </c>
      <c r="AI108" s="22">
        <f t="shared" si="287"/>
        <v>784799.99999999988</v>
      </c>
      <c r="AJ108" s="22">
        <f t="shared" si="287"/>
        <v>1278719.9999999998</v>
      </c>
      <c r="AK108" s="22">
        <f t="shared" si="287"/>
        <v>1970207.9999999998</v>
      </c>
      <c r="AL108" s="22">
        <f t="shared" si="287"/>
        <v>2938291.1999999997</v>
      </c>
      <c r="AM108" s="22">
        <f t="shared" si="287"/>
        <v>4293607.68</v>
      </c>
      <c r="AN108" s="22">
        <f t="shared" si="287"/>
        <v>6191050.7520000003</v>
      </c>
      <c r="AO108" s="22">
        <f t="shared" si="287"/>
        <v>8847471.0527999997</v>
      </c>
      <c r="AP108" s="22">
        <f t="shared" si="287"/>
        <v>12566459.473920001</v>
      </c>
      <c r="AR108" s="163"/>
      <c r="AS108" s="163"/>
      <c r="AT108" s="20" t="s">
        <v>58</v>
      </c>
      <c r="AU108" s="22">
        <f>AU100*AU$16</f>
        <v>179999.99999999997</v>
      </c>
      <c r="AV108" s="22">
        <f t="shared" ref="AV108:BD108" si="288">AV100*AV$16</f>
        <v>432000.00000000006</v>
      </c>
      <c r="AW108" s="22">
        <f t="shared" si="288"/>
        <v>784799.99999999988</v>
      </c>
      <c r="AX108" s="22">
        <f t="shared" si="288"/>
        <v>1278719.9999999998</v>
      </c>
      <c r="AY108" s="22">
        <f t="shared" si="288"/>
        <v>1970207.9999999998</v>
      </c>
      <c r="AZ108" s="22">
        <f t="shared" si="288"/>
        <v>2938291.1999999997</v>
      </c>
      <c r="BA108" s="22">
        <f t="shared" si="288"/>
        <v>4293607.68</v>
      </c>
      <c r="BB108" s="22">
        <f t="shared" si="288"/>
        <v>6191050.7520000003</v>
      </c>
      <c r="BC108" s="22">
        <f t="shared" si="288"/>
        <v>8847471.0527999997</v>
      </c>
      <c r="BD108" s="22">
        <f t="shared" si="288"/>
        <v>12566459.473920001</v>
      </c>
      <c r="BF108" s="163"/>
      <c r="BG108" s="163"/>
      <c r="BH108" s="20" t="s">
        <v>58</v>
      </c>
      <c r="BI108" s="22">
        <f>BI100*BI$16</f>
        <v>179999.99999999997</v>
      </c>
      <c r="BJ108" s="22">
        <f t="shared" ref="BJ108:BR108" si="289">BJ100*BJ$16</f>
        <v>432000.00000000006</v>
      </c>
      <c r="BK108" s="22">
        <f t="shared" si="289"/>
        <v>784799.99999999988</v>
      </c>
      <c r="BL108" s="22">
        <f t="shared" si="289"/>
        <v>1278719.9999999998</v>
      </c>
      <c r="BM108" s="22">
        <f t="shared" si="289"/>
        <v>1970207.9999999998</v>
      </c>
      <c r="BN108" s="22">
        <f t="shared" si="289"/>
        <v>2938291.1999999997</v>
      </c>
      <c r="BO108" s="22">
        <f t="shared" si="289"/>
        <v>4293607.68</v>
      </c>
      <c r="BP108" s="22">
        <f t="shared" si="289"/>
        <v>6191050.7520000003</v>
      </c>
      <c r="BQ108" s="22">
        <f t="shared" si="289"/>
        <v>8847471.0527999997</v>
      </c>
      <c r="BR108" s="22">
        <f t="shared" si="289"/>
        <v>12566459.473920001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5.5714285714285718E-3</v>
      </c>
      <c r="F109" s="17">
        <f t="shared" ref="F109:N109" si="290">F$26*$D94</f>
        <v>5.2653061224489789E-3</v>
      </c>
      <c r="G109" s="17">
        <f t="shared" si="290"/>
        <v>5.0466472303206987E-3</v>
      </c>
      <c r="H109" s="17">
        <f t="shared" si="290"/>
        <v>4.8904623073719273E-3</v>
      </c>
      <c r="I109" s="17">
        <f t="shared" si="290"/>
        <v>4.7789016481228049E-3</v>
      </c>
      <c r="J109" s="17">
        <f t="shared" si="290"/>
        <v>4.6992154629448609E-3</v>
      </c>
      <c r="K109" s="17">
        <f t="shared" si="290"/>
        <v>4.6422967592463288E-3</v>
      </c>
      <c r="L109" s="17">
        <f t="shared" si="290"/>
        <v>4.6016405423188059E-3</v>
      </c>
      <c r="M109" s="17">
        <f t="shared" si="290"/>
        <v>4.5726003873705762E-3</v>
      </c>
      <c r="N109" s="17">
        <f t="shared" si="290"/>
        <v>4.5518574195504112E-3</v>
      </c>
      <c r="P109" s="163" t="s">
        <v>17</v>
      </c>
      <c r="Q109" s="165" t="s">
        <v>41</v>
      </c>
      <c r="R109" s="16" t="s">
        <v>55</v>
      </c>
      <c r="S109" s="17">
        <f>S$26*$D94</f>
        <v>5.5714285714285718E-3</v>
      </c>
      <c r="T109" s="17">
        <f t="shared" ref="T109:AB109" si="291">T$26*$D94</f>
        <v>5.2653061224489789E-3</v>
      </c>
      <c r="U109" s="17">
        <f t="shared" si="291"/>
        <v>5.0466472303206987E-3</v>
      </c>
      <c r="V109" s="17">
        <f t="shared" si="291"/>
        <v>4.8904623073719273E-3</v>
      </c>
      <c r="W109" s="17">
        <f t="shared" si="291"/>
        <v>4.7789016481228049E-3</v>
      </c>
      <c r="X109" s="17">
        <f t="shared" si="291"/>
        <v>4.6992154629448609E-3</v>
      </c>
      <c r="Y109" s="17">
        <f t="shared" si="291"/>
        <v>4.6422967592463288E-3</v>
      </c>
      <c r="Z109" s="17">
        <f t="shared" si="291"/>
        <v>4.6016405423188059E-3</v>
      </c>
      <c r="AA109" s="17">
        <f t="shared" si="291"/>
        <v>4.5726003873705762E-3</v>
      </c>
      <c r="AB109" s="17">
        <f t="shared" si="291"/>
        <v>4.5518574195504112E-3</v>
      </c>
      <c r="AD109" s="163" t="s">
        <v>17</v>
      </c>
      <c r="AE109" s="165" t="s">
        <v>41</v>
      </c>
      <c r="AF109" s="16" t="s">
        <v>55</v>
      </c>
      <c r="AG109" s="17">
        <f>AG$26*$D94</f>
        <v>5.5714285714285718E-3</v>
      </c>
      <c r="AH109" s="17">
        <f t="shared" ref="AH109:AP109" si="292">AH$26*$D94</f>
        <v>5.2653061224489789E-3</v>
      </c>
      <c r="AI109" s="17">
        <f t="shared" si="292"/>
        <v>5.0466472303206987E-3</v>
      </c>
      <c r="AJ109" s="17">
        <f t="shared" si="292"/>
        <v>4.8904623073719273E-3</v>
      </c>
      <c r="AK109" s="17">
        <f t="shared" si="292"/>
        <v>4.7789016481228049E-3</v>
      </c>
      <c r="AL109" s="17">
        <f t="shared" si="292"/>
        <v>4.6992154629448609E-3</v>
      </c>
      <c r="AM109" s="17">
        <f t="shared" si="292"/>
        <v>4.6422967592463288E-3</v>
      </c>
      <c r="AN109" s="17">
        <f t="shared" si="292"/>
        <v>4.6016405423188059E-3</v>
      </c>
      <c r="AO109" s="17">
        <f t="shared" si="292"/>
        <v>4.5726003873705762E-3</v>
      </c>
      <c r="AP109" s="17">
        <f t="shared" si="292"/>
        <v>4.5518574195504112E-3</v>
      </c>
      <c r="AR109" s="163" t="s">
        <v>17</v>
      </c>
      <c r="AS109" s="165" t="s">
        <v>41</v>
      </c>
      <c r="AT109" s="16" t="s">
        <v>55</v>
      </c>
      <c r="AU109" s="17">
        <f>AU$26*$D94</f>
        <v>5.5714285714285718E-3</v>
      </c>
      <c r="AV109" s="17">
        <f t="shared" ref="AV109:BD109" si="293">AV$26*$D94</f>
        <v>5.2653061224489789E-3</v>
      </c>
      <c r="AW109" s="17">
        <f t="shared" si="293"/>
        <v>5.0466472303206987E-3</v>
      </c>
      <c r="AX109" s="17">
        <f t="shared" si="293"/>
        <v>4.8904623073719273E-3</v>
      </c>
      <c r="AY109" s="17">
        <f t="shared" si="293"/>
        <v>4.7789016481228049E-3</v>
      </c>
      <c r="AZ109" s="17">
        <f t="shared" si="293"/>
        <v>4.6992154629448609E-3</v>
      </c>
      <c r="BA109" s="17">
        <f t="shared" si="293"/>
        <v>4.6422967592463288E-3</v>
      </c>
      <c r="BB109" s="17">
        <f t="shared" si="293"/>
        <v>4.6016405423188059E-3</v>
      </c>
      <c r="BC109" s="17">
        <f t="shared" si="293"/>
        <v>4.5726003873705762E-3</v>
      </c>
      <c r="BD109" s="17">
        <f t="shared" si="293"/>
        <v>4.5518574195504112E-3</v>
      </c>
      <c r="BF109" s="163" t="s">
        <v>17</v>
      </c>
      <c r="BG109" s="165" t="s">
        <v>41</v>
      </c>
      <c r="BH109" s="16" t="s">
        <v>55</v>
      </c>
      <c r="BI109" s="17">
        <f>BI$26*$D94</f>
        <v>5.5714285714285718E-3</v>
      </c>
      <c r="BJ109" s="17">
        <f t="shared" ref="BJ109:BR109" si="294">BJ$26*$D94</f>
        <v>5.2653061224489789E-3</v>
      </c>
      <c r="BK109" s="17">
        <f t="shared" si="294"/>
        <v>5.0466472303206987E-3</v>
      </c>
      <c r="BL109" s="17">
        <f t="shared" si="294"/>
        <v>4.8904623073719273E-3</v>
      </c>
      <c r="BM109" s="17">
        <f t="shared" si="294"/>
        <v>4.7789016481228049E-3</v>
      </c>
      <c r="BN109" s="17">
        <f t="shared" si="294"/>
        <v>4.6992154629448609E-3</v>
      </c>
      <c r="BO109" s="17">
        <f t="shared" si="294"/>
        <v>4.6422967592463288E-3</v>
      </c>
      <c r="BP109" s="17">
        <f t="shared" si="294"/>
        <v>4.6016405423188059E-3</v>
      </c>
      <c r="BQ109" s="17">
        <f t="shared" si="294"/>
        <v>4.5726003873705762E-3</v>
      </c>
      <c r="BR109" s="17">
        <f t="shared" si="294"/>
        <v>4.5518574195504112E-3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5.110549175938596E-3</v>
      </c>
      <c r="J110" s="18"/>
      <c r="K110" s="18"/>
      <c r="L110" s="18"/>
      <c r="M110" s="18"/>
      <c r="N110" s="18">
        <f>SUM(E109:N109)/10</f>
        <v>4.8620356451123965E-3</v>
      </c>
      <c r="P110" s="163"/>
      <c r="Q110" s="165"/>
      <c r="R110" s="16" t="s">
        <v>56</v>
      </c>
      <c r="S110" s="17"/>
      <c r="T110" s="17"/>
      <c r="U110" s="17"/>
      <c r="V110" s="17"/>
      <c r="W110" s="100">
        <f>SUM(S109:W109)/5</f>
        <v>5.110549175938596E-3</v>
      </c>
      <c r="X110" s="18"/>
      <c r="Y110" s="18"/>
      <c r="Z110" s="18"/>
      <c r="AA110" s="18"/>
      <c r="AB110" s="18">
        <f>SUM(S109:AB109)/10</f>
        <v>4.8620356451123965E-3</v>
      </c>
      <c r="AD110" s="163"/>
      <c r="AE110" s="165"/>
      <c r="AF110" s="16" t="s">
        <v>56</v>
      </c>
      <c r="AG110" s="17"/>
      <c r="AH110" s="17"/>
      <c r="AI110" s="17"/>
      <c r="AJ110" s="17"/>
      <c r="AK110" s="100">
        <f>SUM(AG109:AK109)/5</f>
        <v>5.110549175938596E-3</v>
      </c>
      <c r="AL110" s="18"/>
      <c r="AM110" s="18"/>
      <c r="AN110" s="18"/>
      <c r="AO110" s="18"/>
      <c r="AP110" s="18">
        <f>SUM(AG109:AP109)/10</f>
        <v>4.8620356451123965E-3</v>
      </c>
      <c r="AR110" s="163"/>
      <c r="AS110" s="165"/>
      <c r="AT110" s="16" t="s">
        <v>56</v>
      </c>
      <c r="AU110" s="17"/>
      <c r="AV110" s="17"/>
      <c r="AW110" s="17"/>
      <c r="AX110" s="17"/>
      <c r="AY110" s="100">
        <f>SUM(AU109:AY109)/5</f>
        <v>5.110549175938596E-3</v>
      </c>
      <c r="AZ110" s="18"/>
      <c r="BA110" s="18"/>
      <c r="BB110" s="18"/>
      <c r="BC110" s="18"/>
      <c r="BD110" s="18">
        <f>SUM(AU109:BD109)/10</f>
        <v>4.8620356451123965E-3</v>
      </c>
      <c r="BF110" s="163"/>
      <c r="BG110" s="165"/>
      <c r="BH110" s="16" t="s">
        <v>56</v>
      </c>
      <c r="BI110" s="17"/>
      <c r="BJ110" s="17"/>
      <c r="BK110" s="17"/>
      <c r="BL110" s="17"/>
      <c r="BM110" s="100">
        <f>SUM(BI109:BM109)/5</f>
        <v>5.110549175938596E-3</v>
      </c>
      <c r="BN110" s="18"/>
      <c r="BO110" s="18"/>
      <c r="BP110" s="18"/>
      <c r="BQ110" s="18"/>
      <c r="BR110" s="18">
        <f>SUM(BI109:BR109)/10</f>
        <v>4.8620356451123965E-3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295">E$28*$D94</f>
        <v>5.5714285714285718E-3</v>
      </c>
      <c r="F111" s="17">
        <f t="shared" si="295"/>
        <v>1.0836734693877552E-2</v>
      </c>
      <c r="G111" s="17">
        <f t="shared" si="295"/>
        <v>1.5883381924198251E-2</v>
      </c>
      <c r="H111" s="17">
        <f t="shared" si="295"/>
        <v>2.0773844231570176E-2</v>
      </c>
      <c r="I111" s="17">
        <f t="shared" si="295"/>
        <v>2.555274587969298E-2</v>
      </c>
      <c r="J111" s="17">
        <f t="shared" si="295"/>
        <v>3.0251961342637843E-2</v>
      </c>
      <c r="K111" s="17">
        <f t="shared" si="295"/>
        <v>3.4894258101884172E-2</v>
      </c>
      <c r="L111" s="17">
        <f t="shared" si="295"/>
        <v>3.9495898644202977E-2</v>
      </c>
      <c r="M111" s="17">
        <f t="shared" si="295"/>
        <v>4.406849903157356E-2</v>
      </c>
      <c r="N111" s="17">
        <f t="shared" si="295"/>
        <v>4.8620356451123975E-2</v>
      </c>
      <c r="P111" s="163"/>
      <c r="Q111" s="165"/>
      <c r="R111" s="16" t="s">
        <v>53</v>
      </c>
      <c r="S111" s="17">
        <f t="shared" ref="S111:AB111" si="296">S$28*$D94</f>
        <v>5.5714285714285718E-3</v>
      </c>
      <c r="T111" s="17">
        <f t="shared" si="296"/>
        <v>1.0836734693877552E-2</v>
      </c>
      <c r="U111" s="17">
        <f t="shared" si="296"/>
        <v>1.5883381924198251E-2</v>
      </c>
      <c r="V111" s="17">
        <f t="shared" si="296"/>
        <v>2.0773844231570176E-2</v>
      </c>
      <c r="W111" s="17">
        <f t="shared" si="296"/>
        <v>2.555274587969298E-2</v>
      </c>
      <c r="X111" s="17">
        <f t="shared" si="296"/>
        <v>3.0251961342637843E-2</v>
      </c>
      <c r="Y111" s="17">
        <f t="shared" si="296"/>
        <v>3.4894258101884172E-2</v>
      </c>
      <c r="Z111" s="17">
        <f t="shared" si="296"/>
        <v>3.9495898644202977E-2</v>
      </c>
      <c r="AA111" s="17">
        <f t="shared" si="296"/>
        <v>4.406849903157356E-2</v>
      </c>
      <c r="AB111" s="17">
        <f t="shared" si="296"/>
        <v>4.8620356451123975E-2</v>
      </c>
      <c r="AD111" s="163"/>
      <c r="AE111" s="165"/>
      <c r="AF111" s="16" t="s">
        <v>53</v>
      </c>
      <c r="AG111" s="17">
        <f t="shared" ref="AG111:AP111" si="297">AG$28*$D94</f>
        <v>5.5714285714285718E-3</v>
      </c>
      <c r="AH111" s="17">
        <f t="shared" si="297"/>
        <v>1.0836734693877552E-2</v>
      </c>
      <c r="AI111" s="17">
        <f t="shared" si="297"/>
        <v>1.5883381924198251E-2</v>
      </c>
      <c r="AJ111" s="17">
        <f t="shared" si="297"/>
        <v>2.0773844231570176E-2</v>
      </c>
      <c r="AK111" s="17">
        <f t="shared" si="297"/>
        <v>2.555274587969298E-2</v>
      </c>
      <c r="AL111" s="17">
        <f t="shared" si="297"/>
        <v>3.0251961342637843E-2</v>
      </c>
      <c r="AM111" s="17">
        <f t="shared" si="297"/>
        <v>3.4894258101884172E-2</v>
      </c>
      <c r="AN111" s="17">
        <f t="shared" si="297"/>
        <v>3.9495898644202977E-2</v>
      </c>
      <c r="AO111" s="17">
        <f t="shared" si="297"/>
        <v>4.406849903157356E-2</v>
      </c>
      <c r="AP111" s="17">
        <f t="shared" si="297"/>
        <v>4.8620356451123975E-2</v>
      </c>
      <c r="AR111" s="163"/>
      <c r="AS111" s="165"/>
      <c r="AT111" s="16" t="s">
        <v>53</v>
      </c>
      <c r="AU111" s="17">
        <f t="shared" ref="AU111:BD111" si="298">AU$28*$D94</f>
        <v>5.5714285714285718E-3</v>
      </c>
      <c r="AV111" s="17">
        <f t="shared" si="298"/>
        <v>1.0836734693877552E-2</v>
      </c>
      <c r="AW111" s="17">
        <f t="shared" si="298"/>
        <v>1.5883381924198251E-2</v>
      </c>
      <c r="AX111" s="17">
        <f t="shared" si="298"/>
        <v>2.0773844231570176E-2</v>
      </c>
      <c r="AY111" s="17">
        <f t="shared" si="298"/>
        <v>2.555274587969298E-2</v>
      </c>
      <c r="AZ111" s="17">
        <f t="shared" si="298"/>
        <v>3.0251961342637843E-2</v>
      </c>
      <c r="BA111" s="17">
        <f t="shared" si="298"/>
        <v>3.4894258101884172E-2</v>
      </c>
      <c r="BB111" s="17">
        <f t="shared" si="298"/>
        <v>3.9495898644202977E-2</v>
      </c>
      <c r="BC111" s="17">
        <f t="shared" si="298"/>
        <v>4.406849903157356E-2</v>
      </c>
      <c r="BD111" s="17">
        <f t="shared" si="298"/>
        <v>4.8620356451123975E-2</v>
      </c>
      <c r="BF111" s="163"/>
      <c r="BG111" s="165"/>
      <c r="BH111" s="16" t="s">
        <v>53</v>
      </c>
      <c r="BI111" s="17">
        <f t="shared" ref="BI111:BR111" si="299">BI$28*$D94</f>
        <v>5.5714285714285718E-3</v>
      </c>
      <c r="BJ111" s="17">
        <f t="shared" si="299"/>
        <v>1.0836734693877552E-2</v>
      </c>
      <c r="BK111" s="17">
        <f t="shared" si="299"/>
        <v>1.5883381924198251E-2</v>
      </c>
      <c r="BL111" s="17">
        <f t="shared" si="299"/>
        <v>2.0773844231570176E-2</v>
      </c>
      <c r="BM111" s="17">
        <f t="shared" si="299"/>
        <v>2.555274587969298E-2</v>
      </c>
      <c r="BN111" s="17">
        <f t="shared" si="299"/>
        <v>3.0251961342637843E-2</v>
      </c>
      <c r="BO111" s="17">
        <f t="shared" si="299"/>
        <v>3.4894258101884172E-2</v>
      </c>
      <c r="BP111" s="17">
        <f t="shared" si="299"/>
        <v>3.9495898644202977E-2</v>
      </c>
      <c r="BQ111" s="17">
        <f t="shared" si="299"/>
        <v>4.406849903157356E-2</v>
      </c>
      <c r="BR111" s="17">
        <f t="shared" si="299"/>
        <v>4.8620356451123975E-2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300">10*E109</f>
        <v>5.5714285714285716E-2</v>
      </c>
      <c r="F112" s="21">
        <f t="shared" si="300"/>
        <v>5.2653061224489789E-2</v>
      </c>
      <c r="G112" s="21">
        <f t="shared" si="300"/>
        <v>5.0466472303206986E-2</v>
      </c>
      <c r="H112" s="21">
        <f t="shared" si="300"/>
        <v>4.8904623073719275E-2</v>
      </c>
      <c r="I112" s="21">
        <f t="shared" si="300"/>
        <v>4.7789016481228047E-2</v>
      </c>
      <c r="J112" s="21">
        <f t="shared" si="300"/>
        <v>4.6992154629448613E-2</v>
      </c>
      <c r="K112" s="21">
        <f t="shared" si="300"/>
        <v>4.6422967592463289E-2</v>
      </c>
      <c r="L112" s="21">
        <f t="shared" si="300"/>
        <v>4.6016405423188057E-2</v>
      </c>
      <c r="M112" s="21">
        <f t="shared" si="300"/>
        <v>4.5726003873705762E-2</v>
      </c>
      <c r="N112" s="21">
        <f t="shared" si="300"/>
        <v>4.5518574195504112E-2</v>
      </c>
      <c r="P112" s="163"/>
      <c r="Q112" s="163"/>
      <c r="R112" s="20" t="s">
        <v>57</v>
      </c>
      <c r="S112" s="21">
        <f t="shared" ref="S112:AB112" si="301">10*S109</f>
        <v>5.5714285714285716E-2</v>
      </c>
      <c r="T112" s="21">
        <f t="shared" si="301"/>
        <v>5.2653061224489789E-2</v>
      </c>
      <c r="U112" s="21">
        <f t="shared" si="301"/>
        <v>5.0466472303206986E-2</v>
      </c>
      <c r="V112" s="21">
        <f t="shared" si="301"/>
        <v>4.8904623073719275E-2</v>
      </c>
      <c r="W112" s="21">
        <f t="shared" si="301"/>
        <v>4.7789016481228047E-2</v>
      </c>
      <c r="X112" s="21">
        <f t="shared" si="301"/>
        <v>4.6992154629448613E-2</v>
      </c>
      <c r="Y112" s="21">
        <f t="shared" si="301"/>
        <v>4.6422967592463289E-2</v>
      </c>
      <c r="Z112" s="21">
        <f t="shared" si="301"/>
        <v>4.6016405423188057E-2</v>
      </c>
      <c r="AA112" s="21">
        <f t="shared" si="301"/>
        <v>4.5726003873705762E-2</v>
      </c>
      <c r="AB112" s="21">
        <f t="shared" si="301"/>
        <v>4.5518574195504112E-2</v>
      </c>
      <c r="AD112" s="163"/>
      <c r="AE112" s="163"/>
      <c r="AF112" s="20" t="s">
        <v>57</v>
      </c>
      <c r="AG112" s="21">
        <f t="shared" ref="AG112:AP112" si="302">10*AG109</f>
        <v>5.5714285714285716E-2</v>
      </c>
      <c r="AH112" s="21">
        <f t="shared" si="302"/>
        <v>5.2653061224489789E-2</v>
      </c>
      <c r="AI112" s="21">
        <f t="shared" si="302"/>
        <v>5.0466472303206986E-2</v>
      </c>
      <c r="AJ112" s="21">
        <f t="shared" si="302"/>
        <v>4.8904623073719275E-2</v>
      </c>
      <c r="AK112" s="21">
        <f t="shared" si="302"/>
        <v>4.7789016481228047E-2</v>
      </c>
      <c r="AL112" s="21">
        <f t="shared" si="302"/>
        <v>4.6992154629448613E-2</v>
      </c>
      <c r="AM112" s="21">
        <f t="shared" si="302"/>
        <v>4.6422967592463289E-2</v>
      </c>
      <c r="AN112" s="21">
        <f t="shared" si="302"/>
        <v>4.6016405423188057E-2</v>
      </c>
      <c r="AO112" s="21">
        <f t="shared" si="302"/>
        <v>4.5726003873705762E-2</v>
      </c>
      <c r="AP112" s="21">
        <f t="shared" si="302"/>
        <v>4.5518574195504112E-2</v>
      </c>
      <c r="AR112" s="163"/>
      <c r="AS112" s="163"/>
      <c r="AT112" s="20" t="s">
        <v>57</v>
      </c>
      <c r="AU112" s="21">
        <f t="shared" ref="AU112:BD112" si="303">10*AU109</f>
        <v>5.5714285714285716E-2</v>
      </c>
      <c r="AV112" s="21">
        <f t="shared" si="303"/>
        <v>5.2653061224489789E-2</v>
      </c>
      <c r="AW112" s="21">
        <f t="shared" si="303"/>
        <v>5.0466472303206986E-2</v>
      </c>
      <c r="AX112" s="21">
        <f t="shared" si="303"/>
        <v>4.8904623073719275E-2</v>
      </c>
      <c r="AY112" s="21">
        <f t="shared" si="303"/>
        <v>4.7789016481228047E-2</v>
      </c>
      <c r="AZ112" s="21">
        <f t="shared" si="303"/>
        <v>4.6992154629448613E-2</v>
      </c>
      <c r="BA112" s="21">
        <f t="shared" si="303"/>
        <v>4.6422967592463289E-2</v>
      </c>
      <c r="BB112" s="21">
        <f t="shared" si="303"/>
        <v>4.6016405423188057E-2</v>
      </c>
      <c r="BC112" s="21">
        <f t="shared" si="303"/>
        <v>4.5726003873705762E-2</v>
      </c>
      <c r="BD112" s="21">
        <f t="shared" si="303"/>
        <v>4.5518574195504112E-2</v>
      </c>
      <c r="BF112" s="163"/>
      <c r="BG112" s="163"/>
      <c r="BH112" s="20" t="s">
        <v>57</v>
      </c>
      <c r="BI112" s="21">
        <f t="shared" ref="BI112:BR112" si="304">10*BI109</f>
        <v>5.5714285714285716E-2</v>
      </c>
      <c r="BJ112" s="21">
        <f t="shared" si="304"/>
        <v>5.2653061224489789E-2</v>
      </c>
      <c r="BK112" s="21">
        <f t="shared" si="304"/>
        <v>5.0466472303206986E-2</v>
      </c>
      <c r="BL112" s="21">
        <f t="shared" si="304"/>
        <v>4.8904623073719275E-2</v>
      </c>
      <c r="BM112" s="21">
        <f t="shared" si="304"/>
        <v>4.7789016481228047E-2</v>
      </c>
      <c r="BN112" s="21">
        <f t="shared" si="304"/>
        <v>4.6992154629448613E-2</v>
      </c>
      <c r="BO112" s="21">
        <f t="shared" si="304"/>
        <v>4.6422967592463289E-2</v>
      </c>
      <c r="BP112" s="21">
        <f t="shared" si="304"/>
        <v>4.6016405423188057E-2</v>
      </c>
      <c r="BQ112" s="21">
        <f t="shared" si="304"/>
        <v>4.5726003873705762E-2</v>
      </c>
      <c r="BR112" s="21">
        <f t="shared" si="304"/>
        <v>4.5518574195504112E-2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5.5714285714285716E-2</v>
      </c>
      <c r="F113" s="21">
        <f t="shared" ref="F113:N113" si="305">10*F111</f>
        <v>0.10836734693877552</v>
      </c>
      <c r="G113" s="21">
        <f t="shared" si="305"/>
        <v>0.1588338192419825</v>
      </c>
      <c r="H113" s="21">
        <f t="shared" si="305"/>
        <v>0.20773844231570177</v>
      </c>
      <c r="I113" s="21">
        <f t="shared" si="305"/>
        <v>0.25552745879692979</v>
      </c>
      <c r="J113" s="21">
        <f t="shared" si="305"/>
        <v>0.30251961342637845</v>
      </c>
      <c r="K113" s="21">
        <f t="shared" si="305"/>
        <v>0.34894258101884174</v>
      </c>
      <c r="L113" s="21">
        <f t="shared" si="305"/>
        <v>0.39495898644202976</v>
      </c>
      <c r="M113" s="21">
        <f t="shared" si="305"/>
        <v>0.4406849903157356</v>
      </c>
      <c r="N113" s="21">
        <f t="shared" si="305"/>
        <v>0.48620356451123975</v>
      </c>
      <c r="P113" s="163"/>
      <c r="Q113" s="163"/>
      <c r="R113" s="20" t="s">
        <v>58</v>
      </c>
      <c r="S113" s="21">
        <f>10*S111</f>
        <v>5.5714285714285716E-2</v>
      </c>
      <c r="T113" s="21">
        <f t="shared" ref="T113:AB113" si="306">10*T111</f>
        <v>0.10836734693877552</v>
      </c>
      <c r="U113" s="21">
        <f t="shared" si="306"/>
        <v>0.1588338192419825</v>
      </c>
      <c r="V113" s="21">
        <f t="shared" si="306"/>
        <v>0.20773844231570177</v>
      </c>
      <c r="W113" s="21">
        <f t="shared" si="306"/>
        <v>0.25552745879692979</v>
      </c>
      <c r="X113" s="21">
        <f t="shared" si="306"/>
        <v>0.30251961342637845</v>
      </c>
      <c r="Y113" s="21">
        <f t="shared" si="306"/>
        <v>0.34894258101884174</v>
      </c>
      <c r="Z113" s="21">
        <f t="shared" si="306"/>
        <v>0.39495898644202976</v>
      </c>
      <c r="AA113" s="21">
        <f t="shared" si="306"/>
        <v>0.4406849903157356</v>
      </c>
      <c r="AB113" s="21">
        <f t="shared" si="306"/>
        <v>0.48620356451123975</v>
      </c>
      <c r="AD113" s="163"/>
      <c r="AE113" s="163"/>
      <c r="AF113" s="20" t="s">
        <v>58</v>
      </c>
      <c r="AG113" s="21">
        <f>10*AG111</f>
        <v>5.5714285714285716E-2</v>
      </c>
      <c r="AH113" s="21">
        <f t="shared" ref="AH113:AP113" si="307">10*AH111</f>
        <v>0.10836734693877552</v>
      </c>
      <c r="AI113" s="21">
        <f t="shared" si="307"/>
        <v>0.1588338192419825</v>
      </c>
      <c r="AJ113" s="21">
        <f t="shared" si="307"/>
        <v>0.20773844231570177</v>
      </c>
      <c r="AK113" s="21">
        <f t="shared" si="307"/>
        <v>0.25552745879692979</v>
      </c>
      <c r="AL113" s="21">
        <f t="shared" si="307"/>
        <v>0.30251961342637845</v>
      </c>
      <c r="AM113" s="21">
        <f t="shared" si="307"/>
        <v>0.34894258101884174</v>
      </c>
      <c r="AN113" s="21">
        <f t="shared" si="307"/>
        <v>0.39495898644202976</v>
      </c>
      <c r="AO113" s="21">
        <f t="shared" si="307"/>
        <v>0.4406849903157356</v>
      </c>
      <c r="AP113" s="21">
        <f t="shared" si="307"/>
        <v>0.48620356451123975</v>
      </c>
      <c r="AR113" s="163"/>
      <c r="AS113" s="163"/>
      <c r="AT113" s="20" t="s">
        <v>58</v>
      </c>
      <c r="AU113" s="21">
        <f>10*AU111</f>
        <v>5.5714285714285716E-2</v>
      </c>
      <c r="AV113" s="21">
        <f t="shared" ref="AV113:BD113" si="308">10*AV111</f>
        <v>0.10836734693877552</v>
      </c>
      <c r="AW113" s="21">
        <f t="shared" si="308"/>
        <v>0.1588338192419825</v>
      </c>
      <c r="AX113" s="21">
        <f t="shared" si="308"/>
        <v>0.20773844231570177</v>
      </c>
      <c r="AY113" s="21">
        <f t="shared" si="308"/>
        <v>0.25552745879692979</v>
      </c>
      <c r="AZ113" s="21">
        <f t="shared" si="308"/>
        <v>0.30251961342637845</v>
      </c>
      <c r="BA113" s="21">
        <f t="shared" si="308"/>
        <v>0.34894258101884174</v>
      </c>
      <c r="BB113" s="21">
        <f t="shared" si="308"/>
        <v>0.39495898644202976</v>
      </c>
      <c r="BC113" s="21">
        <f t="shared" si="308"/>
        <v>0.4406849903157356</v>
      </c>
      <c r="BD113" s="21">
        <f t="shared" si="308"/>
        <v>0.48620356451123975</v>
      </c>
      <c r="BF113" s="163"/>
      <c r="BG113" s="163"/>
      <c r="BH113" s="20" t="s">
        <v>58</v>
      </c>
      <c r="BI113" s="21">
        <f>10*BI111</f>
        <v>5.5714285714285716E-2</v>
      </c>
      <c r="BJ113" s="21">
        <f t="shared" ref="BJ113:BR113" si="309">10*BJ111</f>
        <v>0.10836734693877552</v>
      </c>
      <c r="BK113" s="21">
        <f t="shared" si="309"/>
        <v>0.1588338192419825</v>
      </c>
      <c r="BL113" s="21">
        <f t="shared" si="309"/>
        <v>0.20773844231570177</v>
      </c>
      <c r="BM113" s="21">
        <f t="shared" si="309"/>
        <v>0.25552745879692979</v>
      </c>
      <c r="BN113" s="21">
        <f t="shared" si="309"/>
        <v>0.30251961342637845</v>
      </c>
      <c r="BO113" s="21">
        <f t="shared" si="309"/>
        <v>0.34894258101884174</v>
      </c>
      <c r="BP113" s="21">
        <f t="shared" si="309"/>
        <v>0.39495898644202976</v>
      </c>
      <c r="BQ113" s="21">
        <f t="shared" si="309"/>
        <v>0.4406849903157356</v>
      </c>
      <c r="BR113" s="21">
        <f t="shared" si="309"/>
        <v>0.48620356451123975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310">E109*E$16/$E$4</f>
        <v>7.7999999999999996E-3</v>
      </c>
      <c r="F114" s="17">
        <f t="shared" si="310"/>
        <v>1.0319999999999998E-2</v>
      </c>
      <c r="G114" s="17">
        <f t="shared" si="310"/>
        <v>1.3847999999999997E-2</v>
      </c>
      <c r="H114" s="17">
        <f t="shared" si="310"/>
        <v>1.8787199999999997E-2</v>
      </c>
      <c r="I114" s="17">
        <f t="shared" si="310"/>
        <v>2.5702079999999995E-2</v>
      </c>
      <c r="J114" s="17">
        <f t="shared" si="310"/>
        <v>3.5382911999999996E-2</v>
      </c>
      <c r="K114" s="17">
        <f t="shared" si="310"/>
        <v>4.8936076799999992E-2</v>
      </c>
      <c r="L114" s="17">
        <f t="shared" si="310"/>
        <v>6.7910507519999996E-2</v>
      </c>
      <c r="M114" s="17">
        <f t="shared" si="310"/>
        <v>9.4474710527999994E-2</v>
      </c>
      <c r="N114" s="17">
        <f t="shared" si="310"/>
        <v>0.1316645947392</v>
      </c>
      <c r="P114" s="163"/>
      <c r="Q114" s="171" t="s">
        <v>45</v>
      </c>
      <c r="R114" s="16" t="s">
        <v>55</v>
      </c>
      <c r="S114" s="17">
        <f t="shared" ref="S114:AB114" si="311">S109*S$16/$E$4</f>
        <v>7.7999999999999996E-3</v>
      </c>
      <c r="T114" s="17">
        <f t="shared" si="311"/>
        <v>1.0319999999999998E-2</v>
      </c>
      <c r="U114" s="17">
        <f t="shared" si="311"/>
        <v>1.3847999999999997E-2</v>
      </c>
      <c r="V114" s="17">
        <f t="shared" si="311"/>
        <v>1.8787199999999997E-2</v>
      </c>
      <c r="W114" s="17">
        <f t="shared" si="311"/>
        <v>2.5702079999999995E-2</v>
      </c>
      <c r="X114" s="17">
        <f t="shared" si="311"/>
        <v>3.5382911999999996E-2</v>
      </c>
      <c r="Y114" s="17">
        <f t="shared" si="311"/>
        <v>4.8936076799999992E-2</v>
      </c>
      <c r="Z114" s="17">
        <f t="shared" si="311"/>
        <v>6.7910507519999996E-2</v>
      </c>
      <c r="AA114" s="17">
        <f t="shared" si="311"/>
        <v>9.4474710527999994E-2</v>
      </c>
      <c r="AB114" s="17">
        <f t="shared" si="311"/>
        <v>0.1316645947392</v>
      </c>
      <c r="AD114" s="163"/>
      <c r="AE114" s="171" t="s">
        <v>45</v>
      </c>
      <c r="AF114" s="16" t="s">
        <v>55</v>
      </c>
      <c r="AG114" s="17">
        <f t="shared" ref="AG114:AP114" si="312">AG109*AG$16/$E$4</f>
        <v>7.7999999999999996E-3</v>
      </c>
      <c r="AH114" s="17">
        <f t="shared" si="312"/>
        <v>1.0319999999999998E-2</v>
      </c>
      <c r="AI114" s="17">
        <f t="shared" si="312"/>
        <v>1.3847999999999997E-2</v>
      </c>
      <c r="AJ114" s="17">
        <f t="shared" si="312"/>
        <v>1.8787199999999997E-2</v>
      </c>
      <c r="AK114" s="17">
        <f t="shared" si="312"/>
        <v>2.5702079999999995E-2</v>
      </c>
      <c r="AL114" s="17">
        <f t="shared" si="312"/>
        <v>3.5382911999999996E-2</v>
      </c>
      <c r="AM114" s="17">
        <f t="shared" si="312"/>
        <v>4.8936076799999992E-2</v>
      </c>
      <c r="AN114" s="17">
        <f t="shared" si="312"/>
        <v>6.7910507519999996E-2</v>
      </c>
      <c r="AO114" s="17">
        <f t="shared" si="312"/>
        <v>9.4474710527999994E-2</v>
      </c>
      <c r="AP114" s="17">
        <f t="shared" si="312"/>
        <v>0.1316645947392</v>
      </c>
      <c r="AR114" s="163"/>
      <c r="AS114" s="171" t="s">
        <v>45</v>
      </c>
      <c r="AT114" s="16" t="s">
        <v>55</v>
      </c>
      <c r="AU114" s="17">
        <f t="shared" ref="AU114:BD114" si="313">AU109*AU$16/$E$4</f>
        <v>7.7999999999999996E-3</v>
      </c>
      <c r="AV114" s="17">
        <f t="shared" si="313"/>
        <v>1.0319999999999998E-2</v>
      </c>
      <c r="AW114" s="17">
        <f t="shared" si="313"/>
        <v>1.3847999999999997E-2</v>
      </c>
      <c r="AX114" s="17">
        <f t="shared" si="313"/>
        <v>1.8787199999999997E-2</v>
      </c>
      <c r="AY114" s="17">
        <f t="shared" si="313"/>
        <v>2.5702079999999995E-2</v>
      </c>
      <c r="AZ114" s="17">
        <f t="shared" si="313"/>
        <v>3.5382911999999996E-2</v>
      </c>
      <c r="BA114" s="17">
        <f t="shared" si="313"/>
        <v>4.8936076799999992E-2</v>
      </c>
      <c r="BB114" s="17">
        <f t="shared" si="313"/>
        <v>6.7910507519999996E-2</v>
      </c>
      <c r="BC114" s="17">
        <f t="shared" si="313"/>
        <v>9.4474710527999994E-2</v>
      </c>
      <c r="BD114" s="17">
        <f t="shared" si="313"/>
        <v>0.1316645947392</v>
      </c>
      <c r="BF114" s="163"/>
      <c r="BG114" s="171" t="s">
        <v>45</v>
      </c>
      <c r="BH114" s="16" t="s">
        <v>55</v>
      </c>
      <c r="BI114" s="17">
        <f t="shared" ref="BI114:BR114" si="314">BI109*BI$16/$E$4</f>
        <v>7.7999999999999996E-3</v>
      </c>
      <c r="BJ114" s="17">
        <f t="shared" si="314"/>
        <v>1.0319999999999998E-2</v>
      </c>
      <c r="BK114" s="17">
        <f t="shared" si="314"/>
        <v>1.3847999999999997E-2</v>
      </c>
      <c r="BL114" s="17">
        <f t="shared" si="314"/>
        <v>1.8787199999999997E-2</v>
      </c>
      <c r="BM114" s="17">
        <f t="shared" si="314"/>
        <v>2.5702079999999995E-2</v>
      </c>
      <c r="BN114" s="17">
        <f t="shared" si="314"/>
        <v>3.5382911999999996E-2</v>
      </c>
      <c r="BO114" s="17">
        <f t="shared" si="314"/>
        <v>4.8936076799999992E-2</v>
      </c>
      <c r="BP114" s="17">
        <f t="shared" si="314"/>
        <v>6.7910507519999996E-2</v>
      </c>
      <c r="BQ114" s="17">
        <f t="shared" si="314"/>
        <v>9.4474710527999994E-2</v>
      </c>
      <c r="BR114" s="17">
        <f t="shared" si="314"/>
        <v>0.1316645947392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1.5291455999999998E-2</v>
      </c>
      <c r="J115" s="18"/>
      <c r="K115" s="18"/>
      <c r="L115" s="18"/>
      <c r="M115" s="18"/>
      <c r="N115" s="18">
        <f>SUM(E114:N114)/10</f>
        <v>4.5482608158719996E-2</v>
      </c>
      <c r="P115" s="163"/>
      <c r="Q115" s="165"/>
      <c r="R115" s="16" t="s">
        <v>56</v>
      </c>
      <c r="S115" s="17"/>
      <c r="T115" s="17"/>
      <c r="U115" s="17"/>
      <c r="V115" s="17"/>
      <c r="W115" s="18">
        <f>SUM(S114:W114)/5</f>
        <v>1.5291455999999998E-2</v>
      </c>
      <c r="X115" s="18"/>
      <c r="Y115" s="18"/>
      <c r="Z115" s="18"/>
      <c r="AA115" s="18"/>
      <c r="AB115" s="18">
        <f>SUM(S114:AB114)/10</f>
        <v>4.5482608158719996E-2</v>
      </c>
      <c r="AD115" s="163"/>
      <c r="AE115" s="165"/>
      <c r="AF115" s="16" t="s">
        <v>56</v>
      </c>
      <c r="AG115" s="17"/>
      <c r="AH115" s="17"/>
      <c r="AI115" s="17"/>
      <c r="AJ115" s="17"/>
      <c r="AK115" s="18">
        <f>SUM(AG114:AK114)/5</f>
        <v>1.5291455999999998E-2</v>
      </c>
      <c r="AL115" s="18"/>
      <c r="AM115" s="18"/>
      <c r="AN115" s="18"/>
      <c r="AO115" s="18"/>
      <c r="AP115" s="18">
        <f>SUM(AG114:AP114)/10</f>
        <v>4.5482608158719996E-2</v>
      </c>
      <c r="AR115" s="163"/>
      <c r="AS115" s="165"/>
      <c r="AT115" s="16" t="s">
        <v>56</v>
      </c>
      <c r="AU115" s="17"/>
      <c r="AV115" s="17"/>
      <c r="AW115" s="17"/>
      <c r="AX115" s="17"/>
      <c r="AY115" s="18">
        <f>SUM(AU114:AY114)/5</f>
        <v>1.5291455999999998E-2</v>
      </c>
      <c r="AZ115" s="18"/>
      <c r="BA115" s="18"/>
      <c r="BB115" s="18"/>
      <c r="BC115" s="18"/>
      <c r="BD115" s="18">
        <f>SUM(AU114:BD114)/10</f>
        <v>4.5482608158719996E-2</v>
      </c>
      <c r="BF115" s="163"/>
      <c r="BG115" s="165"/>
      <c r="BH115" s="16" t="s">
        <v>56</v>
      </c>
      <c r="BI115" s="17"/>
      <c r="BJ115" s="17"/>
      <c r="BK115" s="17"/>
      <c r="BL115" s="17"/>
      <c r="BM115" s="18">
        <f>SUM(BI114:BM114)/5</f>
        <v>1.5291455999999998E-2</v>
      </c>
      <c r="BN115" s="18"/>
      <c r="BO115" s="18"/>
      <c r="BP115" s="18"/>
      <c r="BQ115" s="18"/>
      <c r="BR115" s="18">
        <f>SUM(BI114:BR114)/10</f>
        <v>4.5482608158719996E-2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315">E112*E$16</f>
        <v>7800</v>
      </c>
      <c r="F116" s="24">
        <f t="shared" si="315"/>
        <v>10319.999999999998</v>
      </c>
      <c r="G116" s="24">
        <f t="shared" si="315"/>
        <v>13847.999999999996</v>
      </c>
      <c r="H116" s="24">
        <f t="shared" si="315"/>
        <v>18787.199999999997</v>
      </c>
      <c r="I116" s="24">
        <f t="shared" si="315"/>
        <v>25702.079999999994</v>
      </c>
      <c r="J116" s="24">
        <f t="shared" si="315"/>
        <v>35382.911999999997</v>
      </c>
      <c r="K116" s="24">
        <f t="shared" si="315"/>
        <v>48936.076799999995</v>
      </c>
      <c r="L116" s="24">
        <f t="shared" si="315"/>
        <v>67910.507519999985</v>
      </c>
      <c r="M116" s="24">
        <f t="shared" si="315"/>
        <v>94474.710527999996</v>
      </c>
      <c r="N116" s="24">
        <f t="shared" si="315"/>
        <v>131664.59473919999</v>
      </c>
      <c r="P116" s="163"/>
      <c r="Q116" s="163"/>
      <c r="R116" s="20" t="s">
        <v>57</v>
      </c>
      <c r="S116" s="24">
        <f t="shared" ref="S116:AB116" si="316">S112*S$16</f>
        <v>7800</v>
      </c>
      <c r="T116" s="24">
        <f t="shared" si="316"/>
        <v>10319.999999999998</v>
      </c>
      <c r="U116" s="24">
        <f t="shared" si="316"/>
        <v>13847.999999999996</v>
      </c>
      <c r="V116" s="24">
        <f t="shared" si="316"/>
        <v>18787.199999999997</v>
      </c>
      <c r="W116" s="24">
        <f t="shared" si="316"/>
        <v>25702.079999999994</v>
      </c>
      <c r="X116" s="24">
        <f t="shared" si="316"/>
        <v>35382.911999999997</v>
      </c>
      <c r="Y116" s="24">
        <f t="shared" si="316"/>
        <v>48936.076799999995</v>
      </c>
      <c r="Z116" s="24">
        <f t="shared" si="316"/>
        <v>67910.507519999985</v>
      </c>
      <c r="AA116" s="24">
        <f t="shared" si="316"/>
        <v>94474.710527999996</v>
      </c>
      <c r="AB116" s="24">
        <f t="shared" si="316"/>
        <v>131664.59473919999</v>
      </c>
      <c r="AD116" s="163"/>
      <c r="AE116" s="163"/>
      <c r="AF116" s="20" t="s">
        <v>57</v>
      </c>
      <c r="AG116" s="24">
        <f t="shared" ref="AG116:AP116" si="317">AG112*AG$16</f>
        <v>7800</v>
      </c>
      <c r="AH116" s="24">
        <f t="shared" si="317"/>
        <v>10319.999999999998</v>
      </c>
      <c r="AI116" s="24">
        <f t="shared" si="317"/>
        <v>13847.999999999996</v>
      </c>
      <c r="AJ116" s="24">
        <f t="shared" si="317"/>
        <v>18787.199999999997</v>
      </c>
      <c r="AK116" s="24">
        <f t="shared" si="317"/>
        <v>25702.079999999994</v>
      </c>
      <c r="AL116" s="24">
        <f t="shared" si="317"/>
        <v>35382.911999999997</v>
      </c>
      <c r="AM116" s="24">
        <f t="shared" si="317"/>
        <v>48936.076799999995</v>
      </c>
      <c r="AN116" s="24">
        <f t="shared" si="317"/>
        <v>67910.507519999985</v>
      </c>
      <c r="AO116" s="24">
        <f t="shared" si="317"/>
        <v>94474.710527999996</v>
      </c>
      <c r="AP116" s="24">
        <f t="shared" si="317"/>
        <v>131664.59473919999</v>
      </c>
      <c r="AR116" s="163"/>
      <c r="AS116" s="163"/>
      <c r="AT116" s="20" t="s">
        <v>57</v>
      </c>
      <c r="AU116" s="24">
        <f t="shared" ref="AU116:BD116" si="318">AU112*AU$16</f>
        <v>7800</v>
      </c>
      <c r="AV116" s="24">
        <f t="shared" si="318"/>
        <v>10319.999999999998</v>
      </c>
      <c r="AW116" s="24">
        <f t="shared" si="318"/>
        <v>13847.999999999996</v>
      </c>
      <c r="AX116" s="24">
        <f t="shared" si="318"/>
        <v>18787.199999999997</v>
      </c>
      <c r="AY116" s="24">
        <f t="shared" si="318"/>
        <v>25702.079999999994</v>
      </c>
      <c r="AZ116" s="24">
        <f t="shared" si="318"/>
        <v>35382.911999999997</v>
      </c>
      <c r="BA116" s="24">
        <f t="shared" si="318"/>
        <v>48936.076799999995</v>
      </c>
      <c r="BB116" s="24">
        <f t="shared" si="318"/>
        <v>67910.507519999985</v>
      </c>
      <c r="BC116" s="24">
        <f t="shared" si="318"/>
        <v>94474.710527999996</v>
      </c>
      <c r="BD116" s="24">
        <f t="shared" si="318"/>
        <v>131664.59473919999</v>
      </c>
      <c r="BF116" s="163"/>
      <c r="BG116" s="163"/>
      <c r="BH116" s="20" t="s">
        <v>57</v>
      </c>
      <c r="BI116" s="24">
        <f t="shared" ref="BI116:BR116" si="319">BI112*BI$16</f>
        <v>7800</v>
      </c>
      <c r="BJ116" s="24">
        <f t="shared" si="319"/>
        <v>10319.999999999998</v>
      </c>
      <c r="BK116" s="24">
        <f t="shared" si="319"/>
        <v>13847.999999999996</v>
      </c>
      <c r="BL116" s="24">
        <f t="shared" si="319"/>
        <v>18787.199999999997</v>
      </c>
      <c r="BM116" s="24">
        <f t="shared" si="319"/>
        <v>25702.079999999994</v>
      </c>
      <c r="BN116" s="24">
        <f t="shared" si="319"/>
        <v>35382.911999999997</v>
      </c>
      <c r="BO116" s="24">
        <f t="shared" si="319"/>
        <v>48936.076799999995</v>
      </c>
      <c r="BP116" s="24">
        <f t="shared" si="319"/>
        <v>67910.507519999985</v>
      </c>
      <c r="BQ116" s="24">
        <f t="shared" si="319"/>
        <v>94474.710527999996</v>
      </c>
      <c r="BR116" s="24">
        <f t="shared" si="319"/>
        <v>131664.59473919999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15291.456</v>
      </c>
      <c r="J117" s="24"/>
      <c r="K117" s="24"/>
      <c r="L117" s="24"/>
      <c r="M117" s="24"/>
      <c r="N117" s="24">
        <f>SUM(E116:N116)/10</f>
        <v>45482.608158719995</v>
      </c>
      <c r="P117" s="163"/>
      <c r="Q117" s="163"/>
      <c r="R117" s="20" t="s">
        <v>59</v>
      </c>
      <c r="S117" s="25"/>
      <c r="T117" s="25"/>
      <c r="U117" s="25"/>
      <c r="V117" s="25"/>
      <c r="W117" s="24">
        <f>SUM(S116:W116)/5</f>
        <v>15291.456</v>
      </c>
      <c r="X117" s="24"/>
      <c r="Y117" s="24"/>
      <c r="Z117" s="24"/>
      <c r="AA117" s="24"/>
      <c r="AB117" s="24">
        <f>SUM(S116:AB116)/10</f>
        <v>45482.608158719995</v>
      </c>
      <c r="AD117" s="163"/>
      <c r="AE117" s="163"/>
      <c r="AF117" s="20" t="s">
        <v>59</v>
      </c>
      <c r="AG117" s="25"/>
      <c r="AH117" s="25"/>
      <c r="AI117" s="25"/>
      <c r="AJ117" s="25"/>
      <c r="AK117" s="24">
        <f>SUM(AG116:AK116)/5</f>
        <v>15291.456</v>
      </c>
      <c r="AL117" s="24"/>
      <c r="AM117" s="24"/>
      <c r="AN117" s="24"/>
      <c r="AO117" s="24"/>
      <c r="AP117" s="24">
        <f>SUM(AG116:AP116)/10</f>
        <v>45482.608158719995</v>
      </c>
      <c r="AR117" s="163"/>
      <c r="AS117" s="163"/>
      <c r="AT117" s="20" t="s">
        <v>59</v>
      </c>
      <c r="AU117" s="25"/>
      <c r="AV117" s="25"/>
      <c r="AW117" s="25"/>
      <c r="AX117" s="25"/>
      <c r="AY117" s="24">
        <f>SUM(AU116:AY116)/5</f>
        <v>15291.456</v>
      </c>
      <c r="AZ117" s="24"/>
      <c r="BA117" s="24"/>
      <c r="BB117" s="24"/>
      <c r="BC117" s="24"/>
      <c r="BD117" s="24">
        <f>SUM(AU116:BD116)/10</f>
        <v>45482.608158719995</v>
      </c>
      <c r="BF117" s="163"/>
      <c r="BG117" s="163"/>
      <c r="BH117" s="20" t="s">
        <v>59</v>
      </c>
      <c r="BI117" s="25"/>
      <c r="BJ117" s="25"/>
      <c r="BK117" s="25"/>
      <c r="BL117" s="25"/>
      <c r="BM117" s="24">
        <f>SUM(BI116:BM116)/5</f>
        <v>15291.456</v>
      </c>
      <c r="BN117" s="24"/>
      <c r="BO117" s="24"/>
      <c r="BP117" s="24"/>
      <c r="BQ117" s="24"/>
      <c r="BR117" s="24">
        <f>SUM(BI116:BR116)/10</f>
        <v>45482.608158719995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7800</v>
      </c>
      <c r="F118" s="25">
        <f t="shared" ref="F118:N118" si="320">E118+F116</f>
        <v>18120</v>
      </c>
      <c r="G118" s="25">
        <f t="shared" si="320"/>
        <v>31967.999999999996</v>
      </c>
      <c r="H118" s="25">
        <f t="shared" si="320"/>
        <v>50755.199999999997</v>
      </c>
      <c r="I118" s="25">
        <f t="shared" si="320"/>
        <v>76457.279999999999</v>
      </c>
      <c r="J118" s="25">
        <f t="shared" si="320"/>
        <v>111840.192</v>
      </c>
      <c r="K118" s="25">
        <f t="shared" si="320"/>
        <v>160776.26879999999</v>
      </c>
      <c r="L118" s="25">
        <f t="shared" si="320"/>
        <v>228686.77631999998</v>
      </c>
      <c r="M118" s="25">
        <f t="shared" si="320"/>
        <v>323161.48684799997</v>
      </c>
      <c r="N118" s="25">
        <f t="shared" si="320"/>
        <v>454826.08158719994</v>
      </c>
      <c r="P118" s="163"/>
      <c r="Q118" s="163"/>
      <c r="R118" s="20" t="s">
        <v>58</v>
      </c>
      <c r="S118" s="25">
        <f>S116</f>
        <v>7800</v>
      </c>
      <c r="T118" s="25">
        <f t="shared" ref="T118:AB118" si="321">S118+T116</f>
        <v>18120</v>
      </c>
      <c r="U118" s="25">
        <f t="shared" si="321"/>
        <v>31967.999999999996</v>
      </c>
      <c r="V118" s="25">
        <f t="shared" si="321"/>
        <v>50755.199999999997</v>
      </c>
      <c r="W118" s="25">
        <f t="shared" si="321"/>
        <v>76457.279999999999</v>
      </c>
      <c r="X118" s="25">
        <f t="shared" si="321"/>
        <v>111840.192</v>
      </c>
      <c r="Y118" s="25">
        <f t="shared" si="321"/>
        <v>160776.26879999999</v>
      </c>
      <c r="Z118" s="25">
        <f t="shared" si="321"/>
        <v>228686.77631999998</v>
      </c>
      <c r="AA118" s="25">
        <f t="shared" si="321"/>
        <v>323161.48684799997</v>
      </c>
      <c r="AB118" s="25">
        <f t="shared" si="321"/>
        <v>454826.08158719994</v>
      </c>
      <c r="AD118" s="163"/>
      <c r="AE118" s="163"/>
      <c r="AF118" s="20" t="s">
        <v>58</v>
      </c>
      <c r="AG118" s="25">
        <f>AG116</f>
        <v>7800</v>
      </c>
      <c r="AH118" s="25">
        <f t="shared" ref="AH118:AP118" si="322">AG118+AH116</f>
        <v>18120</v>
      </c>
      <c r="AI118" s="25">
        <f t="shared" si="322"/>
        <v>31967.999999999996</v>
      </c>
      <c r="AJ118" s="25">
        <f t="shared" si="322"/>
        <v>50755.199999999997</v>
      </c>
      <c r="AK118" s="25">
        <f t="shared" si="322"/>
        <v>76457.279999999999</v>
      </c>
      <c r="AL118" s="25">
        <f t="shared" si="322"/>
        <v>111840.192</v>
      </c>
      <c r="AM118" s="25">
        <f t="shared" si="322"/>
        <v>160776.26879999999</v>
      </c>
      <c r="AN118" s="25">
        <f t="shared" si="322"/>
        <v>228686.77631999998</v>
      </c>
      <c r="AO118" s="25">
        <f t="shared" si="322"/>
        <v>323161.48684799997</v>
      </c>
      <c r="AP118" s="25">
        <f t="shared" si="322"/>
        <v>454826.08158719994</v>
      </c>
      <c r="AR118" s="163"/>
      <c r="AS118" s="163"/>
      <c r="AT118" s="20" t="s">
        <v>58</v>
      </c>
      <c r="AU118" s="25">
        <f>AU116</f>
        <v>7800</v>
      </c>
      <c r="AV118" s="25">
        <f t="shared" ref="AV118:BD118" si="323">AU118+AV116</f>
        <v>18120</v>
      </c>
      <c r="AW118" s="25">
        <f t="shared" si="323"/>
        <v>31967.999999999996</v>
      </c>
      <c r="AX118" s="25">
        <f t="shared" si="323"/>
        <v>50755.199999999997</v>
      </c>
      <c r="AY118" s="25">
        <f t="shared" si="323"/>
        <v>76457.279999999999</v>
      </c>
      <c r="AZ118" s="25">
        <f t="shared" si="323"/>
        <v>111840.192</v>
      </c>
      <c r="BA118" s="25">
        <f t="shared" si="323"/>
        <v>160776.26879999999</v>
      </c>
      <c r="BB118" s="25">
        <f t="shared" si="323"/>
        <v>228686.77631999998</v>
      </c>
      <c r="BC118" s="25">
        <f t="shared" si="323"/>
        <v>323161.48684799997</v>
      </c>
      <c r="BD118" s="25">
        <f t="shared" si="323"/>
        <v>454826.08158719994</v>
      </c>
      <c r="BF118" s="163"/>
      <c r="BG118" s="163"/>
      <c r="BH118" s="20" t="s">
        <v>58</v>
      </c>
      <c r="BI118" s="25">
        <f>BI116</f>
        <v>7800</v>
      </c>
      <c r="BJ118" s="25">
        <f t="shared" ref="BJ118:BR118" si="324">BI118+BJ116</f>
        <v>18120</v>
      </c>
      <c r="BK118" s="25">
        <f t="shared" si="324"/>
        <v>31967.999999999996</v>
      </c>
      <c r="BL118" s="25">
        <f t="shared" si="324"/>
        <v>50755.199999999997</v>
      </c>
      <c r="BM118" s="25">
        <f t="shared" si="324"/>
        <v>76457.279999999999</v>
      </c>
      <c r="BN118" s="25">
        <f t="shared" si="324"/>
        <v>111840.192</v>
      </c>
      <c r="BO118" s="25">
        <f t="shared" si="324"/>
        <v>160776.26879999999</v>
      </c>
      <c r="BP118" s="25">
        <f t="shared" si="324"/>
        <v>228686.77631999998</v>
      </c>
      <c r="BQ118" s="25">
        <f t="shared" si="324"/>
        <v>323161.48684799997</v>
      </c>
      <c r="BR118" s="25">
        <f t="shared" si="324"/>
        <v>454826.08158719994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7.7999999999999996E-3</v>
      </c>
      <c r="F119" s="17">
        <f>F111*F$16/$E$4-E119</f>
        <v>1.3439999999999999E-2</v>
      </c>
      <c r="G119" s="17">
        <f>G111*G$16/$E$4-F119-E119</f>
        <v>2.2344000000000003E-2</v>
      </c>
      <c r="H119" s="17">
        <f>H111*H$16/$E$4-G119-F119-E119</f>
        <v>3.6220799999999977E-2</v>
      </c>
      <c r="I119" s="17">
        <f>I111*I$16/$E$4-H119-G119-F119-E119</f>
        <v>5.7623999999999995E-2</v>
      </c>
      <c r="J119" s="17">
        <f>J111*J$16/$E$4-I119-H119-G119-F119-E119</f>
        <v>9.0354431999999971E-2</v>
      </c>
      <c r="K119" s="17">
        <f>K111*K$16/$E$4-J119-I119-H119-G119-F119-E119</f>
        <v>0.1400493696</v>
      </c>
      <c r="L119" s="17">
        <f>L111*L$16/$E$4-K119-J119-I119-H119-G119-F119-E119</f>
        <v>0.21504354815999999</v>
      </c>
      <c r="M119" s="17">
        <f>M111*M$16/$E$4-L119-K119-J119-I119-H119-G119-F119-E119</f>
        <v>0.32762517043200007</v>
      </c>
      <c r="N119" s="17">
        <f>N111*N$16/$E$4-M119-L119-K119-J119-I119-H119-G119-F119-E119</f>
        <v>0.49586512281600031</v>
      </c>
      <c r="P119" s="163"/>
      <c r="Q119" s="171" t="s">
        <v>44</v>
      </c>
      <c r="R119" s="16" t="s">
        <v>55</v>
      </c>
      <c r="S119" s="17">
        <f>S111*S$16/$E$4</f>
        <v>7.7999999999999996E-3</v>
      </c>
      <c r="T119" s="17">
        <f>T111*T$16/$E$4-S119</f>
        <v>1.3439999999999999E-2</v>
      </c>
      <c r="U119" s="17">
        <f>U111*U$16/$E$4-T119-S119</f>
        <v>2.2344000000000003E-2</v>
      </c>
      <c r="V119" s="17">
        <f>V111*V$16/$E$4-U119-T119-S119</f>
        <v>3.6220799999999977E-2</v>
      </c>
      <c r="W119" s="17">
        <f>W111*W$16/$E$4-V119-U119-T119-S119</f>
        <v>5.7623999999999995E-2</v>
      </c>
      <c r="X119" s="17">
        <f>X111*X$16/$E$4-W119-V119-U119-T119-S119</f>
        <v>9.0354431999999971E-2</v>
      </c>
      <c r="Y119" s="17">
        <f>Y111*Y$16/$E$4-X119-W119-V119-U119-T119-S119</f>
        <v>0.1400493696</v>
      </c>
      <c r="Z119" s="17">
        <f>Z111*Z$16/$E$4-Y119-X119-W119-V119-U119-T119-S119</f>
        <v>0.21504354815999999</v>
      </c>
      <c r="AA119" s="17">
        <f>AA111*AA$16/$E$4-Z119-Y119-X119-W119-V119-U119-T119-S119</f>
        <v>0.32762517043200007</v>
      </c>
      <c r="AB119" s="17">
        <f>AB111*AB$16/$E$4-AA119-Z119-Y119-X119-W119-V119-U119-T119-S119</f>
        <v>0.49586512281600031</v>
      </c>
      <c r="AD119" s="163"/>
      <c r="AE119" s="171" t="s">
        <v>44</v>
      </c>
      <c r="AF119" s="16" t="s">
        <v>55</v>
      </c>
      <c r="AG119" s="17">
        <f>AG111*AG$16/$E$4</f>
        <v>7.7999999999999996E-3</v>
      </c>
      <c r="AH119" s="17">
        <f>AH111*AH$16/$E$4-AG119</f>
        <v>1.3439999999999999E-2</v>
      </c>
      <c r="AI119" s="17">
        <f>AI111*AI$16/$E$4-AH119-AG119</f>
        <v>2.2344000000000003E-2</v>
      </c>
      <c r="AJ119" s="17">
        <f>AJ111*AJ$16/$E$4-AI119-AH119-AG119</f>
        <v>3.6220799999999977E-2</v>
      </c>
      <c r="AK119" s="17">
        <f>AK111*AK$16/$E$4-AJ119-AI119-AH119-AG119</f>
        <v>5.7623999999999995E-2</v>
      </c>
      <c r="AL119" s="17">
        <f>AL111*AL$16/$E$4-AK119-AJ119-AI119-AH119-AG119</f>
        <v>9.0354431999999971E-2</v>
      </c>
      <c r="AM119" s="17">
        <f>AM111*AM$16/$E$4-AL119-AK119-AJ119-AI119-AH119-AG119</f>
        <v>0.1400493696</v>
      </c>
      <c r="AN119" s="17">
        <f>AN111*AN$16/$E$4-AM119-AL119-AK119-AJ119-AI119-AH119-AG119</f>
        <v>0.21504354815999999</v>
      </c>
      <c r="AO119" s="17">
        <f>AO111*AO$16/$E$4-AN119-AM119-AL119-AK119-AJ119-AI119-AH119-AG119</f>
        <v>0.32762517043200007</v>
      </c>
      <c r="AP119" s="17">
        <f>AP111*AP$16/$E$4-AO119-AN119-AM119-AL119-AK119-AJ119-AI119-AH119-AG119</f>
        <v>0.49586512281600031</v>
      </c>
      <c r="AR119" s="163"/>
      <c r="AS119" s="171" t="s">
        <v>44</v>
      </c>
      <c r="AT119" s="16" t="s">
        <v>55</v>
      </c>
      <c r="AU119" s="17">
        <f>AU111*AU$16/$E$4</f>
        <v>7.7999999999999996E-3</v>
      </c>
      <c r="AV119" s="17">
        <f>AV111*AV$16/$E$4-AU119</f>
        <v>1.3439999999999999E-2</v>
      </c>
      <c r="AW119" s="17">
        <f>AW111*AW$16/$E$4-AV119-AU119</f>
        <v>2.2344000000000003E-2</v>
      </c>
      <c r="AX119" s="17">
        <f>AX111*AX$16/$E$4-AW119-AV119-AU119</f>
        <v>3.6220799999999977E-2</v>
      </c>
      <c r="AY119" s="17">
        <f>AY111*AY$16/$E$4-AX119-AW119-AV119-AU119</f>
        <v>5.7623999999999995E-2</v>
      </c>
      <c r="AZ119" s="17">
        <f>AZ111*AZ$16/$E$4-AY119-AX119-AW119-AV119-AU119</f>
        <v>9.0354431999999971E-2</v>
      </c>
      <c r="BA119" s="17">
        <f>BA111*BA$16/$E$4-AZ119-AY119-AX119-AW119-AV119-AU119</f>
        <v>0.1400493696</v>
      </c>
      <c r="BB119" s="17">
        <f>BB111*BB$16/$E$4-BA119-AZ119-AY119-AX119-AW119-AV119-AU119</f>
        <v>0.21504354815999999</v>
      </c>
      <c r="BC119" s="17">
        <f>BC111*BC$16/$E$4-BB119-BA119-AZ119-AY119-AX119-AW119-AV119-AU119</f>
        <v>0.32762517043200007</v>
      </c>
      <c r="BD119" s="17">
        <f>BD111*BD$16/$E$4-BC119-BB119-BA119-AZ119-AY119-AX119-AW119-AV119-AU119</f>
        <v>0.49586512281600031</v>
      </c>
      <c r="BF119" s="163"/>
      <c r="BG119" s="171" t="s">
        <v>44</v>
      </c>
      <c r="BH119" s="16" t="s">
        <v>55</v>
      </c>
      <c r="BI119" s="17">
        <f>BI111*BI$16/$E$4</f>
        <v>7.7999999999999996E-3</v>
      </c>
      <c r="BJ119" s="17">
        <f>BJ111*BJ$16/$E$4-BI119</f>
        <v>1.3439999999999999E-2</v>
      </c>
      <c r="BK119" s="17">
        <f>BK111*BK$16/$E$4-BJ119-BI119</f>
        <v>2.2344000000000003E-2</v>
      </c>
      <c r="BL119" s="17">
        <f>BL111*BL$16/$E$4-BK119-BJ119-BI119</f>
        <v>3.6220799999999977E-2</v>
      </c>
      <c r="BM119" s="17">
        <f>BM111*BM$16/$E$4-BL119-BK119-BJ119-BI119</f>
        <v>5.7623999999999995E-2</v>
      </c>
      <c r="BN119" s="17">
        <f>BN111*BN$16/$E$4-BM119-BL119-BK119-BJ119-BI119</f>
        <v>9.0354431999999971E-2</v>
      </c>
      <c r="BO119" s="17">
        <f>BO111*BO$16/$E$4-BN119-BM119-BL119-BK119-BJ119-BI119</f>
        <v>0.1400493696</v>
      </c>
      <c r="BP119" s="17">
        <f>BP111*BP$16/$E$4-BO119-BN119-BM119-BL119-BK119-BJ119-BI119</f>
        <v>0.21504354815999999</v>
      </c>
      <c r="BQ119" s="17">
        <f>BQ111*BQ$16/$E$4-BP119-BO119-BN119-BM119-BL119-BK119-BJ119-BI119</f>
        <v>0.32762517043200007</v>
      </c>
      <c r="BR119" s="17">
        <f>BR111*BR$16/$E$4-BQ119-BP119-BO119-BN119-BM119-BL119-BK119-BJ119-BI119</f>
        <v>0.49586512281600031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2.7485759999999991E-2</v>
      </c>
      <c r="J120" s="18"/>
      <c r="K120" s="18"/>
      <c r="L120" s="18"/>
      <c r="M120" s="18"/>
      <c r="N120" s="18">
        <f>SUM(E119:N119)/10</f>
        <v>0.14063664430080003</v>
      </c>
      <c r="P120" s="163"/>
      <c r="Q120" s="165"/>
      <c r="R120" s="16" t="s">
        <v>56</v>
      </c>
      <c r="S120" s="18"/>
      <c r="T120" s="18"/>
      <c r="U120" s="18"/>
      <c r="V120" s="18"/>
      <c r="W120" s="18">
        <f>SUM(S119:W119)/5</f>
        <v>2.7485759999999991E-2</v>
      </c>
      <c r="X120" s="18"/>
      <c r="Y120" s="18"/>
      <c r="Z120" s="18"/>
      <c r="AA120" s="18"/>
      <c r="AB120" s="18">
        <f>SUM(S119:AB119)/10</f>
        <v>0.14063664430080003</v>
      </c>
      <c r="AD120" s="163"/>
      <c r="AE120" s="165"/>
      <c r="AF120" s="16" t="s">
        <v>56</v>
      </c>
      <c r="AG120" s="18"/>
      <c r="AH120" s="18"/>
      <c r="AI120" s="18"/>
      <c r="AJ120" s="18"/>
      <c r="AK120" s="18">
        <f>SUM(AG119:AK119)/5</f>
        <v>2.7485759999999991E-2</v>
      </c>
      <c r="AL120" s="18"/>
      <c r="AM120" s="18"/>
      <c r="AN120" s="18"/>
      <c r="AO120" s="18"/>
      <c r="AP120" s="18">
        <f>SUM(AG119:AP119)/10</f>
        <v>0.14063664430080003</v>
      </c>
      <c r="AR120" s="163"/>
      <c r="AS120" s="165"/>
      <c r="AT120" s="16" t="s">
        <v>56</v>
      </c>
      <c r="AU120" s="18"/>
      <c r="AV120" s="18"/>
      <c r="AW120" s="18"/>
      <c r="AX120" s="18"/>
      <c r="AY120" s="18">
        <f>SUM(AU119:AY119)/5</f>
        <v>2.7485759999999991E-2</v>
      </c>
      <c r="AZ120" s="18"/>
      <c r="BA120" s="18"/>
      <c r="BB120" s="18"/>
      <c r="BC120" s="18"/>
      <c r="BD120" s="18">
        <f>SUM(AU119:BD119)/10</f>
        <v>0.14063664430080003</v>
      </c>
      <c r="BF120" s="163"/>
      <c r="BG120" s="165"/>
      <c r="BH120" s="16" t="s">
        <v>56</v>
      </c>
      <c r="BI120" s="18"/>
      <c r="BJ120" s="18"/>
      <c r="BK120" s="18"/>
      <c r="BL120" s="18"/>
      <c r="BM120" s="18">
        <f>SUM(BI119:BM119)/5</f>
        <v>2.7485759999999991E-2</v>
      </c>
      <c r="BN120" s="18"/>
      <c r="BO120" s="18"/>
      <c r="BP120" s="18"/>
      <c r="BQ120" s="18"/>
      <c r="BR120" s="18">
        <f>SUM(BI119:BR119)/10</f>
        <v>0.14063664430080003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7800</v>
      </c>
      <c r="F121" s="24">
        <f>F123-E123</f>
        <v>13440</v>
      </c>
      <c r="G121" s="24">
        <f>G123-F123</f>
        <v>22344</v>
      </c>
      <c r="H121" s="24">
        <f t="shared" ref="H121:N121" si="325">H123-G123</f>
        <v>36220.799999999988</v>
      </c>
      <c r="I121" s="24">
        <f t="shared" si="325"/>
        <v>57623.999999999971</v>
      </c>
      <c r="J121" s="24">
        <f t="shared" si="325"/>
        <v>90354.43200000003</v>
      </c>
      <c r="K121" s="24">
        <f t="shared" si="325"/>
        <v>140049.36960000001</v>
      </c>
      <c r="L121" s="24">
        <f t="shared" si="325"/>
        <v>215043.54815999995</v>
      </c>
      <c r="M121" s="24">
        <f t="shared" si="325"/>
        <v>327625.17043200007</v>
      </c>
      <c r="N121" s="24">
        <f t="shared" si="325"/>
        <v>495865.12281600025</v>
      </c>
      <c r="P121" s="163"/>
      <c r="Q121" s="163"/>
      <c r="R121" s="20" t="s">
        <v>57</v>
      </c>
      <c r="S121" s="24">
        <f>S123</f>
        <v>7800</v>
      </c>
      <c r="T121" s="24">
        <f>T123-S123</f>
        <v>13440</v>
      </c>
      <c r="U121" s="24">
        <f>U123-T123</f>
        <v>22344</v>
      </c>
      <c r="V121" s="24">
        <f t="shared" ref="V121:AB121" si="326">V123-U123</f>
        <v>36220.799999999988</v>
      </c>
      <c r="W121" s="24">
        <f t="shared" si="326"/>
        <v>57623.999999999971</v>
      </c>
      <c r="X121" s="24">
        <f t="shared" si="326"/>
        <v>90354.43200000003</v>
      </c>
      <c r="Y121" s="24">
        <f t="shared" si="326"/>
        <v>140049.36960000001</v>
      </c>
      <c r="Z121" s="24">
        <f t="shared" si="326"/>
        <v>215043.54815999995</v>
      </c>
      <c r="AA121" s="24">
        <f t="shared" si="326"/>
        <v>327625.17043200007</v>
      </c>
      <c r="AB121" s="24">
        <f t="shared" si="326"/>
        <v>495865.12281600025</v>
      </c>
      <c r="AD121" s="163"/>
      <c r="AE121" s="163"/>
      <c r="AF121" s="20" t="s">
        <v>57</v>
      </c>
      <c r="AG121" s="24">
        <f>AG123</f>
        <v>7800</v>
      </c>
      <c r="AH121" s="24">
        <f>AH123-AG123</f>
        <v>13440</v>
      </c>
      <c r="AI121" s="24">
        <f>AI123-AH123</f>
        <v>22344</v>
      </c>
      <c r="AJ121" s="24">
        <f t="shared" ref="AJ121:AP121" si="327">AJ123-AI123</f>
        <v>36220.799999999988</v>
      </c>
      <c r="AK121" s="24">
        <f t="shared" si="327"/>
        <v>57623.999999999971</v>
      </c>
      <c r="AL121" s="24">
        <f t="shared" si="327"/>
        <v>90354.43200000003</v>
      </c>
      <c r="AM121" s="24">
        <f t="shared" si="327"/>
        <v>140049.36960000001</v>
      </c>
      <c r="AN121" s="24">
        <f t="shared" si="327"/>
        <v>215043.54815999995</v>
      </c>
      <c r="AO121" s="24">
        <f t="shared" si="327"/>
        <v>327625.17043200007</v>
      </c>
      <c r="AP121" s="24">
        <f t="shared" si="327"/>
        <v>495865.12281600025</v>
      </c>
      <c r="AR121" s="163"/>
      <c r="AS121" s="163"/>
      <c r="AT121" s="20" t="s">
        <v>57</v>
      </c>
      <c r="AU121" s="24">
        <f>AU123</f>
        <v>7800</v>
      </c>
      <c r="AV121" s="24">
        <f>AV123-AU123</f>
        <v>13440</v>
      </c>
      <c r="AW121" s="24">
        <f>AW123-AV123</f>
        <v>22344</v>
      </c>
      <c r="AX121" s="24">
        <f t="shared" ref="AX121:BD121" si="328">AX123-AW123</f>
        <v>36220.799999999988</v>
      </c>
      <c r="AY121" s="24">
        <f t="shared" si="328"/>
        <v>57623.999999999971</v>
      </c>
      <c r="AZ121" s="24">
        <f t="shared" si="328"/>
        <v>90354.43200000003</v>
      </c>
      <c r="BA121" s="24">
        <f t="shared" si="328"/>
        <v>140049.36960000001</v>
      </c>
      <c r="BB121" s="24">
        <f t="shared" si="328"/>
        <v>215043.54815999995</v>
      </c>
      <c r="BC121" s="24">
        <f t="shared" si="328"/>
        <v>327625.17043200007</v>
      </c>
      <c r="BD121" s="24">
        <f t="shared" si="328"/>
        <v>495865.12281600025</v>
      </c>
      <c r="BF121" s="163"/>
      <c r="BG121" s="163"/>
      <c r="BH121" s="20" t="s">
        <v>57</v>
      </c>
      <c r="BI121" s="24">
        <f>BI123</f>
        <v>7800</v>
      </c>
      <c r="BJ121" s="24">
        <f>BJ123-BI123</f>
        <v>13440</v>
      </c>
      <c r="BK121" s="24">
        <f>BK123-BJ123</f>
        <v>22344</v>
      </c>
      <c r="BL121" s="24">
        <f t="shared" ref="BL121:BR121" si="329">BL123-BK123</f>
        <v>36220.799999999988</v>
      </c>
      <c r="BM121" s="24">
        <f t="shared" si="329"/>
        <v>57623.999999999971</v>
      </c>
      <c r="BN121" s="24">
        <f t="shared" si="329"/>
        <v>90354.43200000003</v>
      </c>
      <c r="BO121" s="24">
        <f t="shared" si="329"/>
        <v>140049.36960000001</v>
      </c>
      <c r="BP121" s="24">
        <f t="shared" si="329"/>
        <v>215043.54815999995</v>
      </c>
      <c r="BQ121" s="24">
        <f t="shared" si="329"/>
        <v>327625.17043200007</v>
      </c>
      <c r="BR121" s="24">
        <f t="shared" si="329"/>
        <v>495865.12281600025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27485.759999999991</v>
      </c>
      <c r="J122" s="24"/>
      <c r="K122" s="24"/>
      <c r="L122" s="24"/>
      <c r="M122" s="24"/>
      <c r="N122" s="24">
        <f>SUM(E121:N121)/10</f>
        <v>140636.64430080002</v>
      </c>
      <c r="P122" s="163"/>
      <c r="Q122" s="163"/>
      <c r="R122" s="20" t="s">
        <v>59</v>
      </c>
      <c r="S122" s="24"/>
      <c r="T122" s="24"/>
      <c r="U122" s="24"/>
      <c r="V122" s="24"/>
      <c r="W122" s="24">
        <f>SUM(S121:W121)/5</f>
        <v>27485.759999999991</v>
      </c>
      <c r="X122" s="24"/>
      <c r="Y122" s="24"/>
      <c r="Z122" s="24"/>
      <c r="AA122" s="24"/>
      <c r="AB122" s="24">
        <f>SUM(S121:AB121)/10</f>
        <v>140636.64430080002</v>
      </c>
      <c r="AD122" s="163"/>
      <c r="AE122" s="163"/>
      <c r="AF122" s="20" t="s">
        <v>59</v>
      </c>
      <c r="AG122" s="24"/>
      <c r="AH122" s="24"/>
      <c r="AI122" s="24"/>
      <c r="AJ122" s="24"/>
      <c r="AK122" s="24">
        <f>SUM(AG121:AK121)/5</f>
        <v>27485.759999999991</v>
      </c>
      <c r="AL122" s="24"/>
      <c r="AM122" s="24"/>
      <c r="AN122" s="24"/>
      <c r="AO122" s="24"/>
      <c r="AP122" s="24">
        <f>SUM(AG121:AP121)/10</f>
        <v>140636.64430080002</v>
      </c>
      <c r="AR122" s="163"/>
      <c r="AS122" s="163"/>
      <c r="AT122" s="20" t="s">
        <v>59</v>
      </c>
      <c r="AU122" s="24"/>
      <c r="AV122" s="24"/>
      <c r="AW122" s="24"/>
      <c r="AX122" s="24"/>
      <c r="AY122" s="24">
        <f>SUM(AU121:AY121)/5</f>
        <v>27485.759999999991</v>
      </c>
      <c r="AZ122" s="24"/>
      <c r="BA122" s="24"/>
      <c r="BB122" s="24"/>
      <c r="BC122" s="24"/>
      <c r="BD122" s="24">
        <f>SUM(AU121:BD121)/10</f>
        <v>140636.64430080002</v>
      </c>
      <c r="BF122" s="163"/>
      <c r="BG122" s="163"/>
      <c r="BH122" s="20" t="s">
        <v>59</v>
      </c>
      <c r="BI122" s="24"/>
      <c r="BJ122" s="24"/>
      <c r="BK122" s="24"/>
      <c r="BL122" s="24"/>
      <c r="BM122" s="24">
        <f>SUM(BI121:BM121)/5</f>
        <v>27485.759999999991</v>
      </c>
      <c r="BN122" s="24"/>
      <c r="BO122" s="24"/>
      <c r="BP122" s="24"/>
      <c r="BQ122" s="24"/>
      <c r="BR122" s="24">
        <f>SUM(BI121:BR121)/10</f>
        <v>140636.64430080002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330">E113*E$16</f>
        <v>7800</v>
      </c>
      <c r="F123" s="25">
        <f t="shared" si="330"/>
        <v>21240</v>
      </c>
      <c r="G123" s="25">
        <f t="shared" si="330"/>
        <v>43584</v>
      </c>
      <c r="H123" s="25">
        <f t="shared" si="330"/>
        <v>79804.799999999988</v>
      </c>
      <c r="I123" s="25">
        <f t="shared" si="330"/>
        <v>137428.79999999996</v>
      </c>
      <c r="J123" s="25">
        <f t="shared" si="330"/>
        <v>227783.23199999999</v>
      </c>
      <c r="K123" s="25">
        <f t="shared" si="330"/>
        <v>367832.60159999999</v>
      </c>
      <c r="L123" s="25">
        <f t="shared" si="330"/>
        <v>582876.14975999994</v>
      </c>
      <c r="M123" s="25">
        <f t="shared" si="330"/>
        <v>910501.32019200001</v>
      </c>
      <c r="N123" s="25">
        <f t="shared" si="330"/>
        <v>1406366.4430080003</v>
      </c>
      <c r="P123" s="163"/>
      <c r="Q123" s="163"/>
      <c r="R123" s="20" t="s">
        <v>58</v>
      </c>
      <c r="S123" s="25">
        <f t="shared" ref="S123:AB123" si="331">S113*S$16</f>
        <v>7800</v>
      </c>
      <c r="T123" s="25">
        <f t="shared" si="331"/>
        <v>21240</v>
      </c>
      <c r="U123" s="25">
        <f t="shared" si="331"/>
        <v>43584</v>
      </c>
      <c r="V123" s="25">
        <f t="shared" si="331"/>
        <v>79804.799999999988</v>
      </c>
      <c r="W123" s="25">
        <f t="shared" si="331"/>
        <v>137428.79999999996</v>
      </c>
      <c r="X123" s="25">
        <f t="shared" si="331"/>
        <v>227783.23199999999</v>
      </c>
      <c r="Y123" s="25">
        <f t="shared" si="331"/>
        <v>367832.60159999999</v>
      </c>
      <c r="Z123" s="25">
        <f t="shared" si="331"/>
        <v>582876.14975999994</v>
      </c>
      <c r="AA123" s="25">
        <f t="shared" si="331"/>
        <v>910501.32019200001</v>
      </c>
      <c r="AB123" s="25">
        <f t="shared" si="331"/>
        <v>1406366.4430080003</v>
      </c>
      <c r="AD123" s="163"/>
      <c r="AE123" s="163"/>
      <c r="AF123" s="20" t="s">
        <v>58</v>
      </c>
      <c r="AG123" s="25">
        <f t="shared" ref="AG123:AP123" si="332">AG113*AG$16</f>
        <v>7800</v>
      </c>
      <c r="AH123" s="25">
        <f t="shared" si="332"/>
        <v>21240</v>
      </c>
      <c r="AI123" s="25">
        <f t="shared" si="332"/>
        <v>43584</v>
      </c>
      <c r="AJ123" s="25">
        <f t="shared" si="332"/>
        <v>79804.799999999988</v>
      </c>
      <c r="AK123" s="25">
        <f t="shared" si="332"/>
        <v>137428.79999999996</v>
      </c>
      <c r="AL123" s="25">
        <f t="shared" si="332"/>
        <v>227783.23199999999</v>
      </c>
      <c r="AM123" s="25">
        <f t="shared" si="332"/>
        <v>367832.60159999999</v>
      </c>
      <c r="AN123" s="25">
        <f t="shared" si="332"/>
        <v>582876.14975999994</v>
      </c>
      <c r="AO123" s="25">
        <f t="shared" si="332"/>
        <v>910501.32019200001</v>
      </c>
      <c r="AP123" s="25">
        <f t="shared" si="332"/>
        <v>1406366.4430080003</v>
      </c>
      <c r="AR123" s="163"/>
      <c r="AS123" s="163"/>
      <c r="AT123" s="20" t="s">
        <v>58</v>
      </c>
      <c r="AU123" s="25">
        <f t="shared" ref="AU123:BD123" si="333">AU113*AU$16</f>
        <v>7800</v>
      </c>
      <c r="AV123" s="25">
        <f t="shared" si="333"/>
        <v>21240</v>
      </c>
      <c r="AW123" s="25">
        <f t="shared" si="333"/>
        <v>43584</v>
      </c>
      <c r="AX123" s="25">
        <f t="shared" si="333"/>
        <v>79804.799999999988</v>
      </c>
      <c r="AY123" s="25">
        <f t="shared" si="333"/>
        <v>137428.79999999996</v>
      </c>
      <c r="AZ123" s="25">
        <f t="shared" si="333"/>
        <v>227783.23199999999</v>
      </c>
      <c r="BA123" s="25">
        <f t="shared" si="333"/>
        <v>367832.60159999999</v>
      </c>
      <c r="BB123" s="25">
        <f t="shared" si="333"/>
        <v>582876.14975999994</v>
      </c>
      <c r="BC123" s="25">
        <f t="shared" si="333"/>
        <v>910501.32019200001</v>
      </c>
      <c r="BD123" s="25">
        <f t="shared" si="333"/>
        <v>1406366.4430080003</v>
      </c>
      <c r="BF123" s="163"/>
      <c r="BG123" s="163"/>
      <c r="BH123" s="20" t="s">
        <v>58</v>
      </c>
      <c r="BI123" s="25">
        <f t="shared" ref="BI123:BR123" si="334">BI113*BI$16</f>
        <v>7800</v>
      </c>
      <c r="BJ123" s="25">
        <f t="shared" si="334"/>
        <v>21240</v>
      </c>
      <c r="BK123" s="25">
        <f t="shared" si="334"/>
        <v>43584</v>
      </c>
      <c r="BL123" s="25">
        <f t="shared" si="334"/>
        <v>79804.799999999988</v>
      </c>
      <c r="BM123" s="25">
        <f t="shared" si="334"/>
        <v>137428.79999999996</v>
      </c>
      <c r="BN123" s="25">
        <f t="shared" si="334"/>
        <v>227783.23199999999</v>
      </c>
      <c r="BO123" s="25">
        <f t="shared" si="334"/>
        <v>367832.60159999999</v>
      </c>
      <c r="BP123" s="25">
        <f t="shared" si="334"/>
        <v>582876.14975999994</v>
      </c>
      <c r="BQ123" s="25">
        <f t="shared" si="334"/>
        <v>910501.32019200001</v>
      </c>
      <c r="BR123" s="25">
        <f t="shared" si="334"/>
        <v>1406366.4430080003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0.10714285714285714</v>
      </c>
      <c r="F124" s="17">
        <f t="shared" ref="F124:N124" si="335">F129*$E$4/F$16</f>
        <v>7.6530612244897961E-2</v>
      </c>
      <c r="G124" s="17">
        <f t="shared" si="335"/>
        <v>5.466472303206997E-2</v>
      </c>
      <c r="H124" s="17">
        <f t="shared" si="335"/>
        <v>3.9046230737192836E-2</v>
      </c>
      <c r="I124" s="17">
        <f t="shared" si="335"/>
        <v>2.7890164812280599E-2</v>
      </c>
      <c r="J124" s="17">
        <f t="shared" si="335"/>
        <v>1.9921546294486142E-2</v>
      </c>
      <c r="K124" s="17">
        <f t="shared" si="335"/>
        <v>1.4229675924632958E-2</v>
      </c>
      <c r="L124" s="17">
        <f t="shared" si="335"/>
        <v>1.0164054231880684E-2</v>
      </c>
      <c r="M124" s="17">
        <f t="shared" si="335"/>
        <v>7.260038737057631E-3</v>
      </c>
      <c r="N124" s="17">
        <f t="shared" si="335"/>
        <v>5.1857419550411649E-3</v>
      </c>
      <c r="P124" s="172" t="s">
        <v>71</v>
      </c>
      <c r="Q124" s="165" t="s">
        <v>41</v>
      </c>
      <c r="R124" s="16" t="s">
        <v>55</v>
      </c>
      <c r="S124" s="17">
        <f>S129*$E$4/S$16</f>
        <v>0.10714285714285714</v>
      </c>
      <c r="T124" s="17">
        <f t="shared" ref="T124:AB124" si="336">T129*$E$4/T$16</f>
        <v>7.6530612244897961E-2</v>
      </c>
      <c r="U124" s="17">
        <f t="shared" si="336"/>
        <v>5.466472303206997E-2</v>
      </c>
      <c r="V124" s="17">
        <f t="shared" si="336"/>
        <v>3.9046230737192836E-2</v>
      </c>
      <c r="W124" s="17">
        <f t="shared" si="336"/>
        <v>2.7890164812280599E-2</v>
      </c>
      <c r="X124" s="17">
        <f t="shared" si="336"/>
        <v>1.9921546294486142E-2</v>
      </c>
      <c r="Y124" s="17">
        <f t="shared" si="336"/>
        <v>1.4229675924632958E-2</v>
      </c>
      <c r="Z124" s="17">
        <f t="shared" si="336"/>
        <v>1.0164054231880684E-2</v>
      </c>
      <c r="AA124" s="17">
        <f t="shared" si="336"/>
        <v>7.260038737057631E-3</v>
      </c>
      <c r="AB124" s="17">
        <f t="shared" si="336"/>
        <v>5.1857419550411649E-3</v>
      </c>
      <c r="AC124" s="5"/>
      <c r="AD124" s="172" t="s">
        <v>71</v>
      </c>
      <c r="AE124" s="165" t="s">
        <v>41</v>
      </c>
      <c r="AF124" s="16" t="s">
        <v>55</v>
      </c>
      <c r="AG124" s="17">
        <f>AG129*$E$4/AG$16</f>
        <v>0.10714285714285714</v>
      </c>
      <c r="AH124" s="17">
        <f t="shared" ref="AH124:AP124" si="337">AH129*$E$4/AH$16</f>
        <v>7.6530612244897961E-2</v>
      </c>
      <c r="AI124" s="17">
        <f t="shared" si="337"/>
        <v>5.466472303206997E-2</v>
      </c>
      <c r="AJ124" s="17">
        <f t="shared" si="337"/>
        <v>3.9046230737192836E-2</v>
      </c>
      <c r="AK124" s="17">
        <f t="shared" si="337"/>
        <v>2.7890164812280599E-2</v>
      </c>
      <c r="AL124" s="17">
        <f t="shared" si="337"/>
        <v>1.9921546294486142E-2</v>
      </c>
      <c r="AM124" s="17">
        <f t="shared" si="337"/>
        <v>1.4229675924632958E-2</v>
      </c>
      <c r="AN124" s="17">
        <f t="shared" si="337"/>
        <v>1.0164054231880684E-2</v>
      </c>
      <c r="AO124" s="17">
        <f t="shared" si="337"/>
        <v>7.260038737057631E-3</v>
      </c>
      <c r="AP124" s="17">
        <f t="shared" si="337"/>
        <v>5.1857419550411649E-3</v>
      </c>
      <c r="AQ124" s="5"/>
      <c r="AR124" s="172" t="s">
        <v>71</v>
      </c>
      <c r="AS124" s="165" t="s">
        <v>41</v>
      </c>
      <c r="AT124" s="16" t="s">
        <v>55</v>
      </c>
      <c r="AU124" s="17">
        <f>AU129*$E$4/AU$16</f>
        <v>0.10714285714285714</v>
      </c>
      <c r="AV124" s="17">
        <f t="shared" ref="AV124:BD124" si="338">AV129*$E$4/AV$16</f>
        <v>7.6530612244897961E-2</v>
      </c>
      <c r="AW124" s="17">
        <f t="shared" si="338"/>
        <v>5.466472303206997E-2</v>
      </c>
      <c r="AX124" s="17">
        <f t="shared" si="338"/>
        <v>3.9046230737192836E-2</v>
      </c>
      <c r="AY124" s="17">
        <f t="shared" si="338"/>
        <v>2.7890164812280599E-2</v>
      </c>
      <c r="AZ124" s="17">
        <f t="shared" si="338"/>
        <v>1.9921546294486142E-2</v>
      </c>
      <c r="BA124" s="17">
        <f t="shared" si="338"/>
        <v>1.4229675924632958E-2</v>
      </c>
      <c r="BB124" s="17">
        <f t="shared" si="338"/>
        <v>1.0164054231880684E-2</v>
      </c>
      <c r="BC124" s="17">
        <f t="shared" si="338"/>
        <v>7.260038737057631E-3</v>
      </c>
      <c r="BD124" s="17">
        <f t="shared" si="338"/>
        <v>5.1857419550411649E-3</v>
      </c>
      <c r="BE124" s="5"/>
      <c r="BF124" s="172" t="s">
        <v>71</v>
      </c>
      <c r="BG124" s="165" t="s">
        <v>41</v>
      </c>
      <c r="BH124" s="16" t="s">
        <v>55</v>
      </c>
      <c r="BI124" s="17">
        <f>BI129*$E$4/BI$16</f>
        <v>0.10714285714285714</v>
      </c>
      <c r="BJ124" s="17">
        <f t="shared" ref="BJ124:BR124" si="339">BJ129*$E$4/BJ$16</f>
        <v>7.6530612244897961E-2</v>
      </c>
      <c r="BK124" s="17">
        <f t="shared" si="339"/>
        <v>5.466472303206997E-2</v>
      </c>
      <c r="BL124" s="17">
        <f t="shared" si="339"/>
        <v>3.9046230737192836E-2</v>
      </c>
      <c r="BM124" s="17">
        <f t="shared" si="339"/>
        <v>2.7890164812280599E-2</v>
      </c>
      <c r="BN124" s="17">
        <f t="shared" si="339"/>
        <v>1.9921546294486142E-2</v>
      </c>
      <c r="BO124" s="17">
        <f t="shared" si="339"/>
        <v>1.4229675924632958E-2</v>
      </c>
      <c r="BP124" s="17">
        <f t="shared" si="339"/>
        <v>1.0164054231880684E-2</v>
      </c>
      <c r="BQ124" s="17">
        <f t="shared" si="339"/>
        <v>7.260038737057631E-3</v>
      </c>
      <c r="BR124" s="17">
        <f t="shared" si="339"/>
        <v>5.1857419550411649E-3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6.1054917593859705E-2</v>
      </c>
      <c r="J125" s="17"/>
      <c r="K125" s="17"/>
      <c r="L125" s="17"/>
      <c r="M125" s="17"/>
      <c r="N125" s="18">
        <f>SUM(E124:N124)/10</f>
        <v>3.6203564511239711E-2</v>
      </c>
      <c r="P125" s="173"/>
      <c r="Q125" s="165"/>
      <c r="R125" s="16" t="s">
        <v>56</v>
      </c>
      <c r="S125" s="17"/>
      <c r="T125" s="17"/>
      <c r="U125" s="17"/>
      <c r="V125" s="17"/>
      <c r="W125" s="100">
        <f>SUM(S124:W124)/5</f>
        <v>6.1054917593859705E-2</v>
      </c>
      <c r="X125" s="17"/>
      <c r="Y125" s="17"/>
      <c r="Z125" s="17"/>
      <c r="AA125" s="17"/>
      <c r="AB125" s="18">
        <f>SUM(S124:AB124)/10</f>
        <v>3.6203564511239711E-2</v>
      </c>
      <c r="AC125" s="5"/>
      <c r="AD125" s="173"/>
      <c r="AE125" s="165"/>
      <c r="AF125" s="16" t="s">
        <v>56</v>
      </c>
      <c r="AG125" s="17"/>
      <c r="AH125" s="17"/>
      <c r="AI125" s="17"/>
      <c r="AJ125" s="17"/>
      <c r="AK125" s="100">
        <f>SUM(AG124:AK124)/5</f>
        <v>6.1054917593859705E-2</v>
      </c>
      <c r="AL125" s="17"/>
      <c r="AM125" s="17"/>
      <c r="AN125" s="17"/>
      <c r="AO125" s="17"/>
      <c r="AP125" s="18">
        <f>SUM(AG124:AP124)/10</f>
        <v>3.6203564511239711E-2</v>
      </c>
      <c r="AQ125" s="5"/>
      <c r="AR125" s="173"/>
      <c r="AS125" s="165"/>
      <c r="AT125" s="16" t="s">
        <v>56</v>
      </c>
      <c r="AU125" s="17"/>
      <c r="AV125" s="17"/>
      <c r="AW125" s="17"/>
      <c r="AX125" s="17"/>
      <c r="AY125" s="100">
        <f>SUM(AU124:AY124)/5</f>
        <v>6.1054917593859705E-2</v>
      </c>
      <c r="AZ125" s="17"/>
      <c r="BA125" s="17"/>
      <c r="BB125" s="17"/>
      <c r="BC125" s="17"/>
      <c r="BD125" s="18">
        <f>SUM(AU124:BD124)/10</f>
        <v>3.6203564511239711E-2</v>
      </c>
      <c r="BE125" s="5"/>
      <c r="BF125" s="173"/>
      <c r="BG125" s="165"/>
      <c r="BH125" s="16" t="s">
        <v>56</v>
      </c>
      <c r="BI125" s="17"/>
      <c r="BJ125" s="17"/>
      <c r="BK125" s="17"/>
      <c r="BL125" s="17"/>
      <c r="BM125" s="100">
        <f>SUM(BI124:BM124)/5</f>
        <v>6.1054917593859705E-2</v>
      </c>
      <c r="BN125" s="17"/>
      <c r="BO125" s="17"/>
      <c r="BP125" s="17"/>
      <c r="BQ125" s="17"/>
      <c r="BR125" s="18">
        <f>SUM(BI124:BR124)/10</f>
        <v>3.6203564511239711E-2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340">E$18*(E124/E$20)</f>
        <v>0.10714285714285714</v>
      </c>
      <c r="F126" s="17">
        <f t="shared" si="340"/>
        <v>0.18367346938775508</v>
      </c>
      <c r="G126" s="17">
        <f t="shared" si="340"/>
        <v>0.23833819241982501</v>
      </c>
      <c r="H126" s="17">
        <f t="shared" si="340"/>
        <v>0.277384423157018</v>
      </c>
      <c r="I126" s="17">
        <f t="shared" si="340"/>
        <v>0.30527458796929852</v>
      </c>
      <c r="J126" s="17">
        <f t="shared" si="340"/>
        <v>0.32519613426378463</v>
      </c>
      <c r="K126" s="17">
        <f t="shared" si="340"/>
        <v>0.33942581018841744</v>
      </c>
      <c r="L126" s="17">
        <f t="shared" si="340"/>
        <v>0.34958986442029771</v>
      </c>
      <c r="M126" s="17">
        <f t="shared" si="340"/>
        <v>0.35684990315735649</v>
      </c>
      <c r="N126" s="17">
        <f t="shared" si="340"/>
        <v>0.36203564511239805</v>
      </c>
      <c r="P126" s="173"/>
      <c r="Q126" s="165"/>
      <c r="R126" s="16" t="s">
        <v>53</v>
      </c>
      <c r="S126" s="17">
        <f t="shared" ref="S126:AB126" si="341">S$18*(S124/S$20)</f>
        <v>0.10714285714285714</v>
      </c>
      <c r="T126" s="17">
        <f t="shared" si="341"/>
        <v>0.18367346938775508</v>
      </c>
      <c r="U126" s="17">
        <f t="shared" si="341"/>
        <v>0.23833819241982501</v>
      </c>
      <c r="V126" s="17">
        <f t="shared" si="341"/>
        <v>0.277384423157018</v>
      </c>
      <c r="W126" s="17">
        <f t="shared" si="341"/>
        <v>0.30527458796929852</v>
      </c>
      <c r="X126" s="17">
        <f t="shared" si="341"/>
        <v>0.32519613426378463</v>
      </c>
      <c r="Y126" s="17">
        <f t="shared" si="341"/>
        <v>0.33942581018841744</v>
      </c>
      <c r="Z126" s="17">
        <f t="shared" si="341"/>
        <v>0.34958986442029771</v>
      </c>
      <c r="AA126" s="17">
        <f t="shared" si="341"/>
        <v>0.35684990315735649</v>
      </c>
      <c r="AB126" s="17">
        <f t="shared" si="341"/>
        <v>0.36203564511239805</v>
      </c>
      <c r="AC126" s="5"/>
      <c r="AD126" s="173"/>
      <c r="AE126" s="165"/>
      <c r="AF126" s="16" t="s">
        <v>53</v>
      </c>
      <c r="AG126" s="17">
        <f t="shared" ref="AG126:AP126" si="342">AG$18*(AG124/AG$20)</f>
        <v>0.10714285714285714</v>
      </c>
      <c r="AH126" s="17">
        <f t="shared" si="342"/>
        <v>0.18367346938775508</v>
      </c>
      <c r="AI126" s="17">
        <f t="shared" si="342"/>
        <v>0.23833819241982501</v>
      </c>
      <c r="AJ126" s="17">
        <f t="shared" si="342"/>
        <v>0.277384423157018</v>
      </c>
      <c r="AK126" s="17">
        <f t="shared" si="342"/>
        <v>0.30527458796929852</v>
      </c>
      <c r="AL126" s="17">
        <f t="shared" si="342"/>
        <v>0.32519613426378463</v>
      </c>
      <c r="AM126" s="17">
        <f t="shared" si="342"/>
        <v>0.33942581018841744</v>
      </c>
      <c r="AN126" s="17">
        <f t="shared" si="342"/>
        <v>0.34958986442029771</v>
      </c>
      <c r="AO126" s="17">
        <f t="shared" si="342"/>
        <v>0.35684990315735649</v>
      </c>
      <c r="AP126" s="17">
        <f t="shared" si="342"/>
        <v>0.36203564511239805</v>
      </c>
      <c r="AQ126" s="5"/>
      <c r="AR126" s="173"/>
      <c r="AS126" s="165"/>
      <c r="AT126" s="16" t="s">
        <v>53</v>
      </c>
      <c r="AU126" s="17">
        <f t="shared" ref="AU126:BD126" si="343">AU$18*(AU124/AU$20)</f>
        <v>0.10714285714285714</v>
      </c>
      <c r="AV126" s="17">
        <f t="shared" si="343"/>
        <v>0.18367346938775508</v>
      </c>
      <c r="AW126" s="17">
        <f t="shared" si="343"/>
        <v>0.23833819241982501</v>
      </c>
      <c r="AX126" s="17">
        <f t="shared" si="343"/>
        <v>0.277384423157018</v>
      </c>
      <c r="AY126" s="17">
        <f t="shared" si="343"/>
        <v>0.30527458796929852</v>
      </c>
      <c r="AZ126" s="17">
        <f t="shared" si="343"/>
        <v>0.32519613426378463</v>
      </c>
      <c r="BA126" s="17">
        <f t="shared" si="343"/>
        <v>0.33942581018841744</v>
      </c>
      <c r="BB126" s="17">
        <f t="shared" si="343"/>
        <v>0.34958986442029771</v>
      </c>
      <c r="BC126" s="17">
        <f t="shared" si="343"/>
        <v>0.35684990315735649</v>
      </c>
      <c r="BD126" s="17">
        <f t="shared" si="343"/>
        <v>0.36203564511239805</v>
      </c>
      <c r="BE126" s="5"/>
      <c r="BF126" s="173"/>
      <c r="BG126" s="165"/>
      <c r="BH126" s="16" t="s">
        <v>53</v>
      </c>
      <c r="BI126" s="17">
        <f t="shared" ref="BI126:BR126" si="344">BI$18*(BI124/BI$20)</f>
        <v>0.10714285714285714</v>
      </c>
      <c r="BJ126" s="17">
        <f t="shared" si="344"/>
        <v>0.18367346938775508</v>
      </c>
      <c r="BK126" s="17">
        <f t="shared" si="344"/>
        <v>0.23833819241982501</v>
      </c>
      <c r="BL126" s="17">
        <f t="shared" si="344"/>
        <v>0.277384423157018</v>
      </c>
      <c r="BM126" s="17">
        <f t="shared" si="344"/>
        <v>0.30527458796929852</v>
      </c>
      <c r="BN126" s="17">
        <f t="shared" si="344"/>
        <v>0.32519613426378463</v>
      </c>
      <c r="BO126" s="17">
        <f t="shared" si="344"/>
        <v>0.33942581018841744</v>
      </c>
      <c r="BP126" s="17">
        <f t="shared" si="344"/>
        <v>0.34958986442029771</v>
      </c>
      <c r="BQ126" s="17">
        <f t="shared" si="344"/>
        <v>0.35684990315735649</v>
      </c>
      <c r="BR126" s="17">
        <f t="shared" si="344"/>
        <v>0.36203564511239805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1.0714285714285714</v>
      </c>
      <c r="F127" s="21">
        <f t="shared" ref="F127:N127" si="345">10*F124</f>
        <v>0.76530612244897966</v>
      </c>
      <c r="G127" s="21">
        <f t="shared" si="345"/>
        <v>0.54664723032069973</v>
      </c>
      <c r="H127" s="21">
        <f t="shared" si="345"/>
        <v>0.39046230737192833</v>
      </c>
      <c r="I127" s="21">
        <f t="shared" si="345"/>
        <v>0.27890164812280599</v>
      </c>
      <c r="J127" s="21">
        <f t="shared" si="345"/>
        <v>0.19921546294486142</v>
      </c>
      <c r="K127" s="21">
        <f t="shared" si="345"/>
        <v>0.14229675924632956</v>
      </c>
      <c r="L127" s="21">
        <f t="shared" si="345"/>
        <v>0.10164054231880684</v>
      </c>
      <c r="M127" s="21">
        <f t="shared" si="345"/>
        <v>7.2600387370576308E-2</v>
      </c>
      <c r="N127" s="21">
        <f t="shared" si="345"/>
        <v>5.1857419550411649E-2</v>
      </c>
      <c r="P127" s="173"/>
      <c r="Q127" s="163"/>
      <c r="R127" s="20" t="s">
        <v>57</v>
      </c>
      <c r="S127" s="21">
        <f>10*S124</f>
        <v>1.0714285714285714</v>
      </c>
      <c r="T127" s="21">
        <f t="shared" ref="T127:AB127" si="346">10*T124</f>
        <v>0.76530612244897966</v>
      </c>
      <c r="U127" s="21">
        <f t="shared" si="346"/>
        <v>0.54664723032069973</v>
      </c>
      <c r="V127" s="21">
        <f t="shared" si="346"/>
        <v>0.39046230737192833</v>
      </c>
      <c r="W127" s="21">
        <f t="shared" si="346"/>
        <v>0.27890164812280599</v>
      </c>
      <c r="X127" s="21">
        <f t="shared" si="346"/>
        <v>0.19921546294486142</v>
      </c>
      <c r="Y127" s="21">
        <f t="shared" si="346"/>
        <v>0.14229675924632956</v>
      </c>
      <c r="Z127" s="21">
        <f t="shared" si="346"/>
        <v>0.10164054231880684</v>
      </c>
      <c r="AA127" s="21">
        <f t="shared" si="346"/>
        <v>7.2600387370576308E-2</v>
      </c>
      <c r="AB127" s="21">
        <f t="shared" si="346"/>
        <v>5.1857419550411649E-2</v>
      </c>
      <c r="AC127" s="5"/>
      <c r="AD127" s="173"/>
      <c r="AE127" s="163"/>
      <c r="AF127" s="20" t="s">
        <v>57</v>
      </c>
      <c r="AG127" s="21">
        <f>10*AG124</f>
        <v>1.0714285714285714</v>
      </c>
      <c r="AH127" s="21">
        <f t="shared" ref="AH127:AP127" si="347">10*AH124</f>
        <v>0.76530612244897966</v>
      </c>
      <c r="AI127" s="21">
        <f t="shared" si="347"/>
        <v>0.54664723032069973</v>
      </c>
      <c r="AJ127" s="21">
        <f t="shared" si="347"/>
        <v>0.39046230737192833</v>
      </c>
      <c r="AK127" s="21">
        <f t="shared" si="347"/>
        <v>0.27890164812280599</v>
      </c>
      <c r="AL127" s="21">
        <f t="shared" si="347"/>
        <v>0.19921546294486142</v>
      </c>
      <c r="AM127" s="21">
        <f t="shared" si="347"/>
        <v>0.14229675924632956</v>
      </c>
      <c r="AN127" s="21">
        <f t="shared" si="347"/>
        <v>0.10164054231880684</v>
      </c>
      <c r="AO127" s="21">
        <f t="shared" si="347"/>
        <v>7.2600387370576308E-2</v>
      </c>
      <c r="AP127" s="21">
        <f t="shared" si="347"/>
        <v>5.1857419550411649E-2</v>
      </c>
      <c r="AQ127" s="5"/>
      <c r="AR127" s="173"/>
      <c r="AS127" s="163"/>
      <c r="AT127" s="20" t="s">
        <v>57</v>
      </c>
      <c r="AU127" s="21">
        <f>10*AU124</f>
        <v>1.0714285714285714</v>
      </c>
      <c r="AV127" s="21">
        <f t="shared" ref="AV127:BD127" si="348">10*AV124</f>
        <v>0.76530612244897966</v>
      </c>
      <c r="AW127" s="21">
        <f t="shared" si="348"/>
        <v>0.54664723032069973</v>
      </c>
      <c r="AX127" s="21">
        <f t="shared" si="348"/>
        <v>0.39046230737192833</v>
      </c>
      <c r="AY127" s="21">
        <f t="shared" si="348"/>
        <v>0.27890164812280599</v>
      </c>
      <c r="AZ127" s="21">
        <f t="shared" si="348"/>
        <v>0.19921546294486142</v>
      </c>
      <c r="BA127" s="21">
        <f t="shared" si="348"/>
        <v>0.14229675924632956</v>
      </c>
      <c r="BB127" s="21">
        <f t="shared" si="348"/>
        <v>0.10164054231880684</v>
      </c>
      <c r="BC127" s="21">
        <f t="shared" si="348"/>
        <v>7.2600387370576308E-2</v>
      </c>
      <c r="BD127" s="21">
        <f t="shared" si="348"/>
        <v>5.1857419550411649E-2</v>
      </c>
      <c r="BE127" s="5"/>
      <c r="BF127" s="173"/>
      <c r="BG127" s="163"/>
      <c r="BH127" s="20" t="s">
        <v>57</v>
      </c>
      <c r="BI127" s="21">
        <f>10*BI124</f>
        <v>1.0714285714285714</v>
      </c>
      <c r="BJ127" s="21">
        <f t="shared" ref="BJ127:BR127" si="349">10*BJ124</f>
        <v>0.76530612244897966</v>
      </c>
      <c r="BK127" s="21">
        <f t="shared" si="349"/>
        <v>0.54664723032069973</v>
      </c>
      <c r="BL127" s="21">
        <f t="shared" si="349"/>
        <v>0.39046230737192833</v>
      </c>
      <c r="BM127" s="21">
        <f t="shared" si="349"/>
        <v>0.27890164812280599</v>
      </c>
      <c r="BN127" s="21">
        <f t="shared" si="349"/>
        <v>0.19921546294486142</v>
      </c>
      <c r="BO127" s="21">
        <f t="shared" si="349"/>
        <v>0.14229675924632956</v>
      </c>
      <c r="BP127" s="21">
        <f t="shared" si="349"/>
        <v>0.10164054231880684</v>
      </c>
      <c r="BQ127" s="21">
        <f t="shared" si="349"/>
        <v>7.2600387370576308E-2</v>
      </c>
      <c r="BR127" s="21">
        <f t="shared" si="349"/>
        <v>5.1857419550411649E-2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1.0714285714285714</v>
      </c>
      <c r="F128" s="21">
        <f>10*F126</f>
        <v>1.8367346938775508</v>
      </c>
      <c r="G128" s="21">
        <f>10*G126</f>
        <v>2.3833819241982503</v>
      </c>
      <c r="H128" s="21">
        <f t="shared" ref="H128:N128" si="350">10*H126</f>
        <v>2.7738442315701799</v>
      </c>
      <c r="I128" s="21">
        <f t="shared" si="350"/>
        <v>3.0527458796929849</v>
      </c>
      <c r="J128" s="21">
        <f t="shared" si="350"/>
        <v>3.2519613426378462</v>
      </c>
      <c r="K128" s="21">
        <f t="shared" si="350"/>
        <v>3.3942581018841746</v>
      </c>
      <c r="L128" s="21">
        <f t="shared" si="350"/>
        <v>3.4958986442029771</v>
      </c>
      <c r="M128" s="21">
        <f t="shared" si="350"/>
        <v>3.5684990315735647</v>
      </c>
      <c r="N128" s="21">
        <f t="shared" si="350"/>
        <v>3.6203564511239805</v>
      </c>
      <c r="P128" s="173"/>
      <c r="Q128" s="163"/>
      <c r="R128" s="20" t="s">
        <v>58</v>
      </c>
      <c r="S128" s="21">
        <f>10*S126</f>
        <v>1.0714285714285714</v>
      </c>
      <c r="T128" s="21">
        <f>10*T126</f>
        <v>1.8367346938775508</v>
      </c>
      <c r="U128" s="21">
        <f>10*U126</f>
        <v>2.3833819241982503</v>
      </c>
      <c r="V128" s="21">
        <f t="shared" ref="V128:AB128" si="351">10*V126</f>
        <v>2.7738442315701799</v>
      </c>
      <c r="W128" s="21">
        <f t="shared" si="351"/>
        <v>3.0527458796929849</v>
      </c>
      <c r="X128" s="21">
        <f t="shared" si="351"/>
        <v>3.2519613426378462</v>
      </c>
      <c r="Y128" s="21">
        <f t="shared" si="351"/>
        <v>3.3942581018841746</v>
      </c>
      <c r="Z128" s="21">
        <f t="shared" si="351"/>
        <v>3.4958986442029771</v>
      </c>
      <c r="AA128" s="21">
        <f t="shared" si="351"/>
        <v>3.5684990315735647</v>
      </c>
      <c r="AB128" s="21">
        <f t="shared" si="351"/>
        <v>3.6203564511239805</v>
      </c>
      <c r="AC128" s="5"/>
      <c r="AD128" s="173"/>
      <c r="AE128" s="163"/>
      <c r="AF128" s="20" t="s">
        <v>58</v>
      </c>
      <c r="AG128" s="21">
        <f>10*AG126</f>
        <v>1.0714285714285714</v>
      </c>
      <c r="AH128" s="21">
        <f>10*AH126</f>
        <v>1.8367346938775508</v>
      </c>
      <c r="AI128" s="21">
        <f>10*AI126</f>
        <v>2.3833819241982503</v>
      </c>
      <c r="AJ128" s="21">
        <f t="shared" ref="AJ128:AP128" si="352">10*AJ126</f>
        <v>2.7738442315701799</v>
      </c>
      <c r="AK128" s="21">
        <f t="shared" si="352"/>
        <v>3.0527458796929849</v>
      </c>
      <c r="AL128" s="21">
        <f t="shared" si="352"/>
        <v>3.2519613426378462</v>
      </c>
      <c r="AM128" s="21">
        <f t="shared" si="352"/>
        <v>3.3942581018841746</v>
      </c>
      <c r="AN128" s="21">
        <f t="shared" si="352"/>
        <v>3.4958986442029771</v>
      </c>
      <c r="AO128" s="21">
        <f t="shared" si="352"/>
        <v>3.5684990315735647</v>
      </c>
      <c r="AP128" s="21">
        <f t="shared" si="352"/>
        <v>3.6203564511239805</v>
      </c>
      <c r="AQ128" s="5"/>
      <c r="AR128" s="173"/>
      <c r="AS128" s="163"/>
      <c r="AT128" s="20" t="s">
        <v>58</v>
      </c>
      <c r="AU128" s="21">
        <f>10*AU126</f>
        <v>1.0714285714285714</v>
      </c>
      <c r="AV128" s="21">
        <f>10*AV126</f>
        <v>1.8367346938775508</v>
      </c>
      <c r="AW128" s="21">
        <f>10*AW126</f>
        <v>2.3833819241982503</v>
      </c>
      <c r="AX128" s="21">
        <f t="shared" ref="AX128:BD128" si="353">10*AX126</f>
        <v>2.7738442315701799</v>
      </c>
      <c r="AY128" s="21">
        <f t="shared" si="353"/>
        <v>3.0527458796929849</v>
      </c>
      <c r="AZ128" s="21">
        <f t="shared" si="353"/>
        <v>3.2519613426378462</v>
      </c>
      <c r="BA128" s="21">
        <f t="shared" si="353"/>
        <v>3.3942581018841746</v>
      </c>
      <c r="BB128" s="21">
        <f t="shared" si="353"/>
        <v>3.4958986442029771</v>
      </c>
      <c r="BC128" s="21">
        <f t="shared" si="353"/>
        <v>3.5684990315735647</v>
      </c>
      <c r="BD128" s="21">
        <f t="shared" si="353"/>
        <v>3.6203564511239805</v>
      </c>
      <c r="BE128" s="5"/>
      <c r="BF128" s="173"/>
      <c r="BG128" s="163"/>
      <c r="BH128" s="20" t="s">
        <v>58</v>
      </c>
      <c r="BI128" s="21">
        <f>10*BI126</f>
        <v>1.0714285714285714</v>
      </c>
      <c r="BJ128" s="21">
        <f>10*BJ126</f>
        <v>1.8367346938775508</v>
      </c>
      <c r="BK128" s="21">
        <f>10*BK126</f>
        <v>2.3833819241982503</v>
      </c>
      <c r="BL128" s="21">
        <f t="shared" ref="BL128:BR128" si="354">10*BL126</f>
        <v>2.7738442315701799</v>
      </c>
      <c r="BM128" s="21">
        <f t="shared" si="354"/>
        <v>3.0527458796929849</v>
      </c>
      <c r="BN128" s="21">
        <f t="shared" si="354"/>
        <v>3.2519613426378462</v>
      </c>
      <c r="BO128" s="21">
        <f t="shared" si="354"/>
        <v>3.3942581018841746</v>
      </c>
      <c r="BP128" s="21">
        <f t="shared" si="354"/>
        <v>3.4958986442029771</v>
      </c>
      <c r="BQ128" s="21">
        <f t="shared" si="354"/>
        <v>3.5684990315735647</v>
      </c>
      <c r="BR128" s="21">
        <f t="shared" si="354"/>
        <v>3.6203564511239805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0.15</v>
      </c>
      <c r="F129" s="17">
        <f t="shared" ref="F129:N129" si="355">$E$11*$E$12</f>
        <v>0.15</v>
      </c>
      <c r="G129" s="17">
        <f t="shared" si="355"/>
        <v>0.15</v>
      </c>
      <c r="H129" s="17">
        <f t="shared" si="355"/>
        <v>0.15</v>
      </c>
      <c r="I129" s="17">
        <f t="shared" si="355"/>
        <v>0.15</v>
      </c>
      <c r="J129" s="17">
        <f t="shared" si="355"/>
        <v>0.15</v>
      </c>
      <c r="K129" s="17">
        <f t="shared" si="355"/>
        <v>0.15</v>
      </c>
      <c r="L129" s="17">
        <f t="shared" si="355"/>
        <v>0.15</v>
      </c>
      <c r="M129" s="17">
        <f t="shared" si="355"/>
        <v>0.15</v>
      </c>
      <c r="N129" s="17">
        <f t="shared" si="355"/>
        <v>0.15</v>
      </c>
      <c r="P129" s="173"/>
      <c r="Q129" s="171" t="s">
        <v>45</v>
      </c>
      <c r="R129" s="16" t="s">
        <v>55</v>
      </c>
      <c r="S129" s="17">
        <f>$E$11*$E$12</f>
        <v>0.15</v>
      </c>
      <c r="T129" s="17">
        <f t="shared" ref="T129:AB129" si="356">$E$11*$E$12</f>
        <v>0.15</v>
      </c>
      <c r="U129" s="17">
        <f t="shared" si="356"/>
        <v>0.15</v>
      </c>
      <c r="V129" s="17">
        <f t="shared" si="356"/>
        <v>0.15</v>
      </c>
      <c r="W129" s="17">
        <f t="shared" si="356"/>
        <v>0.15</v>
      </c>
      <c r="X129" s="17">
        <f t="shared" si="356"/>
        <v>0.15</v>
      </c>
      <c r="Y129" s="17">
        <f t="shared" si="356"/>
        <v>0.15</v>
      </c>
      <c r="Z129" s="17">
        <f t="shared" si="356"/>
        <v>0.15</v>
      </c>
      <c r="AA129" s="17">
        <f t="shared" si="356"/>
        <v>0.15</v>
      </c>
      <c r="AB129" s="17">
        <f t="shared" si="356"/>
        <v>0.15</v>
      </c>
      <c r="AC129" s="5"/>
      <c r="AD129" s="173"/>
      <c r="AE129" s="171" t="s">
        <v>45</v>
      </c>
      <c r="AF129" s="16" t="s">
        <v>55</v>
      </c>
      <c r="AG129" s="17">
        <f>$E$11*$E$12</f>
        <v>0.15</v>
      </c>
      <c r="AH129" s="17">
        <f t="shared" ref="AH129:AP129" si="357">$E$11*$E$12</f>
        <v>0.15</v>
      </c>
      <c r="AI129" s="17">
        <f t="shared" si="357"/>
        <v>0.15</v>
      </c>
      <c r="AJ129" s="17">
        <f t="shared" si="357"/>
        <v>0.15</v>
      </c>
      <c r="AK129" s="17">
        <f t="shared" si="357"/>
        <v>0.15</v>
      </c>
      <c r="AL129" s="17">
        <f t="shared" si="357"/>
        <v>0.15</v>
      </c>
      <c r="AM129" s="17">
        <f t="shared" si="357"/>
        <v>0.15</v>
      </c>
      <c r="AN129" s="17">
        <f t="shared" si="357"/>
        <v>0.15</v>
      </c>
      <c r="AO129" s="17">
        <f t="shared" si="357"/>
        <v>0.15</v>
      </c>
      <c r="AP129" s="17">
        <f t="shared" si="357"/>
        <v>0.15</v>
      </c>
      <c r="AQ129" s="5"/>
      <c r="AR129" s="173"/>
      <c r="AS129" s="171" t="s">
        <v>45</v>
      </c>
      <c r="AT129" s="16" t="s">
        <v>55</v>
      </c>
      <c r="AU129" s="17">
        <f>$E$11*$E$12</f>
        <v>0.15</v>
      </c>
      <c r="AV129" s="17">
        <f t="shared" ref="AV129:BD129" si="358">$E$11*$E$12</f>
        <v>0.15</v>
      </c>
      <c r="AW129" s="17">
        <f t="shared" si="358"/>
        <v>0.15</v>
      </c>
      <c r="AX129" s="17">
        <f t="shared" si="358"/>
        <v>0.15</v>
      </c>
      <c r="AY129" s="17">
        <f t="shared" si="358"/>
        <v>0.15</v>
      </c>
      <c r="AZ129" s="17">
        <f t="shared" si="358"/>
        <v>0.15</v>
      </c>
      <c r="BA129" s="17">
        <f t="shared" si="358"/>
        <v>0.15</v>
      </c>
      <c r="BB129" s="17">
        <f t="shared" si="358"/>
        <v>0.15</v>
      </c>
      <c r="BC129" s="17">
        <f t="shared" si="358"/>
        <v>0.15</v>
      </c>
      <c r="BD129" s="17">
        <f t="shared" si="358"/>
        <v>0.15</v>
      </c>
      <c r="BE129" s="5"/>
      <c r="BF129" s="173"/>
      <c r="BG129" s="171" t="s">
        <v>45</v>
      </c>
      <c r="BH129" s="16" t="s">
        <v>55</v>
      </c>
      <c r="BI129" s="17">
        <f>$E$11*$E$12</f>
        <v>0.15</v>
      </c>
      <c r="BJ129" s="17">
        <f t="shared" ref="BJ129:BR129" si="359">$E$11*$E$12</f>
        <v>0.15</v>
      </c>
      <c r="BK129" s="17">
        <f t="shared" si="359"/>
        <v>0.15</v>
      </c>
      <c r="BL129" s="17">
        <f t="shared" si="359"/>
        <v>0.15</v>
      </c>
      <c r="BM129" s="17">
        <f t="shared" si="359"/>
        <v>0.15</v>
      </c>
      <c r="BN129" s="17">
        <f t="shared" si="359"/>
        <v>0.15</v>
      </c>
      <c r="BO129" s="17">
        <f t="shared" si="359"/>
        <v>0.15</v>
      </c>
      <c r="BP129" s="17">
        <f t="shared" si="359"/>
        <v>0.15</v>
      </c>
      <c r="BQ129" s="17">
        <f t="shared" si="359"/>
        <v>0.15</v>
      </c>
      <c r="BR129" s="17">
        <f t="shared" si="359"/>
        <v>0.15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150000</v>
      </c>
      <c r="F130" s="22">
        <f t="shared" ref="F130:N130" si="360">F127*F$16</f>
        <v>150000</v>
      </c>
      <c r="G130" s="22">
        <f t="shared" si="360"/>
        <v>150000</v>
      </c>
      <c r="H130" s="22">
        <f t="shared" si="360"/>
        <v>150000</v>
      </c>
      <c r="I130" s="22">
        <f t="shared" si="360"/>
        <v>150000</v>
      </c>
      <c r="J130" s="22">
        <f t="shared" si="360"/>
        <v>150000</v>
      </c>
      <c r="K130" s="22">
        <f t="shared" si="360"/>
        <v>150000</v>
      </c>
      <c r="L130" s="22">
        <f t="shared" si="360"/>
        <v>150000</v>
      </c>
      <c r="M130" s="22">
        <f t="shared" si="360"/>
        <v>150000</v>
      </c>
      <c r="N130" s="22">
        <f t="shared" si="360"/>
        <v>150000</v>
      </c>
      <c r="P130" s="173"/>
      <c r="Q130" s="163"/>
      <c r="R130" s="20" t="s">
        <v>57</v>
      </c>
      <c r="S130" s="22">
        <f>S127*S$16</f>
        <v>150000</v>
      </c>
      <c r="T130" s="22">
        <f t="shared" ref="T130:AB130" si="361">T127*T$16</f>
        <v>150000</v>
      </c>
      <c r="U130" s="22">
        <f t="shared" si="361"/>
        <v>150000</v>
      </c>
      <c r="V130" s="22">
        <f t="shared" si="361"/>
        <v>150000</v>
      </c>
      <c r="W130" s="22">
        <f t="shared" si="361"/>
        <v>150000</v>
      </c>
      <c r="X130" s="22">
        <f t="shared" si="361"/>
        <v>150000</v>
      </c>
      <c r="Y130" s="22">
        <f t="shared" si="361"/>
        <v>150000</v>
      </c>
      <c r="Z130" s="22">
        <f t="shared" si="361"/>
        <v>150000</v>
      </c>
      <c r="AA130" s="22">
        <f t="shared" si="361"/>
        <v>150000</v>
      </c>
      <c r="AB130" s="22">
        <f t="shared" si="361"/>
        <v>150000</v>
      </c>
      <c r="AC130" s="5"/>
      <c r="AD130" s="173"/>
      <c r="AE130" s="163"/>
      <c r="AF130" s="20" t="s">
        <v>57</v>
      </c>
      <c r="AG130" s="22">
        <f>AG127*AG$16</f>
        <v>150000</v>
      </c>
      <c r="AH130" s="22">
        <f t="shared" ref="AH130:AP130" si="362">AH127*AH$16</f>
        <v>150000</v>
      </c>
      <c r="AI130" s="22">
        <f t="shared" si="362"/>
        <v>150000</v>
      </c>
      <c r="AJ130" s="22">
        <f t="shared" si="362"/>
        <v>150000</v>
      </c>
      <c r="AK130" s="22">
        <f t="shared" si="362"/>
        <v>150000</v>
      </c>
      <c r="AL130" s="22">
        <f t="shared" si="362"/>
        <v>150000</v>
      </c>
      <c r="AM130" s="22">
        <f t="shared" si="362"/>
        <v>150000</v>
      </c>
      <c r="AN130" s="22">
        <f t="shared" si="362"/>
        <v>150000</v>
      </c>
      <c r="AO130" s="22">
        <f t="shared" si="362"/>
        <v>150000</v>
      </c>
      <c r="AP130" s="22">
        <f t="shared" si="362"/>
        <v>150000</v>
      </c>
      <c r="AQ130" s="5"/>
      <c r="AR130" s="173"/>
      <c r="AS130" s="163"/>
      <c r="AT130" s="20" t="s">
        <v>57</v>
      </c>
      <c r="AU130" s="22">
        <f>AU127*AU$16</f>
        <v>150000</v>
      </c>
      <c r="AV130" s="22">
        <f t="shared" ref="AV130:BD130" si="363">AV127*AV$16</f>
        <v>150000</v>
      </c>
      <c r="AW130" s="22">
        <f t="shared" si="363"/>
        <v>150000</v>
      </c>
      <c r="AX130" s="22">
        <f t="shared" si="363"/>
        <v>150000</v>
      </c>
      <c r="AY130" s="22">
        <f t="shared" si="363"/>
        <v>150000</v>
      </c>
      <c r="AZ130" s="22">
        <f t="shared" si="363"/>
        <v>150000</v>
      </c>
      <c r="BA130" s="22">
        <f t="shared" si="363"/>
        <v>150000</v>
      </c>
      <c r="BB130" s="22">
        <f t="shared" si="363"/>
        <v>150000</v>
      </c>
      <c r="BC130" s="22">
        <f t="shared" si="363"/>
        <v>150000</v>
      </c>
      <c r="BD130" s="22">
        <f t="shared" si="363"/>
        <v>150000</v>
      </c>
      <c r="BE130" s="5"/>
      <c r="BF130" s="173"/>
      <c r="BG130" s="163"/>
      <c r="BH130" s="20" t="s">
        <v>57</v>
      </c>
      <c r="BI130" s="22">
        <f>BI127*BI$16</f>
        <v>150000</v>
      </c>
      <c r="BJ130" s="22">
        <f t="shared" ref="BJ130:BR130" si="364">BJ127*BJ$16</f>
        <v>150000</v>
      </c>
      <c r="BK130" s="22">
        <f t="shared" si="364"/>
        <v>150000</v>
      </c>
      <c r="BL130" s="22">
        <f t="shared" si="364"/>
        <v>150000</v>
      </c>
      <c r="BM130" s="22">
        <f t="shared" si="364"/>
        <v>150000</v>
      </c>
      <c r="BN130" s="22">
        <f t="shared" si="364"/>
        <v>150000</v>
      </c>
      <c r="BO130" s="22">
        <f t="shared" si="364"/>
        <v>150000</v>
      </c>
      <c r="BP130" s="22">
        <f t="shared" si="364"/>
        <v>150000</v>
      </c>
      <c r="BQ130" s="22">
        <f t="shared" si="364"/>
        <v>150000</v>
      </c>
      <c r="BR130" s="22">
        <f t="shared" si="364"/>
        <v>150000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150000</v>
      </c>
      <c r="F131" s="22">
        <f>E131+F130</f>
        <v>300000</v>
      </c>
      <c r="G131" s="22">
        <f t="shared" ref="G131:N131" si="365">F131+G130</f>
        <v>450000</v>
      </c>
      <c r="H131" s="22">
        <f t="shared" si="365"/>
        <v>600000</v>
      </c>
      <c r="I131" s="22">
        <f t="shared" si="365"/>
        <v>750000</v>
      </c>
      <c r="J131" s="22">
        <f t="shared" si="365"/>
        <v>900000</v>
      </c>
      <c r="K131" s="22">
        <f t="shared" si="365"/>
        <v>1050000</v>
      </c>
      <c r="L131" s="22">
        <f t="shared" si="365"/>
        <v>1200000</v>
      </c>
      <c r="M131" s="22">
        <f t="shared" si="365"/>
        <v>1350000</v>
      </c>
      <c r="N131" s="22">
        <f t="shared" si="365"/>
        <v>1500000</v>
      </c>
      <c r="P131" s="173"/>
      <c r="Q131" s="163"/>
      <c r="R131" s="20" t="s">
        <v>58</v>
      </c>
      <c r="S131" s="22">
        <f>S130</f>
        <v>150000</v>
      </c>
      <c r="T131" s="22">
        <f>S131+T130</f>
        <v>300000</v>
      </c>
      <c r="U131" s="22">
        <f t="shared" ref="U131:AB131" si="366">T131+U130</f>
        <v>450000</v>
      </c>
      <c r="V131" s="22">
        <f t="shared" si="366"/>
        <v>600000</v>
      </c>
      <c r="W131" s="22">
        <f t="shared" si="366"/>
        <v>750000</v>
      </c>
      <c r="X131" s="22">
        <f t="shared" si="366"/>
        <v>900000</v>
      </c>
      <c r="Y131" s="22">
        <f t="shared" si="366"/>
        <v>1050000</v>
      </c>
      <c r="Z131" s="22">
        <f t="shared" si="366"/>
        <v>1200000</v>
      </c>
      <c r="AA131" s="22">
        <f t="shared" si="366"/>
        <v>1350000</v>
      </c>
      <c r="AB131" s="22">
        <f t="shared" si="366"/>
        <v>1500000</v>
      </c>
      <c r="AC131" s="5"/>
      <c r="AD131" s="173"/>
      <c r="AE131" s="163"/>
      <c r="AF131" s="20" t="s">
        <v>58</v>
      </c>
      <c r="AG131" s="22">
        <f>AG130</f>
        <v>150000</v>
      </c>
      <c r="AH131" s="22">
        <f>AG131+AH130</f>
        <v>300000</v>
      </c>
      <c r="AI131" s="22">
        <f t="shared" ref="AI131:AP131" si="367">AH131+AI130</f>
        <v>450000</v>
      </c>
      <c r="AJ131" s="22">
        <f t="shared" si="367"/>
        <v>600000</v>
      </c>
      <c r="AK131" s="22">
        <f t="shared" si="367"/>
        <v>750000</v>
      </c>
      <c r="AL131" s="22">
        <f t="shared" si="367"/>
        <v>900000</v>
      </c>
      <c r="AM131" s="22">
        <f t="shared" si="367"/>
        <v>1050000</v>
      </c>
      <c r="AN131" s="22">
        <f t="shared" si="367"/>
        <v>1200000</v>
      </c>
      <c r="AO131" s="22">
        <f t="shared" si="367"/>
        <v>1350000</v>
      </c>
      <c r="AP131" s="22">
        <f t="shared" si="367"/>
        <v>1500000</v>
      </c>
      <c r="AQ131" s="5"/>
      <c r="AR131" s="173"/>
      <c r="AS131" s="163"/>
      <c r="AT131" s="20" t="s">
        <v>58</v>
      </c>
      <c r="AU131" s="22">
        <f>AU130</f>
        <v>150000</v>
      </c>
      <c r="AV131" s="22">
        <f>AU131+AV130</f>
        <v>300000</v>
      </c>
      <c r="AW131" s="22">
        <f t="shared" ref="AW131:BD131" si="368">AV131+AW130</f>
        <v>450000</v>
      </c>
      <c r="AX131" s="22">
        <f t="shared" si="368"/>
        <v>600000</v>
      </c>
      <c r="AY131" s="22">
        <f t="shared" si="368"/>
        <v>750000</v>
      </c>
      <c r="AZ131" s="22">
        <f t="shared" si="368"/>
        <v>900000</v>
      </c>
      <c r="BA131" s="22">
        <f t="shared" si="368"/>
        <v>1050000</v>
      </c>
      <c r="BB131" s="22">
        <f t="shared" si="368"/>
        <v>1200000</v>
      </c>
      <c r="BC131" s="22">
        <f t="shared" si="368"/>
        <v>1350000</v>
      </c>
      <c r="BD131" s="22">
        <f t="shared" si="368"/>
        <v>1500000</v>
      </c>
      <c r="BE131" s="5"/>
      <c r="BF131" s="173"/>
      <c r="BG131" s="163"/>
      <c r="BH131" s="20" t="s">
        <v>58</v>
      </c>
      <c r="BI131" s="22">
        <f>BI130</f>
        <v>150000</v>
      </c>
      <c r="BJ131" s="22">
        <f>BI131+BJ130</f>
        <v>300000</v>
      </c>
      <c r="BK131" s="22">
        <f t="shared" ref="BK131:BR131" si="369">BJ131+BK130</f>
        <v>450000</v>
      </c>
      <c r="BL131" s="22">
        <f t="shared" si="369"/>
        <v>600000</v>
      </c>
      <c r="BM131" s="22">
        <f t="shared" si="369"/>
        <v>750000</v>
      </c>
      <c r="BN131" s="22">
        <f t="shared" si="369"/>
        <v>900000</v>
      </c>
      <c r="BO131" s="22">
        <f t="shared" si="369"/>
        <v>1050000</v>
      </c>
      <c r="BP131" s="22">
        <f t="shared" si="369"/>
        <v>1200000</v>
      </c>
      <c r="BQ131" s="22">
        <f t="shared" si="369"/>
        <v>1350000</v>
      </c>
      <c r="BR131" s="22">
        <f t="shared" si="369"/>
        <v>1500000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0.15</v>
      </c>
      <c r="F132" s="17">
        <f>F126*F$16/$E$4-E132</f>
        <v>0.21</v>
      </c>
      <c r="G132" s="17">
        <f>G126*G$16/$E$4-F132-E132</f>
        <v>0.29399999999999982</v>
      </c>
      <c r="H132" s="17">
        <f>H126*H$16/$E$4-G132-F132-E132</f>
        <v>0.41160000000000052</v>
      </c>
      <c r="I132" s="17">
        <f>I126*I$16/$E$4-H132-G132-F132-E132</f>
        <v>0.57623999999999953</v>
      </c>
      <c r="J132" s="17">
        <f>J126*J$16/$E$4-I132-H132-G132-F132-E132</f>
        <v>0.80673600000000001</v>
      </c>
      <c r="K132" s="17">
        <f>K126*K$16/$E$4-J132-I132-H132-G132-F132-E132</f>
        <v>1.1294303999999988</v>
      </c>
      <c r="L132" s="17">
        <f>L126*L$16/$E$4-K132-J132-I132-H132-G132-F132-E132</f>
        <v>1.5812025599999939</v>
      </c>
      <c r="M132" s="17">
        <f>M126*M$16/$E$4-L132-K132-J132-I132-H132-G132-F132-E132</f>
        <v>2.2136835840000191</v>
      </c>
      <c r="N132" s="17">
        <f>N126*N$16/$E$4-M132-L132-K132-J132-I132-H132-G132-F132-E132</f>
        <v>3.0991570176000169</v>
      </c>
      <c r="P132" s="173"/>
      <c r="Q132" s="171" t="s">
        <v>44</v>
      </c>
      <c r="R132" s="16" t="s">
        <v>55</v>
      </c>
      <c r="S132" s="17">
        <f>S126*S$16/$E$4</f>
        <v>0.15</v>
      </c>
      <c r="T132" s="17">
        <f>T126*T$16/$E$4-S132</f>
        <v>0.21</v>
      </c>
      <c r="U132" s="17">
        <f>U126*U$16/$E$4-T132-S132</f>
        <v>0.29399999999999982</v>
      </c>
      <c r="V132" s="17">
        <f>V126*V$16/$E$4-U132-T132-S132</f>
        <v>0.41160000000000052</v>
      </c>
      <c r="W132" s="17">
        <f>W126*W$16/$E$4-V132-U132-T132-S132</f>
        <v>0.57623999999999953</v>
      </c>
      <c r="X132" s="17">
        <f>X126*X$16/$E$4-W132-V132-U132-T132-S132</f>
        <v>0.80673600000000001</v>
      </c>
      <c r="Y132" s="17">
        <f>Y126*Y$16/$E$4-X132-W132-V132-U132-T132-S132</f>
        <v>1.1294303999999988</v>
      </c>
      <c r="Z132" s="17">
        <f>Z126*Z$16/$E$4-Y132-X132-W132-V132-U132-T132-S132</f>
        <v>1.5812025599999939</v>
      </c>
      <c r="AA132" s="17">
        <f>AA126*AA$16/$E$4-Z132-Y132-X132-W132-V132-U132-T132-S132</f>
        <v>2.2136835840000191</v>
      </c>
      <c r="AB132" s="17">
        <f>AB126*AB$16/$E$4-AA132-Z132-Y132-X132-W132-V132-U132-T132-S132</f>
        <v>3.0991570176000169</v>
      </c>
      <c r="AC132" s="5"/>
      <c r="AD132" s="173"/>
      <c r="AE132" s="171" t="s">
        <v>44</v>
      </c>
      <c r="AF132" s="16" t="s">
        <v>55</v>
      </c>
      <c r="AG132" s="17">
        <f>AG126*AG$16/$E$4</f>
        <v>0.15</v>
      </c>
      <c r="AH132" s="17">
        <f>AH126*AH$16/$E$4-AG132</f>
        <v>0.21</v>
      </c>
      <c r="AI132" s="17">
        <f>AI126*AI$16/$E$4-AH132-AG132</f>
        <v>0.29399999999999982</v>
      </c>
      <c r="AJ132" s="17">
        <f>AJ126*AJ$16/$E$4-AI132-AH132-AG132</f>
        <v>0.41160000000000052</v>
      </c>
      <c r="AK132" s="17">
        <f>AK126*AK$16/$E$4-AJ132-AI132-AH132-AG132</f>
        <v>0.57623999999999953</v>
      </c>
      <c r="AL132" s="17">
        <f>AL126*AL$16/$E$4-AK132-AJ132-AI132-AH132-AG132</f>
        <v>0.80673600000000001</v>
      </c>
      <c r="AM132" s="17">
        <f>AM126*AM$16/$E$4-AL132-AK132-AJ132-AI132-AH132-AG132</f>
        <v>1.1294303999999988</v>
      </c>
      <c r="AN132" s="17">
        <f>AN126*AN$16/$E$4-AM132-AL132-AK132-AJ132-AI132-AH132-AG132</f>
        <v>1.5812025599999939</v>
      </c>
      <c r="AO132" s="17">
        <f>AO126*AO$16/$E$4-AN132-AM132-AL132-AK132-AJ132-AI132-AH132-AG132</f>
        <v>2.2136835840000191</v>
      </c>
      <c r="AP132" s="17">
        <f>AP126*AP$16/$E$4-AO132-AN132-AM132-AL132-AK132-AJ132-AI132-AH132-AG132</f>
        <v>3.0991570176000169</v>
      </c>
      <c r="AQ132" s="5"/>
      <c r="AR132" s="173"/>
      <c r="AS132" s="171" t="s">
        <v>44</v>
      </c>
      <c r="AT132" s="16" t="s">
        <v>55</v>
      </c>
      <c r="AU132" s="17">
        <f>AU126*AU$16/$E$4</f>
        <v>0.15</v>
      </c>
      <c r="AV132" s="17">
        <f>AV126*AV$16/$E$4-AU132</f>
        <v>0.21</v>
      </c>
      <c r="AW132" s="17">
        <f>AW126*AW$16/$E$4-AV132-AU132</f>
        <v>0.29399999999999982</v>
      </c>
      <c r="AX132" s="17">
        <f>AX126*AX$16/$E$4-AW132-AV132-AU132</f>
        <v>0.41160000000000052</v>
      </c>
      <c r="AY132" s="17">
        <f>AY126*AY$16/$E$4-AX132-AW132-AV132-AU132</f>
        <v>0.57623999999999953</v>
      </c>
      <c r="AZ132" s="17">
        <f>AZ126*AZ$16/$E$4-AY132-AX132-AW132-AV132-AU132</f>
        <v>0.80673600000000001</v>
      </c>
      <c r="BA132" s="17">
        <f>BA126*BA$16/$E$4-AZ132-AY132-AX132-AW132-AV132-AU132</f>
        <v>1.1294303999999988</v>
      </c>
      <c r="BB132" s="17">
        <f>BB126*BB$16/$E$4-BA132-AZ132-AY132-AX132-AW132-AV132-AU132</f>
        <v>1.5812025599999939</v>
      </c>
      <c r="BC132" s="17">
        <f>BC126*BC$16/$E$4-BB132-BA132-AZ132-AY132-AX132-AW132-AV132-AU132</f>
        <v>2.2136835840000191</v>
      </c>
      <c r="BD132" s="17">
        <f>BD126*BD$16/$E$4-BC132-BB132-BA132-AZ132-AY132-AX132-AW132-AV132-AU132</f>
        <v>3.0991570176000169</v>
      </c>
      <c r="BE132" s="5"/>
      <c r="BF132" s="173"/>
      <c r="BG132" s="171" t="s">
        <v>44</v>
      </c>
      <c r="BH132" s="16" t="s">
        <v>55</v>
      </c>
      <c r="BI132" s="17">
        <f>BI126*BI$16/$E$4</f>
        <v>0.15</v>
      </c>
      <c r="BJ132" s="17">
        <f>BJ126*BJ$16/$E$4-BI132</f>
        <v>0.21</v>
      </c>
      <c r="BK132" s="17">
        <f>BK126*BK$16/$E$4-BJ132-BI132</f>
        <v>0.29399999999999982</v>
      </c>
      <c r="BL132" s="17">
        <f>BL126*BL$16/$E$4-BK132-BJ132-BI132</f>
        <v>0.41160000000000052</v>
      </c>
      <c r="BM132" s="17">
        <f>BM126*BM$16/$E$4-BL132-BK132-BJ132-BI132</f>
        <v>0.57623999999999953</v>
      </c>
      <c r="BN132" s="17">
        <f>BN126*BN$16/$E$4-BM132-BL132-BK132-BJ132-BI132</f>
        <v>0.80673600000000001</v>
      </c>
      <c r="BO132" s="17">
        <f>BO126*BO$16/$E$4-BN132-BM132-BL132-BK132-BJ132-BI132</f>
        <v>1.1294303999999988</v>
      </c>
      <c r="BP132" s="17">
        <f>BP126*BP$16/$E$4-BO132-BN132-BM132-BL132-BK132-BJ132-BI132</f>
        <v>1.5812025599999939</v>
      </c>
      <c r="BQ132" s="17">
        <f>BQ126*BQ$16/$E$4-BP132-BO132-BN132-BM132-BL132-BK132-BJ132-BI132</f>
        <v>2.2136835840000191</v>
      </c>
      <c r="BR132" s="17">
        <f>BR126*BR$16/$E$4-BQ132-BP132-BO132-BN132-BM132-BL132-BK132-BJ132-BI132</f>
        <v>3.0991570176000169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0.32836799999999994</v>
      </c>
      <c r="J133" s="18"/>
      <c r="K133" s="18"/>
      <c r="L133" s="18"/>
      <c r="M133" s="18"/>
      <c r="N133" s="18">
        <f>SUM(E132:N132)/10</f>
        <v>1.047204956160003</v>
      </c>
      <c r="P133" s="173"/>
      <c r="Q133" s="165"/>
      <c r="R133" s="16" t="s">
        <v>56</v>
      </c>
      <c r="S133" s="18"/>
      <c r="T133" s="18"/>
      <c r="U133" s="18"/>
      <c r="V133" s="18"/>
      <c r="W133" s="18">
        <f>SUM(S132:W132)/5</f>
        <v>0.32836799999999994</v>
      </c>
      <c r="X133" s="18"/>
      <c r="Y133" s="18"/>
      <c r="Z133" s="18"/>
      <c r="AA133" s="18"/>
      <c r="AB133" s="18">
        <f>SUM(S132:AB132)/10</f>
        <v>1.047204956160003</v>
      </c>
      <c r="AC133" s="5"/>
      <c r="AD133" s="173"/>
      <c r="AE133" s="165"/>
      <c r="AF133" s="16" t="s">
        <v>56</v>
      </c>
      <c r="AG133" s="18"/>
      <c r="AH133" s="18"/>
      <c r="AI133" s="18"/>
      <c r="AJ133" s="18"/>
      <c r="AK133" s="18">
        <f>SUM(AG132:AK132)/5</f>
        <v>0.32836799999999994</v>
      </c>
      <c r="AL133" s="18"/>
      <c r="AM133" s="18"/>
      <c r="AN133" s="18"/>
      <c r="AO133" s="18"/>
      <c r="AP133" s="18">
        <f>SUM(AG132:AP132)/10</f>
        <v>1.047204956160003</v>
      </c>
      <c r="AQ133" s="5"/>
      <c r="AR133" s="173"/>
      <c r="AS133" s="165"/>
      <c r="AT133" s="16" t="s">
        <v>56</v>
      </c>
      <c r="AU133" s="18"/>
      <c r="AV133" s="18"/>
      <c r="AW133" s="18"/>
      <c r="AX133" s="18"/>
      <c r="AY133" s="18">
        <f>SUM(AU132:AY132)/5</f>
        <v>0.32836799999999994</v>
      </c>
      <c r="AZ133" s="18"/>
      <c r="BA133" s="18"/>
      <c r="BB133" s="18"/>
      <c r="BC133" s="18"/>
      <c r="BD133" s="18">
        <f>SUM(AU132:BD132)/10</f>
        <v>1.047204956160003</v>
      </c>
      <c r="BE133" s="5"/>
      <c r="BF133" s="173"/>
      <c r="BG133" s="165"/>
      <c r="BH133" s="16" t="s">
        <v>56</v>
      </c>
      <c r="BI133" s="18"/>
      <c r="BJ133" s="18"/>
      <c r="BK133" s="18"/>
      <c r="BL133" s="18"/>
      <c r="BM133" s="18">
        <f>SUM(BI132:BM132)/5</f>
        <v>0.32836799999999994</v>
      </c>
      <c r="BN133" s="18"/>
      <c r="BO133" s="18"/>
      <c r="BP133" s="18"/>
      <c r="BQ133" s="18"/>
      <c r="BR133" s="18">
        <f>SUM(BI132:BR132)/10</f>
        <v>1.047204956160003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150000</v>
      </c>
      <c r="F134" s="23">
        <f>F136-E136</f>
        <v>209999.99999999994</v>
      </c>
      <c r="G134" s="23">
        <f t="shared" ref="G134:N134" si="370">G136-F136</f>
        <v>293999.99999999994</v>
      </c>
      <c r="H134" s="23">
        <f t="shared" si="370"/>
        <v>411600.00000000035</v>
      </c>
      <c r="I134" s="23">
        <f t="shared" si="370"/>
        <v>576239.99999999977</v>
      </c>
      <c r="J134" s="23">
        <f t="shared" si="370"/>
        <v>806735.99999999953</v>
      </c>
      <c r="K134" s="23">
        <f t="shared" si="370"/>
        <v>1129430.399999999</v>
      </c>
      <c r="L134" s="23">
        <f t="shared" si="370"/>
        <v>1581202.5599999931</v>
      </c>
      <c r="M134" s="23">
        <f t="shared" si="370"/>
        <v>2213683.5840000203</v>
      </c>
      <c r="N134" s="23">
        <f t="shared" si="370"/>
        <v>3099157.0176000176</v>
      </c>
      <c r="P134" s="173"/>
      <c r="Q134" s="163"/>
      <c r="R134" s="20" t="s">
        <v>57</v>
      </c>
      <c r="S134" s="23">
        <f>S136</f>
        <v>150000</v>
      </c>
      <c r="T134" s="23">
        <f>T136-S136</f>
        <v>209999.99999999994</v>
      </c>
      <c r="U134" s="23">
        <f t="shared" ref="U134:AB134" si="371">U136-T136</f>
        <v>293999.99999999994</v>
      </c>
      <c r="V134" s="23">
        <f t="shared" si="371"/>
        <v>411600.00000000035</v>
      </c>
      <c r="W134" s="23">
        <f t="shared" si="371"/>
        <v>576239.99999999977</v>
      </c>
      <c r="X134" s="23">
        <f t="shared" si="371"/>
        <v>806735.99999999953</v>
      </c>
      <c r="Y134" s="23">
        <f t="shared" si="371"/>
        <v>1129430.399999999</v>
      </c>
      <c r="Z134" s="23">
        <f t="shared" si="371"/>
        <v>1581202.5599999931</v>
      </c>
      <c r="AA134" s="23">
        <f t="shared" si="371"/>
        <v>2213683.5840000203</v>
      </c>
      <c r="AB134" s="23">
        <f t="shared" si="371"/>
        <v>3099157.0176000176</v>
      </c>
      <c r="AC134" s="5"/>
      <c r="AD134" s="173"/>
      <c r="AE134" s="163"/>
      <c r="AF134" s="20" t="s">
        <v>57</v>
      </c>
      <c r="AG134" s="23">
        <f>AG136</f>
        <v>150000</v>
      </c>
      <c r="AH134" s="23">
        <f>AH136-AG136</f>
        <v>209999.99999999994</v>
      </c>
      <c r="AI134" s="23">
        <f t="shared" ref="AI134:AP134" si="372">AI136-AH136</f>
        <v>293999.99999999994</v>
      </c>
      <c r="AJ134" s="23">
        <f t="shared" si="372"/>
        <v>411600.00000000035</v>
      </c>
      <c r="AK134" s="23">
        <f t="shared" si="372"/>
        <v>576239.99999999977</v>
      </c>
      <c r="AL134" s="23">
        <f t="shared" si="372"/>
        <v>806735.99999999953</v>
      </c>
      <c r="AM134" s="23">
        <f t="shared" si="372"/>
        <v>1129430.399999999</v>
      </c>
      <c r="AN134" s="23">
        <f t="shared" si="372"/>
        <v>1581202.5599999931</v>
      </c>
      <c r="AO134" s="23">
        <f t="shared" si="372"/>
        <v>2213683.5840000203</v>
      </c>
      <c r="AP134" s="23">
        <f t="shared" si="372"/>
        <v>3099157.0176000176</v>
      </c>
      <c r="AQ134" s="5"/>
      <c r="AR134" s="173"/>
      <c r="AS134" s="163"/>
      <c r="AT134" s="20" t="s">
        <v>57</v>
      </c>
      <c r="AU134" s="23">
        <f>AU136</f>
        <v>150000</v>
      </c>
      <c r="AV134" s="23">
        <f>AV136-AU136</f>
        <v>209999.99999999994</v>
      </c>
      <c r="AW134" s="23">
        <f t="shared" ref="AW134:BD134" si="373">AW136-AV136</f>
        <v>293999.99999999994</v>
      </c>
      <c r="AX134" s="23">
        <f t="shared" si="373"/>
        <v>411600.00000000035</v>
      </c>
      <c r="AY134" s="23">
        <f t="shared" si="373"/>
        <v>576239.99999999977</v>
      </c>
      <c r="AZ134" s="23">
        <f t="shared" si="373"/>
        <v>806735.99999999953</v>
      </c>
      <c r="BA134" s="23">
        <f t="shared" si="373"/>
        <v>1129430.399999999</v>
      </c>
      <c r="BB134" s="23">
        <f t="shared" si="373"/>
        <v>1581202.5599999931</v>
      </c>
      <c r="BC134" s="23">
        <f t="shared" si="373"/>
        <v>2213683.5840000203</v>
      </c>
      <c r="BD134" s="23">
        <f t="shared" si="373"/>
        <v>3099157.0176000176</v>
      </c>
      <c r="BE134" s="5"/>
      <c r="BF134" s="173"/>
      <c r="BG134" s="163"/>
      <c r="BH134" s="20" t="s">
        <v>57</v>
      </c>
      <c r="BI134" s="23">
        <f>BI136</f>
        <v>150000</v>
      </c>
      <c r="BJ134" s="23">
        <f>BJ136-BI136</f>
        <v>209999.99999999994</v>
      </c>
      <c r="BK134" s="23">
        <f t="shared" ref="BK134:BR134" si="374">BK136-BJ136</f>
        <v>293999.99999999994</v>
      </c>
      <c r="BL134" s="23">
        <f t="shared" si="374"/>
        <v>411600.00000000035</v>
      </c>
      <c r="BM134" s="23">
        <f t="shared" si="374"/>
        <v>576239.99999999977</v>
      </c>
      <c r="BN134" s="23">
        <f t="shared" si="374"/>
        <v>806735.99999999953</v>
      </c>
      <c r="BO134" s="23">
        <f t="shared" si="374"/>
        <v>1129430.399999999</v>
      </c>
      <c r="BP134" s="23">
        <f t="shared" si="374"/>
        <v>1581202.5599999931</v>
      </c>
      <c r="BQ134" s="23">
        <f t="shared" si="374"/>
        <v>2213683.5840000203</v>
      </c>
      <c r="BR134" s="23">
        <f t="shared" si="374"/>
        <v>3099157.0176000176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328368</v>
      </c>
      <c r="J135" s="23"/>
      <c r="K135" s="23"/>
      <c r="L135" s="23"/>
      <c r="M135" s="23"/>
      <c r="N135" s="23">
        <f>SUM(E134:N134)/10</f>
        <v>1047204.956160003</v>
      </c>
      <c r="P135" s="173"/>
      <c r="Q135" s="163"/>
      <c r="R135" s="20" t="s">
        <v>59</v>
      </c>
      <c r="S135" s="23"/>
      <c r="T135" s="23"/>
      <c r="U135" s="23"/>
      <c r="V135" s="23"/>
      <c r="W135" s="23">
        <f>SUM(S134:W134)/5</f>
        <v>328368</v>
      </c>
      <c r="X135" s="23"/>
      <c r="Y135" s="23"/>
      <c r="Z135" s="23"/>
      <c r="AA135" s="23"/>
      <c r="AB135" s="23">
        <f>SUM(S134:AB134)/10</f>
        <v>1047204.956160003</v>
      </c>
      <c r="AC135" s="5"/>
      <c r="AD135" s="173"/>
      <c r="AE135" s="163"/>
      <c r="AF135" s="20" t="s">
        <v>59</v>
      </c>
      <c r="AG135" s="23"/>
      <c r="AH135" s="23"/>
      <c r="AI135" s="23"/>
      <c r="AJ135" s="23"/>
      <c r="AK135" s="23">
        <f>SUM(AG134:AK134)/5</f>
        <v>328368</v>
      </c>
      <c r="AL135" s="23"/>
      <c r="AM135" s="23"/>
      <c r="AN135" s="23"/>
      <c r="AO135" s="23"/>
      <c r="AP135" s="23">
        <f>SUM(AG134:AP134)/10</f>
        <v>1047204.956160003</v>
      </c>
      <c r="AQ135" s="5"/>
      <c r="AR135" s="173"/>
      <c r="AS135" s="163"/>
      <c r="AT135" s="20" t="s">
        <v>59</v>
      </c>
      <c r="AU135" s="23"/>
      <c r="AV135" s="23"/>
      <c r="AW135" s="23"/>
      <c r="AX135" s="23"/>
      <c r="AY135" s="23">
        <f>SUM(AU134:AY134)/5</f>
        <v>328368</v>
      </c>
      <c r="AZ135" s="23"/>
      <c r="BA135" s="23"/>
      <c r="BB135" s="23"/>
      <c r="BC135" s="23"/>
      <c r="BD135" s="23">
        <f>SUM(AU134:BD134)/10</f>
        <v>1047204.956160003</v>
      </c>
      <c r="BE135" s="5"/>
      <c r="BF135" s="173"/>
      <c r="BG135" s="163"/>
      <c r="BH135" s="20" t="s">
        <v>59</v>
      </c>
      <c r="BI135" s="23"/>
      <c r="BJ135" s="23"/>
      <c r="BK135" s="23"/>
      <c r="BL135" s="23"/>
      <c r="BM135" s="23">
        <f>SUM(BI134:BM134)/5</f>
        <v>328368</v>
      </c>
      <c r="BN135" s="23"/>
      <c r="BO135" s="23"/>
      <c r="BP135" s="23"/>
      <c r="BQ135" s="23"/>
      <c r="BR135" s="23">
        <f>SUM(BI134:BR134)/10</f>
        <v>1047204.956160003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375">E128*E$16</f>
        <v>150000</v>
      </c>
      <c r="F136" s="22">
        <f t="shared" si="375"/>
        <v>359999.99999999994</v>
      </c>
      <c r="G136" s="22">
        <f t="shared" si="375"/>
        <v>653999.99999999988</v>
      </c>
      <c r="H136" s="22">
        <f t="shared" si="375"/>
        <v>1065600.0000000002</v>
      </c>
      <c r="I136" s="22">
        <f t="shared" si="375"/>
        <v>1641840</v>
      </c>
      <c r="J136" s="22">
        <f t="shared" si="375"/>
        <v>2448575.9999999995</v>
      </c>
      <c r="K136" s="22">
        <f t="shared" si="375"/>
        <v>3578006.3999999985</v>
      </c>
      <c r="L136" s="22">
        <f t="shared" si="375"/>
        <v>5159208.9599999916</v>
      </c>
      <c r="M136" s="22">
        <f t="shared" si="375"/>
        <v>7372892.5440000119</v>
      </c>
      <c r="N136" s="22">
        <f t="shared" si="375"/>
        <v>10472049.561600029</v>
      </c>
      <c r="P136" s="164"/>
      <c r="Q136" s="163"/>
      <c r="R136" s="20" t="s">
        <v>58</v>
      </c>
      <c r="S136" s="22">
        <f t="shared" ref="S136:AB136" si="376">S128*S$16</f>
        <v>150000</v>
      </c>
      <c r="T136" s="22">
        <f t="shared" si="376"/>
        <v>359999.99999999994</v>
      </c>
      <c r="U136" s="22">
        <f t="shared" si="376"/>
        <v>653999.99999999988</v>
      </c>
      <c r="V136" s="22">
        <f t="shared" si="376"/>
        <v>1065600.0000000002</v>
      </c>
      <c r="W136" s="22">
        <f t="shared" si="376"/>
        <v>1641840</v>
      </c>
      <c r="X136" s="22">
        <f t="shared" si="376"/>
        <v>2448575.9999999995</v>
      </c>
      <c r="Y136" s="22">
        <f t="shared" si="376"/>
        <v>3578006.3999999985</v>
      </c>
      <c r="Z136" s="22">
        <f t="shared" si="376"/>
        <v>5159208.9599999916</v>
      </c>
      <c r="AA136" s="22">
        <f t="shared" si="376"/>
        <v>7372892.5440000119</v>
      </c>
      <c r="AB136" s="22">
        <f t="shared" si="376"/>
        <v>10472049.561600029</v>
      </c>
      <c r="AC136" s="5"/>
      <c r="AD136" s="164"/>
      <c r="AE136" s="163"/>
      <c r="AF136" s="20" t="s">
        <v>58</v>
      </c>
      <c r="AG136" s="22">
        <f t="shared" ref="AG136:AP136" si="377">AG128*AG$16</f>
        <v>150000</v>
      </c>
      <c r="AH136" s="22">
        <f t="shared" si="377"/>
        <v>359999.99999999994</v>
      </c>
      <c r="AI136" s="22">
        <f t="shared" si="377"/>
        <v>653999.99999999988</v>
      </c>
      <c r="AJ136" s="22">
        <f t="shared" si="377"/>
        <v>1065600.0000000002</v>
      </c>
      <c r="AK136" s="22">
        <f t="shared" si="377"/>
        <v>1641840</v>
      </c>
      <c r="AL136" s="22">
        <f t="shared" si="377"/>
        <v>2448575.9999999995</v>
      </c>
      <c r="AM136" s="22">
        <f t="shared" si="377"/>
        <v>3578006.3999999985</v>
      </c>
      <c r="AN136" s="22">
        <f t="shared" si="377"/>
        <v>5159208.9599999916</v>
      </c>
      <c r="AO136" s="22">
        <f t="shared" si="377"/>
        <v>7372892.5440000119</v>
      </c>
      <c r="AP136" s="22">
        <f t="shared" si="377"/>
        <v>10472049.561600029</v>
      </c>
      <c r="AQ136" s="5"/>
      <c r="AR136" s="164"/>
      <c r="AS136" s="163"/>
      <c r="AT136" s="20" t="s">
        <v>58</v>
      </c>
      <c r="AU136" s="22">
        <f t="shared" ref="AU136:BD136" si="378">AU128*AU$16</f>
        <v>150000</v>
      </c>
      <c r="AV136" s="22">
        <f t="shared" si="378"/>
        <v>359999.99999999994</v>
      </c>
      <c r="AW136" s="22">
        <f t="shared" si="378"/>
        <v>653999.99999999988</v>
      </c>
      <c r="AX136" s="22">
        <f t="shared" si="378"/>
        <v>1065600.0000000002</v>
      </c>
      <c r="AY136" s="22">
        <f t="shared" si="378"/>
        <v>1641840</v>
      </c>
      <c r="AZ136" s="22">
        <f t="shared" si="378"/>
        <v>2448575.9999999995</v>
      </c>
      <c r="BA136" s="22">
        <f t="shared" si="378"/>
        <v>3578006.3999999985</v>
      </c>
      <c r="BB136" s="22">
        <f t="shared" si="378"/>
        <v>5159208.9599999916</v>
      </c>
      <c r="BC136" s="22">
        <f t="shared" si="378"/>
        <v>7372892.5440000119</v>
      </c>
      <c r="BD136" s="22">
        <f t="shared" si="378"/>
        <v>10472049.561600029</v>
      </c>
      <c r="BE136" s="5"/>
      <c r="BF136" s="164"/>
      <c r="BG136" s="163"/>
      <c r="BH136" s="20" t="s">
        <v>58</v>
      </c>
      <c r="BI136" s="22">
        <f t="shared" ref="BI136:BR136" si="379">BI128*BI$16</f>
        <v>150000</v>
      </c>
      <c r="BJ136" s="22">
        <f t="shared" si="379"/>
        <v>359999.99999999994</v>
      </c>
      <c r="BK136" s="22">
        <f t="shared" si="379"/>
        <v>653999.99999999988</v>
      </c>
      <c r="BL136" s="22">
        <f t="shared" si="379"/>
        <v>1065600.0000000002</v>
      </c>
      <c r="BM136" s="22">
        <f t="shared" si="379"/>
        <v>1641840</v>
      </c>
      <c r="BN136" s="22">
        <f t="shared" si="379"/>
        <v>2448575.9999999995</v>
      </c>
      <c r="BO136" s="22">
        <f t="shared" si="379"/>
        <v>3578006.3999999985</v>
      </c>
      <c r="BP136" s="22">
        <f t="shared" si="379"/>
        <v>5159208.9599999916</v>
      </c>
      <c r="BQ136" s="22">
        <f t="shared" si="379"/>
        <v>7372892.5440000119</v>
      </c>
      <c r="BR136" s="22">
        <f t="shared" si="379"/>
        <v>10472049.561600029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0.24128571428571427</v>
      </c>
      <c r="F137" s="17">
        <f t="shared" ref="F137:N137" si="380">F96+F109+F124</f>
        <v>0.1736326530612245</v>
      </c>
      <c r="G137" s="17">
        <f t="shared" si="380"/>
        <v>0.12530903790087464</v>
      </c>
      <c r="H137" s="17">
        <f t="shared" si="380"/>
        <v>9.0792169929196143E-2</v>
      </c>
      <c r="I137" s="17">
        <f t="shared" si="380"/>
        <v>6.6137264235140131E-2</v>
      </c>
      <c r="J137" s="17">
        <f t="shared" si="380"/>
        <v>4.8526617310814375E-2</v>
      </c>
      <c r="K137" s="17">
        <f t="shared" si="380"/>
        <v>3.5947583793438848E-2</v>
      </c>
      <c r="L137" s="17">
        <f t="shared" si="380"/>
        <v>2.6962559852456332E-2</v>
      </c>
      <c r="M137" s="17">
        <f t="shared" si="380"/>
        <v>2.0544685608897349E-2</v>
      </c>
      <c r="N137" s="17">
        <f t="shared" si="380"/>
        <v>1.5960489720640958E-2</v>
      </c>
      <c r="P137" s="163" t="s">
        <v>18</v>
      </c>
      <c r="Q137" s="165" t="s">
        <v>41</v>
      </c>
      <c r="R137" s="16" t="s">
        <v>55</v>
      </c>
      <c r="S137" s="17">
        <f>S96+S109+S124</f>
        <v>0.24128571428571427</v>
      </c>
      <c r="T137" s="17">
        <f t="shared" ref="T137:AB137" si="381">T96+T109+T124</f>
        <v>0.1736326530612245</v>
      </c>
      <c r="U137" s="17">
        <f t="shared" si="381"/>
        <v>0.12530903790087464</v>
      </c>
      <c r="V137" s="17">
        <f t="shared" si="381"/>
        <v>9.0792169929196143E-2</v>
      </c>
      <c r="W137" s="17">
        <f t="shared" si="381"/>
        <v>6.6137264235140131E-2</v>
      </c>
      <c r="X137" s="17">
        <f t="shared" si="381"/>
        <v>4.8526617310814375E-2</v>
      </c>
      <c r="Y137" s="17">
        <f t="shared" si="381"/>
        <v>3.5947583793438848E-2</v>
      </c>
      <c r="Z137" s="17">
        <f t="shared" si="381"/>
        <v>2.6962559852456332E-2</v>
      </c>
      <c r="AA137" s="17">
        <f t="shared" si="381"/>
        <v>2.0544685608897349E-2</v>
      </c>
      <c r="AB137" s="17">
        <f t="shared" si="381"/>
        <v>1.5960489720640958E-2</v>
      </c>
      <c r="AD137" s="163" t="s">
        <v>18</v>
      </c>
      <c r="AE137" s="165" t="s">
        <v>41</v>
      </c>
      <c r="AF137" s="16" t="s">
        <v>55</v>
      </c>
      <c r="AG137" s="17">
        <f>AG96+AG109+AG124</f>
        <v>0.24128571428571427</v>
      </c>
      <c r="AH137" s="17">
        <f t="shared" ref="AH137:AP137" si="382">AH96+AH109+AH124</f>
        <v>0.1736326530612245</v>
      </c>
      <c r="AI137" s="17">
        <f t="shared" si="382"/>
        <v>0.12530903790087464</v>
      </c>
      <c r="AJ137" s="17">
        <f t="shared" si="382"/>
        <v>9.0792169929196143E-2</v>
      </c>
      <c r="AK137" s="17">
        <f t="shared" si="382"/>
        <v>6.6137264235140131E-2</v>
      </c>
      <c r="AL137" s="17">
        <f t="shared" si="382"/>
        <v>4.8526617310814375E-2</v>
      </c>
      <c r="AM137" s="17">
        <f t="shared" si="382"/>
        <v>3.5947583793438848E-2</v>
      </c>
      <c r="AN137" s="17">
        <f t="shared" si="382"/>
        <v>2.6962559852456332E-2</v>
      </c>
      <c r="AO137" s="17">
        <f t="shared" si="382"/>
        <v>2.0544685608897349E-2</v>
      </c>
      <c r="AP137" s="17">
        <f t="shared" si="382"/>
        <v>1.5960489720640958E-2</v>
      </c>
      <c r="AR137" s="163" t="s">
        <v>18</v>
      </c>
      <c r="AS137" s="165" t="s">
        <v>41</v>
      </c>
      <c r="AT137" s="16" t="s">
        <v>55</v>
      </c>
      <c r="AU137" s="17">
        <f>AU96+AU109+AU124</f>
        <v>0.24128571428571427</v>
      </c>
      <c r="AV137" s="17">
        <f t="shared" ref="AV137:BD137" si="383">AV96+AV109+AV124</f>
        <v>0.1736326530612245</v>
      </c>
      <c r="AW137" s="17">
        <f t="shared" si="383"/>
        <v>0.12530903790087464</v>
      </c>
      <c r="AX137" s="17">
        <f t="shared" si="383"/>
        <v>9.0792169929196143E-2</v>
      </c>
      <c r="AY137" s="17">
        <f t="shared" si="383"/>
        <v>6.6137264235140131E-2</v>
      </c>
      <c r="AZ137" s="17">
        <f t="shared" si="383"/>
        <v>4.8526617310814375E-2</v>
      </c>
      <c r="BA137" s="17">
        <f t="shared" si="383"/>
        <v>3.5947583793438848E-2</v>
      </c>
      <c r="BB137" s="17">
        <f t="shared" si="383"/>
        <v>2.6962559852456332E-2</v>
      </c>
      <c r="BC137" s="17">
        <f t="shared" si="383"/>
        <v>2.0544685608897349E-2</v>
      </c>
      <c r="BD137" s="17">
        <f t="shared" si="383"/>
        <v>1.5960489720640958E-2</v>
      </c>
      <c r="BF137" s="163" t="s">
        <v>18</v>
      </c>
      <c r="BG137" s="165" t="s">
        <v>41</v>
      </c>
      <c r="BH137" s="16" t="s">
        <v>55</v>
      </c>
      <c r="BI137" s="17">
        <f>BI96+BI109+BI124</f>
        <v>0.24128571428571427</v>
      </c>
      <c r="BJ137" s="17">
        <f t="shared" ref="BJ137:BR137" si="384">BJ96+BJ109+BJ124</f>
        <v>0.1736326530612245</v>
      </c>
      <c r="BK137" s="17">
        <f t="shared" si="384"/>
        <v>0.12530903790087464</v>
      </c>
      <c r="BL137" s="17">
        <f t="shared" si="384"/>
        <v>9.0792169929196143E-2</v>
      </c>
      <c r="BM137" s="17">
        <f t="shared" si="384"/>
        <v>6.6137264235140131E-2</v>
      </c>
      <c r="BN137" s="17">
        <f t="shared" si="384"/>
        <v>4.8526617310814375E-2</v>
      </c>
      <c r="BO137" s="17">
        <f t="shared" si="384"/>
        <v>3.5947583793438848E-2</v>
      </c>
      <c r="BP137" s="17">
        <f t="shared" si="384"/>
        <v>2.6962559852456332E-2</v>
      </c>
      <c r="BQ137" s="17">
        <f t="shared" si="384"/>
        <v>2.0544685608897349E-2</v>
      </c>
      <c r="BR137" s="17">
        <f t="shared" si="384"/>
        <v>1.5960489720640958E-2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0.13943136788242994</v>
      </c>
      <c r="J138" s="17"/>
      <c r="K138" s="17"/>
      <c r="L138" s="17"/>
      <c r="M138" s="17"/>
      <c r="N138" s="18">
        <f>SUM(E137:N137)/10</f>
        <v>8.450987756983977E-2</v>
      </c>
      <c r="P138" s="163"/>
      <c r="Q138" s="165"/>
      <c r="R138" s="16" t="s">
        <v>56</v>
      </c>
      <c r="S138" s="17"/>
      <c r="T138" s="17"/>
      <c r="U138" s="17"/>
      <c r="V138" s="17"/>
      <c r="W138" s="43">
        <f>SUM(S137:W137)/5</f>
        <v>0.13943136788242994</v>
      </c>
      <c r="X138" s="17"/>
      <c r="Y138" s="17"/>
      <c r="Z138" s="17"/>
      <c r="AA138" s="17"/>
      <c r="AB138" s="18">
        <f>SUM(S137:AB137)/10</f>
        <v>8.450987756983977E-2</v>
      </c>
      <c r="AD138" s="163"/>
      <c r="AE138" s="165"/>
      <c r="AF138" s="16" t="s">
        <v>56</v>
      </c>
      <c r="AG138" s="17"/>
      <c r="AH138" s="17"/>
      <c r="AI138" s="17"/>
      <c r="AJ138" s="17"/>
      <c r="AK138" s="43">
        <f>SUM(AG137:AK137)/5</f>
        <v>0.13943136788242994</v>
      </c>
      <c r="AL138" s="17"/>
      <c r="AM138" s="17"/>
      <c r="AN138" s="17"/>
      <c r="AO138" s="17"/>
      <c r="AP138" s="18">
        <f>SUM(AG137:AP137)/10</f>
        <v>8.450987756983977E-2</v>
      </c>
      <c r="AR138" s="163"/>
      <c r="AS138" s="165"/>
      <c r="AT138" s="16" t="s">
        <v>56</v>
      </c>
      <c r="AU138" s="17"/>
      <c r="AV138" s="17"/>
      <c r="AW138" s="17"/>
      <c r="AX138" s="17"/>
      <c r="AY138" s="43">
        <f>SUM(AU137:AY137)/5</f>
        <v>0.13943136788242994</v>
      </c>
      <c r="AZ138" s="17"/>
      <c r="BA138" s="17"/>
      <c r="BB138" s="17"/>
      <c r="BC138" s="17"/>
      <c r="BD138" s="18">
        <f>SUM(AU137:BD137)/10</f>
        <v>8.450987756983977E-2</v>
      </c>
      <c r="BF138" s="163"/>
      <c r="BG138" s="165"/>
      <c r="BH138" s="16" t="s">
        <v>56</v>
      </c>
      <c r="BI138" s="17"/>
      <c r="BJ138" s="17"/>
      <c r="BK138" s="17"/>
      <c r="BL138" s="17"/>
      <c r="BM138" s="43">
        <f>SUM(BI137:BM137)/5</f>
        <v>0.13943136788242994</v>
      </c>
      <c r="BN138" s="17"/>
      <c r="BO138" s="17"/>
      <c r="BP138" s="17"/>
      <c r="BQ138" s="17"/>
      <c r="BR138" s="18">
        <f>SUM(BI137:BR137)/10</f>
        <v>8.450987756983977E-2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0.13414285714285712</v>
      </c>
      <c r="F139" s="17">
        <f t="shared" ref="F139:N139" si="385">F98+F111</f>
        <v>0.23124489795918368</v>
      </c>
      <c r="G139" s="17">
        <f t="shared" si="385"/>
        <v>0.30188921282798831</v>
      </c>
      <c r="H139" s="17">
        <f t="shared" si="385"/>
        <v>0.35363515201999163</v>
      </c>
      <c r="I139" s="17">
        <f t="shared" si="385"/>
        <v>0.39188225144285116</v>
      </c>
      <c r="J139" s="17">
        <f t="shared" si="385"/>
        <v>0.42048732245917941</v>
      </c>
      <c r="K139" s="17">
        <f t="shared" si="385"/>
        <v>0.44220523032798525</v>
      </c>
      <c r="L139" s="17">
        <f t="shared" si="385"/>
        <v>0.45900373594856098</v>
      </c>
      <c r="M139" s="17">
        <f t="shared" si="385"/>
        <v>0.47228838282040064</v>
      </c>
      <c r="N139" s="17">
        <f t="shared" si="385"/>
        <v>0.48306313058600048</v>
      </c>
      <c r="P139" s="163"/>
      <c r="Q139" s="165"/>
      <c r="R139" s="16" t="s">
        <v>53</v>
      </c>
      <c r="S139" s="17">
        <f>S98+S111</f>
        <v>0.13414285714285712</v>
      </c>
      <c r="T139" s="17">
        <f t="shared" ref="T139:AB139" si="386">T98+T111</f>
        <v>0.23124489795918368</v>
      </c>
      <c r="U139" s="17">
        <f t="shared" si="386"/>
        <v>0.30188921282798831</v>
      </c>
      <c r="V139" s="17">
        <f t="shared" si="386"/>
        <v>0.35363515201999163</v>
      </c>
      <c r="W139" s="17">
        <f t="shared" si="386"/>
        <v>0.39188225144285116</v>
      </c>
      <c r="X139" s="17">
        <f t="shared" si="386"/>
        <v>0.42048732245917941</v>
      </c>
      <c r="Y139" s="17">
        <f t="shared" si="386"/>
        <v>0.44220523032798525</v>
      </c>
      <c r="Z139" s="17">
        <f t="shared" si="386"/>
        <v>0.45900373594856098</v>
      </c>
      <c r="AA139" s="17">
        <f t="shared" si="386"/>
        <v>0.47228838282040064</v>
      </c>
      <c r="AB139" s="17">
        <f t="shared" si="386"/>
        <v>0.48306313058600048</v>
      </c>
      <c r="AC139" s="5"/>
      <c r="AD139" s="163"/>
      <c r="AE139" s="165"/>
      <c r="AF139" s="16" t="s">
        <v>53</v>
      </c>
      <c r="AG139" s="17">
        <f>AG98+AG111</f>
        <v>0.13414285714285712</v>
      </c>
      <c r="AH139" s="17">
        <f t="shared" ref="AH139:AP139" si="387">AH98+AH111</f>
        <v>0.23124489795918368</v>
      </c>
      <c r="AI139" s="17">
        <f t="shared" si="387"/>
        <v>0.30188921282798831</v>
      </c>
      <c r="AJ139" s="17">
        <f t="shared" si="387"/>
        <v>0.35363515201999163</v>
      </c>
      <c r="AK139" s="17">
        <f t="shared" si="387"/>
        <v>0.39188225144285116</v>
      </c>
      <c r="AL139" s="17">
        <f t="shared" si="387"/>
        <v>0.42048732245917941</v>
      </c>
      <c r="AM139" s="17">
        <f t="shared" si="387"/>
        <v>0.44220523032798525</v>
      </c>
      <c r="AN139" s="17">
        <f t="shared" si="387"/>
        <v>0.45900373594856098</v>
      </c>
      <c r="AO139" s="17">
        <f t="shared" si="387"/>
        <v>0.47228838282040064</v>
      </c>
      <c r="AP139" s="17">
        <f t="shared" si="387"/>
        <v>0.48306313058600048</v>
      </c>
      <c r="AQ139" s="5"/>
      <c r="AR139" s="163"/>
      <c r="AS139" s="165"/>
      <c r="AT139" s="16" t="s">
        <v>53</v>
      </c>
      <c r="AU139" s="17">
        <f>AU98+AU111</f>
        <v>0.13414285714285712</v>
      </c>
      <c r="AV139" s="17">
        <f t="shared" ref="AV139:BD139" si="388">AV98+AV111</f>
        <v>0.23124489795918368</v>
      </c>
      <c r="AW139" s="17">
        <f t="shared" si="388"/>
        <v>0.30188921282798831</v>
      </c>
      <c r="AX139" s="17">
        <f t="shared" si="388"/>
        <v>0.35363515201999163</v>
      </c>
      <c r="AY139" s="17">
        <f t="shared" si="388"/>
        <v>0.39188225144285116</v>
      </c>
      <c r="AZ139" s="17">
        <f t="shared" si="388"/>
        <v>0.42048732245917941</v>
      </c>
      <c r="BA139" s="17">
        <f t="shared" si="388"/>
        <v>0.44220523032798525</v>
      </c>
      <c r="BB139" s="17">
        <f t="shared" si="388"/>
        <v>0.45900373594856098</v>
      </c>
      <c r="BC139" s="17">
        <f t="shared" si="388"/>
        <v>0.47228838282040064</v>
      </c>
      <c r="BD139" s="17">
        <f t="shared" si="388"/>
        <v>0.48306313058600048</v>
      </c>
      <c r="BE139" s="5"/>
      <c r="BF139" s="163"/>
      <c r="BG139" s="165"/>
      <c r="BH139" s="16" t="s">
        <v>53</v>
      </c>
      <c r="BI139" s="17">
        <f>BI98+BI111</f>
        <v>0.13414285714285712</v>
      </c>
      <c r="BJ139" s="17">
        <f t="shared" ref="BJ139:BR139" si="389">BJ98+BJ111</f>
        <v>0.23124489795918368</v>
      </c>
      <c r="BK139" s="17">
        <f t="shared" si="389"/>
        <v>0.30188921282798831</v>
      </c>
      <c r="BL139" s="17">
        <f t="shared" si="389"/>
        <v>0.35363515201999163</v>
      </c>
      <c r="BM139" s="17">
        <f t="shared" si="389"/>
        <v>0.39188225144285116</v>
      </c>
      <c r="BN139" s="17">
        <f t="shared" si="389"/>
        <v>0.42048732245917941</v>
      </c>
      <c r="BO139" s="17">
        <f t="shared" si="389"/>
        <v>0.44220523032798525</v>
      </c>
      <c r="BP139" s="17">
        <f t="shared" si="389"/>
        <v>0.45900373594856098</v>
      </c>
      <c r="BQ139" s="17">
        <f t="shared" si="389"/>
        <v>0.47228838282040064</v>
      </c>
      <c r="BR139" s="17">
        <f t="shared" si="389"/>
        <v>0.48306313058600048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2.4128571428571428</v>
      </c>
      <c r="F140" s="21">
        <f t="shared" ref="F140:N140" si="390">10*F137</f>
        <v>1.7363265306122448</v>
      </c>
      <c r="G140" s="21">
        <f t="shared" si="390"/>
        <v>1.2530903790087464</v>
      </c>
      <c r="H140" s="21">
        <f t="shared" si="390"/>
        <v>0.90792169929196143</v>
      </c>
      <c r="I140" s="21">
        <f t="shared" si="390"/>
        <v>0.66137264235140125</v>
      </c>
      <c r="J140" s="21">
        <f t="shared" si="390"/>
        <v>0.48526617310814374</v>
      </c>
      <c r="K140" s="21">
        <f t="shared" si="390"/>
        <v>0.35947583793438848</v>
      </c>
      <c r="L140" s="21">
        <f t="shared" si="390"/>
        <v>0.2696255985245633</v>
      </c>
      <c r="M140" s="21">
        <f t="shared" si="390"/>
        <v>0.20544685608897351</v>
      </c>
      <c r="N140" s="21">
        <f t="shared" si="390"/>
        <v>0.15960489720640958</v>
      </c>
      <c r="P140" s="163"/>
      <c r="Q140" s="163"/>
      <c r="R140" s="20" t="s">
        <v>57</v>
      </c>
      <c r="S140" s="21">
        <f>10*S137</f>
        <v>2.4128571428571428</v>
      </c>
      <c r="T140" s="21">
        <f t="shared" ref="T140:AB140" si="391">10*T137</f>
        <v>1.7363265306122448</v>
      </c>
      <c r="U140" s="21">
        <f t="shared" si="391"/>
        <v>1.2530903790087464</v>
      </c>
      <c r="V140" s="21">
        <f t="shared" si="391"/>
        <v>0.90792169929196143</v>
      </c>
      <c r="W140" s="21">
        <f t="shared" si="391"/>
        <v>0.66137264235140125</v>
      </c>
      <c r="X140" s="21">
        <f t="shared" si="391"/>
        <v>0.48526617310814374</v>
      </c>
      <c r="Y140" s="21">
        <f t="shared" si="391"/>
        <v>0.35947583793438848</v>
      </c>
      <c r="Z140" s="21">
        <f t="shared" si="391"/>
        <v>0.2696255985245633</v>
      </c>
      <c r="AA140" s="21">
        <f t="shared" si="391"/>
        <v>0.20544685608897351</v>
      </c>
      <c r="AB140" s="21">
        <f t="shared" si="391"/>
        <v>0.15960489720640958</v>
      </c>
      <c r="AC140" s="5"/>
      <c r="AD140" s="163"/>
      <c r="AE140" s="163"/>
      <c r="AF140" s="20" t="s">
        <v>57</v>
      </c>
      <c r="AG140" s="21">
        <f>10*AG137</f>
        <v>2.4128571428571428</v>
      </c>
      <c r="AH140" s="21">
        <f t="shared" ref="AH140:AP140" si="392">10*AH137</f>
        <v>1.7363265306122448</v>
      </c>
      <c r="AI140" s="21">
        <f t="shared" si="392"/>
        <v>1.2530903790087464</v>
      </c>
      <c r="AJ140" s="21">
        <f t="shared" si="392"/>
        <v>0.90792169929196143</v>
      </c>
      <c r="AK140" s="21">
        <f t="shared" si="392"/>
        <v>0.66137264235140125</v>
      </c>
      <c r="AL140" s="21">
        <f t="shared" si="392"/>
        <v>0.48526617310814374</v>
      </c>
      <c r="AM140" s="21">
        <f t="shared" si="392"/>
        <v>0.35947583793438848</v>
      </c>
      <c r="AN140" s="21">
        <f t="shared" si="392"/>
        <v>0.2696255985245633</v>
      </c>
      <c r="AO140" s="21">
        <f t="shared" si="392"/>
        <v>0.20544685608897351</v>
      </c>
      <c r="AP140" s="21">
        <f t="shared" si="392"/>
        <v>0.15960489720640958</v>
      </c>
      <c r="AQ140" s="5"/>
      <c r="AR140" s="163"/>
      <c r="AS140" s="163"/>
      <c r="AT140" s="20" t="s">
        <v>57</v>
      </c>
      <c r="AU140" s="21">
        <f>10*AU137</f>
        <v>2.4128571428571428</v>
      </c>
      <c r="AV140" s="21">
        <f t="shared" ref="AV140:BD140" si="393">10*AV137</f>
        <v>1.7363265306122448</v>
      </c>
      <c r="AW140" s="21">
        <f t="shared" si="393"/>
        <v>1.2530903790087464</v>
      </c>
      <c r="AX140" s="21">
        <f t="shared" si="393"/>
        <v>0.90792169929196143</v>
      </c>
      <c r="AY140" s="21">
        <f t="shared" si="393"/>
        <v>0.66137264235140125</v>
      </c>
      <c r="AZ140" s="21">
        <f t="shared" si="393"/>
        <v>0.48526617310814374</v>
      </c>
      <c r="BA140" s="21">
        <f t="shared" si="393"/>
        <v>0.35947583793438848</v>
      </c>
      <c r="BB140" s="21">
        <f t="shared" si="393"/>
        <v>0.2696255985245633</v>
      </c>
      <c r="BC140" s="21">
        <f t="shared" si="393"/>
        <v>0.20544685608897351</v>
      </c>
      <c r="BD140" s="21">
        <f t="shared" si="393"/>
        <v>0.15960489720640958</v>
      </c>
      <c r="BE140" s="5"/>
      <c r="BF140" s="163"/>
      <c r="BG140" s="163"/>
      <c r="BH140" s="20" t="s">
        <v>57</v>
      </c>
      <c r="BI140" s="21">
        <f>10*BI137</f>
        <v>2.4128571428571428</v>
      </c>
      <c r="BJ140" s="21">
        <f t="shared" ref="BJ140:BR140" si="394">10*BJ137</f>
        <v>1.7363265306122448</v>
      </c>
      <c r="BK140" s="21">
        <f t="shared" si="394"/>
        <v>1.2530903790087464</v>
      </c>
      <c r="BL140" s="21">
        <f t="shared" si="394"/>
        <v>0.90792169929196143</v>
      </c>
      <c r="BM140" s="21">
        <f t="shared" si="394"/>
        <v>0.66137264235140125</v>
      </c>
      <c r="BN140" s="21">
        <f t="shared" si="394"/>
        <v>0.48526617310814374</v>
      </c>
      <c r="BO140" s="21">
        <f t="shared" si="394"/>
        <v>0.35947583793438848</v>
      </c>
      <c r="BP140" s="21">
        <f t="shared" si="394"/>
        <v>0.2696255985245633</v>
      </c>
      <c r="BQ140" s="21">
        <f t="shared" si="394"/>
        <v>0.20544685608897351</v>
      </c>
      <c r="BR140" s="21">
        <f t="shared" si="394"/>
        <v>0.15960489720640958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1.3414285714285712</v>
      </c>
      <c r="F141" s="21">
        <f>10*F139</f>
        <v>2.3124489795918368</v>
      </c>
      <c r="G141" s="21">
        <f>10*G139</f>
        <v>3.0188921282798828</v>
      </c>
      <c r="H141" s="21">
        <f t="shared" ref="H141:N141" si="395">10*H139</f>
        <v>3.5363515201999163</v>
      </c>
      <c r="I141" s="21">
        <f t="shared" si="395"/>
        <v>3.9188225144285118</v>
      </c>
      <c r="J141" s="21">
        <f t="shared" si="395"/>
        <v>4.2048732245917941</v>
      </c>
      <c r="K141" s="21">
        <f t="shared" si="395"/>
        <v>4.4220523032798527</v>
      </c>
      <c r="L141" s="21">
        <f t="shared" si="395"/>
        <v>4.5900373594856099</v>
      </c>
      <c r="M141" s="21">
        <f t="shared" si="395"/>
        <v>4.7228838282040062</v>
      </c>
      <c r="N141" s="21">
        <f t="shared" si="395"/>
        <v>4.8306313058600043</v>
      </c>
      <c r="P141" s="163"/>
      <c r="Q141" s="163"/>
      <c r="R141" s="20" t="s">
        <v>58</v>
      </c>
      <c r="S141" s="21">
        <f>10*S139</f>
        <v>1.3414285714285712</v>
      </c>
      <c r="T141" s="21">
        <f>10*T139</f>
        <v>2.3124489795918368</v>
      </c>
      <c r="U141" s="21">
        <f>10*U139</f>
        <v>3.0188921282798828</v>
      </c>
      <c r="V141" s="21">
        <f t="shared" ref="V141:AB141" si="396">10*V139</f>
        <v>3.5363515201999163</v>
      </c>
      <c r="W141" s="21">
        <f t="shared" si="396"/>
        <v>3.9188225144285118</v>
      </c>
      <c r="X141" s="21">
        <f t="shared" si="396"/>
        <v>4.2048732245917941</v>
      </c>
      <c r="Y141" s="21">
        <f t="shared" si="396"/>
        <v>4.4220523032798527</v>
      </c>
      <c r="Z141" s="21">
        <f t="shared" si="396"/>
        <v>4.5900373594856099</v>
      </c>
      <c r="AA141" s="21">
        <f t="shared" si="396"/>
        <v>4.7228838282040062</v>
      </c>
      <c r="AB141" s="21">
        <f t="shared" si="396"/>
        <v>4.8306313058600043</v>
      </c>
      <c r="AC141" s="5"/>
      <c r="AD141" s="163"/>
      <c r="AE141" s="163"/>
      <c r="AF141" s="20" t="s">
        <v>58</v>
      </c>
      <c r="AG141" s="21">
        <f>10*AG139</f>
        <v>1.3414285714285712</v>
      </c>
      <c r="AH141" s="21">
        <f>10*AH139</f>
        <v>2.3124489795918368</v>
      </c>
      <c r="AI141" s="21">
        <f>10*AI139</f>
        <v>3.0188921282798828</v>
      </c>
      <c r="AJ141" s="21">
        <f t="shared" ref="AJ141:AP141" si="397">10*AJ139</f>
        <v>3.5363515201999163</v>
      </c>
      <c r="AK141" s="21">
        <f t="shared" si="397"/>
        <v>3.9188225144285118</v>
      </c>
      <c r="AL141" s="21">
        <f t="shared" si="397"/>
        <v>4.2048732245917941</v>
      </c>
      <c r="AM141" s="21">
        <f t="shared" si="397"/>
        <v>4.4220523032798527</v>
      </c>
      <c r="AN141" s="21">
        <f t="shared" si="397"/>
        <v>4.5900373594856099</v>
      </c>
      <c r="AO141" s="21">
        <f t="shared" si="397"/>
        <v>4.7228838282040062</v>
      </c>
      <c r="AP141" s="21">
        <f t="shared" si="397"/>
        <v>4.8306313058600043</v>
      </c>
      <c r="AQ141" s="5"/>
      <c r="AR141" s="163"/>
      <c r="AS141" s="163"/>
      <c r="AT141" s="20" t="s">
        <v>58</v>
      </c>
      <c r="AU141" s="21">
        <f>10*AU139</f>
        <v>1.3414285714285712</v>
      </c>
      <c r="AV141" s="21">
        <f>10*AV139</f>
        <v>2.3124489795918368</v>
      </c>
      <c r="AW141" s="21">
        <f>10*AW139</f>
        <v>3.0188921282798828</v>
      </c>
      <c r="AX141" s="21">
        <f t="shared" ref="AX141:BD141" si="398">10*AX139</f>
        <v>3.5363515201999163</v>
      </c>
      <c r="AY141" s="21">
        <f t="shared" si="398"/>
        <v>3.9188225144285118</v>
      </c>
      <c r="AZ141" s="21">
        <f t="shared" si="398"/>
        <v>4.2048732245917941</v>
      </c>
      <c r="BA141" s="21">
        <f t="shared" si="398"/>
        <v>4.4220523032798527</v>
      </c>
      <c r="BB141" s="21">
        <f t="shared" si="398"/>
        <v>4.5900373594856099</v>
      </c>
      <c r="BC141" s="21">
        <f t="shared" si="398"/>
        <v>4.7228838282040062</v>
      </c>
      <c r="BD141" s="21">
        <f t="shared" si="398"/>
        <v>4.8306313058600043</v>
      </c>
      <c r="BE141" s="5"/>
      <c r="BF141" s="163"/>
      <c r="BG141" s="163"/>
      <c r="BH141" s="20" t="s">
        <v>58</v>
      </c>
      <c r="BI141" s="21">
        <f>10*BI139</f>
        <v>1.3414285714285712</v>
      </c>
      <c r="BJ141" s="21">
        <f>10*BJ139</f>
        <v>2.3124489795918368</v>
      </c>
      <c r="BK141" s="21">
        <f>10*BK139</f>
        <v>3.0188921282798828</v>
      </c>
      <c r="BL141" s="21">
        <f t="shared" ref="BL141:BR141" si="399">10*BL139</f>
        <v>3.5363515201999163</v>
      </c>
      <c r="BM141" s="21">
        <f t="shared" si="399"/>
        <v>3.9188225144285118</v>
      </c>
      <c r="BN141" s="21">
        <f t="shared" si="399"/>
        <v>4.2048732245917941</v>
      </c>
      <c r="BO141" s="21">
        <f t="shared" si="399"/>
        <v>4.4220523032798527</v>
      </c>
      <c r="BP141" s="21">
        <f t="shared" si="399"/>
        <v>4.5900373594856099</v>
      </c>
      <c r="BQ141" s="21">
        <f t="shared" si="399"/>
        <v>4.7228838282040062</v>
      </c>
      <c r="BR141" s="21">
        <f t="shared" si="399"/>
        <v>4.8306313058600043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0.33779999999999999</v>
      </c>
      <c r="F142" s="17">
        <f t="shared" ref="F142:N142" si="400">F101+F114+F129</f>
        <v>0.34031999999999996</v>
      </c>
      <c r="G142" s="17">
        <f t="shared" si="400"/>
        <v>0.34384800000000004</v>
      </c>
      <c r="H142" s="17">
        <f t="shared" si="400"/>
        <v>0.34878719999999996</v>
      </c>
      <c r="I142" s="17">
        <f t="shared" si="400"/>
        <v>0.35570207999999998</v>
      </c>
      <c r="J142" s="17">
        <f t="shared" si="400"/>
        <v>0.36538291199999995</v>
      </c>
      <c r="K142" s="17">
        <f t="shared" si="400"/>
        <v>0.37893607680000008</v>
      </c>
      <c r="L142" s="17">
        <f t="shared" si="400"/>
        <v>0.39791050752000034</v>
      </c>
      <c r="M142" s="17">
        <f t="shared" si="400"/>
        <v>0.42447471052799968</v>
      </c>
      <c r="N142" s="17">
        <f t="shared" si="400"/>
        <v>0.46166459473919952</v>
      </c>
      <c r="P142" s="163"/>
      <c r="Q142" s="171" t="s">
        <v>45</v>
      </c>
      <c r="R142" s="16" t="s">
        <v>55</v>
      </c>
      <c r="S142" s="17">
        <f>S101+S114+S129</f>
        <v>0.33779999999999999</v>
      </c>
      <c r="T142" s="17">
        <f t="shared" ref="T142:AB142" si="401">T101+T114+T129</f>
        <v>0.34031999999999996</v>
      </c>
      <c r="U142" s="17">
        <f t="shared" si="401"/>
        <v>0.34384800000000004</v>
      </c>
      <c r="V142" s="17">
        <f t="shared" si="401"/>
        <v>0.34878719999999996</v>
      </c>
      <c r="W142" s="17">
        <f t="shared" si="401"/>
        <v>0.35570207999999998</v>
      </c>
      <c r="X142" s="17">
        <f t="shared" si="401"/>
        <v>0.36538291199999995</v>
      </c>
      <c r="Y142" s="17">
        <f t="shared" si="401"/>
        <v>0.37893607680000008</v>
      </c>
      <c r="Z142" s="17">
        <f t="shared" si="401"/>
        <v>0.39791050752000034</v>
      </c>
      <c r="AA142" s="17">
        <f t="shared" si="401"/>
        <v>0.42447471052799968</v>
      </c>
      <c r="AB142" s="17">
        <f t="shared" si="401"/>
        <v>0.46166459473919952</v>
      </c>
      <c r="AC142" s="5"/>
      <c r="AD142" s="163"/>
      <c r="AE142" s="171" t="s">
        <v>45</v>
      </c>
      <c r="AF142" s="16" t="s">
        <v>55</v>
      </c>
      <c r="AG142" s="17">
        <f>AG101+AG114+AG129</f>
        <v>0.33779999999999999</v>
      </c>
      <c r="AH142" s="17">
        <f t="shared" ref="AH142:AP142" si="402">AH101+AH114+AH129</f>
        <v>0.34031999999999996</v>
      </c>
      <c r="AI142" s="17">
        <f t="shared" si="402"/>
        <v>0.34384800000000004</v>
      </c>
      <c r="AJ142" s="17">
        <f t="shared" si="402"/>
        <v>0.34878719999999996</v>
      </c>
      <c r="AK142" s="17">
        <f t="shared" si="402"/>
        <v>0.35570207999999998</v>
      </c>
      <c r="AL142" s="17">
        <f t="shared" si="402"/>
        <v>0.36538291199999995</v>
      </c>
      <c r="AM142" s="17">
        <f t="shared" si="402"/>
        <v>0.37893607680000008</v>
      </c>
      <c r="AN142" s="17">
        <f t="shared" si="402"/>
        <v>0.39791050752000034</v>
      </c>
      <c r="AO142" s="17">
        <f t="shared" si="402"/>
        <v>0.42447471052799968</v>
      </c>
      <c r="AP142" s="17">
        <f t="shared" si="402"/>
        <v>0.46166459473919952</v>
      </c>
      <c r="AQ142" s="5"/>
      <c r="AR142" s="163"/>
      <c r="AS142" s="171" t="s">
        <v>45</v>
      </c>
      <c r="AT142" s="16" t="s">
        <v>55</v>
      </c>
      <c r="AU142" s="17">
        <f>AU101+AU114+AU129</f>
        <v>0.33779999999999999</v>
      </c>
      <c r="AV142" s="17">
        <f t="shared" ref="AV142:BD142" si="403">AV101+AV114+AV129</f>
        <v>0.34031999999999996</v>
      </c>
      <c r="AW142" s="17">
        <f t="shared" si="403"/>
        <v>0.34384800000000004</v>
      </c>
      <c r="AX142" s="17">
        <f t="shared" si="403"/>
        <v>0.34878719999999996</v>
      </c>
      <c r="AY142" s="17">
        <f t="shared" si="403"/>
        <v>0.35570207999999998</v>
      </c>
      <c r="AZ142" s="17">
        <f t="shared" si="403"/>
        <v>0.36538291199999995</v>
      </c>
      <c r="BA142" s="17">
        <f t="shared" si="403"/>
        <v>0.37893607680000008</v>
      </c>
      <c r="BB142" s="17">
        <f t="shared" si="403"/>
        <v>0.39791050752000034</v>
      </c>
      <c r="BC142" s="17">
        <f t="shared" si="403"/>
        <v>0.42447471052799968</v>
      </c>
      <c r="BD142" s="17">
        <f t="shared" si="403"/>
        <v>0.46166459473919952</v>
      </c>
      <c r="BE142" s="5"/>
      <c r="BF142" s="163"/>
      <c r="BG142" s="171" t="s">
        <v>45</v>
      </c>
      <c r="BH142" s="16" t="s">
        <v>55</v>
      </c>
      <c r="BI142" s="17">
        <f>BI101+BI114+BI129</f>
        <v>0.33779999999999999</v>
      </c>
      <c r="BJ142" s="17">
        <f t="shared" ref="BJ142:BR142" si="404">BJ101+BJ114+BJ129</f>
        <v>0.34031999999999996</v>
      </c>
      <c r="BK142" s="17">
        <f t="shared" si="404"/>
        <v>0.34384800000000004</v>
      </c>
      <c r="BL142" s="17">
        <f t="shared" si="404"/>
        <v>0.34878719999999996</v>
      </c>
      <c r="BM142" s="17">
        <f t="shared" si="404"/>
        <v>0.35570207999999998</v>
      </c>
      <c r="BN142" s="17">
        <f t="shared" si="404"/>
        <v>0.36538291199999995</v>
      </c>
      <c r="BO142" s="17">
        <f t="shared" si="404"/>
        <v>0.37893607680000008</v>
      </c>
      <c r="BP142" s="17">
        <f t="shared" si="404"/>
        <v>0.39791050752000034</v>
      </c>
      <c r="BQ142" s="17">
        <f t="shared" si="404"/>
        <v>0.42447471052799968</v>
      </c>
      <c r="BR142" s="17">
        <f t="shared" si="404"/>
        <v>0.46166459473919952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0.345291456</v>
      </c>
      <c r="J143" s="18"/>
      <c r="K143" s="18"/>
      <c r="L143" s="18"/>
      <c r="M143" s="18"/>
      <c r="N143" s="18">
        <f>SUM(E142:N142)/10</f>
        <v>0.37548260815871992</v>
      </c>
      <c r="P143" s="163"/>
      <c r="Q143" s="165"/>
      <c r="R143" s="16" t="s">
        <v>56</v>
      </c>
      <c r="S143" s="17"/>
      <c r="T143" s="17"/>
      <c r="U143" s="17"/>
      <c r="V143" s="17"/>
      <c r="W143" s="18">
        <f>SUM(S142:W142)/5</f>
        <v>0.345291456</v>
      </c>
      <c r="X143" s="18"/>
      <c r="Y143" s="18"/>
      <c r="Z143" s="18"/>
      <c r="AA143" s="18"/>
      <c r="AB143" s="18">
        <f>SUM(S142:AB142)/10</f>
        <v>0.37548260815871992</v>
      </c>
      <c r="AC143" s="5"/>
      <c r="AD143" s="163"/>
      <c r="AE143" s="165"/>
      <c r="AF143" s="16" t="s">
        <v>56</v>
      </c>
      <c r="AG143" s="17"/>
      <c r="AH143" s="17"/>
      <c r="AI143" s="17"/>
      <c r="AJ143" s="17"/>
      <c r="AK143" s="18">
        <f>SUM(AG142:AK142)/5</f>
        <v>0.345291456</v>
      </c>
      <c r="AL143" s="18"/>
      <c r="AM143" s="18"/>
      <c r="AN143" s="18"/>
      <c r="AO143" s="18"/>
      <c r="AP143" s="18">
        <f>SUM(AG142:AP142)/10</f>
        <v>0.37548260815871992</v>
      </c>
      <c r="AQ143" s="5"/>
      <c r="AR143" s="163"/>
      <c r="AS143" s="165"/>
      <c r="AT143" s="16" t="s">
        <v>56</v>
      </c>
      <c r="AU143" s="17"/>
      <c r="AV143" s="17"/>
      <c r="AW143" s="17"/>
      <c r="AX143" s="17"/>
      <c r="AY143" s="18">
        <f>SUM(AU142:AY142)/5</f>
        <v>0.345291456</v>
      </c>
      <c r="AZ143" s="18"/>
      <c r="BA143" s="18"/>
      <c r="BB143" s="18"/>
      <c r="BC143" s="18"/>
      <c r="BD143" s="18">
        <f>SUM(AU142:BD142)/10</f>
        <v>0.37548260815871992</v>
      </c>
      <c r="BE143" s="5"/>
      <c r="BF143" s="163"/>
      <c r="BG143" s="165"/>
      <c r="BH143" s="16" t="s">
        <v>56</v>
      </c>
      <c r="BI143" s="17"/>
      <c r="BJ143" s="17"/>
      <c r="BK143" s="17"/>
      <c r="BL143" s="17"/>
      <c r="BM143" s="18">
        <f>SUM(BI142:BM142)/5</f>
        <v>0.345291456</v>
      </c>
      <c r="BN143" s="18"/>
      <c r="BO143" s="18"/>
      <c r="BP143" s="18"/>
      <c r="BQ143" s="18"/>
      <c r="BR143" s="18">
        <f>SUM(BI142:BR142)/10</f>
        <v>0.37548260815871992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405">E140*E$16</f>
        <v>337800</v>
      </c>
      <c r="F144" s="23">
        <f t="shared" si="405"/>
        <v>340320</v>
      </c>
      <c r="G144" s="23">
        <f t="shared" si="405"/>
        <v>343848</v>
      </c>
      <c r="H144" s="23">
        <f t="shared" si="405"/>
        <v>348787.1999999999</v>
      </c>
      <c r="I144" s="23">
        <f t="shared" si="405"/>
        <v>355702.08</v>
      </c>
      <c r="J144" s="23">
        <f t="shared" si="405"/>
        <v>365382.91200000001</v>
      </c>
      <c r="K144" s="23">
        <f t="shared" si="405"/>
        <v>378936.07680000016</v>
      </c>
      <c r="L144" s="23">
        <f t="shared" si="405"/>
        <v>397910.50752000028</v>
      </c>
      <c r="M144" s="23">
        <f t="shared" si="405"/>
        <v>424474.71052799973</v>
      </c>
      <c r="N144" s="23">
        <f t="shared" si="405"/>
        <v>461664.59473919956</v>
      </c>
      <c r="P144" s="163"/>
      <c r="Q144" s="163"/>
      <c r="R144" s="20" t="s">
        <v>57</v>
      </c>
      <c r="S144" s="23">
        <f t="shared" ref="S144:AB144" si="406">S140*S$16</f>
        <v>337800</v>
      </c>
      <c r="T144" s="23">
        <f t="shared" si="406"/>
        <v>340320</v>
      </c>
      <c r="U144" s="23">
        <f t="shared" si="406"/>
        <v>343848</v>
      </c>
      <c r="V144" s="23">
        <f t="shared" si="406"/>
        <v>348787.1999999999</v>
      </c>
      <c r="W144" s="23">
        <f t="shared" si="406"/>
        <v>355702.08</v>
      </c>
      <c r="X144" s="23">
        <f t="shared" si="406"/>
        <v>365382.91200000001</v>
      </c>
      <c r="Y144" s="23">
        <f t="shared" si="406"/>
        <v>378936.07680000016</v>
      </c>
      <c r="Z144" s="23">
        <f t="shared" si="406"/>
        <v>397910.50752000028</v>
      </c>
      <c r="AA144" s="23">
        <f t="shared" si="406"/>
        <v>424474.71052799973</v>
      </c>
      <c r="AB144" s="23">
        <f t="shared" si="406"/>
        <v>461664.59473919956</v>
      </c>
      <c r="AC144" s="5"/>
      <c r="AD144" s="163"/>
      <c r="AE144" s="163"/>
      <c r="AF144" s="20" t="s">
        <v>57</v>
      </c>
      <c r="AG144" s="23">
        <f t="shared" ref="AG144:AP144" si="407">AG140*AG$16</f>
        <v>337800</v>
      </c>
      <c r="AH144" s="23">
        <f t="shared" si="407"/>
        <v>340320</v>
      </c>
      <c r="AI144" s="23">
        <f t="shared" si="407"/>
        <v>343848</v>
      </c>
      <c r="AJ144" s="23">
        <f t="shared" si="407"/>
        <v>348787.1999999999</v>
      </c>
      <c r="AK144" s="23">
        <f t="shared" si="407"/>
        <v>355702.08</v>
      </c>
      <c r="AL144" s="23">
        <f t="shared" si="407"/>
        <v>365382.91200000001</v>
      </c>
      <c r="AM144" s="23">
        <f t="shared" si="407"/>
        <v>378936.07680000016</v>
      </c>
      <c r="AN144" s="23">
        <f t="shared" si="407"/>
        <v>397910.50752000028</v>
      </c>
      <c r="AO144" s="23">
        <f t="shared" si="407"/>
        <v>424474.71052799973</v>
      </c>
      <c r="AP144" s="23">
        <f t="shared" si="407"/>
        <v>461664.59473919956</v>
      </c>
      <c r="AQ144" s="5"/>
      <c r="AR144" s="163"/>
      <c r="AS144" s="163"/>
      <c r="AT144" s="20" t="s">
        <v>57</v>
      </c>
      <c r="AU144" s="23">
        <f t="shared" ref="AU144:BD144" si="408">AU140*AU$16</f>
        <v>337800</v>
      </c>
      <c r="AV144" s="23">
        <f t="shared" si="408"/>
        <v>340320</v>
      </c>
      <c r="AW144" s="23">
        <f t="shared" si="408"/>
        <v>343848</v>
      </c>
      <c r="AX144" s="23">
        <f t="shared" si="408"/>
        <v>348787.1999999999</v>
      </c>
      <c r="AY144" s="23">
        <f t="shared" si="408"/>
        <v>355702.08</v>
      </c>
      <c r="AZ144" s="23">
        <f t="shared" si="408"/>
        <v>365382.91200000001</v>
      </c>
      <c r="BA144" s="23">
        <f t="shared" si="408"/>
        <v>378936.07680000016</v>
      </c>
      <c r="BB144" s="23">
        <f t="shared" si="408"/>
        <v>397910.50752000028</v>
      </c>
      <c r="BC144" s="23">
        <f t="shared" si="408"/>
        <v>424474.71052799973</v>
      </c>
      <c r="BD144" s="23">
        <f t="shared" si="408"/>
        <v>461664.59473919956</v>
      </c>
      <c r="BE144" s="5"/>
      <c r="BF144" s="163"/>
      <c r="BG144" s="163"/>
      <c r="BH144" s="20" t="s">
        <v>57</v>
      </c>
      <c r="BI144" s="23">
        <f t="shared" ref="BI144:BR144" si="409">BI140*BI$16</f>
        <v>337800</v>
      </c>
      <c r="BJ144" s="23">
        <f t="shared" si="409"/>
        <v>340320</v>
      </c>
      <c r="BK144" s="23">
        <f t="shared" si="409"/>
        <v>343848</v>
      </c>
      <c r="BL144" s="23">
        <f t="shared" si="409"/>
        <v>348787.1999999999</v>
      </c>
      <c r="BM144" s="23">
        <f t="shared" si="409"/>
        <v>355702.08</v>
      </c>
      <c r="BN144" s="23">
        <f t="shared" si="409"/>
        <v>365382.91200000001</v>
      </c>
      <c r="BO144" s="23">
        <f t="shared" si="409"/>
        <v>378936.07680000016</v>
      </c>
      <c r="BP144" s="23">
        <f t="shared" si="409"/>
        <v>397910.50752000028</v>
      </c>
      <c r="BQ144" s="23">
        <f t="shared" si="409"/>
        <v>424474.71052799973</v>
      </c>
      <c r="BR144" s="23">
        <f t="shared" si="409"/>
        <v>461664.59473919956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345291.45600000001</v>
      </c>
      <c r="J145" s="23"/>
      <c r="K145" s="23"/>
      <c r="L145" s="23"/>
      <c r="M145" s="23"/>
      <c r="N145" s="23">
        <f>SUM(E144:N144)/10</f>
        <v>375482.60815872002</v>
      </c>
      <c r="P145" s="163"/>
      <c r="Q145" s="163"/>
      <c r="R145" s="20" t="s">
        <v>59</v>
      </c>
      <c r="S145" s="22"/>
      <c r="T145" s="22"/>
      <c r="U145" s="22"/>
      <c r="V145" s="22"/>
      <c r="W145" s="23">
        <f>SUM(S144:W144)/5</f>
        <v>345291.45600000001</v>
      </c>
      <c r="X145" s="23"/>
      <c r="Y145" s="23"/>
      <c r="Z145" s="23"/>
      <c r="AA145" s="23"/>
      <c r="AB145" s="23">
        <f>SUM(S144:AB144)/10</f>
        <v>375482.60815872002</v>
      </c>
      <c r="AC145" s="5"/>
      <c r="AD145" s="163"/>
      <c r="AE145" s="163"/>
      <c r="AF145" s="20" t="s">
        <v>59</v>
      </c>
      <c r="AG145" s="22"/>
      <c r="AH145" s="22"/>
      <c r="AI145" s="22"/>
      <c r="AJ145" s="22"/>
      <c r="AK145" s="23">
        <f>SUM(AG144:AK144)/5</f>
        <v>345291.45600000001</v>
      </c>
      <c r="AL145" s="23"/>
      <c r="AM145" s="23"/>
      <c r="AN145" s="23"/>
      <c r="AO145" s="23"/>
      <c r="AP145" s="23">
        <f>SUM(AG144:AP144)/10</f>
        <v>375482.60815872002</v>
      </c>
      <c r="AQ145" s="5"/>
      <c r="AR145" s="163"/>
      <c r="AS145" s="163"/>
      <c r="AT145" s="20" t="s">
        <v>59</v>
      </c>
      <c r="AU145" s="22"/>
      <c r="AV145" s="22"/>
      <c r="AW145" s="22"/>
      <c r="AX145" s="22"/>
      <c r="AY145" s="23">
        <f>SUM(AU144:AY144)/5</f>
        <v>345291.45600000001</v>
      </c>
      <c r="AZ145" s="23"/>
      <c r="BA145" s="23"/>
      <c r="BB145" s="23"/>
      <c r="BC145" s="23"/>
      <c r="BD145" s="23">
        <f>SUM(AU144:BD144)/10</f>
        <v>375482.60815872002</v>
      </c>
      <c r="BE145" s="5"/>
      <c r="BF145" s="163"/>
      <c r="BG145" s="163"/>
      <c r="BH145" s="20" t="s">
        <v>59</v>
      </c>
      <c r="BI145" s="22"/>
      <c r="BJ145" s="22"/>
      <c r="BK145" s="22"/>
      <c r="BL145" s="22"/>
      <c r="BM145" s="23">
        <f>SUM(BI144:BM144)/5</f>
        <v>345291.45600000001</v>
      </c>
      <c r="BN145" s="23"/>
      <c r="BO145" s="23"/>
      <c r="BP145" s="23"/>
      <c r="BQ145" s="23"/>
      <c r="BR145" s="23">
        <f>SUM(BI144:BR144)/10</f>
        <v>375482.60815872002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337800</v>
      </c>
      <c r="F146" s="22">
        <f t="shared" ref="F146:N146" si="410">E146+F144</f>
        <v>678120</v>
      </c>
      <c r="G146" s="22">
        <f t="shared" si="410"/>
        <v>1021968</v>
      </c>
      <c r="H146" s="22">
        <f t="shared" si="410"/>
        <v>1370755.2</v>
      </c>
      <c r="I146" s="22">
        <f t="shared" si="410"/>
        <v>1726457.28</v>
      </c>
      <c r="J146" s="22">
        <f t="shared" si="410"/>
        <v>2091840.192</v>
      </c>
      <c r="K146" s="22">
        <f t="shared" si="410"/>
        <v>2470776.2688000002</v>
      </c>
      <c r="L146" s="22">
        <f t="shared" si="410"/>
        <v>2868686.7763200006</v>
      </c>
      <c r="M146" s="22">
        <f t="shared" si="410"/>
        <v>3293161.4868480004</v>
      </c>
      <c r="N146" s="22">
        <f t="shared" si="410"/>
        <v>3754826.0815872001</v>
      </c>
      <c r="P146" s="163"/>
      <c r="Q146" s="163"/>
      <c r="R146" s="20" t="s">
        <v>58</v>
      </c>
      <c r="S146" s="22">
        <f>S144</f>
        <v>337800</v>
      </c>
      <c r="T146" s="22">
        <f t="shared" ref="T146:AB146" si="411">S146+T144</f>
        <v>678120</v>
      </c>
      <c r="U146" s="22">
        <f t="shared" si="411"/>
        <v>1021968</v>
      </c>
      <c r="V146" s="22">
        <f t="shared" si="411"/>
        <v>1370755.2</v>
      </c>
      <c r="W146" s="22">
        <f t="shared" si="411"/>
        <v>1726457.28</v>
      </c>
      <c r="X146" s="22">
        <f t="shared" si="411"/>
        <v>2091840.192</v>
      </c>
      <c r="Y146" s="22">
        <f t="shared" si="411"/>
        <v>2470776.2688000002</v>
      </c>
      <c r="Z146" s="22">
        <f t="shared" si="411"/>
        <v>2868686.7763200006</v>
      </c>
      <c r="AA146" s="22">
        <f t="shared" si="411"/>
        <v>3293161.4868480004</v>
      </c>
      <c r="AB146" s="22">
        <f t="shared" si="411"/>
        <v>3754826.0815872001</v>
      </c>
      <c r="AC146" s="5"/>
      <c r="AD146" s="163"/>
      <c r="AE146" s="163"/>
      <c r="AF146" s="20" t="s">
        <v>58</v>
      </c>
      <c r="AG146" s="22">
        <f>AG144</f>
        <v>337800</v>
      </c>
      <c r="AH146" s="22">
        <f t="shared" ref="AH146:AP146" si="412">AG146+AH144</f>
        <v>678120</v>
      </c>
      <c r="AI146" s="22">
        <f t="shared" si="412"/>
        <v>1021968</v>
      </c>
      <c r="AJ146" s="22">
        <f t="shared" si="412"/>
        <v>1370755.2</v>
      </c>
      <c r="AK146" s="22">
        <f t="shared" si="412"/>
        <v>1726457.28</v>
      </c>
      <c r="AL146" s="22">
        <f t="shared" si="412"/>
        <v>2091840.192</v>
      </c>
      <c r="AM146" s="22">
        <f t="shared" si="412"/>
        <v>2470776.2688000002</v>
      </c>
      <c r="AN146" s="22">
        <f t="shared" si="412"/>
        <v>2868686.7763200006</v>
      </c>
      <c r="AO146" s="22">
        <f t="shared" si="412"/>
        <v>3293161.4868480004</v>
      </c>
      <c r="AP146" s="22">
        <f t="shared" si="412"/>
        <v>3754826.0815872001</v>
      </c>
      <c r="AQ146" s="5"/>
      <c r="AR146" s="163"/>
      <c r="AS146" s="163"/>
      <c r="AT146" s="20" t="s">
        <v>58</v>
      </c>
      <c r="AU146" s="22">
        <f>AU144</f>
        <v>337800</v>
      </c>
      <c r="AV146" s="22">
        <f t="shared" ref="AV146:BD146" si="413">AU146+AV144</f>
        <v>678120</v>
      </c>
      <c r="AW146" s="22">
        <f t="shared" si="413"/>
        <v>1021968</v>
      </c>
      <c r="AX146" s="22">
        <f t="shared" si="413"/>
        <v>1370755.2</v>
      </c>
      <c r="AY146" s="22">
        <f t="shared" si="413"/>
        <v>1726457.28</v>
      </c>
      <c r="AZ146" s="22">
        <f t="shared" si="413"/>
        <v>2091840.192</v>
      </c>
      <c r="BA146" s="22">
        <f t="shared" si="413"/>
        <v>2470776.2688000002</v>
      </c>
      <c r="BB146" s="22">
        <f t="shared" si="413"/>
        <v>2868686.7763200006</v>
      </c>
      <c r="BC146" s="22">
        <f t="shared" si="413"/>
        <v>3293161.4868480004</v>
      </c>
      <c r="BD146" s="22">
        <f t="shared" si="413"/>
        <v>3754826.0815872001</v>
      </c>
      <c r="BE146" s="5"/>
      <c r="BF146" s="163"/>
      <c r="BG146" s="163"/>
      <c r="BH146" s="20" t="s">
        <v>58</v>
      </c>
      <c r="BI146" s="22">
        <f>BI144</f>
        <v>337800</v>
      </c>
      <c r="BJ146" s="22">
        <f t="shared" ref="BJ146:BR146" si="414">BI146+BJ144</f>
        <v>678120</v>
      </c>
      <c r="BK146" s="22">
        <f t="shared" si="414"/>
        <v>1021968</v>
      </c>
      <c r="BL146" s="22">
        <f t="shared" si="414"/>
        <v>1370755.2</v>
      </c>
      <c r="BM146" s="22">
        <f t="shared" si="414"/>
        <v>1726457.28</v>
      </c>
      <c r="BN146" s="22">
        <f t="shared" si="414"/>
        <v>2091840.192</v>
      </c>
      <c r="BO146" s="22">
        <f t="shared" si="414"/>
        <v>2470776.2688000002</v>
      </c>
      <c r="BP146" s="22">
        <f t="shared" si="414"/>
        <v>2868686.7763200006</v>
      </c>
      <c r="BQ146" s="22">
        <f t="shared" si="414"/>
        <v>3293161.4868480004</v>
      </c>
      <c r="BR146" s="22">
        <f t="shared" si="414"/>
        <v>3754826.0815872001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0.33779999999999999</v>
      </c>
      <c r="F147" s="17">
        <f t="shared" ref="F147:N147" si="415">F104+F119+F132</f>
        <v>0.47543999999999997</v>
      </c>
      <c r="G147" s="17">
        <f t="shared" si="415"/>
        <v>0.66914399999999963</v>
      </c>
      <c r="H147" s="17">
        <f t="shared" si="415"/>
        <v>0.9417408000000006</v>
      </c>
      <c r="I147" s="17">
        <f t="shared" si="415"/>
        <v>1.3253519999999996</v>
      </c>
      <c r="J147" s="17">
        <f t="shared" si="415"/>
        <v>1.8651736320000003</v>
      </c>
      <c r="K147" s="17">
        <f t="shared" si="415"/>
        <v>2.6247962495999988</v>
      </c>
      <c r="L147" s="17">
        <f t="shared" si="415"/>
        <v>3.6936891801599945</v>
      </c>
      <c r="M147" s="17">
        <f t="shared" si="415"/>
        <v>5.197729055232017</v>
      </c>
      <c r="N147" s="17">
        <f t="shared" si="415"/>
        <v>7.3140105615360209</v>
      </c>
      <c r="P147" s="163"/>
      <c r="Q147" s="171" t="s">
        <v>44</v>
      </c>
      <c r="R147" s="16" t="s">
        <v>55</v>
      </c>
      <c r="S147" s="17">
        <f>S104+S119+S132</f>
        <v>0.33779999999999999</v>
      </c>
      <c r="T147" s="17">
        <f t="shared" ref="T147:AB147" si="416">T104+T119+T132</f>
        <v>0.47543999999999997</v>
      </c>
      <c r="U147" s="17">
        <f t="shared" si="416"/>
        <v>0.66914399999999963</v>
      </c>
      <c r="V147" s="17">
        <f t="shared" si="416"/>
        <v>0.9417408000000006</v>
      </c>
      <c r="W147" s="17">
        <f t="shared" si="416"/>
        <v>1.3253519999999996</v>
      </c>
      <c r="X147" s="17">
        <f t="shared" si="416"/>
        <v>1.8651736320000003</v>
      </c>
      <c r="Y147" s="17">
        <f t="shared" si="416"/>
        <v>2.6247962495999988</v>
      </c>
      <c r="Z147" s="17">
        <f t="shared" si="416"/>
        <v>3.6936891801599945</v>
      </c>
      <c r="AA147" s="17">
        <f t="shared" si="416"/>
        <v>5.197729055232017</v>
      </c>
      <c r="AB147" s="17">
        <f t="shared" si="416"/>
        <v>7.3140105615360209</v>
      </c>
      <c r="AC147" s="5"/>
      <c r="AD147" s="163"/>
      <c r="AE147" s="171" t="s">
        <v>44</v>
      </c>
      <c r="AF147" s="16" t="s">
        <v>55</v>
      </c>
      <c r="AG147" s="17">
        <f>AG104+AG119+AG132</f>
        <v>0.33779999999999999</v>
      </c>
      <c r="AH147" s="17">
        <f t="shared" ref="AH147:AP147" si="417">AH104+AH119+AH132</f>
        <v>0.47543999999999997</v>
      </c>
      <c r="AI147" s="17">
        <f t="shared" si="417"/>
        <v>0.66914399999999963</v>
      </c>
      <c r="AJ147" s="17">
        <f t="shared" si="417"/>
        <v>0.9417408000000006</v>
      </c>
      <c r="AK147" s="17">
        <f t="shared" si="417"/>
        <v>1.3253519999999996</v>
      </c>
      <c r="AL147" s="17">
        <f t="shared" si="417"/>
        <v>1.8651736320000003</v>
      </c>
      <c r="AM147" s="17">
        <f t="shared" si="417"/>
        <v>2.6247962495999988</v>
      </c>
      <c r="AN147" s="17">
        <f t="shared" si="417"/>
        <v>3.6936891801599945</v>
      </c>
      <c r="AO147" s="17">
        <f t="shared" si="417"/>
        <v>5.197729055232017</v>
      </c>
      <c r="AP147" s="17">
        <f t="shared" si="417"/>
        <v>7.3140105615360209</v>
      </c>
      <c r="AQ147" s="5"/>
      <c r="AR147" s="163"/>
      <c r="AS147" s="171" t="s">
        <v>44</v>
      </c>
      <c r="AT147" s="16" t="s">
        <v>55</v>
      </c>
      <c r="AU147" s="17">
        <f>AU104+AU119+AU132</f>
        <v>0.33779999999999999</v>
      </c>
      <c r="AV147" s="17">
        <f t="shared" ref="AV147:BD147" si="418">AV104+AV119+AV132</f>
        <v>0.47543999999999997</v>
      </c>
      <c r="AW147" s="17">
        <f t="shared" si="418"/>
        <v>0.66914399999999963</v>
      </c>
      <c r="AX147" s="17">
        <f t="shared" si="418"/>
        <v>0.9417408000000006</v>
      </c>
      <c r="AY147" s="17">
        <f t="shared" si="418"/>
        <v>1.3253519999999996</v>
      </c>
      <c r="AZ147" s="17">
        <f t="shared" si="418"/>
        <v>1.8651736320000003</v>
      </c>
      <c r="BA147" s="17">
        <f t="shared" si="418"/>
        <v>2.6247962495999988</v>
      </c>
      <c r="BB147" s="17">
        <f t="shared" si="418"/>
        <v>3.6936891801599945</v>
      </c>
      <c r="BC147" s="17">
        <f t="shared" si="418"/>
        <v>5.197729055232017</v>
      </c>
      <c r="BD147" s="17">
        <f t="shared" si="418"/>
        <v>7.3140105615360209</v>
      </c>
      <c r="BE147" s="5"/>
      <c r="BF147" s="163"/>
      <c r="BG147" s="171" t="s">
        <v>44</v>
      </c>
      <c r="BH147" s="16" t="s">
        <v>55</v>
      </c>
      <c r="BI147" s="17">
        <f>BI104+BI119+BI132</f>
        <v>0.33779999999999999</v>
      </c>
      <c r="BJ147" s="17">
        <f t="shared" ref="BJ147:BR147" si="419">BJ104+BJ119+BJ132</f>
        <v>0.47543999999999997</v>
      </c>
      <c r="BK147" s="17">
        <f t="shared" si="419"/>
        <v>0.66914399999999963</v>
      </c>
      <c r="BL147" s="17">
        <f t="shared" si="419"/>
        <v>0.9417408000000006</v>
      </c>
      <c r="BM147" s="17">
        <f t="shared" si="419"/>
        <v>1.3253519999999996</v>
      </c>
      <c r="BN147" s="17">
        <f t="shared" si="419"/>
        <v>1.8651736320000003</v>
      </c>
      <c r="BO147" s="17">
        <f t="shared" si="419"/>
        <v>2.6247962495999988</v>
      </c>
      <c r="BP147" s="17">
        <f t="shared" si="419"/>
        <v>3.6936891801599945</v>
      </c>
      <c r="BQ147" s="17">
        <f t="shared" si="419"/>
        <v>5.197729055232017</v>
      </c>
      <c r="BR147" s="17">
        <f t="shared" si="419"/>
        <v>7.3140105615360209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0.74989536000000001</v>
      </c>
      <c r="J148" s="18"/>
      <c r="K148" s="18"/>
      <c r="L148" s="18"/>
      <c r="M148" s="18"/>
      <c r="N148" s="18">
        <f>SUM(E147:N147)/10</f>
        <v>2.4444875478528032</v>
      </c>
      <c r="O148" s="9"/>
      <c r="P148" s="163"/>
      <c r="Q148" s="165"/>
      <c r="R148" s="16" t="s">
        <v>56</v>
      </c>
      <c r="S148" s="18"/>
      <c r="T148" s="18"/>
      <c r="U148" s="18"/>
      <c r="V148" s="18"/>
      <c r="W148" s="18">
        <f>SUM(S147:W147)/5</f>
        <v>0.74989536000000001</v>
      </c>
      <c r="X148" s="18"/>
      <c r="Y148" s="18"/>
      <c r="Z148" s="18"/>
      <c r="AA148" s="18"/>
      <c r="AB148" s="18">
        <f>SUM(S147:AB147)/10</f>
        <v>2.4444875478528032</v>
      </c>
      <c r="AC148" s="9"/>
      <c r="AD148" s="163"/>
      <c r="AE148" s="165"/>
      <c r="AF148" s="16" t="s">
        <v>56</v>
      </c>
      <c r="AG148" s="18"/>
      <c r="AH148" s="18"/>
      <c r="AI148" s="18"/>
      <c r="AJ148" s="18"/>
      <c r="AK148" s="18">
        <f>SUM(AG147:AK147)/5</f>
        <v>0.74989536000000001</v>
      </c>
      <c r="AL148" s="18"/>
      <c r="AM148" s="18"/>
      <c r="AN148" s="18"/>
      <c r="AO148" s="18"/>
      <c r="AP148" s="18">
        <f>SUM(AG147:AP147)/10</f>
        <v>2.4444875478528032</v>
      </c>
      <c r="AQ148" s="9"/>
      <c r="AR148" s="163"/>
      <c r="AS148" s="165"/>
      <c r="AT148" s="16" t="s">
        <v>56</v>
      </c>
      <c r="AU148" s="18"/>
      <c r="AV148" s="18"/>
      <c r="AW148" s="18"/>
      <c r="AX148" s="18"/>
      <c r="AY148" s="18">
        <f>SUM(AU147:AY147)/5</f>
        <v>0.74989536000000001</v>
      </c>
      <c r="AZ148" s="18"/>
      <c r="BA148" s="18"/>
      <c r="BB148" s="18"/>
      <c r="BC148" s="18"/>
      <c r="BD148" s="18">
        <f>SUM(AU147:BD147)/10</f>
        <v>2.4444875478528032</v>
      </c>
      <c r="BE148" s="9"/>
      <c r="BF148" s="163"/>
      <c r="BG148" s="165"/>
      <c r="BH148" s="16" t="s">
        <v>56</v>
      </c>
      <c r="BI148" s="18"/>
      <c r="BJ148" s="18"/>
      <c r="BK148" s="18"/>
      <c r="BL148" s="18"/>
      <c r="BM148" s="18">
        <f>SUM(BI147:BM147)/5</f>
        <v>0.74989536000000001</v>
      </c>
      <c r="BN148" s="18"/>
      <c r="BO148" s="18"/>
      <c r="BP148" s="18"/>
      <c r="BQ148" s="18"/>
      <c r="BR148" s="18">
        <f>SUM(BI147:BR147)/10</f>
        <v>2.4444875478528032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187799.99999999997</v>
      </c>
      <c r="F149" s="23">
        <f>F151-E151</f>
        <v>265440</v>
      </c>
      <c r="G149" s="23">
        <f>G151-F151</f>
        <v>375143.99999999988</v>
      </c>
      <c r="H149" s="23">
        <f t="shared" ref="H149:N149" si="420">H151-G151</f>
        <v>530140.79999999993</v>
      </c>
      <c r="I149" s="23">
        <f t="shared" si="420"/>
        <v>749112</v>
      </c>
      <c r="J149" s="23">
        <f t="shared" si="420"/>
        <v>1058437.6320000002</v>
      </c>
      <c r="K149" s="23">
        <f t="shared" si="420"/>
        <v>1495365.8495999994</v>
      </c>
      <c r="L149" s="23">
        <f t="shared" si="420"/>
        <v>2112486.6201600023</v>
      </c>
      <c r="M149" s="23">
        <f t="shared" si="420"/>
        <v>2984045.4712319979</v>
      </c>
      <c r="N149" s="23">
        <f t="shared" si="420"/>
        <v>4214853.5439360011</v>
      </c>
      <c r="P149" s="163"/>
      <c r="Q149" s="163"/>
      <c r="R149" s="20" t="s">
        <v>57</v>
      </c>
      <c r="S149" s="23">
        <f>S151</f>
        <v>187799.99999999997</v>
      </c>
      <c r="T149" s="23">
        <f>T151-S151</f>
        <v>265440</v>
      </c>
      <c r="U149" s="23">
        <f>U151-T151</f>
        <v>375143.99999999988</v>
      </c>
      <c r="V149" s="23">
        <f t="shared" ref="V149:AB149" si="421">V151-U151</f>
        <v>530140.79999999993</v>
      </c>
      <c r="W149" s="23">
        <f t="shared" si="421"/>
        <v>749112</v>
      </c>
      <c r="X149" s="23">
        <f t="shared" si="421"/>
        <v>1058437.6320000002</v>
      </c>
      <c r="Y149" s="23">
        <f t="shared" si="421"/>
        <v>1495365.8495999994</v>
      </c>
      <c r="Z149" s="23">
        <f t="shared" si="421"/>
        <v>2112486.6201600023</v>
      </c>
      <c r="AA149" s="23">
        <f t="shared" si="421"/>
        <v>2984045.4712319979</v>
      </c>
      <c r="AB149" s="23">
        <f t="shared" si="421"/>
        <v>4214853.5439360011</v>
      </c>
      <c r="AC149" s="5"/>
      <c r="AD149" s="163"/>
      <c r="AE149" s="163"/>
      <c r="AF149" s="20" t="s">
        <v>57</v>
      </c>
      <c r="AG149" s="23">
        <f>AG151</f>
        <v>187799.99999999997</v>
      </c>
      <c r="AH149" s="23">
        <f>AH151-AG151</f>
        <v>265440</v>
      </c>
      <c r="AI149" s="23">
        <f>AI151-AH151</f>
        <v>375143.99999999988</v>
      </c>
      <c r="AJ149" s="23">
        <f t="shared" ref="AJ149:AP149" si="422">AJ151-AI151</f>
        <v>530140.79999999993</v>
      </c>
      <c r="AK149" s="23">
        <f t="shared" si="422"/>
        <v>749112</v>
      </c>
      <c r="AL149" s="23">
        <f t="shared" si="422"/>
        <v>1058437.6320000002</v>
      </c>
      <c r="AM149" s="23">
        <f t="shared" si="422"/>
        <v>1495365.8495999994</v>
      </c>
      <c r="AN149" s="23">
        <f t="shared" si="422"/>
        <v>2112486.6201600023</v>
      </c>
      <c r="AO149" s="23">
        <f t="shared" si="422"/>
        <v>2984045.4712319979</v>
      </c>
      <c r="AP149" s="23">
        <f t="shared" si="422"/>
        <v>4214853.5439360011</v>
      </c>
      <c r="AQ149" s="5"/>
      <c r="AR149" s="163"/>
      <c r="AS149" s="163"/>
      <c r="AT149" s="20" t="s">
        <v>57</v>
      </c>
      <c r="AU149" s="23">
        <f>AU151</f>
        <v>187799.99999999997</v>
      </c>
      <c r="AV149" s="23">
        <f>AV151-AU151</f>
        <v>265440</v>
      </c>
      <c r="AW149" s="23">
        <f>AW151-AV151</f>
        <v>375143.99999999988</v>
      </c>
      <c r="AX149" s="23">
        <f t="shared" ref="AX149:BD149" si="423">AX151-AW151</f>
        <v>530140.79999999993</v>
      </c>
      <c r="AY149" s="23">
        <f t="shared" si="423"/>
        <v>749112</v>
      </c>
      <c r="AZ149" s="23">
        <f t="shared" si="423"/>
        <v>1058437.6320000002</v>
      </c>
      <c r="BA149" s="23">
        <f t="shared" si="423"/>
        <v>1495365.8495999994</v>
      </c>
      <c r="BB149" s="23">
        <f t="shared" si="423"/>
        <v>2112486.6201600023</v>
      </c>
      <c r="BC149" s="23">
        <f t="shared" si="423"/>
        <v>2984045.4712319979</v>
      </c>
      <c r="BD149" s="23">
        <f t="shared" si="423"/>
        <v>4214853.5439360011</v>
      </c>
      <c r="BE149" s="5"/>
      <c r="BF149" s="163"/>
      <c r="BG149" s="163"/>
      <c r="BH149" s="20" t="s">
        <v>57</v>
      </c>
      <c r="BI149" s="23">
        <f>BI151</f>
        <v>187799.99999999997</v>
      </c>
      <c r="BJ149" s="23">
        <f>BJ151-BI151</f>
        <v>265440</v>
      </c>
      <c r="BK149" s="23">
        <f>BK151-BJ151</f>
        <v>375143.99999999988</v>
      </c>
      <c r="BL149" s="23">
        <f t="shared" ref="BL149:BR149" si="424">BL151-BK151</f>
        <v>530140.79999999993</v>
      </c>
      <c r="BM149" s="23">
        <f t="shared" si="424"/>
        <v>749112</v>
      </c>
      <c r="BN149" s="23">
        <f t="shared" si="424"/>
        <v>1058437.6320000002</v>
      </c>
      <c r="BO149" s="23">
        <f t="shared" si="424"/>
        <v>1495365.8495999994</v>
      </c>
      <c r="BP149" s="23">
        <f t="shared" si="424"/>
        <v>2112486.6201600023</v>
      </c>
      <c r="BQ149" s="23">
        <f t="shared" si="424"/>
        <v>2984045.4712319979</v>
      </c>
      <c r="BR149" s="23">
        <f t="shared" si="424"/>
        <v>4214853.5439360011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421527.36</v>
      </c>
      <c r="J150" s="23"/>
      <c r="K150" s="23"/>
      <c r="L150" s="23"/>
      <c r="M150" s="23"/>
      <c r="N150" s="23">
        <f>SUM(E149:N149)/10</f>
        <v>1397282.5916928002</v>
      </c>
      <c r="P150" s="163"/>
      <c r="Q150" s="163"/>
      <c r="R150" s="20" t="s">
        <v>59</v>
      </c>
      <c r="S150" s="23"/>
      <c r="T150" s="23"/>
      <c r="U150" s="23"/>
      <c r="V150" s="23"/>
      <c r="W150" s="23">
        <f>SUM(S149:W149)/5</f>
        <v>421527.36</v>
      </c>
      <c r="X150" s="23"/>
      <c r="Y150" s="23"/>
      <c r="Z150" s="23"/>
      <c r="AA150" s="23"/>
      <c r="AB150" s="23">
        <f>SUM(S149:AB149)/10</f>
        <v>1397282.5916928002</v>
      </c>
      <c r="AC150" s="5"/>
      <c r="AD150" s="163"/>
      <c r="AE150" s="163"/>
      <c r="AF150" s="20" t="s">
        <v>59</v>
      </c>
      <c r="AG150" s="23"/>
      <c r="AH150" s="23"/>
      <c r="AI150" s="23"/>
      <c r="AJ150" s="23"/>
      <c r="AK150" s="23">
        <f>SUM(AG149:AK149)/5</f>
        <v>421527.36</v>
      </c>
      <c r="AL150" s="23"/>
      <c r="AM150" s="23"/>
      <c r="AN150" s="23"/>
      <c r="AO150" s="23"/>
      <c r="AP150" s="23">
        <f>SUM(AG149:AP149)/10</f>
        <v>1397282.5916928002</v>
      </c>
      <c r="AQ150" s="5"/>
      <c r="AR150" s="163"/>
      <c r="AS150" s="163"/>
      <c r="AT150" s="20" t="s">
        <v>59</v>
      </c>
      <c r="AU150" s="23"/>
      <c r="AV150" s="23"/>
      <c r="AW150" s="23"/>
      <c r="AX150" s="23"/>
      <c r="AY150" s="23">
        <f>SUM(AU149:AY149)/5</f>
        <v>421527.36</v>
      </c>
      <c r="AZ150" s="23"/>
      <c r="BA150" s="23"/>
      <c r="BB150" s="23"/>
      <c r="BC150" s="23"/>
      <c r="BD150" s="23">
        <f>SUM(AU149:BD149)/10</f>
        <v>1397282.5916928002</v>
      </c>
      <c r="BE150" s="5"/>
      <c r="BF150" s="163"/>
      <c r="BG150" s="163"/>
      <c r="BH150" s="20" t="s">
        <v>59</v>
      </c>
      <c r="BI150" s="23"/>
      <c r="BJ150" s="23"/>
      <c r="BK150" s="23"/>
      <c r="BL150" s="23"/>
      <c r="BM150" s="23">
        <f>SUM(BI149:BM149)/5</f>
        <v>421527.36</v>
      </c>
      <c r="BN150" s="23"/>
      <c r="BO150" s="23"/>
      <c r="BP150" s="23"/>
      <c r="BQ150" s="23"/>
      <c r="BR150" s="23">
        <f>SUM(BI149:BR149)/10</f>
        <v>1397282.5916928002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425">E141*E$16</f>
        <v>187799.99999999997</v>
      </c>
      <c r="F151" s="22">
        <f t="shared" si="425"/>
        <v>453240</v>
      </c>
      <c r="G151" s="22">
        <f t="shared" si="425"/>
        <v>828383.99999999988</v>
      </c>
      <c r="H151" s="22">
        <f t="shared" si="425"/>
        <v>1358524.7999999998</v>
      </c>
      <c r="I151" s="22">
        <f t="shared" si="425"/>
        <v>2107636.7999999998</v>
      </c>
      <c r="J151" s="22">
        <f t="shared" si="425"/>
        <v>3166074.432</v>
      </c>
      <c r="K151" s="22">
        <f t="shared" si="425"/>
        <v>4661440.2815999994</v>
      </c>
      <c r="L151" s="22">
        <f t="shared" si="425"/>
        <v>6773926.9017600017</v>
      </c>
      <c r="M151" s="22">
        <f t="shared" si="425"/>
        <v>9757972.3729919996</v>
      </c>
      <c r="N151" s="22">
        <f t="shared" si="425"/>
        <v>13972825.916928001</v>
      </c>
      <c r="P151" s="163"/>
      <c r="Q151" s="163"/>
      <c r="R151" s="20" t="s">
        <v>58</v>
      </c>
      <c r="S151" s="22">
        <f t="shared" ref="S151:AB151" si="426">S141*S$16</f>
        <v>187799.99999999997</v>
      </c>
      <c r="T151" s="22">
        <f t="shared" si="426"/>
        <v>453240</v>
      </c>
      <c r="U151" s="22">
        <f t="shared" si="426"/>
        <v>828383.99999999988</v>
      </c>
      <c r="V151" s="22">
        <f t="shared" si="426"/>
        <v>1358524.7999999998</v>
      </c>
      <c r="W151" s="22">
        <f t="shared" si="426"/>
        <v>2107636.7999999998</v>
      </c>
      <c r="X151" s="22">
        <f t="shared" si="426"/>
        <v>3166074.432</v>
      </c>
      <c r="Y151" s="22">
        <f t="shared" si="426"/>
        <v>4661440.2815999994</v>
      </c>
      <c r="Z151" s="22">
        <f t="shared" si="426"/>
        <v>6773926.9017600017</v>
      </c>
      <c r="AA151" s="22">
        <f t="shared" si="426"/>
        <v>9757972.3729919996</v>
      </c>
      <c r="AB151" s="22">
        <f t="shared" si="426"/>
        <v>13972825.916928001</v>
      </c>
      <c r="AC151" s="5"/>
      <c r="AD151" s="163"/>
      <c r="AE151" s="163"/>
      <c r="AF151" s="20" t="s">
        <v>58</v>
      </c>
      <c r="AG151" s="22">
        <f t="shared" ref="AG151:AP151" si="427">AG141*AG$16</f>
        <v>187799.99999999997</v>
      </c>
      <c r="AH151" s="22">
        <f t="shared" si="427"/>
        <v>453240</v>
      </c>
      <c r="AI151" s="22">
        <f t="shared" si="427"/>
        <v>828383.99999999988</v>
      </c>
      <c r="AJ151" s="22">
        <f t="shared" si="427"/>
        <v>1358524.7999999998</v>
      </c>
      <c r="AK151" s="22">
        <f t="shared" si="427"/>
        <v>2107636.7999999998</v>
      </c>
      <c r="AL151" s="22">
        <f t="shared" si="427"/>
        <v>3166074.432</v>
      </c>
      <c r="AM151" s="22">
        <f t="shared" si="427"/>
        <v>4661440.2815999994</v>
      </c>
      <c r="AN151" s="22">
        <f t="shared" si="427"/>
        <v>6773926.9017600017</v>
      </c>
      <c r="AO151" s="22">
        <f t="shared" si="427"/>
        <v>9757972.3729919996</v>
      </c>
      <c r="AP151" s="22">
        <f t="shared" si="427"/>
        <v>13972825.916928001</v>
      </c>
      <c r="AQ151" s="5"/>
      <c r="AR151" s="163"/>
      <c r="AS151" s="163"/>
      <c r="AT151" s="20" t="s">
        <v>58</v>
      </c>
      <c r="AU151" s="22">
        <f t="shared" ref="AU151:BD151" si="428">AU141*AU$16</f>
        <v>187799.99999999997</v>
      </c>
      <c r="AV151" s="22">
        <f t="shared" si="428"/>
        <v>453240</v>
      </c>
      <c r="AW151" s="22">
        <f t="shared" si="428"/>
        <v>828383.99999999988</v>
      </c>
      <c r="AX151" s="22">
        <f t="shared" si="428"/>
        <v>1358524.7999999998</v>
      </c>
      <c r="AY151" s="22">
        <f t="shared" si="428"/>
        <v>2107636.7999999998</v>
      </c>
      <c r="AZ151" s="22">
        <f t="shared" si="428"/>
        <v>3166074.432</v>
      </c>
      <c r="BA151" s="22">
        <f t="shared" si="428"/>
        <v>4661440.2815999994</v>
      </c>
      <c r="BB151" s="22">
        <f t="shared" si="428"/>
        <v>6773926.9017600017</v>
      </c>
      <c r="BC151" s="22">
        <f t="shared" si="428"/>
        <v>9757972.3729919996</v>
      </c>
      <c r="BD151" s="22">
        <f t="shared" si="428"/>
        <v>13972825.916928001</v>
      </c>
      <c r="BE151" s="5"/>
      <c r="BF151" s="163"/>
      <c r="BG151" s="163"/>
      <c r="BH151" s="20" t="s">
        <v>58</v>
      </c>
      <c r="BI151" s="22">
        <f t="shared" ref="BI151:BR151" si="429">BI141*BI$16</f>
        <v>187799.99999999997</v>
      </c>
      <c r="BJ151" s="22">
        <f t="shared" si="429"/>
        <v>453240</v>
      </c>
      <c r="BK151" s="22">
        <f t="shared" si="429"/>
        <v>828383.99999999988</v>
      </c>
      <c r="BL151" s="22">
        <f t="shared" si="429"/>
        <v>1358524.7999999998</v>
      </c>
      <c r="BM151" s="22">
        <f t="shared" si="429"/>
        <v>2107636.7999999998</v>
      </c>
      <c r="BN151" s="22">
        <f t="shared" si="429"/>
        <v>3166074.432</v>
      </c>
      <c r="BO151" s="22">
        <f t="shared" si="429"/>
        <v>4661440.2815999994</v>
      </c>
      <c r="BP151" s="22">
        <f t="shared" si="429"/>
        <v>6773926.9017600017</v>
      </c>
      <c r="BQ151" s="22">
        <f t="shared" si="429"/>
        <v>9757972.3729919996</v>
      </c>
      <c r="BR151" s="22">
        <f t="shared" si="429"/>
        <v>13972825.916928001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642.85714285714278</v>
      </c>
      <c r="F155" s="28">
        <f t="shared" ref="F155:N155" si="430">F$99/10*$C155/(2+$E$12)</f>
        <v>459.18367346938777</v>
      </c>
      <c r="G155" s="28">
        <f t="shared" si="430"/>
        <v>327.98833819241986</v>
      </c>
      <c r="H155" s="28">
        <f t="shared" si="430"/>
        <v>234.27738442315692</v>
      </c>
      <c r="I155" s="28">
        <f t="shared" si="430"/>
        <v>167.34098887368359</v>
      </c>
      <c r="J155" s="28">
        <f t="shared" si="430"/>
        <v>119.52927776691685</v>
      </c>
      <c r="K155" s="28">
        <f t="shared" si="430"/>
        <v>85.378055547797786</v>
      </c>
      <c r="L155" s="28">
        <f t="shared" si="430"/>
        <v>60.984325391284209</v>
      </c>
      <c r="M155" s="28">
        <f t="shared" si="430"/>
        <v>43.560232422345713</v>
      </c>
      <c r="N155" s="28">
        <f t="shared" si="430"/>
        <v>31.114451730246905</v>
      </c>
      <c r="P155" s="164" t="s">
        <v>16</v>
      </c>
      <c r="Q155" s="166">
        <v>20000</v>
      </c>
      <c r="R155" s="58" t="s">
        <v>19</v>
      </c>
      <c r="S155" s="28">
        <f>S$99/10*$C155/(2+$E$12)</f>
        <v>642.85714285714278</v>
      </c>
      <c r="T155" s="28">
        <f t="shared" ref="T155:AB155" si="431">T$99/10*$C155/(2+$E$12)</f>
        <v>459.18367346938777</v>
      </c>
      <c r="U155" s="28">
        <f t="shared" si="431"/>
        <v>327.98833819241986</v>
      </c>
      <c r="V155" s="28">
        <f t="shared" si="431"/>
        <v>234.27738442315692</v>
      </c>
      <c r="W155" s="28">
        <f t="shared" si="431"/>
        <v>167.34098887368359</v>
      </c>
      <c r="X155" s="28">
        <f t="shared" si="431"/>
        <v>119.52927776691685</v>
      </c>
      <c r="Y155" s="28">
        <f t="shared" si="431"/>
        <v>85.378055547797786</v>
      </c>
      <c r="Z155" s="28">
        <f t="shared" si="431"/>
        <v>60.984325391284209</v>
      </c>
      <c r="AA155" s="28">
        <f t="shared" si="431"/>
        <v>43.560232422345713</v>
      </c>
      <c r="AB155" s="28">
        <f t="shared" si="431"/>
        <v>31.114451730246905</v>
      </c>
      <c r="AD155" s="164" t="s">
        <v>16</v>
      </c>
      <c r="AE155" s="166">
        <v>20000</v>
      </c>
      <c r="AF155" s="58" t="s">
        <v>19</v>
      </c>
      <c r="AG155" s="28">
        <f>AG$99/10*$C155/(2+$E$12)</f>
        <v>642.85714285714278</v>
      </c>
      <c r="AH155" s="28">
        <f t="shared" ref="AH155:AP155" si="432">AH$99/10*$C155/(2+$E$12)</f>
        <v>459.18367346938777</v>
      </c>
      <c r="AI155" s="28">
        <f t="shared" si="432"/>
        <v>327.98833819241986</v>
      </c>
      <c r="AJ155" s="28">
        <f t="shared" si="432"/>
        <v>234.27738442315692</v>
      </c>
      <c r="AK155" s="28">
        <f t="shared" si="432"/>
        <v>167.34098887368359</v>
      </c>
      <c r="AL155" s="28">
        <f t="shared" si="432"/>
        <v>119.52927776691685</v>
      </c>
      <c r="AM155" s="28">
        <f t="shared" si="432"/>
        <v>85.378055547797786</v>
      </c>
      <c r="AN155" s="28">
        <f t="shared" si="432"/>
        <v>60.984325391284209</v>
      </c>
      <c r="AO155" s="28">
        <f t="shared" si="432"/>
        <v>43.560232422345713</v>
      </c>
      <c r="AP155" s="28">
        <f t="shared" si="432"/>
        <v>31.114451730246905</v>
      </c>
      <c r="AR155" s="164" t="s">
        <v>16</v>
      </c>
      <c r="AS155" s="166">
        <v>20000</v>
      </c>
      <c r="AT155" s="58" t="s">
        <v>19</v>
      </c>
      <c r="AU155" s="28">
        <f>AU$99/10*$C155/(2+$E$12)</f>
        <v>642.85714285714278</v>
      </c>
      <c r="AV155" s="28">
        <f t="shared" ref="AV155:BD155" si="433">AV$99/10*$C155/(2+$E$12)</f>
        <v>459.18367346938777</v>
      </c>
      <c r="AW155" s="28">
        <f t="shared" si="433"/>
        <v>327.98833819241986</v>
      </c>
      <c r="AX155" s="28">
        <f t="shared" si="433"/>
        <v>234.27738442315692</v>
      </c>
      <c r="AY155" s="28">
        <f t="shared" si="433"/>
        <v>167.34098887368359</v>
      </c>
      <c r="AZ155" s="28">
        <f t="shared" si="433"/>
        <v>119.52927776691685</v>
      </c>
      <c r="BA155" s="28">
        <f t="shared" si="433"/>
        <v>85.378055547797786</v>
      </c>
      <c r="BB155" s="28">
        <f t="shared" si="433"/>
        <v>60.984325391284209</v>
      </c>
      <c r="BC155" s="28">
        <f t="shared" si="433"/>
        <v>43.560232422345713</v>
      </c>
      <c r="BD155" s="28">
        <f t="shared" si="433"/>
        <v>31.114451730246905</v>
      </c>
      <c r="BF155" s="164" t="s">
        <v>16</v>
      </c>
      <c r="BG155" s="166">
        <v>20000</v>
      </c>
      <c r="BH155" s="58" t="s">
        <v>19</v>
      </c>
      <c r="BI155" s="28">
        <f>BI$99/10*$C155/(2+$E$12)</f>
        <v>642.85714285714278</v>
      </c>
      <c r="BJ155" s="28">
        <f t="shared" ref="BJ155:BR155" si="434">BJ$99/10*$C155/(2+$E$12)</f>
        <v>459.18367346938777</v>
      </c>
      <c r="BK155" s="28">
        <f t="shared" si="434"/>
        <v>327.98833819241986</v>
      </c>
      <c r="BL155" s="28">
        <f t="shared" si="434"/>
        <v>234.27738442315692</v>
      </c>
      <c r="BM155" s="28">
        <f t="shared" si="434"/>
        <v>167.34098887368359</v>
      </c>
      <c r="BN155" s="28">
        <f t="shared" si="434"/>
        <v>119.52927776691685</v>
      </c>
      <c r="BO155" s="28">
        <f t="shared" si="434"/>
        <v>85.378055547797786</v>
      </c>
      <c r="BP155" s="28">
        <f t="shared" si="434"/>
        <v>60.984325391284209</v>
      </c>
      <c r="BQ155" s="28">
        <f t="shared" si="434"/>
        <v>43.560232422345713</v>
      </c>
      <c r="BR155" s="28">
        <f t="shared" si="434"/>
        <v>31.114451730246905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366.32950556315819</v>
      </c>
      <c r="J156" s="28"/>
      <c r="K156" s="28"/>
      <c r="L156" s="28"/>
      <c r="M156" s="28"/>
      <c r="N156" s="28">
        <f>SUM(E155:N155)/10</f>
        <v>217.22138706743823</v>
      </c>
      <c r="P156" s="163"/>
      <c r="Q156" s="162"/>
      <c r="R156" s="20" t="s">
        <v>22</v>
      </c>
      <c r="S156" s="28"/>
      <c r="T156" s="28"/>
      <c r="U156" s="28"/>
      <c r="V156" s="28"/>
      <c r="W156" s="28">
        <f>SUM(S155:W155)/5</f>
        <v>366.32950556315819</v>
      </c>
      <c r="X156" s="28"/>
      <c r="Y156" s="28"/>
      <c r="Z156" s="28"/>
      <c r="AA156" s="28"/>
      <c r="AB156" s="28">
        <f>SUM(S155:AB155)/10</f>
        <v>217.22138706743823</v>
      </c>
      <c r="AD156" s="163"/>
      <c r="AE156" s="162"/>
      <c r="AF156" s="20" t="s">
        <v>22</v>
      </c>
      <c r="AG156" s="28"/>
      <c r="AH156" s="28"/>
      <c r="AI156" s="28"/>
      <c r="AJ156" s="28"/>
      <c r="AK156" s="28">
        <f>SUM(AG155:AK155)/5</f>
        <v>366.32950556315819</v>
      </c>
      <c r="AL156" s="28"/>
      <c r="AM156" s="28"/>
      <c r="AN156" s="28"/>
      <c r="AO156" s="28"/>
      <c r="AP156" s="28">
        <f>SUM(AG155:AP155)/10</f>
        <v>217.22138706743823</v>
      </c>
      <c r="AR156" s="163"/>
      <c r="AS156" s="162"/>
      <c r="AT156" s="20" t="s">
        <v>22</v>
      </c>
      <c r="AU156" s="28"/>
      <c r="AV156" s="28"/>
      <c r="AW156" s="28"/>
      <c r="AX156" s="28"/>
      <c r="AY156" s="28">
        <f>SUM(AU155:AY155)/5</f>
        <v>366.32950556315819</v>
      </c>
      <c r="AZ156" s="28"/>
      <c r="BA156" s="28"/>
      <c r="BB156" s="28"/>
      <c r="BC156" s="28"/>
      <c r="BD156" s="28">
        <f>SUM(AU155:BD155)/10</f>
        <v>217.22138706743823</v>
      </c>
      <c r="BF156" s="163"/>
      <c r="BG156" s="162"/>
      <c r="BH156" s="20" t="s">
        <v>22</v>
      </c>
      <c r="BI156" s="28"/>
      <c r="BJ156" s="28"/>
      <c r="BK156" s="28"/>
      <c r="BL156" s="28"/>
      <c r="BM156" s="28">
        <f>SUM(BI155:BM155)/5</f>
        <v>366.32950556315819</v>
      </c>
      <c r="BN156" s="28"/>
      <c r="BO156" s="28"/>
      <c r="BP156" s="28"/>
      <c r="BQ156" s="28"/>
      <c r="BR156" s="28">
        <f>SUM(BI155:BR155)/10</f>
        <v>217.22138706743823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642.85714285714278</v>
      </c>
      <c r="F157" s="28">
        <f t="shared" ref="F157:N157" si="435">F$100/10*$C155/(2+$E$12)</f>
        <v>1102.0408163265308</v>
      </c>
      <c r="G157" s="28">
        <f t="shared" si="435"/>
        <v>1430.0291545189502</v>
      </c>
      <c r="H157" s="28">
        <f t="shared" si="435"/>
        <v>1664.3065389421072</v>
      </c>
      <c r="I157" s="28">
        <f t="shared" si="435"/>
        <v>1831.6475278157909</v>
      </c>
      <c r="J157" s="28">
        <f t="shared" si="435"/>
        <v>1951.1768055827079</v>
      </c>
      <c r="K157" s="28">
        <f t="shared" si="435"/>
        <v>2036.5548611305053</v>
      </c>
      <c r="L157" s="28">
        <f t="shared" si="435"/>
        <v>2097.5391865217898</v>
      </c>
      <c r="M157" s="28">
        <f t="shared" si="435"/>
        <v>2141.0994189441353</v>
      </c>
      <c r="N157" s="28">
        <f t="shared" si="435"/>
        <v>2172.2138706743826</v>
      </c>
      <c r="P157" s="163"/>
      <c r="Q157" s="162"/>
      <c r="R157" s="20" t="s">
        <v>52</v>
      </c>
      <c r="S157" s="28">
        <f>S$100/10*$C155/(2+$E$12)</f>
        <v>642.85714285714278</v>
      </c>
      <c r="T157" s="28">
        <f t="shared" ref="T157:AB157" si="436">T$100/10*$C155/(2+$E$12)</f>
        <v>1102.0408163265308</v>
      </c>
      <c r="U157" s="28">
        <f t="shared" si="436"/>
        <v>1430.0291545189502</v>
      </c>
      <c r="V157" s="28">
        <f t="shared" si="436"/>
        <v>1664.3065389421072</v>
      </c>
      <c r="W157" s="28">
        <f t="shared" si="436"/>
        <v>1831.6475278157909</v>
      </c>
      <c r="X157" s="28">
        <f t="shared" si="436"/>
        <v>1951.1768055827079</v>
      </c>
      <c r="Y157" s="28">
        <f t="shared" si="436"/>
        <v>2036.5548611305053</v>
      </c>
      <c r="Z157" s="28">
        <f t="shared" si="436"/>
        <v>2097.5391865217898</v>
      </c>
      <c r="AA157" s="28">
        <f t="shared" si="436"/>
        <v>2141.0994189441353</v>
      </c>
      <c r="AB157" s="28">
        <f t="shared" si="436"/>
        <v>2172.2138706743826</v>
      </c>
      <c r="AD157" s="163"/>
      <c r="AE157" s="162"/>
      <c r="AF157" s="20" t="s">
        <v>52</v>
      </c>
      <c r="AG157" s="28">
        <f>AG$100/10*$C155/(2+$E$12)</f>
        <v>642.85714285714278</v>
      </c>
      <c r="AH157" s="28">
        <f t="shared" ref="AH157:AP157" si="437">AH$100/10*$C155/(2+$E$12)</f>
        <v>1102.0408163265308</v>
      </c>
      <c r="AI157" s="28">
        <f t="shared" si="437"/>
        <v>1430.0291545189502</v>
      </c>
      <c r="AJ157" s="28">
        <f t="shared" si="437"/>
        <v>1664.3065389421072</v>
      </c>
      <c r="AK157" s="28">
        <f t="shared" si="437"/>
        <v>1831.6475278157909</v>
      </c>
      <c r="AL157" s="28">
        <f t="shared" si="437"/>
        <v>1951.1768055827079</v>
      </c>
      <c r="AM157" s="28">
        <f t="shared" si="437"/>
        <v>2036.5548611305053</v>
      </c>
      <c r="AN157" s="28">
        <f t="shared" si="437"/>
        <v>2097.5391865217898</v>
      </c>
      <c r="AO157" s="28">
        <f t="shared" si="437"/>
        <v>2141.0994189441353</v>
      </c>
      <c r="AP157" s="28">
        <f t="shared" si="437"/>
        <v>2172.2138706743826</v>
      </c>
      <c r="AR157" s="163"/>
      <c r="AS157" s="162"/>
      <c r="AT157" s="20" t="s">
        <v>52</v>
      </c>
      <c r="AU157" s="28">
        <f>AU$100/10*$C155/(2+$E$12)</f>
        <v>642.85714285714278</v>
      </c>
      <c r="AV157" s="28">
        <f t="shared" ref="AV157:BD157" si="438">AV$100/10*$C155/(2+$E$12)</f>
        <v>1102.0408163265308</v>
      </c>
      <c r="AW157" s="28">
        <f t="shared" si="438"/>
        <v>1430.0291545189502</v>
      </c>
      <c r="AX157" s="28">
        <f t="shared" si="438"/>
        <v>1664.3065389421072</v>
      </c>
      <c r="AY157" s="28">
        <f t="shared" si="438"/>
        <v>1831.6475278157909</v>
      </c>
      <c r="AZ157" s="28">
        <f t="shared" si="438"/>
        <v>1951.1768055827079</v>
      </c>
      <c r="BA157" s="28">
        <f t="shared" si="438"/>
        <v>2036.5548611305053</v>
      </c>
      <c r="BB157" s="28">
        <f t="shared" si="438"/>
        <v>2097.5391865217898</v>
      </c>
      <c r="BC157" s="28">
        <f t="shared" si="438"/>
        <v>2141.0994189441353</v>
      </c>
      <c r="BD157" s="28">
        <f t="shared" si="438"/>
        <v>2172.2138706743826</v>
      </c>
      <c r="BF157" s="163"/>
      <c r="BG157" s="162"/>
      <c r="BH157" s="20" t="s">
        <v>52</v>
      </c>
      <c r="BI157" s="28">
        <f>BI$100/10*$C155/(2+$E$12)</f>
        <v>642.85714285714278</v>
      </c>
      <c r="BJ157" s="28">
        <f t="shared" ref="BJ157:BR157" si="439">BJ$100/10*$C155/(2+$E$12)</f>
        <v>1102.0408163265308</v>
      </c>
      <c r="BK157" s="28">
        <f t="shared" si="439"/>
        <v>1430.0291545189502</v>
      </c>
      <c r="BL157" s="28">
        <f t="shared" si="439"/>
        <v>1664.3065389421072</v>
      </c>
      <c r="BM157" s="28">
        <f t="shared" si="439"/>
        <v>1831.6475278157909</v>
      </c>
      <c r="BN157" s="28">
        <f t="shared" si="439"/>
        <v>1951.1768055827079</v>
      </c>
      <c r="BO157" s="28">
        <f t="shared" si="439"/>
        <v>2036.5548611305053</v>
      </c>
      <c r="BP157" s="28">
        <f t="shared" si="439"/>
        <v>2097.5391865217898</v>
      </c>
      <c r="BQ157" s="28">
        <f t="shared" si="439"/>
        <v>2141.0994189441353</v>
      </c>
      <c r="BR157" s="28">
        <f t="shared" si="439"/>
        <v>2172.2138706743826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12857.142857142855</v>
      </c>
      <c r="F158" s="28">
        <f t="shared" ref="F158:N158" si="440">F$99/10*$C158/(2+$E$12)</f>
        <v>9183.6734693877552</v>
      </c>
      <c r="G158" s="28">
        <f t="shared" si="440"/>
        <v>6559.7667638483972</v>
      </c>
      <c r="H158" s="28">
        <f t="shared" si="440"/>
        <v>4685.547688463138</v>
      </c>
      <c r="I158" s="28">
        <f t="shared" si="440"/>
        <v>3346.8197774736718</v>
      </c>
      <c r="J158" s="28">
        <f t="shared" si="440"/>
        <v>2390.5855553383371</v>
      </c>
      <c r="K158" s="28">
        <f t="shared" si="440"/>
        <v>1707.5611109559557</v>
      </c>
      <c r="L158" s="28">
        <f t="shared" si="440"/>
        <v>1219.6865078256842</v>
      </c>
      <c r="M158" s="28">
        <f t="shared" si="440"/>
        <v>871.20464844691435</v>
      </c>
      <c r="N158" s="28">
        <f t="shared" si="440"/>
        <v>622.28903460493814</v>
      </c>
      <c r="P158" s="163"/>
      <c r="Q158" s="162">
        <v>400000</v>
      </c>
      <c r="R158" s="58" t="s">
        <v>19</v>
      </c>
      <c r="S158" s="28">
        <f>S$99/10*$C158/(2+$E$12)</f>
        <v>12857.142857142855</v>
      </c>
      <c r="T158" s="28">
        <f t="shared" ref="T158:AB158" si="441">T$99/10*$C158/(2+$E$12)</f>
        <v>9183.6734693877552</v>
      </c>
      <c r="U158" s="28">
        <f t="shared" si="441"/>
        <v>6559.7667638483972</v>
      </c>
      <c r="V158" s="28">
        <f t="shared" si="441"/>
        <v>4685.547688463138</v>
      </c>
      <c r="W158" s="28">
        <f t="shared" si="441"/>
        <v>3346.8197774736718</v>
      </c>
      <c r="X158" s="28">
        <f t="shared" si="441"/>
        <v>2390.5855553383371</v>
      </c>
      <c r="Y158" s="28">
        <f t="shared" si="441"/>
        <v>1707.5611109559557</v>
      </c>
      <c r="Z158" s="28">
        <f t="shared" si="441"/>
        <v>1219.6865078256842</v>
      </c>
      <c r="AA158" s="28">
        <f t="shared" si="441"/>
        <v>871.20464844691435</v>
      </c>
      <c r="AB158" s="28">
        <f t="shared" si="441"/>
        <v>622.28903460493814</v>
      </c>
      <c r="AD158" s="163"/>
      <c r="AE158" s="162">
        <v>400000</v>
      </c>
      <c r="AF158" s="58" t="s">
        <v>19</v>
      </c>
      <c r="AG158" s="28">
        <f>AG$99/10*$C158/(2+$E$12)</f>
        <v>12857.142857142855</v>
      </c>
      <c r="AH158" s="28">
        <f t="shared" ref="AH158:AP158" si="442">AH$99/10*$C158/(2+$E$12)</f>
        <v>9183.6734693877552</v>
      </c>
      <c r="AI158" s="28">
        <f t="shared" si="442"/>
        <v>6559.7667638483972</v>
      </c>
      <c r="AJ158" s="28">
        <f t="shared" si="442"/>
        <v>4685.547688463138</v>
      </c>
      <c r="AK158" s="28">
        <f t="shared" si="442"/>
        <v>3346.8197774736718</v>
      </c>
      <c r="AL158" s="28">
        <f t="shared" si="442"/>
        <v>2390.5855553383371</v>
      </c>
      <c r="AM158" s="28">
        <f t="shared" si="442"/>
        <v>1707.5611109559557</v>
      </c>
      <c r="AN158" s="28">
        <f t="shared" si="442"/>
        <v>1219.6865078256842</v>
      </c>
      <c r="AO158" s="28">
        <f t="shared" si="442"/>
        <v>871.20464844691435</v>
      </c>
      <c r="AP158" s="28">
        <f t="shared" si="442"/>
        <v>622.28903460493814</v>
      </c>
      <c r="AR158" s="163"/>
      <c r="AS158" s="162">
        <v>400000</v>
      </c>
      <c r="AT158" s="58" t="s">
        <v>19</v>
      </c>
      <c r="AU158" s="28">
        <f>AU$99/10*$C158/(2+$E$12)</f>
        <v>12857.142857142855</v>
      </c>
      <c r="AV158" s="28">
        <f t="shared" ref="AV158:BD158" si="443">AV$99/10*$C158/(2+$E$12)</f>
        <v>9183.6734693877552</v>
      </c>
      <c r="AW158" s="28">
        <f t="shared" si="443"/>
        <v>6559.7667638483972</v>
      </c>
      <c r="AX158" s="28">
        <f t="shared" si="443"/>
        <v>4685.547688463138</v>
      </c>
      <c r="AY158" s="28">
        <f t="shared" si="443"/>
        <v>3346.8197774736718</v>
      </c>
      <c r="AZ158" s="28">
        <f t="shared" si="443"/>
        <v>2390.5855553383371</v>
      </c>
      <c r="BA158" s="28">
        <f t="shared" si="443"/>
        <v>1707.5611109559557</v>
      </c>
      <c r="BB158" s="28">
        <f t="shared" si="443"/>
        <v>1219.6865078256842</v>
      </c>
      <c r="BC158" s="28">
        <f t="shared" si="443"/>
        <v>871.20464844691435</v>
      </c>
      <c r="BD158" s="28">
        <f t="shared" si="443"/>
        <v>622.28903460493814</v>
      </c>
      <c r="BF158" s="163"/>
      <c r="BG158" s="162">
        <v>400000</v>
      </c>
      <c r="BH158" s="58" t="s">
        <v>19</v>
      </c>
      <c r="BI158" s="28">
        <f>BI$99/10*$C158/(2+$E$12)</f>
        <v>12857.142857142855</v>
      </c>
      <c r="BJ158" s="28">
        <f t="shared" ref="BJ158:BR158" si="444">BJ$99/10*$C158/(2+$E$12)</f>
        <v>9183.6734693877552</v>
      </c>
      <c r="BK158" s="28">
        <f t="shared" si="444"/>
        <v>6559.7667638483972</v>
      </c>
      <c r="BL158" s="28">
        <f t="shared" si="444"/>
        <v>4685.547688463138</v>
      </c>
      <c r="BM158" s="28">
        <f t="shared" si="444"/>
        <v>3346.8197774736718</v>
      </c>
      <c r="BN158" s="28">
        <f t="shared" si="444"/>
        <v>2390.5855553383371</v>
      </c>
      <c r="BO158" s="28">
        <f t="shared" si="444"/>
        <v>1707.5611109559557</v>
      </c>
      <c r="BP158" s="28">
        <f t="shared" si="444"/>
        <v>1219.6865078256842</v>
      </c>
      <c r="BQ158" s="28">
        <f t="shared" si="444"/>
        <v>871.20464844691435</v>
      </c>
      <c r="BR158" s="28">
        <f t="shared" si="444"/>
        <v>622.28903460493814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7326.5901112631636</v>
      </c>
      <c r="J159" s="28"/>
      <c r="K159" s="28"/>
      <c r="L159" s="28"/>
      <c r="M159" s="28"/>
      <c r="N159" s="28">
        <f>SUM(E158:N158)/10</f>
        <v>4344.4277413487644</v>
      </c>
      <c r="P159" s="163"/>
      <c r="Q159" s="162"/>
      <c r="R159" s="20" t="s">
        <v>22</v>
      </c>
      <c r="S159" s="28"/>
      <c r="T159" s="28"/>
      <c r="U159" s="28"/>
      <c r="V159" s="28"/>
      <c r="W159" s="28">
        <f>SUM(S158:W158)/5</f>
        <v>7326.5901112631636</v>
      </c>
      <c r="X159" s="28"/>
      <c r="Y159" s="28"/>
      <c r="Z159" s="28"/>
      <c r="AA159" s="28"/>
      <c r="AB159" s="28">
        <f>SUM(S158:AB158)/10</f>
        <v>4344.4277413487644</v>
      </c>
      <c r="AD159" s="163"/>
      <c r="AE159" s="162"/>
      <c r="AF159" s="20" t="s">
        <v>22</v>
      </c>
      <c r="AG159" s="28"/>
      <c r="AH159" s="28"/>
      <c r="AI159" s="28"/>
      <c r="AJ159" s="28"/>
      <c r="AK159" s="28">
        <f>SUM(AG158:AK158)/5</f>
        <v>7326.5901112631636</v>
      </c>
      <c r="AL159" s="28"/>
      <c r="AM159" s="28"/>
      <c r="AN159" s="28"/>
      <c r="AO159" s="28"/>
      <c r="AP159" s="28">
        <f>SUM(AG158:AP158)/10</f>
        <v>4344.4277413487644</v>
      </c>
      <c r="AR159" s="163"/>
      <c r="AS159" s="162"/>
      <c r="AT159" s="20" t="s">
        <v>22</v>
      </c>
      <c r="AU159" s="28"/>
      <c r="AV159" s="28"/>
      <c r="AW159" s="28"/>
      <c r="AX159" s="28"/>
      <c r="AY159" s="28">
        <f>SUM(AU158:AY158)/5</f>
        <v>7326.5901112631636</v>
      </c>
      <c r="AZ159" s="28"/>
      <c r="BA159" s="28"/>
      <c r="BB159" s="28"/>
      <c r="BC159" s="28"/>
      <c r="BD159" s="28">
        <f>SUM(AU158:BD158)/10</f>
        <v>4344.4277413487644</v>
      </c>
      <c r="BF159" s="163"/>
      <c r="BG159" s="162"/>
      <c r="BH159" s="20" t="s">
        <v>22</v>
      </c>
      <c r="BI159" s="28"/>
      <c r="BJ159" s="28"/>
      <c r="BK159" s="28"/>
      <c r="BL159" s="28"/>
      <c r="BM159" s="28">
        <f>SUM(BI158:BM158)/5</f>
        <v>7326.5901112631636</v>
      </c>
      <c r="BN159" s="28"/>
      <c r="BO159" s="28"/>
      <c r="BP159" s="28"/>
      <c r="BQ159" s="28"/>
      <c r="BR159" s="28">
        <f>SUM(BI158:BR158)/10</f>
        <v>4344.4277413487644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12857.142857142855</v>
      </c>
      <c r="F160" s="28">
        <f t="shared" ref="F160:N160" si="445">F$100/10*$C158/(2+$E$12)</f>
        <v>22040.816326530614</v>
      </c>
      <c r="G160" s="28">
        <f t="shared" si="445"/>
        <v>28600.583090379005</v>
      </c>
      <c r="H160" s="28">
        <f t="shared" si="445"/>
        <v>33286.13077884214</v>
      </c>
      <c r="I160" s="28">
        <f t="shared" si="445"/>
        <v>36632.950556315816</v>
      </c>
      <c r="J160" s="28">
        <f t="shared" si="445"/>
        <v>39023.536111654154</v>
      </c>
      <c r="K160" s="28">
        <f t="shared" si="445"/>
        <v>40731.097222610108</v>
      </c>
      <c r="L160" s="28">
        <f t="shared" si="445"/>
        <v>41950.783730435796</v>
      </c>
      <c r="M160" s="28">
        <f t="shared" si="445"/>
        <v>42821.988378882706</v>
      </c>
      <c r="N160" s="28">
        <f t="shared" si="445"/>
        <v>43444.277413487653</v>
      </c>
      <c r="P160" s="163"/>
      <c r="Q160" s="162"/>
      <c r="R160" s="20" t="s">
        <v>52</v>
      </c>
      <c r="S160" s="28">
        <f>S$100/10*$C158/(2+$E$12)</f>
        <v>12857.142857142855</v>
      </c>
      <c r="T160" s="28">
        <f t="shared" ref="T160:AB160" si="446">T$100/10*$C158/(2+$E$12)</f>
        <v>22040.816326530614</v>
      </c>
      <c r="U160" s="28">
        <f t="shared" si="446"/>
        <v>28600.583090379005</v>
      </c>
      <c r="V160" s="28">
        <f t="shared" si="446"/>
        <v>33286.13077884214</v>
      </c>
      <c r="W160" s="28">
        <f t="shared" si="446"/>
        <v>36632.950556315816</v>
      </c>
      <c r="X160" s="28">
        <f t="shared" si="446"/>
        <v>39023.536111654154</v>
      </c>
      <c r="Y160" s="28">
        <f t="shared" si="446"/>
        <v>40731.097222610108</v>
      </c>
      <c r="Z160" s="28">
        <f t="shared" si="446"/>
        <v>41950.783730435796</v>
      </c>
      <c r="AA160" s="28">
        <f t="shared" si="446"/>
        <v>42821.988378882706</v>
      </c>
      <c r="AB160" s="28">
        <f t="shared" si="446"/>
        <v>43444.277413487653</v>
      </c>
      <c r="AD160" s="163"/>
      <c r="AE160" s="162"/>
      <c r="AF160" s="20" t="s">
        <v>52</v>
      </c>
      <c r="AG160" s="28">
        <f>AG$100/10*$C158/(2+$E$12)</f>
        <v>12857.142857142855</v>
      </c>
      <c r="AH160" s="28">
        <f t="shared" ref="AH160:AP160" si="447">AH$100/10*$C158/(2+$E$12)</f>
        <v>22040.816326530614</v>
      </c>
      <c r="AI160" s="28">
        <f t="shared" si="447"/>
        <v>28600.583090379005</v>
      </c>
      <c r="AJ160" s="28">
        <f t="shared" si="447"/>
        <v>33286.13077884214</v>
      </c>
      <c r="AK160" s="28">
        <f t="shared" si="447"/>
        <v>36632.950556315816</v>
      </c>
      <c r="AL160" s="28">
        <f t="shared" si="447"/>
        <v>39023.536111654154</v>
      </c>
      <c r="AM160" s="28">
        <f t="shared" si="447"/>
        <v>40731.097222610108</v>
      </c>
      <c r="AN160" s="28">
        <f t="shared" si="447"/>
        <v>41950.783730435796</v>
      </c>
      <c r="AO160" s="28">
        <f t="shared" si="447"/>
        <v>42821.988378882706</v>
      </c>
      <c r="AP160" s="28">
        <f t="shared" si="447"/>
        <v>43444.277413487653</v>
      </c>
      <c r="AR160" s="163"/>
      <c r="AS160" s="162"/>
      <c r="AT160" s="20" t="s">
        <v>52</v>
      </c>
      <c r="AU160" s="28">
        <f>AU$100/10*$C158/(2+$E$12)</f>
        <v>12857.142857142855</v>
      </c>
      <c r="AV160" s="28">
        <f t="shared" ref="AV160:BD160" si="448">AV$100/10*$C158/(2+$E$12)</f>
        <v>22040.816326530614</v>
      </c>
      <c r="AW160" s="28">
        <f t="shared" si="448"/>
        <v>28600.583090379005</v>
      </c>
      <c r="AX160" s="28">
        <f t="shared" si="448"/>
        <v>33286.13077884214</v>
      </c>
      <c r="AY160" s="28">
        <f t="shared" si="448"/>
        <v>36632.950556315816</v>
      </c>
      <c r="AZ160" s="28">
        <f t="shared" si="448"/>
        <v>39023.536111654154</v>
      </c>
      <c r="BA160" s="28">
        <f t="shared" si="448"/>
        <v>40731.097222610108</v>
      </c>
      <c r="BB160" s="28">
        <f t="shared" si="448"/>
        <v>41950.783730435796</v>
      </c>
      <c r="BC160" s="28">
        <f t="shared" si="448"/>
        <v>42821.988378882706</v>
      </c>
      <c r="BD160" s="28">
        <f t="shared" si="448"/>
        <v>43444.277413487653</v>
      </c>
      <c r="BF160" s="163"/>
      <c r="BG160" s="162"/>
      <c r="BH160" s="20" t="s">
        <v>52</v>
      </c>
      <c r="BI160" s="28">
        <f>BI$100/10*$C158/(2+$E$12)</f>
        <v>12857.142857142855</v>
      </c>
      <c r="BJ160" s="28">
        <f t="shared" ref="BJ160:BR160" si="449">BJ$100/10*$C158/(2+$E$12)</f>
        <v>22040.816326530614</v>
      </c>
      <c r="BK160" s="28">
        <f t="shared" si="449"/>
        <v>28600.583090379005</v>
      </c>
      <c r="BL160" s="28">
        <f t="shared" si="449"/>
        <v>33286.13077884214</v>
      </c>
      <c r="BM160" s="28">
        <f t="shared" si="449"/>
        <v>36632.950556315816</v>
      </c>
      <c r="BN160" s="28">
        <f t="shared" si="449"/>
        <v>39023.536111654154</v>
      </c>
      <c r="BO160" s="28">
        <f t="shared" si="449"/>
        <v>40731.097222610108</v>
      </c>
      <c r="BP160" s="28">
        <f t="shared" si="449"/>
        <v>41950.783730435796</v>
      </c>
      <c r="BQ160" s="28">
        <f t="shared" si="449"/>
        <v>42821.988378882706</v>
      </c>
      <c r="BR160" s="28">
        <f t="shared" si="449"/>
        <v>43444.277413487653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32142.857142857141</v>
      </c>
      <c r="F161" s="30">
        <f t="shared" ref="F161:N161" si="450">F$99/10*$C$161/(2+$E$12)</f>
        <v>22959.18367346939</v>
      </c>
      <c r="G161" s="30">
        <f t="shared" si="450"/>
        <v>16399.416909620992</v>
      </c>
      <c r="H161" s="30">
        <f t="shared" si="450"/>
        <v>11713.869221157845</v>
      </c>
      <c r="I161" s="30">
        <f t="shared" si="450"/>
        <v>8367.04944368418</v>
      </c>
      <c r="J161" s="30">
        <f t="shared" si="450"/>
        <v>5976.4638883458429</v>
      </c>
      <c r="K161" s="30">
        <f t="shared" si="450"/>
        <v>4268.9027773898888</v>
      </c>
      <c r="L161" s="30">
        <f t="shared" si="450"/>
        <v>3049.2162695642105</v>
      </c>
      <c r="M161" s="30">
        <f t="shared" si="450"/>
        <v>2178.0116211172858</v>
      </c>
      <c r="N161" s="30">
        <f t="shared" si="450"/>
        <v>1555.7225865123453</v>
      </c>
      <c r="P161" s="165"/>
      <c r="Q161" s="161">
        <v>1000000</v>
      </c>
      <c r="R161" s="16" t="s">
        <v>19</v>
      </c>
      <c r="S161" s="30">
        <f>S$99/10*$C$161/(2+$E$12)</f>
        <v>32142.857142857141</v>
      </c>
      <c r="T161" s="30">
        <f t="shared" ref="T161:AB161" si="451">T$99/10*$C$161/(2+$E$12)</f>
        <v>22959.18367346939</v>
      </c>
      <c r="U161" s="30">
        <f t="shared" si="451"/>
        <v>16399.416909620992</v>
      </c>
      <c r="V161" s="30">
        <f t="shared" si="451"/>
        <v>11713.869221157845</v>
      </c>
      <c r="W161" s="30">
        <f t="shared" si="451"/>
        <v>8367.04944368418</v>
      </c>
      <c r="X161" s="30">
        <f t="shared" si="451"/>
        <v>5976.4638883458429</v>
      </c>
      <c r="Y161" s="30">
        <f t="shared" si="451"/>
        <v>4268.9027773898888</v>
      </c>
      <c r="Z161" s="30">
        <f t="shared" si="451"/>
        <v>3049.2162695642105</v>
      </c>
      <c r="AA161" s="30">
        <f t="shared" si="451"/>
        <v>2178.0116211172858</v>
      </c>
      <c r="AB161" s="30">
        <f t="shared" si="451"/>
        <v>1555.7225865123453</v>
      </c>
      <c r="AD161" s="165"/>
      <c r="AE161" s="161">
        <v>1000000</v>
      </c>
      <c r="AF161" s="16" t="s">
        <v>19</v>
      </c>
      <c r="AG161" s="30">
        <f>AG$99/10*$C$161/(2+$E$12)</f>
        <v>32142.857142857141</v>
      </c>
      <c r="AH161" s="30">
        <f t="shared" ref="AH161:AP161" si="452">AH$99/10*$C$161/(2+$E$12)</f>
        <v>22959.18367346939</v>
      </c>
      <c r="AI161" s="30">
        <f t="shared" si="452"/>
        <v>16399.416909620992</v>
      </c>
      <c r="AJ161" s="30">
        <f t="shared" si="452"/>
        <v>11713.869221157845</v>
      </c>
      <c r="AK161" s="30">
        <f t="shared" si="452"/>
        <v>8367.04944368418</v>
      </c>
      <c r="AL161" s="30">
        <f t="shared" si="452"/>
        <v>5976.4638883458429</v>
      </c>
      <c r="AM161" s="30">
        <f t="shared" si="452"/>
        <v>4268.9027773898888</v>
      </c>
      <c r="AN161" s="30">
        <f t="shared" si="452"/>
        <v>3049.2162695642105</v>
      </c>
      <c r="AO161" s="30">
        <f t="shared" si="452"/>
        <v>2178.0116211172858</v>
      </c>
      <c r="AP161" s="30">
        <f t="shared" si="452"/>
        <v>1555.7225865123453</v>
      </c>
      <c r="AR161" s="165"/>
      <c r="AS161" s="161">
        <v>1000000</v>
      </c>
      <c r="AT161" s="16" t="s">
        <v>19</v>
      </c>
      <c r="AU161" s="30">
        <f>AU$99/10*$C$161/(2+$E$12)</f>
        <v>32142.857142857141</v>
      </c>
      <c r="AV161" s="30">
        <f t="shared" ref="AV161:BD161" si="453">AV$99/10*$C$161/(2+$E$12)</f>
        <v>22959.18367346939</v>
      </c>
      <c r="AW161" s="30">
        <f t="shared" si="453"/>
        <v>16399.416909620992</v>
      </c>
      <c r="AX161" s="30">
        <f t="shared" si="453"/>
        <v>11713.869221157845</v>
      </c>
      <c r="AY161" s="30">
        <f t="shared" si="453"/>
        <v>8367.04944368418</v>
      </c>
      <c r="AZ161" s="30">
        <f t="shared" si="453"/>
        <v>5976.4638883458429</v>
      </c>
      <c r="BA161" s="30">
        <f t="shared" si="453"/>
        <v>4268.9027773898888</v>
      </c>
      <c r="BB161" s="30">
        <f t="shared" si="453"/>
        <v>3049.2162695642105</v>
      </c>
      <c r="BC161" s="30">
        <f t="shared" si="453"/>
        <v>2178.0116211172858</v>
      </c>
      <c r="BD161" s="30">
        <f t="shared" si="453"/>
        <v>1555.7225865123453</v>
      </c>
      <c r="BF161" s="165"/>
      <c r="BG161" s="161">
        <v>1000000</v>
      </c>
      <c r="BH161" s="16" t="s">
        <v>19</v>
      </c>
      <c r="BI161" s="30">
        <f>BI$99/10*$C$161/(2+$E$12)</f>
        <v>32142.857142857141</v>
      </c>
      <c r="BJ161" s="30">
        <f t="shared" ref="BJ161:BR161" si="454">BJ$99/10*$C$161/(2+$E$12)</f>
        <v>22959.18367346939</v>
      </c>
      <c r="BK161" s="30">
        <f t="shared" si="454"/>
        <v>16399.416909620992</v>
      </c>
      <c r="BL161" s="30">
        <f t="shared" si="454"/>
        <v>11713.869221157845</v>
      </c>
      <c r="BM161" s="30">
        <f t="shared" si="454"/>
        <v>8367.04944368418</v>
      </c>
      <c r="BN161" s="30">
        <f t="shared" si="454"/>
        <v>5976.4638883458429</v>
      </c>
      <c r="BO161" s="30">
        <f t="shared" si="454"/>
        <v>4268.9027773898888</v>
      </c>
      <c r="BP161" s="30">
        <f t="shared" si="454"/>
        <v>3049.2162695642105</v>
      </c>
      <c r="BQ161" s="30">
        <f t="shared" si="454"/>
        <v>2178.0116211172858</v>
      </c>
      <c r="BR161" s="30">
        <f t="shared" si="454"/>
        <v>1555.7225865123453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18316.475278157908</v>
      </c>
      <c r="J162" s="30"/>
      <c r="K162" s="30"/>
      <c r="L162" s="30"/>
      <c r="M162" s="30"/>
      <c r="N162" s="30">
        <f>SUM(E161:N161)/10</f>
        <v>10861.069353371911</v>
      </c>
      <c r="P162" s="165"/>
      <c r="Q162" s="161"/>
      <c r="R162" s="16" t="s">
        <v>22</v>
      </c>
      <c r="S162" s="30"/>
      <c r="T162" s="30"/>
      <c r="U162" s="30"/>
      <c r="V162" s="30"/>
      <c r="W162" s="30">
        <f>SUM(S161:W161)/5</f>
        <v>18316.475278157908</v>
      </c>
      <c r="X162" s="30"/>
      <c r="Y162" s="30"/>
      <c r="Z162" s="30"/>
      <c r="AA162" s="30"/>
      <c r="AB162" s="30">
        <f>SUM(S161:AB161)/10</f>
        <v>10861.069353371911</v>
      </c>
      <c r="AD162" s="165"/>
      <c r="AE162" s="161"/>
      <c r="AF162" s="16" t="s">
        <v>22</v>
      </c>
      <c r="AG162" s="30"/>
      <c r="AH162" s="30"/>
      <c r="AI162" s="30"/>
      <c r="AJ162" s="30"/>
      <c r="AK162" s="30">
        <f>SUM(AG161:AK161)/5</f>
        <v>18316.475278157908</v>
      </c>
      <c r="AL162" s="30"/>
      <c r="AM162" s="30"/>
      <c r="AN162" s="30"/>
      <c r="AO162" s="30"/>
      <c r="AP162" s="30">
        <f>SUM(AG161:AP161)/10</f>
        <v>10861.069353371911</v>
      </c>
      <c r="AR162" s="165"/>
      <c r="AS162" s="161"/>
      <c r="AT162" s="16" t="s">
        <v>22</v>
      </c>
      <c r="AU162" s="30"/>
      <c r="AV162" s="30"/>
      <c r="AW162" s="30"/>
      <c r="AX162" s="30"/>
      <c r="AY162" s="30">
        <f>SUM(AU161:AY161)/5</f>
        <v>18316.475278157908</v>
      </c>
      <c r="AZ162" s="30"/>
      <c r="BA162" s="30"/>
      <c r="BB162" s="30"/>
      <c r="BC162" s="30"/>
      <c r="BD162" s="30">
        <f>SUM(AU161:BD161)/10</f>
        <v>10861.069353371911</v>
      </c>
      <c r="BF162" s="165"/>
      <c r="BG162" s="161"/>
      <c r="BH162" s="16" t="s">
        <v>22</v>
      </c>
      <c r="BI162" s="30"/>
      <c r="BJ162" s="30"/>
      <c r="BK162" s="30"/>
      <c r="BL162" s="30"/>
      <c r="BM162" s="30">
        <f>SUM(BI161:BM161)/5</f>
        <v>18316.475278157908</v>
      </c>
      <c r="BN162" s="30"/>
      <c r="BO162" s="30"/>
      <c r="BP162" s="30"/>
      <c r="BQ162" s="30"/>
      <c r="BR162" s="30">
        <f>SUM(BI161:BR161)/10</f>
        <v>10861.069353371911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32142.857142857141</v>
      </c>
      <c r="F163" s="30">
        <f t="shared" ref="F163:N163" si="455">F$100/10*$C161/(2+$E$12)</f>
        <v>55102.040816326538</v>
      </c>
      <c r="G163" s="30">
        <f t="shared" si="455"/>
        <v>71501.457725947519</v>
      </c>
      <c r="H163" s="30">
        <f t="shared" si="455"/>
        <v>83215.326947105365</v>
      </c>
      <c r="I163" s="30">
        <f t="shared" si="455"/>
        <v>91582.376390789548</v>
      </c>
      <c r="J163" s="30">
        <f t="shared" si="455"/>
        <v>97558.840279135387</v>
      </c>
      <c r="K163" s="30">
        <f t="shared" si="455"/>
        <v>101827.74305652527</v>
      </c>
      <c r="L163" s="30">
        <f t="shared" si="455"/>
        <v>104876.95932608949</v>
      </c>
      <c r="M163" s="30">
        <f t="shared" si="455"/>
        <v>107054.97094720678</v>
      </c>
      <c r="N163" s="30">
        <f t="shared" si="455"/>
        <v>108610.69353371914</v>
      </c>
      <c r="P163" s="165"/>
      <c r="Q163" s="161"/>
      <c r="R163" s="16" t="s">
        <v>52</v>
      </c>
      <c r="S163" s="30">
        <f>S$100/10*$C161/(2+$E$12)</f>
        <v>32142.857142857141</v>
      </c>
      <c r="T163" s="30">
        <f t="shared" ref="T163:AB163" si="456">T$100/10*$C161/(2+$E$12)</f>
        <v>55102.040816326538</v>
      </c>
      <c r="U163" s="30">
        <f t="shared" si="456"/>
        <v>71501.457725947519</v>
      </c>
      <c r="V163" s="30">
        <f t="shared" si="456"/>
        <v>83215.326947105365</v>
      </c>
      <c r="W163" s="30">
        <f t="shared" si="456"/>
        <v>91582.376390789548</v>
      </c>
      <c r="X163" s="30">
        <f t="shared" si="456"/>
        <v>97558.840279135387</v>
      </c>
      <c r="Y163" s="30">
        <f t="shared" si="456"/>
        <v>101827.74305652527</v>
      </c>
      <c r="Z163" s="30">
        <f t="shared" si="456"/>
        <v>104876.95932608949</v>
      </c>
      <c r="AA163" s="30">
        <f t="shared" si="456"/>
        <v>107054.97094720678</v>
      </c>
      <c r="AB163" s="30">
        <f t="shared" si="456"/>
        <v>108610.69353371914</v>
      </c>
      <c r="AD163" s="165"/>
      <c r="AE163" s="161"/>
      <c r="AF163" s="16" t="s">
        <v>52</v>
      </c>
      <c r="AG163" s="30">
        <f>AG$100/10*$C161/(2+$E$12)</f>
        <v>32142.857142857141</v>
      </c>
      <c r="AH163" s="30">
        <f t="shared" ref="AH163:AP163" si="457">AH$100/10*$C161/(2+$E$12)</f>
        <v>55102.040816326538</v>
      </c>
      <c r="AI163" s="30">
        <f t="shared" si="457"/>
        <v>71501.457725947519</v>
      </c>
      <c r="AJ163" s="30">
        <f t="shared" si="457"/>
        <v>83215.326947105365</v>
      </c>
      <c r="AK163" s="30">
        <f t="shared" si="457"/>
        <v>91582.376390789548</v>
      </c>
      <c r="AL163" s="30">
        <f t="shared" si="457"/>
        <v>97558.840279135387</v>
      </c>
      <c r="AM163" s="30">
        <f t="shared" si="457"/>
        <v>101827.74305652527</v>
      </c>
      <c r="AN163" s="30">
        <f t="shared" si="457"/>
        <v>104876.95932608949</v>
      </c>
      <c r="AO163" s="30">
        <f t="shared" si="457"/>
        <v>107054.97094720678</v>
      </c>
      <c r="AP163" s="30">
        <f t="shared" si="457"/>
        <v>108610.69353371914</v>
      </c>
      <c r="AR163" s="165"/>
      <c r="AS163" s="161"/>
      <c r="AT163" s="16" t="s">
        <v>52</v>
      </c>
      <c r="AU163" s="30">
        <f>AU$100/10*$C161/(2+$E$12)</f>
        <v>32142.857142857141</v>
      </c>
      <c r="AV163" s="30">
        <f t="shared" ref="AV163:BD163" si="458">AV$100/10*$C161/(2+$E$12)</f>
        <v>55102.040816326538</v>
      </c>
      <c r="AW163" s="30">
        <f t="shared" si="458"/>
        <v>71501.457725947519</v>
      </c>
      <c r="AX163" s="30">
        <f t="shared" si="458"/>
        <v>83215.326947105365</v>
      </c>
      <c r="AY163" s="30">
        <f t="shared" si="458"/>
        <v>91582.376390789548</v>
      </c>
      <c r="AZ163" s="30">
        <f t="shared" si="458"/>
        <v>97558.840279135387</v>
      </c>
      <c r="BA163" s="30">
        <f t="shared" si="458"/>
        <v>101827.74305652527</v>
      </c>
      <c r="BB163" s="30">
        <f t="shared" si="458"/>
        <v>104876.95932608949</v>
      </c>
      <c r="BC163" s="30">
        <f t="shared" si="458"/>
        <v>107054.97094720678</v>
      </c>
      <c r="BD163" s="30">
        <f t="shared" si="458"/>
        <v>108610.69353371914</v>
      </c>
      <c r="BF163" s="165"/>
      <c r="BG163" s="161"/>
      <c r="BH163" s="16" t="s">
        <v>52</v>
      </c>
      <c r="BI163" s="30">
        <f>BI$100/10*$C161/(2+$E$12)</f>
        <v>32142.857142857141</v>
      </c>
      <c r="BJ163" s="30">
        <f t="shared" ref="BJ163:BR163" si="459">BJ$100/10*$C161/(2+$E$12)</f>
        <v>55102.040816326538</v>
      </c>
      <c r="BK163" s="30">
        <f t="shared" si="459"/>
        <v>71501.457725947519</v>
      </c>
      <c r="BL163" s="30">
        <f t="shared" si="459"/>
        <v>83215.326947105365</v>
      </c>
      <c r="BM163" s="30">
        <f t="shared" si="459"/>
        <v>91582.376390789548</v>
      </c>
      <c r="BN163" s="30">
        <f t="shared" si="459"/>
        <v>97558.840279135387</v>
      </c>
      <c r="BO163" s="30">
        <f t="shared" si="459"/>
        <v>101827.74305652527</v>
      </c>
      <c r="BP163" s="30">
        <f t="shared" si="459"/>
        <v>104876.95932608949</v>
      </c>
      <c r="BQ163" s="30">
        <f t="shared" si="459"/>
        <v>107054.97094720678</v>
      </c>
      <c r="BR163" s="30">
        <f t="shared" si="459"/>
        <v>108610.69353371914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67500</v>
      </c>
      <c r="F164" s="30">
        <f t="shared" ref="F164:N164" si="460">F$99/10*$C164/(2+$E$12)</f>
        <v>48214.285714285717</v>
      </c>
      <c r="G164" s="30">
        <f t="shared" si="460"/>
        <v>34438.775510204083</v>
      </c>
      <c r="H164" s="30">
        <f t="shared" si="460"/>
        <v>24599.125364431475</v>
      </c>
      <c r="I164" s="30">
        <f t="shared" si="460"/>
        <v>17570.803831736775</v>
      </c>
      <c r="J164" s="30">
        <f t="shared" si="460"/>
        <v>12550.57416552627</v>
      </c>
      <c r="K164" s="30">
        <f t="shared" si="460"/>
        <v>8964.6958325187679</v>
      </c>
      <c r="L164" s="30">
        <f t="shared" si="460"/>
        <v>6403.3541660848414</v>
      </c>
      <c r="M164" s="30">
        <f t="shared" si="460"/>
        <v>4573.8244043463001</v>
      </c>
      <c r="N164" s="30">
        <f t="shared" si="460"/>
        <v>3267.0174316759249</v>
      </c>
      <c r="P164" s="165"/>
      <c r="Q164" s="161">
        <v>2100000</v>
      </c>
      <c r="R164" s="16" t="s">
        <v>19</v>
      </c>
      <c r="S164" s="30">
        <f>S$99/10*$C164/(2+$E$12)</f>
        <v>67500</v>
      </c>
      <c r="T164" s="30">
        <f t="shared" ref="T164:AB164" si="461">T$99/10*$C164/(2+$E$12)</f>
        <v>48214.285714285717</v>
      </c>
      <c r="U164" s="30">
        <f t="shared" si="461"/>
        <v>34438.775510204083</v>
      </c>
      <c r="V164" s="30">
        <f t="shared" si="461"/>
        <v>24599.125364431475</v>
      </c>
      <c r="W164" s="30">
        <f t="shared" si="461"/>
        <v>17570.803831736775</v>
      </c>
      <c r="X164" s="30">
        <f t="shared" si="461"/>
        <v>12550.57416552627</v>
      </c>
      <c r="Y164" s="30">
        <f t="shared" si="461"/>
        <v>8964.6958325187679</v>
      </c>
      <c r="Z164" s="30">
        <f t="shared" si="461"/>
        <v>6403.3541660848414</v>
      </c>
      <c r="AA164" s="30">
        <f t="shared" si="461"/>
        <v>4573.8244043463001</v>
      </c>
      <c r="AB164" s="30">
        <f t="shared" si="461"/>
        <v>3267.0174316759249</v>
      </c>
      <c r="AD164" s="165"/>
      <c r="AE164" s="161">
        <v>2100000</v>
      </c>
      <c r="AF164" s="16" t="s">
        <v>19</v>
      </c>
      <c r="AG164" s="30">
        <f>AG$99/10*$C164/(2+$E$12)</f>
        <v>67500</v>
      </c>
      <c r="AH164" s="30">
        <f t="shared" ref="AH164:AP164" si="462">AH$99/10*$C164/(2+$E$12)</f>
        <v>48214.285714285717</v>
      </c>
      <c r="AI164" s="30">
        <f t="shared" si="462"/>
        <v>34438.775510204083</v>
      </c>
      <c r="AJ164" s="30">
        <f t="shared" si="462"/>
        <v>24599.125364431475</v>
      </c>
      <c r="AK164" s="30">
        <f t="shared" si="462"/>
        <v>17570.803831736775</v>
      </c>
      <c r="AL164" s="30">
        <f t="shared" si="462"/>
        <v>12550.57416552627</v>
      </c>
      <c r="AM164" s="30">
        <f t="shared" si="462"/>
        <v>8964.6958325187679</v>
      </c>
      <c r="AN164" s="30">
        <f t="shared" si="462"/>
        <v>6403.3541660848414</v>
      </c>
      <c r="AO164" s="30">
        <f t="shared" si="462"/>
        <v>4573.8244043463001</v>
      </c>
      <c r="AP164" s="30">
        <f t="shared" si="462"/>
        <v>3267.0174316759249</v>
      </c>
      <c r="AR164" s="165"/>
      <c r="AS164" s="161">
        <v>2100000</v>
      </c>
      <c r="AT164" s="16" t="s">
        <v>19</v>
      </c>
      <c r="AU164" s="30">
        <f>AU$99/10*$C164/(2+$E$12)</f>
        <v>67500</v>
      </c>
      <c r="AV164" s="30">
        <f t="shared" ref="AV164:BD164" si="463">AV$99/10*$C164/(2+$E$12)</f>
        <v>48214.285714285717</v>
      </c>
      <c r="AW164" s="30">
        <f t="shared" si="463"/>
        <v>34438.775510204083</v>
      </c>
      <c r="AX164" s="30">
        <f t="shared" si="463"/>
        <v>24599.125364431475</v>
      </c>
      <c r="AY164" s="30">
        <f t="shared" si="463"/>
        <v>17570.803831736775</v>
      </c>
      <c r="AZ164" s="30">
        <f t="shared" si="463"/>
        <v>12550.57416552627</v>
      </c>
      <c r="BA164" s="30">
        <f t="shared" si="463"/>
        <v>8964.6958325187679</v>
      </c>
      <c r="BB164" s="30">
        <f t="shared" si="463"/>
        <v>6403.3541660848414</v>
      </c>
      <c r="BC164" s="30">
        <f t="shared" si="463"/>
        <v>4573.8244043463001</v>
      </c>
      <c r="BD164" s="30">
        <f t="shared" si="463"/>
        <v>3267.0174316759249</v>
      </c>
      <c r="BF164" s="165"/>
      <c r="BG164" s="161">
        <v>2100000</v>
      </c>
      <c r="BH164" s="16" t="s">
        <v>19</v>
      </c>
      <c r="BI164" s="30">
        <f>BI$99/10*$C164/(2+$E$12)</f>
        <v>67500</v>
      </c>
      <c r="BJ164" s="30">
        <f t="shared" ref="BJ164:BR164" si="464">BJ$99/10*$C164/(2+$E$12)</f>
        <v>48214.285714285717</v>
      </c>
      <c r="BK164" s="30">
        <f t="shared" si="464"/>
        <v>34438.775510204083</v>
      </c>
      <c r="BL164" s="30">
        <f t="shared" si="464"/>
        <v>24599.125364431475</v>
      </c>
      <c r="BM164" s="30">
        <f t="shared" si="464"/>
        <v>17570.803831736775</v>
      </c>
      <c r="BN164" s="30">
        <f t="shared" si="464"/>
        <v>12550.57416552627</v>
      </c>
      <c r="BO164" s="30">
        <f t="shared" si="464"/>
        <v>8964.6958325187679</v>
      </c>
      <c r="BP164" s="30">
        <f t="shared" si="464"/>
        <v>6403.3541660848414</v>
      </c>
      <c r="BQ164" s="30">
        <f t="shared" si="464"/>
        <v>4573.8244043463001</v>
      </c>
      <c r="BR164" s="30">
        <f t="shared" si="464"/>
        <v>3267.0174316759249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38464.598084131605</v>
      </c>
      <c r="J165" s="30"/>
      <c r="K165" s="30"/>
      <c r="L165" s="30"/>
      <c r="M165" s="30"/>
      <c r="N165" s="30">
        <f>SUM(E164:N164)/10</f>
        <v>22808.245642081012</v>
      </c>
      <c r="P165" s="165"/>
      <c r="Q165" s="161"/>
      <c r="R165" s="16" t="s">
        <v>22</v>
      </c>
      <c r="S165" s="30"/>
      <c r="T165" s="30"/>
      <c r="U165" s="30"/>
      <c r="V165" s="30"/>
      <c r="W165" s="30">
        <f>SUM(S164:W164)/5</f>
        <v>38464.598084131605</v>
      </c>
      <c r="X165" s="30"/>
      <c r="Y165" s="30"/>
      <c r="Z165" s="30"/>
      <c r="AA165" s="30"/>
      <c r="AB165" s="30">
        <f>SUM(S164:AB164)/10</f>
        <v>22808.245642081012</v>
      </c>
      <c r="AD165" s="165"/>
      <c r="AE165" s="161"/>
      <c r="AF165" s="16" t="s">
        <v>22</v>
      </c>
      <c r="AG165" s="30"/>
      <c r="AH165" s="30"/>
      <c r="AI165" s="30"/>
      <c r="AJ165" s="30"/>
      <c r="AK165" s="30">
        <f>SUM(AG164:AK164)/5</f>
        <v>38464.598084131605</v>
      </c>
      <c r="AL165" s="30"/>
      <c r="AM165" s="30"/>
      <c r="AN165" s="30"/>
      <c r="AO165" s="30"/>
      <c r="AP165" s="30">
        <f>SUM(AG164:AP164)/10</f>
        <v>22808.245642081012</v>
      </c>
      <c r="AR165" s="165"/>
      <c r="AS165" s="161"/>
      <c r="AT165" s="16" t="s">
        <v>22</v>
      </c>
      <c r="AU165" s="30"/>
      <c r="AV165" s="30"/>
      <c r="AW165" s="30"/>
      <c r="AX165" s="30"/>
      <c r="AY165" s="30">
        <f>SUM(AU164:AY164)/5</f>
        <v>38464.598084131605</v>
      </c>
      <c r="AZ165" s="30"/>
      <c r="BA165" s="30"/>
      <c r="BB165" s="30"/>
      <c r="BC165" s="30"/>
      <c r="BD165" s="30">
        <f>SUM(AU164:BD164)/10</f>
        <v>22808.245642081012</v>
      </c>
      <c r="BF165" s="165"/>
      <c r="BG165" s="161"/>
      <c r="BH165" s="16" t="s">
        <v>22</v>
      </c>
      <c r="BI165" s="30"/>
      <c r="BJ165" s="30"/>
      <c r="BK165" s="30"/>
      <c r="BL165" s="30"/>
      <c r="BM165" s="30">
        <f>SUM(BI164:BM164)/5</f>
        <v>38464.598084131605</v>
      </c>
      <c r="BN165" s="30"/>
      <c r="BO165" s="30"/>
      <c r="BP165" s="30"/>
      <c r="BQ165" s="30"/>
      <c r="BR165" s="30">
        <f>SUM(BI164:BR164)/10</f>
        <v>22808.245642081012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67500</v>
      </c>
      <c r="F166" s="30">
        <f t="shared" ref="F166:N166" si="465">F$100/10*$C164/(2+$E$12)</f>
        <v>115714.28571428574</v>
      </c>
      <c r="G166" s="30">
        <f t="shared" si="465"/>
        <v>150153.06122448979</v>
      </c>
      <c r="H166" s="30">
        <f t="shared" si="465"/>
        <v>174752.18658892126</v>
      </c>
      <c r="I166" s="30">
        <f t="shared" si="465"/>
        <v>192322.99042065805</v>
      </c>
      <c r="J166" s="30">
        <f t="shared" si="465"/>
        <v>204873.56458618431</v>
      </c>
      <c r="K166" s="30">
        <f t="shared" si="465"/>
        <v>213838.26041870305</v>
      </c>
      <c r="L166" s="30">
        <f t="shared" si="465"/>
        <v>220241.61458478795</v>
      </c>
      <c r="M166" s="30">
        <f t="shared" si="465"/>
        <v>224815.43898913421</v>
      </c>
      <c r="N166" s="30">
        <f t="shared" si="465"/>
        <v>228082.45642081017</v>
      </c>
      <c r="P166" s="165"/>
      <c r="Q166" s="161"/>
      <c r="R166" s="16" t="s">
        <v>52</v>
      </c>
      <c r="S166" s="30">
        <f>S$100/10*$C164/(2+$E$12)</f>
        <v>67500</v>
      </c>
      <c r="T166" s="30">
        <f t="shared" ref="T166:AB166" si="466">T$100/10*$C164/(2+$E$12)</f>
        <v>115714.28571428574</v>
      </c>
      <c r="U166" s="30">
        <f t="shared" si="466"/>
        <v>150153.06122448979</v>
      </c>
      <c r="V166" s="30">
        <f t="shared" si="466"/>
        <v>174752.18658892126</v>
      </c>
      <c r="W166" s="30">
        <f t="shared" si="466"/>
        <v>192322.99042065805</v>
      </c>
      <c r="X166" s="30">
        <f t="shared" si="466"/>
        <v>204873.56458618431</v>
      </c>
      <c r="Y166" s="30">
        <f t="shared" si="466"/>
        <v>213838.26041870305</v>
      </c>
      <c r="Z166" s="30">
        <f t="shared" si="466"/>
        <v>220241.61458478795</v>
      </c>
      <c r="AA166" s="30">
        <f t="shared" si="466"/>
        <v>224815.43898913421</v>
      </c>
      <c r="AB166" s="30">
        <f t="shared" si="466"/>
        <v>228082.45642081017</v>
      </c>
      <c r="AD166" s="165"/>
      <c r="AE166" s="161"/>
      <c r="AF166" s="16" t="s">
        <v>52</v>
      </c>
      <c r="AG166" s="30">
        <f>AG$100/10*$C164/(2+$E$12)</f>
        <v>67500</v>
      </c>
      <c r="AH166" s="30">
        <f t="shared" ref="AH166:AP166" si="467">AH$100/10*$C164/(2+$E$12)</f>
        <v>115714.28571428574</v>
      </c>
      <c r="AI166" s="30">
        <f t="shared" si="467"/>
        <v>150153.06122448979</v>
      </c>
      <c r="AJ166" s="30">
        <f t="shared" si="467"/>
        <v>174752.18658892126</v>
      </c>
      <c r="AK166" s="30">
        <f t="shared" si="467"/>
        <v>192322.99042065805</v>
      </c>
      <c r="AL166" s="30">
        <f t="shared" si="467"/>
        <v>204873.56458618431</v>
      </c>
      <c r="AM166" s="30">
        <f t="shared" si="467"/>
        <v>213838.26041870305</v>
      </c>
      <c r="AN166" s="30">
        <f t="shared" si="467"/>
        <v>220241.61458478795</v>
      </c>
      <c r="AO166" s="30">
        <f t="shared" si="467"/>
        <v>224815.43898913421</v>
      </c>
      <c r="AP166" s="30">
        <f t="shared" si="467"/>
        <v>228082.45642081017</v>
      </c>
      <c r="AR166" s="165"/>
      <c r="AS166" s="161"/>
      <c r="AT166" s="16" t="s">
        <v>52</v>
      </c>
      <c r="AU166" s="30">
        <f>AU$100/10*$C164/(2+$E$12)</f>
        <v>67500</v>
      </c>
      <c r="AV166" s="30">
        <f t="shared" ref="AV166:BD166" si="468">AV$100/10*$C164/(2+$E$12)</f>
        <v>115714.28571428574</v>
      </c>
      <c r="AW166" s="30">
        <f t="shared" si="468"/>
        <v>150153.06122448979</v>
      </c>
      <c r="AX166" s="30">
        <f t="shared" si="468"/>
        <v>174752.18658892126</v>
      </c>
      <c r="AY166" s="30">
        <f t="shared" si="468"/>
        <v>192322.99042065805</v>
      </c>
      <c r="AZ166" s="30">
        <f t="shared" si="468"/>
        <v>204873.56458618431</v>
      </c>
      <c r="BA166" s="30">
        <f t="shared" si="468"/>
        <v>213838.26041870305</v>
      </c>
      <c r="BB166" s="30">
        <f t="shared" si="468"/>
        <v>220241.61458478795</v>
      </c>
      <c r="BC166" s="30">
        <f t="shared" si="468"/>
        <v>224815.43898913421</v>
      </c>
      <c r="BD166" s="30">
        <f t="shared" si="468"/>
        <v>228082.45642081017</v>
      </c>
      <c r="BF166" s="165"/>
      <c r="BG166" s="161"/>
      <c r="BH166" s="16" t="s">
        <v>52</v>
      </c>
      <c r="BI166" s="30">
        <f>BI$100/10*$C164/(2+$E$12)</f>
        <v>67500</v>
      </c>
      <c r="BJ166" s="30">
        <f t="shared" ref="BJ166:BR166" si="469">BJ$100/10*$C164/(2+$E$12)</f>
        <v>115714.28571428574</v>
      </c>
      <c r="BK166" s="30">
        <f t="shared" si="469"/>
        <v>150153.06122448979</v>
      </c>
      <c r="BL166" s="30">
        <f t="shared" si="469"/>
        <v>174752.18658892126</v>
      </c>
      <c r="BM166" s="30">
        <f t="shared" si="469"/>
        <v>192322.99042065805</v>
      </c>
      <c r="BN166" s="30">
        <f t="shared" si="469"/>
        <v>204873.56458618431</v>
      </c>
      <c r="BO166" s="30">
        <f t="shared" si="469"/>
        <v>213838.26041870305</v>
      </c>
      <c r="BP166" s="30">
        <f t="shared" si="469"/>
        <v>220241.61458478795</v>
      </c>
      <c r="BQ166" s="30">
        <f t="shared" si="469"/>
        <v>224815.43898913421</v>
      </c>
      <c r="BR166" s="30">
        <f t="shared" si="469"/>
        <v>228082.45642081017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27.857142857142858</v>
      </c>
      <c r="F167" s="28">
        <f t="shared" ref="F167:N167" si="470">F$112/10*$C167/(2+$E$12)</f>
        <v>26.326530612244895</v>
      </c>
      <c r="G167" s="28">
        <f t="shared" si="470"/>
        <v>25.233236151603492</v>
      </c>
      <c r="H167" s="28">
        <f t="shared" si="470"/>
        <v>24.452311536859636</v>
      </c>
      <c r="I167" s="28">
        <f t="shared" si="470"/>
        <v>23.894508240614023</v>
      </c>
      <c r="J167" s="28">
        <f t="shared" si="470"/>
        <v>23.496077314724303</v>
      </c>
      <c r="K167" s="28">
        <f t="shared" si="470"/>
        <v>23.211483796231644</v>
      </c>
      <c r="L167" s="28">
        <f t="shared" si="470"/>
        <v>23.008202711594031</v>
      </c>
      <c r="M167" s="28">
        <f t="shared" si="470"/>
        <v>22.863001936852882</v>
      </c>
      <c r="N167" s="28">
        <f t="shared" si="470"/>
        <v>22.759287097752058</v>
      </c>
      <c r="P167" s="163" t="s">
        <v>17</v>
      </c>
      <c r="Q167" s="162">
        <v>20000</v>
      </c>
      <c r="R167" s="58" t="s">
        <v>19</v>
      </c>
      <c r="S167" s="28">
        <f>S$112/10*$C167/(2+$E$12)</f>
        <v>27.857142857142858</v>
      </c>
      <c r="T167" s="28">
        <f t="shared" ref="T167:AB167" si="471">T$112/10*$C167/(2+$E$12)</f>
        <v>26.326530612244895</v>
      </c>
      <c r="U167" s="28">
        <f t="shared" si="471"/>
        <v>25.233236151603492</v>
      </c>
      <c r="V167" s="28">
        <f t="shared" si="471"/>
        <v>24.452311536859636</v>
      </c>
      <c r="W167" s="28">
        <f t="shared" si="471"/>
        <v>23.894508240614023</v>
      </c>
      <c r="X167" s="28">
        <f t="shared" si="471"/>
        <v>23.496077314724303</v>
      </c>
      <c r="Y167" s="28">
        <f t="shared" si="471"/>
        <v>23.211483796231644</v>
      </c>
      <c r="Z167" s="28">
        <f t="shared" si="471"/>
        <v>23.008202711594031</v>
      </c>
      <c r="AA167" s="28">
        <f t="shared" si="471"/>
        <v>22.863001936852882</v>
      </c>
      <c r="AB167" s="28">
        <f t="shared" si="471"/>
        <v>22.759287097752058</v>
      </c>
      <c r="AD167" s="163" t="s">
        <v>17</v>
      </c>
      <c r="AE167" s="162">
        <v>20000</v>
      </c>
      <c r="AF167" s="58" t="s">
        <v>19</v>
      </c>
      <c r="AG167" s="28">
        <f>AG$112/10*$C167/(2+$E$12)</f>
        <v>27.857142857142858</v>
      </c>
      <c r="AH167" s="28">
        <f t="shared" ref="AH167:AP167" si="472">AH$112/10*$C167/(2+$E$12)</f>
        <v>26.326530612244895</v>
      </c>
      <c r="AI167" s="28">
        <f t="shared" si="472"/>
        <v>25.233236151603492</v>
      </c>
      <c r="AJ167" s="28">
        <f t="shared" si="472"/>
        <v>24.452311536859636</v>
      </c>
      <c r="AK167" s="28">
        <f t="shared" si="472"/>
        <v>23.894508240614023</v>
      </c>
      <c r="AL167" s="28">
        <f t="shared" si="472"/>
        <v>23.496077314724303</v>
      </c>
      <c r="AM167" s="28">
        <f t="shared" si="472"/>
        <v>23.211483796231644</v>
      </c>
      <c r="AN167" s="28">
        <f t="shared" si="472"/>
        <v>23.008202711594031</v>
      </c>
      <c r="AO167" s="28">
        <f t="shared" si="472"/>
        <v>22.863001936852882</v>
      </c>
      <c r="AP167" s="28">
        <f t="shared" si="472"/>
        <v>22.759287097752058</v>
      </c>
      <c r="AR167" s="163" t="s">
        <v>17</v>
      </c>
      <c r="AS167" s="162">
        <v>20000</v>
      </c>
      <c r="AT167" s="58" t="s">
        <v>19</v>
      </c>
      <c r="AU167" s="28">
        <f>AU$112/10*$C167/(2+$E$12)</f>
        <v>27.857142857142858</v>
      </c>
      <c r="AV167" s="28">
        <f t="shared" ref="AV167:BD167" si="473">AV$112/10*$C167/(2+$E$12)</f>
        <v>26.326530612244895</v>
      </c>
      <c r="AW167" s="28">
        <f t="shared" si="473"/>
        <v>25.233236151603492</v>
      </c>
      <c r="AX167" s="28">
        <f t="shared" si="473"/>
        <v>24.452311536859636</v>
      </c>
      <c r="AY167" s="28">
        <f t="shared" si="473"/>
        <v>23.894508240614023</v>
      </c>
      <c r="AZ167" s="28">
        <f t="shared" si="473"/>
        <v>23.496077314724303</v>
      </c>
      <c r="BA167" s="28">
        <f t="shared" si="473"/>
        <v>23.211483796231644</v>
      </c>
      <c r="BB167" s="28">
        <f t="shared" si="473"/>
        <v>23.008202711594031</v>
      </c>
      <c r="BC167" s="28">
        <f t="shared" si="473"/>
        <v>22.863001936852882</v>
      </c>
      <c r="BD167" s="28">
        <f t="shared" si="473"/>
        <v>22.759287097752058</v>
      </c>
      <c r="BF167" s="163" t="s">
        <v>17</v>
      </c>
      <c r="BG167" s="162">
        <v>20000</v>
      </c>
      <c r="BH167" s="58" t="s">
        <v>19</v>
      </c>
      <c r="BI167" s="28">
        <f>BI$112/10*$C167/(2+$E$12)</f>
        <v>27.857142857142858</v>
      </c>
      <c r="BJ167" s="28">
        <f t="shared" ref="BJ167:BR167" si="474">BJ$112/10*$C167/(2+$E$12)</f>
        <v>26.326530612244895</v>
      </c>
      <c r="BK167" s="28">
        <f t="shared" si="474"/>
        <v>25.233236151603492</v>
      </c>
      <c r="BL167" s="28">
        <f t="shared" si="474"/>
        <v>24.452311536859636</v>
      </c>
      <c r="BM167" s="28">
        <f t="shared" si="474"/>
        <v>23.894508240614023</v>
      </c>
      <c r="BN167" s="28">
        <f t="shared" si="474"/>
        <v>23.496077314724303</v>
      </c>
      <c r="BO167" s="28">
        <f t="shared" si="474"/>
        <v>23.211483796231644</v>
      </c>
      <c r="BP167" s="28">
        <f t="shared" si="474"/>
        <v>23.008202711594031</v>
      </c>
      <c r="BQ167" s="28">
        <f t="shared" si="474"/>
        <v>22.863001936852882</v>
      </c>
      <c r="BR167" s="28">
        <f t="shared" si="474"/>
        <v>22.759287097752058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25.552745879692981</v>
      </c>
      <c r="J168" s="28"/>
      <c r="K168" s="28"/>
      <c r="L168" s="28"/>
      <c r="M168" s="28"/>
      <c r="N168" s="28">
        <f>SUM(E167:N167)/10</f>
        <v>24.310178225561987</v>
      </c>
      <c r="P168" s="163"/>
      <c r="Q168" s="162"/>
      <c r="R168" s="20" t="s">
        <v>22</v>
      </c>
      <c r="S168" s="28"/>
      <c r="T168" s="28"/>
      <c r="U168" s="28"/>
      <c r="V168" s="28"/>
      <c r="W168" s="28">
        <f>SUM(S167:W167)/5</f>
        <v>25.552745879692981</v>
      </c>
      <c r="X168" s="28"/>
      <c r="Y168" s="28"/>
      <c r="Z168" s="28"/>
      <c r="AA168" s="28"/>
      <c r="AB168" s="28">
        <f>SUM(S167:AB167)/10</f>
        <v>24.310178225561987</v>
      </c>
      <c r="AD168" s="163"/>
      <c r="AE168" s="162"/>
      <c r="AF168" s="20" t="s">
        <v>22</v>
      </c>
      <c r="AG168" s="28"/>
      <c r="AH168" s="28"/>
      <c r="AI168" s="28"/>
      <c r="AJ168" s="28"/>
      <c r="AK168" s="28">
        <f>SUM(AG167:AK167)/5</f>
        <v>25.552745879692981</v>
      </c>
      <c r="AL168" s="28"/>
      <c r="AM168" s="28"/>
      <c r="AN168" s="28"/>
      <c r="AO168" s="28"/>
      <c r="AP168" s="28">
        <f>SUM(AG167:AP167)/10</f>
        <v>24.310178225561987</v>
      </c>
      <c r="AR168" s="163"/>
      <c r="AS168" s="162"/>
      <c r="AT168" s="20" t="s">
        <v>22</v>
      </c>
      <c r="AU168" s="28"/>
      <c r="AV168" s="28"/>
      <c r="AW168" s="28"/>
      <c r="AX168" s="28"/>
      <c r="AY168" s="28">
        <f>SUM(AU167:AY167)/5</f>
        <v>25.552745879692981</v>
      </c>
      <c r="AZ168" s="28"/>
      <c r="BA168" s="28"/>
      <c r="BB168" s="28"/>
      <c r="BC168" s="28"/>
      <c r="BD168" s="28">
        <f>SUM(AU167:BD167)/10</f>
        <v>24.310178225561987</v>
      </c>
      <c r="BF168" s="163"/>
      <c r="BG168" s="162"/>
      <c r="BH168" s="20" t="s">
        <v>22</v>
      </c>
      <c r="BI168" s="28"/>
      <c r="BJ168" s="28"/>
      <c r="BK168" s="28"/>
      <c r="BL168" s="28"/>
      <c r="BM168" s="28">
        <f>SUM(BI167:BM167)/5</f>
        <v>25.552745879692981</v>
      </c>
      <c r="BN168" s="28"/>
      <c r="BO168" s="28"/>
      <c r="BP168" s="28"/>
      <c r="BQ168" s="28"/>
      <c r="BR168" s="28">
        <f>SUM(BI167:BR167)/10</f>
        <v>24.310178225561987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27.857142857142858</v>
      </c>
      <c r="F169" s="28">
        <f t="shared" ref="F169:N169" si="475">F$113/10*$C167/(2+$E$12)</f>
        <v>54.183673469387756</v>
      </c>
      <c r="G169" s="28">
        <f t="shared" si="475"/>
        <v>79.416909620991262</v>
      </c>
      <c r="H169" s="28">
        <f t="shared" si="475"/>
        <v>103.86922115785087</v>
      </c>
      <c r="I169" s="28">
        <f t="shared" si="475"/>
        <v>127.7637293984649</v>
      </c>
      <c r="J169" s="28">
        <f t="shared" si="475"/>
        <v>151.25980671318922</v>
      </c>
      <c r="K169" s="28">
        <f t="shared" si="475"/>
        <v>174.47129050942087</v>
      </c>
      <c r="L169" s="28">
        <f t="shared" si="475"/>
        <v>197.47949322101488</v>
      </c>
      <c r="M169" s="28">
        <f t="shared" si="475"/>
        <v>220.3424951578678</v>
      </c>
      <c r="N169" s="28">
        <f t="shared" si="475"/>
        <v>243.10178225561987</v>
      </c>
      <c r="P169" s="163"/>
      <c r="Q169" s="162"/>
      <c r="R169" s="20" t="s">
        <v>52</v>
      </c>
      <c r="S169" s="28">
        <f>S$113/10*$C167/(2+$E$12)</f>
        <v>27.857142857142858</v>
      </c>
      <c r="T169" s="28">
        <f t="shared" ref="T169:AB169" si="476">T$113/10*$C167/(2+$E$12)</f>
        <v>54.183673469387756</v>
      </c>
      <c r="U169" s="28">
        <f t="shared" si="476"/>
        <v>79.416909620991262</v>
      </c>
      <c r="V169" s="28">
        <f t="shared" si="476"/>
        <v>103.86922115785087</v>
      </c>
      <c r="W169" s="28">
        <f t="shared" si="476"/>
        <v>127.7637293984649</v>
      </c>
      <c r="X169" s="28">
        <f t="shared" si="476"/>
        <v>151.25980671318922</v>
      </c>
      <c r="Y169" s="28">
        <f t="shared" si="476"/>
        <v>174.47129050942087</v>
      </c>
      <c r="Z169" s="28">
        <f t="shared" si="476"/>
        <v>197.47949322101488</v>
      </c>
      <c r="AA169" s="28">
        <f t="shared" si="476"/>
        <v>220.3424951578678</v>
      </c>
      <c r="AB169" s="28">
        <f t="shared" si="476"/>
        <v>243.10178225561987</v>
      </c>
      <c r="AD169" s="163"/>
      <c r="AE169" s="162"/>
      <c r="AF169" s="20" t="s">
        <v>52</v>
      </c>
      <c r="AG169" s="28">
        <f>AG$113/10*$C167/(2+$E$12)</f>
        <v>27.857142857142858</v>
      </c>
      <c r="AH169" s="28">
        <f t="shared" ref="AH169:AP169" si="477">AH$113/10*$C167/(2+$E$12)</f>
        <v>54.183673469387756</v>
      </c>
      <c r="AI169" s="28">
        <f t="shared" si="477"/>
        <v>79.416909620991262</v>
      </c>
      <c r="AJ169" s="28">
        <f t="shared" si="477"/>
        <v>103.86922115785087</v>
      </c>
      <c r="AK169" s="28">
        <f t="shared" si="477"/>
        <v>127.7637293984649</v>
      </c>
      <c r="AL169" s="28">
        <f t="shared" si="477"/>
        <v>151.25980671318922</v>
      </c>
      <c r="AM169" s="28">
        <f t="shared" si="477"/>
        <v>174.47129050942087</v>
      </c>
      <c r="AN169" s="28">
        <f t="shared" si="477"/>
        <v>197.47949322101488</v>
      </c>
      <c r="AO169" s="28">
        <f t="shared" si="477"/>
        <v>220.3424951578678</v>
      </c>
      <c r="AP169" s="28">
        <f t="shared" si="477"/>
        <v>243.10178225561987</v>
      </c>
      <c r="AR169" s="163"/>
      <c r="AS169" s="162"/>
      <c r="AT169" s="20" t="s">
        <v>52</v>
      </c>
      <c r="AU169" s="28">
        <f>AU$113/10*$C167/(2+$E$12)</f>
        <v>27.857142857142858</v>
      </c>
      <c r="AV169" s="28">
        <f t="shared" ref="AV169:BD169" si="478">AV$113/10*$C167/(2+$E$12)</f>
        <v>54.183673469387756</v>
      </c>
      <c r="AW169" s="28">
        <f t="shared" si="478"/>
        <v>79.416909620991262</v>
      </c>
      <c r="AX169" s="28">
        <f t="shared" si="478"/>
        <v>103.86922115785087</v>
      </c>
      <c r="AY169" s="28">
        <f t="shared" si="478"/>
        <v>127.7637293984649</v>
      </c>
      <c r="AZ169" s="28">
        <f t="shared" si="478"/>
        <v>151.25980671318922</v>
      </c>
      <c r="BA169" s="28">
        <f t="shared" si="478"/>
        <v>174.47129050942087</v>
      </c>
      <c r="BB169" s="28">
        <f t="shared" si="478"/>
        <v>197.47949322101488</v>
      </c>
      <c r="BC169" s="28">
        <f t="shared" si="478"/>
        <v>220.3424951578678</v>
      </c>
      <c r="BD169" s="28">
        <f t="shared" si="478"/>
        <v>243.10178225561987</v>
      </c>
      <c r="BF169" s="163"/>
      <c r="BG169" s="162"/>
      <c r="BH169" s="20" t="s">
        <v>52</v>
      </c>
      <c r="BI169" s="28">
        <f>BI$113/10*$C167/(2+$E$12)</f>
        <v>27.857142857142858</v>
      </c>
      <c r="BJ169" s="28">
        <f t="shared" ref="BJ169:BR169" si="479">BJ$113/10*$C167/(2+$E$12)</f>
        <v>54.183673469387756</v>
      </c>
      <c r="BK169" s="28">
        <f t="shared" si="479"/>
        <v>79.416909620991262</v>
      </c>
      <c r="BL169" s="28">
        <f t="shared" si="479"/>
        <v>103.86922115785087</v>
      </c>
      <c r="BM169" s="28">
        <f t="shared" si="479"/>
        <v>127.7637293984649</v>
      </c>
      <c r="BN169" s="28">
        <f t="shared" si="479"/>
        <v>151.25980671318922</v>
      </c>
      <c r="BO169" s="28">
        <f t="shared" si="479"/>
        <v>174.47129050942087</v>
      </c>
      <c r="BP169" s="28">
        <f t="shared" si="479"/>
        <v>197.47949322101488</v>
      </c>
      <c r="BQ169" s="28">
        <f t="shared" si="479"/>
        <v>220.3424951578678</v>
      </c>
      <c r="BR169" s="28">
        <f t="shared" si="479"/>
        <v>243.10178225561987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557.14285714285722</v>
      </c>
      <c r="F170" s="28">
        <f t="shared" ref="F170:N170" si="480">F$112/10*$C170/(2+$E$12)</f>
        <v>526.53061224489784</v>
      </c>
      <c r="G170" s="28">
        <f t="shared" si="480"/>
        <v>504.6647230320699</v>
      </c>
      <c r="H170" s="28">
        <f t="shared" si="480"/>
        <v>489.04623073719273</v>
      </c>
      <c r="I170" s="28">
        <f t="shared" si="480"/>
        <v>477.89016481228049</v>
      </c>
      <c r="J170" s="28">
        <f t="shared" si="480"/>
        <v>469.92154629448606</v>
      </c>
      <c r="K170" s="28">
        <f t="shared" si="480"/>
        <v>464.22967592463289</v>
      </c>
      <c r="L170" s="28">
        <f t="shared" si="480"/>
        <v>460.16405423188058</v>
      </c>
      <c r="M170" s="28">
        <f t="shared" si="480"/>
        <v>457.26003873705764</v>
      </c>
      <c r="N170" s="28">
        <f t="shared" si="480"/>
        <v>455.18574195504112</v>
      </c>
      <c r="P170" s="163"/>
      <c r="Q170" s="162">
        <v>400000</v>
      </c>
      <c r="R170" s="58" t="s">
        <v>19</v>
      </c>
      <c r="S170" s="28">
        <f>S$112/10*$C170/(2+$E$12)</f>
        <v>557.14285714285722</v>
      </c>
      <c r="T170" s="28">
        <f t="shared" ref="T170:AB170" si="481">T$112/10*$C170/(2+$E$12)</f>
        <v>526.53061224489784</v>
      </c>
      <c r="U170" s="28">
        <f t="shared" si="481"/>
        <v>504.6647230320699</v>
      </c>
      <c r="V170" s="28">
        <f t="shared" si="481"/>
        <v>489.04623073719273</v>
      </c>
      <c r="W170" s="28">
        <f t="shared" si="481"/>
        <v>477.89016481228049</v>
      </c>
      <c r="X170" s="28">
        <f t="shared" si="481"/>
        <v>469.92154629448606</v>
      </c>
      <c r="Y170" s="28">
        <f t="shared" si="481"/>
        <v>464.22967592463289</v>
      </c>
      <c r="Z170" s="28">
        <f t="shared" si="481"/>
        <v>460.16405423188058</v>
      </c>
      <c r="AA170" s="28">
        <f t="shared" si="481"/>
        <v>457.26003873705764</v>
      </c>
      <c r="AB170" s="28">
        <f t="shared" si="481"/>
        <v>455.18574195504112</v>
      </c>
      <c r="AD170" s="163"/>
      <c r="AE170" s="162">
        <v>400000</v>
      </c>
      <c r="AF170" s="58" t="s">
        <v>19</v>
      </c>
      <c r="AG170" s="28">
        <f>AG$112/10*$C170/(2+$E$12)</f>
        <v>557.14285714285722</v>
      </c>
      <c r="AH170" s="28">
        <f t="shared" ref="AH170:AP170" si="482">AH$112/10*$C170/(2+$E$12)</f>
        <v>526.53061224489784</v>
      </c>
      <c r="AI170" s="28">
        <f t="shared" si="482"/>
        <v>504.6647230320699</v>
      </c>
      <c r="AJ170" s="28">
        <f t="shared" si="482"/>
        <v>489.04623073719273</v>
      </c>
      <c r="AK170" s="28">
        <f t="shared" si="482"/>
        <v>477.89016481228049</v>
      </c>
      <c r="AL170" s="28">
        <f t="shared" si="482"/>
        <v>469.92154629448606</v>
      </c>
      <c r="AM170" s="28">
        <f t="shared" si="482"/>
        <v>464.22967592463289</v>
      </c>
      <c r="AN170" s="28">
        <f t="shared" si="482"/>
        <v>460.16405423188058</v>
      </c>
      <c r="AO170" s="28">
        <f t="shared" si="482"/>
        <v>457.26003873705764</v>
      </c>
      <c r="AP170" s="28">
        <f t="shared" si="482"/>
        <v>455.18574195504112</v>
      </c>
      <c r="AR170" s="163"/>
      <c r="AS170" s="162">
        <v>400000</v>
      </c>
      <c r="AT170" s="58" t="s">
        <v>19</v>
      </c>
      <c r="AU170" s="28">
        <f>AU$112/10*$C170/(2+$E$12)</f>
        <v>557.14285714285722</v>
      </c>
      <c r="AV170" s="28">
        <f t="shared" ref="AV170:BD170" si="483">AV$112/10*$C170/(2+$E$12)</f>
        <v>526.53061224489784</v>
      </c>
      <c r="AW170" s="28">
        <f t="shared" si="483"/>
        <v>504.6647230320699</v>
      </c>
      <c r="AX170" s="28">
        <f t="shared" si="483"/>
        <v>489.04623073719273</v>
      </c>
      <c r="AY170" s="28">
        <f t="shared" si="483"/>
        <v>477.89016481228049</v>
      </c>
      <c r="AZ170" s="28">
        <f t="shared" si="483"/>
        <v>469.92154629448606</v>
      </c>
      <c r="BA170" s="28">
        <f t="shared" si="483"/>
        <v>464.22967592463289</v>
      </c>
      <c r="BB170" s="28">
        <f t="shared" si="483"/>
        <v>460.16405423188058</v>
      </c>
      <c r="BC170" s="28">
        <f t="shared" si="483"/>
        <v>457.26003873705764</v>
      </c>
      <c r="BD170" s="28">
        <f t="shared" si="483"/>
        <v>455.18574195504112</v>
      </c>
      <c r="BF170" s="163"/>
      <c r="BG170" s="162">
        <v>400000</v>
      </c>
      <c r="BH170" s="58" t="s">
        <v>19</v>
      </c>
      <c r="BI170" s="28">
        <f>BI$112/10*$C170/(2+$E$12)</f>
        <v>557.14285714285722</v>
      </c>
      <c r="BJ170" s="28">
        <f t="shared" ref="BJ170:BR170" si="484">BJ$112/10*$C170/(2+$E$12)</f>
        <v>526.53061224489784</v>
      </c>
      <c r="BK170" s="28">
        <f t="shared" si="484"/>
        <v>504.6647230320699</v>
      </c>
      <c r="BL170" s="28">
        <f t="shared" si="484"/>
        <v>489.04623073719273</v>
      </c>
      <c r="BM170" s="28">
        <f t="shared" si="484"/>
        <v>477.89016481228049</v>
      </c>
      <c r="BN170" s="28">
        <f t="shared" si="484"/>
        <v>469.92154629448606</v>
      </c>
      <c r="BO170" s="28">
        <f t="shared" si="484"/>
        <v>464.22967592463289</v>
      </c>
      <c r="BP170" s="28">
        <f t="shared" si="484"/>
        <v>460.16405423188058</v>
      </c>
      <c r="BQ170" s="28">
        <f t="shared" si="484"/>
        <v>457.26003873705764</v>
      </c>
      <c r="BR170" s="28">
        <f t="shared" si="484"/>
        <v>455.18574195504112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511.05491759385967</v>
      </c>
      <c r="J171" s="28"/>
      <c r="K171" s="28"/>
      <c r="L171" s="28"/>
      <c r="M171" s="28"/>
      <c r="N171" s="28">
        <f>SUM(E170:N170)/10</f>
        <v>486.20356451123973</v>
      </c>
      <c r="P171" s="163"/>
      <c r="Q171" s="162"/>
      <c r="R171" s="20" t="s">
        <v>22</v>
      </c>
      <c r="S171" s="28"/>
      <c r="T171" s="28"/>
      <c r="U171" s="28"/>
      <c r="V171" s="28"/>
      <c r="W171" s="28">
        <f>SUM(S170:W170)/5</f>
        <v>511.05491759385967</v>
      </c>
      <c r="X171" s="28"/>
      <c r="Y171" s="28"/>
      <c r="Z171" s="28"/>
      <c r="AA171" s="28"/>
      <c r="AB171" s="28">
        <f>SUM(S170:AB170)/10</f>
        <v>486.20356451123973</v>
      </c>
      <c r="AD171" s="163"/>
      <c r="AE171" s="162"/>
      <c r="AF171" s="20" t="s">
        <v>22</v>
      </c>
      <c r="AG171" s="28"/>
      <c r="AH171" s="28"/>
      <c r="AI171" s="28"/>
      <c r="AJ171" s="28"/>
      <c r="AK171" s="28">
        <f>SUM(AG170:AK170)/5</f>
        <v>511.05491759385967</v>
      </c>
      <c r="AL171" s="28"/>
      <c r="AM171" s="28"/>
      <c r="AN171" s="28"/>
      <c r="AO171" s="28"/>
      <c r="AP171" s="28">
        <f>SUM(AG170:AP170)/10</f>
        <v>486.20356451123973</v>
      </c>
      <c r="AR171" s="163"/>
      <c r="AS171" s="162"/>
      <c r="AT171" s="20" t="s">
        <v>22</v>
      </c>
      <c r="AU171" s="28"/>
      <c r="AV171" s="28"/>
      <c r="AW171" s="28"/>
      <c r="AX171" s="28"/>
      <c r="AY171" s="28">
        <f>SUM(AU170:AY170)/5</f>
        <v>511.05491759385967</v>
      </c>
      <c r="AZ171" s="28"/>
      <c r="BA171" s="28"/>
      <c r="BB171" s="28"/>
      <c r="BC171" s="28"/>
      <c r="BD171" s="28">
        <f>SUM(AU170:BD170)/10</f>
        <v>486.20356451123973</v>
      </c>
      <c r="BF171" s="163"/>
      <c r="BG171" s="162"/>
      <c r="BH171" s="20" t="s">
        <v>22</v>
      </c>
      <c r="BI171" s="28"/>
      <c r="BJ171" s="28"/>
      <c r="BK171" s="28"/>
      <c r="BL171" s="28"/>
      <c r="BM171" s="28">
        <f>SUM(BI170:BM170)/5</f>
        <v>511.05491759385967</v>
      </c>
      <c r="BN171" s="28"/>
      <c r="BO171" s="28"/>
      <c r="BP171" s="28"/>
      <c r="BQ171" s="28"/>
      <c r="BR171" s="28">
        <f>SUM(BI170:BR170)/10</f>
        <v>486.20356451123973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557.14285714285722</v>
      </c>
      <c r="F172" s="28">
        <f t="shared" ref="F172:N172" si="485">F$113/10*$C170/(2+$E$12)</f>
        <v>1083.6734693877552</v>
      </c>
      <c r="G172" s="28">
        <f t="shared" si="485"/>
        <v>1588.3381924198252</v>
      </c>
      <c r="H172" s="28">
        <f t="shared" si="485"/>
        <v>2077.3844231570174</v>
      </c>
      <c r="I172" s="28">
        <f t="shared" si="485"/>
        <v>2555.274587969298</v>
      </c>
      <c r="J172" s="28">
        <f t="shared" si="485"/>
        <v>3025.1961342637846</v>
      </c>
      <c r="K172" s="28">
        <f t="shared" si="485"/>
        <v>3489.425810188417</v>
      </c>
      <c r="L172" s="28">
        <f t="shared" si="485"/>
        <v>3949.5898644202975</v>
      </c>
      <c r="M172" s="28">
        <f t="shared" si="485"/>
        <v>4406.8499031573556</v>
      </c>
      <c r="N172" s="28">
        <f t="shared" si="485"/>
        <v>4862.0356451123971</v>
      </c>
      <c r="P172" s="163"/>
      <c r="Q172" s="162"/>
      <c r="R172" s="20" t="s">
        <v>52</v>
      </c>
      <c r="S172" s="28">
        <f>S$113/10*$C170/(2+$E$12)</f>
        <v>557.14285714285722</v>
      </c>
      <c r="T172" s="28">
        <f t="shared" ref="T172:AB172" si="486">T$113/10*$C170/(2+$E$12)</f>
        <v>1083.6734693877552</v>
      </c>
      <c r="U172" s="28">
        <f t="shared" si="486"/>
        <v>1588.3381924198252</v>
      </c>
      <c r="V172" s="28">
        <f t="shared" si="486"/>
        <v>2077.3844231570174</v>
      </c>
      <c r="W172" s="28">
        <f t="shared" si="486"/>
        <v>2555.274587969298</v>
      </c>
      <c r="X172" s="28">
        <f t="shared" si="486"/>
        <v>3025.1961342637846</v>
      </c>
      <c r="Y172" s="28">
        <f t="shared" si="486"/>
        <v>3489.425810188417</v>
      </c>
      <c r="Z172" s="28">
        <f t="shared" si="486"/>
        <v>3949.5898644202975</v>
      </c>
      <c r="AA172" s="28">
        <f t="shared" si="486"/>
        <v>4406.8499031573556</v>
      </c>
      <c r="AB172" s="28">
        <f t="shared" si="486"/>
        <v>4862.0356451123971</v>
      </c>
      <c r="AD172" s="163"/>
      <c r="AE172" s="162"/>
      <c r="AF172" s="20" t="s">
        <v>52</v>
      </c>
      <c r="AG172" s="28">
        <f>AG$113/10*$C170/(2+$E$12)</f>
        <v>557.14285714285722</v>
      </c>
      <c r="AH172" s="28">
        <f t="shared" ref="AH172:AP172" si="487">AH$113/10*$C170/(2+$E$12)</f>
        <v>1083.6734693877552</v>
      </c>
      <c r="AI172" s="28">
        <f t="shared" si="487"/>
        <v>1588.3381924198252</v>
      </c>
      <c r="AJ172" s="28">
        <f t="shared" si="487"/>
        <v>2077.3844231570174</v>
      </c>
      <c r="AK172" s="28">
        <f t="shared" si="487"/>
        <v>2555.274587969298</v>
      </c>
      <c r="AL172" s="28">
        <f t="shared" si="487"/>
        <v>3025.1961342637846</v>
      </c>
      <c r="AM172" s="28">
        <f t="shared" si="487"/>
        <v>3489.425810188417</v>
      </c>
      <c r="AN172" s="28">
        <f t="shared" si="487"/>
        <v>3949.5898644202975</v>
      </c>
      <c r="AO172" s="28">
        <f t="shared" si="487"/>
        <v>4406.8499031573556</v>
      </c>
      <c r="AP172" s="28">
        <f t="shared" si="487"/>
        <v>4862.0356451123971</v>
      </c>
      <c r="AR172" s="163"/>
      <c r="AS172" s="162"/>
      <c r="AT172" s="20" t="s">
        <v>52</v>
      </c>
      <c r="AU172" s="28">
        <f>AU$113/10*$C170/(2+$E$12)</f>
        <v>557.14285714285722</v>
      </c>
      <c r="AV172" s="28">
        <f t="shared" ref="AV172:BD172" si="488">AV$113/10*$C170/(2+$E$12)</f>
        <v>1083.6734693877552</v>
      </c>
      <c r="AW172" s="28">
        <f t="shared" si="488"/>
        <v>1588.3381924198252</v>
      </c>
      <c r="AX172" s="28">
        <f t="shared" si="488"/>
        <v>2077.3844231570174</v>
      </c>
      <c r="AY172" s="28">
        <f t="shared" si="488"/>
        <v>2555.274587969298</v>
      </c>
      <c r="AZ172" s="28">
        <f t="shared" si="488"/>
        <v>3025.1961342637846</v>
      </c>
      <c r="BA172" s="28">
        <f t="shared" si="488"/>
        <v>3489.425810188417</v>
      </c>
      <c r="BB172" s="28">
        <f t="shared" si="488"/>
        <v>3949.5898644202975</v>
      </c>
      <c r="BC172" s="28">
        <f t="shared" si="488"/>
        <v>4406.8499031573556</v>
      </c>
      <c r="BD172" s="28">
        <f t="shared" si="488"/>
        <v>4862.0356451123971</v>
      </c>
      <c r="BF172" s="163"/>
      <c r="BG172" s="162"/>
      <c r="BH172" s="20" t="s">
        <v>52</v>
      </c>
      <c r="BI172" s="28">
        <f>BI$113/10*$C170/(2+$E$12)</f>
        <v>557.14285714285722</v>
      </c>
      <c r="BJ172" s="28">
        <f t="shared" ref="BJ172:BR172" si="489">BJ$113/10*$C170/(2+$E$12)</f>
        <v>1083.6734693877552</v>
      </c>
      <c r="BK172" s="28">
        <f t="shared" si="489"/>
        <v>1588.3381924198252</v>
      </c>
      <c r="BL172" s="28">
        <f t="shared" si="489"/>
        <v>2077.3844231570174</v>
      </c>
      <c r="BM172" s="28">
        <f t="shared" si="489"/>
        <v>2555.274587969298</v>
      </c>
      <c r="BN172" s="28">
        <f t="shared" si="489"/>
        <v>3025.1961342637846</v>
      </c>
      <c r="BO172" s="28">
        <f t="shared" si="489"/>
        <v>3489.425810188417</v>
      </c>
      <c r="BP172" s="28">
        <f t="shared" si="489"/>
        <v>3949.5898644202975</v>
      </c>
      <c r="BQ172" s="28">
        <f t="shared" si="489"/>
        <v>4406.8499031573556</v>
      </c>
      <c r="BR172" s="28">
        <f t="shared" si="489"/>
        <v>4862.0356451123971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1392.8571428571429</v>
      </c>
      <c r="F173" s="30">
        <f t="shared" ref="F173:N173" si="490">F$112/10*$C173/(2+$E$12)</f>
        <v>1316.3265306122448</v>
      </c>
      <c r="G173" s="30">
        <f t="shared" si="490"/>
        <v>1261.6618075801746</v>
      </c>
      <c r="H173" s="30">
        <f t="shared" si="490"/>
        <v>1222.6155768429819</v>
      </c>
      <c r="I173" s="30">
        <f t="shared" si="490"/>
        <v>1194.7254120307011</v>
      </c>
      <c r="J173" s="30">
        <f t="shared" si="490"/>
        <v>1174.8038657362151</v>
      </c>
      <c r="K173" s="30">
        <f t="shared" si="490"/>
        <v>1160.5741898115823</v>
      </c>
      <c r="L173" s="30">
        <f t="shared" si="490"/>
        <v>1150.4101355797015</v>
      </c>
      <c r="M173" s="30">
        <f t="shared" si="490"/>
        <v>1143.150096842644</v>
      </c>
      <c r="N173" s="30">
        <f t="shared" si="490"/>
        <v>1137.9643548876029</v>
      </c>
      <c r="P173" s="163"/>
      <c r="Q173" s="161">
        <v>1000000</v>
      </c>
      <c r="R173" s="16" t="s">
        <v>19</v>
      </c>
      <c r="S173" s="30">
        <f>S$112/10*$C173/(2+$E$12)</f>
        <v>1392.8571428571429</v>
      </c>
      <c r="T173" s="30">
        <f t="shared" ref="T173:AB173" si="491">T$112/10*$C173/(2+$E$12)</f>
        <v>1316.3265306122448</v>
      </c>
      <c r="U173" s="30">
        <f t="shared" si="491"/>
        <v>1261.6618075801746</v>
      </c>
      <c r="V173" s="30">
        <f t="shared" si="491"/>
        <v>1222.6155768429819</v>
      </c>
      <c r="W173" s="30">
        <f t="shared" si="491"/>
        <v>1194.7254120307011</v>
      </c>
      <c r="X173" s="30">
        <f t="shared" si="491"/>
        <v>1174.8038657362151</v>
      </c>
      <c r="Y173" s="30">
        <f t="shared" si="491"/>
        <v>1160.5741898115823</v>
      </c>
      <c r="Z173" s="30">
        <f t="shared" si="491"/>
        <v>1150.4101355797015</v>
      </c>
      <c r="AA173" s="30">
        <f t="shared" si="491"/>
        <v>1143.150096842644</v>
      </c>
      <c r="AB173" s="30">
        <f t="shared" si="491"/>
        <v>1137.9643548876029</v>
      </c>
      <c r="AD173" s="163"/>
      <c r="AE173" s="161">
        <v>1000000</v>
      </c>
      <c r="AF173" s="16" t="s">
        <v>19</v>
      </c>
      <c r="AG173" s="30">
        <f>AG$112/10*$C173/(2+$E$12)</f>
        <v>1392.8571428571429</v>
      </c>
      <c r="AH173" s="30">
        <f t="shared" ref="AH173:AP173" si="492">AH$112/10*$C173/(2+$E$12)</f>
        <v>1316.3265306122448</v>
      </c>
      <c r="AI173" s="30">
        <f t="shared" si="492"/>
        <v>1261.6618075801746</v>
      </c>
      <c r="AJ173" s="30">
        <f t="shared" si="492"/>
        <v>1222.6155768429819</v>
      </c>
      <c r="AK173" s="30">
        <f t="shared" si="492"/>
        <v>1194.7254120307011</v>
      </c>
      <c r="AL173" s="30">
        <f t="shared" si="492"/>
        <v>1174.8038657362151</v>
      </c>
      <c r="AM173" s="30">
        <f t="shared" si="492"/>
        <v>1160.5741898115823</v>
      </c>
      <c r="AN173" s="30">
        <f t="shared" si="492"/>
        <v>1150.4101355797015</v>
      </c>
      <c r="AO173" s="30">
        <f t="shared" si="492"/>
        <v>1143.150096842644</v>
      </c>
      <c r="AP173" s="30">
        <f t="shared" si="492"/>
        <v>1137.9643548876029</v>
      </c>
      <c r="AR173" s="163"/>
      <c r="AS173" s="161">
        <v>1000000</v>
      </c>
      <c r="AT173" s="16" t="s">
        <v>19</v>
      </c>
      <c r="AU173" s="30">
        <f>AU$112/10*$C173/(2+$E$12)</f>
        <v>1392.8571428571429</v>
      </c>
      <c r="AV173" s="30">
        <f t="shared" ref="AV173:BD173" si="493">AV$112/10*$C173/(2+$E$12)</f>
        <v>1316.3265306122448</v>
      </c>
      <c r="AW173" s="30">
        <f t="shared" si="493"/>
        <v>1261.6618075801746</v>
      </c>
      <c r="AX173" s="30">
        <f t="shared" si="493"/>
        <v>1222.6155768429819</v>
      </c>
      <c r="AY173" s="30">
        <f t="shared" si="493"/>
        <v>1194.7254120307011</v>
      </c>
      <c r="AZ173" s="30">
        <f t="shared" si="493"/>
        <v>1174.8038657362151</v>
      </c>
      <c r="BA173" s="30">
        <f t="shared" si="493"/>
        <v>1160.5741898115823</v>
      </c>
      <c r="BB173" s="30">
        <f t="shared" si="493"/>
        <v>1150.4101355797015</v>
      </c>
      <c r="BC173" s="30">
        <f t="shared" si="493"/>
        <v>1143.150096842644</v>
      </c>
      <c r="BD173" s="30">
        <f t="shared" si="493"/>
        <v>1137.9643548876029</v>
      </c>
      <c r="BF173" s="163"/>
      <c r="BG173" s="161">
        <v>1000000</v>
      </c>
      <c r="BH173" s="16" t="s">
        <v>19</v>
      </c>
      <c r="BI173" s="30">
        <f>BI$112/10*$C173/(2+$E$12)</f>
        <v>1392.8571428571429</v>
      </c>
      <c r="BJ173" s="30">
        <f t="shared" ref="BJ173:BR173" si="494">BJ$112/10*$C173/(2+$E$12)</f>
        <v>1316.3265306122448</v>
      </c>
      <c r="BK173" s="30">
        <f t="shared" si="494"/>
        <v>1261.6618075801746</v>
      </c>
      <c r="BL173" s="30">
        <f t="shared" si="494"/>
        <v>1222.6155768429819</v>
      </c>
      <c r="BM173" s="30">
        <f t="shared" si="494"/>
        <v>1194.7254120307011</v>
      </c>
      <c r="BN173" s="30">
        <f t="shared" si="494"/>
        <v>1174.8038657362151</v>
      </c>
      <c r="BO173" s="30">
        <f t="shared" si="494"/>
        <v>1160.5741898115823</v>
      </c>
      <c r="BP173" s="30">
        <f t="shared" si="494"/>
        <v>1150.4101355797015</v>
      </c>
      <c r="BQ173" s="30">
        <f t="shared" si="494"/>
        <v>1143.150096842644</v>
      </c>
      <c r="BR173" s="30">
        <f t="shared" si="494"/>
        <v>1137.9643548876029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1277.637293984649</v>
      </c>
      <c r="J174" s="30"/>
      <c r="K174" s="30"/>
      <c r="L174" s="30"/>
      <c r="M174" s="30"/>
      <c r="N174" s="30">
        <f>SUM(E173:N173)/10</f>
        <v>1215.508911278099</v>
      </c>
      <c r="P174" s="163"/>
      <c r="Q174" s="161"/>
      <c r="R174" s="16" t="s">
        <v>22</v>
      </c>
      <c r="S174" s="30"/>
      <c r="T174" s="30"/>
      <c r="U174" s="30"/>
      <c r="V174" s="30"/>
      <c r="W174" s="30">
        <f>SUM(S173:W173)/5</f>
        <v>1277.637293984649</v>
      </c>
      <c r="X174" s="30"/>
      <c r="Y174" s="30"/>
      <c r="Z174" s="30"/>
      <c r="AA174" s="30"/>
      <c r="AB174" s="30">
        <f>SUM(S173:AB173)/10</f>
        <v>1215.508911278099</v>
      </c>
      <c r="AD174" s="163"/>
      <c r="AE174" s="161"/>
      <c r="AF174" s="16" t="s">
        <v>22</v>
      </c>
      <c r="AG174" s="30"/>
      <c r="AH174" s="30"/>
      <c r="AI174" s="30"/>
      <c r="AJ174" s="30"/>
      <c r="AK174" s="30">
        <f>SUM(AG173:AK173)/5</f>
        <v>1277.637293984649</v>
      </c>
      <c r="AL174" s="30"/>
      <c r="AM174" s="30"/>
      <c r="AN174" s="30"/>
      <c r="AO174" s="30"/>
      <c r="AP174" s="30">
        <f>SUM(AG173:AP173)/10</f>
        <v>1215.508911278099</v>
      </c>
      <c r="AR174" s="163"/>
      <c r="AS174" s="161"/>
      <c r="AT174" s="16" t="s">
        <v>22</v>
      </c>
      <c r="AU174" s="30"/>
      <c r="AV174" s="30"/>
      <c r="AW174" s="30"/>
      <c r="AX174" s="30"/>
      <c r="AY174" s="30">
        <f>SUM(AU173:AY173)/5</f>
        <v>1277.637293984649</v>
      </c>
      <c r="AZ174" s="30"/>
      <c r="BA174" s="30"/>
      <c r="BB174" s="30"/>
      <c r="BC174" s="30"/>
      <c r="BD174" s="30">
        <f>SUM(AU173:BD173)/10</f>
        <v>1215.508911278099</v>
      </c>
      <c r="BF174" s="163"/>
      <c r="BG174" s="161"/>
      <c r="BH174" s="16" t="s">
        <v>22</v>
      </c>
      <c r="BI174" s="30"/>
      <c r="BJ174" s="30"/>
      <c r="BK174" s="30"/>
      <c r="BL174" s="30"/>
      <c r="BM174" s="30">
        <f>SUM(BI173:BM173)/5</f>
        <v>1277.637293984649</v>
      </c>
      <c r="BN174" s="30"/>
      <c r="BO174" s="30"/>
      <c r="BP174" s="30"/>
      <c r="BQ174" s="30"/>
      <c r="BR174" s="30">
        <f>SUM(BI173:BR173)/10</f>
        <v>1215.508911278099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1392.8571428571429</v>
      </c>
      <c r="F175" s="30">
        <f t="shared" ref="F175:N175" si="495">F$113/10*$C173/(2+$E$12)</f>
        <v>2709.1836734693879</v>
      </c>
      <c r="G175" s="30">
        <f t="shared" si="495"/>
        <v>3970.8454810495627</v>
      </c>
      <c r="H175" s="30">
        <f t="shared" si="495"/>
        <v>5193.461057892544</v>
      </c>
      <c r="I175" s="30">
        <f t="shared" si="495"/>
        <v>6388.1864699232447</v>
      </c>
      <c r="J175" s="30">
        <f t="shared" si="495"/>
        <v>7562.9903356594614</v>
      </c>
      <c r="K175" s="30">
        <f t="shared" si="495"/>
        <v>8723.5645254710435</v>
      </c>
      <c r="L175" s="30">
        <f t="shared" si="495"/>
        <v>9873.9746610507445</v>
      </c>
      <c r="M175" s="30">
        <f t="shared" si="495"/>
        <v>11017.124757893391</v>
      </c>
      <c r="N175" s="30">
        <f t="shared" si="495"/>
        <v>12155.089112780994</v>
      </c>
      <c r="P175" s="163"/>
      <c r="Q175" s="161"/>
      <c r="R175" s="16" t="s">
        <v>52</v>
      </c>
      <c r="S175" s="30">
        <f>S$113/10*$C173/(2+$E$12)</f>
        <v>1392.8571428571429</v>
      </c>
      <c r="T175" s="30">
        <f t="shared" ref="T175:AB175" si="496">T$113/10*$C173/(2+$E$12)</f>
        <v>2709.1836734693879</v>
      </c>
      <c r="U175" s="30">
        <f t="shared" si="496"/>
        <v>3970.8454810495627</v>
      </c>
      <c r="V175" s="30">
        <f t="shared" si="496"/>
        <v>5193.461057892544</v>
      </c>
      <c r="W175" s="30">
        <f t="shared" si="496"/>
        <v>6388.1864699232447</v>
      </c>
      <c r="X175" s="30">
        <f t="shared" si="496"/>
        <v>7562.9903356594614</v>
      </c>
      <c r="Y175" s="30">
        <f t="shared" si="496"/>
        <v>8723.5645254710435</v>
      </c>
      <c r="Z175" s="30">
        <f t="shared" si="496"/>
        <v>9873.9746610507445</v>
      </c>
      <c r="AA175" s="30">
        <f t="shared" si="496"/>
        <v>11017.124757893391</v>
      </c>
      <c r="AB175" s="30">
        <f t="shared" si="496"/>
        <v>12155.089112780994</v>
      </c>
      <c r="AD175" s="163"/>
      <c r="AE175" s="161"/>
      <c r="AF175" s="16" t="s">
        <v>52</v>
      </c>
      <c r="AG175" s="30">
        <f>AG$113/10*$C173/(2+$E$12)</f>
        <v>1392.8571428571429</v>
      </c>
      <c r="AH175" s="30">
        <f t="shared" ref="AH175:AP175" si="497">AH$113/10*$C173/(2+$E$12)</f>
        <v>2709.1836734693879</v>
      </c>
      <c r="AI175" s="30">
        <f t="shared" si="497"/>
        <v>3970.8454810495627</v>
      </c>
      <c r="AJ175" s="30">
        <f t="shared" si="497"/>
        <v>5193.461057892544</v>
      </c>
      <c r="AK175" s="30">
        <f t="shared" si="497"/>
        <v>6388.1864699232447</v>
      </c>
      <c r="AL175" s="30">
        <f t="shared" si="497"/>
        <v>7562.9903356594614</v>
      </c>
      <c r="AM175" s="30">
        <f t="shared" si="497"/>
        <v>8723.5645254710435</v>
      </c>
      <c r="AN175" s="30">
        <f t="shared" si="497"/>
        <v>9873.9746610507445</v>
      </c>
      <c r="AO175" s="30">
        <f t="shared" si="497"/>
        <v>11017.124757893391</v>
      </c>
      <c r="AP175" s="30">
        <f t="shared" si="497"/>
        <v>12155.089112780994</v>
      </c>
      <c r="AR175" s="163"/>
      <c r="AS175" s="161"/>
      <c r="AT175" s="16" t="s">
        <v>52</v>
      </c>
      <c r="AU175" s="30">
        <f>AU$113/10*$C173/(2+$E$12)</f>
        <v>1392.8571428571429</v>
      </c>
      <c r="AV175" s="30">
        <f t="shared" ref="AV175:BD175" si="498">AV$113/10*$C173/(2+$E$12)</f>
        <v>2709.1836734693879</v>
      </c>
      <c r="AW175" s="30">
        <f t="shared" si="498"/>
        <v>3970.8454810495627</v>
      </c>
      <c r="AX175" s="30">
        <f t="shared" si="498"/>
        <v>5193.461057892544</v>
      </c>
      <c r="AY175" s="30">
        <f t="shared" si="498"/>
        <v>6388.1864699232447</v>
      </c>
      <c r="AZ175" s="30">
        <f t="shared" si="498"/>
        <v>7562.9903356594614</v>
      </c>
      <c r="BA175" s="30">
        <f t="shared" si="498"/>
        <v>8723.5645254710435</v>
      </c>
      <c r="BB175" s="30">
        <f t="shared" si="498"/>
        <v>9873.9746610507445</v>
      </c>
      <c r="BC175" s="30">
        <f t="shared" si="498"/>
        <v>11017.124757893391</v>
      </c>
      <c r="BD175" s="30">
        <f t="shared" si="498"/>
        <v>12155.089112780994</v>
      </c>
      <c r="BF175" s="163"/>
      <c r="BG175" s="161"/>
      <c r="BH175" s="16" t="s">
        <v>52</v>
      </c>
      <c r="BI175" s="30">
        <f>BI$113/10*$C173/(2+$E$12)</f>
        <v>1392.8571428571429</v>
      </c>
      <c r="BJ175" s="30">
        <f t="shared" ref="BJ175:BR175" si="499">BJ$113/10*$C173/(2+$E$12)</f>
        <v>2709.1836734693879</v>
      </c>
      <c r="BK175" s="30">
        <f t="shared" si="499"/>
        <v>3970.8454810495627</v>
      </c>
      <c r="BL175" s="30">
        <f t="shared" si="499"/>
        <v>5193.461057892544</v>
      </c>
      <c r="BM175" s="30">
        <f t="shared" si="499"/>
        <v>6388.1864699232447</v>
      </c>
      <c r="BN175" s="30">
        <f t="shared" si="499"/>
        <v>7562.9903356594614</v>
      </c>
      <c r="BO175" s="30">
        <f t="shared" si="499"/>
        <v>8723.5645254710435</v>
      </c>
      <c r="BP175" s="30">
        <f t="shared" si="499"/>
        <v>9873.9746610507445</v>
      </c>
      <c r="BQ175" s="30">
        <f t="shared" si="499"/>
        <v>11017.124757893391</v>
      </c>
      <c r="BR175" s="30">
        <f t="shared" si="499"/>
        <v>12155.089112780994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2925</v>
      </c>
      <c r="F176" s="30">
        <f t="shared" ref="F176:N176" si="500">F$112/10*$C176/(2+$E$12)</f>
        <v>2764.2857142857138</v>
      </c>
      <c r="G176" s="30">
        <f t="shared" si="500"/>
        <v>2649.4897959183668</v>
      </c>
      <c r="H176" s="30">
        <f t="shared" si="500"/>
        <v>2567.492711370262</v>
      </c>
      <c r="I176" s="30">
        <f t="shared" si="500"/>
        <v>2508.9233652644725</v>
      </c>
      <c r="J176" s="30">
        <f t="shared" si="500"/>
        <v>2467.0881180460519</v>
      </c>
      <c r="K176" s="30">
        <f t="shared" si="500"/>
        <v>2437.2057986043228</v>
      </c>
      <c r="L176" s="30">
        <f t="shared" si="500"/>
        <v>2415.8612847173731</v>
      </c>
      <c r="M176" s="30">
        <f t="shared" si="500"/>
        <v>2400.6152033695525</v>
      </c>
      <c r="N176" s="30">
        <f t="shared" si="500"/>
        <v>2389.7251452639657</v>
      </c>
      <c r="P176" s="163"/>
      <c r="Q176" s="161">
        <v>2100000</v>
      </c>
      <c r="R176" s="16" t="s">
        <v>19</v>
      </c>
      <c r="S176" s="30">
        <f>S$112/10*$C176/(2+$E$12)</f>
        <v>2925</v>
      </c>
      <c r="T176" s="30">
        <f t="shared" ref="T176:AB176" si="501">T$112/10*$C176/(2+$E$12)</f>
        <v>2764.2857142857138</v>
      </c>
      <c r="U176" s="30">
        <f t="shared" si="501"/>
        <v>2649.4897959183668</v>
      </c>
      <c r="V176" s="30">
        <f t="shared" si="501"/>
        <v>2567.492711370262</v>
      </c>
      <c r="W176" s="30">
        <f t="shared" si="501"/>
        <v>2508.9233652644725</v>
      </c>
      <c r="X176" s="30">
        <f t="shared" si="501"/>
        <v>2467.0881180460519</v>
      </c>
      <c r="Y176" s="30">
        <f t="shared" si="501"/>
        <v>2437.2057986043228</v>
      </c>
      <c r="Z176" s="30">
        <f t="shared" si="501"/>
        <v>2415.8612847173731</v>
      </c>
      <c r="AA176" s="30">
        <f t="shared" si="501"/>
        <v>2400.6152033695525</v>
      </c>
      <c r="AB176" s="30">
        <f t="shared" si="501"/>
        <v>2389.7251452639657</v>
      </c>
      <c r="AD176" s="163"/>
      <c r="AE176" s="161">
        <v>2100000</v>
      </c>
      <c r="AF176" s="16" t="s">
        <v>19</v>
      </c>
      <c r="AG176" s="30">
        <f>AG$112/10*$C176/(2+$E$12)</f>
        <v>2925</v>
      </c>
      <c r="AH176" s="30">
        <f t="shared" ref="AH176:AP176" si="502">AH$112/10*$C176/(2+$E$12)</f>
        <v>2764.2857142857138</v>
      </c>
      <c r="AI176" s="30">
        <f t="shared" si="502"/>
        <v>2649.4897959183668</v>
      </c>
      <c r="AJ176" s="30">
        <f t="shared" si="502"/>
        <v>2567.492711370262</v>
      </c>
      <c r="AK176" s="30">
        <f t="shared" si="502"/>
        <v>2508.9233652644725</v>
      </c>
      <c r="AL176" s="30">
        <f t="shared" si="502"/>
        <v>2467.0881180460519</v>
      </c>
      <c r="AM176" s="30">
        <f t="shared" si="502"/>
        <v>2437.2057986043228</v>
      </c>
      <c r="AN176" s="30">
        <f t="shared" si="502"/>
        <v>2415.8612847173731</v>
      </c>
      <c r="AO176" s="30">
        <f t="shared" si="502"/>
        <v>2400.6152033695525</v>
      </c>
      <c r="AP176" s="30">
        <f t="shared" si="502"/>
        <v>2389.7251452639657</v>
      </c>
      <c r="AR176" s="163"/>
      <c r="AS176" s="161">
        <v>2100000</v>
      </c>
      <c r="AT176" s="16" t="s">
        <v>19</v>
      </c>
      <c r="AU176" s="30">
        <f>AU$112/10*$C176/(2+$E$12)</f>
        <v>2925</v>
      </c>
      <c r="AV176" s="30">
        <f t="shared" ref="AV176:BD176" si="503">AV$112/10*$C176/(2+$E$12)</f>
        <v>2764.2857142857138</v>
      </c>
      <c r="AW176" s="30">
        <f t="shared" si="503"/>
        <v>2649.4897959183668</v>
      </c>
      <c r="AX176" s="30">
        <f t="shared" si="503"/>
        <v>2567.492711370262</v>
      </c>
      <c r="AY176" s="30">
        <f t="shared" si="503"/>
        <v>2508.9233652644725</v>
      </c>
      <c r="AZ176" s="30">
        <f t="shared" si="503"/>
        <v>2467.0881180460519</v>
      </c>
      <c r="BA176" s="30">
        <f t="shared" si="503"/>
        <v>2437.2057986043228</v>
      </c>
      <c r="BB176" s="30">
        <f t="shared" si="503"/>
        <v>2415.8612847173731</v>
      </c>
      <c r="BC176" s="30">
        <f t="shared" si="503"/>
        <v>2400.6152033695525</v>
      </c>
      <c r="BD176" s="30">
        <f t="shared" si="503"/>
        <v>2389.7251452639657</v>
      </c>
      <c r="BF176" s="163"/>
      <c r="BG176" s="161">
        <v>2100000</v>
      </c>
      <c r="BH176" s="16" t="s">
        <v>19</v>
      </c>
      <c r="BI176" s="30">
        <f>BI$112/10*$C176/(2+$E$12)</f>
        <v>2925</v>
      </c>
      <c r="BJ176" s="30">
        <f t="shared" ref="BJ176:BR176" si="504">BJ$112/10*$C176/(2+$E$12)</f>
        <v>2764.2857142857138</v>
      </c>
      <c r="BK176" s="30">
        <f t="shared" si="504"/>
        <v>2649.4897959183668</v>
      </c>
      <c r="BL176" s="30">
        <f t="shared" si="504"/>
        <v>2567.492711370262</v>
      </c>
      <c r="BM176" s="30">
        <f t="shared" si="504"/>
        <v>2508.9233652644725</v>
      </c>
      <c r="BN176" s="30">
        <f t="shared" si="504"/>
        <v>2467.0881180460519</v>
      </c>
      <c r="BO176" s="30">
        <f t="shared" si="504"/>
        <v>2437.2057986043228</v>
      </c>
      <c r="BP176" s="30">
        <f t="shared" si="504"/>
        <v>2415.8612847173731</v>
      </c>
      <c r="BQ176" s="30">
        <f t="shared" si="504"/>
        <v>2400.6152033695525</v>
      </c>
      <c r="BR176" s="30">
        <f t="shared" si="504"/>
        <v>2389.7251452639657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2683.0383173677628</v>
      </c>
      <c r="J177" s="30"/>
      <c r="K177" s="30"/>
      <c r="L177" s="30"/>
      <c r="M177" s="30"/>
      <c r="N177" s="30">
        <f>SUM(E176:N176)/10</f>
        <v>2552.5687136840079</v>
      </c>
      <c r="P177" s="163"/>
      <c r="Q177" s="161"/>
      <c r="R177" s="16" t="s">
        <v>22</v>
      </c>
      <c r="S177" s="30"/>
      <c r="T177" s="30"/>
      <c r="U177" s="30"/>
      <c r="V177" s="30"/>
      <c r="W177" s="30">
        <f>SUM(S176:W176)/5</f>
        <v>2683.0383173677628</v>
      </c>
      <c r="X177" s="30"/>
      <c r="Y177" s="30"/>
      <c r="Z177" s="30"/>
      <c r="AA177" s="30"/>
      <c r="AB177" s="30">
        <f>SUM(S176:AB176)/10</f>
        <v>2552.5687136840079</v>
      </c>
      <c r="AD177" s="163"/>
      <c r="AE177" s="161"/>
      <c r="AF177" s="16" t="s">
        <v>22</v>
      </c>
      <c r="AG177" s="30"/>
      <c r="AH177" s="30"/>
      <c r="AI177" s="30"/>
      <c r="AJ177" s="30"/>
      <c r="AK177" s="30">
        <f>SUM(AG176:AK176)/5</f>
        <v>2683.0383173677628</v>
      </c>
      <c r="AL177" s="30"/>
      <c r="AM177" s="30"/>
      <c r="AN177" s="30"/>
      <c r="AO177" s="30"/>
      <c r="AP177" s="30">
        <f>SUM(AG176:AP176)/10</f>
        <v>2552.5687136840079</v>
      </c>
      <c r="AR177" s="163"/>
      <c r="AS177" s="161"/>
      <c r="AT177" s="16" t="s">
        <v>22</v>
      </c>
      <c r="AU177" s="30"/>
      <c r="AV177" s="30"/>
      <c r="AW177" s="30"/>
      <c r="AX177" s="30"/>
      <c r="AY177" s="30">
        <f>SUM(AU176:AY176)/5</f>
        <v>2683.0383173677628</v>
      </c>
      <c r="AZ177" s="30"/>
      <c r="BA177" s="30"/>
      <c r="BB177" s="30"/>
      <c r="BC177" s="30"/>
      <c r="BD177" s="30">
        <f>SUM(AU176:BD176)/10</f>
        <v>2552.5687136840079</v>
      </c>
      <c r="BF177" s="163"/>
      <c r="BG177" s="161"/>
      <c r="BH177" s="16" t="s">
        <v>22</v>
      </c>
      <c r="BI177" s="30"/>
      <c r="BJ177" s="30"/>
      <c r="BK177" s="30"/>
      <c r="BL177" s="30"/>
      <c r="BM177" s="30">
        <f>SUM(BI176:BM176)/5</f>
        <v>2683.0383173677628</v>
      </c>
      <c r="BN177" s="30"/>
      <c r="BO177" s="30"/>
      <c r="BP177" s="30"/>
      <c r="BQ177" s="30"/>
      <c r="BR177" s="30">
        <f>SUM(BI176:BR176)/10</f>
        <v>2552.5687136840079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2925</v>
      </c>
      <c r="F178" s="30">
        <f t="shared" ref="F178:N178" si="505">F$113/10*$C176/(2+$E$12)</f>
        <v>5689.2857142857147</v>
      </c>
      <c r="G178" s="30">
        <f t="shared" si="505"/>
        <v>8338.775510204081</v>
      </c>
      <c r="H178" s="30">
        <f t="shared" si="505"/>
        <v>10906.268221574343</v>
      </c>
      <c r="I178" s="30">
        <f t="shared" si="505"/>
        <v>13415.191586838815</v>
      </c>
      <c r="J178" s="30">
        <f t="shared" si="505"/>
        <v>15882.27970488487</v>
      </c>
      <c r="K178" s="30">
        <f t="shared" si="505"/>
        <v>18319.485503489192</v>
      </c>
      <c r="L178" s="30">
        <f t="shared" si="505"/>
        <v>20735.346788206563</v>
      </c>
      <c r="M178" s="30">
        <f t="shared" si="505"/>
        <v>23135.961991576118</v>
      </c>
      <c r="N178" s="30">
        <f t="shared" si="505"/>
        <v>25525.687136840086</v>
      </c>
      <c r="P178" s="163"/>
      <c r="Q178" s="161"/>
      <c r="R178" s="16" t="s">
        <v>52</v>
      </c>
      <c r="S178" s="30">
        <f>S$113/10*$C176/(2+$E$12)</f>
        <v>2925</v>
      </c>
      <c r="T178" s="30">
        <f t="shared" ref="T178:AB178" si="506">T$113/10*$C176/(2+$E$12)</f>
        <v>5689.2857142857147</v>
      </c>
      <c r="U178" s="30">
        <f t="shared" si="506"/>
        <v>8338.775510204081</v>
      </c>
      <c r="V178" s="30">
        <f t="shared" si="506"/>
        <v>10906.268221574343</v>
      </c>
      <c r="W178" s="30">
        <f t="shared" si="506"/>
        <v>13415.191586838815</v>
      </c>
      <c r="X178" s="30">
        <f t="shared" si="506"/>
        <v>15882.27970488487</v>
      </c>
      <c r="Y178" s="30">
        <f t="shared" si="506"/>
        <v>18319.485503489192</v>
      </c>
      <c r="Z178" s="30">
        <f t="shared" si="506"/>
        <v>20735.346788206563</v>
      </c>
      <c r="AA178" s="30">
        <f t="shared" si="506"/>
        <v>23135.961991576118</v>
      </c>
      <c r="AB178" s="30">
        <f t="shared" si="506"/>
        <v>25525.687136840086</v>
      </c>
      <c r="AD178" s="163"/>
      <c r="AE178" s="161"/>
      <c r="AF178" s="16" t="s">
        <v>52</v>
      </c>
      <c r="AG178" s="30">
        <f>AG$113/10*$C176/(2+$E$12)</f>
        <v>2925</v>
      </c>
      <c r="AH178" s="30">
        <f t="shared" ref="AH178:AP178" si="507">AH$113/10*$C176/(2+$E$12)</f>
        <v>5689.2857142857147</v>
      </c>
      <c r="AI178" s="30">
        <f t="shared" si="507"/>
        <v>8338.775510204081</v>
      </c>
      <c r="AJ178" s="30">
        <f t="shared" si="507"/>
        <v>10906.268221574343</v>
      </c>
      <c r="AK178" s="30">
        <f t="shared" si="507"/>
        <v>13415.191586838815</v>
      </c>
      <c r="AL178" s="30">
        <f t="shared" si="507"/>
        <v>15882.27970488487</v>
      </c>
      <c r="AM178" s="30">
        <f t="shared" si="507"/>
        <v>18319.485503489192</v>
      </c>
      <c r="AN178" s="30">
        <f t="shared" si="507"/>
        <v>20735.346788206563</v>
      </c>
      <c r="AO178" s="30">
        <f t="shared" si="507"/>
        <v>23135.961991576118</v>
      </c>
      <c r="AP178" s="30">
        <f t="shared" si="507"/>
        <v>25525.687136840086</v>
      </c>
      <c r="AR178" s="163"/>
      <c r="AS178" s="161"/>
      <c r="AT178" s="16" t="s">
        <v>52</v>
      </c>
      <c r="AU178" s="30">
        <f>AU$113/10*$C176/(2+$E$12)</f>
        <v>2925</v>
      </c>
      <c r="AV178" s="30">
        <f t="shared" ref="AV178:BD178" si="508">AV$113/10*$C176/(2+$E$12)</f>
        <v>5689.2857142857147</v>
      </c>
      <c r="AW178" s="30">
        <f t="shared" si="508"/>
        <v>8338.775510204081</v>
      </c>
      <c r="AX178" s="30">
        <f t="shared" si="508"/>
        <v>10906.268221574343</v>
      </c>
      <c r="AY178" s="30">
        <f t="shared" si="508"/>
        <v>13415.191586838815</v>
      </c>
      <c r="AZ178" s="30">
        <f t="shared" si="508"/>
        <v>15882.27970488487</v>
      </c>
      <c r="BA178" s="30">
        <f t="shared" si="508"/>
        <v>18319.485503489192</v>
      </c>
      <c r="BB178" s="30">
        <f t="shared" si="508"/>
        <v>20735.346788206563</v>
      </c>
      <c r="BC178" s="30">
        <f t="shared" si="508"/>
        <v>23135.961991576118</v>
      </c>
      <c r="BD178" s="30">
        <f t="shared" si="508"/>
        <v>25525.687136840086</v>
      </c>
      <c r="BF178" s="163"/>
      <c r="BG178" s="161"/>
      <c r="BH178" s="16" t="s">
        <v>52</v>
      </c>
      <c r="BI178" s="30">
        <f>BI$113/10*$C176/(2+$E$12)</f>
        <v>2925</v>
      </c>
      <c r="BJ178" s="30">
        <f t="shared" ref="BJ178:BR178" si="509">BJ$113/10*$C176/(2+$E$12)</f>
        <v>5689.2857142857147</v>
      </c>
      <c r="BK178" s="30">
        <f t="shared" si="509"/>
        <v>8338.775510204081</v>
      </c>
      <c r="BL178" s="30">
        <f t="shared" si="509"/>
        <v>10906.268221574343</v>
      </c>
      <c r="BM178" s="30">
        <f t="shared" si="509"/>
        <v>13415.191586838815</v>
      </c>
      <c r="BN178" s="30">
        <f t="shared" si="509"/>
        <v>15882.27970488487</v>
      </c>
      <c r="BO178" s="30">
        <f t="shared" si="509"/>
        <v>18319.485503489192</v>
      </c>
      <c r="BP178" s="30">
        <f t="shared" si="509"/>
        <v>20735.346788206563</v>
      </c>
      <c r="BQ178" s="30">
        <f t="shared" si="509"/>
        <v>23135.961991576118</v>
      </c>
      <c r="BR178" s="30">
        <f t="shared" si="509"/>
        <v>25525.687136840086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535.71428571428567</v>
      </c>
      <c r="F179" s="28">
        <f t="shared" ref="F179:N179" si="510">F$127/10*$C179/(2+$E$12)</f>
        <v>382.65306122448982</v>
      </c>
      <c r="G179" s="28">
        <f t="shared" si="510"/>
        <v>273.32361516034985</v>
      </c>
      <c r="H179" s="28">
        <f t="shared" si="510"/>
        <v>195.23115368596419</v>
      </c>
      <c r="I179" s="28">
        <f t="shared" si="510"/>
        <v>139.45082406140298</v>
      </c>
      <c r="J179" s="28">
        <f t="shared" si="510"/>
        <v>99.607731472430714</v>
      </c>
      <c r="K179" s="28">
        <f t="shared" si="510"/>
        <v>71.148379623164786</v>
      </c>
      <c r="L179" s="28">
        <f t="shared" si="510"/>
        <v>50.820271159403418</v>
      </c>
      <c r="M179" s="28">
        <f t="shared" si="510"/>
        <v>36.300193685288157</v>
      </c>
      <c r="N179" s="28">
        <f t="shared" si="510"/>
        <v>25.928709775205824</v>
      </c>
      <c r="P179" s="163" t="s">
        <v>71</v>
      </c>
      <c r="Q179" s="162">
        <v>20000</v>
      </c>
      <c r="R179" s="58" t="s">
        <v>19</v>
      </c>
      <c r="S179" s="28">
        <f>S$127/10*$C179/(2+$E$12)</f>
        <v>535.71428571428567</v>
      </c>
      <c r="T179" s="28">
        <f t="shared" ref="T179:AB179" si="511">T$127/10*$C179/(2+$E$12)</f>
        <v>382.65306122448982</v>
      </c>
      <c r="U179" s="28">
        <f t="shared" si="511"/>
        <v>273.32361516034985</v>
      </c>
      <c r="V179" s="28">
        <f t="shared" si="511"/>
        <v>195.23115368596419</v>
      </c>
      <c r="W179" s="28">
        <f t="shared" si="511"/>
        <v>139.45082406140298</v>
      </c>
      <c r="X179" s="28">
        <f t="shared" si="511"/>
        <v>99.607731472430714</v>
      </c>
      <c r="Y179" s="28">
        <f t="shared" si="511"/>
        <v>71.148379623164786</v>
      </c>
      <c r="Z179" s="28">
        <f t="shared" si="511"/>
        <v>50.820271159403418</v>
      </c>
      <c r="AA179" s="28">
        <f t="shared" si="511"/>
        <v>36.300193685288157</v>
      </c>
      <c r="AB179" s="28">
        <f t="shared" si="511"/>
        <v>25.928709775205824</v>
      </c>
      <c r="AD179" s="163" t="s">
        <v>71</v>
      </c>
      <c r="AE179" s="162">
        <v>20000</v>
      </c>
      <c r="AF179" s="58" t="s">
        <v>19</v>
      </c>
      <c r="AG179" s="28">
        <f>AG$127/10*$C179/(2+$E$12)</f>
        <v>535.71428571428567</v>
      </c>
      <c r="AH179" s="28">
        <f t="shared" ref="AH179:AP179" si="512">AH$127/10*$C179/(2+$E$12)</f>
        <v>382.65306122448982</v>
      </c>
      <c r="AI179" s="28">
        <f t="shared" si="512"/>
        <v>273.32361516034985</v>
      </c>
      <c r="AJ179" s="28">
        <f t="shared" si="512"/>
        <v>195.23115368596419</v>
      </c>
      <c r="AK179" s="28">
        <f t="shared" si="512"/>
        <v>139.45082406140298</v>
      </c>
      <c r="AL179" s="28">
        <f t="shared" si="512"/>
        <v>99.607731472430714</v>
      </c>
      <c r="AM179" s="28">
        <f t="shared" si="512"/>
        <v>71.148379623164786</v>
      </c>
      <c r="AN179" s="28">
        <f t="shared" si="512"/>
        <v>50.820271159403418</v>
      </c>
      <c r="AO179" s="28">
        <f t="shared" si="512"/>
        <v>36.300193685288157</v>
      </c>
      <c r="AP179" s="28">
        <f t="shared" si="512"/>
        <v>25.928709775205824</v>
      </c>
      <c r="AR179" s="163" t="s">
        <v>71</v>
      </c>
      <c r="AS179" s="162">
        <v>20000</v>
      </c>
      <c r="AT179" s="58" t="s">
        <v>19</v>
      </c>
      <c r="AU179" s="28">
        <f>AU$127/10*$C179/(2+$E$12)</f>
        <v>535.71428571428567</v>
      </c>
      <c r="AV179" s="28">
        <f t="shared" ref="AV179:BD179" si="513">AV$127/10*$C179/(2+$E$12)</f>
        <v>382.65306122448982</v>
      </c>
      <c r="AW179" s="28">
        <f t="shared" si="513"/>
        <v>273.32361516034985</v>
      </c>
      <c r="AX179" s="28">
        <f t="shared" si="513"/>
        <v>195.23115368596419</v>
      </c>
      <c r="AY179" s="28">
        <f t="shared" si="513"/>
        <v>139.45082406140298</v>
      </c>
      <c r="AZ179" s="28">
        <f t="shared" si="513"/>
        <v>99.607731472430714</v>
      </c>
      <c r="BA179" s="28">
        <f t="shared" si="513"/>
        <v>71.148379623164786</v>
      </c>
      <c r="BB179" s="28">
        <f t="shared" si="513"/>
        <v>50.820271159403418</v>
      </c>
      <c r="BC179" s="28">
        <f t="shared" si="513"/>
        <v>36.300193685288157</v>
      </c>
      <c r="BD179" s="28">
        <f t="shared" si="513"/>
        <v>25.928709775205824</v>
      </c>
      <c r="BF179" s="163" t="s">
        <v>71</v>
      </c>
      <c r="BG179" s="162">
        <v>20000</v>
      </c>
      <c r="BH179" s="58" t="s">
        <v>19</v>
      </c>
      <c r="BI179" s="28">
        <f>BI$127/10*$C179/(2+$E$12)</f>
        <v>535.71428571428567</v>
      </c>
      <c r="BJ179" s="28">
        <f t="shared" ref="BJ179:BR179" si="514">BJ$127/10*$C179/(2+$E$12)</f>
        <v>382.65306122448982</v>
      </c>
      <c r="BK179" s="28">
        <f t="shared" si="514"/>
        <v>273.32361516034985</v>
      </c>
      <c r="BL179" s="28">
        <f t="shared" si="514"/>
        <v>195.23115368596419</v>
      </c>
      <c r="BM179" s="28">
        <f t="shared" si="514"/>
        <v>139.45082406140298</v>
      </c>
      <c r="BN179" s="28">
        <f t="shared" si="514"/>
        <v>99.607731472430714</v>
      </c>
      <c r="BO179" s="28">
        <f t="shared" si="514"/>
        <v>71.148379623164786</v>
      </c>
      <c r="BP179" s="28">
        <f t="shared" si="514"/>
        <v>50.820271159403418</v>
      </c>
      <c r="BQ179" s="28">
        <f t="shared" si="514"/>
        <v>36.300193685288157</v>
      </c>
      <c r="BR179" s="28">
        <f t="shared" si="514"/>
        <v>25.928709775205824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305.27458796929852</v>
      </c>
      <c r="J180" s="28"/>
      <c r="K180" s="28"/>
      <c r="L180" s="28"/>
      <c r="M180" s="28"/>
      <c r="N180" s="28">
        <f>SUM(E179:N179)/10</f>
        <v>181.01782255619852</v>
      </c>
      <c r="P180" s="163"/>
      <c r="Q180" s="162"/>
      <c r="R180" s="20" t="s">
        <v>22</v>
      </c>
      <c r="S180" s="28"/>
      <c r="T180" s="28"/>
      <c r="U180" s="28"/>
      <c r="V180" s="28"/>
      <c r="W180" s="28">
        <f>SUM(S179:W179)/5</f>
        <v>305.27458796929852</v>
      </c>
      <c r="X180" s="28"/>
      <c r="Y180" s="28"/>
      <c r="Z180" s="28"/>
      <c r="AA180" s="28"/>
      <c r="AB180" s="28">
        <f>SUM(S179:AB179)/10</f>
        <v>181.01782255619852</v>
      </c>
      <c r="AD180" s="163"/>
      <c r="AE180" s="162"/>
      <c r="AF180" s="20" t="s">
        <v>22</v>
      </c>
      <c r="AG180" s="28"/>
      <c r="AH180" s="28"/>
      <c r="AI180" s="28"/>
      <c r="AJ180" s="28"/>
      <c r="AK180" s="28">
        <f>SUM(AG179:AK179)/5</f>
        <v>305.27458796929852</v>
      </c>
      <c r="AL180" s="28"/>
      <c r="AM180" s="28"/>
      <c r="AN180" s="28"/>
      <c r="AO180" s="28"/>
      <c r="AP180" s="28">
        <f>SUM(AG179:AP179)/10</f>
        <v>181.01782255619852</v>
      </c>
      <c r="AR180" s="163"/>
      <c r="AS180" s="162"/>
      <c r="AT180" s="20" t="s">
        <v>22</v>
      </c>
      <c r="AU180" s="28"/>
      <c r="AV180" s="28"/>
      <c r="AW180" s="28"/>
      <c r="AX180" s="28"/>
      <c r="AY180" s="28">
        <f>SUM(AU179:AY179)/5</f>
        <v>305.27458796929852</v>
      </c>
      <c r="AZ180" s="28"/>
      <c r="BA180" s="28"/>
      <c r="BB180" s="28"/>
      <c r="BC180" s="28"/>
      <c r="BD180" s="28">
        <f>SUM(AU179:BD179)/10</f>
        <v>181.01782255619852</v>
      </c>
      <c r="BF180" s="163"/>
      <c r="BG180" s="162"/>
      <c r="BH180" s="20" t="s">
        <v>22</v>
      </c>
      <c r="BI180" s="28"/>
      <c r="BJ180" s="28"/>
      <c r="BK180" s="28"/>
      <c r="BL180" s="28"/>
      <c r="BM180" s="28">
        <f>SUM(BI179:BM179)/5</f>
        <v>305.27458796929852</v>
      </c>
      <c r="BN180" s="28"/>
      <c r="BO180" s="28"/>
      <c r="BP180" s="28"/>
      <c r="BQ180" s="28"/>
      <c r="BR180" s="28">
        <f>SUM(BI179:BR179)/10</f>
        <v>181.01782255619852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535.71428571428567</v>
      </c>
      <c r="F181" s="28">
        <f t="shared" ref="F181:N181" si="515">F$128/10*$C179/(2+$E$12)</f>
        <v>918.36734693877543</v>
      </c>
      <c r="G181" s="28">
        <f t="shared" si="515"/>
        <v>1191.6909620991253</v>
      </c>
      <c r="H181" s="28">
        <f t="shared" si="515"/>
        <v>1386.92211578509</v>
      </c>
      <c r="I181" s="28">
        <f t="shared" si="515"/>
        <v>1526.3729398464925</v>
      </c>
      <c r="J181" s="28">
        <f t="shared" si="515"/>
        <v>1625.9806713189232</v>
      </c>
      <c r="K181" s="28">
        <f t="shared" si="515"/>
        <v>1697.1290509420871</v>
      </c>
      <c r="L181" s="28">
        <f t="shared" si="515"/>
        <v>1747.9493221014886</v>
      </c>
      <c r="M181" s="28">
        <f t="shared" si="515"/>
        <v>1784.2495157867825</v>
      </c>
      <c r="N181" s="28">
        <f t="shared" si="515"/>
        <v>1810.1782255619903</v>
      </c>
      <c r="P181" s="163"/>
      <c r="Q181" s="162"/>
      <c r="R181" s="20" t="s">
        <v>52</v>
      </c>
      <c r="S181" s="28">
        <f>S$128/10*$C179/(2+$E$12)</f>
        <v>535.71428571428567</v>
      </c>
      <c r="T181" s="28">
        <f t="shared" ref="T181:AB181" si="516">T$128/10*$C179/(2+$E$12)</f>
        <v>918.36734693877543</v>
      </c>
      <c r="U181" s="28">
        <f t="shared" si="516"/>
        <v>1191.6909620991253</v>
      </c>
      <c r="V181" s="28">
        <f t="shared" si="516"/>
        <v>1386.92211578509</v>
      </c>
      <c r="W181" s="28">
        <f t="shared" si="516"/>
        <v>1526.3729398464925</v>
      </c>
      <c r="X181" s="28">
        <f t="shared" si="516"/>
        <v>1625.9806713189232</v>
      </c>
      <c r="Y181" s="28">
        <f t="shared" si="516"/>
        <v>1697.1290509420871</v>
      </c>
      <c r="Z181" s="28">
        <f t="shared" si="516"/>
        <v>1747.9493221014886</v>
      </c>
      <c r="AA181" s="28">
        <f t="shared" si="516"/>
        <v>1784.2495157867825</v>
      </c>
      <c r="AB181" s="28">
        <f t="shared" si="516"/>
        <v>1810.1782255619903</v>
      </c>
      <c r="AD181" s="163"/>
      <c r="AE181" s="162"/>
      <c r="AF181" s="20" t="s">
        <v>52</v>
      </c>
      <c r="AG181" s="28">
        <f>AG$128/10*$C179/(2+$E$12)</f>
        <v>535.71428571428567</v>
      </c>
      <c r="AH181" s="28">
        <f t="shared" ref="AH181:AP181" si="517">AH$128/10*$C179/(2+$E$12)</f>
        <v>918.36734693877543</v>
      </c>
      <c r="AI181" s="28">
        <f t="shared" si="517"/>
        <v>1191.6909620991253</v>
      </c>
      <c r="AJ181" s="28">
        <f t="shared" si="517"/>
        <v>1386.92211578509</v>
      </c>
      <c r="AK181" s="28">
        <f t="shared" si="517"/>
        <v>1526.3729398464925</v>
      </c>
      <c r="AL181" s="28">
        <f t="shared" si="517"/>
        <v>1625.9806713189232</v>
      </c>
      <c r="AM181" s="28">
        <f t="shared" si="517"/>
        <v>1697.1290509420871</v>
      </c>
      <c r="AN181" s="28">
        <f t="shared" si="517"/>
        <v>1747.9493221014886</v>
      </c>
      <c r="AO181" s="28">
        <f t="shared" si="517"/>
        <v>1784.2495157867825</v>
      </c>
      <c r="AP181" s="28">
        <f t="shared" si="517"/>
        <v>1810.1782255619903</v>
      </c>
      <c r="AR181" s="163"/>
      <c r="AS181" s="162"/>
      <c r="AT181" s="20" t="s">
        <v>52</v>
      </c>
      <c r="AU181" s="28">
        <f>AU$128/10*$C179/(2+$E$12)</f>
        <v>535.71428571428567</v>
      </c>
      <c r="AV181" s="28">
        <f t="shared" ref="AV181:BD181" si="518">AV$128/10*$C179/(2+$E$12)</f>
        <v>918.36734693877543</v>
      </c>
      <c r="AW181" s="28">
        <f t="shared" si="518"/>
        <v>1191.6909620991253</v>
      </c>
      <c r="AX181" s="28">
        <f t="shared" si="518"/>
        <v>1386.92211578509</v>
      </c>
      <c r="AY181" s="28">
        <f t="shared" si="518"/>
        <v>1526.3729398464925</v>
      </c>
      <c r="AZ181" s="28">
        <f t="shared" si="518"/>
        <v>1625.9806713189232</v>
      </c>
      <c r="BA181" s="28">
        <f t="shared" si="518"/>
        <v>1697.1290509420871</v>
      </c>
      <c r="BB181" s="28">
        <f t="shared" si="518"/>
        <v>1747.9493221014886</v>
      </c>
      <c r="BC181" s="28">
        <f t="shared" si="518"/>
        <v>1784.2495157867825</v>
      </c>
      <c r="BD181" s="28">
        <f t="shared" si="518"/>
        <v>1810.1782255619903</v>
      </c>
      <c r="BF181" s="163"/>
      <c r="BG181" s="162"/>
      <c r="BH181" s="20" t="s">
        <v>52</v>
      </c>
      <c r="BI181" s="28">
        <f>BI$128/10*$C179/(2+$E$12)</f>
        <v>535.71428571428567</v>
      </c>
      <c r="BJ181" s="28">
        <f t="shared" ref="BJ181:BR181" si="519">BJ$128/10*$C179/(2+$E$12)</f>
        <v>918.36734693877543</v>
      </c>
      <c r="BK181" s="28">
        <f t="shared" si="519"/>
        <v>1191.6909620991253</v>
      </c>
      <c r="BL181" s="28">
        <f t="shared" si="519"/>
        <v>1386.92211578509</v>
      </c>
      <c r="BM181" s="28">
        <f t="shared" si="519"/>
        <v>1526.3729398464925</v>
      </c>
      <c r="BN181" s="28">
        <f t="shared" si="519"/>
        <v>1625.9806713189232</v>
      </c>
      <c r="BO181" s="28">
        <f t="shared" si="519"/>
        <v>1697.1290509420871</v>
      </c>
      <c r="BP181" s="28">
        <f t="shared" si="519"/>
        <v>1747.9493221014886</v>
      </c>
      <c r="BQ181" s="28">
        <f t="shared" si="519"/>
        <v>1784.2495157867825</v>
      </c>
      <c r="BR181" s="28">
        <f t="shared" si="519"/>
        <v>1810.1782255619903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10714.285714285714</v>
      </c>
      <c r="F182" s="28">
        <f t="shared" ref="F182:N182" si="520">F$127/10*$C182/(2+$E$12)</f>
        <v>7653.0612244897957</v>
      </c>
      <c r="G182" s="28">
        <f t="shared" si="520"/>
        <v>5466.4723032069969</v>
      </c>
      <c r="H182" s="28">
        <f t="shared" si="520"/>
        <v>3904.6230737192836</v>
      </c>
      <c r="I182" s="28">
        <f t="shared" si="520"/>
        <v>2789.01648122806</v>
      </c>
      <c r="J182" s="28">
        <f t="shared" si="520"/>
        <v>1992.1546294486143</v>
      </c>
      <c r="K182" s="28">
        <f t="shared" si="520"/>
        <v>1422.9675924632957</v>
      </c>
      <c r="L182" s="28">
        <f t="shared" si="520"/>
        <v>1016.4054231880683</v>
      </c>
      <c r="M182" s="28">
        <f t="shared" si="520"/>
        <v>726.00387370576311</v>
      </c>
      <c r="N182" s="28">
        <f t="shared" si="520"/>
        <v>518.57419550411646</v>
      </c>
      <c r="P182" s="163"/>
      <c r="Q182" s="162">
        <v>400000</v>
      </c>
      <c r="R182" s="58" t="s">
        <v>19</v>
      </c>
      <c r="S182" s="28">
        <f>S$127/10*$C182/(2+$E$12)</f>
        <v>10714.285714285714</v>
      </c>
      <c r="T182" s="28">
        <f t="shared" ref="T182:AB182" si="521">T$127/10*$C182/(2+$E$12)</f>
        <v>7653.0612244897957</v>
      </c>
      <c r="U182" s="28">
        <f t="shared" si="521"/>
        <v>5466.4723032069969</v>
      </c>
      <c r="V182" s="28">
        <f t="shared" si="521"/>
        <v>3904.6230737192836</v>
      </c>
      <c r="W182" s="28">
        <f t="shared" si="521"/>
        <v>2789.01648122806</v>
      </c>
      <c r="X182" s="28">
        <f t="shared" si="521"/>
        <v>1992.1546294486143</v>
      </c>
      <c r="Y182" s="28">
        <f t="shared" si="521"/>
        <v>1422.9675924632957</v>
      </c>
      <c r="Z182" s="28">
        <f t="shared" si="521"/>
        <v>1016.4054231880683</v>
      </c>
      <c r="AA182" s="28">
        <f t="shared" si="521"/>
        <v>726.00387370576311</v>
      </c>
      <c r="AB182" s="28">
        <f t="shared" si="521"/>
        <v>518.57419550411646</v>
      </c>
      <c r="AD182" s="163"/>
      <c r="AE182" s="162">
        <v>400000</v>
      </c>
      <c r="AF182" s="58" t="s">
        <v>19</v>
      </c>
      <c r="AG182" s="28">
        <f>AG$127/10*$C182/(2+$E$12)</f>
        <v>10714.285714285714</v>
      </c>
      <c r="AH182" s="28">
        <f t="shared" ref="AH182:AP182" si="522">AH$127/10*$C182/(2+$E$12)</f>
        <v>7653.0612244897957</v>
      </c>
      <c r="AI182" s="28">
        <f t="shared" si="522"/>
        <v>5466.4723032069969</v>
      </c>
      <c r="AJ182" s="28">
        <f t="shared" si="522"/>
        <v>3904.6230737192836</v>
      </c>
      <c r="AK182" s="28">
        <f t="shared" si="522"/>
        <v>2789.01648122806</v>
      </c>
      <c r="AL182" s="28">
        <f t="shared" si="522"/>
        <v>1992.1546294486143</v>
      </c>
      <c r="AM182" s="28">
        <f t="shared" si="522"/>
        <v>1422.9675924632957</v>
      </c>
      <c r="AN182" s="28">
        <f t="shared" si="522"/>
        <v>1016.4054231880683</v>
      </c>
      <c r="AO182" s="28">
        <f t="shared" si="522"/>
        <v>726.00387370576311</v>
      </c>
      <c r="AP182" s="28">
        <f t="shared" si="522"/>
        <v>518.57419550411646</v>
      </c>
      <c r="AR182" s="163"/>
      <c r="AS182" s="162">
        <v>400000</v>
      </c>
      <c r="AT182" s="58" t="s">
        <v>19</v>
      </c>
      <c r="AU182" s="28">
        <f>AU$127/10*$C182/(2+$E$12)</f>
        <v>10714.285714285714</v>
      </c>
      <c r="AV182" s="28">
        <f t="shared" ref="AV182:BD182" si="523">AV$127/10*$C182/(2+$E$12)</f>
        <v>7653.0612244897957</v>
      </c>
      <c r="AW182" s="28">
        <f t="shared" si="523"/>
        <v>5466.4723032069969</v>
      </c>
      <c r="AX182" s="28">
        <f t="shared" si="523"/>
        <v>3904.6230737192836</v>
      </c>
      <c r="AY182" s="28">
        <f t="shared" si="523"/>
        <v>2789.01648122806</v>
      </c>
      <c r="AZ182" s="28">
        <f t="shared" si="523"/>
        <v>1992.1546294486143</v>
      </c>
      <c r="BA182" s="28">
        <f t="shared" si="523"/>
        <v>1422.9675924632957</v>
      </c>
      <c r="BB182" s="28">
        <f t="shared" si="523"/>
        <v>1016.4054231880683</v>
      </c>
      <c r="BC182" s="28">
        <f t="shared" si="523"/>
        <v>726.00387370576311</v>
      </c>
      <c r="BD182" s="28">
        <f t="shared" si="523"/>
        <v>518.57419550411646</v>
      </c>
      <c r="BF182" s="163"/>
      <c r="BG182" s="162">
        <v>400000</v>
      </c>
      <c r="BH182" s="58" t="s">
        <v>19</v>
      </c>
      <c r="BI182" s="28">
        <f>BI$127/10*$C182/(2+$E$12)</f>
        <v>10714.285714285714</v>
      </c>
      <c r="BJ182" s="28">
        <f t="shared" ref="BJ182:BR182" si="524">BJ$127/10*$C182/(2+$E$12)</f>
        <v>7653.0612244897957</v>
      </c>
      <c r="BK182" s="28">
        <f t="shared" si="524"/>
        <v>5466.4723032069969</v>
      </c>
      <c r="BL182" s="28">
        <f t="shared" si="524"/>
        <v>3904.6230737192836</v>
      </c>
      <c r="BM182" s="28">
        <f t="shared" si="524"/>
        <v>2789.01648122806</v>
      </c>
      <c r="BN182" s="28">
        <f t="shared" si="524"/>
        <v>1992.1546294486143</v>
      </c>
      <c r="BO182" s="28">
        <f t="shared" si="524"/>
        <v>1422.9675924632957</v>
      </c>
      <c r="BP182" s="28">
        <f t="shared" si="524"/>
        <v>1016.4054231880683</v>
      </c>
      <c r="BQ182" s="28">
        <f t="shared" si="524"/>
        <v>726.00387370576311</v>
      </c>
      <c r="BR182" s="28">
        <f t="shared" si="524"/>
        <v>518.57419550411646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6105.49175938597</v>
      </c>
      <c r="J183" s="28"/>
      <c r="K183" s="28"/>
      <c r="L183" s="28"/>
      <c r="M183" s="28"/>
      <c r="N183" s="28">
        <f>SUM(E182:N182)/10</f>
        <v>3620.3564511239701</v>
      </c>
      <c r="P183" s="163"/>
      <c r="Q183" s="162"/>
      <c r="R183" s="20" t="s">
        <v>22</v>
      </c>
      <c r="S183" s="28"/>
      <c r="T183" s="28"/>
      <c r="U183" s="28"/>
      <c r="V183" s="28"/>
      <c r="W183" s="28">
        <f>SUM(S182:W182)/5</f>
        <v>6105.49175938597</v>
      </c>
      <c r="X183" s="28"/>
      <c r="Y183" s="28"/>
      <c r="Z183" s="28"/>
      <c r="AA183" s="28"/>
      <c r="AB183" s="28">
        <f>SUM(S182:AB182)/10</f>
        <v>3620.3564511239701</v>
      </c>
      <c r="AD183" s="163"/>
      <c r="AE183" s="162"/>
      <c r="AF183" s="20" t="s">
        <v>22</v>
      </c>
      <c r="AG183" s="28"/>
      <c r="AH183" s="28"/>
      <c r="AI183" s="28"/>
      <c r="AJ183" s="28"/>
      <c r="AK183" s="28">
        <f>SUM(AG182:AK182)/5</f>
        <v>6105.49175938597</v>
      </c>
      <c r="AL183" s="28"/>
      <c r="AM183" s="28"/>
      <c r="AN183" s="28"/>
      <c r="AO183" s="28"/>
      <c r="AP183" s="28">
        <f>SUM(AG182:AP182)/10</f>
        <v>3620.3564511239701</v>
      </c>
      <c r="AR183" s="163"/>
      <c r="AS183" s="162"/>
      <c r="AT183" s="20" t="s">
        <v>22</v>
      </c>
      <c r="AU183" s="28"/>
      <c r="AV183" s="28"/>
      <c r="AW183" s="28"/>
      <c r="AX183" s="28"/>
      <c r="AY183" s="28">
        <f>SUM(AU182:AY182)/5</f>
        <v>6105.49175938597</v>
      </c>
      <c r="AZ183" s="28"/>
      <c r="BA183" s="28"/>
      <c r="BB183" s="28"/>
      <c r="BC183" s="28"/>
      <c r="BD183" s="28">
        <f>SUM(AU182:BD182)/10</f>
        <v>3620.3564511239701</v>
      </c>
      <c r="BF183" s="163"/>
      <c r="BG183" s="162"/>
      <c r="BH183" s="20" t="s">
        <v>22</v>
      </c>
      <c r="BI183" s="28"/>
      <c r="BJ183" s="28"/>
      <c r="BK183" s="28"/>
      <c r="BL183" s="28"/>
      <c r="BM183" s="28">
        <f>SUM(BI182:BM182)/5</f>
        <v>6105.49175938597</v>
      </c>
      <c r="BN183" s="28"/>
      <c r="BO183" s="28"/>
      <c r="BP183" s="28"/>
      <c r="BQ183" s="28"/>
      <c r="BR183" s="28">
        <f>SUM(BI182:BR182)/10</f>
        <v>3620.3564511239701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10714.285714285714</v>
      </c>
      <c r="F184" s="28">
        <f t="shared" ref="F184:N184" si="525">F$128/10*$C182/(2+$E$12)</f>
        <v>18367.346938775507</v>
      </c>
      <c r="G184" s="28">
        <f t="shared" si="525"/>
        <v>23833.819241982503</v>
      </c>
      <c r="H184" s="28">
        <f t="shared" si="525"/>
        <v>27738.442315701799</v>
      </c>
      <c r="I184" s="28">
        <f t="shared" si="525"/>
        <v>30527.458796929852</v>
      </c>
      <c r="J184" s="28">
        <f t="shared" si="525"/>
        <v>32519.613426378462</v>
      </c>
      <c r="K184" s="28">
        <f t="shared" si="525"/>
        <v>33942.581018841745</v>
      </c>
      <c r="L184" s="28">
        <f t="shared" si="525"/>
        <v>34958.986442029774</v>
      </c>
      <c r="M184" s="28">
        <f t="shared" si="525"/>
        <v>35684.990315735646</v>
      </c>
      <c r="N184" s="28">
        <f t="shared" si="525"/>
        <v>36203.564511239805</v>
      </c>
      <c r="P184" s="163"/>
      <c r="Q184" s="162"/>
      <c r="R184" s="20" t="s">
        <v>52</v>
      </c>
      <c r="S184" s="28">
        <f>S$128/10*$C182/(2+$E$12)</f>
        <v>10714.285714285714</v>
      </c>
      <c r="T184" s="28">
        <f t="shared" ref="T184:AB184" si="526">T$128/10*$C182/(2+$E$12)</f>
        <v>18367.346938775507</v>
      </c>
      <c r="U184" s="28">
        <f t="shared" si="526"/>
        <v>23833.819241982503</v>
      </c>
      <c r="V184" s="28">
        <f t="shared" si="526"/>
        <v>27738.442315701799</v>
      </c>
      <c r="W184" s="28">
        <f t="shared" si="526"/>
        <v>30527.458796929852</v>
      </c>
      <c r="X184" s="28">
        <f t="shared" si="526"/>
        <v>32519.613426378462</v>
      </c>
      <c r="Y184" s="28">
        <f t="shared" si="526"/>
        <v>33942.581018841745</v>
      </c>
      <c r="Z184" s="28">
        <f t="shared" si="526"/>
        <v>34958.986442029774</v>
      </c>
      <c r="AA184" s="28">
        <f t="shared" si="526"/>
        <v>35684.990315735646</v>
      </c>
      <c r="AB184" s="28">
        <f t="shared" si="526"/>
        <v>36203.564511239805</v>
      </c>
      <c r="AD184" s="163"/>
      <c r="AE184" s="162"/>
      <c r="AF184" s="20" t="s">
        <v>52</v>
      </c>
      <c r="AG184" s="28">
        <f>AG$128/10*$C182/(2+$E$12)</f>
        <v>10714.285714285714</v>
      </c>
      <c r="AH184" s="28">
        <f t="shared" ref="AH184:AP184" si="527">AH$128/10*$C182/(2+$E$12)</f>
        <v>18367.346938775507</v>
      </c>
      <c r="AI184" s="28">
        <f t="shared" si="527"/>
        <v>23833.819241982503</v>
      </c>
      <c r="AJ184" s="28">
        <f t="shared" si="527"/>
        <v>27738.442315701799</v>
      </c>
      <c r="AK184" s="28">
        <f t="shared" si="527"/>
        <v>30527.458796929852</v>
      </c>
      <c r="AL184" s="28">
        <f t="shared" si="527"/>
        <v>32519.613426378462</v>
      </c>
      <c r="AM184" s="28">
        <f t="shared" si="527"/>
        <v>33942.581018841745</v>
      </c>
      <c r="AN184" s="28">
        <f t="shared" si="527"/>
        <v>34958.986442029774</v>
      </c>
      <c r="AO184" s="28">
        <f t="shared" si="527"/>
        <v>35684.990315735646</v>
      </c>
      <c r="AP184" s="28">
        <f t="shared" si="527"/>
        <v>36203.564511239805</v>
      </c>
      <c r="AR184" s="163"/>
      <c r="AS184" s="162"/>
      <c r="AT184" s="20" t="s">
        <v>52</v>
      </c>
      <c r="AU184" s="28">
        <f>AU$128/10*$C182/(2+$E$12)</f>
        <v>10714.285714285714</v>
      </c>
      <c r="AV184" s="28">
        <f t="shared" ref="AV184:BD184" si="528">AV$128/10*$C182/(2+$E$12)</f>
        <v>18367.346938775507</v>
      </c>
      <c r="AW184" s="28">
        <f t="shared" si="528"/>
        <v>23833.819241982503</v>
      </c>
      <c r="AX184" s="28">
        <f t="shared" si="528"/>
        <v>27738.442315701799</v>
      </c>
      <c r="AY184" s="28">
        <f t="shared" si="528"/>
        <v>30527.458796929852</v>
      </c>
      <c r="AZ184" s="28">
        <f t="shared" si="528"/>
        <v>32519.613426378462</v>
      </c>
      <c r="BA184" s="28">
        <f t="shared" si="528"/>
        <v>33942.581018841745</v>
      </c>
      <c r="BB184" s="28">
        <f t="shared" si="528"/>
        <v>34958.986442029774</v>
      </c>
      <c r="BC184" s="28">
        <f t="shared" si="528"/>
        <v>35684.990315735646</v>
      </c>
      <c r="BD184" s="28">
        <f t="shared" si="528"/>
        <v>36203.564511239805</v>
      </c>
      <c r="BF184" s="163"/>
      <c r="BG184" s="162"/>
      <c r="BH184" s="20" t="s">
        <v>52</v>
      </c>
      <c r="BI184" s="28">
        <f>BI$128/10*$C182/(2+$E$12)</f>
        <v>10714.285714285714</v>
      </c>
      <c r="BJ184" s="28">
        <f t="shared" ref="BJ184:BR184" si="529">BJ$128/10*$C182/(2+$E$12)</f>
        <v>18367.346938775507</v>
      </c>
      <c r="BK184" s="28">
        <f t="shared" si="529"/>
        <v>23833.819241982503</v>
      </c>
      <c r="BL184" s="28">
        <f t="shared" si="529"/>
        <v>27738.442315701799</v>
      </c>
      <c r="BM184" s="28">
        <f t="shared" si="529"/>
        <v>30527.458796929852</v>
      </c>
      <c r="BN184" s="28">
        <f t="shared" si="529"/>
        <v>32519.613426378462</v>
      </c>
      <c r="BO184" s="28">
        <f t="shared" si="529"/>
        <v>33942.581018841745</v>
      </c>
      <c r="BP184" s="28">
        <f t="shared" si="529"/>
        <v>34958.986442029774</v>
      </c>
      <c r="BQ184" s="28">
        <f t="shared" si="529"/>
        <v>35684.990315735646</v>
      </c>
      <c r="BR184" s="28">
        <f t="shared" si="529"/>
        <v>36203.564511239805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26785.714285714283</v>
      </c>
      <c r="F185" s="30">
        <f t="shared" ref="F185:N185" si="530">F$127/10*$C185/(2+$E$12)</f>
        <v>19132.65306122449</v>
      </c>
      <c r="G185" s="30">
        <f t="shared" si="530"/>
        <v>13666.180758017492</v>
      </c>
      <c r="H185" s="30">
        <f t="shared" si="530"/>
        <v>9761.5576842982082</v>
      </c>
      <c r="I185" s="30">
        <f t="shared" si="530"/>
        <v>6972.54120307015</v>
      </c>
      <c r="J185" s="30">
        <f t="shared" si="530"/>
        <v>4980.3865736215357</v>
      </c>
      <c r="K185" s="30">
        <f t="shared" si="530"/>
        <v>3557.4189811582391</v>
      </c>
      <c r="L185" s="30">
        <f t="shared" si="530"/>
        <v>2541.013557970171</v>
      </c>
      <c r="M185" s="30">
        <f t="shared" si="530"/>
        <v>1815.0096842644077</v>
      </c>
      <c r="N185" s="30">
        <f t="shared" si="530"/>
        <v>1296.4354887602913</v>
      </c>
      <c r="P185" s="163"/>
      <c r="Q185" s="161">
        <v>1000000</v>
      </c>
      <c r="R185" s="16" t="s">
        <v>19</v>
      </c>
      <c r="S185" s="30">
        <f>S$127/10*$C185/(2+$E$12)</f>
        <v>26785.714285714283</v>
      </c>
      <c r="T185" s="30">
        <f t="shared" ref="T185:AB185" si="531">T$127/10*$C185/(2+$E$12)</f>
        <v>19132.65306122449</v>
      </c>
      <c r="U185" s="30">
        <f t="shared" si="531"/>
        <v>13666.180758017492</v>
      </c>
      <c r="V185" s="30">
        <f t="shared" si="531"/>
        <v>9761.5576842982082</v>
      </c>
      <c r="W185" s="30">
        <f t="shared" si="531"/>
        <v>6972.54120307015</v>
      </c>
      <c r="X185" s="30">
        <f t="shared" si="531"/>
        <v>4980.3865736215357</v>
      </c>
      <c r="Y185" s="30">
        <f t="shared" si="531"/>
        <v>3557.4189811582391</v>
      </c>
      <c r="Z185" s="30">
        <f t="shared" si="531"/>
        <v>2541.013557970171</v>
      </c>
      <c r="AA185" s="30">
        <f t="shared" si="531"/>
        <v>1815.0096842644077</v>
      </c>
      <c r="AB185" s="30">
        <f t="shared" si="531"/>
        <v>1296.4354887602913</v>
      </c>
      <c r="AD185" s="163"/>
      <c r="AE185" s="161">
        <v>1000000</v>
      </c>
      <c r="AF185" s="16" t="s">
        <v>19</v>
      </c>
      <c r="AG185" s="30">
        <f>AG$127/10*$C185/(2+$E$12)</f>
        <v>26785.714285714283</v>
      </c>
      <c r="AH185" s="30">
        <f t="shared" ref="AH185:AP185" si="532">AH$127/10*$C185/(2+$E$12)</f>
        <v>19132.65306122449</v>
      </c>
      <c r="AI185" s="30">
        <f t="shared" si="532"/>
        <v>13666.180758017492</v>
      </c>
      <c r="AJ185" s="30">
        <f t="shared" si="532"/>
        <v>9761.5576842982082</v>
      </c>
      <c r="AK185" s="30">
        <f t="shared" si="532"/>
        <v>6972.54120307015</v>
      </c>
      <c r="AL185" s="30">
        <f t="shared" si="532"/>
        <v>4980.3865736215357</v>
      </c>
      <c r="AM185" s="30">
        <f t="shared" si="532"/>
        <v>3557.4189811582391</v>
      </c>
      <c r="AN185" s="30">
        <f t="shared" si="532"/>
        <v>2541.013557970171</v>
      </c>
      <c r="AO185" s="30">
        <f t="shared" si="532"/>
        <v>1815.0096842644077</v>
      </c>
      <c r="AP185" s="30">
        <f t="shared" si="532"/>
        <v>1296.4354887602913</v>
      </c>
      <c r="AR185" s="163"/>
      <c r="AS185" s="161">
        <v>1000000</v>
      </c>
      <c r="AT185" s="16" t="s">
        <v>19</v>
      </c>
      <c r="AU185" s="30">
        <f>AU$127/10*$C185/(2+$E$12)</f>
        <v>26785.714285714283</v>
      </c>
      <c r="AV185" s="30">
        <f t="shared" ref="AV185:BD185" si="533">AV$127/10*$C185/(2+$E$12)</f>
        <v>19132.65306122449</v>
      </c>
      <c r="AW185" s="30">
        <f t="shared" si="533"/>
        <v>13666.180758017492</v>
      </c>
      <c r="AX185" s="30">
        <f t="shared" si="533"/>
        <v>9761.5576842982082</v>
      </c>
      <c r="AY185" s="30">
        <f t="shared" si="533"/>
        <v>6972.54120307015</v>
      </c>
      <c r="AZ185" s="30">
        <f t="shared" si="533"/>
        <v>4980.3865736215357</v>
      </c>
      <c r="BA185" s="30">
        <f t="shared" si="533"/>
        <v>3557.4189811582391</v>
      </c>
      <c r="BB185" s="30">
        <f t="shared" si="533"/>
        <v>2541.013557970171</v>
      </c>
      <c r="BC185" s="30">
        <f t="shared" si="533"/>
        <v>1815.0096842644077</v>
      </c>
      <c r="BD185" s="30">
        <f t="shared" si="533"/>
        <v>1296.4354887602913</v>
      </c>
      <c r="BF185" s="163"/>
      <c r="BG185" s="161">
        <v>1000000</v>
      </c>
      <c r="BH185" s="16" t="s">
        <v>19</v>
      </c>
      <c r="BI185" s="30">
        <f>BI$127/10*$C185/(2+$E$12)</f>
        <v>26785.714285714283</v>
      </c>
      <c r="BJ185" s="30">
        <f t="shared" ref="BJ185:BR185" si="534">BJ$127/10*$C185/(2+$E$12)</f>
        <v>19132.65306122449</v>
      </c>
      <c r="BK185" s="30">
        <f t="shared" si="534"/>
        <v>13666.180758017492</v>
      </c>
      <c r="BL185" s="30">
        <f t="shared" si="534"/>
        <v>9761.5576842982082</v>
      </c>
      <c r="BM185" s="30">
        <f t="shared" si="534"/>
        <v>6972.54120307015</v>
      </c>
      <c r="BN185" s="30">
        <f t="shared" si="534"/>
        <v>4980.3865736215357</v>
      </c>
      <c r="BO185" s="30">
        <f t="shared" si="534"/>
        <v>3557.4189811582391</v>
      </c>
      <c r="BP185" s="30">
        <f t="shared" si="534"/>
        <v>2541.013557970171</v>
      </c>
      <c r="BQ185" s="30">
        <f t="shared" si="534"/>
        <v>1815.0096842644077</v>
      </c>
      <c r="BR185" s="30">
        <f t="shared" si="534"/>
        <v>1296.4354887602913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15263.729398464926</v>
      </c>
      <c r="J186" s="30"/>
      <c r="K186" s="30"/>
      <c r="L186" s="30"/>
      <c r="M186" s="30"/>
      <c r="N186" s="30">
        <f>SUM(E185:N185)/10</f>
        <v>9050.8911278099295</v>
      </c>
      <c r="P186" s="163"/>
      <c r="Q186" s="161"/>
      <c r="R186" s="16" t="s">
        <v>22</v>
      </c>
      <c r="S186" s="30"/>
      <c r="T186" s="30"/>
      <c r="U186" s="30"/>
      <c r="V186" s="30"/>
      <c r="W186" s="30">
        <f>SUM(S185:W185)/5</f>
        <v>15263.729398464926</v>
      </c>
      <c r="X186" s="30"/>
      <c r="Y186" s="30"/>
      <c r="Z186" s="30"/>
      <c r="AA186" s="30"/>
      <c r="AB186" s="30">
        <f>SUM(S185:AB185)/10</f>
        <v>9050.8911278099295</v>
      </c>
      <c r="AD186" s="163"/>
      <c r="AE186" s="161"/>
      <c r="AF186" s="16" t="s">
        <v>22</v>
      </c>
      <c r="AG186" s="30"/>
      <c r="AH186" s="30"/>
      <c r="AI186" s="30"/>
      <c r="AJ186" s="30"/>
      <c r="AK186" s="30">
        <f>SUM(AG185:AK185)/5</f>
        <v>15263.729398464926</v>
      </c>
      <c r="AL186" s="30"/>
      <c r="AM186" s="30"/>
      <c r="AN186" s="30"/>
      <c r="AO186" s="30"/>
      <c r="AP186" s="30">
        <f>SUM(AG185:AP185)/10</f>
        <v>9050.8911278099295</v>
      </c>
      <c r="AR186" s="163"/>
      <c r="AS186" s="161"/>
      <c r="AT186" s="16" t="s">
        <v>22</v>
      </c>
      <c r="AU186" s="30"/>
      <c r="AV186" s="30"/>
      <c r="AW186" s="30"/>
      <c r="AX186" s="30"/>
      <c r="AY186" s="30">
        <f>SUM(AU185:AY185)/5</f>
        <v>15263.729398464926</v>
      </c>
      <c r="AZ186" s="30"/>
      <c r="BA186" s="30"/>
      <c r="BB186" s="30"/>
      <c r="BC186" s="30"/>
      <c r="BD186" s="30">
        <f>SUM(AU185:BD185)/10</f>
        <v>9050.8911278099295</v>
      </c>
      <c r="BF186" s="163"/>
      <c r="BG186" s="161"/>
      <c r="BH186" s="16" t="s">
        <v>22</v>
      </c>
      <c r="BI186" s="30"/>
      <c r="BJ186" s="30"/>
      <c r="BK186" s="30"/>
      <c r="BL186" s="30"/>
      <c r="BM186" s="30">
        <f>SUM(BI185:BM185)/5</f>
        <v>15263.729398464926</v>
      </c>
      <c r="BN186" s="30"/>
      <c r="BO186" s="30"/>
      <c r="BP186" s="30"/>
      <c r="BQ186" s="30"/>
      <c r="BR186" s="30">
        <f>SUM(BI185:BR185)/10</f>
        <v>9050.8911278099295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26785.714285714283</v>
      </c>
      <c r="F187" s="30">
        <f t="shared" ref="F187:N187" si="535">F$128/10*$C185/(2+$E$12)</f>
        <v>45918.367346938772</v>
      </c>
      <c r="G187" s="30">
        <f t="shared" si="535"/>
        <v>59584.548104956259</v>
      </c>
      <c r="H187" s="30">
        <f t="shared" si="535"/>
        <v>69346.105789254507</v>
      </c>
      <c r="I187" s="30">
        <f t="shared" si="535"/>
        <v>76318.646992324633</v>
      </c>
      <c r="J187" s="30">
        <f t="shared" si="535"/>
        <v>81299.033565946156</v>
      </c>
      <c r="K187" s="30">
        <f t="shared" si="535"/>
        <v>84856.45254710436</v>
      </c>
      <c r="L187" s="30">
        <f t="shared" si="535"/>
        <v>87397.466105074433</v>
      </c>
      <c r="M187" s="30">
        <f t="shared" si="535"/>
        <v>89212.475789339122</v>
      </c>
      <c r="N187" s="30">
        <f t="shared" si="535"/>
        <v>90508.91127809952</v>
      </c>
      <c r="P187" s="163"/>
      <c r="Q187" s="161"/>
      <c r="R187" s="16" t="s">
        <v>52</v>
      </c>
      <c r="S187" s="30">
        <f>S$128/10*$C185/(2+$E$12)</f>
        <v>26785.714285714283</v>
      </c>
      <c r="T187" s="30">
        <f t="shared" ref="T187:AB187" si="536">T$128/10*$C185/(2+$E$12)</f>
        <v>45918.367346938772</v>
      </c>
      <c r="U187" s="30">
        <f t="shared" si="536"/>
        <v>59584.548104956259</v>
      </c>
      <c r="V187" s="30">
        <f t="shared" si="536"/>
        <v>69346.105789254507</v>
      </c>
      <c r="W187" s="30">
        <f t="shared" si="536"/>
        <v>76318.646992324633</v>
      </c>
      <c r="X187" s="30">
        <f t="shared" si="536"/>
        <v>81299.033565946156</v>
      </c>
      <c r="Y187" s="30">
        <f t="shared" si="536"/>
        <v>84856.45254710436</v>
      </c>
      <c r="Z187" s="30">
        <f t="shared" si="536"/>
        <v>87397.466105074433</v>
      </c>
      <c r="AA187" s="30">
        <f t="shared" si="536"/>
        <v>89212.475789339122</v>
      </c>
      <c r="AB187" s="30">
        <f t="shared" si="536"/>
        <v>90508.91127809952</v>
      </c>
      <c r="AD187" s="163"/>
      <c r="AE187" s="161"/>
      <c r="AF187" s="16" t="s">
        <v>52</v>
      </c>
      <c r="AG187" s="30">
        <f>AG$128/10*$C185/(2+$E$12)</f>
        <v>26785.714285714283</v>
      </c>
      <c r="AH187" s="30">
        <f t="shared" ref="AH187:AP187" si="537">AH$128/10*$C185/(2+$E$12)</f>
        <v>45918.367346938772</v>
      </c>
      <c r="AI187" s="30">
        <f t="shared" si="537"/>
        <v>59584.548104956259</v>
      </c>
      <c r="AJ187" s="30">
        <f t="shared" si="537"/>
        <v>69346.105789254507</v>
      </c>
      <c r="AK187" s="30">
        <f t="shared" si="537"/>
        <v>76318.646992324633</v>
      </c>
      <c r="AL187" s="30">
        <f t="shared" si="537"/>
        <v>81299.033565946156</v>
      </c>
      <c r="AM187" s="30">
        <f t="shared" si="537"/>
        <v>84856.45254710436</v>
      </c>
      <c r="AN187" s="30">
        <f t="shared" si="537"/>
        <v>87397.466105074433</v>
      </c>
      <c r="AO187" s="30">
        <f t="shared" si="537"/>
        <v>89212.475789339122</v>
      </c>
      <c r="AP187" s="30">
        <f t="shared" si="537"/>
        <v>90508.91127809952</v>
      </c>
      <c r="AR187" s="163"/>
      <c r="AS187" s="161"/>
      <c r="AT187" s="16" t="s">
        <v>52</v>
      </c>
      <c r="AU187" s="30">
        <f>AU$128/10*$C185/(2+$E$12)</f>
        <v>26785.714285714283</v>
      </c>
      <c r="AV187" s="30">
        <f t="shared" ref="AV187:BD187" si="538">AV$128/10*$C185/(2+$E$12)</f>
        <v>45918.367346938772</v>
      </c>
      <c r="AW187" s="30">
        <f t="shared" si="538"/>
        <v>59584.548104956259</v>
      </c>
      <c r="AX187" s="30">
        <f t="shared" si="538"/>
        <v>69346.105789254507</v>
      </c>
      <c r="AY187" s="30">
        <f t="shared" si="538"/>
        <v>76318.646992324633</v>
      </c>
      <c r="AZ187" s="30">
        <f t="shared" si="538"/>
        <v>81299.033565946156</v>
      </c>
      <c r="BA187" s="30">
        <f t="shared" si="538"/>
        <v>84856.45254710436</v>
      </c>
      <c r="BB187" s="30">
        <f t="shared" si="538"/>
        <v>87397.466105074433</v>
      </c>
      <c r="BC187" s="30">
        <f t="shared" si="538"/>
        <v>89212.475789339122</v>
      </c>
      <c r="BD187" s="30">
        <f t="shared" si="538"/>
        <v>90508.91127809952</v>
      </c>
      <c r="BF187" s="163"/>
      <c r="BG187" s="161"/>
      <c r="BH187" s="16" t="s">
        <v>52</v>
      </c>
      <c r="BI187" s="30">
        <f>BI$128/10*$C185/(2+$E$12)</f>
        <v>26785.714285714283</v>
      </c>
      <c r="BJ187" s="30">
        <f t="shared" ref="BJ187:BR187" si="539">BJ$128/10*$C185/(2+$E$12)</f>
        <v>45918.367346938772</v>
      </c>
      <c r="BK187" s="30">
        <f t="shared" si="539"/>
        <v>59584.548104956259</v>
      </c>
      <c r="BL187" s="30">
        <f t="shared" si="539"/>
        <v>69346.105789254507</v>
      </c>
      <c r="BM187" s="30">
        <f t="shared" si="539"/>
        <v>76318.646992324633</v>
      </c>
      <c r="BN187" s="30">
        <f t="shared" si="539"/>
        <v>81299.033565946156</v>
      </c>
      <c r="BO187" s="30">
        <f t="shared" si="539"/>
        <v>84856.45254710436</v>
      </c>
      <c r="BP187" s="30">
        <f t="shared" si="539"/>
        <v>87397.466105074433</v>
      </c>
      <c r="BQ187" s="30">
        <f t="shared" si="539"/>
        <v>89212.475789339122</v>
      </c>
      <c r="BR187" s="30">
        <f t="shared" si="539"/>
        <v>90508.91127809952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56250</v>
      </c>
      <c r="F188" s="30">
        <f t="shared" ref="F188:N188" si="540">F$127/10*$C188/(2+$E$12)</f>
        <v>40178.571428571428</v>
      </c>
      <c r="G188" s="30">
        <f t="shared" si="540"/>
        <v>28698.979591836734</v>
      </c>
      <c r="H188" s="30">
        <f t="shared" si="540"/>
        <v>20499.27113702624</v>
      </c>
      <c r="I188" s="30">
        <f t="shared" si="540"/>
        <v>14642.336526447314</v>
      </c>
      <c r="J188" s="30">
        <f t="shared" si="540"/>
        <v>10458.811804605224</v>
      </c>
      <c r="K188" s="30">
        <f t="shared" si="540"/>
        <v>7470.5798604323018</v>
      </c>
      <c r="L188" s="30">
        <f t="shared" si="540"/>
        <v>5336.1284717373592</v>
      </c>
      <c r="M188" s="30">
        <f t="shared" si="540"/>
        <v>3811.5203369552564</v>
      </c>
      <c r="N188" s="30">
        <f t="shared" si="540"/>
        <v>2722.5145263966115</v>
      </c>
      <c r="P188" s="163"/>
      <c r="Q188" s="161">
        <v>2100000</v>
      </c>
      <c r="R188" s="16" t="s">
        <v>19</v>
      </c>
      <c r="S188" s="30">
        <f>S$127/10*$C188/(2+$E$12)</f>
        <v>56250</v>
      </c>
      <c r="T188" s="30">
        <f t="shared" ref="T188:AB188" si="541">T$127/10*$C188/(2+$E$12)</f>
        <v>40178.571428571428</v>
      </c>
      <c r="U188" s="30">
        <f t="shared" si="541"/>
        <v>28698.979591836734</v>
      </c>
      <c r="V188" s="30">
        <f t="shared" si="541"/>
        <v>20499.27113702624</v>
      </c>
      <c r="W188" s="30">
        <f t="shared" si="541"/>
        <v>14642.336526447314</v>
      </c>
      <c r="X188" s="30">
        <f t="shared" si="541"/>
        <v>10458.811804605224</v>
      </c>
      <c r="Y188" s="30">
        <f t="shared" si="541"/>
        <v>7470.5798604323018</v>
      </c>
      <c r="Z188" s="30">
        <f t="shared" si="541"/>
        <v>5336.1284717373592</v>
      </c>
      <c r="AA188" s="30">
        <f t="shared" si="541"/>
        <v>3811.5203369552564</v>
      </c>
      <c r="AB188" s="30">
        <f t="shared" si="541"/>
        <v>2722.5145263966115</v>
      </c>
      <c r="AD188" s="163"/>
      <c r="AE188" s="161">
        <v>2100000</v>
      </c>
      <c r="AF188" s="16" t="s">
        <v>19</v>
      </c>
      <c r="AG188" s="30">
        <f>AG$127/10*$C188/(2+$E$12)</f>
        <v>56250</v>
      </c>
      <c r="AH188" s="30">
        <f t="shared" ref="AH188:AP188" si="542">AH$127/10*$C188/(2+$E$12)</f>
        <v>40178.571428571428</v>
      </c>
      <c r="AI188" s="30">
        <f t="shared" si="542"/>
        <v>28698.979591836734</v>
      </c>
      <c r="AJ188" s="30">
        <f t="shared" si="542"/>
        <v>20499.27113702624</v>
      </c>
      <c r="AK188" s="30">
        <f t="shared" si="542"/>
        <v>14642.336526447314</v>
      </c>
      <c r="AL188" s="30">
        <f t="shared" si="542"/>
        <v>10458.811804605224</v>
      </c>
      <c r="AM188" s="30">
        <f t="shared" si="542"/>
        <v>7470.5798604323018</v>
      </c>
      <c r="AN188" s="30">
        <f t="shared" si="542"/>
        <v>5336.1284717373592</v>
      </c>
      <c r="AO188" s="30">
        <f t="shared" si="542"/>
        <v>3811.5203369552564</v>
      </c>
      <c r="AP188" s="30">
        <f t="shared" si="542"/>
        <v>2722.5145263966115</v>
      </c>
      <c r="AR188" s="163"/>
      <c r="AS188" s="161">
        <v>2100000</v>
      </c>
      <c r="AT188" s="16" t="s">
        <v>19</v>
      </c>
      <c r="AU188" s="30">
        <f>AU$127/10*$C188/(2+$E$12)</f>
        <v>56250</v>
      </c>
      <c r="AV188" s="30">
        <f t="shared" ref="AV188:BD188" si="543">AV$127/10*$C188/(2+$E$12)</f>
        <v>40178.571428571428</v>
      </c>
      <c r="AW188" s="30">
        <f t="shared" si="543"/>
        <v>28698.979591836734</v>
      </c>
      <c r="AX188" s="30">
        <f t="shared" si="543"/>
        <v>20499.27113702624</v>
      </c>
      <c r="AY188" s="30">
        <f t="shared" si="543"/>
        <v>14642.336526447314</v>
      </c>
      <c r="AZ188" s="30">
        <f t="shared" si="543"/>
        <v>10458.811804605224</v>
      </c>
      <c r="BA188" s="30">
        <f t="shared" si="543"/>
        <v>7470.5798604323018</v>
      </c>
      <c r="BB188" s="30">
        <f t="shared" si="543"/>
        <v>5336.1284717373592</v>
      </c>
      <c r="BC188" s="30">
        <f t="shared" si="543"/>
        <v>3811.5203369552564</v>
      </c>
      <c r="BD188" s="30">
        <f t="shared" si="543"/>
        <v>2722.5145263966115</v>
      </c>
      <c r="BF188" s="163"/>
      <c r="BG188" s="161">
        <v>2100000</v>
      </c>
      <c r="BH188" s="16" t="s">
        <v>19</v>
      </c>
      <c r="BI188" s="30">
        <f>BI$127/10*$C188/(2+$E$12)</f>
        <v>56250</v>
      </c>
      <c r="BJ188" s="30">
        <f t="shared" ref="BJ188:BR188" si="544">BJ$127/10*$C188/(2+$E$12)</f>
        <v>40178.571428571428</v>
      </c>
      <c r="BK188" s="30">
        <f t="shared" si="544"/>
        <v>28698.979591836734</v>
      </c>
      <c r="BL188" s="30">
        <f t="shared" si="544"/>
        <v>20499.27113702624</v>
      </c>
      <c r="BM188" s="30">
        <f t="shared" si="544"/>
        <v>14642.336526447314</v>
      </c>
      <c r="BN188" s="30">
        <f t="shared" si="544"/>
        <v>10458.811804605224</v>
      </c>
      <c r="BO188" s="30">
        <f t="shared" si="544"/>
        <v>7470.5798604323018</v>
      </c>
      <c r="BP188" s="30">
        <f t="shared" si="544"/>
        <v>5336.1284717373592</v>
      </c>
      <c r="BQ188" s="30">
        <f t="shared" si="544"/>
        <v>3811.5203369552564</v>
      </c>
      <c r="BR188" s="30">
        <f t="shared" si="544"/>
        <v>2722.5145263966115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32053.831736776345</v>
      </c>
      <c r="J189" s="30"/>
      <c r="K189" s="30"/>
      <c r="L189" s="30"/>
      <c r="M189" s="30"/>
      <c r="N189" s="30">
        <f>SUM(E188:N188)/10</f>
        <v>19006.871368400847</v>
      </c>
      <c r="P189" s="163"/>
      <c r="Q189" s="161"/>
      <c r="R189" s="16" t="s">
        <v>22</v>
      </c>
      <c r="S189" s="30"/>
      <c r="T189" s="30"/>
      <c r="U189" s="30"/>
      <c r="V189" s="30"/>
      <c r="W189" s="30">
        <f>SUM(S188:W188)/5</f>
        <v>32053.831736776345</v>
      </c>
      <c r="X189" s="30"/>
      <c r="Y189" s="30"/>
      <c r="Z189" s="30"/>
      <c r="AA189" s="30"/>
      <c r="AB189" s="30">
        <f>SUM(S188:AB188)/10</f>
        <v>19006.871368400847</v>
      </c>
      <c r="AD189" s="163"/>
      <c r="AE189" s="161"/>
      <c r="AF189" s="16" t="s">
        <v>22</v>
      </c>
      <c r="AG189" s="30"/>
      <c r="AH189" s="30"/>
      <c r="AI189" s="30"/>
      <c r="AJ189" s="30"/>
      <c r="AK189" s="30">
        <f>SUM(AG188:AK188)/5</f>
        <v>32053.831736776345</v>
      </c>
      <c r="AL189" s="30"/>
      <c r="AM189" s="30"/>
      <c r="AN189" s="30"/>
      <c r="AO189" s="30"/>
      <c r="AP189" s="30">
        <f>SUM(AG188:AP188)/10</f>
        <v>19006.871368400847</v>
      </c>
      <c r="AR189" s="163"/>
      <c r="AS189" s="161"/>
      <c r="AT189" s="16" t="s">
        <v>22</v>
      </c>
      <c r="AU189" s="30"/>
      <c r="AV189" s="30"/>
      <c r="AW189" s="30"/>
      <c r="AX189" s="30"/>
      <c r="AY189" s="30">
        <f>SUM(AU188:AY188)/5</f>
        <v>32053.831736776345</v>
      </c>
      <c r="AZ189" s="30"/>
      <c r="BA189" s="30"/>
      <c r="BB189" s="30"/>
      <c r="BC189" s="30"/>
      <c r="BD189" s="30">
        <f>SUM(AU188:BD188)/10</f>
        <v>19006.871368400847</v>
      </c>
      <c r="BF189" s="163"/>
      <c r="BG189" s="161"/>
      <c r="BH189" s="16" t="s">
        <v>22</v>
      </c>
      <c r="BI189" s="30"/>
      <c r="BJ189" s="30"/>
      <c r="BK189" s="30"/>
      <c r="BL189" s="30"/>
      <c r="BM189" s="30">
        <f>SUM(BI188:BM188)/5</f>
        <v>32053.831736776345</v>
      </c>
      <c r="BN189" s="30"/>
      <c r="BO189" s="30"/>
      <c r="BP189" s="30"/>
      <c r="BQ189" s="30"/>
      <c r="BR189" s="30">
        <f>SUM(BI188:BR188)/10</f>
        <v>19006.871368400847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56250</v>
      </c>
      <c r="F190" s="30">
        <f t="shared" ref="F190:N190" si="545">F$128/10*$C188/(2+$E$12)</f>
        <v>96428.57142857142</v>
      </c>
      <c r="G190" s="30">
        <f t="shared" si="545"/>
        <v>125127.55102040815</v>
      </c>
      <c r="H190" s="30">
        <f t="shared" si="545"/>
        <v>145626.82215743445</v>
      </c>
      <c r="I190" s="30">
        <f t="shared" si="545"/>
        <v>160269.15868388172</v>
      </c>
      <c r="J190" s="30">
        <f t="shared" si="545"/>
        <v>170727.97048848693</v>
      </c>
      <c r="K190" s="30">
        <f t="shared" si="545"/>
        <v>178198.55034891915</v>
      </c>
      <c r="L190" s="30">
        <f t="shared" si="545"/>
        <v>183534.67882065629</v>
      </c>
      <c r="M190" s="30">
        <f t="shared" si="545"/>
        <v>187346.19915761217</v>
      </c>
      <c r="N190" s="30">
        <f t="shared" si="545"/>
        <v>190068.71368400898</v>
      </c>
      <c r="P190" s="163"/>
      <c r="Q190" s="161"/>
      <c r="R190" s="16" t="s">
        <v>52</v>
      </c>
      <c r="S190" s="30">
        <f>S$128/10*$C188/(2+$E$12)</f>
        <v>56250</v>
      </c>
      <c r="T190" s="30">
        <f t="shared" ref="T190:AB190" si="546">T$128/10*$C188/(2+$E$12)</f>
        <v>96428.57142857142</v>
      </c>
      <c r="U190" s="30">
        <f t="shared" si="546"/>
        <v>125127.55102040815</v>
      </c>
      <c r="V190" s="30">
        <f t="shared" si="546"/>
        <v>145626.82215743445</v>
      </c>
      <c r="W190" s="30">
        <f t="shared" si="546"/>
        <v>160269.15868388172</v>
      </c>
      <c r="X190" s="30">
        <f t="shared" si="546"/>
        <v>170727.97048848693</v>
      </c>
      <c r="Y190" s="30">
        <f t="shared" si="546"/>
        <v>178198.55034891915</v>
      </c>
      <c r="Z190" s="30">
        <f t="shared" si="546"/>
        <v>183534.67882065629</v>
      </c>
      <c r="AA190" s="30">
        <f t="shared" si="546"/>
        <v>187346.19915761217</v>
      </c>
      <c r="AB190" s="30">
        <f t="shared" si="546"/>
        <v>190068.71368400898</v>
      </c>
      <c r="AD190" s="163"/>
      <c r="AE190" s="161"/>
      <c r="AF190" s="16" t="s">
        <v>52</v>
      </c>
      <c r="AG190" s="30">
        <f>AG$128/10*$C188/(2+$E$12)</f>
        <v>56250</v>
      </c>
      <c r="AH190" s="30">
        <f t="shared" ref="AH190:AP190" si="547">AH$128/10*$C188/(2+$E$12)</f>
        <v>96428.57142857142</v>
      </c>
      <c r="AI190" s="30">
        <f t="shared" si="547"/>
        <v>125127.55102040815</v>
      </c>
      <c r="AJ190" s="30">
        <f t="shared" si="547"/>
        <v>145626.82215743445</v>
      </c>
      <c r="AK190" s="30">
        <f t="shared" si="547"/>
        <v>160269.15868388172</v>
      </c>
      <c r="AL190" s="30">
        <f t="shared" si="547"/>
        <v>170727.97048848693</v>
      </c>
      <c r="AM190" s="30">
        <f t="shared" si="547"/>
        <v>178198.55034891915</v>
      </c>
      <c r="AN190" s="30">
        <f t="shared" si="547"/>
        <v>183534.67882065629</v>
      </c>
      <c r="AO190" s="30">
        <f t="shared" si="547"/>
        <v>187346.19915761217</v>
      </c>
      <c r="AP190" s="30">
        <f t="shared" si="547"/>
        <v>190068.71368400898</v>
      </c>
      <c r="AR190" s="163"/>
      <c r="AS190" s="161"/>
      <c r="AT190" s="16" t="s">
        <v>52</v>
      </c>
      <c r="AU190" s="30">
        <f>AU$128/10*$C188/(2+$E$12)</f>
        <v>56250</v>
      </c>
      <c r="AV190" s="30">
        <f t="shared" ref="AV190:BD190" si="548">AV$128/10*$C188/(2+$E$12)</f>
        <v>96428.57142857142</v>
      </c>
      <c r="AW190" s="30">
        <f t="shared" si="548"/>
        <v>125127.55102040815</v>
      </c>
      <c r="AX190" s="30">
        <f t="shared" si="548"/>
        <v>145626.82215743445</v>
      </c>
      <c r="AY190" s="30">
        <f t="shared" si="548"/>
        <v>160269.15868388172</v>
      </c>
      <c r="AZ190" s="30">
        <f t="shared" si="548"/>
        <v>170727.97048848693</v>
      </c>
      <c r="BA190" s="30">
        <f t="shared" si="548"/>
        <v>178198.55034891915</v>
      </c>
      <c r="BB190" s="30">
        <f t="shared" si="548"/>
        <v>183534.67882065629</v>
      </c>
      <c r="BC190" s="30">
        <f t="shared" si="548"/>
        <v>187346.19915761217</v>
      </c>
      <c r="BD190" s="30">
        <f t="shared" si="548"/>
        <v>190068.71368400898</v>
      </c>
      <c r="BF190" s="163"/>
      <c r="BG190" s="161"/>
      <c r="BH190" s="16" t="s">
        <v>52</v>
      </c>
      <c r="BI190" s="30">
        <f>BI$128/10*$C188/(2+$E$12)</f>
        <v>56250</v>
      </c>
      <c r="BJ190" s="30">
        <f t="shared" ref="BJ190:BR190" si="549">BJ$128/10*$C188/(2+$E$12)</f>
        <v>96428.57142857142</v>
      </c>
      <c r="BK190" s="30">
        <f t="shared" si="549"/>
        <v>125127.55102040815</v>
      </c>
      <c r="BL190" s="30">
        <f t="shared" si="549"/>
        <v>145626.82215743445</v>
      </c>
      <c r="BM190" s="30">
        <f t="shared" si="549"/>
        <v>160269.15868388172</v>
      </c>
      <c r="BN190" s="30">
        <f t="shared" si="549"/>
        <v>170727.97048848693</v>
      </c>
      <c r="BO190" s="30">
        <f t="shared" si="549"/>
        <v>178198.55034891915</v>
      </c>
      <c r="BP190" s="30">
        <f t="shared" si="549"/>
        <v>183534.67882065629</v>
      </c>
      <c r="BQ190" s="30">
        <f t="shared" si="549"/>
        <v>187346.19915761217</v>
      </c>
      <c r="BR190" s="30">
        <f t="shared" si="549"/>
        <v>190068.71368400898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1206.4285714285713</v>
      </c>
      <c r="F191" s="28">
        <f t="shared" ref="F191:N191" si="550">F155+F167+F179</f>
        <v>868.16326530612241</v>
      </c>
      <c r="G191" s="28">
        <f t="shared" si="550"/>
        <v>626.54518950437318</v>
      </c>
      <c r="H191" s="28">
        <f t="shared" si="550"/>
        <v>453.96084964598072</v>
      </c>
      <c r="I191" s="28">
        <f t="shared" si="550"/>
        <v>330.68632117570058</v>
      </c>
      <c r="J191" s="28">
        <f t="shared" si="550"/>
        <v>242.63308655407187</v>
      </c>
      <c r="K191" s="28">
        <f t="shared" si="550"/>
        <v>179.73791896719422</v>
      </c>
      <c r="L191" s="28">
        <f t="shared" si="550"/>
        <v>134.81279926228166</v>
      </c>
      <c r="M191" s="28">
        <f t="shared" si="550"/>
        <v>102.72342804448675</v>
      </c>
      <c r="N191" s="28">
        <f t="shared" si="550"/>
        <v>79.802448603204795</v>
      </c>
      <c r="P191" s="163" t="s">
        <v>18</v>
      </c>
      <c r="Q191" s="162">
        <v>20000</v>
      </c>
      <c r="R191" s="58" t="s">
        <v>19</v>
      </c>
      <c r="S191" s="28">
        <f>S155+S167+S179</f>
        <v>1206.4285714285713</v>
      </c>
      <c r="T191" s="28">
        <f t="shared" ref="T191:AB191" si="551">T155+T167+T179</f>
        <v>868.16326530612241</v>
      </c>
      <c r="U191" s="28">
        <f t="shared" si="551"/>
        <v>626.54518950437318</v>
      </c>
      <c r="V191" s="28">
        <f t="shared" si="551"/>
        <v>453.96084964598072</v>
      </c>
      <c r="W191" s="28">
        <f t="shared" si="551"/>
        <v>330.68632117570058</v>
      </c>
      <c r="X191" s="28">
        <f t="shared" si="551"/>
        <v>242.63308655407187</v>
      </c>
      <c r="Y191" s="28">
        <f t="shared" si="551"/>
        <v>179.73791896719422</v>
      </c>
      <c r="Z191" s="28">
        <f t="shared" si="551"/>
        <v>134.81279926228166</v>
      </c>
      <c r="AA191" s="28">
        <f t="shared" si="551"/>
        <v>102.72342804448675</v>
      </c>
      <c r="AB191" s="28">
        <f t="shared" si="551"/>
        <v>79.802448603204795</v>
      </c>
      <c r="AD191" s="163" t="s">
        <v>18</v>
      </c>
      <c r="AE191" s="162">
        <v>20000</v>
      </c>
      <c r="AF191" s="58" t="s">
        <v>19</v>
      </c>
      <c r="AG191" s="28">
        <f>AG155+AG167+AG179</f>
        <v>1206.4285714285713</v>
      </c>
      <c r="AH191" s="28">
        <f t="shared" ref="AH191:AP191" si="552">AH155+AH167+AH179</f>
        <v>868.16326530612241</v>
      </c>
      <c r="AI191" s="28">
        <f t="shared" si="552"/>
        <v>626.54518950437318</v>
      </c>
      <c r="AJ191" s="28">
        <f t="shared" si="552"/>
        <v>453.96084964598072</v>
      </c>
      <c r="AK191" s="28">
        <f t="shared" si="552"/>
        <v>330.68632117570058</v>
      </c>
      <c r="AL191" s="28">
        <f t="shared" si="552"/>
        <v>242.63308655407187</v>
      </c>
      <c r="AM191" s="28">
        <f t="shared" si="552"/>
        <v>179.73791896719422</v>
      </c>
      <c r="AN191" s="28">
        <f t="shared" si="552"/>
        <v>134.81279926228166</v>
      </c>
      <c r="AO191" s="28">
        <f t="shared" si="552"/>
        <v>102.72342804448675</v>
      </c>
      <c r="AP191" s="28">
        <f t="shared" si="552"/>
        <v>79.802448603204795</v>
      </c>
      <c r="AR191" s="163" t="s">
        <v>18</v>
      </c>
      <c r="AS191" s="162">
        <v>20000</v>
      </c>
      <c r="AT191" s="58" t="s">
        <v>19</v>
      </c>
      <c r="AU191" s="28">
        <f>AU155+AU167+AU179</f>
        <v>1206.4285714285713</v>
      </c>
      <c r="AV191" s="28">
        <f t="shared" ref="AV191:BD191" si="553">AV155+AV167+AV179</f>
        <v>868.16326530612241</v>
      </c>
      <c r="AW191" s="28">
        <f t="shared" si="553"/>
        <v>626.54518950437318</v>
      </c>
      <c r="AX191" s="28">
        <f t="shared" si="553"/>
        <v>453.96084964598072</v>
      </c>
      <c r="AY191" s="28">
        <f t="shared" si="553"/>
        <v>330.68632117570058</v>
      </c>
      <c r="AZ191" s="28">
        <f t="shared" si="553"/>
        <v>242.63308655407187</v>
      </c>
      <c r="BA191" s="28">
        <f t="shared" si="553"/>
        <v>179.73791896719422</v>
      </c>
      <c r="BB191" s="28">
        <f t="shared" si="553"/>
        <v>134.81279926228166</v>
      </c>
      <c r="BC191" s="28">
        <f t="shared" si="553"/>
        <v>102.72342804448675</v>
      </c>
      <c r="BD191" s="28">
        <f t="shared" si="553"/>
        <v>79.802448603204795</v>
      </c>
      <c r="BF191" s="163" t="s">
        <v>18</v>
      </c>
      <c r="BG191" s="162">
        <v>20000</v>
      </c>
      <c r="BH191" s="58" t="s">
        <v>19</v>
      </c>
      <c r="BI191" s="28">
        <f>BI155+BI167+BI179</f>
        <v>1206.4285714285713</v>
      </c>
      <c r="BJ191" s="28">
        <f t="shared" ref="BJ191:BR191" si="554">BJ155+BJ167+BJ179</f>
        <v>868.16326530612241</v>
      </c>
      <c r="BK191" s="28">
        <f t="shared" si="554"/>
        <v>626.54518950437318</v>
      </c>
      <c r="BL191" s="28">
        <f t="shared" si="554"/>
        <v>453.96084964598072</v>
      </c>
      <c r="BM191" s="28">
        <f t="shared" si="554"/>
        <v>330.68632117570058</v>
      </c>
      <c r="BN191" s="28">
        <f t="shared" si="554"/>
        <v>242.63308655407187</v>
      </c>
      <c r="BO191" s="28">
        <f t="shared" si="554"/>
        <v>179.73791896719422</v>
      </c>
      <c r="BP191" s="28">
        <f t="shared" si="554"/>
        <v>134.81279926228166</v>
      </c>
      <c r="BQ191" s="28">
        <f t="shared" si="554"/>
        <v>102.72342804448675</v>
      </c>
      <c r="BR191" s="28">
        <f t="shared" si="554"/>
        <v>79.802448603204795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697.15683941214968</v>
      </c>
      <c r="J192" s="28"/>
      <c r="K192" s="28"/>
      <c r="L192" s="28"/>
      <c r="M192" s="28"/>
      <c r="N192" s="28">
        <f>SUM(E191:N191)/10</f>
        <v>422.54938784919869</v>
      </c>
      <c r="P192" s="163"/>
      <c r="Q192" s="162"/>
      <c r="R192" s="20" t="s">
        <v>22</v>
      </c>
      <c r="S192" s="28"/>
      <c r="T192" s="28"/>
      <c r="U192" s="28"/>
      <c r="V192" s="28"/>
      <c r="W192" s="29">
        <f>SUM(S191:W191)/5</f>
        <v>697.15683941214968</v>
      </c>
      <c r="X192" s="28"/>
      <c r="Y192" s="28"/>
      <c r="Z192" s="28"/>
      <c r="AA192" s="28"/>
      <c r="AB192" s="28">
        <f>SUM(S191:AB191)/10</f>
        <v>422.54938784919869</v>
      </c>
      <c r="AD192" s="163"/>
      <c r="AE192" s="162"/>
      <c r="AF192" s="20" t="s">
        <v>22</v>
      </c>
      <c r="AG192" s="28"/>
      <c r="AH192" s="28"/>
      <c r="AI192" s="28"/>
      <c r="AJ192" s="28"/>
      <c r="AK192" s="29">
        <f>SUM(AG191:AK191)/5</f>
        <v>697.15683941214968</v>
      </c>
      <c r="AL192" s="28"/>
      <c r="AM192" s="28"/>
      <c r="AN192" s="28"/>
      <c r="AO192" s="28"/>
      <c r="AP192" s="28">
        <f>SUM(AG191:AP191)/10</f>
        <v>422.54938784919869</v>
      </c>
      <c r="AR192" s="163"/>
      <c r="AS192" s="162"/>
      <c r="AT192" s="20" t="s">
        <v>22</v>
      </c>
      <c r="AU192" s="28"/>
      <c r="AV192" s="28"/>
      <c r="AW192" s="28"/>
      <c r="AX192" s="28"/>
      <c r="AY192" s="29">
        <f>SUM(AU191:AY191)/5</f>
        <v>697.15683941214968</v>
      </c>
      <c r="AZ192" s="28"/>
      <c r="BA192" s="28"/>
      <c r="BB192" s="28"/>
      <c r="BC192" s="28"/>
      <c r="BD192" s="28">
        <f>SUM(AU191:BD191)/10</f>
        <v>422.54938784919869</v>
      </c>
      <c r="BF192" s="163"/>
      <c r="BG192" s="162"/>
      <c r="BH192" s="20" t="s">
        <v>22</v>
      </c>
      <c r="BI192" s="28"/>
      <c r="BJ192" s="28"/>
      <c r="BK192" s="28"/>
      <c r="BL192" s="28"/>
      <c r="BM192" s="29">
        <f>SUM(BI191:BM191)/5</f>
        <v>697.15683941214968</v>
      </c>
      <c r="BN192" s="28"/>
      <c r="BO192" s="28"/>
      <c r="BP192" s="28"/>
      <c r="BQ192" s="28"/>
      <c r="BR192" s="28">
        <f>SUM(BI191:BR191)/10</f>
        <v>422.54938784919869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1206.4285714285713</v>
      </c>
      <c r="F193" s="28">
        <f t="shared" ref="F193:N194" si="555">F157+F169+F181</f>
        <v>2074.591836734694</v>
      </c>
      <c r="G193" s="28">
        <f t="shared" si="555"/>
        <v>2701.1370262390665</v>
      </c>
      <c r="H193" s="28">
        <f t="shared" si="555"/>
        <v>3155.0978758850479</v>
      </c>
      <c r="I193" s="29">
        <f t="shared" si="555"/>
        <v>3485.7841970607483</v>
      </c>
      <c r="J193" s="28">
        <f t="shared" si="555"/>
        <v>3728.4172836148205</v>
      </c>
      <c r="K193" s="28">
        <f t="shared" si="555"/>
        <v>3908.1552025820129</v>
      </c>
      <c r="L193" s="28">
        <f t="shared" si="555"/>
        <v>4042.9680018442932</v>
      </c>
      <c r="M193" s="28">
        <f t="shared" si="555"/>
        <v>4145.6914298887859</v>
      </c>
      <c r="N193" s="28">
        <f t="shared" si="555"/>
        <v>4225.4938784919932</v>
      </c>
      <c r="P193" s="163"/>
      <c r="Q193" s="162"/>
      <c r="R193" s="20" t="s">
        <v>52</v>
      </c>
      <c r="S193" s="28">
        <f>S157+S169+S181</f>
        <v>1206.4285714285713</v>
      </c>
      <c r="T193" s="28">
        <f t="shared" ref="T193:AB194" si="556">T157+T169+T181</f>
        <v>2074.591836734694</v>
      </c>
      <c r="U193" s="28">
        <f t="shared" si="556"/>
        <v>2701.1370262390665</v>
      </c>
      <c r="V193" s="28">
        <f t="shared" si="556"/>
        <v>3155.0978758850479</v>
      </c>
      <c r="W193" s="29">
        <f t="shared" si="556"/>
        <v>3485.7841970607483</v>
      </c>
      <c r="X193" s="28">
        <f t="shared" si="556"/>
        <v>3728.4172836148205</v>
      </c>
      <c r="Y193" s="28">
        <f t="shared" si="556"/>
        <v>3908.1552025820129</v>
      </c>
      <c r="Z193" s="28">
        <f t="shared" si="556"/>
        <v>4042.9680018442932</v>
      </c>
      <c r="AA193" s="28">
        <f t="shared" si="556"/>
        <v>4145.6914298887859</v>
      </c>
      <c r="AB193" s="28">
        <f t="shared" si="556"/>
        <v>4225.4938784919932</v>
      </c>
      <c r="AD193" s="163"/>
      <c r="AE193" s="162"/>
      <c r="AF193" s="20" t="s">
        <v>52</v>
      </c>
      <c r="AG193" s="28">
        <f>AG157+AG169+AG181</f>
        <v>1206.4285714285713</v>
      </c>
      <c r="AH193" s="28">
        <f t="shared" ref="AH193:AP194" si="557">AH157+AH169+AH181</f>
        <v>2074.591836734694</v>
      </c>
      <c r="AI193" s="28">
        <f t="shared" si="557"/>
        <v>2701.1370262390665</v>
      </c>
      <c r="AJ193" s="28">
        <f t="shared" si="557"/>
        <v>3155.0978758850479</v>
      </c>
      <c r="AK193" s="29">
        <f t="shared" si="557"/>
        <v>3485.7841970607483</v>
      </c>
      <c r="AL193" s="28">
        <f t="shared" si="557"/>
        <v>3728.4172836148205</v>
      </c>
      <c r="AM193" s="28">
        <f t="shared" si="557"/>
        <v>3908.1552025820129</v>
      </c>
      <c r="AN193" s="28">
        <f t="shared" si="557"/>
        <v>4042.9680018442932</v>
      </c>
      <c r="AO193" s="28">
        <f t="shared" si="557"/>
        <v>4145.6914298887859</v>
      </c>
      <c r="AP193" s="28">
        <f t="shared" si="557"/>
        <v>4225.4938784919932</v>
      </c>
      <c r="AR193" s="163"/>
      <c r="AS193" s="162"/>
      <c r="AT193" s="20" t="s">
        <v>52</v>
      </c>
      <c r="AU193" s="28">
        <f>AU157+AU169+AU181</f>
        <v>1206.4285714285713</v>
      </c>
      <c r="AV193" s="28">
        <f t="shared" ref="AV193:BD194" si="558">AV157+AV169+AV181</f>
        <v>2074.591836734694</v>
      </c>
      <c r="AW193" s="28">
        <f t="shared" si="558"/>
        <v>2701.1370262390665</v>
      </c>
      <c r="AX193" s="28">
        <f t="shared" si="558"/>
        <v>3155.0978758850479</v>
      </c>
      <c r="AY193" s="29">
        <f t="shared" si="558"/>
        <v>3485.7841970607483</v>
      </c>
      <c r="AZ193" s="28">
        <f t="shared" si="558"/>
        <v>3728.4172836148205</v>
      </c>
      <c r="BA193" s="28">
        <f t="shared" si="558"/>
        <v>3908.1552025820129</v>
      </c>
      <c r="BB193" s="28">
        <f t="shared" si="558"/>
        <v>4042.9680018442932</v>
      </c>
      <c r="BC193" s="28">
        <f t="shared" si="558"/>
        <v>4145.6914298887859</v>
      </c>
      <c r="BD193" s="28">
        <f t="shared" si="558"/>
        <v>4225.4938784919932</v>
      </c>
      <c r="BF193" s="163"/>
      <c r="BG193" s="162"/>
      <c r="BH193" s="20" t="s">
        <v>52</v>
      </c>
      <c r="BI193" s="28">
        <f>BI157+BI169+BI181</f>
        <v>1206.4285714285713</v>
      </c>
      <c r="BJ193" s="28">
        <f t="shared" ref="BJ193:BR194" si="559">BJ157+BJ169+BJ181</f>
        <v>2074.591836734694</v>
      </c>
      <c r="BK193" s="28">
        <f t="shared" si="559"/>
        <v>2701.1370262390665</v>
      </c>
      <c r="BL193" s="28">
        <f t="shared" si="559"/>
        <v>3155.0978758850479</v>
      </c>
      <c r="BM193" s="29">
        <f t="shared" si="559"/>
        <v>3485.7841970607483</v>
      </c>
      <c r="BN193" s="28">
        <f t="shared" si="559"/>
        <v>3728.4172836148205</v>
      </c>
      <c r="BO193" s="28">
        <f t="shared" si="559"/>
        <v>3908.1552025820129</v>
      </c>
      <c r="BP193" s="28">
        <f t="shared" si="559"/>
        <v>4042.9680018442932</v>
      </c>
      <c r="BQ193" s="28">
        <f t="shared" si="559"/>
        <v>4145.6914298887859</v>
      </c>
      <c r="BR193" s="28">
        <f t="shared" si="559"/>
        <v>4225.4938784919932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24128.571428571428</v>
      </c>
      <c r="F194" s="28">
        <f t="shared" si="555"/>
        <v>17363.265306122448</v>
      </c>
      <c r="G194" s="28">
        <f t="shared" si="555"/>
        <v>12530.903790087465</v>
      </c>
      <c r="H194" s="28">
        <f t="shared" si="555"/>
        <v>9079.2169929196134</v>
      </c>
      <c r="I194" s="28">
        <f t="shared" si="555"/>
        <v>6613.7264235140119</v>
      </c>
      <c r="J194" s="28">
        <f t="shared" si="555"/>
        <v>4852.6617310814381</v>
      </c>
      <c r="K194" s="28">
        <f t="shared" si="555"/>
        <v>3594.7583793438844</v>
      </c>
      <c r="L194" s="28">
        <f t="shared" si="555"/>
        <v>2696.2559852456329</v>
      </c>
      <c r="M194" s="28">
        <f t="shared" si="555"/>
        <v>2054.4685608897353</v>
      </c>
      <c r="N194" s="28">
        <f t="shared" si="555"/>
        <v>1596.0489720640958</v>
      </c>
      <c r="P194" s="163"/>
      <c r="Q194" s="162">
        <v>400000</v>
      </c>
      <c r="R194" s="58" t="s">
        <v>19</v>
      </c>
      <c r="S194" s="28">
        <f>S158+S170+S182</f>
        <v>24128.571428571428</v>
      </c>
      <c r="T194" s="28">
        <f t="shared" si="556"/>
        <v>17363.265306122448</v>
      </c>
      <c r="U194" s="28">
        <f t="shared" si="556"/>
        <v>12530.903790087465</v>
      </c>
      <c r="V194" s="28">
        <f t="shared" si="556"/>
        <v>9079.2169929196134</v>
      </c>
      <c r="W194" s="28">
        <f t="shared" si="556"/>
        <v>6613.7264235140119</v>
      </c>
      <c r="X194" s="28">
        <f t="shared" si="556"/>
        <v>4852.6617310814381</v>
      </c>
      <c r="Y194" s="28">
        <f t="shared" si="556"/>
        <v>3594.7583793438844</v>
      </c>
      <c r="Z194" s="28">
        <f t="shared" si="556"/>
        <v>2696.2559852456329</v>
      </c>
      <c r="AA194" s="28">
        <f t="shared" si="556"/>
        <v>2054.4685608897353</v>
      </c>
      <c r="AB194" s="28">
        <f t="shared" si="556"/>
        <v>1596.0489720640958</v>
      </c>
      <c r="AD194" s="163"/>
      <c r="AE194" s="162">
        <v>400000</v>
      </c>
      <c r="AF194" s="58" t="s">
        <v>19</v>
      </c>
      <c r="AG194" s="28">
        <f>AG158+AG170+AG182</f>
        <v>24128.571428571428</v>
      </c>
      <c r="AH194" s="28">
        <f t="shared" si="557"/>
        <v>17363.265306122448</v>
      </c>
      <c r="AI194" s="28">
        <f t="shared" si="557"/>
        <v>12530.903790087465</v>
      </c>
      <c r="AJ194" s="28">
        <f t="shared" si="557"/>
        <v>9079.2169929196134</v>
      </c>
      <c r="AK194" s="28">
        <f t="shared" si="557"/>
        <v>6613.7264235140119</v>
      </c>
      <c r="AL194" s="28">
        <f t="shared" si="557"/>
        <v>4852.6617310814381</v>
      </c>
      <c r="AM194" s="28">
        <f t="shared" si="557"/>
        <v>3594.7583793438844</v>
      </c>
      <c r="AN194" s="28">
        <f t="shared" si="557"/>
        <v>2696.2559852456329</v>
      </c>
      <c r="AO194" s="28">
        <f t="shared" si="557"/>
        <v>2054.4685608897353</v>
      </c>
      <c r="AP194" s="28">
        <f t="shared" si="557"/>
        <v>1596.0489720640958</v>
      </c>
      <c r="AR194" s="163"/>
      <c r="AS194" s="162">
        <v>400000</v>
      </c>
      <c r="AT194" s="58" t="s">
        <v>19</v>
      </c>
      <c r="AU194" s="28">
        <f>AU158+AU170+AU182</f>
        <v>24128.571428571428</v>
      </c>
      <c r="AV194" s="28">
        <f t="shared" si="558"/>
        <v>17363.265306122448</v>
      </c>
      <c r="AW194" s="28">
        <f t="shared" si="558"/>
        <v>12530.903790087465</v>
      </c>
      <c r="AX194" s="28">
        <f t="shared" si="558"/>
        <v>9079.2169929196134</v>
      </c>
      <c r="AY194" s="28">
        <f t="shared" si="558"/>
        <v>6613.7264235140119</v>
      </c>
      <c r="AZ194" s="28">
        <f t="shared" si="558"/>
        <v>4852.6617310814381</v>
      </c>
      <c r="BA194" s="28">
        <f t="shared" si="558"/>
        <v>3594.7583793438844</v>
      </c>
      <c r="BB194" s="28">
        <f t="shared" si="558"/>
        <v>2696.2559852456329</v>
      </c>
      <c r="BC194" s="28">
        <f t="shared" si="558"/>
        <v>2054.4685608897353</v>
      </c>
      <c r="BD194" s="28">
        <f t="shared" si="558"/>
        <v>1596.0489720640958</v>
      </c>
      <c r="BF194" s="163"/>
      <c r="BG194" s="162">
        <v>400000</v>
      </c>
      <c r="BH194" s="58" t="s">
        <v>19</v>
      </c>
      <c r="BI194" s="28">
        <f>BI158+BI170+BI182</f>
        <v>24128.571428571428</v>
      </c>
      <c r="BJ194" s="28">
        <f t="shared" si="559"/>
        <v>17363.265306122448</v>
      </c>
      <c r="BK194" s="28">
        <f t="shared" si="559"/>
        <v>12530.903790087465</v>
      </c>
      <c r="BL194" s="28">
        <f t="shared" si="559"/>
        <v>9079.2169929196134</v>
      </c>
      <c r="BM194" s="28">
        <f t="shared" si="559"/>
        <v>6613.7264235140119</v>
      </c>
      <c r="BN194" s="28">
        <f t="shared" si="559"/>
        <v>4852.6617310814381</v>
      </c>
      <c r="BO194" s="28">
        <f t="shared" si="559"/>
        <v>3594.7583793438844</v>
      </c>
      <c r="BP194" s="28">
        <f t="shared" si="559"/>
        <v>2696.2559852456329</v>
      </c>
      <c r="BQ194" s="28">
        <f t="shared" si="559"/>
        <v>2054.4685608897353</v>
      </c>
      <c r="BR194" s="28">
        <f t="shared" si="559"/>
        <v>1596.0489720640958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13943.136788242995</v>
      </c>
      <c r="J195" s="28"/>
      <c r="K195" s="28"/>
      <c r="L195" s="28"/>
      <c r="M195" s="28"/>
      <c r="N195" s="28">
        <f>SUM(E194:N194)/10</f>
        <v>8450.9877569839755</v>
      </c>
      <c r="P195" s="163"/>
      <c r="Q195" s="162"/>
      <c r="R195" s="20" t="s">
        <v>22</v>
      </c>
      <c r="S195" s="28"/>
      <c r="T195" s="28"/>
      <c r="U195" s="28"/>
      <c r="V195" s="28"/>
      <c r="W195" s="29">
        <f>SUM(S194:W194)/5</f>
        <v>13943.136788242995</v>
      </c>
      <c r="X195" s="28"/>
      <c r="Y195" s="28"/>
      <c r="Z195" s="28"/>
      <c r="AA195" s="28"/>
      <c r="AB195" s="28">
        <f>SUM(S194:AB194)/10</f>
        <v>8450.9877569839755</v>
      </c>
      <c r="AD195" s="163"/>
      <c r="AE195" s="162"/>
      <c r="AF195" s="20" t="s">
        <v>22</v>
      </c>
      <c r="AG195" s="28"/>
      <c r="AH195" s="28"/>
      <c r="AI195" s="28"/>
      <c r="AJ195" s="28"/>
      <c r="AK195" s="29">
        <f>SUM(AG194:AK194)/5</f>
        <v>13943.136788242995</v>
      </c>
      <c r="AL195" s="28"/>
      <c r="AM195" s="28"/>
      <c r="AN195" s="28"/>
      <c r="AO195" s="28"/>
      <c r="AP195" s="28">
        <f>SUM(AG194:AP194)/10</f>
        <v>8450.9877569839755</v>
      </c>
      <c r="AR195" s="163"/>
      <c r="AS195" s="162"/>
      <c r="AT195" s="20" t="s">
        <v>22</v>
      </c>
      <c r="AU195" s="28"/>
      <c r="AV195" s="28"/>
      <c r="AW195" s="28"/>
      <c r="AX195" s="28"/>
      <c r="AY195" s="29">
        <f>SUM(AU194:AY194)/5</f>
        <v>13943.136788242995</v>
      </c>
      <c r="AZ195" s="28"/>
      <c r="BA195" s="28"/>
      <c r="BB195" s="28"/>
      <c r="BC195" s="28"/>
      <c r="BD195" s="28">
        <f>SUM(AU194:BD194)/10</f>
        <v>8450.9877569839755</v>
      </c>
      <c r="BF195" s="163"/>
      <c r="BG195" s="162"/>
      <c r="BH195" s="20" t="s">
        <v>22</v>
      </c>
      <c r="BI195" s="28"/>
      <c r="BJ195" s="28"/>
      <c r="BK195" s="28"/>
      <c r="BL195" s="28"/>
      <c r="BM195" s="29">
        <f>SUM(BI194:BM194)/5</f>
        <v>13943.136788242995</v>
      </c>
      <c r="BN195" s="28"/>
      <c r="BO195" s="28"/>
      <c r="BP195" s="28"/>
      <c r="BQ195" s="28"/>
      <c r="BR195" s="28">
        <f>SUM(BI194:BR194)/10</f>
        <v>8450.9877569839755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24128.571428571428</v>
      </c>
      <c r="F196" s="28">
        <f t="shared" ref="F196:N197" si="560">F160+F172+F184</f>
        <v>41491.836734693876</v>
      </c>
      <c r="G196" s="28">
        <f t="shared" si="560"/>
        <v>54022.740524781329</v>
      </c>
      <c r="H196" s="28">
        <f t="shared" si="560"/>
        <v>63101.957517700954</v>
      </c>
      <c r="I196" s="29">
        <f t="shared" si="560"/>
        <v>69715.683941214957</v>
      </c>
      <c r="J196" s="28">
        <f t="shared" si="560"/>
        <v>74568.345672296404</v>
      </c>
      <c r="K196" s="28">
        <f t="shared" si="560"/>
        <v>78163.104051640272</v>
      </c>
      <c r="L196" s="28">
        <f t="shared" si="560"/>
        <v>80859.360036885861</v>
      </c>
      <c r="M196" s="28">
        <f t="shared" si="560"/>
        <v>82913.828597775704</v>
      </c>
      <c r="N196" s="28">
        <f t="shared" si="560"/>
        <v>84509.877569839853</v>
      </c>
      <c r="P196" s="163"/>
      <c r="Q196" s="162"/>
      <c r="R196" s="20" t="s">
        <v>52</v>
      </c>
      <c r="S196" s="28">
        <f>S160+S172+S184</f>
        <v>24128.571428571428</v>
      </c>
      <c r="T196" s="28">
        <f t="shared" ref="T196:AB197" si="561">T160+T172+T184</f>
        <v>41491.836734693876</v>
      </c>
      <c r="U196" s="28">
        <f t="shared" si="561"/>
        <v>54022.740524781329</v>
      </c>
      <c r="V196" s="28">
        <f t="shared" si="561"/>
        <v>63101.957517700954</v>
      </c>
      <c r="W196" s="29">
        <f t="shared" si="561"/>
        <v>69715.683941214957</v>
      </c>
      <c r="X196" s="28">
        <f t="shared" si="561"/>
        <v>74568.345672296404</v>
      </c>
      <c r="Y196" s="28">
        <f t="shared" si="561"/>
        <v>78163.104051640272</v>
      </c>
      <c r="Z196" s="28">
        <f t="shared" si="561"/>
        <v>80859.360036885861</v>
      </c>
      <c r="AA196" s="28">
        <f t="shared" si="561"/>
        <v>82913.828597775704</v>
      </c>
      <c r="AB196" s="28">
        <f t="shared" si="561"/>
        <v>84509.877569839853</v>
      </c>
      <c r="AD196" s="163"/>
      <c r="AE196" s="162"/>
      <c r="AF196" s="20" t="s">
        <v>52</v>
      </c>
      <c r="AG196" s="28">
        <f>AG160+AG172+AG184</f>
        <v>24128.571428571428</v>
      </c>
      <c r="AH196" s="28">
        <f t="shared" ref="AH196:AP197" si="562">AH160+AH172+AH184</f>
        <v>41491.836734693876</v>
      </c>
      <c r="AI196" s="28">
        <f t="shared" si="562"/>
        <v>54022.740524781329</v>
      </c>
      <c r="AJ196" s="28">
        <f t="shared" si="562"/>
        <v>63101.957517700954</v>
      </c>
      <c r="AK196" s="29">
        <f t="shared" si="562"/>
        <v>69715.683941214957</v>
      </c>
      <c r="AL196" s="28">
        <f t="shared" si="562"/>
        <v>74568.345672296404</v>
      </c>
      <c r="AM196" s="28">
        <f t="shared" si="562"/>
        <v>78163.104051640272</v>
      </c>
      <c r="AN196" s="28">
        <f t="shared" si="562"/>
        <v>80859.360036885861</v>
      </c>
      <c r="AO196" s="28">
        <f t="shared" si="562"/>
        <v>82913.828597775704</v>
      </c>
      <c r="AP196" s="28">
        <f t="shared" si="562"/>
        <v>84509.877569839853</v>
      </c>
      <c r="AR196" s="163"/>
      <c r="AS196" s="162"/>
      <c r="AT196" s="20" t="s">
        <v>52</v>
      </c>
      <c r="AU196" s="28">
        <f>AU160+AU172+AU184</f>
        <v>24128.571428571428</v>
      </c>
      <c r="AV196" s="28">
        <f t="shared" ref="AV196:BD197" si="563">AV160+AV172+AV184</f>
        <v>41491.836734693876</v>
      </c>
      <c r="AW196" s="28">
        <f t="shared" si="563"/>
        <v>54022.740524781329</v>
      </c>
      <c r="AX196" s="28">
        <f t="shared" si="563"/>
        <v>63101.957517700954</v>
      </c>
      <c r="AY196" s="29">
        <f t="shared" si="563"/>
        <v>69715.683941214957</v>
      </c>
      <c r="AZ196" s="28">
        <f t="shared" si="563"/>
        <v>74568.345672296404</v>
      </c>
      <c r="BA196" s="28">
        <f t="shared" si="563"/>
        <v>78163.104051640272</v>
      </c>
      <c r="BB196" s="28">
        <f t="shared" si="563"/>
        <v>80859.360036885861</v>
      </c>
      <c r="BC196" s="28">
        <f t="shared" si="563"/>
        <v>82913.828597775704</v>
      </c>
      <c r="BD196" s="28">
        <f t="shared" si="563"/>
        <v>84509.877569839853</v>
      </c>
      <c r="BF196" s="163"/>
      <c r="BG196" s="162"/>
      <c r="BH196" s="20" t="s">
        <v>52</v>
      </c>
      <c r="BI196" s="28">
        <f>BI160+BI172+BI184</f>
        <v>24128.571428571428</v>
      </c>
      <c r="BJ196" s="28">
        <f t="shared" ref="BJ196:BR197" si="564">BJ160+BJ172+BJ184</f>
        <v>41491.836734693876</v>
      </c>
      <c r="BK196" s="28">
        <f t="shared" si="564"/>
        <v>54022.740524781329</v>
      </c>
      <c r="BL196" s="28">
        <f t="shared" si="564"/>
        <v>63101.957517700954</v>
      </c>
      <c r="BM196" s="29">
        <f t="shared" si="564"/>
        <v>69715.683941214957</v>
      </c>
      <c r="BN196" s="28">
        <f t="shared" si="564"/>
        <v>74568.345672296404</v>
      </c>
      <c r="BO196" s="28">
        <f t="shared" si="564"/>
        <v>78163.104051640272</v>
      </c>
      <c r="BP196" s="28">
        <f t="shared" si="564"/>
        <v>80859.360036885861</v>
      </c>
      <c r="BQ196" s="28">
        <f t="shared" si="564"/>
        <v>82913.828597775704</v>
      </c>
      <c r="BR196" s="28">
        <f t="shared" si="564"/>
        <v>84509.877569839853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60321.428571428565</v>
      </c>
      <c r="F197" s="30">
        <f t="shared" si="560"/>
        <v>43408.163265306124</v>
      </c>
      <c r="G197" s="30">
        <f t="shared" si="560"/>
        <v>31327.259475218656</v>
      </c>
      <c r="H197" s="30">
        <f t="shared" si="560"/>
        <v>22698.042482299035</v>
      </c>
      <c r="I197" s="30">
        <f t="shared" si="560"/>
        <v>16534.316058785029</v>
      </c>
      <c r="J197" s="30">
        <f t="shared" si="560"/>
        <v>12131.654327703593</v>
      </c>
      <c r="K197" s="30">
        <f t="shared" si="560"/>
        <v>8986.89594835971</v>
      </c>
      <c r="L197" s="30">
        <f t="shared" si="560"/>
        <v>6740.639963114083</v>
      </c>
      <c r="M197" s="30">
        <f t="shared" si="560"/>
        <v>5136.1714022243377</v>
      </c>
      <c r="N197" s="30">
        <f t="shared" si="560"/>
        <v>3990.1224301602397</v>
      </c>
      <c r="P197" s="163"/>
      <c r="Q197" s="161">
        <v>1000000</v>
      </c>
      <c r="R197" s="16" t="s">
        <v>19</v>
      </c>
      <c r="S197" s="30">
        <f>S161+S173+S185</f>
        <v>60321.428571428565</v>
      </c>
      <c r="T197" s="30">
        <f t="shared" si="561"/>
        <v>43408.163265306124</v>
      </c>
      <c r="U197" s="30">
        <f t="shared" si="561"/>
        <v>31327.259475218656</v>
      </c>
      <c r="V197" s="30">
        <f t="shared" si="561"/>
        <v>22698.042482299035</v>
      </c>
      <c r="W197" s="30">
        <f t="shared" si="561"/>
        <v>16534.316058785029</v>
      </c>
      <c r="X197" s="30">
        <f t="shared" si="561"/>
        <v>12131.654327703593</v>
      </c>
      <c r="Y197" s="30">
        <f t="shared" si="561"/>
        <v>8986.89594835971</v>
      </c>
      <c r="Z197" s="30">
        <f t="shared" si="561"/>
        <v>6740.639963114083</v>
      </c>
      <c r="AA197" s="30">
        <f t="shared" si="561"/>
        <v>5136.1714022243377</v>
      </c>
      <c r="AB197" s="30">
        <f t="shared" si="561"/>
        <v>3990.1224301602397</v>
      </c>
      <c r="AD197" s="163"/>
      <c r="AE197" s="161">
        <v>1000000</v>
      </c>
      <c r="AF197" s="16" t="s">
        <v>19</v>
      </c>
      <c r="AG197" s="30">
        <f>AG161+AG173+AG185</f>
        <v>60321.428571428565</v>
      </c>
      <c r="AH197" s="30">
        <f t="shared" si="562"/>
        <v>43408.163265306124</v>
      </c>
      <c r="AI197" s="30">
        <f t="shared" si="562"/>
        <v>31327.259475218656</v>
      </c>
      <c r="AJ197" s="30">
        <f t="shared" si="562"/>
        <v>22698.042482299035</v>
      </c>
      <c r="AK197" s="30">
        <f t="shared" si="562"/>
        <v>16534.316058785029</v>
      </c>
      <c r="AL197" s="30">
        <f t="shared" si="562"/>
        <v>12131.654327703593</v>
      </c>
      <c r="AM197" s="30">
        <f t="shared" si="562"/>
        <v>8986.89594835971</v>
      </c>
      <c r="AN197" s="30">
        <f t="shared" si="562"/>
        <v>6740.639963114083</v>
      </c>
      <c r="AO197" s="30">
        <f t="shared" si="562"/>
        <v>5136.1714022243377</v>
      </c>
      <c r="AP197" s="30">
        <f t="shared" si="562"/>
        <v>3990.1224301602397</v>
      </c>
      <c r="AR197" s="163"/>
      <c r="AS197" s="161">
        <v>1000000</v>
      </c>
      <c r="AT197" s="16" t="s">
        <v>19</v>
      </c>
      <c r="AU197" s="30">
        <f>AU161+AU173+AU185</f>
        <v>60321.428571428565</v>
      </c>
      <c r="AV197" s="30">
        <f t="shared" si="563"/>
        <v>43408.163265306124</v>
      </c>
      <c r="AW197" s="30">
        <f t="shared" si="563"/>
        <v>31327.259475218656</v>
      </c>
      <c r="AX197" s="30">
        <f t="shared" si="563"/>
        <v>22698.042482299035</v>
      </c>
      <c r="AY197" s="30">
        <f t="shared" si="563"/>
        <v>16534.316058785029</v>
      </c>
      <c r="AZ197" s="30">
        <f t="shared" si="563"/>
        <v>12131.654327703593</v>
      </c>
      <c r="BA197" s="30">
        <f t="shared" si="563"/>
        <v>8986.89594835971</v>
      </c>
      <c r="BB197" s="30">
        <f t="shared" si="563"/>
        <v>6740.639963114083</v>
      </c>
      <c r="BC197" s="30">
        <f t="shared" si="563"/>
        <v>5136.1714022243377</v>
      </c>
      <c r="BD197" s="30">
        <f t="shared" si="563"/>
        <v>3990.1224301602397</v>
      </c>
      <c r="BF197" s="163"/>
      <c r="BG197" s="161">
        <v>1000000</v>
      </c>
      <c r="BH197" s="16" t="s">
        <v>19</v>
      </c>
      <c r="BI197" s="30">
        <f>BI161+BI173+BI185</f>
        <v>60321.428571428565</v>
      </c>
      <c r="BJ197" s="30">
        <f t="shared" si="564"/>
        <v>43408.163265306124</v>
      </c>
      <c r="BK197" s="30">
        <f t="shared" si="564"/>
        <v>31327.259475218656</v>
      </c>
      <c r="BL197" s="30">
        <f t="shared" si="564"/>
        <v>22698.042482299035</v>
      </c>
      <c r="BM197" s="30">
        <f t="shared" si="564"/>
        <v>16534.316058785029</v>
      </c>
      <c r="BN197" s="30">
        <f t="shared" si="564"/>
        <v>12131.654327703593</v>
      </c>
      <c r="BO197" s="30">
        <f t="shared" si="564"/>
        <v>8986.89594835971</v>
      </c>
      <c r="BP197" s="30">
        <f t="shared" si="564"/>
        <v>6740.639963114083</v>
      </c>
      <c r="BQ197" s="30">
        <f t="shared" si="564"/>
        <v>5136.1714022243377</v>
      </c>
      <c r="BR197" s="30">
        <f t="shared" si="564"/>
        <v>3990.1224301602397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34857.841970607478</v>
      </c>
      <c r="J198" s="30"/>
      <c r="K198" s="30"/>
      <c r="L198" s="30"/>
      <c r="M198" s="30"/>
      <c r="N198" s="30">
        <f>SUM(E197:N197)/10</f>
        <v>21127.469392459934</v>
      </c>
      <c r="P198" s="163"/>
      <c r="Q198" s="161"/>
      <c r="R198" s="16" t="s">
        <v>22</v>
      </c>
      <c r="S198" s="30"/>
      <c r="T198" s="30"/>
      <c r="U198" s="30"/>
      <c r="V198" s="30"/>
      <c r="W198" s="31">
        <f>SUM(S197:W197)/5</f>
        <v>34857.841970607478</v>
      </c>
      <c r="X198" s="30"/>
      <c r="Y198" s="30"/>
      <c r="Z198" s="30"/>
      <c r="AA198" s="30"/>
      <c r="AB198" s="30">
        <f>SUM(S197:AB197)/10</f>
        <v>21127.469392459934</v>
      </c>
      <c r="AD198" s="163"/>
      <c r="AE198" s="161"/>
      <c r="AF198" s="16" t="s">
        <v>22</v>
      </c>
      <c r="AG198" s="30"/>
      <c r="AH198" s="30"/>
      <c r="AI198" s="30"/>
      <c r="AJ198" s="30"/>
      <c r="AK198" s="31">
        <f>SUM(AG197:AK197)/5</f>
        <v>34857.841970607478</v>
      </c>
      <c r="AL198" s="30"/>
      <c r="AM198" s="30"/>
      <c r="AN198" s="30"/>
      <c r="AO198" s="30"/>
      <c r="AP198" s="30">
        <f>SUM(AG197:AP197)/10</f>
        <v>21127.469392459934</v>
      </c>
      <c r="AR198" s="163"/>
      <c r="AS198" s="161"/>
      <c r="AT198" s="16" t="s">
        <v>22</v>
      </c>
      <c r="AU198" s="30"/>
      <c r="AV198" s="30"/>
      <c r="AW198" s="30"/>
      <c r="AX198" s="30"/>
      <c r="AY198" s="31">
        <f>SUM(AU197:AY197)/5</f>
        <v>34857.841970607478</v>
      </c>
      <c r="AZ198" s="30"/>
      <c r="BA198" s="30"/>
      <c r="BB198" s="30"/>
      <c r="BC198" s="30"/>
      <c r="BD198" s="30">
        <f>SUM(AU197:BD197)/10</f>
        <v>21127.469392459934</v>
      </c>
      <c r="BF198" s="163"/>
      <c r="BG198" s="161"/>
      <c r="BH198" s="16" t="s">
        <v>22</v>
      </c>
      <c r="BI198" s="30"/>
      <c r="BJ198" s="30"/>
      <c r="BK198" s="30"/>
      <c r="BL198" s="30"/>
      <c r="BM198" s="31">
        <f>SUM(BI197:BM197)/5</f>
        <v>34857.841970607478</v>
      </c>
      <c r="BN198" s="30"/>
      <c r="BO198" s="30"/>
      <c r="BP198" s="30"/>
      <c r="BQ198" s="30"/>
      <c r="BR198" s="30">
        <f>SUM(BI197:BR197)/10</f>
        <v>21127.469392459934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60321.428571428565</v>
      </c>
      <c r="F199" s="30">
        <f t="shared" ref="F199:N200" si="565">F163+F175+F187</f>
        <v>103729.5918367347</v>
      </c>
      <c r="G199" s="30">
        <f t="shared" si="565"/>
        <v>135056.85131195333</v>
      </c>
      <c r="H199" s="30">
        <f t="shared" si="565"/>
        <v>157754.89379425242</v>
      </c>
      <c r="I199" s="31">
        <f t="shared" si="565"/>
        <v>174289.20985303744</v>
      </c>
      <c r="J199" s="30">
        <f t="shared" si="565"/>
        <v>186420.86418074102</v>
      </c>
      <c r="K199" s="30">
        <f t="shared" si="565"/>
        <v>195407.76012910067</v>
      </c>
      <c r="L199" s="30">
        <f t="shared" si="565"/>
        <v>202148.40009221467</v>
      </c>
      <c r="M199" s="30">
        <f t="shared" si="565"/>
        <v>207284.57149443927</v>
      </c>
      <c r="N199" s="30">
        <f t="shared" si="565"/>
        <v>211274.69392459965</v>
      </c>
      <c r="P199" s="163"/>
      <c r="Q199" s="161"/>
      <c r="R199" s="16" t="s">
        <v>52</v>
      </c>
      <c r="S199" s="30">
        <f>S163+S175+S187</f>
        <v>60321.428571428565</v>
      </c>
      <c r="T199" s="30">
        <f t="shared" ref="T199:AB200" si="566">T163+T175+T187</f>
        <v>103729.5918367347</v>
      </c>
      <c r="U199" s="30">
        <f t="shared" si="566"/>
        <v>135056.85131195333</v>
      </c>
      <c r="V199" s="30">
        <f t="shared" si="566"/>
        <v>157754.89379425242</v>
      </c>
      <c r="W199" s="31">
        <f t="shared" si="566"/>
        <v>174289.20985303744</v>
      </c>
      <c r="X199" s="30">
        <f t="shared" si="566"/>
        <v>186420.86418074102</v>
      </c>
      <c r="Y199" s="30">
        <f t="shared" si="566"/>
        <v>195407.76012910067</v>
      </c>
      <c r="Z199" s="30">
        <f t="shared" si="566"/>
        <v>202148.40009221467</v>
      </c>
      <c r="AA199" s="30">
        <f t="shared" si="566"/>
        <v>207284.57149443927</v>
      </c>
      <c r="AB199" s="30">
        <f t="shared" si="566"/>
        <v>211274.69392459965</v>
      </c>
      <c r="AD199" s="163"/>
      <c r="AE199" s="161"/>
      <c r="AF199" s="16" t="s">
        <v>52</v>
      </c>
      <c r="AG199" s="30">
        <f>AG163+AG175+AG187</f>
        <v>60321.428571428565</v>
      </c>
      <c r="AH199" s="30">
        <f t="shared" ref="AH199:AP200" si="567">AH163+AH175+AH187</f>
        <v>103729.5918367347</v>
      </c>
      <c r="AI199" s="30">
        <f t="shared" si="567"/>
        <v>135056.85131195333</v>
      </c>
      <c r="AJ199" s="30">
        <f t="shared" si="567"/>
        <v>157754.89379425242</v>
      </c>
      <c r="AK199" s="31">
        <f t="shared" si="567"/>
        <v>174289.20985303744</v>
      </c>
      <c r="AL199" s="30">
        <f t="shared" si="567"/>
        <v>186420.86418074102</v>
      </c>
      <c r="AM199" s="30">
        <f t="shared" si="567"/>
        <v>195407.76012910067</v>
      </c>
      <c r="AN199" s="30">
        <f t="shared" si="567"/>
        <v>202148.40009221467</v>
      </c>
      <c r="AO199" s="30">
        <f t="shared" si="567"/>
        <v>207284.57149443927</v>
      </c>
      <c r="AP199" s="30">
        <f t="shared" si="567"/>
        <v>211274.69392459965</v>
      </c>
      <c r="AR199" s="163"/>
      <c r="AS199" s="161"/>
      <c r="AT199" s="16" t="s">
        <v>52</v>
      </c>
      <c r="AU199" s="30">
        <f>AU163+AU175+AU187</f>
        <v>60321.428571428565</v>
      </c>
      <c r="AV199" s="30">
        <f t="shared" ref="AV199:BD200" si="568">AV163+AV175+AV187</f>
        <v>103729.5918367347</v>
      </c>
      <c r="AW199" s="30">
        <f t="shared" si="568"/>
        <v>135056.85131195333</v>
      </c>
      <c r="AX199" s="30">
        <f t="shared" si="568"/>
        <v>157754.89379425242</v>
      </c>
      <c r="AY199" s="31">
        <f t="shared" si="568"/>
        <v>174289.20985303744</v>
      </c>
      <c r="AZ199" s="30">
        <f t="shared" si="568"/>
        <v>186420.86418074102</v>
      </c>
      <c r="BA199" s="30">
        <f t="shared" si="568"/>
        <v>195407.76012910067</v>
      </c>
      <c r="BB199" s="30">
        <f t="shared" si="568"/>
        <v>202148.40009221467</v>
      </c>
      <c r="BC199" s="30">
        <f t="shared" si="568"/>
        <v>207284.57149443927</v>
      </c>
      <c r="BD199" s="30">
        <f t="shared" si="568"/>
        <v>211274.69392459965</v>
      </c>
      <c r="BF199" s="163"/>
      <c r="BG199" s="161"/>
      <c r="BH199" s="16" t="s">
        <v>52</v>
      </c>
      <c r="BI199" s="30">
        <f>BI163+BI175+BI187</f>
        <v>60321.428571428565</v>
      </c>
      <c r="BJ199" s="30">
        <f t="shared" ref="BJ199:BR200" si="569">BJ163+BJ175+BJ187</f>
        <v>103729.5918367347</v>
      </c>
      <c r="BK199" s="30">
        <f t="shared" si="569"/>
        <v>135056.85131195333</v>
      </c>
      <c r="BL199" s="30">
        <f t="shared" si="569"/>
        <v>157754.89379425242</v>
      </c>
      <c r="BM199" s="31">
        <f t="shared" si="569"/>
        <v>174289.20985303744</v>
      </c>
      <c r="BN199" s="30">
        <f t="shared" si="569"/>
        <v>186420.86418074102</v>
      </c>
      <c r="BO199" s="30">
        <f t="shared" si="569"/>
        <v>195407.76012910067</v>
      </c>
      <c r="BP199" s="30">
        <f t="shared" si="569"/>
        <v>202148.40009221467</v>
      </c>
      <c r="BQ199" s="30">
        <f t="shared" si="569"/>
        <v>207284.57149443927</v>
      </c>
      <c r="BR199" s="30">
        <f t="shared" si="569"/>
        <v>211274.69392459965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126675</v>
      </c>
      <c r="F200" s="30">
        <f t="shared" si="565"/>
        <v>91157.14285714287</v>
      </c>
      <c r="G200" s="30">
        <f t="shared" si="565"/>
        <v>65787.244897959186</v>
      </c>
      <c r="H200" s="30">
        <f t="shared" si="565"/>
        <v>47665.889212827977</v>
      </c>
      <c r="I200" s="30">
        <f t="shared" si="565"/>
        <v>34722.063723448562</v>
      </c>
      <c r="J200" s="30">
        <f t="shared" si="565"/>
        <v>25476.474088177543</v>
      </c>
      <c r="K200" s="30">
        <f t="shared" si="565"/>
        <v>18872.481491555394</v>
      </c>
      <c r="L200" s="30">
        <f t="shared" si="565"/>
        <v>14155.343922539574</v>
      </c>
      <c r="M200" s="30">
        <f t="shared" si="565"/>
        <v>10785.959944671109</v>
      </c>
      <c r="N200" s="30">
        <f t="shared" si="565"/>
        <v>8379.257103336502</v>
      </c>
      <c r="P200" s="163"/>
      <c r="Q200" s="161">
        <v>2100000</v>
      </c>
      <c r="R200" s="16" t="s">
        <v>19</v>
      </c>
      <c r="S200" s="30">
        <f>S164+S176+S188</f>
        <v>126675</v>
      </c>
      <c r="T200" s="30">
        <f t="shared" si="566"/>
        <v>91157.14285714287</v>
      </c>
      <c r="U200" s="30">
        <f t="shared" si="566"/>
        <v>65787.244897959186</v>
      </c>
      <c r="V200" s="30">
        <f t="shared" si="566"/>
        <v>47665.889212827977</v>
      </c>
      <c r="W200" s="30">
        <f t="shared" si="566"/>
        <v>34722.063723448562</v>
      </c>
      <c r="X200" s="30">
        <f t="shared" si="566"/>
        <v>25476.474088177543</v>
      </c>
      <c r="Y200" s="30">
        <f t="shared" si="566"/>
        <v>18872.481491555394</v>
      </c>
      <c r="Z200" s="30">
        <f t="shared" si="566"/>
        <v>14155.343922539574</v>
      </c>
      <c r="AA200" s="30">
        <f t="shared" si="566"/>
        <v>10785.959944671109</v>
      </c>
      <c r="AB200" s="30">
        <f t="shared" si="566"/>
        <v>8379.257103336502</v>
      </c>
      <c r="AD200" s="163"/>
      <c r="AE200" s="161">
        <v>2100000</v>
      </c>
      <c r="AF200" s="16" t="s">
        <v>19</v>
      </c>
      <c r="AG200" s="30">
        <f>AG164+AG176+AG188</f>
        <v>126675</v>
      </c>
      <c r="AH200" s="30">
        <f t="shared" si="567"/>
        <v>91157.14285714287</v>
      </c>
      <c r="AI200" s="30">
        <f t="shared" si="567"/>
        <v>65787.244897959186</v>
      </c>
      <c r="AJ200" s="30">
        <f t="shared" si="567"/>
        <v>47665.889212827977</v>
      </c>
      <c r="AK200" s="30">
        <f t="shared" si="567"/>
        <v>34722.063723448562</v>
      </c>
      <c r="AL200" s="30">
        <f t="shared" si="567"/>
        <v>25476.474088177543</v>
      </c>
      <c r="AM200" s="30">
        <f t="shared" si="567"/>
        <v>18872.481491555394</v>
      </c>
      <c r="AN200" s="30">
        <f t="shared" si="567"/>
        <v>14155.343922539574</v>
      </c>
      <c r="AO200" s="30">
        <f t="shared" si="567"/>
        <v>10785.959944671109</v>
      </c>
      <c r="AP200" s="30">
        <f t="shared" si="567"/>
        <v>8379.257103336502</v>
      </c>
      <c r="AR200" s="163"/>
      <c r="AS200" s="161">
        <v>2100000</v>
      </c>
      <c r="AT200" s="16" t="s">
        <v>19</v>
      </c>
      <c r="AU200" s="30">
        <f>AU164+AU176+AU188</f>
        <v>126675</v>
      </c>
      <c r="AV200" s="30">
        <f t="shared" si="568"/>
        <v>91157.14285714287</v>
      </c>
      <c r="AW200" s="30">
        <f t="shared" si="568"/>
        <v>65787.244897959186</v>
      </c>
      <c r="AX200" s="30">
        <f t="shared" si="568"/>
        <v>47665.889212827977</v>
      </c>
      <c r="AY200" s="30">
        <f t="shared" si="568"/>
        <v>34722.063723448562</v>
      </c>
      <c r="AZ200" s="30">
        <f t="shared" si="568"/>
        <v>25476.474088177543</v>
      </c>
      <c r="BA200" s="30">
        <f t="shared" si="568"/>
        <v>18872.481491555394</v>
      </c>
      <c r="BB200" s="30">
        <f t="shared" si="568"/>
        <v>14155.343922539574</v>
      </c>
      <c r="BC200" s="30">
        <f t="shared" si="568"/>
        <v>10785.959944671109</v>
      </c>
      <c r="BD200" s="30">
        <f t="shared" si="568"/>
        <v>8379.257103336502</v>
      </c>
      <c r="BF200" s="163"/>
      <c r="BG200" s="161">
        <v>2100000</v>
      </c>
      <c r="BH200" s="16" t="s">
        <v>19</v>
      </c>
      <c r="BI200" s="30">
        <f>BI164+BI176+BI188</f>
        <v>126675</v>
      </c>
      <c r="BJ200" s="30">
        <f t="shared" si="569"/>
        <v>91157.14285714287</v>
      </c>
      <c r="BK200" s="30">
        <f t="shared" si="569"/>
        <v>65787.244897959186</v>
      </c>
      <c r="BL200" s="30">
        <f t="shared" si="569"/>
        <v>47665.889212827977</v>
      </c>
      <c r="BM200" s="30">
        <f t="shared" si="569"/>
        <v>34722.063723448562</v>
      </c>
      <c r="BN200" s="30">
        <f t="shared" si="569"/>
        <v>25476.474088177543</v>
      </c>
      <c r="BO200" s="30">
        <f t="shared" si="569"/>
        <v>18872.481491555394</v>
      </c>
      <c r="BP200" s="30">
        <f t="shared" si="569"/>
        <v>14155.343922539574</v>
      </c>
      <c r="BQ200" s="30">
        <f t="shared" si="569"/>
        <v>10785.959944671109</v>
      </c>
      <c r="BR200" s="30">
        <f t="shared" si="569"/>
        <v>8379.257103336502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73201.468138275712</v>
      </c>
      <c r="J201" s="30"/>
      <c r="K201" s="30"/>
      <c r="L201" s="30"/>
      <c r="M201" s="30"/>
      <c r="N201" s="30">
        <f>SUM(E200:N200)/10</f>
        <v>44367.685724165873</v>
      </c>
      <c r="P201" s="163"/>
      <c r="Q201" s="161"/>
      <c r="R201" s="16" t="s">
        <v>22</v>
      </c>
      <c r="S201" s="30"/>
      <c r="T201" s="30"/>
      <c r="U201" s="30"/>
      <c r="V201" s="30"/>
      <c r="W201" s="31">
        <f>SUM(S200:W200)/5</f>
        <v>73201.468138275712</v>
      </c>
      <c r="X201" s="30"/>
      <c r="Y201" s="30"/>
      <c r="Z201" s="30"/>
      <c r="AA201" s="30"/>
      <c r="AB201" s="30">
        <f>SUM(S200:AB200)/10</f>
        <v>44367.685724165873</v>
      </c>
      <c r="AD201" s="163"/>
      <c r="AE201" s="161"/>
      <c r="AF201" s="16" t="s">
        <v>22</v>
      </c>
      <c r="AG201" s="30"/>
      <c r="AH201" s="30"/>
      <c r="AI201" s="30"/>
      <c r="AJ201" s="30"/>
      <c r="AK201" s="31">
        <f>SUM(AG200:AK200)/5</f>
        <v>73201.468138275712</v>
      </c>
      <c r="AL201" s="30"/>
      <c r="AM201" s="30"/>
      <c r="AN201" s="30"/>
      <c r="AO201" s="30"/>
      <c r="AP201" s="30">
        <f>SUM(AG200:AP200)/10</f>
        <v>44367.685724165873</v>
      </c>
      <c r="AR201" s="163"/>
      <c r="AS201" s="161"/>
      <c r="AT201" s="16" t="s">
        <v>22</v>
      </c>
      <c r="AU201" s="30"/>
      <c r="AV201" s="30"/>
      <c r="AW201" s="30"/>
      <c r="AX201" s="30"/>
      <c r="AY201" s="31">
        <f>SUM(AU200:AY200)/5</f>
        <v>73201.468138275712</v>
      </c>
      <c r="AZ201" s="30"/>
      <c r="BA201" s="30"/>
      <c r="BB201" s="30"/>
      <c r="BC201" s="30"/>
      <c r="BD201" s="30">
        <f>SUM(AU200:BD200)/10</f>
        <v>44367.685724165873</v>
      </c>
      <c r="BF201" s="163"/>
      <c r="BG201" s="161"/>
      <c r="BH201" s="16" t="s">
        <v>22</v>
      </c>
      <c r="BI201" s="30"/>
      <c r="BJ201" s="30"/>
      <c r="BK201" s="30"/>
      <c r="BL201" s="30"/>
      <c r="BM201" s="31">
        <f>SUM(BI200:BM200)/5</f>
        <v>73201.468138275712</v>
      </c>
      <c r="BN201" s="30"/>
      <c r="BO201" s="30"/>
      <c r="BP201" s="30"/>
      <c r="BQ201" s="30"/>
      <c r="BR201" s="30">
        <f>SUM(BI200:BR200)/10</f>
        <v>44367.685724165873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126675</v>
      </c>
      <c r="F202" s="30">
        <f t="shared" ref="F202:N202" si="570">F166+F178+F190</f>
        <v>217832.14285714287</v>
      </c>
      <c r="G202" s="30">
        <f t="shared" si="570"/>
        <v>283619.38775510201</v>
      </c>
      <c r="H202" s="30">
        <f t="shared" si="570"/>
        <v>331285.27696793003</v>
      </c>
      <c r="I202" s="31">
        <f t="shared" si="570"/>
        <v>366007.34069137857</v>
      </c>
      <c r="J202" s="30">
        <f t="shared" si="570"/>
        <v>391483.81477955612</v>
      </c>
      <c r="K202" s="30">
        <f t="shared" si="570"/>
        <v>410356.29627111135</v>
      </c>
      <c r="L202" s="30">
        <f t="shared" si="570"/>
        <v>424511.64019365085</v>
      </c>
      <c r="M202" s="30">
        <f t="shared" si="570"/>
        <v>435297.60013832251</v>
      </c>
      <c r="N202" s="30">
        <f t="shared" si="570"/>
        <v>443676.85724165919</v>
      </c>
      <c r="P202" s="163"/>
      <c r="Q202" s="161"/>
      <c r="R202" s="16" t="s">
        <v>52</v>
      </c>
      <c r="S202" s="30">
        <f>S166+S178+S190</f>
        <v>126675</v>
      </c>
      <c r="T202" s="30">
        <f t="shared" ref="T202:AB202" si="571">T166+T178+T190</f>
        <v>217832.14285714287</v>
      </c>
      <c r="U202" s="30">
        <f t="shared" si="571"/>
        <v>283619.38775510201</v>
      </c>
      <c r="V202" s="30">
        <f t="shared" si="571"/>
        <v>331285.27696793003</v>
      </c>
      <c r="W202" s="31">
        <f t="shared" si="571"/>
        <v>366007.34069137857</v>
      </c>
      <c r="X202" s="30">
        <f t="shared" si="571"/>
        <v>391483.81477955612</v>
      </c>
      <c r="Y202" s="30">
        <f t="shared" si="571"/>
        <v>410356.29627111135</v>
      </c>
      <c r="Z202" s="30">
        <f t="shared" si="571"/>
        <v>424511.64019365085</v>
      </c>
      <c r="AA202" s="30">
        <f t="shared" si="571"/>
        <v>435297.60013832251</v>
      </c>
      <c r="AB202" s="30">
        <f t="shared" si="571"/>
        <v>443676.85724165919</v>
      </c>
      <c r="AD202" s="163"/>
      <c r="AE202" s="161"/>
      <c r="AF202" s="16" t="s">
        <v>52</v>
      </c>
      <c r="AG202" s="30">
        <f>AG166+AG178+AG190</f>
        <v>126675</v>
      </c>
      <c r="AH202" s="30">
        <f t="shared" ref="AH202:AP202" si="572">AH166+AH178+AH190</f>
        <v>217832.14285714287</v>
      </c>
      <c r="AI202" s="30">
        <f t="shared" si="572"/>
        <v>283619.38775510201</v>
      </c>
      <c r="AJ202" s="30">
        <f t="shared" si="572"/>
        <v>331285.27696793003</v>
      </c>
      <c r="AK202" s="31">
        <f t="shared" si="572"/>
        <v>366007.34069137857</v>
      </c>
      <c r="AL202" s="30">
        <f t="shared" si="572"/>
        <v>391483.81477955612</v>
      </c>
      <c r="AM202" s="30">
        <f t="shared" si="572"/>
        <v>410356.29627111135</v>
      </c>
      <c r="AN202" s="30">
        <f t="shared" si="572"/>
        <v>424511.64019365085</v>
      </c>
      <c r="AO202" s="30">
        <f t="shared" si="572"/>
        <v>435297.60013832251</v>
      </c>
      <c r="AP202" s="30">
        <f t="shared" si="572"/>
        <v>443676.85724165919</v>
      </c>
      <c r="AR202" s="163"/>
      <c r="AS202" s="161"/>
      <c r="AT202" s="16" t="s">
        <v>52</v>
      </c>
      <c r="AU202" s="30">
        <f>AU166+AU178+AU190</f>
        <v>126675</v>
      </c>
      <c r="AV202" s="30">
        <f t="shared" ref="AV202:BD202" si="573">AV166+AV178+AV190</f>
        <v>217832.14285714287</v>
      </c>
      <c r="AW202" s="30">
        <f t="shared" si="573"/>
        <v>283619.38775510201</v>
      </c>
      <c r="AX202" s="30">
        <f t="shared" si="573"/>
        <v>331285.27696793003</v>
      </c>
      <c r="AY202" s="31">
        <f t="shared" si="573"/>
        <v>366007.34069137857</v>
      </c>
      <c r="AZ202" s="30">
        <f t="shared" si="573"/>
        <v>391483.81477955612</v>
      </c>
      <c r="BA202" s="30">
        <f t="shared" si="573"/>
        <v>410356.29627111135</v>
      </c>
      <c r="BB202" s="30">
        <f t="shared" si="573"/>
        <v>424511.64019365085</v>
      </c>
      <c r="BC202" s="30">
        <f t="shared" si="573"/>
        <v>435297.60013832251</v>
      </c>
      <c r="BD202" s="30">
        <f t="shared" si="573"/>
        <v>443676.85724165919</v>
      </c>
      <c r="BF202" s="163"/>
      <c r="BG202" s="161"/>
      <c r="BH202" s="16" t="s">
        <v>52</v>
      </c>
      <c r="BI202" s="30">
        <f>BI166+BI178+BI190</f>
        <v>126675</v>
      </c>
      <c r="BJ202" s="30">
        <f t="shared" ref="BJ202:BR202" si="574">BJ166+BJ178+BJ190</f>
        <v>217832.14285714287</v>
      </c>
      <c r="BK202" s="30">
        <f t="shared" si="574"/>
        <v>283619.38775510201</v>
      </c>
      <c r="BL202" s="30">
        <f t="shared" si="574"/>
        <v>331285.27696793003</v>
      </c>
      <c r="BM202" s="31">
        <f t="shared" si="574"/>
        <v>366007.34069137857</v>
      </c>
      <c r="BN202" s="30">
        <f t="shared" si="574"/>
        <v>391483.81477955612</v>
      </c>
      <c r="BO202" s="30">
        <f t="shared" si="574"/>
        <v>410356.29627111135</v>
      </c>
      <c r="BP202" s="30">
        <f t="shared" si="574"/>
        <v>424511.64019365085</v>
      </c>
      <c r="BQ202" s="30">
        <f t="shared" si="574"/>
        <v>435297.60013832251</v>
      </c>
      <c r="BR202" s="30">
        <f t="shared" si="574"/>
        <v>443676.85724165919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AD2:AE12"/>
    <mergeCell ref="AF2:AG3"/>
    <mergeCell ref="AI2:AK3"/>
    <mergeCell ref="AM2:AP2"/>
    <mergeCell ref="B2:C12"/>
    <mergeCell ref="D2:E3"/>
    <mergeCell ref="G2:I3"/>
    <mergeCell ref="K2:N2"/>
    <mergeCell ref="P2:Q12"/>
    <mergeCell ref="R2:S3"/>
    <mergeCell ref="J14:J15"/>
    <mergeCell ref="K14:K15"/>
    <mergeCell ref="L14:L15"/>
    <mergeCell ref="M14:M15"/>
    <mergeCell ref="N14:N15"/>
    <mergeCell ref="P14:P15"/>
    <mergeCell ref="BK2:BM3"/>
    <mergeCell ref="BO2:BR2"/>
    <mergeCell ref="B14:B15"/>
    <mergeCell ref="C14:C15"/>
    <mergeCell ref="D14:D15"/>
    <mergeCell ref="E14:E15"/>
    <mergeCell ref="F14:F15"/>
    <mergeCell ref="G14:G15"/>
    <mergeCell ref="H14:H15"/>
    <mergeCell ref="I14:I15"/>
    <mergeCell ref="AR2:AS12"/>
    <mergeCell ref="AT2:AU3"/>
    <mergeCell ref="AW2:AY3"/>
    <mergeCell ref="BA2:BD2"/>
    <mergeCell ref="BF2:BG12"/>
    <mergeCell ref="BH2:BI3"/>
    <mergeCell ref="U2:W3"/>
    <mergeCell ref="Y2:AB2"/>
    <mergeCell ref="W14:W15"/>
    <mergeCell ref="X14:X15"/>
    <mergeCell ref="Y14:Y15"/>
    <mergeCell ref="Z14:Z15"/>
    <mergeCell ref="AA14:AA15"/>
    <mergeCell ref="AB14:AB15"/>
    <mergeCell ref="Q14:Q15"/>
    <mergeCell ref="R14:R15"/>
    <mergeCell ref="S14:S15"/>
    <mergeCell ref="T14:T15"/>
    <mergeCell ref="U14:U15"/>
    <mergeCell ref="V14:V15"/>
    <mergeCell ref="AJ14:AJ15"/>
    <mergeCell ref="AK14:AK15"/>
    <mergeCell ref="AL14:AL15"/>
    <mergeCell ref="AM14:AM15"/>
    <mergeCell ref="AN14:AN15"/>
    <mergeCell ref="AO14:AO15"/>
    <mergeCell ref="AD14:AD15"/>
    <mergeCell ref="AE14:AE15"/>
    <mergeCell ref="AF14:AF15"/>
    <mergeCell ref="AG14:AG15"/>
    <mergeCell ref="AH14:AH15"/>
    <mergeCell ref="AI14:AI15"/>
    <mergeCell ref="AY14:AY15"/>
    <mergeCell ref="AZ14:AZ15"/>
    <mergeCell ref="BA14:BA15"/>
    <mergeCell ref="BB14:BB15"/>
    <mergeCell ref="AP14:AP15"/>
    <mergeCell ref="AR14:AR15"/>
    <mergeCell ref="AS14:AS15"/>
    <mergeCell ref="AT14:AT15"/>
    <mergeCell ref="AU14:AU15"/>
    <mergeCell ref="AV14:AV15"/>
    <mergeCell ref="BP14:BP15"/>
    <mergeCell ref="BQ14:BQ15"/>
    <mergeCell ref="BR14:BR15"/>
    <mergeCell ref="B16:B17"/>
    <mergeCell ref="C16:C17"/>
    <mergeCell ref="P16:P17"/>
    <mergeCell ref="Q16:Q17"/>
    <mergeCell ref="AD16:AD17"/>
    <mergeCell ref="AE16:AE17"/>
    <mergeCell ref="AR16:AR17"/>
    <mergeCell ref="BJ14:BJ15"/>
    <mergeCell ref="BK14:BK15"/>
    <mergeCell ref="BL14:BL15"/>
    <mergeCell ref="BM14:BM15"/>
    <mergeCell ref="BN14:BN15"/>
    <mergeCell ref="BO14:BO15"/>
    <mergeCell ref="BC14:BC15"/>
    <mergeCell ref="BD14:BD15"/>
    <mergeCell ref="BF14:BF15"/>
    <mergeCell ref="BG14:BG15"/>
    <mergeCell ref="BH14:BH15"/>
    <mergeCell ref="BI14:BI15"/>
    <mergeCell ref="AW14:AW15"/>
    <mergeCell ref="AX14:AX15"/>
    <mergeCell ref="AS16:AS17"/>
    <mergeCell ref="BF16:BF17"/>
    <mergeCell ref="BG16:BG17"/>
    <mergeCell ref="B18:B25"/>
    <mergeCell ref="C18:C25"/>
    <mergeCell ref="P18:P25"/>
    <mergeCell ref="Q18:Q25"/>
    <mergeCell ref="AD18:AD25"/>
    <mergeCell ref="AE18:AE25"/>
    <mergeCell ref="AR18:AR25"/>
    <mergeCell ref="AS18:AS25"/>
    <mergeCell ref="BF18:BF25"/>
    <mergeCell ref="BG18:BG25"/>
    <mergeCell ref="B26:B30"/>
    <mergeCell ref="C26:C30"/>
    <mergeCell ref="P26:P30"/>
    <mergeCell ref="Q26:Q30"/>
    <mergeCell ref="AD26:AD30"/>
    <mergeCell ref="AE26:AE30"/>
    <mergeCell ref="AR26:AR30"/>
    <mergeCell ref="AS26:AS30"/>
    <mergeCell ref="BF26:BF30"/>
    <mergeCell ref="BG26:BG30"/>
    <mergeCell ref="B32:B33"/>
    <mergeCell ref="E32:E33"/>
    <mergeCell ref="F32:F33"/>
    <mergeCell ref="G32:G33"/>
    <mergeCell ref="H32:H33"/>
    <mergeCell ref="I32:I33"/>
    <mergeCell ref="J32:J33"/>
    <mergeCell ref="T32:T33"/>
    <mergeCell ref="U32:U33"/>
    <mergeCell ref="V32:V33"/>
    <mergeCell ref="W32:W33"/>
    <mergeCell ref="X32:X33"/>
    <mergeCell ref="Y32:Y33"/>
    <mergeCell ref="K32:K33"/>
    <mergeCell ref="L32:L33"/>
    <mergeCell ref="M32:M33"/>
    <mergeCell ref="N32:N33"/>
    <mergeCell ref="P32:P33"/>
    <mergeCell ref="S32:S33"/>
    <mergeCell ref="AI32:AI33"/>
    <mergeCell ref="AJ32:AJ33"/>
    <mergeCell ref="AK32:AK33"/>
    <mergeCell ref="AL32:AL33"/>
    <mergeCell ref="AM32:AM33"/>
    <mergeCell ref="AN32:AN33"/>
    <mergeCell ref="Z32:Z33"/>
    <mergeCell ref="AA32:AA33"/>
    <mergeCell ref="AB32:AB33"/>
    <mergeCell ref="AD32:AD33"/>
    <mergeCell ref="AG32:AG33"/>
    <mergeCell ref="AH32:AH33"/>
    <mergeCell ref="AX32:AX33"/>
    <mergeCell ref="AY32:AY33"/>
    <mergeCell ref="AZ32:AZ33"/>
    <mergeCell ref="BA32:BA33"/>
    <mergeCell ref="BB32:BB33"/>
    <mergeCell ref="BC32:BC33"/>
    <mergeCell ref="AO32:AO33"/>
    <mergeCell ref="AP32:AP33"/>
    <mergeCell ref="AR32:AR33"/>
    <mergeCell ref="AU32:AU33"/>
    <mergeCell ref="AV32:AV33"/>
    <mergeCell ref="AW32:AW33"/>
    <mergeCell ref="BM32:BM33"/>
    <mergeCell ref="BN32:BN33"/>
    <mergeCell ref="BO32:BO33"/>
    <mergeCell ref="BP32:BP33"/>
    <mergeCell ref="BQ32:BQ33"/>
    <mergeCell ref="BR32:BR33"/>
    <mergeCell ref="BD32:BD33"/>
    <mergeCell ref="BF32:BF33"/>
    <mergeCell ref="BI32:BI33"/>
    <mergeCell ref="BJ32:BJ33"/>
    <mergeCell ref="BK32:BK33"/>
    <mergeCell ref="BL32:BL33"/>
    <mergeCell ref="BG39:BG41"/>
    <mergeCell ref="C42:C46"/>
    <mergeCell ref="B34:B46"/>
    <mergeCell ref="C34:C38"/>
    <mergeCell ref="P34:P46"/>
    <mergeCell ref="Q34:Q38"/>
    <mergeCell ref="AD34:AD46"/>
    <mergeCell ref="AE34:AE38"/>
    <mergeCell ref="Q42:Q46"/>
    <mergeCell ref="AE42:AE46"/>
    <mergeCell ref="L48:L49"/>
    <mergeCell ref="M48:M49"/>
    <mergeCell ref="N48:N49"/>
    <mergeCell ref="P48:P49"/>
    <mergeCell ref="S48:S49"/>
    <mergeCell ref="T48:T49"/>
    <mergeCell ref="AS42:AS46"/>
    <mergeCell ref="BG42:BG46"/>
    <mergeCell ref="B48:B49"/>
    <mergeCell ref="E48:E49"/>
    <mergeCell ref="F48:F49"/>
    <mergeCell ref="G48:G49"/>
    <mergeCell ref="H48:H49"/>
    <mergeCell ref="I48:I49"/>
    <mergeCell ref="J48:J49"/>
    <mergeCell ref="K48:K49"/>
    <mergeCell ref="AR34:AR46"/>
    <mergeCell ref="AS34:AS38"/>
    <mergeCell ref="BF34:BF46"/>
    <mergeCell ref="BG34:BG38"/>
    <mergeCell ref="C39:C41"/>
    <mergeCell ref="Q39:Q41"/>
    <mergeCell ref="AE39:AE41"/>
    <mergeCell ref="AS39:AS41"/>
    <mergeCell ref="AA48:AA49"/>
    <mergeCell ref="AB48:AB49"/>
    <mergeCell ref="AD48:AD49"/>
    <mergeCell ref="AG48:AG49"/>
    <mergeCell ref="AH48:AH49"/>
    <mergeCell ref="AI48:AI49"/>
    <mergeCell ref="U48:U49"/>
    <mergeCell ref="V48:V49"/>
    <mergeCell ref="W48:W49"/>
    <mergeCell ref="X48:X49"/>
    <mergeCell ref="Y48:Y49"/>
    <mergeCell ref="Z48:Z49"/>
    <mergeCell ref="AU48:AU49"/>
    <mergeCell ref="AV48:AV49"/>
    <mergeCell ref="AW48:AW49"/>
    <mergeCell ref="AX48:AX49"/>
    <mergeCell ref="AJ48:AJ49"/>
    <mergeCell ref="AK48:AK49"/>
    <mergeCell ref="AL48:AL49"/>
    <mergeCell ref="AM48:AM49"/>
    <mergeCell ref="AN48:AN49"/>
    <mergeCell ref="AO48:AO49"/>
    <mergeCell ref="BN48:BN49"/>
    <mergeCell ref="BO48:BO49"/>
    <mergeCell ref="BP48:BP49"/>
    <mergeCell ref="BQ48:BQ49"/>
    <mergeCell ref="BR48:BR49"/>
    <mergeCell ref="B50:B62"/>
    <mergeCell ref="C50:C54"/>
    <mergeCell ref="P50:P62"/>
    <mergeCell ref="Q50:Q54"/>
    <mergeCell ref="AD50:AD62"/>
    <mergeCell ref="BF48:BF49"/>
    <mergeCell ref="BI48:BI49"/>
    <mergeCell ref="BJ48:BJ49"/>
    <mergeCell ref="BK48:BK49"/>
    <mergeCell ref="BL48:BL49"/>
    <mergeCell ref="BM48:BM49"/>
    <mergeCell ref="AY48:AY49"/>
    <mergeCell ref="AZ48:AZ49"/>
    <mergeCell ref="BA48:BA49"/>
    <mergeCell ref="BB48:BB49"/>
    <mergeCell ref="BC48:BC49"/>
    <mergeCell ref="BD48:BD49"/>
    <mergeCell ref="AP48:AP49"/>
    <mergeCell ref="AR48:AR49"/>
    <mergeCell ref="AE50:AE54"/>
    <mergeCell ref="AR50:AR62"/>
    <mergeCell ref="AS50:AS54"/>
    <mergeCell ref="BF50:BF62"/>
    <mergeCell ref="BG50:BG54"/>
    <mergeCell ref="C55:C57"/>
    <mergeCell ref="Q55:Q57"/>
    <mergeCell ref="AE55:AE57"/>
    <mergeCell ref="AS55:AS57"/>
    <mergeCell ref="BG55:BG57"/>
    <mergeCell ref="C58:C62"/>
    <mergeCell ref="Q58:Q62"/>
    <mergeCell ref="AE58:AE62"/>
    <mergeCell ref="AS58:AS62"/>
    <mergeCell ref="BG58:BG62"/>
    <mergeCell ref="B63:B77"/>
    <mergeCell ref="C63:C67"/>
    <mergeCell ref="P63:P77"/>
    <mergeCell ref="Q63:Q67"/>
    <mergeCell ref="AD63:AD77"/>
    <mergeCell ref="AE63:AE67"/>
    <mergeCell ref="AR63:AR77"/>
    <mergeCell ref="AS63:AS67"/>
    <mergeCell ref="BF63:BF77"/>
    <mergeCell ref="BG63:BG67"/>
    <mergeCell ref="C68:C72"/>
    <mergeCell ref="Q68:Q72"/>
    <mergeCell ref="AE68:AE72"/>
    <mergeCell ref="AS68:AS72"/>
    <mergeCell ref="BG68:BG72"/>
    <mergeCell ref="C73:C77"/>
    <mergeCell ref="Q73:Q77"/>
    <mergeCell ref="AE73:AE77"/>
    <mergeCell ref="AS73:AS77"/>
    <mergeCell ref="BG73:BG77"/>
    <mergeCell ref="B78:B92"/>
    <mergeCell ref="C78:C82"/>
    <mergeCell ref="P78:P92"/>
    <mergeCell ref="Q78:Q82"/>
    <mergeCell ref="AD78:AD92"/>
    <mergeCell ref="AE78:AE82"/>
    <mergeCell ref="AR78:AR92"/>
    <mergeCell ref="AS78:AS82"/>
    <mergeCell ref="BF78:BF92"/>
    <mergeCell ref="BG78:BG82"/>
    <mergeCell ref="C83:C87"/>
    <mergeCell ref="Q83:Q87"/>
    <mergeCell ref="AE83:AE87"/>
    <mergeCell ref="AS83:AS87"/>
    <mergeCell ref="BG83:BG87"/>
    <mergeCell ref="C88:C92"/>
    <mergeCell ref="Q88:Q92"/>
    <mergeCell ref="AE88:AE92"/>
    <mergeCell ref="AS88:AS92"/>
    <mergeCell ref="BG88:BG92"/>
    <mergeCell ref="B94:B95"/>
    <mergeCell ref="E94:E95"/>
    <mergeCell ref="F94:F95"/>
    <mergeCell ref="G94:G95"/>
    <mergeCell ref="H94:H95"/>
    <mergeCell ref="P94:P95"/>
    <mergeCell ref="S94:S95"/>
    <mergeCell ref="T94:T95"/>
    <mergeCell ref="U94:U95"/>
    <mergeCell ref="V94:V95"/>
    <mergeCell ref="W94:W95"/>
    <mergeCell ref="I94:I95"/>
    <mergeCell ref="J94:J95"/>
    <mergeCell ref="K94:K95"/>
    <mergeCell ref="L94:L95"/>
    <mergeCell ref="M94:M95"/>
    <mergeCell ref="N94:N95"/>
    <mergeCell ref="AG94:AG95"/>
    <mergeCell ref="AH94:AH95"/>
    <mergeCell ref="AI94:AI95"/>
    <mergeCell ref="AJ94:AJ95"/>
    <mergeCell ref="AK94:AK95"/>
    <mergeCell ref="AL94:AL95"/>
    <mergeCell ref="X94:X95"/>
    <mergeCell ref="Y94:Y95"/>
    <mergeCell ref="Z94:Z95"/>
    <mergeCell ref="AA94:AA95"/>
    <mergeCell ref="AB94:AB95"/>
    <mergeCell ref="AD94:AD95"/>
    <mergeCell ref="AX94:AX95"/>
    <mergeCell ref="AY94:AY95"/>
    <mergeCell ref="AZ94:AZ95"/>
    <mergeCell ref="BA94:BA95"/>
    <mergeCell ref="AM94:AM95"/>
    <mergeCell ref="AN94:AN95"/>
    <mergeCell ref="AO94:AO95"/>
    <mergeCell ref="AP94:AP95"/>
    <mergeCell ref="AR94:AR95"/>
    <mergeCell ref="AU94:AU95"/>
    <mergeCell ref="BQ94:BQ95"/>
    <mergeCell ref="BR94:BR95"/>
    <mergeCell ref="B96:B108"/>
    <mergeCell ref="C96:C100"/>
    <mergeCell ref="P96:P108"/>
    <mergeCell ref="Q96:Q100"/>
    <mergeCell ref="AD96:AD108"/>
    <mergeCell ref="AE96:AE100"/>
    <mergeCell ref="AR96:AR108"/>
    <mergeCell ref="AS96:AS100"/>
    <mergeCell ref="BK94:BK95"/>
    <mergeCell ref="BL94:BL95"/>
    <mergeCell ref="BM94:BM95"/>
    <mergeCell ref="BN94:BN95"/>
    <mergeCell ref="BO94:BO95"/>
    <mergeCell ref="BP94:BP95"/>
    <mergeCell ref="BB94:BB95"/>
    <mergeCell ref="BC94:BC95"/>
    <mergeCell ref="BD94:BD95"/>
    <mergeCell ref="BF94:BF95"/>
    <mergeCell ref="BI94:BI95"/>
    <mergeCell ref="BJ94:BJ95"/>
    <mergeCell ref="AV94:AV95"/>
    <mergeCell ref="AW94:AW95"/>
    <mergeCell ref="AS104:AS108"/>
    <mergeCell ref="BG104:BG108"/>
    <mergeCell ref="B109:B123"/>
    <mergeCell ref="C109:C113"/>
    <mergeCell ref="P109:P123"/>
    <mergeCell ref="Q109:Q113"/>
    <mergeCell ref="AD109:AD123"/>
    <mergeCell ref="AE109:AE113"/>
    <mergeCell ref="AR109:AR123"/>
    <mergeCell ref="AS109:AS113"/>
    <mergeCell ref="BF96:BF108"/>
    <mergeCell ref="BG96:BG100"/>
    <mergeCell ref="C101:C103"/>
    <mergeCell ref="Q101:Q103"/>
    <mergeCell ref="AE101:AE103"/>
    <mergeCell ref="AS101:AS103"/>
    <mergeCell ref="BG101:BG103"/>
    <mergeCell ref="C104:C108"/>
    <mergeCell ref="Q104:Q108"/>
    <mergeCell ref="AE104:AE108"/>
    <mergeCell ref="AS119:AS123"/>
    <mergeCell ref="BG119:BG123"/>
    <mergeCell ref="BG109:BG113"/>
    <mergeCell ref="BG114:BG118"/>
    <mergeCell ref="P124:P136"/>
    <mergeCell ref="Q124:Q128"/>
    <mergeCell ref="AD124:AD136"/>
    <mergeCell ref="AE124:AE128"/>
    <mergeCell ref="AR124:AR136"/>
    <mergeCell ref="AS124:AS128"/>
    <mergeCell ref="BF109:BF123"/>
    <mergeCell ref="C114:C118"/>
    <mergeCell ref="Q114:Q118"/>
    <mergeCell ref="AE114:AE118"/>
    <mergeCell ref="AS114:AS118"/>
    <mergeCell ref="C119:C123"/>
    <mergeCell ref="Q119:Q123"/>
    <mergeCell ref="AE119:AE123"/>
    <mergeCell ref="Q147:Q151"/>
    <mergeCell ref="AE147:AE151"/>
    <mergeCell ref="AS132:AS136"/>
    <mergeCell ref="BG132:BG136"/>
    <mergeCell ref="B137:B151"/>
    <mergeCell ref="C137:C141"/>
    <mergeCell ref="P137:P151"/>
    <mergeCell ref="Q137:Q141"/>
    <mergeCell ref="AD137:AD151"/>
    <mergeCell ref="AE137:AE141"/>
    <mergeCell ref="AR137:AR151"/>
    <mergeCell ref="AS137:AS141"/>
    <mergeCell ref="BF124:BF136"/>
    <mergeCell ref="BG124:BG128"/>
    <mergeCell ref="C129:C131"/>
    <mergeCell ref="Q129:Q131"/>
    <mergeCell ref="AE129:AE131"/>
    <mergeCell ref="AS129:AS131"/>
    <mergeCell ref="BG129:BG131"/>
    <mergeCell ref="C132:C136"/>
    <mergeCell ref="Q132:Q136"/>
    <mergeCell ref="AE132:AE136"/>
    <mergeCell ref="B124:B136"/>
    <mergeCell ref="C124:C128"/>
    <mergeCell ref="J153:J154"/>
    <mergeCell ref="K153:K154"/>
    <mergeCell ref="L153:L154"/>
    <mergeCell ref="M153:M154"/>
    <mergeCell ref="N153:N154"/>
    <mergeCell ref="P153:P154"/>
    <mergeCell ref="AS147:AS151"/>
    <mergeCell ref="BG147:BG151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BF137:BF151"/>
    <mergeCell ref="BG137:BG141"/>
    <mergeCell ref="C142:C146"/>
    <mergeCell ref="Q142:Q146"/>
    <mergeCell ref="AE142:AE146"/>
    <mergeCell ref="AS142:AS146"/>
    <mergeCell ref="BG142:BG146"/>
    <mergeCell ref="C147:C151"/>
    <mergeCell ref="W153:W154"/>
    <mergeCell ref="X153:X154"/>
    <mergeCell ref="Y153:Y154"/>
    <mergeCell ref="Z153:Z154"/>
    <mergeCell ref="AA153:AA154"/>
    <mergeCell ref="AB153:AB154"/>
    <mergeCell ref="Q153:Q154"/>
    <mergeCell ref="R153:R154"/>
    <mergeCell ref="S153:S154"/>
    <mergeCell ref="T153:T154"/>
    <mergeCell ref="U153:U154"/>
    <mergeCell ref="V153:V154"/>
    <mergeCell ref="AJ153:AJ154"/>
    <mergeCell ref="AK153:AK154"/>
    <mergeCell ref="AL153:AL154"/>
    <mergeCell ref="AM153:AM154"/>
    <mergeCell ref="AN153:AN154"/>
    <mergeCell ref="AO153:AO154"/>
    <mergeCell ref="AD153:AD154"/>
    <mergeCell ref="AE153:AE154"/>
    <mergeCell ref="AF153:AF154"/>
    <mergeCell ref="AG153:AG154"/>
    <mergeCell ref="AH153:AH154"/>
    <mergeCell ref="AI153:AI154"/>
    <mergeCell ref="AY153:AY154"/>
    <mergeCell ref="AZ153:AZ154"/>
    <mergeCell ref="BA153:BA154"/>
    <mergeCell ref="BB153:BB154"/>
    <mergeCell ref="AP153:AP154"/>
    <mergeCell ref="AR153:AR154"/>
    <mergeCell ref="AS153:AS154"/>
    <mergeCell ref="AT153:AT154"/>
    <mergeCell ref="AU153:AU154"/>
    <mergeCell ref="AV153:AV154"/>
    <mergeCell ref="BP153:BP154"/>
    <mergeCell ref="BQ153:BQ154"/>
    <mergeCell ref="BR153:BR154"/>
    <mergeCell ref="B155:B166"/>
    <mergeCell ref="C155:C157"/>
    <mergeCell ref="P155:P166"/>
    <mergeCell ref="Q155:Q157"/>
    <mergeCell ref="AD155:AD166"/>
    <mergeCell ref="AE155:AE157"/>
    <mergeCell ref="AR155:AR166"/>
    <mergeCell ref="BJ153:BJ154"/>
    <mergeCell ref="BK153:BK154"/>
    <mergeCell ref="BL153:BL154"/>
    <mergeCell ref="BM153:BM154"/>
    <mergeCell ref="BN153:BN154"/>
    <mergeCell ref="BO153:BO154"/>
    <mergeCell ref="BC153:BC154"/>
    <mergeCell ref="BD153:BD154"/>
    <mergeCell ref="BF153:BF154"/>
    <mergeCell ref="BG153:BG154"/>
    <mergeCell ref="BH153:BH154"/>
    <mergeCell ref="BI153:BI154"/>
    <mergeCell ref="AW153:AW154"/>
    <mergeCell ref="AX153:AX154"/>
    <mergeCell ref="AS161:AS163"/>
    <mergeCell ref="BG161:BG163"/>
    <mergeCell ref="C164:C166"/>
    <mergeCell ref="Q164:Q166"/>
    <mergeCell ref="AE164:AE166"/>
    <mergeCell ref="AS164:AS166"/>
    <mergeCell ref="BG164:BG166"/>
    <mergeCell ref="AS155:AS157"/>
    <mergeCell ref="BF155:BF166"/>
    <mergeCell ref="BG155:BG157"/>
    <mergeCell ref="C158:C160"/>
    <mergeCell ref="Q158:Q160"/>
    <mergeCell ref="AE158:AE160"/>
    <mergeCell ref="AS158:AS160"/>
    <mergeCell ref="BG158:BG160"/>
    <mergeCell ref="C161:C163"/>
    <mergeCell ref="Q161:Q163"/>
    <mergeCell ref="B167:B178"/>
    <mergeCell ref="C167:C169"/>
    <mergeCell ref="P167:P178"/>
    <mergeCell ref="Q167:Q169"/>
    <mergeCell ref="AD167:AD178"/>
    <mergeCell ref="AE167:AE169"/>
    <mergeCell ref="Q173:Q175"/>
    <mergeCell ref="AE173:AE175"/>
    <mergeCell ref="AE161:AE163"/>
    <mergeCell ref="AS173:AS175"/>
    <mergeCell ref="BG173:BG175"/>
    <mergeCell ref="C176:C178"/>
    <mergeCell ref="Q176:Q178"/>
    <mergeCell ref="AE176:AE178"/>
    <mergeCell ref="AS176:AS178"/>
    <mergeCell ref="BG176:BG178"/>
    <mergeCell ref="AR167:AR178"/>
    <mergeCell ref="AS167:AS169"/>
    <mergeCell ref="BF167:BF178"/>
    <mergeCell ref="BG167:BG169"/>
    <mergeCell ref="C170:C172"/>
    <mergeCell ref="Q170:Q172"/>
    <mergeCell ref="AE170:AE172"/>
    <mergeCell ref="AS170:AS172"/>
    <mergeCell ref="BG170:BG172"/>
    <mergeCell ref="C173:C175"/>
    <mergeCell ref="BG185:BG187"/>
    <mergeCell ref="C188:C190"/>
    <mergeCell ref="Q188:Q190"/>
    <mergeCell ref="AE188:AE190"/>
    <mergeCell ref="AS188:AS190"/>
    <mergeCell ref="BG188:BG190"/>
    <mergeCell ref="AR179:AR190"/>
    <mergeCell ref="AS179:AS181"/>
    <mergeCell ref="BF179:BF190"/>
    <mergeCell ref="BG179:BG181"/>
    <mergeCell ref="C182:C184"/>
    <mergeCell ref="Q182:Q184"/>
    <mergeCell ref="AE182:AE184"/>
    <mergeCell ref="AS182:AS184"/>
    <mergeCell ref="BG182:BG184"/>
    <mergeCell ref="C185:C187"/>
    <mergeCell ref="C179:C181"/>
    <mergeCell ref="P179:P190"/>
    <mergeCell ref="Q179:Q181"/>
    <mergeCell ref="AD179:AD190"/>
    <mergeCell ref="AE179:AE181"/>
    <mergeCell ref="Q185:Q187"/>
    <mergeCell ref="AE185:AE187"/>
    <mergeCell ref="B191:B202"/>
    <mergeCell ref="C191:C193"/>
    <mergeCell ref="P191:P202"/>
    <mergeCell ref="Q191:Q193"/>
    <mergeCell ref="AD191:AD202"/>
    <mergeCell ref="AE191:AE193"/>
    <mergeCell ref="Q197:Q199"/>
    <mergeCell ref="AE197:AE199"/>
    <mergeCell ref="AS185:AS187"/>
    <mergeCell ref="B179:B190"/>
    <mergeCell ref="AS197:AS199"/>
    <mergeCell ref="BG197:BG199"/>
    <mergeCell ref="C200:C202"/>
    <mergeCell ref="Q200:Q202"/>
    <mergeCell ref="AE200:AE202"/>
    <mergeCell ref="AS200:AS202"/>
    <mergeCell ref="BG200:BG202"/>
    <mergeCell ref="AR191:AR202"/>
    <mergeCell ref="AS191:AS193"/>
    <mergeCell ref="BF191:BF202"/>
    <mergeCell ref="BG191:BG193"/>
    <mergeCell ref="C194:C196"/>
    <mergeCell ref="Q194:Q196"/>
    <mergeCell ref="AE194:AE196"/>
    <mergeCell ref="AS194:AS196"/>
    <mergeCell ref="BG194:BG196"/>
    <mergeCell ref="C197:C199"/>
  </mergeCells>
  <conditionalFormatting sqref="E10">
    <cfRule type="cellIs" dxfId="74" priority="13" operator="lessThan">
      <formula>1</formula>
    </cfRule>
    <cfRule type="cellIs" dxfId="73" priority="14" operator="greaterThan">
      <formula>1</formula>
    </cfRule>
    <cfRule type="cellIs" dxfId="72" priority="15" operator="equal">
      <formula>1</formula>
    </cfRule>
  </conditionalFormatting>
  <conditionalFormatting sqref="S10">
    <cfRule type="cellIs" dxfId="71" priority="10" operator="lessThan">
      <formula>1</formula>
    </cfRule>
    <cfRule type="cellIs" dxfId="70" priority="11" operator="greaterThan">
      <formula>1</formula>
    </cfRule>
    <cfRule type="cellIs" dxfId="69" priority="12" operator="equal">
      <formula>1</formula>
    </cfRule>
  </conditionalFormatting>
  <conditionalFormatting sqref="AG10">
    <cfRule type="cellIs" dxfId="68" priority="7" operator="lessThan">
      <formula>1</formula>
    </cfRule>
    <cfRule type="cellIs" dxfId="67" priority="8" operator="greaterThan">
      <formula>1</formula>
    </cfRule>
    <cfRule type="cellIs" dxfId="66" priority="9" operator="equal">
      <formula>1</formula>
    </cfRule>
  </conditionalFormatting>
  <conditionalFormatting sqref="AU10">
    <cfRule type="cellIs" dxfId="65" priority="4" operator="lessThan">
      <formula>1</formula>
    </cfRule>
    <cfRule type="cellIs" dxfId="64" priority="5" operator="greaterThan">
      <formula>1</formula>
    </cfRule>
    <cfRule type="cellIs" dxfId="63" priority="6" operator="equal">
      <formula>1</formula>
    </cfRule>
  </conditionalFormatting>
  <conditionalFormatting sqref="BI10">
    <cfRule type="cellIs" dxfId="62" priority="1" operator="lessThan">
      <formula>1</formula>
    </cfRule>
    <cfRule type="cellIs" dxfId="61" priority="2" operator="greaterThan">
      <formula>1</formula>
    </cfRule>
    <cfRule type="cellIs" dxfId="60" priority="3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E345-B4CF-476E-A51D-CA5CA4CDE3E4}">
  <dimension ref="A1:BS205"/>
  <sheetViews>
    <sheetView zoomScaleNormal="100" workbookViewId="0">
      <selection activeCell="E10" sqref="E10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0.26045600000000002</v>
      </c>
      <c r="J4" s="10"/>
      <c r="K4" s="83">
        <f>C155</f>
        <v>20000</v>
      </c>
      <c r="L4" s="84" t="s">
        <v>51</v>
      </c>
      <c r="M4" s="51">
        <f>I192</f>
        <v>804.8799725651578</v>
      </c>
      <c r="N4" s="79">
        <f>M4*$I$16</f>
        <v>200279893.33333334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0.22324800000000006</v>
      </c>
      <c r="X4" s="10"/>
      <c r="Y4" s="83">
        <f>Q155</f>
        <v>20000</v>
      </c>
      <c r="Z4" s="84" t="s">
        <v>51</v>
      </c>
      <c r="AA4" s="51">
        <f>W192</f>
        <v>804.8799725651578</v>
      </c>
      <c r="AB4" s="79">
        <f t="shared" ref="AB4:AB11" si="0">AA4*$I$16</f>
        <v>200279893.33333334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0.18604000000000004</v>
      </c>
      <c r="AL4" s="10"/>
      <c r="AM4" s="83">
        <f>AE155</f>
        <v>20000</v>
      </c>
      <c r="AN4" s="84" t="s">
        <v>51</v>
      </c>
      <c r="AO4" s="51">
        <f>AK192</f>
        <v>804.8799725651578</v>
      </c>
      <c r="AP4" s="79">
        <f t="shared" ref="AP4:AP11" si="1">AO4*$I$16</f>
        <v>200279893.33333334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0.14883200000000005</v>
      </c>
      <c r="AZ4" s="10"/>
      <c r="BA4" s="83">
        <f>AS155</f>
        <v>20000</v>
      </c>
      <c r="BB4" s="84" t="s">
        <v>51</v>
      </c>
      <c r="BC4" s="51">
        <f>AY192</f>
        <v>804.8799725651578</v>
      </c>
      <c r="BD4" s="79">
        <f t="shared" ref="BD4:BD11" si="2">BC4*$I$16</f>
        <v>200279893.33333334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0.11162400000000003</v>
      </c>
      <c r="BN4" s="10"/>
      <c r="BO4" s="83">
        <f>BG155</f>
        <v>20000</v>
      </c>
      <c r="BP4" s="84" t="s">
        <v>51</v>
      </c>
      <c r="BQ4" s="51">
        <f>BM192</f>
        <v>804.8799725651578</v>
      </c>
      <c r="BR4" s="79">
        <f t="shared" ref="BR4:BR11" si="3">BQ4*$I$16</f>
        <v>200279893.33333334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0.25121141975308636</v>
      </c>
      <c r="J5" s="42"/>
      <c r="K5" s="83">
        <f>C155</f>
        <v>20000</v>
      </c>
      <c r="L5" s="81" t="s">
        <v>52</v>
      </c>
      <c r="M5" s="51">
        <f>I193</f>
        <v>4024.3998628257896</v>
      </c>
      <c r="N5" s="79">
        <f t="shared" ref="N5:N11" si="4">M5*$I$16</f>
        <v>1001399466.6666669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0.26616448045267488</v>
      </c>
      <c r="X5" s="42"/>
      <c r="Y5" s="83">
        <f>Q155</f>
        <v>20000</v>
      </c>
      <c r="Z5" s="81" t="s">
        <v>52</v>
      </c>
      <c r="AA5" s="51">
        <f>W193</f>
        <v>4024.3998628257896</v>
      </c>
      <c r="AB5" s="79">
        <f t="shared" si="0"/>
        <v>1001399466.6666669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0.28111754115226339</v>
      </c>
      <c r="AL5" s="42"/>
      <c r="AM5" s="83">
        <f>AE155</f>
        <v>20000</v>
      </c>
      <c r="AN5" s="81" t="s">
        <v>52</v>
      </c>
      <c r="AO5" s="51">
        <f>AK193</f>
        <v>4024.3998628257896</v>
      </c>
      <c r="AP5" s="79">
        <f t="shared" si="1"/>
        <v>1001399466.6666669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0.29607060185185186</v>
      </c>
      <c r="AZ5" s="42"/>
      <c r="BA5" s="83">
        <f>AS155</f>
        <v>20000</v>
      </c>
      <c r="BB5" s="81" t="s">
        <v>52</v>
      </c>
      <c r="BC5" s="51">
        <f>AY193</f>
        <v>4024.3998628257896</v>
      </c>
      <c r="BD5" s="79">
        <f t="shared" si="2"/>
        <v>1001399466.6666669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0.31102366255144032</v>
      </c>
      <c r="BN5" s="42"/>
      <c r="BO5" s="83">
        <f>BG155</f>
        <v>20000</v>
      </c>
      <c r="BP5" s="81" t="s">
        <v>52</v>
      </c>
      <c r="BQ5" s="51">
        <f>BM193</f>
        <v>4024.3998628257896</v>
      </c>
      <c r="BR5" s="79">
        <f t="shared" si="3"/>
        <v>1001399466.6666669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0.2</v>
      </c>
      <c r="F6" s="42"/>
      <c r="G6" s="59" t="s">
        <v>74</v>
      </c>
      <c r="H6" s="80" t="s">
        <v>50</v>
      </c>
      <c r="I6" s="98">
        <f>I64</f>
        <v>3.4834040637860081E-2</v>
      </c>
      <c r="J6" s="42"/>
      <c r="K6" s="83">
        <f>C158</f>
        <v>400000</v>
      </c>
      <c r="L6" s="84" t="s">
        <v>51</v>
      </c>
      <c r="M6" s="31">
        <f>I195</f>
        <v>16097.599451303153</v>
      </c>
      <c r="N6" s="79">
        <f t="shared" si="4"/>
        <v>4005597866.666666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3.4834040637860081E-2</v>
      </c>
      <c r="X6" s="42"/>
      <c r="Y6" s="83">
        <f>Q158</f>
        <v>400000</v>
      </c>
      <c r="Z6" s="84" t="s">
        <v>51</v>
      </c>
      <c r="AA6" s="31">
        <f>W195</f>
        <v>16097.599451303153</v>
      </c>
      <c r="AB6" s="79">
        <f t="shared" si="0"/>
        <v>4005597866.666666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3.4834040637860081E-2</v>
      </c>
      <c r="AL6" s="42"/>
      <c r="AM6" s="83">
        <f>AE158</f>
        <v>400000</v>
      </c>
      <c r="AN6" s="84" t="s">
        <v>51</v>
      </c>
      <c r="AO6" s="31">
        <f>AK195</f>
        <v>16097.599451303153</v>
      </c>
      <c r="AP6" s="79">
        <f t="shared" si="1"/>
        <v>4005597866.666666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3.4834040637860081E-2</v>
      </c>
      <c r="AZ6" s="42"/>
      <c r="BA6" s="83">
        <f>AS158</f>
        <v>400000</v>
      </c>
      <c r="BB6" s="84" t="s">
        <v>51</v>
      </c>
      <c r="BC6" s="31">
        <f>AY195</f>
        <v>16097.599451303153</v>
      </c>
      <c r="BD6" s="79">
        <f t="shared" si="2"/>
        <v>4005597866.666666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3.4834040637860081E-2</v>
      </c>
      <c r="BN6" s="42"/>
      <c r="BO6" s="83">
        <f>BG158</f>
        <v>400000</v>
      </c>
      <c r="BP6" s="84" t="s">
        <v>51</v>
      </c>
      <c r="BQ6" s="31">
        <f>BM195</f>
        <v>16097.599451303153</v>
      </c>
      <c r="BR6" s="79">
        <f t="shared" si="3"/>
        <v>4005597866.666666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-0.11214795524691359</v>
      </c>
      <c r="J7" s="10"/>
      <c r="K7" s="83">
        <f>C158</f>
        <v>400000</v>
      </c>
      <c r="L7" s="81" t="s">
        <v>52</v>
      </c>
      <c r="M7" s="51">
        <f>I196</f>
        <v>80487.997256515795</v>
      </c>
      <c r="N7" s="79">
        <f t="shared" si="4"/>
        <v>20027989333.33334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-0.11214795524691359</v>
      </c>
      <c r="X7" s="10"/>
      <c r="Y7" s="83">
        <f>Q158</f>
        <v>400000</v>
      </c>
      <c r="Z7" s="81" t="s">
        <v>52</v>
      </c>
      <c r="AA7" s="51">
        <f>W196</f>
        <v>80487.997256515795</v>
      </c>
      <c r="AB7" s="79">
        <f t="shared" si="0"/>
        <v>20027989333.33334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-0.11214795524691359</v>
      </c>
      <c r="AL7" s="10"/>
      <c r="AM7" s="83">
        <f>AE158</f>
        <v>400000</v>
      </c>
      <c r="AN7" s="81" t="s">
        <v>52</v>
      </c>
      <c r="AO7" s="51">
        <f>AK196</f>
        <v>80487.997256515795</v>
      </c>
      <c r="AP7" s="79">
        <f t="shared" si="1"/>
        <v>20027989333.33334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-0.11214795524691359</v>
      </c>
      <c r="AZ7" s="10"/>
      <c r="BA7" s="83">
        <f>AS158</f>
        <v>400000</v>
      </c>
      <c r="BB7" s="81" t="s">
        <v>52</v>
      </c>
      <c r="BC7" s="51">
        <f>AY196</f>
        <v>80487.997256515795</v>
      </c>
      <c r="BD7" s="79">
        <f t="shared" si="2"/>
        <v>20027989333.33334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-0.11214795524691359</v>
      </c>
      <c r="BN7" s="10"/>
      <c r="BO7" s="83">
        <f>BG158</f>
        <v>400000</v>
      </c>
      <c r="BP7" s="81" t="s">
        <v>52</v>
      </c>
      <c r="BQ7" s="51">
        <f>BM196</f>
        <v>80487.997256515795</v>
      </c>
      <c r="BR7" s="79">
        <f t="shared" si="3"/>
        <v>20027989333.33334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0.17389750514403293</v>
      </c>
      <c r="J8" s="10"/>
      <c r="K8" s="94">
        <f>C197</f>
        <v>1000000</v>
      </c>
      <c r="L8" s="95" t="s">
        <v>51</v>
      </c>
      <c r="M8" s="51">
        <f>I198</f>
        <v>40243.998628257883</v>
      </c>
      <c r="N8" s="79">
        <f t="shared" si="4"/>
        <v>10013994666.666666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0.18885056584362137</v>
      </c>
      <c r="X8" s="10"/>
      <c r="Y8" s="94">
        <f>Q197</f>
        <v>1000000</v>
      </c>
      <c r="Z8" s="95" t="s">
        <v>51</v>
      </c>
      <c r="AA8" s="51">
        <f>W198</f>
        <v>40243.998628257883</v>
      </c>
      <c r="AB8" s="79">
        <f t="shared" si="0"/>
        <v>10013994666.666666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0.20380362654320985</v>
      </c>
      <c r="AL8" s="10"/>
      <c r="AM8" s="94">
        <f>AE197</f>
        <v>1000000</v>
      </c>
      <c r="AN8" s="95" t="s">
        <v>51</v>
      </c>
      <c r="AO8" s="51">
        <f>AK198</f>
        <v>40243.998628257883</v>
      </c>
      <c r="AP8" s="79">
        <f t="shared" si="1"/>
        <v>10013994666.666666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0.21875668724279834</v>
      </c>
      <c r="AZ8" s="10"/>
      <c r="BA8" s="94">
        <f>AS197</f>
        <v>1000000</v>
      </c>
      <c r="BB8" s="95" t="s">
        <v>51</v>
      </c>
      <c r="BC8" s="51">
        <f>AY198</f>
        <v>40243.998628257883</v>
      </c>
      <c r="BD8" s="79">
        <f t="shared" si="2"/>
        <v>10013994666.666666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0.23370974794238686</v>
      </c>
      <c r="BN8" s="10"/>
      <c r="BO8" s="94">
        <f>BG197</f>
        <v>1000000</v>
      </c>
      <c r="BP8" s="95" t="s">
        <v>51</v>
      </c>
      <c r="BQ8" s="51">
        <f>BM198</f>
        <v>40243.998628257883</v>
      </c>
      <c r="BR8" s="79">
        <f t="shared" si="3"/>
        <v>10013994666.666666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6.2802854938271604E-2</v>
      </c>
      <c r="J9" s="9"/>
      <c r="K9" s="94">
        <f>C161</f>
        <v>1000000</v>
      </c>
      <c r="L9" s="96" t="s">
        <v>52</v>
      </c>
      <c r="M9" s="50">
        <f>I199</f>
        <v>201219.99314128951</v>
      </c>
      <c r="N9" s="79">
        <f t="shared" si="4"/>
        <v>50069973333.333351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6.2802854938271604E-2</v>
      </c>
      <c r="X9" s="9"/>
      <c r="Y9" s="94">
        <f>Q161</f>
        <v>1000000</v>
      </c>
      <c r="Z9" s="96" t="s">
        <v>52</v>
      </c>
      <c r="AA9" s="50">
        <f>W199</f>
        <v>201219.99314128951</v>
      </c>
      <c r="AB9" s="79">
        <f t="shared" si="0"/>
        <v>50069973333.333351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6.2802854938271604E-2</v>
      </c>
      <c r="AL9" s="9"/>
      <c r="AM9" s="94">
        <f>AE161</f>
        <v>1000000</v>
      </c>
      <c r="AN9" s="96" t="s">
        <v>52</v>
      </c>
      <c r="AO9" s="50">
        <f>AK199</f>
        <v>201219.99314128951</v>
      </c>
      <c r="AP9" s="79">
        <f t="shared" si="1"/>
        <v>50069973333.333351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6.2802854938271604E-2</v>
      </c>
      <c r="AZ9" s="9"/>
      <c r="BA9" s="94">
        <f>AS161</f>
        <v>1000000</v>
      </c>
      <c r="BB9" s="96" t="s">
        <v>52</v>
      </c>
      <c r="BC9" s="50">
        <f>AY199</f>
        <v>201219.99314128951</v>
      </c>
      <c r="BD9" s="79">
        <f t="shared" si="2"/>
        <v>50069973333.333351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6.2802854938271604E-2</v>
      </c>
      <c r="BN9" s="9"/>
      <c r="BO9" s="94">
        <f>BG161</f>
        <v>1000000</v>
      </c>
      <c r="BP9" s="96" t="s">
        <v>52</v>
      </c>
      <c r="BQ9" s="50">
        <f>BM199</f>
        <v>201219.99314128951</v>
      </c>
      <c r="BR9" s="79">
        <f t="shared" si="3"/>
        <v>50069973333.333351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6.1471836419753094E-3</v>
      </c>
      <c r="J10" s="9"/>
      <c r="K10" s="94">
        <f>C164</f>
        <v>2100000</v>
      </c>
      <c r="L10" s="95" t="s">
        <v>51</v>
      </c>
      <c r="M10" s="51">
        <f>I201</f>
        <v>84512.397119341564</v>
      </c>
      <c r="N10" s="79">
        <f t="shared" si="4"/>
        <v>21029388800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6.1471836419753094E-3</v>
      </c>
      <c r="X10" s="9"/>
      <c r="Y10" s="94">
        <f>Q164</f>
        <v>2100000</v>
      </c>
      <c r="Z10" s="95" t="s">
        <v>51</v>
      </c>
      <c r="AA10" s="51">
        <f>W201</f>
        <v>84512.397119341564</v>
      </c>
      <c r="AB10" s="79">
        <f t="shared" si="0"/>
        <v>21029388800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6.1471836419753094E-3</v>
      </c>
      <c r="AL10" s="9"/>
      <c r="AM10" s="94">
        <f>AE164</f>
        <v>2100000</v>
      </c>
      <c r="AN10" s="95" t="s">
        <v>51</v>
      </c>
      <c r="AO10" s="51">
        <f>AK201</f>
        <v>84512.397119341564</v>
      </c>
      <c r="AP10" s="79">
        <f t="shared" si="1"/>
        <v>21029388800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6.1471836419753094E-3</v>
      </c>
      <c r="AZ10" s="9"/>
      <c r="BA10" s="94">
        <f>AS164</f>
        <v>2100000</v>
      </c>
      <c r="BB10" s="95" t="s">
        <v>51</v>
      </c>
      <c r="BC10" s="51">
        <f>AY201</f>
        <v>84512.397119341564</v>
      </c>
      <c r="BD10" s="79">
        <f t="shared" si="2"/>
        <v>21029388800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6.1471836419753094E-3</v>
      </c>
      <c r="BN10" s="9"/>
      <c r="BO10" s="94">
        <f>BG164</f>
        <v>2100000</v>
      </c>
      <c r="BP10" s="95" t="s">
        <v>51</v>
      </c>
      <c r="BQ10" s="51">
        <f>BM201</f>
        <v>84512.397119341564</v>
      </c>
      <c r="BR10" s="79">
        <f t="shared" si="3"/>
        <v>21029388800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7.4999999999999997E-2</v>
      </c>
      <c r="F11" s="4"/>
      <c r="G11" s="82" t="s">
        <v>72</v>
      </c>
      <c r="H11" s="80" t="s">
        <v>50</v>
      </c>
      <c r="I11" s="99">
        <f>I125</f>
        <v>0.11214795524691359</v>
      </c>
      <c r="J11" s="9"/>
      <c r="K11" s="94">
        <f>C164</f>
        <v>2100000</v>
      </c>
      <c r="L11" s="96" t="s">
        <v>52</v>
      </c>
      <c r="M11" s="51">
        <f>I202</f>
        <v>422561.98559670791</v>
      </c>
      <c r="N11" s="79">
        <f t="shared" si="4"/>
        <v>105146944000.00002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0.11214795524691359</v>
      </c>
      <c r="X11" s="9"/>
      <c r="Y11" s="94">
        <f>Q164</f>
        <v>2100000</v>
      </c>
      <c r="Z11" s="96" t="s">
        <v>52</v>
      </c>
      <c r="AA11" s="51">
        <f>W202</f>
        <v>422561.98559670791</v>
      </c>
      <c r="AB11" s="79">
        <f t="shared" si="0"/>
        <v>105146944000.00002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0.11214795524691359</v>
      </c>
      <c r="AL11" s="9"/>
      <c r="AM11" s="94">
        <f>AE164</f>
        <v>2100000</v>
      </c>
      <c r="AN11" s="96" t="s">
        <v>52</v>
      </c>
      <c r="AO11" s="51">
        <f>AK202</f>
        <v>422561.98559670791</v>
      </c>
      <c r="AP11" s="79">
        <f t="shared" si="1"/>
        <v>105146944000.00002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0.11214795524691359</v>
      </c>
      <c r="AZ11" s="9"/>
      <c r="BA11" s="94">
        <f>AS164</f>
        <v>2100000</v>
      </c>
      <c r="BB11" s="96" t="s">
        <v>52</v>
      </c>
      <c r="BC11" s="51">
        <f>AY202</f>
        <v>422561.98559670791</v>
      </c>
      <c r="BD11" s="79">
        <f t="shared" si="2"/>
        <v>105146944000.00002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0.11214795524691359</v>
      </c>
      <c r="BN11" s="9"/>
      <c r="BO11" s="94">
        <f>BG164</f>
        <v>2100000</v>
      </c>
      <c r="BP11" s="96" t="s">
        <v>52</v>
      </c>
      <c r="BQ11" s="51">
        <f>BM202</f>
        <v>422561.98559670791</v>
      </c>
      <c r="BR11" s="79">
        <f t="shared" si="3"/>
        <v>105146944000.00002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2.5</v>
      </c>
      <c r="F12" s="4"/>
      <c r="G12" s="91" t="s">
        <v>49</v>
      </c>
      <c r="H12" s="92" t="s">
        <v>50</v>
      </c>
      <c r="I12" s="49">
        <f>I138</f>
        <v>0.18109799382716046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0.18109799382716046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0.18109799382716046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0.18109799382716046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0.18109799382716046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120000</v>
      </c>
      <c r="F16" s="22">
        <f t="shared" ref="F16:N16" si="5">(E16 * $E$6) + E16</f>
        <v>144000</v>
      </c>
      <c r="G16" s="22">
        <f t="shared" si="5"/>
        <v>172800</v>
      </c>
      <c r="H16" s="22">
        <f t="shared" si="5"/>
        <v>207360</v>
      </c>
      <c r="I16" s="22">
        <f t="shared" si="5"/>
        <v>248832</v>
      </c>
      <c r="J16" s="22">
        <f t="shared" si="5"/>
        <v>298598.40000000002</v>
      </c>
      <c r="K16" s="22">
        <f t="shared" si="5"/>
        <v>358318.08000000002</v>
      </c>
      <c r="L16" s="22">
        <f t="shared" si="5"/>
        <v>429981.696</v>
      </c>
      <c r="M16" s="22">
        <f t="shared" si="5"/>
        <v>515978.03519999998</v>
      </c>
      <c r="N16" s="22">
        <f t="shared" si="5"/>
        <v>619173.64223999996</v>
      </c>
      <c r="P16" s="172" t="s">
        <v>20</v>
      </c>
      <c r="Q16" s="172" t="s">
        <v>42</v>
      </c>
      <c r="R16" s="20" t="s">
        <v>60</v>
      </c>
      <c r="S16" s="22">
        <f>($E$4 * $E$6) + $E$4</f>
        <v>120000</v>
      </c>
      <c r="T16" s="22">
        <f t="shared" ref="T16:AB16" si="6">(S16 * $E$6) + S16</f>
        <v>144000</v>
      </c>
      <c r="U16" s="22">
        <f t="shared" si="6"/>
        <v>172800</v>
      </c>
      <c r="V16" s="22">
        <f t="shared" si="6"/>
        <v>207360</v>
      </c>
      <c r="W16" s="22">
        <f t="shared" si="6"/>
        <v>248832</v>
      </c>
      <c r="X16" s="22">
        <f t="shared" si="6"/>
        <v>298598.40000000002</v>
      </c>
      <c r="Y16" s="22">
        <f t="shared" si="6"/>
        <v>358318.08000000002</v>
      </c>
      <c r="Z16" s="22">
        <f t="shared" si="6"/>
        <v>429981.696</v>
      </c>
      <c r="AA16" s="22">
        <f t="shared" si="6"/>
        <v>515978.03519999998</v>
      </c>
      <c r="AB16" s="22">
        <f t="shared" si="6"/>
        <v>619173.64223999996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120000</v>
      </c>
      <c r="AH16" s="22">
        <f t="shared" ref="AH16:AP16" si="7">(AG16 * $E$6) + AG16</f>
        <v>144000</v>
      </c>
      <c r="AI16" s="22">
        <f t="shared" si="7"/>
        <v>172800</v>
      </c>
      <c r="AJ16" s="22">
        <f t="shared" si="7"/>
        <v>207360</v>
      </c>
      <c r="AK16" s="22">
        <f t="shared" si="7"/>
        <v>248832</v>
      </c>
      <c r="AL16" s="22">
        <f t="shared" si="7"/>
        <v>298598.40000000002</v>
      </c>
      <c r="AM16" s="22">
        <f t="shared" si="7"/>
        <v>358318.08000000002</v>
      </c>
      <c r="AN16" s="22">
        <f t="shared" si="7"/>
        <v>429981.696</v>
      </c>
      <c r="AO16" s="22">
        <f t="shared" si="7"/>
        <v>515978.03519999998</v>
      </c>
      <c r="AP16" s="22">
        <f t="shared" si="7"/>
        <v>619173.64223999996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120000</v>
      </c>
      <c r="AV16" s="22">
        <f t="shared" ref="AV16:BD16" si="8">(AU16 * $E$6) + AU16</f>
        <v>144000</v>
      </c>
      <c r="AW16" s="22">
        <f t="shared" si="8"/>
        <v>172800</v>
      </c>
      <c r="AX16" s="22">
        <f t="shared" si="8"/>
        <v>207360</v>
      </c>
      <c r="AY16" s="22">
        <f t="shared" si="8"/>
        <v>248832</v>
      </c>
      <c r="AZ16" s="22">
        <f t="shared" si="8"/>
        <v>298598.40000000002</v>
      </c>
      <c r="BA16" s="22">
        <f t="shared" si="8"/>
        <v>358318.08000000002</v>
      </c>
      <c r="BB16" s="22">
        <f t="shared" si="8"/>
        <v>429981.696</v>
      </c>
      <c r="BC16" s="22">
        <f t="shared" si="8"/>
        <v>515978.03519999998</v>
      </c>
      <c r="BD16" s="22">
        <f t="shared" si="8"/>
        <v>619173.64223999996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120000</v>
      </c>
      <c r="BJ16" s="22">
        <f t="shared" ref="BJ16:BR16" si="9">(BI16 * $E$6) + BI16</f>
        <v>144000</v>
      </c>
      <c r="BK16" s="22">
        <f t="shared" si="9"/>
        <v>172800</v>
      </c>
      <c r="BL16" s="22">
        <f t="shared" si="9"/>
        <v>207360</v>
      </c>
      <c r="BM16" s="22">
        <f t="shared" si="9"/>
        <v>248832</v>
      </c>
      <c r="BN16" s="22">
        <f t="shared" si="9"/>
        <v>298598.40000000002</v>
      </c>
      <c r="BO16" s="22">
        <f t="shared" si="9"/>
        <v>358318.08000000002</v>
      </c>
      <c r="BP16" s="22">
        <f t="shared" si="9"/>
        <v>429981.696</v>
      </c>
      <c r="BQ16" s="22">
        <f t="shared" si="9"/>
        <v>515978.03519999998</v>
      </c>
      <c r="BR16" s="22">
        <f t="shared" si="9"/>
        <v>619173.64223999996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2520000000000</v>
      </c>
      <c r="F17" s="26">
        <f t="shared" ref="F17:N17" si="10">F16*21000000</f>
        <v>3024000000000</v>
      </c>
      <c r="G17" s="26">
        <f t="shared" si="10"/>
        <v>3628800000000</v>
      </c>
      <c r="H17" s="26">
        <f t="shared" si="10"/>
        <v>4354560000000</v>
      </c>
      <c r="I17" s="26">
        <f t="shared" si="10"/>
        <v>5225472000000</v>
      </c>
      <c r="J17" s="26">
        <f t="shared" si="10"/>
        <v>6270566400000.001</v>
      </c>
      <c r="K17" s="26">
        <f t="shared" si="10"/>
        <v>7524679680000</v>
      </c>
      <c r="L17" s="26">
        <f t="shared" si="10"/>
        <v>9029615616000</v>
      </c>
      <c r="M17" s="26">
        <f t="shared" si="10"/>
        <v>10835538739200</v>
      </c>
      <c r="N17" s="26">
        <f t="shared" si="10"/>
        <v>13002646487040</v>
      </c>
      <c r="P17" s="164"/>
      <c r="Q17" s="164"/>
      <c r="R17" s="20" t="s">
        <v>61</v>
      </c>
      <c r="S17" s="26">
        <f>S16*21000000</f>
        <v>2520000000000</v>
      </c>
      <c r="T17" s="26">
        <f t="shared" ref="T17:AB17" si="11">T16*21000000</f>
        <v>3024000000000</v>
      </c>
      <c r="U17" s="26">
        <f t="shared" si="11"/>
        <v>3628800000000</v>
      </c>
      <c r="V17" s="26">
        <f t="shared" si="11"/>
        <v>4354560000000</v>
      </c>
      <c r="W17" s="26">
        <f t="shared" si="11"/>
        <v>5225472000000</v>
      </c>
      <c r="X17" s="26">
        <f t="shared" si="11"/>
        <v>6270566400000.001</v>
      </c>
      <c r="Y17" s="26">
        <f t="shared" si="11"/>
        <v>7524679680000</v>
      </c>
      <c r="Z17" s="26">
        <f t="shared" si="11"/>
        <v>9029615616000</v>
      </c>
      <c r="AA17" s="26">
        <f t="shared" si="11"/>
        <v>10835538739200</v>
      </c>
      <c r="AB17" s="26">
        <f t="shared" si="11"/>
        <v>13002646487040</v>
      </c>
      <c r="AC17" s="5"/>
      <c r="AD17" s="164"/>
      <c r="AE17" s="164"/>
      <c r="AF17" s="20" t="s">
        <v>61</v>
      </c>
      <c r="AG17" s="26">
        <f>AG16*21000000</f>
        <v>2520000000000</v>
      </c>
      <c r="AH17" s="26">
        <f t="shared" ref="AH17:AP17" si="12">AH16*21000000</f>
        <v>3024000000000</v>
      </c>
      <c r="AI17" s="26">
        <f t="shared" si="12"/>
        <v>3628800000000</v>
      </c>
      <c r="AJ17" s="26">
        <f t="shared" si="12"/>
        <v>4354560000000</v>
      </c>
      <c r="AK17" s="26">
        <f t="shared" si="12"/>
        <v>5225472000000</v>
      </c>
      <c r="AL17" s="26">
        <f t="shared" si="12"/>
        <v>6270566400000.001</v>
      </c>
      <c r="AM17" s="26">
        <f t="shared" si="12"/>
        <v>7524679680000</v>
      </c>
      <c r="AN17" s="26">
        <f t="shared" si="12"/>
        <v>9029615616000</v>
      </c>
      <c r="AO17" s="26">
        <f t="shared" si="12"/>
        <v>10835538739200</v>
      </c>
      <c r="AP17" s="26">
        <f t="shared" si="12"/>
        <v>13002646487040</v>
      </c>
      <c r="AQ17" s="5"/>
      <c r="AR17" s="164"/>
      <c r="AS17" s="164"/>
      <c r="AT17" s="20" t="s">
        <v>61</v>
      </c>
      <c r="AU17" s="26">
        <f>AU16*21000000</f>
        <v>2520000000000</v>
      </c>
      <c r="AV17" s="26">
        <f t="shared" ref="AV17:BD17" si="13">AV16*21000000</f>
        <v>3024000000000</v>
      </c>
      <c r="AW17" s="26">
        <f t="shared" si="13"/>
        <v>3628800000000</v>
      </c>
      <c r="AX17" s="26">
        <f t="shared" si="13"/>
        <v>4354560000000</v>
      </c>
      <c r="AY17" s="26">
        <f t="shared" si="13"/>
        <v>5225472000000</v>
      </c>
      <c r="AZ17" s="26">
        <f t="shared" si="13"/>
        <v>6270566400000.001</v>
      </c>
      <c r="BA17" s="26">
        <f t="shared" si="13"/>
        <v>7524679680000</v>
      </c>
      <c r="BB17" s="26">
        <f t="shared" si="13"/>
        <v>9029615616000</v>
      </c>
      <c r="BC17" s="26">
        <f t="shared" si="13"/>
        <v>10835538739200</v>
      </c>
      <c r="BD17" s="26">
        <f t="shared" si="13"/>
        <v>13002646487040</v>
      </c>
      <c r="BE17" s="5"/>
      <c r="BF17" s="164"/>
      <c r="BG17" s="164"/>
      <c r="BH17" s="20" t="s">
        <v>61</v>
      </c>
      <c r="BI17" s="26">
        <f>BI16*21000000</f>
        <v>2520000000000</v>
      </c>
      <c r="BJ17" s="26">
        <f t="shared" ref="BJ17:BR17" si="14">BJ16*21000000</f>
        <v>3024000000000</v>
      </c>
      <c r="BK17" s="26">
        <f t="shared" si="14"/>
        <v>3628800000000</v>
      </c>
      <c r="BL17" s="26">
        <f t="shared" si="14"/>
        <v>4354560000000</v>
      </c>
      <c r="BM17" s="26">
        <f t="shared" si="14"/>
        <v>5225472000000</v>
      </c>
      <c r="BN17" s="26">
        <f t="shared" si="14"/>
        <v>6270566400000.001</v>
      </c>
      <c r="BO17" s="26">
        <f t="shared" si="14"/>
        <v>7524679680000</v>
      </c>
      <c r="BP17" s="26">
        <f t="shared" si="14"/>
        <v>9029615616000</v>
      </c>
      <c r="BQ17" s="26">
        <f t="shared" si="14"/>
        <v>10835538739200</v>
      </c>
      <c r="BR17" s="26">
        <f t="shared" si="14"/>
        <v>13002646487040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0.16666666666666666</v>
      </c>
      <c r="F18" s="27">
        <f t="shared" ref="F18:N18" si="15">(F16-$E4)/F16</f>
        <v>0.30555555555555558</v>
      </c>
      <c r="G18" s="27">
        <f t="shared" si="15"/>
        <v>0.42129629629629628</v>
      </c>
      <c r="H18" s="27">
        <f t="shared" si="15"/>
        <v>0.51774691358024694</v>
      </c>
      <c r="I18" s="27">
        <f t="shared" si="15"/>
        <v>0.5981224279835391</v>
      </c>
      <c r="J18" s="27">
        <f t="shared" si="15"/>
        <v>0.66510202331961599</v>
      </c>
      <c r="K18" s="27">
        <f t="shared" si="15"/>
        <v>0.72091835276634664</v>
      </c>
      <c r="L18" s="27">
        <f t="shared" si="15"/>
        <v>0.76743196063862218</v>
      </c>
      <c r="M18" s="27">
        <f t="shared" si="15"/>
        <v>0.80619330053218508</v>
      </c>
      <c r="N18" s="27">
        <f t="shared" si="15"/>
        <v>0.83849441711015427</v>
      </c>
      <c r="P18" s="172" t="s">
        <v>16</v>
      </c>
      <c r="Q18" s="180" t="s">
        <v>41</v>
      </c>
      <c r="R18" s="20" t="s">
        <v>53</v>
      </c>
      <c r="S18" s="27">
        <f>(S16-$E4)/S16</f>
        <v>0.16666666666666666</v>
      </c>
      <c r="T18" s="27">
        <f t="shared" ref="T18:AB18" si="16">(T16-$E4)/T16</f>
        <v>0.30555555555555558</v>
      </c>
      <c r="U18" s="27">
        <f t="shared" si="16"/>
        <v>0.42129629629629628</v>
      </c>
      <c r="V18" s="27">
        <f t="shared" si="16"/>
        <v>0.51774691358024694</v>
      </c>
      <c r="W18" s="27">
        <f t="shared" si="16"/>
        <v>0.5981224279835391</v>
      </c>
      <c r="X18" s="27">
        <f t="shared" si="16"/>
        <v>0.66510202331961599</v>
      </c>
      <c r="Y18" s="27">
        <f t="shared" si="16"/>
        <v>0.72091835276634664</v>
      </c>
      <c r="Z18" s="27">
        <f t="shared" si="16"/>
        <v>0.76743196063862218</v>
      </c>
      <c r="AA18" s="27">
        <f t="shared" si="16"/>
        <v>0.80619330053218508</v>
      </c>
      <c r="AB18" s="27">
        <f t="shared" si="16"/>
        <v>0.83849441711015427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0.16666666666666666</v>
      </c>
      <c r="AH18" s="27">
        <f t="shared" ref="AH18:AP18" si="17">(AH16-$E4)/AH16</f>
        <v>0.30555555555555558</v>
      </c>
      <c r="AI18" s="27">
        <f t="shared" si="17"/>
        <v>0.42129629629629628</v>
      </c>
      <c r="AJ18" s="27">
        <f t="shared" si="17"/>
        <v>0.51774691358024694</v>
      </c>
      <c r="AK18" s="27">
        <f t="shared" si="17"/>
        <v>0.5981224279835391</v>
      </c>
      <c r="AL18" s="27">
        <f t="shared" si="17"/>
        <v>0.66510202331961599</v>
      </c>
      <c r="AM18" s="27">
        <f t="shared" si="17"/>
        <v>0.72091835276634664</v>
      </c>
      <c r="AN18" s="27">
        <f t="shared" si="17"/>
        <v>0.76743196063862218</v>
      </c>
      <c r="AO18" s="27">
        <f t="shared" si="17"/>
        <v>0.80619330053218508</v>
      </c>
      <c r="AP18" s="27">
        <f t="shared" si="17"/>
        <v>0.83849441711015427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0.16666666666666666</v>
      </c>
      <c r="AV18" s="27">
        <f t="shared" ref="AV18:BD18" si="18">(AV16-$E4)/AV16</f>
        <v>0.30555555555555558</v>
      </c>
      <c r="AW18" s="27">
        <f t="shared" si="18"/>
        <v>0.42129629629629628</v>
      </c>
      <c r="AX18" s="27">
        <f t="shared" si="18"/>
        <v>0.51774691358024694</v>
      </c>
      <c r="AY18" s="27">
        <f t="shared" si="18"/>
        <v>0.5981224279835391</v>
      </c>
      <c r="AZ18" s="27">
        <f t="shared" si="18"/>
        <v>0.66510202331961599</v>
      </c>
      <c r="BA18" s="27">
        <f t="shared" si="18"/>
        <v>0.72091835276634664</v>
      </c>
      <c r="BB18" s="27">
        <f t="shared" si="18"/>
        <v>0.76743196063862218</v>
      </c>
      <c r="BC18" s="27">
        <f t="shared" si="18"/>
        <v>0.80619330053218508</v>
      </c>
      <c r="BD18" s="27">
        <f t="shared" si="18"/>
        <v>0.83849441711015427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0.16666666666666666</v>
      </c>
      <c r="BJ18" s="27">
        <f t="shared" ref="BJ18:BR18" si="19">(BJ16-$E4)/BJ16</f>
        <v>0.30555555555555558</v>
      </c>
      <c r="BK18" s="27">
        <f t="shared" si="19"/>
        <v>0.42129629629629628</v>
      </c>
      <c r="BL18" s="27">
        <f t="shared" si="19"/>
        <v>0.51774691358024694</v>
      </c>
      <c r="BM18" s="27">
        <f t="shared" si="19"/>
        <v>0.5981224279835391</v>
      </c>
      <c r="BN18" s="27">
        <f t="shared" si="19"/>
        <v>0.66510202331961599</v>
      </c>
      <c r="BO18" s="27">
        <f t="shared" si="19"/>
        <v>0.72091835276634664</v>
      </c>
      <c r="BP18" s="27">
        <f t="shared" si="19"/>
        <v>0.76743196063862218</v>
      </c>
      <c r="BQ18" s="27">
        <f t="shared" si="19"/>
        <v>0.80619330053218508</v>
      </c>
      <c r="BR18" s="27">
        <f t="shared" si="19"/>
        <v>0.83849441711015427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0.83333333333333337</v>
      </c>
      <c r="F19" s="27">
        <f t="shared" ref="F19:N19" si="20">1-F18</f>
        <v>0.69444444444444442</v>
      </c>
      <c r="G19" s="27">
        <f t="shared" si="20"/>
        <v>0.57870370370370372</v>
      </c>
      <c r="H19" s="27">
        <f t="shared" si="20"/>
        <v>0.48225308641975306</v>
      </c>
      <c r="I19" s="27">
        <f t="shared" si="20"/>
        <v>0.4018775720164609</v>
      </c>
      <c r="J19" s="27">
        <f t="shared" si="20"/>
        <v>0.33489797668038401</v>
      </c>
      <c r="K19" s="27">
        <f t="shared" si="20"/>
        <v>0.27908164723365336</v>
      </c>
      <c r="L19" s="27">
        <f t="shared" si="20"/>
        <v>0.23256803936137782</v>
      </c>
      <c r="M19" s="27">
        <f t="shared" si="20"/>
        <v>0.19380669946781492</v>
      </c>
      <c r="N19" s="27">
        <f t="shared" si="20"/>
        <v>0.16150558288984573</v>
      </c>
      <c r="P19" s="173"/>
      <c r="Q19" s="181"/>
      <c r="R19" s="20" t="s">
        <v>54</v>
      </c>
      <c r="S19" s="27">
        <f>1-S18</f>
        <v>0.83333333333333337</v>
      </c>
      <c r="T19" s="27">
        <f t="shared" ref="T19:AB19" si="21">1-T18</f>
        <v>0.69444444444444442</v>
      </c>
      <c r="U19" s="27">
        <f t="shared" si="21"/>
        <v>0.57870370370370372</v>
      </c>
      <c r="V19" s="27">
        <f t="shared" si="21"/>
        <v>0.48225308641975306</v>
      </c>
      <c r="W19" s="27">
        <f t="shared" si="21"/>
        <v>0.4018775720164609</v>
      </c>
      <c r="X19" s="27">
        <f t="shared" si="21"/>
        <v>0.33489797668038401</v>
      </c>
      <c r="Y19" s="27">
        <f t="shared" si="21"/>
        <v>0.27908164723365336</v>
      </c>
      <c r="Z19" s="27">
        <f t="shared" si="21"/>
        <v>0.23256803936137782</v>
      </c>
      <c r="AA19" s="27">
        <f t="shared" si="21"/>
        <v>0.19380669946781492</v>
      </c>
      <c r="AB19" s="27">
        <f t="shared" si="21"/>
        <v>0.16150558288984573</v>
      </c>
      <c r="AC19" s="5"/>
      <c r="AD19" s="173"/>
      <c r="AE19" s="181"/>
      <c r="AF19" s="20" t="s">
        <v>54</v>
      </c>
      <c r="AG19" s="27">
        <f>1-AG18</f>
        <v>0.83333333333333337</v>
      </c>
      <c r="AH19" s="27">
        <f t="shared" ref="AH19:AP19" si="22">1-AH18</f>
        <v>0.69444444444444442</v>
      </c>
      <c r="AI19" s="27">
        <f t="shared" si="22"/>
        <v>0.57870370370370372</v>
      </c>
      <c r="AJ19" s="27">
        <f t="shared" si="22"/>
        <v>0.48225308641975306</v>
      </c>
      <c r="AK19" s="27">
        <f t="shared" si="22"/>
        <v>0.4018775720164609</v>
      </c>
      <c r="AL19" s="27">
        <f t="shared" si="22"/>
        <v>0.33489797668038401</v>
      </c>
      <c r="AM19" s="27">
        <f t="shared" si="22"/>
        <v>0.27908164723365336</v>
      </c>
      <c r="AN19" s="27">
        <f t="shared" si="22"/>
        <v>0.23256803936137782</v>
      </c>
      <c r="AO19" s="27">
        <f t="shared" si="22"/>
        <v>0.19380669946781492</v>
      </c>
      <c r="AP19" s="27">
        <f t="shared" si="22"/>
        <v>0.16150558288984573</v>
      </c>
      <c r="AQ19" s="5"/>
      <c r="AR19" s="173"/>
      <c r="AS19" s="181"/>
      <c r="AT19" s="20" t="s">
        <v>54</v>
      </c>
      <c r="AU19" s="27">
        <f>1-AU18</f>
        <v>0.83333333333333337</v>
      </c>
      <c r="AV19" s="27">
        <f t="shared" ref="AV19:BD19" si="23">1-AV18</f>
        <v>0.69444444444444442</v>
      </c>
      <c r="AW19" s="27">
        <f t="shared" si="23"/>
        <v>0.57870370370370372</v>
      </c>
      <c r="AX19" s="27">
        <f t="shared" si="23"/>
        <v>0.48225308641975306</v>
      </c>
      <c r="AY19" s="27">
        <f t="shared" si="23"/>
        <v>0.4018775720164609</v>
      </c>
      <c r="AZ19" s="27">
        <f t="shared" si="23"/>
        <v>0.33489797668038401</v>
      </c>
      <c r="BA19" s="27">
        <f t="shared" si="23"/>
        <v>0.27908164723365336</v>
      </c>
      <c r="BB19" s="27">
        <f t="shared" si="23"/>
        <v>0.23256803936137782</v>
      </c>
      <c r="BC19" s="27">
        <f t="shared" si="23"/>
        <v>0.19380669946781492</v>
      </c>
      <c r="BD19" s="27">
        <f t="shared" si="23"/>
        <v>0.16150558288984573</v>
      </c>
      <c r="BE19" s="5"/>
      <c r="BF19" s="173"/>
      <c r="BG19" s="181"/>
      <c r="BH19" s="20" t="s">
        <v>54</v>
      </c>
      <c r="BI19" s="27">
        <f>1-BI18</f>
        <v>0.83333333333333337</v>
      </c>
      <c r="BJ19" s="27">
        <f t="shared" ref="BJ19:BR19" si="24">1-BJ18</f>
        <v>0.69444444444444442</v>
      </c>
      <c r="BK19" s="27">
        <f t="shared" si="24"/>
        <v>0.57870370370370372</v>
      </c>
      <c r="BL19" s="27">
        <f t="shared" si="24"/>
        <v>0.48225308641975306</v>
      </c>
      <c r="BM19" s="27">
        <f t="shared" si="24"/>
        <v>0.4018775720164609</v>
      </c>
      <c r="BN19" s="27">
        <f t="shared" si="24"/>
        <v>0.33489797668038401</v>
      </c>
      <c r="BO19" s="27">
        <f t="shared" si="24"/>
        <v>0.27908164723365336</v>
      </c>
      <c r="BP19" s="27">
        <f t="shared" si="24"/>
        <v>0.23256803936137782</v>
      </c>
      <c r="BQ19" s="27">
        <f t="shared" si="24"/>
        <v>0.19380669946781492</v>
      </c>
      <c r="BR19" s="27">
        <f t="shared" si="24"/>
        <v>0.16150558288984573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0.16666666666666666</v>
      </c>
      <c r="F20" s="97">
        <f t="shared" ref="F20:N20" si="25">F18-E18</f>
        <v>0.13888888888888892</v>
      </c>
      <c r="G20" s="97">
        <f t="shared" si="25"/>
        <v>0.1157407407407407</v>
      </c>
      <c r="H20" s="97">
        <f t="shared" si="25"/>
        <v>9.6450617283950657E-2</v>
      </c>
      <c r="I20" s="97">
        <f t="shared" si="25"/>
        <v>8.0375514403292159E-2</v>
      </c>
      <c r="J20" s="97">
        <f t="shared" si="25"/>
        <v>6.6979595336076891E-2</v>
      </c>
      <c r="K20" s="97">
        <f t="shared" si="25"/>
        <v>5.581632944673065E-2</v>
      </c>
      <c r="L20" s="97">
        <f t="shared" si="25"/>
        <v>4.6513607872275542E-2</v>
      </c>
      <c r="M20" s="97">
        <f t="shared" si="25"/>
        <v>3.8761339893562896E-2</v>
      </c>
      <c r="N20" s="97">
        <f t="shared" si="25"/>
        <v>3.2301116577969191E-2</v>
      </c>
      <c r="P20" s="173"/>
      <c r="Q20" s="181"/>
      <c r="R20" s="20" t="s">
        <v>55</v>
      </c>
      <c r="S20" s="97">
        <f>S18</f>
        <v>0.16666666666666666</v>
      </c>
      <c r="T20" s="97">
        <f t="shared" ref="T20:AB20" si="26">T18-S18</f>
        <v>0.13888888888888892</v>
      </c>
      <c r="U20" s="97">
        <f t="shared" si="26"/>
        <v>0.1157407407407407</v>
      </c>
      <c r="V20" s="97">
        <f t="shared" si="26"/>
        <v>9.6450617283950657E-2</v>
      </c>
      <c r="W20" s="97">
        <f t="shared" si="26"/>
        <v>8.0375514403292159E-2</v>
      </c>
      <c r="X20" s="97">
        <f t="shared" si="26"/>
        <v>6.6979595336076891E-2</v>
      </c>
      <c r="Y20" s="97">
        <f t="shared" si="26"/>
        <v>5.581632944673065E-2</v>
      </c>
      <c r="Z20" s="97">
        <f t="shared" si="26"/>
        <v>4.6513607872275542E-2</v>
      </c>
      <c r="AA20" s="97">
        <f t="shared" si="26"/>
        <v>3.8761339893562896E-2</v>
      </c>
      <c r="AB20" s="97">
        <f t="shared" si="26"/>
        <v>3.2301116577969191E-2</v>
      </c>
      <c r="AC20" s="5"/>
      <c r="AD20" s="173"/>
      <c r="AE20" s="181"/>
      <c r="AF20" s="20" t="s">
        <v>55</v>
      </c>
      <c r="AG20" s="97">
        <f>AG18</f>
        <v>0.16666666666666666</v>
      </c>
      <c r="AH20" s="97">
        <f t="shared" ref="AH20:AP20" si="27">AH18-AG18</f>
        <v>0.13888888888888892</v>
      </c>
      <c r="AI20" s="97">
        <f t="shared" si="27"/>
        <v>0.1157407407407407</v>
      </c>
      <c r="AJ20" s="97">
        <f t="shared" si="27"/>
        <v>9.6450617283950657E-2</v>
      </c>
      <c r="AK20" s="97">
        <f t="shared" si="27"/>
        <v>8.0375514403292159E-2</v>
      </c>
      <c r="AL20" s="97">
        <f t="shared" si="27"/>
        <v>6.6979595336076891E-2</v>
      </c>
      <c r="AM20" s="97">
        <f t="shared" si="27"/>
        <v>5.581632944673065E-2</v>
      </c>
      <c r="AN20" s="97">
        <f t="shared" si="27"/>
        <v>4.6513607872275542E-2</v>
      </c>
      <c r="AO20" s="97">
        <f t="shared" si="27"/>
        <v>3.8761339893562896E-2</v>
      </c>
      <c r="AP20" s="97">
        <f t="shared" si="27"/>
        <v>3.2301116577969191E-2</v>
      </c>
      <c r="AQ20" s="5"/>
      <c r="AR20" s="173"/>
      <c r="AS20" s="181"/>
      <c r="AT20" s="20" t="s">
        <v>55</v>
      </c>
      <c r="AU20" s="97">
        <f>AU18</f>
        <v>0.16666666666666666</v>
      </c>
      <c r="AV20" s="97">
        <f t="shared" ref="AV20:BD20" si="28">AV18-AU18</f>
        <v>0.13888888888888892</v>
      </c>
      <c r="AW20" s="97">
        <f t="shared" si="28"/>
        <v>0.1157407407407407</v>
      </c>
      <c r="AX20" s="97">
        <f t="shared" si="28"/>
        <v>9.6450617283950657E-2</v>
      </c>
      <c r="AY20" s="97">
        <f t="shared" si="28"/>
        <v>8.0375514403292159E-2</v>
      </c>
      <c r="AZ20" s="97">
        <f t="shared" si="28"/>
        <v>6.6979595336076891E-2</v>
      </c>
      <c r="BA20" s="97">
        <f t="shared" si="28"/>
        <v>5.581632944673065E-2</v>
      </c>
      <c r="BB20" s="97">
        <f t="shared" si="28"/>
        <v>4.6513607872275542E-2</v>
      </c>
      <c r="BC20" s="97">
        <f t="shared" si="28"/>
        <v>3.8761339893562896E-2</v>
      </c>
      <c r="BD20" s="97">
        <f t="shared" si="28"/>
        <v>3.2301116577969191E-2</v>
      </c>
      <c r="BE20" s="5"/>
      <c r="BF20" s="173"/>
      <c r="BG20" s="181"/>
      <c r="BH20" s="20" t="s">
        <v>55</v>
      </c>
      <c r="BI20" s="97">
        <f>BI18</f>
        <v>0.16666666666666666</v>
      </c>
      <c r="BJ20" s="97">
        <f t="shared" ref="BJ20:BR20" si="29">BJ18-BI18</f>
        <v>0.13888888888888892</v>
      </c>
      <c r="BK20" s="97">
        <f t="shared" si="29"/>
        <v>0.1157407407407407</v>
      </c>
      <c r="BL20" s="97">
        <f t="shared" si="29"/>
        <v>9.6450617283950657E-2</v>
      </c>
      <c r="BM20" s="97">
        <f t="shared" si="29"/>
        <v>8.0375514403292159E-2</v>
      </c>
      <c r="BN20" s="97">
        <f t="shared" si="29"/>
        <v>6.6979595336076891E-2</v>
      </c>
      <c r="BO20" s="97">
        <f t="shared" si="29"/>
        <v>5.581632944673065E-2</v>
      </c>
      <c r="BP20" s="97">
        <f t="shared" si="29"/>
        <v>4.6513607872275542E-2</v>
      </c>
      <c r="BQ20" s="97">
        <f t="shared" si="29"/>
        <v>3.8761339893562896E-2</v>
      </c>
      <c r="BR20" s="97">
        <f t="shared" si="29"/>
        <v>3.2301116577969191E-2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0.11962448559670782</v>
      </c>
      <c r="J21" s="27"/>
      <c r="K21" s="27"/>
      <c r="L21" s="27"/>
      <c r="M21" s="27"/>
      <c r="N21" s="97">
        <f>SUM(E20:N20)/10</f>
        <v>8.3849441711015424E-2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0.11962448559670782</v>
      </c>
      <c r="X21" s="27"/>
      <c r="Y21" s="27"/>
      <c r="Z21" s="27"/>
      <c r="AA21" s="27"/>
      <c r="AB21" s="97">
        <f>SUM(S20:AB20)/10</f>
        <v>8.3849441711015424E-2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0.11962448559670782</v>
      </c>
      <c r="AL21" s="27"/>
      <c r="AM21" s="27"/>
      <c r="AN21" s="27"/>
      <c r="AO21" s="27"/>
      <c r="AP21" s="97">
        <f>SUM(AG20:AP20)/10</f>
        <v>8.3849441711015424E-2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0.11962448559670782</v>
      </c>
      <c r="AZ21" s="27"/>
      <c r="BA21" s="27"/>
      <c r="BB21" s="27"/>
      <c r="BC21" s="27"/>
      <c r="BD21" s="97">
        <f>SUM(AU20:BD20)/10</f>
        <v>8.3849441711015424E-2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0.11962448559670782</v>
      </c>
      <c r="BN21" s="27"/>
      <c r="BO21" s="27"/>
      <c r="BP21" s="27"/>
      <c r="BQ21" s="27"/>
      <c r="BR21" s="97">
        <f>SUM(BI20:BR20)/10</f>
        <v>8.3849441711015424E-2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0.41666666666666663</v>
      </c>
      <c r="F22" s="97">
        <f t="shared" ref="F22:N22" si="30">$E$12*F20</f>
        <v>0.34722222222222232</v>
      </c>
      <c r="G22" s="97">
        <f t="shared" si="30"/>
        <v>0.28935185185185175</v>
      </c>
      <c r="H22" s="97">
        <f t="shared" si="30"/>
        <v>0.24112654320987664</v>
      </c>
      <c r="I22" s="97">
        <f t="shared" si="30"/>
        <v>0.2009387860082304</v>
      </c>
      <c r="J22" s="97">
        <f t="shared" si="30"/>
        <v>0.16744898834019223</v>
      </c>
      <c r="K22" s="97">
        <f t="shared" si="30"/>
        <v>0.13954082361682663</v>
      </c>
      <c r="L22" s="97">
        <f t="shared" si="30"/>
        <v>0.11628401968068885</v>
      </c>
      <c r="M22" s="97">
        <f t="shared" si="30"/>
        <v>9.690334973390724E-2</v>
      </c>
      <c r="N22" s="97">
        <f t="shared" si="30"/>
        <v>8.0752791444922978E-2</v>
      </c>
      <c r="P22" s="173"/>
      <c r="Q22" s="181"/>
      <c r="R22" s="20" t="s">
        <v>81</v>
      </c>
      <c r="S22" s="97">
        <f>$E$12*S20</f>
        <v>0.41666666666666663</v>
      </c>
      <c r="T22" s="97">
        <f t="shared" ref="T22:AB22" si="31">$E$12*T20</f>
        <v>0.34722222222222232</v>
      </c>
      <c r="U22" s="97">
        <f t="shared" si="31"/>
        <v>0.28935185185185175</v>
      </c>
      <c r="V22" s="97">
        <f t="shared" si="31"/>
        <v>0.24112654320987664</v>
      </c>
      <c r="W22" s="97">
        <f t="shared" si="31"/>
        <v>0.2009387860082304</v>
      </c>
      <c r="X22" s="97">
        <f t="shared" si="31"/>
        <v>0.16744898834019223</v>
      </c>
      <c r="Y22" s="97">
        <f t="shared" si="31"/>
        <v>0.13954082361682663</v>
      </c>
      <c r="Z22" s="97">
        <f t="shared" si="31"/>
        <v>0.11628401968068885</v>
      </c>
      <c r="AA22" s="97">
        <f t="shared" si="31"/>
        <v>9.690334973390724E-2</v>
      </c>
      <c r="AB22" s="97">
        <f t="shared" si="31"/>
        <v>8.0752791444922978E-2</v>
      </c>
      <c r="AC22" s="5"/>
      <c r="AD22" s="173"/>
      <c r="AE22" s="181"/>
      <c r="AF22" s="20" t="s">
        <v>81</v>
      </c>
      <c r="AG22" s="97">
        <f>$E$12*AG20</f>
        <v>0.41666666666666663</v>
      </c>
      <c r="AH22" s="97">
        <f t="shared" ref="AH22:AP22" si="32">$E$12*AH20</f>
        <v>0.34722222222222232</v>
      </c>
      <c r="AI22" s="97">
        <f t="shared" si="32"/>
        <v>0.28935185185185175</v>
      </c>
      <c r="AJ22" s="97">
        <f t="shared" si="32"/>
        <v>0.24112654320987664</v>
      </c>
      <c r="AK22" s="97">
        <f t="shared" si="32"/>
        <v>0.2009387860082304</v>
      </c>
      <c r="AL22" s="97">
        <f t="shared" si="32"/>
        <v>0.16744898834019223</v>
      </c>
      <c r="AM22" s="97">
        <f t="shared" si="32"/>
        <v>0.13954082361682663</v>
      </c>
      <c r="AN22" s="97">
        <f t="shared" si="32"/>
        <v>0.11628401968068885</v>
      </c>
      <c r="AO22" s="97">
        <f t="shared" si="32"/>
        <v>9.690334973390724E-2</v>
      </c>
      <c r="AP22" s="97">
        <f t="shared" si="32"/>
        <v>8.0752791444922978E-2</v>
      </c>
      <c r="AQ22" s="5"/>
      <c r="AR22" s="173"/>
      <c r="AS22" s="181"/>
      <c r="AT22" s="20" t="s">
        <v>81</v>
      </c>
      <c r="AU22" s="97">
        <f>$E$12*AU20</f>
        <v>0.41666666666666663</v>
      </c>
      <c r="AV22" s="97">
        <f t="shared" ref="AV22:BD22" si="33">$E$12*AV20</f>
        <v>0.34722222222222232</v>
      </c>
      <c r="AW22" s="97">
        <f t="shared" si="33"/>
        <v>0.28935185185185175</v>
      </c>
      <c r="AX22" s="97">
        <f t="shared" si="33"/>
        <v>0.24112654320987664</v>
      </c>
      <c r="AY22" s="97">
        <f t="shared" si="33"/>
        <v>0.2009387860082304</v>
      </c>
      <c r="AZ22" s="97">
        <f t="shared" si="33"/>
        <v>0.16744898834019223</v>
      </c>
      <c r="BA22" s="97">
        <f t="shared" si="33"/>
        <v>0.13954082361682663</v>
      </c>
      <c r="BB22" s="97">
        <f t="shared" si="33"/>
        <v>0.11628401968068885</v>
      </c>
      <c r="BC22" s="97">
        <f t="shared" si="33"/>
        <v>9.690334973390724E-2</v>
      </c>
      <c r="BD22" s="97">
        <f t="shared" si="33"/>
        <v>8.0752791444922978E-2</v>
      </c>
      <c r="BE22" s="5"/>
      <c r="BF22" s="173"/>
      <c r="BG22" s="181"/>
      <c r="BH22" s="20" t="s">
        <v>81</v>
      </c>
      <c r="BI22" s="97">
        <f>$E$12*BI20</f>
        <v>0.41666666666666663</v>
      </c>
      <c r="BJ22" s="97">
        <f t="shared" ref="BJ22:BR22" si="34">$E$12*BJ20</f>
        <v>0.34722222222222232</v>
      </c>
      <c r="BK22" s="97">
        <f t="shared" si="34"/>
        <v>0.28935185185185175</v>
      </c>
      <c r="BL22" s="97">
        <f t="shared" si="34"/>
        <v>0.24112654320987664</v>
      </c>
      <c r="BM22" s="97">
        <f t="shared" si="34"/>
        <v>0.2009387860082304</v>
      </c>
      <c r="BN22" s="97">
        <f t="shared" si="34"/>
        <v>0.16744898834019223</v>
      </c>
      <c r="BO22" s="97">
        <f t="shared" si="34"/>
        <v>0.13954082361682663</v>
      </c>
      <c r="BP22" s="97">
        <f t="shared" si="34"/>
        <v>0.11628401968068885</v>
      </c>
      <c r="BQ22" s="97">
        <f t="shared" si="34"/>
        <v>9.690334973390724E-2</v>
      </c>
      <c r="BR22" s="97">
        <f t="shared" si="34"/>
        <v>8.0752791444922978E-2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0.29906121399176955</v>
      </c>
      <c r="J23" s="27"/>
      <c r="K23" s="27"/>
      <c r="L23" s="27"/>
      <c r="M23" s="27"/>
      <c r="N23" s="97">
        <f>SUM(E22:N22)/10</f>
        <v>0.20962360427753857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0.29906121399176955</v>
      </c>
      <c r="X23" s="27"/>
      <c r="Y23" s="27"/>
      <c r="Z23" s="27"/>
      <c r="AA23" s="27"/>
      <c r="AB23" s="97">
        <f>SUM(S22:AB22)/10</f>
        <v>0.20962360427753857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0.29906121399176955</v>
      </c>
      <c r="AL23" s="27"/>
      <c r="AM23" s="27"/>
      <c r="AN23" s="27"/>
      <c r="AO23" s="27"/>
      <c r="AP23" s="97">
        <f>SUM(AG22:AP22)/10</f>
        <v>0.20962360427753857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0.29906121399176955</v>
      </c>
      <c r="AZ23" s="27"/>
      <c r="BA23" s="27"/>
      <c r="BB23" s="27"/>
      <c r="BC23" s="27"/>
      <c r="BD23" s="97">
        <f>SUM(AU22:BD22)/10</f>
        <v>0.20962360427753857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0.29906121399176955</v>
      </c>
      <c r="BN23" s="27"/>
      <c r="BO23" s="27"/>
      <c r="BP23" s="27"/>
      <c r="BQ23" s="27"/>
      <c r="BR23" s="97">
        <f>SUM(BI22:BR22)/10</f>
        <v>0.20962360427753857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0.58333333333333326</v>
      </c>
      <c r="F24" s="18">
        <f t="shared" ref="F24:N24" si="35">F20+F22</f>
        <v>0.48611111111111127</v>
      </c>
      <c r="G24" s="18">
        <f t="shared" si="35"/>
        <v>0.40509259259259245</v>
      </c>
      <c r="H24" s="18">
        <f t="shared" si="35"/>
        <v>0.3375771604938273</v>
      </c>
      <c r="I24" s="18">
        <f t="shared" si="35"/>
        <v>0.28131430041152256</v>
      </c>
      <c r="J24" s="18">
        <f t="shared" si="35"/>
        <v>0.23442858367626912</v>
      </c>
      <c r="K24" s="18">
        <f t="shared" si="35"/>
        <v>0.19535715306355728</v>
      </c>
      <c r="L24" s="18">
        <f t="shared" si="35"/>
        <v>0.1627976275529644</v>
      </c>
      <c r="M24" s="18">
        <f t="shared" si="35"/>
        <v>0.13566468962747014</v>
      </c>
      <c r="N24" s="18">
        <f t="shared" si="35"/>
        <v>0.11305390802289217</v>
      </c>
      <c r="P24" s="173"/>
      <c r="Q24" s="181"/>
      <c r="R24" s="16" t="s">
        <v>83</v>
      </c>
      <c r="S24" s="18">
        <f>S20+S22</f>
        <v>0.58333333333333326</v>
      </c>
      <c r="T24" s="18">
        <f t="shared" ref="T24:AB24" si="36">T20+T22</f>
        <v>0.48611111111111127</v>
      </c>
      <c r="U24" s="18">
        <f t="shared" si="36"/>
        <v>0.40509259259259245</v>
      </c>
      <c r="V24" s="18">
        <f t="shared" si="36"/>
        <v>0.3375771604938273</v>
      </c>
      <c r="W24" s="18">
        <f t="shared" si="36"/>
        <v>0.28131430041152256</v>
      </c>
      <c r="X24" s="18">
        <f t="shared" si="36"/>
        <v>0.23442858367626912</v>
      </c>
      <c r="Y24" s="18">
        <f t="shared" si="36"/>
        <v>0.19535715306355728</v>
      </c>
      <c r="Z24" s="18">
        <f t="shared" si="36"/>
        <v>0.1627976275529644</v>
      </c>
      <c r="AA24" s="18">
        <f t="shared" si="36"/>
        <v>0.13566468962747014</v>
      </c>
      <c r="AB24" s="18">
        <f t="shared" si="36"/>
        <v>0.11305390802289217</v>
      </c>
      <c r="AC24" s="5"/>
      <c r="AD24" s="173"/>
      <c r="AE24" s="181"/>
      <c r="AF24" s="16" t="s">
        <v>83</v>
      </c>
      <c r="AG24" s="18">
        <f>AG20+AG22</f>
        <v>0.58333333333333326</v>
      </c>
      <c r="AH24" s="18">
        <f t="shared" ref="AH24:AP24" si="37">AH20+AH22</f>
        <v>0.48611111111111127</v>
      </c>
      <c r="AI24" s="18">
        <f t="shared" si="37"/>
        <v>0.40509259259259245</v>
      </c>
      <c r="AJ24" s="18">
        <f t="shared" si="37"/>
        <v>0.3375771604938273</v>
      </c>
      <c r="AK24" s="18">
        <f t="shared" si="37"/>
        <v>0.28131430041152256</v>
      </c>
      <c r="AL24" s="18">
        <f t="shared" si="37"/>
        <v>0.23442858367626912</v>
      </c>
      <c r="AM24" s="18">
        <f t="shared" si="37"/>
        <v>0.19535715306355728</v>
      </c>
      <c r="AN24" s="18">
        <f t="shared" si="37"/>
        <v>0.1627976275529644</v>
      </c>
      <c r="AO24" s="18">
        <f t="shared" si="37"/>
        <v>0.13566468962747014</v>
      </c>
      <c r="AP24" s="18">
        <f t="shared" si="37"/>
        <v>0.11305390802289217</v>
      </c>
      <c r="AQ24" s="5"/>
      <c r="AR24" s="173"/>
      <c r="AS24" s="181"/>
      <c r="AT24" s="16" t="s">
        <v>83</v>
      </c>
      <c r="AU24" s="18">
        <f>AU20+AU22</f>
        <v>0.58333333333333326</v>
      </c>
      <c r="AV24" s="18">
        <f t="shared" ref="AV24:BD24" si="38">AV20+AV22</f>
        <v>0.48611111111111127</v>
      </c>
      <c r="AW24" s="18">
        <f t="shared" si="38"/>
        <v>0.40509259259259245</v>
      </c>
      <c r="AX24" s="18">
        <f t="shared" si="38"/>
        <v>0.3375771604938273</v>
      </c>
      <c r="AY24" s="18">
        <f t="shared" si="38"/>
        <v>0.28131430041152256</v>
      </c>
      <c r="AZ24" s="18">
        <f t="shared" si="38"/>
        <v>0.23442858367626912</v>
      </c>
      <c r="BA24" s="18">
        <f t="shared" si="38"/>
        <v>0.19535715306355728</v>
      </c>
      <c r="BB24" s="18">
        <f t="shared" si="38"/>
        <v>0.1627976275529644</v>
      </c>
      <c r="BC24" s="18">
        <f t="shared" si="38"/>
        <v>0.13566468962747014</v>
      </c>
      <c r="BD24" s="18">
        <f t="shared" si="38"/>
        <v>0.11305390802289217</v>
      </c>
      <c r="BE24" s="5"/>
      <c r="BF24" s="173"/>
      <c r="BG24" s="181"/>
      <c r="BH24" s="16" t="s">
        <v>83</v>
      </c>
      <c r="BI24" s="18">
        <f>BI20+BI22</f>
        <v>0.58333333333333326</v>
      </c>
      <c r="BJ24" s="18">
        <f t="shared" ref="BJ24:BR24" si="39">BJ20+BJ22</f>
        <v>0.48611111111111127</v>
      </c>
      <c r="BK24" s="18">
        <f t="shared" si="39"/>
        <v>0.40509259259259245</v>
      </c>
      <c r="BL24" s="18">
        <f t="shared" si="39"/>
        <v>0.3375771604938273</v>
      </c>
      <c r="BM24" s="18">
        <f t="shared" si="39"/>
        <v>0.28131430041152256</v>
      </c>
      <c r="BN24" s="18">
        <f t="shared" si="39"/>
        <v>0.23442858367626912</v>
      </c>
      <c r="BO24" s="18">
        <f t="shared" si="39"/>
        <v>0.19535715306355728</v>
      </c>
      <c r="BP24" s="18">
        <f t="shared" si="39"/>
        <v>0.1627976275529644</v>
      </c>
      <c r="BQ24" s="18">
        <f t="shared" si="39"/>
        <v>0.13566468962747014</v>
      </c>
      <c r="BR24" s="18">
        <f t="shared" si="39"/>
        <v>0.11305390802289217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0.41868569958847746</v>
      </c>
      <c r="J25" s="17"/>
      <c r="K25" s="17"/>
      <c r="L25" s="17"/>
      <c r="M25" s="17"/>
      <c r="N25" s="18">
        <f>SUM(E24:N24)/10</f>
        <v>0.29347304598855406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0.41868569958847746</v>
      </c>
      <c r="X25" s="17"/>
      <c r="Y25" s="17"/>
      <c r="Z25" s="17"/>
      <c r="AA25" s="17"/>
      <c r="AB25" s="18">
        <f>SUM(S24:AB24)/10</f>
        <v>0.29347304598855406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0.41868569958847746</v>
      </c>
      <c r="AL25" s="17"/>
      <c r="AM25" s="17"/>
      <c r="AN25" s="17"/>
      <c r="AO25" s="17"/>
      <c r="AP25" s="18">
        <f>SUM(AG24:AP24)/10</f>
        <v>0.29347304598855406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0.41868569958847746</v>
      </c>
      <c r="AZ25" s="17"/>
      <c r="BA25" s="17"/>
      <c r="BB25" s="17"/>
      <c r="BC25" s="17"/>
      <c r="BD25" s="18">
        <f>SUM(AU24:BD24)/10</f>
        <v>0.29347304598855406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0.41868569958847746</v>
      </c>
      <c r="BN25" s="17"/>
      <c r="BO25" s="17"/>
      <c r="BP25" s="17"/>
      <c r="BQ25" s="17"/>
      <c r="BR25" s="18">
        <f>SUM(BI24:BR24)/10</f>
        <v>0.29347304598855406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4.3333333333333335E-2</v>
      </c>
      <c r="F26" s="18">
        <f>((1+$E$12)*$E$5)+($E$5*F19)</f>
        <v>4.1944444444444451E-2</v>
      </c>
      <c r="G26" s="18">
        <f t="shared" ref="G26:N26" si="40">((1+$E$12)*$E$5)+($E$5*G19)</f>
        <v>4.0787037037037038E-2</v>
      </c>
      <c r="H26" s="18">
        <f t="shared" si="40"/>
        <v>3.9822530864197535E-2</v>
      </c>
      <c r="I26" s="18">
        <f t="shared" si="40"/>
        <v>3.9018775720164614E-2</v>
      </c>
      <c r="J26" s="18">
        <f t="shared" si="40"/>
        <v>3.8348979766803841E-2</v>
      </c>
      <c r="K26" s="18">
        <f t="shared" si="40"/>
        <v>3.7790816472336536E-2</v>
      </c>
      <c r="L26" s="18">
        <f t="shared" si="40"/>
        <v>3.732568039361378E-2</v>
      </c>
      <c r="M26" s="18">
        <f t="shared" si="40"/>
        <v>3.6938066994678151E-2</v>
      </c>
      <c r="N26" s="18">
        <f t="shared" si="40"/>
        <v>3.6615055828898457E-2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4.3333333333333335E-2</v>
      </c>
      <c r="T26" s="18">
        <f>((1+$E$12)*$E$5)+($E$5*T19)</f>
        <v>4.1944444444444451E-2</v>
      </c>
      <c r="U26" s="18">
        <f t="shared" ref="U26:AB26" si="41">((1+$E$12)*$E$5)+($E$5*U19)</f>
        <v>4.0787037037037038E-2</v>
      </c>
      <c r="V26" s="18">
        <f t="shared" si="41"/>
        <v>3.9822530864197535E-2</v>
      </c>
      <c r="W26" s="18">
        <f t="shared" si="41"/>
        <v>3.9018775720164614E-2</v>
      </c>
      <c r="X26" s="18">
        <f t="shared" si="41"/>
        <v>3.8348979766803841E-2</v>
      </c>
      <c r="Y26" s="18">
        <f t="shared" si="41"/>
        <v>3.7790816472336536E-2</v>
      </c>
      <c r="Z26" s="18">
        <f t="shared" si="41"/>
        <v>3.732568039361378E-2</v>
      </c>
      <c r="AA26" s="18">
        <f t="shared" si="41"/>
        <v>3.6938066994678151E-2</v>
      </c>
      <c r="AB26" s="18">
        <f t="shared" si="41"/>
        <v>3.6615055828898457E-2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4.3333333333333335E-2</v>
      </c>
      <c r="AH26" s="18">
        <f>((1+$E$12)*$E$5)+($E$5*AH19)</f>
        <v>4.1944444444444451E-2</v>
      </c>
      <c r="AI26" s="18">
        <f t="shared" ref="AI26:AP26" si="42">((1+$E$12)*$E$5)+($E$5*AI19)</f>
        <v>4.0787037037037038E-2</v>
      </c>
      <c r="AJ26" s="18">
        <f t="shared" si="42"/>
        <v>3.9822530864197535E-2</v>
      </c>
      <c r="AK26" s="18">
        <f t="shared" si="42"/>
        <v>3.9018775720164614E-2</v>
      </c>
      <c r="AL26" s="18">
        <f t="shared" si="42"/>
        <v>3.8348979766803841E-2</v>
      </c>
      <c r="AM26" s="18">
        <f t="shared" si="42"/>
        <v>3.7790816472336536E-2</v>
      </c>
      <c r="AN26" s="18">
        <f t="shared" si="42"/>
        <v>3.732568039361378E-2</v>
      </c>
      <c r="AO26" s="18">
        <f t="shared" si="42"/>
        <v>3.6938066994678151E-2</v>
      </c>
      <c r="AP26" s="18">
        <f t="shared" si="42"/>
        <v>3.6615055828898457E-2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4.3333333333333335E-2</v>
      </c>
      <c r="AV26" s="18">
        <f>((1+$E$12)*$E$5)+($E$5*AV19)</f>
        <v>4.1944444444444451E-2</v>
      </c>
      <c r="AW26" s="18">
        <f t="shared" ref="AW26:BD26" si="43">((1+$E$12)*$E$5)+($E$5*AW19)</f>
        <v>4.0787037037037038E-2</v>
      </c>
      <c r="AX26" s="18">
        <f t="shared" si="43"/>
        <v>3.9822530864197535E-2</v>
      </c>
      <c r="AY26" s="18">
        <f t="shared" si="43"/>
        <v>3.9018775720164614E-2</v>
      </c>
      <c r="AZ26" s="18">
        <f t="shared" si="43"/>
        <v>3.8348979766803841E-2</v>
      </c>
      <c r="BA26" s="18">
        <f t="shared" si="43"/>
        <v>3.7790816472336536E-2</v>
      </c>
      <c r="BB26" s="18">
        <f t="shared" si="43"/>
        <v>3.732568039361378E-2</v>
      </c>
      <c r="BC26" s="18">
        <f t="shared" si="43"/>
        <v>3.6938066994678151E-2</v>
      </c>
      <c r="BD26" s="18">
        <f t="shared" si="43"/>
        <v>3.6615055828898457E-2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4.3333333333333335E-2</v>
      </c>
      <c r="BJ26" s="18">
        <f>((1+$E$12)*$E$5)+($E$5*BJ19)</f>
        <v>4.1944444444444451E-2</v>
      </c>
      <c r="BK26" s="18">
        <f t="shared" ref="BK26:BR26" si="44">((1+$E$12)*$E$5)+($E$5*BK19)</f>
        <v>4.0787037037037038E-2</v>
      </c>
      <c r="BL26" s="18">
        <f t="shared" si="44"/>
        <v>3.9822530864197535E-2</v>
      </c>
      <c r="BM26" s="18">
        <f t="shared" si="44"/>
        <v>3.9018775720164614E-2</v>
      </c>
      <c r="BN26" s="18">
        <f t="shared" si="44"/>
        <v>3.8348979766803841E-2</v>
      </c>
      <c r="BO26" s="18">
        <f t="shared" si="44"/>
        <v>3.7790816472336536E-2</v>
      </c>
      <c r="BP26" s="18">
        <f t="shared" si="44"/>
        <v>3.732568039361378E-2</v>
      </c>
      <c r="BQ26" s="18">
        <f t="shared" si="44"/>
        <v>3.6938066994678151E-2</v>
      </c>
      <c r="BR26" s="18">
        <f t="shared" si="44"/>
        <v>3.6615055828898457E-2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4.0981224279835395E-2</v>
      </c>
      <c r="J27" s="17"/>
      <c r="K27" s="17"/>
      <c r="L27" s="17"/>
      <c r="M27" s="17"/>
      <c r="N27" s="18">
        <f>SUM(E26:N26)/10</f>
        <v>3.9192472085550774E-2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4.0981224279835395E-2</v>
      </c>
      <c r="X27" s="17"/>
      <c r="Y27" s="17"/>
      <c r="Z27" s="17"/>
      <c r="AA27" s="17"/>
      <c r="AB27" s="18">
        <f>SUM(S26:AB26)/10</f>
        <v>3.9192472085550774E-2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4.0981224279835395E-2</v>
      </c>
      <c r="AL27" s="17"/>
      <c r="AM27" s="17"/>
      <c r="AN27" s="17"/>
      <c r="AO27" s="17"/>
      <c r="AP27" s="18">
        <f>SUM(AG26:AP26)/10</f>
        <v>3.9192472085550774E-2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4.0981224279835395E-2</v>
      </c>
      <c r="AZ27" s="17"/>
      <c r="BA27" s="17"/>
      <c r="BB27" s="17"/>
      <c r="BC27" s="17"/>
      <c r="BD27" s="18">
        <f>SUM(AU26:BD26)/10</f>
        <v>3.9192472085550774E-2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4.0981224279835395E-2</v>
      </c>
      <c r="BN27" s="17"/>
      <c r="BO27" s="17"/>
      <c r="BP27" s="17"/>
      <c r="BQ27" s="17"/>
      <c r="BR27" s="18">
        <f>SUM(BI26:BR26)/10</f>
        <v>3.9192472085550774E-2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4.3333333333333335E-2</v>
      </c>
      <c r="F28" s="97">
        <f t="shared" ref="F28:N28" si="45">E28+F26</f>
        <v>8.5277777777777786E-2</v>
      </c>
      <c r="G28" s="97">
        <f t="shared" si="45"/>
        <v>0.12606481481481482</v>
      </c>
      <c r="H28" s="97">
        <f t="shared" si="45"/>
        <v>0.16588734567901237</v>
      </c>
      <c r="I28" s="97">
        <f t="shared" si="45"/>
        <v>0.20490612139917697</v>
      </c>
      <c r="J28" s="97">
        <f t="shared" si="45"/>
        <v>0.24325510116598081</v>
      </c>
      <c r="K28" s="97">
        <f t="shared" si="45"/>
        <v>0.28104591763831732</v>
      </c>
      <c r="L28" s="97">
        <f t="shared" si="45"/>
        <v>0.3183715980319311</v>
      </c>
      <c r="M28" s="97">
        <f t="shared" si="45"/>
        <v>0.35530966502660927</v>
      </c>
      <c r="N28" s="97">
        <f t="shared" si="45"/>
        <v>0.39192472085550772</v>
      </c>
      <c r="P28" s="173"/>
      <c r="Q28" s="181"/>
      <c r="R28" s="20" t="s">
        <v>53</v>
      </c>
      <c r="S28" s="97">
        <f>S26</f>
        <v>4.3333333333333335E-2</v>
      </c>
      <c r="T28" s="97">
        <f t="shared" ref="T28:AB28" si="46">S28+T26</f>
        <v>8.5277777777777786E-2</v>
      </c>
      <c r="U28" s="97">
        <f t="shared" si="46"/>
        <v>0.12606481481481482</v>
      </c>
      <c r="V28" s="97">
        <f t="shared" si="46"/>
        <v>0.16588734567901237</v>
      </c>
      <c r="W28" s="97">
        <f t="shared" si="46"/>
        <v>0.20490612139917697</v>
      </c>
      <c r="X28" s="97">
        <f t="shared" si="46"/>
        <v>0.24325510116598081</v>
      </c>
      <c r="Y28" s="97">
        <f t="shared" si="46"/>
        <v>0.28104591763831732</v>
      </c>
      <c r="Z28" s="97">
        <f t="shared" si="46"/>
        <v>0.3183715980319311</v>
      </c>
      <c r="AA28" s="97">
        <f t="shared" si="46"/>
        <v>0.35530966502660927</v>
      </c>
      <c r="AB28" s="97">
        <f t="shared" si="46"/>
        <v>0.39192472085550772</v>
      </c>
      <c r="AC28" s="5"/>
      <c r="AD28" s="173"/>
      <c r="AE28" s="181"/>
      <c r="AF28" s="20" t="s">
        <v>53</v>
      </c>
      <c r="AG28" s="97">
        <f>AG26</f>
        <v>4.3333333333333335E-2</v>
      </c>
      <c r="AH28" s="97">
        <f t="shared" ref="AH28:AP28" si="47">AG28+AH26</f>
        <v>8.5277777777777786E-2</v>
      </c>
      <c r="AI28" s="97">
        <f t="shared" si="47"/>
        <v>0.12606481481481482</v>
      </c>
      <c r="AJ28" s="97">
        <f t="shared" si="47"/>
        <v>0.16588734567901237</v>
      </c>
      <c r="AK28" s="97">
        <f t="shared" si="47"/>
        <v>0.20490612139917697</v>
      </c>
      <c r="AL28" s="97">
        <f t="shared" si="47"/>
        <v>0.24325510116598081</v>
      </c>
      <c r="AM28" s="97">
        <f t="shared" si="47"/>
        <v>0.28104591763831732</v>
      </c>
      <c r="AN28" s="97">
        <f t="shared" si="47"/>
        <v>0.3183715980319311</v>
      </c>
      <c r="AO28" s="97">
        <f t="shared" si="47"/>
        <v>0.35530966502660927</v>
      </c>
      <c r="AP28" s="97">
        <f t="shared" si="47"/>
        <v>0.39192472085550772</v>
      </c>
      <c r="AQ28" s="5"/>
      <c r="AR28" s="173"/>
      <c r="AS28" s="181"/>
      <c r="AT28" s="20" t="s">
        <v>53</v>
      </c>
      <c r="AU28" s="97">
        <f>AU26</f>
        <v>4.3333333333333335E-2</v>
      </c>
      <c r="AV28" s="97">
        <f t="shared" ref="AV28:BD28" si="48">AU28+AV26</f>
        <v>8.5277777777777786E-2</v>
      </c>
      <c r="AW28" s="97">
        <f t="shared" si="48"/>
        <v>0.12606481481481482</v>
      </c>
      <c r="AX28" s="97">
        <f t="shared" si="48"/>
        <v>0.16588734567901237</v>
      </c>
      <c r="AY28" s="97">
        <f t="shared" si="48"/>
        <v>0.20490612139917697</v>
      </c>
      <c r="AZ28" s="97">
        <f t="shared" si="48"/>
        <v>0.24325510116598081</v>
      </c>
      <c r="BA28" s="97">
        <f t="shared" si="48"/>
        <v>0.28104591763831732</v>
      </c>
      <c r="BB28" s="97">
        <f t="shared" si="48"/>
        <v>0.3183715980319311</v>
      </c>
      <c r="BC28" s="97">
        <f t="shared" si="48"/>
        <v>0.35530966502660927</v>
      </c>
      <c r="BD28" s="97">
        <f t="shared" si="48"/>
        <v>0.39192472085550772</v>
      </c>
      <c r="BE28" s="5"/>
      <c r="BF28" s="173"/>
      <c r="BG28" s="181"/>
      <c r="BH28" s="20" t="s">
        <v>53</v>
      </c>
      <c r="BI28" s="97">
        <f>BI26</f>
        <v>4.3333333333333335E-2</v>
      </c>
      <c r="BJ28" s="97">
        <f t="shared" ref="BJ28:BR28" si="49">BI28+BJ26</f>
        <v>8.5277777777777786E-2</v>
      </c>
      <c r="BK28" s="97">
        <f t="shared" si="49"/>
        <v>0.12606481481481482</v>
      </c>
      <c r="BL28" s="97">
        <f t="shared" si="49"/>
        <v>0.16588734567901237</v>
      </c>
      <c r="BM28" s="97">
        <f t="shared" si="49"/>
        <v>0.20490612139917697</v>
      </c>
      <c r="BN28" s="97">
        <f t="shared" si="49"/>
        <v>0.24325510116598081</v>
      </c>
      <c r="BO28" s="97">
        <f t="shared" si="49"/>
        <v>0.28104591763831732</v>
      </c>
      <c r="BP28" s="97">
        <f t="shared" si="49"/>
        <v>0.3183715980319311</v>
      </c>
      <c r="BQ28" s="97">
        <f t="shared" si="49"/>
        <v>0.35530966502660927</v>
      </c>
      <c r="BR28" s="97">
        <f t="shared" si="49"/>
        <v>0.39192472085550772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4.5000000000000005E-2</v>
      </c>
      <c r="F29" s="97">
        <f t="shared" ref="F29:N29" si="50">((1+$E$12)*$E$5)+$E$5</f>
        <v>4.5000000000000005E-2</v>
      </c>
      <c r="G29" s="97">
        <f t="shared" si="50"/>
        <v>4.5000000000000005E-2</v>
      </c>
      <c r="H29" s="97">
        <f t="shared" si="50"/>
        <v>4.5000000000000005E-2</v>
      </c>
      <c r="I29" s="97">
        <f t="shared" si="50"/>
        <v>4.5000000000000005E-2</v>
      </c>
      <c r="J29" s="97">
        <f t="shared" si="50"/>
        <v>4.5000000000000005E-2</v>
      </c>
      <c r="K29" s="97">
        <f t="shared" si="50"/>
        <v>4.5000000000000005E-2</v>
      </c>
      <c r="L29" s="97">
        <f t="shared" si="50"/>
        <v>4.5000000000000005E-2</v>
      </c>
      <c r="M29" s="97">
        <f t="shared" si="50"/>
        <v>4.5000000000000005E-2</v>
      </c>
      <c r="N29" s="97">
        <f t="shared" si="50"/>
        <v>4.5000000000000005E-2</v>
      </c>
      <c r="O29" s="12"/>
      <c r="P29" s="173"/>
      <c r="Q29" s="181"/>
      <c r="R29" s="20" t="s">
        <v>107</v>
      </c>
      <c r="S29" s="97">
        <f>((1+$E$12)*$E$5)+$E$5</f>
        <v>4.5000000000000005E-2</v>
      </c>
      <c r="T29" s="97">
        <f t="shared" ref="T29:AB29" si="51">((1+$E$12)*$E$5)+$E$5</f>
        <v>4.5000000000000005E-2</v>
      </c>
      <c r="U29" s="97">
        <f t="shared" si="51"/>
        <v>4.5000000000000005E-2</v>
      </c>
      <c r="V29" s="97">
        <f t="shared" si="51"/>
        <v>4.5000000000000005E-2</v>
      </c>
      <c r="W29" s="97">
        <f t="shared" si="51"/>
        <v>4.5000000000000005E-2</v>
      </c>
      <c r="X29" s="97">
        <f t="shared" si="51"/>
        <v>4.5000000000000005E-2</v>
      </c>
      <c r="Y29" s="97">
        <f t="shared" si="51"/>
        <v>4.5000000000000005E-2</v>
      </c>
      <c r="Z29" s="97">
        <f t="shared" si="51"/>
        <v>4.5000000000000005E-2</v>
      </c>
      <c r="AA29" s="97">
        <f t="shared" si="51"/>
        <v>4.5000000000000005E-2</v>
      </c>
      <c r="AB29" s="97">
        <f t="shared" si="51"/>
        <v>4.5000000000000005E-2</v>
      </c>
      <c r="AC29" s="12"/>
      <c r="AD29" s="173"/>
      <c r="AE29" s="181"/>
      <c r="AF29" s="20" t="s">
        <v>107</v>
      </c>
      <c r="AG29" s="97">
        <f>((1+$E$12)*$E$5)+$E$5</f>
        <v>4.5000000000000005E-2</v>
      </c>
      <c r="AH29" s="97">
        <f t="shared" ref="AH29:AP29" si="52">((1+$E$12)*$E$5)+$E$5</f>
        <v>4.5000000000000005E-2</v>
      </c>
      <c r="AI29" s="97">
        <f t="shared" si="52"/>
        <v>4.5000000000000005E-2</v>
      </c>
      <c r="AJ29" s="97">
        <f t="shared" si="52"/>
        <v>4.5000000000000005E-2</v>
      </c>
      <c r="AK29" s="97">
        <f t="shared" si="52"/>
        <v>4.5000000000000005E-2</v>
      </c>
      <c r="AL29" s="97">
        <f t="shared" si="52"/>
        <v>4.5000000000000005E-2</v>
      </c>
      <c r="AM29" s="97">
        <f t="shared" si="52"/>
        <v>4.5000000000000005E-2</v>
      </c>
      <c r="AN29" s="97">
        <f t="shared" si="52"/>
        <v>4.5000000000000005E-2</v>
      </c>
      <c r="AO29" s="97">
        <f t="shared" si="52"/>
        <v>4.5000000000000005E-2</v>
      </c>
      <c r="AP29" s="97">
        <f t="shared" si="52"/>
        <v>4.5000000000000005E-2</v>
      </c>
      <c r="AQ29" s="12"/>
      <c r="AR29" s="173"/>
      <c r="AS29" s="181"/>
      <c r="AT29" s="20" t="s">
        <v>107</v>
      </c>
      <c r="AU29" s="97">
        <f>((1+$E$12)*$E$5)+$E$5</f>
        <v>4.5000000000000005E-2</v>
      </c>
      <c r="AV29" s="97">
        <f t="shared" ref="AV29:BD29" si="53">((1+$E$12)*$E$5)+$E$5</f>
        <v>4.5000000000000005E-2</v>
      </c>
      <c r="AW29" s="97">
        <f t="shared" si="53"/>
        <v>4.5000000000000005E-2</v>
      </c>
      <c r="AX29" s="97">
        <f t="shared" si="53"/>
        <v>4.5000000000000005E-2</v>
      </c>
      <c r="AY29" s="97">
        <f t="shared" si="53"/>
        <v>4.5000000000000005E-2</v>
      </c>
      <c r="AZ29" s="97">
        <f t="shared" si="53"/>
        <v>4.5000000000000005E-2</v>
      </c>
      <c r="BA29" s="97">
        <f t="shared" si="53"/>
        <v>4.5000000000000005E-2</v>
      </c>
      <c r="BB29" s="97">
        <f t="shared" si="53"/>
        <v>4.5000000000000005E-2</v>
      </c>
      <c r="BC29" s="97">
        <f t="shared" si="53"/>
        <v>4.5000000000000005E-2</v>
      </c>
      <c r="BD29" s="97">
        <f t="shared" si="53"/>
        <v>4.5000000000000005E-2</v>
      </c>
      <c r="BE29" s="12"/>
      <c r="BF29" s="173"/>
      <c r="BG29" s="181"/>
      <c r="BH29" s="20" t="s">
        <v>107</v>
      </c>
      <c r="BI29" s="97">
        <f>((1+$E$12)*$E$5)+$E$5</f>
        <v>4.5000000000000005E-2</v>
      </c>
      <c r="BJ29" s="97">
        <f t="shared" ref="BJ29:BR29" si="54">((1+$E$12)*$E$5)+$E$5</f>
        <v>4.5000000000000005E-2</v>
      </c>
      <c r="BK29" s="97">
        <f t="shared" si="54"/>
        <v>4.5000000000000005E-2</v>
      </c>
      <c r="BL29" s="97">
        <f t="shared" si="54"/>
        <v>4.5000000000000005E-2</v>
      </c>
      <c r="BM29" s="97">
        <f t="shared" si="54"/>
        <v>4.5000000000000005E-2</v>
      </c>
      <c r="BN29" s="97">
        <f t="shared" si="54"/>
        <v>4.5000000000000005E-2</v>
      </c>
      <c r="BO29" s="97">
        <f t="shared" si="54"/>
        <v>4.5000000000000005E-2</v>
      </c>
      <c r="BP29" s="97">
        <f t="shared" si="54"/>
        <v>4.5000000000000005E-2</v>
      </c>
      <c r="BQ29" s="97">
        <f t="shared" si="54"/>
        <v>4.5000000000000005E-2</v>
      </c>
      <c r="BR29" s="97">
        <f t="shared" si="54"/>
        <v>4.5000000000000005E-2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4.5000000000000005E-2</v>
      </c>
      <c r="F30" s="97">
        <f>E30+F29</f>
        <v>9.0000000000000011E-2</v>
      </c>
      <c r="G30" s="97">
        <f t="shared" ref="G30:N30" si="55">F30+G29</f>
        <v>0.13500000000000001</v>
      </c>
      <c r="H30" s="97">
        <f t="shared" si="55"/>
        <v>0.18000000000000002</v>
      </c>
      <c r="I30" s="97">
        <f t="shared" si="55"/>
        <v>0.22500000000000003</v>
      </c>
      <c r="J30" s="97">
        <f t="shared" si="55"/>
        <v>0.27</v>
      </c>
      <c r="K30" s="97">
        <f t="shared" si="55"/>
        <v>0.315</v>
      </c>
      <c r="L30" s="97">
        <f t="shared" si="55"/>
        <v>0.36</v>
      </c>
      <c r="M30" s="97">
        <f t="shared" si="55"/>
        <v>0.40499999999999997</v>
      </c>
      <c r="N30" s="97">
        <f t="shared" si="55"/>
        <v>0.44999999999999996</v>
      </c>
      <c r="O30" s="12"/>
      <c r="P30" s="164"/>
      <c r="Q30" s="182"/>
      <c r="R30" s="20" t="s">
        <v>108</v>
      </c>
      <c r="S30" s="97">
        <f>S29</f>
        <v>4.5000000000000005E-2</v>
      </c>
      <c r="T30" s="97">
        <f>S30+T29</f>
        <v>9.0000000000000011E-2</v>
      </c>
      <c r="U30" s="97">
        <f t="shared" ref="U30:AB30" si="56">T30+U29</f>
        <v>0.13500000000000001</v>
      </c>
      <c r="V30" s="97">
        <f t="shared" si="56"/>
        <v>0.18000000000000002</v>
      </c>
      <c r="W30" s="97">
        <f t="shared" si="56"/>
        <v>0.22500000000000003</v>
      </c>
      <c r="X30" s="97">
        <f t="shared" si="56"/>
        <v>0.27</v>
      </c>
      <c r="Y30" s="97">
        <f t="shared" si="56"/>
        <v>0.315</v>
      </c>
      <c r="Z30" s="97">
        <f t="shared" si="56"/>
        <v>0.36</v>
      </c>
      <c r="AA30" s="97">
        <f t="shared" si="56"/>
        <v>0.40499999999999997</v>
      </c>
      <c r="AB30" s="97">
        <f t="shared" si="56"/>
        <v>0.44999999999999996</v>
      </c>
      <c r="AC30" s="12"/>
      <c r="AD30" s="164"/>
      <c r="AE30" s="182"/>
      <c r="AF30" s="20" t="s">
        <v>108</v>
      </c>
      <c r="AG30" s="97">
        <f>AG29</f>
        <v>4.5000000000000005E-2</v>
      </c>
      <c r="AH30" s="97">
        <f>AG30+AH29</f>
        <v>9.0000000000000011E-2</v>
      </c>
      <c r="AI30" s="97">
        <f t="shared" ref="AI30:AP30" si="57">AH30+AI29</f>
        <v>0.13500000000000001</v>
      </c>
      <c r="AJ30" s="97">
        <f t="shared" si="57"/>
        <v>0.18000000000000002</v>
      </c>
      <c r="AK30" s="97">
        <f t="shared" si="57"/>
        <v>0.22500000000000003</v>
      </c>
      <c r="AL30" s="97">
        <f t="shared" si="57"/>
        <v>0.27</v>
      </c>
      <c r="AM30" s="97">
        <f t="shared" si="57"/>
        <v>0.315</v>
      </c>
      <c r="AN30" s="97">
        <f t="shared" si="57"/>
        <v>0.36</v>
      </c>
      <c r="AO30" s="97">
        <f t="shared" si="57"/>
        <v>0.40499999999999997</v>
      </c>
      <c r="AP30" s="97">
        <f t="shared" si="57"/>
        <v>0.44999999999999996</v>
      </c>
      <c r="AQ30" s="12"/>
      <c r="AR30" s="164"/>
      <c r="AS30" s="182"/>
      <c r="AT30" s="20" t="s">
        <v>108</v>
      </c>
      <c r="AU30" s="97">
        <f>AU29</f>
        <v>4.5000000000000005E-2</v>
      </c>
      <c r="AV30" s="97">
        <f>AU30+AV29</f>
        <v>9.0000000000000011E-2</v>
      </c>
      <c r="AW30" s="97">
        <f t="shared" ref="AW30:BD30" si="58">AV30+AW29</f>
        <v>0.13500000000000001</v>
      </c>
      <c r="AX30" s="97">
        <f t="shared" si="58"/>
        <v>0.18000000000000002</v>
      </c>
      <c r="AY30" s="97">
        <f t="shared" si="58"/>
        <v>0.22500000000000003</v>
      </c>
      <c r="AZ30" s="97">
        <f t="shared" si="58"/>
        <v>0.27</v>
      </c>
      <c r="BA30" s="97">
        <f t="shared" si="58"/>
        <v>0.315</v>
      </c>
      <c r="BB30" s="97">
        <f t="shared" si="58"/>
        <v>0.36</v>
      </c>
      <c r="BC30" s="97">
        <f t="shared" si="58"/>
        <v>0.40499999999999997</v>
      </c>
      <c r="BD30" s="97">
        <f t="shared" si="58"/>
        <v>0.44999999999999996</v>
      </c>
      <c r="BE30" s="12"/>
      <c r="BF30" s="164"/>
      <c r="BG30" s="182"/>
      <c r="BH30" s="20" t="s">
        <v>108</v>
      </c>
      <c r="BI30" s="97">
        <f>BI29</f>
        <v>4.5000000000000005E-2</v>
      </c>
      <c r="BJ30" s="97">
        <f>BI30+BJ29</f>
        <v>9.0000000000000011E-2</v>
      </c>
      <c r="BK30" s="97">
        <f t="shared" ref="BK30:BR30" si="59">BJ30+BK29</f>
        <v>0.13500000000000001</v>
      </c>
      <c r="BL30" s="97">
        <f t="shared" si="59"/>
        <v>0.18000000000000002</v>
      </c>
      <c r="BM30" s="97">
        <f t="shared" si="59"/>
        <v>0.22500000000000003</v>
      </c>
      <c r="BN30" s="97">
        <f t="shared" si="59"/>
        <v>0.27</v>
      </c>
      <c r="BO30" s="97">
        <f t="shared" si="59"/>
        <v>0.315</v>
      </c>
      <c r="BP30" s="97">
        <f t="shared" si="59"/>
        <v>0.36</v>
      </c>
      <c r="BQ30" s="97">
        <f t="shared" si="59"/>
        <v>0.40499999999999997</v>
      </c>
      <c r="BR30" s="97">
        <f t="shared" si="59"/>
        <v>0.44999999999999996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0.14583333333333334</v>
      </c>
      <c r="F34" s="17">
        <f t="shared" ref="F34:N34" si="60">F39*$E$4/F$16</f>
        <v>0.12152777777777778</v>
      </c>
      <c r="G34" s="17">
        <f t="shared" si="60"/>
        <v>0.10127314814814815</v>
      </c>
      <c r="H34" s="17">
        <f t="shared" si="60"/>
        <v>8.4394290123456783E-2</v>
      </c>
      <c r="I34" s="17">
        <f t="shared" si="60"/>
        <v>7.0328575102880653E-2</v>
      </c>
      <c r="J34" s="17">
        <f t="shared" si="60"/>
        <v>5.8607145919067211E-2</v>
      </c>
      <c r="K34" s="17">
        <f t="shared" si="60"/>
        <v>4.8839288265889347E-2</v>
      </c>
      <c r="L34" s="17">
        <f t="shared" si="60"/>
        <v>4.069940688824112E-2</v>
      </c>
      <c r="M34" s="17">
        <f t="shared" si="60"/>
        <v>3.3916172406867603E-2</v>
      </c>
      <c r="N34" s="17">
        <f t="shared" si="60"/>
        <v>2.8263477005723004E-2</v>
      </c>
      <c r="P34" s="172" t="s">
        <v>16</v>
      </c>
      <c r="Q34" s="165" t="s">
        <v>41</v>
      </c>
      <c r="R34" s="16" t="s">
        <v>83</v>
      </c>
      <c r="S34" s="17">
        <f>S39*$E$4/S$16</f>
        <v>0.125</v>
      </c>
      <c r="T34" s="17">
        <f t="shared" ref="T34:AB34" si="61">T39*$E$4/T$16</f>
        <v>0.10416666666666667</v>
      </c>
      <c r="U34" s="17">
        <f t="shared" si="61"/>
        <v>8.6805555555555552E-2</v>
      </c>
      <c r="V34" s="17">
        <f t="shared" si="61"/>
        <v>7.2337962962962965E-2</v>
      </c>
      <c r="W34" s="17">
        <f t="shared" si="61"/>
        <v>6.0281635802469133E-2</v>
      </c>
      <c r="X34" s="17">
        <f t="shared" si="61"/>
        <v>5.0234696502057606E-2</v>
      </c>
      <c r="Y34" s="17">
        <f t="shared" si="61"/>
        <v>4.1862247085048009E-2</v>
      </c>
      <c r="Z34" s="17">
        <f t="shared" si="61"/>
        <v>3.4885205904206677E-2</v>
      </c>
      <c r="AA34" s="17">
        <f t="shared" si="61"/>
        <v>2.9071004920172231E-2</v>
      </c>
      <c r="AB34" s="17">
        <f t="shared" si="61"/>
        <v>2.4225837433476859E-2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0.10416666666666667</v>
      </c>
      <c r="AH34" s="17">
        <f t="shared" ref="AH34:AP34" si="62">AH39*$E$4/AH$16</f>
        <v>8.6805555555555552E-2</v>
      </c>
      <c r="AI34" s="17">
        <f t="shared" si="62"/>
        <v>7.2337962962962965E-2</v>
      </c>
      <c r="AJ34" s="17">
        <f t="shared" si="62"/>
        <v>6.0281635802469133E-2</v>
      </c>
      <c r="AK34" s="17">
        <f t="shared" si="62"/>
        <v>5.0234696502057613E-2</v>
      </c>
      <c r="AL34" s="17">
        <f t="shared" si="62"/>
        <v>4.1862247085048009E-2</v>
      </c>
      <c r="AM34" s="17">
        <f t="shared" si="62"/>
        <v>3.4885205904206677E-2</v>
      </c>
      <c r="AN34" s="17">
        <f t="shared" si="62"/>
        <v>2.9071004920172231E-2</v>
      </c>
      <c r="AO34" s="17">
        <f t="shared" si="62"/>
        <v>2.4225837433476859E-2</v>
      </c>
      <c r="AP34" s="17">
        <f t="shared" si="62"/>
        <v>2.0188197861230717E-2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8.3333333333333329E-2</v>
      </c>
      <c r="AV34" s="17">
        <f t="shared" ref="AV34:BD34" si="63">AV39*$E$4/AV$16</f>
        <v>6.9444444444444448E-2</v>
      </c>
      <c r="AW34" s="17">
        <f t="shared" si="63"/>
        <v>5.7870370370370371E-2</v>
      </c>
      <c r="AX34" s="17">
        <f t="shared" si="63"/>
        <v>4.8225308641975308E-2</v>
      </c>
      <c r="AY34" s="17">
        <f t="shared" si="63"/>
        <v>4.0187757201646093E-2</v>
      </c>
      <c r="AZ34" s="17">
        <f t="shared" si="63"/>
        <v>3.3489797668038404E-2</v>
      </c>
      <c r="BA34" s="17">
        <f t="shared" si="63"/>
        <v>2.7908164723365339E-2</v>
      </c>
      <c r="BB34" s="17">
        <f t="shared" si="63"/>
        <v>2.3256803936137785E-2</v>
      </c>
      <c r="BC34" s="17">
        <f t="shared" si="63"/>
        <v>1.9380669946781486E-2</v>
      </c>
      <c r="BD34" s="17">
        <f t="shared" si="63"/>
        <v>1.6150558288984575E-2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6.25E-2</v>
      </c>
      <c r="BJ34" s="17">
        <f t="shared" ref="BJ34:BR34" si="64">BJ39*$E$4/BJ$16</f>
        <v>5.2083333333333336E-2</v>
      </c>
      <c r="BK34" s="17">
        <f t="shared" si="64"/>
        <v>4.3402777777777776E-2</v>
      </c>
      <c r="BL34" s="17">
        <f t="shared" si="64"/>
        <v>3.6168981481481483E-2</v>
      </c>
      <c r="BM34" s="17">
        <f t="shared" si="64"/>
        <v>3.0140817901234566E-2</v>
      </c>
      <c r="BN34" s="17">
        <f t="shared" si="64"/>
        <v>2.5117348251028803E-2</v>
      </c>
      <c r="BO34" s="17">
        <f t="shared" si="64"/>
        <v>2.0931123542524004E-2</v>
      </c>
      <c r="BP34" s="17">
        <f t="shared" si="64"/>
        <v>1.7442602952103339E-2</v>
      </c>
      <c r="BQ34" s="17">
        <f t="shared" si="64"/>
        <v>1.4535502460086116E-2</v>
      </c>
      <c r="BR34" s="17">
        <f t="shared" si="64"/>
        <v>1.2112918716738429E-2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0.10467142489711934</v>
      </c>
      <c r="J35" s="17"/>
      <c r="K35" s="17"/>
      <c r="L35" s="17"/>
      <c r="M35" s="17"/>
      <c r="N35" s="18">
        <f>SUM(E34:N34)/10</f>
        <v>7.3368261497138501E-2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8.9718364197530862E-2</v>
      </c>
      <c r="X35" s="17"/>
      <c r="Y35" s="17"/>
      <c r="Z35" s="17"/>
      <c r="AA35" s="17"/>
      <c r="AB35" s="18">
        <f>SUM(S34:AB34)/10</f>
        <v>6.2887081283261564E-2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7.4765303497942387E-2</v>
      </c>
      <c r="AL35" s="17"/>
      <c r="AM35" s="17"/>
      <c r="AN35" s="17"/>
      <c r="AO35" s="17"/>
      <c r="AP35" s="18">
        <f>SUM(AG34:AP34)/10</f>
        <v>5.2405901069384642E-2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5.9812242798353912E-2</v>
      </c>
      <c r="AZ35" s="17"/>
      <c r="BA35" s="17"/>
      <c r="BB35" s="17"/>
      <c r="BC35" s="17"/>
      <c r="BD35" s="18">
        <f>SUM(AU34:BD34)/10</f>
        <v>4.1924720855507712E-2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4.4859182098765431E-2</v>
      </c>
      <c r="BN35" s="17"/>
      <c r="BO35" s="17"/>
      <c r="BP35" s="17"/>
      <c r="BQ35" s="17"/>
      <c r="BR35" s="18">
        <f>SUM(BI34:BR34)/10</f>
        <v>3.1443540641630782E-2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65">E$18*(E34/E$20)</f>
        <v>0.14583333333333334</v>
      </c>
      <c r="F36" s="17">
        <f t="shared" si="65"/>
        <v>0.26736111111111105</v>
      </c>
      <c r="G36" s="17">
        <f t="shared" si="65"/>
        <v>0.36863425925925941</v>
      </c>
      <c r="H36" s="17">
        <f t="shared" si="65"/>
        <v>0.45302854938271586</v>
      </c>
      <c r="I36" s="17">
        <f t="shared" si="65"/>
        <v>0.52335712448559679</v>
      </c>
      <c r="J36" s="17">
        <f t="shared" si="65"/>
        <v>0.58196427040466336</v>
      </c>
      <c r="K36" s="17">
        <f t="shared" si="65"/>
        <v>0.6308035586705536</v>
      </c>
      <c r="L36" s="17">
        <f t="shared" si="65"/>
        <v>0.67150296555879474</v>
      </c>
      <c r="M36" s="17">
        <f t="shared" si="65"/>
        <v>0.70541913796566336</v>
      </c>
      <c r="N36" s="17">
        <f t="shared" si="65"/>
        <v>0.73368261497138398</v>
      </c>
      <c r="P36" s="173"/>
      <c r="Q36" s="165"/>
      <c r="R36" s="16" t="s">
        <v>53</v>
      </c>
      <c r="S36" s="17">
        <f>S$18*(S34/S$20)</f>
        <v>0.125</v>
      </c>
      <c r="T36" s="17">
        <f t="shared" ref="T36:AB36" si="66">T$18*(T34/T$20)</f>
        <v>0.22916666666666666</v>
      </c>
      <c r="U36" s="17">
        <f t="shared" si="66"/>
        <v>0.31597222222222232</v>
      </c>
      <c r="V36" s="17">
        <f t="shared" si="66"/>
        <v>0.38831018518518501</v>
      </c>
      <c r="W36" s="17">
        <f t="shared" si="66"/>
        <v>0.44859182098765443</v>
      </c>
      <c r="X36" s="17">
        <f t="shared" si="66"/>
        <v>0.49882651748971141</v>
      </c>
      <c r="Y36" s="17">
        <f t="shared" si="66"/>
        <v>0.54068876457476023</v>
      </c>
      <c r="Z36" s="17">
        <f t="shared" si="66"/>
        <v>0.57557397047896697</v>
      </c>
      <c r="AA36" s="17">
        <f t="shared" si="66"/>
        <v>0.60464497539914008</v>
      </c>
      <c r="AB36" s="17">
        <f t="shared" si="66"/>
        <v>0.62887081283261481</v>
      </c>
      <c r="AC36" s="5"/>
      <c r="AD36" s="173"/>
      <c r="AE36" s="165"/>
      <c r="AF36" s="16" t="s">
        <v>53</v>
      </c>
      <c r="AG36" s="17">
        <f>AG$18*(AG34/AG$20)</f>
        <v>0.10416666666666669</v>
      </c>
      <c r="AH36" s="17">
        <f t="shared" ref="AH36:AP36" si="67">AH$18*(AH34/AH$20)</f>
        <v>0.19097222222222218</v>
      </c>
      <c r="AI36" s="17">
        <f t="shared" si="67"/>
        <v>0.26331018518518529</v>
      </c>
      <c r="AJ36" s="17">
        <f t="shared" si="67"/>
        <v>0.32359182098765416</v>
      </c>
      <c r="AK36" s="17">
        <f t="shared" si="67"/>
        <v>0.37382651748971207</v>
      </c>
      <c r="AL36" s="17">
        <f t="shared" si="67"/>
        <v>0.41568876457475945</v>
      </c>
      <c r="AM36" s="17">
        <f t="shared" si="67"/>
        <v>0.45057397047896691</v>
      </c>
      <c r="AN36" s="17">
        <f t="shared" si="67"/>
        <v>0.47964497539913914</v>
      </c>
      <c r="AO36" s="17">
        <f t="shared" si="67"/>
        <v>0.5038708128326167</v>
      </c>
      <c r="AP36" s="17">
        <f t="shared" si="67"/>
        <v>0.52405901069384564</v>
      </c>
      <c r="AQ36" s="5"/>
      <c r="AR36" s="173"/>
      <c r="AS36" s="165"/>
      <c r="AT36" s="16" t="s">
        <v>53</v>
      </c>
      <c r="AU36" s="17">
        <f>AU$18*(AU34/AU$20)</f>
        <v>8.3333333333333329E-2</v>
      </c>
      <c r="AV36" s="17">
        <f t="shared" ref="AV36:BD36" si="68">AV$18*(AV34/AV$20)</f>
        <v>0.15277777777777776</v>
      </c>
      <c r="AW36" s="17">
        <f t="shared" si="68"/>
        <v>0.21064814814814822</v>
      </c>
      <c r="AX36" s="17">
        <f t="shared" si="68"/>
        <v>0.25887345679012336</v>
      </c>
      <c r="AY36" s="17">
        <f t="shared" si="68"/>
        <v>0.29906121399176966</v>
      </c>
      <c r="AZ36" s="17">
        <f t="shared" si="68"/>
        <v>0.3325510116598076</v>
      </c>
      <c r="BA36" s="17">
        <f t="shared" si="68"/>
        <v>0.36045917638317349</v>
      </c>
      <c r="BB36" s="17">
        <f t="shared" si="68"/>
        <v>0.38371598031931137</v>
      </c>
      <c r="BC36" s="17">
        <f t="shared" si="68"/>
        <v>0.40309665026609337</v>
      </c>
      <c r="BD36" s="17">
        <f t="shared" si="68"/>
        <v>0.41924720855507658</v>
      </c>
      <c r="BE36" s="5"/>
      <c r="BF36" s="173"/>
      <c r="BG36" s="165"/>
      <c r="BH36" s="16" t="s">
        <v>53</v>
      </c>
      <c r="BI36" s="17">
        <f>BI$18*(BI34/BI$20)</f>
        <v>6.25E-2</v>
      </c>
      <c r="BJ36" s="17">
        <f t="shared" ref="BJ36:BR36" si="69">BJ$18*(BJ34/BJ$20)</f>
        <v>0.11458333333333333</v>
      </c>
      <c r="BK36" s="17">
        <f t="shared" si="69"/>
        <v>0.15798611111111116</v>
      </c>
      <c r="BL36" s="17">
        <f t="shared" si="69"/>
        <v>0.1941550925925925</v>
      </c>
      <c r="BM36" s="17">
        <f t="shared" si="69"/>
        <v>0.22429591049382722</v>
      </c>
      <c r="BN36" s="17">
        <f t="shared" si="69"/>
        <v>0.2494132587448557</v>
      </c>
      <c r="BO36" s="17">
        <f t="shared" si="69"/>
        <v>0.27034438228738011</v>
      </c>
      <c r="BP36" s="17">
        <f t="shared" si="69"/>
        <v>0.28778698523948348</v>
      </c>
      <c r="BQ36" s="17">
        <f t="shared" si="69"/>
        <v>0.30232248769957004</v>
      </c>
      <c r="BR36" s="17">
        <f t="shared" si="69"/>
        <v>0.31443540641630741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70">10*E34</f>
        <v>1.4583333333333335</v>
      </c>
      <c r="F37" s="21">
        <f t="shared" si="70"/>
        <v>1.2152777777777777</v>
      </c>
      <c r="G37" s="21">
        <f t="shared" si="70"/>
        <v>1.0127314814814816</v>
      </c>
      <c r="H37" s="21">
        <f t="shared" si="70"/>
        <v>0.84394290123456783</v>
      </c>
      <c r="I37" s="21">
        <f t="shared" si="70"/>
        <v>0.70328575102880653</v>
      </c>
      <c r="J37" s="21">
        <f t="shared" si="70"/>
        <v>0.58607145919067216</v>
      </c>
      <c r="K37" s="21">
        <f t="shared" si="70"/>
        <v>0.48839288265889347</v>
      </c>
      <c r="L37" s="21">
        <f t="shared" si="70"/>
        <v>0.40699406888241119</v>
      </c>
      <c r="M37" s="21">
        <f t="shared" si="70"/>
        <v>0.33916172406867606</v>
      </c>
      <c r="N37" s="21">
        <f t="shared" si="70"/>
        <v>0.28263477005723003</v>
      </c>
      <c r="P37" s="173"/>
      <c r="Q37" s="163"/>
      <c r="R37" s="20" t="s">
        <v>57</v>
      </c>
      <c r="S37" s="21">
        <f t="shared" ref="S37:AB37" si="71">10*S34</f>
        <v>1.25</v>
      </c>
      <c r="T37" s="21">
        <f t="shared" si="71"/>
        <v>1.0416666666666667</v>
      </c>
      <c r="U37" s="21">
        <f t="shared" si="71"/>
        <v>0.86805555555555558</v>
      </c>
      <c r="V37" s="21">
        <f t="shared" si="71"/>
        <v>0.72337962962962965</v>
      </c>
      <c r="W37" s="21">
        <f t="shared" si="71"/>
        <v>0.60281635802469136</v>
      </c>
      <c r="X37" s="21">
        <f t="shared" si="71"/>
        <v>0.50234696502057608</v>
      </c>
      <c r="Y37" s="21">
        <f t="shared" si="71"/>
        <v>0.4186224708504801</v>
      </c>
      <c r="Z37" s="21">
        <f t="shared" si="71"/>
        <v>0.34885205904206679</v>
      </c>
      <c r="AA37" s="21">
        <f t="shared" si="71"/>
        <v>0.29071004920172233</v>
      </c>
      <c r="AB37" s="21">
        <f t="shared" si="71"/>
        <v>0.2422583743347686</v>
      </c>
      <c r="AC37" s="5"/>
      <c r="AD37" s="173"/>
      <c r="AE37" s="163"/>
      <c r="AF37" s="20" t="s">
        <v>57</v>
      </c>
      <c r="AG37" s="21">
        <f t="shared" ref="AG37:AP37" si="72">10*AG34</f>
        <v>1.0416666666666667</v>
      </c>
      <c r="AH37" s="21">
        <f t="shared" si="72"/>
        <v>0.86805555555555558</v>
      </c>
      <c r="AI37" s="21">
        <f t="shared" si="72"/>
        <v>0.72337962962962965</v>
      </c>
      <c r="AJ37" s="21">
        <f t="shared" si="72"/>
        <v>0.60281635802469136</v>
      </c>
      <c r="AK37" s="21">
        <f t="shared" si="72"/>
        <v>0.50234696502057608</v>
      </c>
      <c r="AL37" s="21">
        <f t="shared" si="72"/>
        <v>0.4186224708504801</v>
      </c>
      <c r="AM37" s="21">
        <f t="shared" si="72"/>
        <v>0.34885205904206679</v>
      </c>
      <c r="AN37" s="21">
        <f t="shared" si="72"/>
        <v>0.29071004920172233</v>
      </c>
      <c r="AO37" s="21">
        <f t="shared" si="72"/>
        <v>0.2422583743347686</v>
      </c>
      <c r="AP37" s="21">
        <f t="shared" si="72"/>
        <v>0.20188197861230717</v>
      </c>
      <c r="AQ37" s="5"/>
      <c r="AR37" s="173"/>
      <c r="AS37" s="163"/>
      <c r="AT37" s="20" t="s">
        <v>57</v>
      </c>
      <c r="AU37" s="21">
        <f t="shared" ref="AU37:BD37" si="73">10*AU34</f>
        <v>0.83333333333333326</v>
      </c>
      <c r="AV37" s="21">
        <f t="shared" si="73"/>
        <v>0.69444444444444442</v>
      </c>
      <c r="AW37" s="21">
        <f t="shared" si="73"/>
        <v>0.57870370370370372</v>
      </c>
      <c r="AX37" s="21">
        <f t="shared" si="73"/>
        <v>0.48225308641975306</v>
      </c>
      <c r="AY37" s="21">
        <f t="shared" si="73"/>
        <v>0.4018775720164609</v>
      </c>
      <c r="AZ37" s="21">
        <f t="shared" si="73"/>
        <v>0.33489797668038401</v>
      </c>
      <c r="BA37" s="21">
        <f t="shared" si="73"/>
        <v>0.27908164723365336</v>
      </c>
      <c r="BB37" s="21">
        <f t="shared" si="73"/>
        <v>0.23256803936137785</v>
      </c>
      <c r="BC37" s="21">
        <f t="shared" si="73"/>
        <v>0.19380669946781487</v>
      </c>
      <c r="BD37" s="21">
        <f t="shared" si="73"/>
        <v>0.16150558288984573</v>
      </c>
      <c r="BE37" s="5"/>
      <c r="BF37" s="173"/>
      <c r="BG37" s="163"/>
      <c r="BH37" s="20" t="s">
        <v>57</v>
      </c>
      <c r="BI37" s="21">
        <f t="shared" ref="BI37:BR37" si="74">10*BI34</f>
        <v>0.625</v>
      </c>
      <c r="BJ37" s="21">
        <f t="shared" si="74"/>
        <v>0.52083333333333337</v>
      </c>
      <c r="BK37" s="21">
        <f t="shared" si="74"/>
        <v>0.43402777777777779</v>
      </c>
      <c r="BL37" s="21">
        <f t="shared" si="74"/>
        <v>0.36168981481481483</v>
      </c>
      <c r="BM37" s="21">
        <f t="shared" si="74"/>
        <v>0.30140817901234568</v>
      </c>
      <c r="BN37" s="21">
        <f t="shared" si="74"/>
        <v>0.25117348251028804</v>
      </c>
      <c r="BO37" s="21">
        <f t="shared" si="74"/>
        <v>0.20931123542524005</v>
      </c>
      <c r="BP37" s="21">
        <f t="shared" si="74"/>
        <v>0.17442602952103339</v>
      </c>
      <c r="BQ37" s="21">
        <f t="shared" si="74"/>
        <v>0.14535502460086117</v>
      </c>
      <c r="BR37" s="21">
        <f t="shared" si="74"/>
        <v>0.1211291871673843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1.4583333333333335</v>
      </c>
      <c r="F38" s="21">
        <f>10*F36</f>
        <v>2.6736111111111107</v>
      </c>
      <c r="G38" s="21">
        <f>10*G36</f>
        <v>3.6863425925925943</v>
      </c>
      <c r="H38" s="21">
        <f t="shared" ref="H38:N38" si="75">10*H36</f>
        <v>4.5302854938271588</v>
      </c>
      <c r="I38" s="21">
        <f t="shared" si="75"/>
        <v>5.2335712448559679</v>
      </c>
      <c r="J38" s="21">
        <f t="shared" si="75"/>
        <v>5.8196427040466334</v>
      </c>
      <c r="K38" s="21">
        <f t="shared" si="75"/>
        <v>6.308035586705536</v>
      </c>
      <c r="L38" s="21">
        <f t="shared" si="75"/>
        <v>6.7150296555879478</v>
      </c>
      <c r="M38" s="21">
        <f t="shared" si="75"/>
        <v>7.0541913796566336</v>
      </c>
      <c r="N38" s="21">
        <f t="shared" si="75"/>
        <v>7.3368261497138398</v>
      </c>
      <c r="P38" s="173"/>
      <c r="Q38" s="163"/>
      <c r="R38" s="20" t="s">
        <v>58</v>
      </c>
      <c r="S38" s="21">
        <f>10*S36</f>
        <v>1.25</v>
      </c>
      <c r="T38" s="21">
        <f>10*T36</f>
        <v>2.2916666666666665</v>
      </c>
      <c r="U38" s="21">
        <f>10*U36</f>
        <v>3.1597222222222232</v>
      </c>
      <c r="V38" s="21">
        <f t="shared" ref="V38:AB38" si="76">10*V36</f>
        <v>3.8831018518518503</v>
      </c>
      <c r="W38" s="21">
        <f t="shared" si="76"/>
        <v>4.4859182098765444</v>
      </c>
      <c r="X38" s="21">
        <f t="shared" si="76"/>
        <v>4.9882651748971139</v>
      </c>
      <c r="Y38" s="21">
        <f t="shared" si="76"/>
        <v>5.4068876457476023</v>
      </c>
      <c r="Z38" s="21">
        <f t="shared" si="76"/>
        <v>5.7557397047896695</v>
      </c>
      <c r="AA38" s="21">
        <f t="shared" si="76"/>
        <v>6.0464497539914008</v>
      </c>
      <c r="AB38" s="21">
        <f t="shared" si="76"/>
        <v>6.2887081283261477</v>
      </c>
      <c r="AC38" s="5"/>
      <c r="AD38" s="173"/>
      <c r="AE38" s="163"/>
      <c r="AF38" s="20" t="s">
        <v>58</v>
      </c>
      <c r="AG38" s="21">
        <f>10*AG36</f>
        <v>1.041666666666667</v>
      </c>
      <c r="AH38" s="21">
        <f>10*AH36</f>
        <v>1.9097222222222219</v>
      </c>
      <c r="AI38" s="21">
        <f>10*AI36</f>
        <v>2.633101851851853</v>
      </c>
      <c r="AJ38" s="21">
        <f t="shared" ref="AJ38:AP38" si="77">10*AJ36</f>
        <v>3.2359182098765418</v>
      </c>
      <c r="AK38" s="21">
        <f t="shared" si="77"/>
        <v>3.738265174897121</v>
      </c>
      <c r="AL38" s="21">
        <f t="shared" si="77"/>
        <v>4.1568876457475943</v>
      </c>
      <c r="AM38" s="21">
        <f t="shared" si="77"/>
        <v>4.5057397047896695</v>
      </c>
      <c r="AN38" s="21">
        <f t="shared" si="77"/>
        <v>4.7964497539913911</v>
      </c>
      <c r="AO38" s="21">
        <f t="shared" si="77"/>
        <v>5.0387081283261672</v>
      </c>
      <c r="AP38" s="21">
        <f t="shared" si="77"/>
        <v>5.2405901069384564</v>
      </c>
      <c r="AQ38" s="5"/>
      <c r="AR38" s="173"/>
      <c r="AS38" s="163"/>
      <c r="AT38" s="20" t="s">
        <v>58</v>
      </c>
      <c r="AU38" s="21">
        <f>10*AU36</f>
        <v>0.83333333333333326</v>
      </c>
      <c r="AV38" s="21">
        <f>10*AV36</f>
        <v>1.5277777777777777</v>
      </c>
      <c r="AW38" s="21">
        <f>10*AW36</f>
        <v>2.1064814814814823</v>
      </c>
      <c r="AX38" s="21">
        <f t="shared" ref="AX38:BD38" si="78">10*AX36</f>
        <v>2.5887345679012337</v>
      </c>
      <c r="AY38" s="21">
        <f t="shared" si="78"/>
        <v>2.9906121399176966</v>
      </c>
      <c r="AZ38" s="21">
        <f t="shared" si="78"/>
        <v>3.325510116598076</v>
      </c>
      <c r="BA38" s="21">
        <f t="shared" si="78"/>
        <v>3.6045917638317349</v>
      </c>
      <c r="BB38" s="21">
        <f t="shared" si="78"/>
        <v>3.8371598031931136</v>
      </c>
      <c r="BC38" s="21">
        <f t="shared" si="78"/>
        <v>4.0309665026609336</v>
      </c>
      <c r="BD38" s="21">
        <f t="shared" si="78"/>
        <v>4.192472085550766</v>
      </c>
      <c r="BE38" s="5"/>
      <c r="BF38" s="173"/>
      <c r="BG38" s="163"/>
      <c r="BH38" s="20" t="s">
        <v>58</v>
      </c>
      <c r="BI38" s="21">
        <f>10*BI36</f>
        <v>0.625</v>
      </c>
      <c r="BJ38" s="21">
        <f>10*BJ36</f>
        <v>1.1458333333333333</v>
      </c>
      <c r="BK38" s="21">
        <f>10*BK36</f>
        <v>1.5798611111111116</v>
      </c>
      <c r="BL38" s="21">
        <f t="shared" ref="BL38:BR38" si="79">10*BL36</f>
        <v>1.9415509259259252</v>
      </c>
      <c r="BM38" s="21">
        <f t="shared" si="79"/>
        <v>2.2429591049382722</v>
      </c>
      <c r="BN38" s="21">
        <f t="shared" si="79"/>
        <v>2.4941325874485569</v>
      </c>
      <c r="BO38" s="21">
        <f t="shared" si="79"/>
        <v>2.7034438228738011</v>
      </c>
      <c r="BP38" s="21">
        <f t="shared" si="79"/>
        <v>2.8778698523948347</v>
      </c>
      <c r="BQ38" s="21">
        <f t="shared" si="79"/>
        <v>3.0232248769957004</v>
      </c>
      <c r="BR38" s="21">
        <f t="shared" si="79"/>
        <v>3.1443540641630738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80">$D32</f>
        <v>0.17499999999999999</v>
      </c>
      <c r="G39" s="17">
        <f t="shared" si="80"/>
        <v>0.17499999999999999</v>
      </c>
      <c r="H39" s="17">
        <f t="shared" si="80"/>
        <v>0.17499999999999999</v>
      </c>
      <c r="I39" s="17">
        <f t="shared" si="80"/>
        <v>0.17499999999999999</v>
      </c>
      <c r="J39" s="17">
        <f t="shared" si="80"/>
        <v>0.17499999999999999</v>
      </c>
      <c r="K39" s="17">
        <f t="shared" si="80"/>
        <v>0.17499999999999999</v>
      </c>
      <c r="L39" s="17">
        <f t="shared" si="80"/>
        <v>0.17499999999999999</v>
      </c>
      <c r="M39" s="17">
        <f t="shared" si="80"/>
        <v>0.17499999999999999</v>
      </c>
      <c r="N39" s="17">
        <f t="shared" si="80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81">$R32</f>
        <v>0.15</v>
      </c>
      <c r="U39" s="17">
        <f t="shared" si="81"/>
        <v>0.15</v>
      </c>
      <c r="V39" s="17">
        <f t="shared" si="81"/>
        <v>0.15</v>
      </c>
      <c r="W39" s="17">
        <f t="shared" si="81"/>
        <v>0.15</v>
      </c>
      <c r="X39" s="17">
        <f t="shared" si="81"/>
        <v>0.15</v>
      </c>
      <c r="Y39" s="17">
        <f t="shared" si="81"/>
        <v>0.15</v>
      </c>
      <c r="Z39" s="17">
        <f t="shared" si="81"/>
        <v>0.15</v>
      </c>
      <c r="AA39" s="17">
        <f t="shared" si="81"/>
        <v>0.15</v>
      </c>
      <c r="AB39" s="17">
        <f t="shared" si="81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82">$AF32</f>
        <v>0.125</v>
      </c>
      <c r="AI39" s="17">
        <f t="shared" si="82"/>
        <v>0.125</v>
      </c>
      <c r="AJ39" s="17">
        <f t="shared" si="82"/>
        <v>0.125</v>
      </c>
      <c r="AK39" s="17">
        <f t="shared" si="82"/>
        <v>0.125</v>
      </c>
      <c r="AL39" s="17">
        <f t="shared" si="82"/>
        <v>0.125</v>
      </c>
      <c r="AM39" s="17">
        <f t="shared" si="82"/>
        <v>0.125</v>
      </c>
      <c r="AN39" s="17">
        <f t="shared" si="82"/>
        <v>0.125</v>
      </c>
      <c r="AO39" s="17">
        <f t="shared" si="82"/>
        <v>0.125</v>
      </c>
      <c r="AP39" s="17">
        <f t="shared" si="82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83">$AT32</f>
        <v>0.1</v>
      </c>
      <c r="AW39" s="17">
        <f t="shared" si="83"/>
        <v>0.1</v>
      </c>
      <c r="AX39" s="17">
        <f t="shared" si="83"/>
        <v>0.1</v>
      </c>
      <c r="AY39" s="17">
        <f t="shared" si="83"/>
        <v>0.1</v>
      </c>
      <c r="AZ39" s="17">
        <f t="shared" si="83"/>
        <v>0.1</v>
      </c>
      <c r="BA39" s="17">
        <f t="shared" si="83"/>
        <v>0.1</v>
      </c>
      <c r="BB39" s="17">
        <f t="shared" si="83"/>
        <v>0.1</v>
      </c>
      <c r="BC39" s="17">
        <f t="shared" si="83"/>
        <v>0.1</v>
      </c>
      <c r="BD39" s="17">
        <f t="shared" si="83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84">$BH32</f>
        <v>7.4999999999999997E-2</v>
      </c>
      <c r="BK39" s="17">
        <f t="shared" si="84"/>
        <v>7.4999999999999997E-2</v>
      </c>
      <c r="BL39" s="17">
        <f t="shared" si="84"/>
        <v>7.4999999999999997E-2</v>
      </c>
      <c r="BM39" s="17">
        <f t="shared" si="84"/>
        <v>7.4999999999999997E-2</v>
      </c>
      <c r="BN39" s="17">
        <f t="shared" si="84"/>
        <v>7.4999999999999997E-2</v>
      </c>
      <c r="BO39" s="17">
        <f t="shared" si="84"/>
        <v>7.4999999999999997E-2</v>
      </c>
      <c r="BP39" s="17">
        <f t="shared" si="84"/>
        <v>7.4999999999999997E-2</v>
      </c>
      <c r="BQ39" s="17">
        <f t="shared" si="84"/>
        <v>7.4999999999999997E-2</v>
      </c>
      <c r="BR39" s="17">
        <f t="shared" si="84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175000.00000000003</v>
      </c>
      <c r="F40" s="22">
        <f t="shared" ref="F40:N40" si="85">F37*F$16</f>
        <v>175000</v>
      </c>
      <c r="G40" s="22">
        <f t="shared" si="85"/>
        <v>175000.00000000003</v>
      </c>
      <c r="H40" s="22">
        <f t="shared" si="85"/>
        <v>175000</v>
      </c>
      <c r="I40" s="22">
        <f t="shared" si="85"/>
        <v>175000</v>
      </c>
      <c r="J40" s="22">
        <f t="shared" si="85"/>
        <v>175000.00000000003</v>
      </c>
      <c r="K40" s="22">
        <f t="shared" si="85"/>
        <v>175000</v>
      </c>
      <c r="L40" s="22">
        <f t="shared" si="85"/>
        <v>174999.99999999997</v>
      </c>
      <c r="M40" s="22">
        <f t="shared" si="85"/>
        <v>175000.00000000003</v>
      </c>
      <c r="N40" s="22">
        <f t="shared" si="85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86">T37*T$16</f>
        <v>150000</v>
      </c>
      <c r="U40" s="22">
        <f t="shared" si="86"/>
        <v>150000</v>
      </c>
      <c r="V40" s="22">
        <f t="shared" si="86"/>
        <v>150000</v>
      </c>
      <c r="W40" s="22">
        <f t="shared" si="86"/>
        <v>150000</v>
      </c>
      <c r="X40" s="22">
        <f t="shared" si="86"/>
        <v>150000</v>
      </c>
      <c r="Y40" s="22">
        <f t="shared" si="86"/>
        <v>150000</v>
      </c>
      <c r="Z40" s="22">
        <f t="shared" si="86"/>
        <v>150000</v>
      </c>
      <c r="AA40" s="22">
        <f t="shared" si="86"/>
        <v>150000</v>
      </c>
      <c r="AB40" s="22">
        <f t="shared" si="86"/>
        <v>150000</v>
      </c>
      <c r="AC40" s="5"/>
      <c r="AD40" s="173"/>
      <c r="AE40" s="163"/>
      <c r="AF40" s="20" t="s">
        <v>57</v>
      </c>
      <c r="AG40" s="22">
        <f>AG37*AG$16</f>
        <v>125000.00000000001</v>
      </c>
      <c r="AH40" s="22">
        <f t="shared" ref="AH40:AP40" si="87">AH37*AH$16</f>
        <v>125000</v>
      </c>
      <c r="AI40" s="22">
        <f t="shared" si="87"/>
        <v>125000</v>
      </c>
      <c r="AJ40" s="22">
        <f t="shared" si="87"/>
        <v>125000</v>
      </c>
      <c r="AK40" s="22">
        <f t="shared" si="87"/>
        <v>124999.99999999999</v>
      </c>
      <c r="AL40" s="22">
        <f t="shared" si="87"/>
        <v>125000</v>
      </c>
      <c r="AM40" s="22">
        <f t="shared" si="87"/>
        <v>125000.00000000001</v>
      </c>
      <c r="AN40" s="22">
        <f t="shared" si="87"/>
        <v>125000.00000000001</v>
      </c>
      <c r="AO40" s="22">
        <f t="shared" si="87"/>
        <v>125000</v>
      </c>
      <c r="AP40" s="22">
        <f t="shared" si="87"/>
        <v>125000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88">AV37*AV$16</f>
        <v>100000</v>
      </c>
      <c r="AW40" s="22">
        <f t="shared" si="88"/>
        <v>100000</v>
      </c>
      <c r="AX40" s="22">
        <f t="shared" si="88"/>
        <v>100000</v>
      </c>
      <c r="AY40" s="22">
        <f t="shared" si="88"/>
        <v>100000</v>
      </c>
      <c r="AZ40" s="22">
        <f t="shared" si="88"/>
        <v>99999.999999999985</v>
      </c>
      <c r="BA40" s="22">
        <f t="shared" si="88"/>
        <v>99999.999999999985</v>
      </c>
      <c r="BB40" s="22">
        <f t="shared" si="88"/>
        <v>100000</v>
      </c>
      <c r="BC40" s="22">
        <f t="shared" si="88"/>
        <v>100000</v>
      </c>
      <c r="BD40" s="22">
        <f t="shared" si="88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89">BJ37*BJ$16</f>
        <v>75000</v>
      </c>
      <c r="BK40" s="22">
        <f t="shared" si="89"/>
        <v>75000</v>
      </c>
      <c r="BL40" s="22">
        <f t="shared" si="89"/>
        <v>75000</v>
      </c>
      <c r="BM40" s="22">
        <f t="shared" si="89"/>
        <v>75000</v>
      </c>
      <c r="BN40" s="22">
        <f t="shared" si="89"/>
        <v>75000</v>
      </c>
      <c r="BO40" s="22">
        <f t="shared" si="89"/>
        <v>75000</v>
      </c>
      <c r="BP40" s="22">
        <f t="shared" si="89"/>
        <v>75000</v>
      </c>
      <c r="BQ40" s="22">
        <f t="shared" si="89"/>
        <v>75000</v>
      </c>
      <c r="BR40" s="22">
        <f t="shared" si="89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175000.00000000003</v>
      </c>
      <c r="F41" s="22">
        <f>E41+F40</f>
        <v>350000</v>
      </c>
      <c r="G41" s="22">
        <f t="shared" ref="G41:N41" si="90">F41+G40</f>
        <v>525000</v>
      </c>
      <c r="H41" s="22">
        <f t="shared" si="90"/>
        <v>700000</v>
      </c>
      <c r="I41" s="22">
        <f t="shared" si="90"/>
        <v>875000</v>
      </c>
      <c r="J41" s="22">
        <f t="shared" si="90"/>
        <v>1050000</v>
      </c>
      <c r="K41" s="22">
        <f t="shared" si="90"/>
        <v>1225000</v>
      </c>
      <c r="L41" s="22">
        <f t="shared" si="90"/>
        <v>1400000</v>
      </c>
      <c r="M41" s="22">
        <f t="shared" si="90"/>
        <v>1575000</v>
      </c>
      <c r="N41" s="22">
        <f t="shared" si="90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:AB41" si="91">T41+U40</f>
        <v>450000</v>
      </c>
      <c r="V41" s="22">
        <f t="shared" si="91"/>
        <v>600000</v>
      </c>
      <c r="W41" s="22">
        <f t="shared" si="91"/>
        <v>750000</v>
      </c>
      <c r="X41" s="22">
        <f t="shared" si="91"/>
        <v>900000</v>
      </c>
      <c r="Y41" s="22">
        <f t="shared" si="91"/>
        <v>1050000</v>
      </c>
      <c r="Z41" s="22">
        <f t="shared" si="91"/>
        <v>1200000</v>
      </c>
      <c r="AA41" s="22">
        <f t="shared" si="91"/>
        <v>1350000</v>
      </c>
      <c r="AB41" s="22">
        <f t="shared" si="91"/>
        <v>1500000</v>
      </c>
      <c r="AC41" s="5"/>
      <c r="AD41" s="173"/>
      <c r="AE41" s="163"/>
      <c r="AF41" s="20" t="s">
        <v>58</v>
      </c>
      <c r="AG41" s="22">
        <f>AG40</f>
        <v>125000.00000000001</v>
      </c>
      <c r="AH41" s="22">
        <f>AG41+AH40</f>
        <v>250000</v>
      </c>
      <c r="AI41" s="22">
        <f t="shared" ref="AI41:AP41" si="92">AH41+AI40</f>
        <v>375000</v>
      </c>
      <c r="AJ41" s="22">
        <f t="shared" si="92"/>
        <v>500000</v>
      </c>
      <c r="AK41" s="22">
        <f t="shared" si="92"/>
        <v>625000</v>
      </c>
      <c r="AL41" s="22">
        <f t="shared" si="92"/>
        <v>750000</v>
      </c>
      <c r="AM41" s="22">
        <f t="shared" si="92"/>
        <v>875000</v>
      </c>
      <c r="AN41" s="22">
        <f t="shared" si="92"/>
        <v>1000000</v>
      </c>
      <c r="AO41" s="22">
        <f t="shared" si="92"/>
        <v>1125000</v>
      </c>
      <c r="AP41" s="22">
        <f t="shared" si="92"/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:BD41" si="93">AV41+AW40</f>
        <v>300000</v>
      </c>
      <c r="AX41" s="22">
        <f t="shared" si="93"/>
        <v>400000</v>
      </c>
      <c r="AY41" s="22">
        <f t="shared" si="93"/>
        <v>500000</v>
      </c>
      <c r="AZ41" s="22">
        <f t="shared" si="93"/>
        <v>600000</v>
      </c>
      <c r="BA41" s="22">
        <f t="shared" si="93"/>
        <v>700000</v>
      </c>
      <c r="BB41" s="22">
        <f t="shared" si="93"/>
        <v>800000</v>
      </c>
      <c r="BC41" s="22">
        <f t="shared" si="93"/>
        <v>900000</v>
      </c>
      <c r="BD41" s="22">
        <f t="shared" si="93"/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:BR41" si="94">BJ41+BK40</f>
        <v>225000</v>
      </c>
      <c r="BL41" s="22">
        <f t="shared" si="94"/>
        <v>300000</v>
      </c>
      <c r="BM41" s="22">
        <f t="shared" si="94"/>
        <v>375000</v>
      </c>
      <c r="BN41" s="22">
        <f t="shared" si="94"/>
        <v>450000</v>
      </c>
      <c r="BO41" s="22">
        <f t="shared" si="94"/>
        <v>525000</v>
      </c>
      <c r="BP41" s="22">
        <f t="shared" si="94"/>
        <v>600000</v>
      </c>
      <c r="BQ41" s="22">
        <f t="shared" si="94"/>
        <v>675000</v>
      </c>
      <c r="BR41" s="22">
        <f t="shared" si="94"/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0.20999999999999996</v>
      </c>
      <c r="G42" s="17">
        <f>G36*G$16/$E$4-F42-E42</f>
        <v>0.25200000000000039</v>
      </c>
      <c r="H42" s="17">
        <f>H36*H$16/$E$4-G42-F42-E42</f>
        <v>0.30239999999999917</v>
      </c>
      <c r="I42" s="17">
        <f>I36*I$16/$E$4-H42-G42-F42-E42</f>
        <v>0.36288000000000059</v>
      </c>
      <c r="J42" s="17">
        <f>J36*J$16/$E$4-I42-H42-G42-F42-E42</f>
        <v>0.43545599999999857</v>
      </c>
      <c r="K42" s="17">
        <f>K36*K$16/$E$4-J42-I42-H42-G42-F42-E42</f>
        <v>0.52254720000000265</v>
      </c>
      <c r="L42" s="17">
        <f>L36*L$16/$E$4-K42-J42-I42-H42-G42-F42-E42</f>
        <v>0.62705664000000061</v>
      </c>
      <c r="M42" s="17">
        <f>M36*M$16/$E$4-L42-K42-J42-I42-H42-G42-F42-E42</f>
        <v>0.75246796800000526</v>
      </c>
      <c r="N42" s="17">
        <f>N36*N$16/$E$4-M42-L42-K42-J42-I42-H42-G42-F42-E42</f>
        <v>0.90296156159998597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0.18000000000000002</v>
      </c>
      <c r="U42" s="17">
        <f>U36*U$16/$E$4-T42-S42</f>
        <v>0.21600000000000011</v>
      </c>
      <c r="V42" s="17">
        <f>V36*V$16/$E$4-U42-T42-S42</f>
        <v>0.25919999999999943</v>
      </c>
      <c r="W42" s="17">
        <f>W36*W$16/$E$4-V42-U42-T42-S42</f>
        <v>0.31104000000000076</v>
      </c>
      <c r="X42" s="17">
        <f>X36*X$16/$E$4-W42-V42-U42-T42-S42</f>
        <v>0.37324799999999814</v>
      </c>
      <c r="Y42" s="17">
        <f>Y36*Y$16/$E$4-X42-W42-V42-U42-T42-S42</f>
        <v>0.44789760000000289</v>
      </c>
      <c r="Z42" s="17">
        <f>Z36*Z$16/$E$4-Y42-X42-W42-V42-U42-T42-S42</f>
        <v>0.53747712000000025</v>
      </c>
      <c r="AA42" s="17">
        <f>AA36*AA$16/$E$4-Z42-Y42-X42-W42-V42-U42-T42-S42</f>
        <v>0.64497254400000481</v>
      </c>
      <c r="AB42" s="17">
        <f>AB36*AB$16/$E$4-AA42-Z42-Y42-X42-W42-V42-U42-T42-S42</f>
        <v>0.77396705279998823</v>
      </c>
      <c r="AC42" s="5"/>
      <c r="AD42" s="173"/>
      <c r="AE42" s="171" t="s">
        <v>44</v>
      </c>
      <c r="AF42" s="16" t="s">
        <v>55</v>
      </c>
      <c r="AG42" s="17">
        <f>AG36*AG$16/$E$4</f>
        <v>0.12500000000000003</v>
      </c>
      <c r="AH42" s="17">
        <f>AH36*AH$16/$E$4-AG42</f>
        <v>0.14999999999999988</v>
      </c>
      <c r="AI42" s="17">
        <f>AI36*AI$16/$E$4-AH42-AG42</f>
        <v>0.18000000000000024</v>
      </c>
      <c r="AJ42" s="17">
        <f>AJ36*AJ$16/$E$4-AI42-AH42-AG42</f>
        <v>0.2159999999999995</v>
      </c>
      <c r="AK42" s="17">
        <f>AK36*AK$16/$E$4-AJ42-AI42-AH42-AG42</f>
        <v>0.25920000000000054</v>
      </c>
      <c r="AL42" s="17">
        <f>AL36*AL$16/$E$4-AK42-AJ42-AI42-AH42-AG42</f>
        <v>0.31103999999999854</v>
      </c>
      <c r="AM42" s="17">
        <f>AM36*AM$16/$E$4-AL42-AK42-AJ42-AI42-AH42-AG42</f>
        <v>0.37324800000000236</v>
      </c>
      <c r="AN42" s="17">
        <f>AN36*AN$16/$E$4-AM42-AL42-AK42-AJ42-AI42-AH42-AG42</f>
        <v>0.44789760000000001</v>
      </c>
      <c r="AO42" s="17">
        <f>AO36*AO$16/$E$4-AN42-AM42-AL42-AK42-AJ42-AI42-AH42-AG42</f>
        <v>0.53747712000000358</v>
      </c>
      <c r="AP42" s="17">
        <f>AP36*AP$16/$E$4-AO42-AN42-AM42-AL42-AK42-AJ42-AI42-AH42-AG42</f>
        <v>0.64497254399998993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0.11999999999999997</v>
      </c>
      <c r="AW42" s="17">
        <f>AW36*AW$16/$E$4-AV42-AU42</f>
        <v>0.14400000000000018</v>
      </c>
      <c r="AX42" s="17">
        <f>AX36*AX$16/$E$4-AW42-AV42-AU42</f>
        <v>0.1727999999999997</v>
      </c>
      <c r="AY42" s="17">
        <f>AY36*AY$16/$E$4-AX42-AW42-AV42-AU42</f>
        <v>0.20736000000000041</v>
      </c>
      <c r="AZ42" s="17">
        <f>AZ36*AZ$16/$E$4-AY42-AX42-AW42-AV42-AU42</f>
        <v>0.2488319999999988</v>
      </c>
      <c r="BA42" s="17">
        <f>BA36*BA$16/$E$4-AZ42-AY42-AX42-AW42-AV42-AU42</f>
        <v>0.29859840000000148</v>
      </c>
      <c r="BB42" s="17">
        <f>BB36*BB$16/$E$4-BA42-AZ42-AY42-AX42-AW42-AV42-AU42</f>
        <v>0.35831808000000054</v>
      </c>
      <c r="BC42" s="17">
        <f>BC36*BC$16/$E$4-BB42-BA42-AZ42-AY42-AX42-AW42-AV42-AU42</f>
        <v>0.42998169600000291</v>
      </c>
      <c r="BD42" s="17">
        <f>BD36*BD$16/$E$4-BC42-BB42-BA42-AZ42-AY42-AX42-AW42-AV42-AU42</f>
        <v>0.51597803519999208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9.0000000000000011E-2</v>
      </c>
      <c r="BK42" s="17">
        <f>BK36*BK$16/$E$4-BJ42-BI42</f>
        <v>0.10800000000000005</v>
      </c>
      <c r="BL42" s="17">
        <f>BL36*BL$16/$E$4-BK42-BJ42-BI42</f>
        <v>0.12959999999999972</v>
      </c>
      <c r="BM42" s="17">
        <f>BM36*BM$16/$E$4-BL42-BK42-BJ42-BI42</f>
        <v>0.15552000000000038</v>
      </c>
      <c r="BN42" s="17">
        <f>BN36*BN$16/$E$4-BM42-BL42-BK42-BJ42-BI42</f>
        <v>0.18662399999999907</v>
      </c>
      <c r="BO42" s="17">
        <f>BO36*BO$16/$E$4-BN42-BM42-BL42-BK42-BJ42-BI42</f>
        <v>0.22394880000000145</v>
      </c>
      <c r="BP42" s="17">
        <f>BP36*BP$16/$E$4-BO42-BN42-BM42-BL42-BK42-BJ42-BI42</f>
        <v>0.26873856000000013</v>
      </c>
      <c r="BQ42" s="17">
        <f>BQ36*BQ$16/$E$4-BP42-BO42-BN42-BM42-BL42-BK42-BJ42-BI42</f>
        <v>0.32248627200000241</v>
      </c>
      <c r="BR42" s="17">
        <f>BR36*BR$16/$E$4-BQ42-BP42-BO42-BN42-BM42-BL42-BK42-BJ42-BI42</f>
        <v>0.38698352639999412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0.26045600000000002</v>
      </c>
      <c r="J43" s="18"/>
      <c r="K43" s="18"/>
      <c r="L43" s="18"/>
      <c r="M43" s="18"/>
      <c r="N43" s="18">
        <f>SUM(E42:N42)/10</f>
        <v>0.45427693695999932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0.22324800000000006</v>
      </c>
      <c r="X43" s="18"/>
      <c r="Y43" s="18"/>
      <c r="Z43" s="18"/>
      <c r="AA43" s="18"/>
      <c r="AB43" s="18">
        <f>SUM(S42:AB42)/10</f>
        <v>0.38938023167999941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0.18604000000000004</v>
      </c>
      <c r="AL43" s="18"/>
      <c r="AM43" s="18"/>
      <c r="AN43" s="18"/>
      <c r="AO43" s="18"/>
      <c r="AP43" s="18">
        <f>SUM(AG42:AP42)/10</f>
        <v>0.3244835263999995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0.14883200000000005</v>
      </c>
      <c r="AZ43" s="18"/>
      <c r="BA43" s="18"/>
      <c r="BB43" s="18"/>
      <c r="BC43" s="18"/>
      <c r="BD43" s="18">
        <f>SUM(AU42:BD42)/10</f>
        <v>0.25958682111999953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0.11162400000000003</v>
      </c>
      <c r="BN43" s="18"/>
      <c r="BO43" s="18"/>
      <c r="BP43" s="18"/>
      <c r="BQ43" s="18"/>
      <c r="BR43" s="18">
        <f>SUM(BI42:BR42)/10</f>
        <v>0.19469011583999971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175000.00000000003</v>
      </c>
      <c r="F44" s="23">
        <f>F46-E46</f>
        <v>209999.99999999991</v>
      </c>
      <c r="G44" s="23">
        <f t="shared" ref="G44:N44" si="95">G46-F46</f>
        <v>252000.00000000041</v>
      </c>
      <c r="H44" s="23">
        <f t="shared" si="95"/>
        <v>302399.9999999993</v>
      </c>
      <c r="I44" s="23">
        <f t="shared" si="95"/>
        <v>362880.00000000058</v>
      </c>
      <c r="J44" s="23">
        <f t="shared" si="95"/>
        <v>435455.99999999814</v>
      </c>
      <c r="K44" s="23">
        <f t="shared" si="95"/>
        <v>522547.20000000275</v>
      </c>
      <c r="L44" s="23">
        <f t="shared" si="95"/>
        <v>627056.6400000006</v>
      </c>
      <c r="M44" s="23">
        <f t="shared" si="95"/>
        <v>752467.968000005</v>
      </c>
      <c r="N44" s="23">
        <f t="shared" si="95"/>
        <v>902961.56159998663</v>
      </c>
      <c r="P44" s="173"/>
      <c r="Q44" s="163"/>
      <c r="R44" s="20" t="s">
        <v>57</v>
      </c>
      <c r="S44" s="23">
        <f>S46</f>
        <v>150000</v>
      </c>
      <c r="T44" s="23">
        <f>T46-S46</f>
        <v>180000</v>
      </c>
      <c r="U44" s="23">
        <f t="shared" ref="U44:AB44" si="96">U46-T46</f>
        <v>216000.00000000012</v>
      </c>
      <c r="V44" s="23">
        <f t="shared" si="96"/>
        <v>259199.99999999953</v>
      </c>
      <c r="W44" s="23">
        <f t="shared" si="96"/>
        <v>311040.00000000058</v>
      </c>
      <c r="X44" s="23">
        <f t="shared" si="96"/>
        <v>373247.99999999814</v>
      </c>
      <c r="Y44" s="23">
        <f t="shared" si="96"/>
        <v>447897.60000000265</v>
      </c>
      <c r="Z44" s="23">
        <f t="shared" si="96"/>
        <v>537477.12000000058</v>
      </c>
      <c r="AA44" s="23">
        <f t="shared" si="96"/>
        <v>644972.54400000488</v>
      </c>
      <c r="AB44" s="23">
        <f t="shared" si="96"/>
        <v>773967.05279998761</v>
      </c>
      <c r="AC44" s="5"/>
      <c r="AD44" s="173"/>
      <c r="AE44" s="163"/>
      <c r="AF44" s="20" t="s">
        <v>57</v>
      </c>
      <c r="AG44" s="23">
        <f>AG46</f>
        <v>125000.00000000003</v>
      </c>
      <c r="AH44" s="23">
        <f>AH46-AG46</f>
        <v>149999.99999999991</v>
      </c>
      <c r="AI44" s="23">
        <f t="shared" ref="AI44:AP44" si="97">AI46-AH46</f>
        <v>180000.00000000023</v>
      </c>
      <c r="AJ44" s="23">
        <f t="shared" si="97"/>
        <v>215999.99999999948</v>
      </c>
      <c r="AK44" s="23">
        <f t="shared" si="97"/>
        <v>259200.0000000007</v>
      </c>
      <c r="AL44" s="23">
        <f t="shared" si="97"/>
        <v>311039.99999999825</v>
      </c>
      <c r="AM44" s="23">
        <f t="shared" si="97"/>
        <v>373248.00000000256</v>
      </c>
      <c r="AN44" s="23">
        <f t="shared" si="97"/>
        <v>447897.59999999986</v>
      </c>
      <c r="AO44" s="23">
        <f t="shared" si="97"/>
        <v>537477.1200000043</v>
      </c>
      <c r="AP44" s="23">
        <f t="shared" si="97"/>
        <v>644972.54399998952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120000.00000000001</v>
      </c>
      <c r="AW44" s="23">
        <f t="shared" ref="AW44:BD44" si="98">AW46-AV46</f>
        <v>144000.00000000012</v>
      </c>
      <c r="AX44" s="23">
        <f t="shared" si="98"/>
        <v>172799.99999999965</v>
      </c>
      <c r="AY44" s="23">
        <f t="shared" si="98"/>
        <v>207360.00000000047</v>
      </c>
      <c r="AZ44" s="23">
        <f t="shared" si="98"/>
        <v>248831.99999999884</v>
      </c>
      <c r="BA44" s="23">
        <f t="shared" si="98"/>
        <v>298598.40000000177</v>
      </c>
      <c r="BB44" s="23">
        <f t="shared" si="98"/>
        <v>358318.08000000031</v>
      </c>
      <c r="BC44" s="23">
        <f t="shared" si="98"/>
        <v>429981.69600000279</v>
      </c>
      <c r="BD44" s="23">
        <f t="shared" si="98"/>
        <v>515978.03519999259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90000</v>
      </c>
      <c r="BK44" s="23">
        <f t="shared" ref="BK44:BR44" si="99">BK46-BJ46</f>
        <v>108000.00000000006</v>
      </c>
      <c r="BL44" s="23">
        <f t="shared" si="99"/>
        <v>129599.99999999977</v>
      </c>
      <c r="BM44" s="23">
        <f t="shared" si="99"/>
        <v>155520.00000000029</v>
      </c>
      <c r="BN44" s="23">
        <f t="shared" si="99"/>
        <v>186623.99999999907</v>
      </c>
      <c r="BO44" s="23">
        <f t="shared" si="99"/>
        <v>223948.80000000133</v>
      </c>
      <c r="BP44" s="23">
        <f t="shared" si="99"/>
        <v>268738.56000000029</v>
      </c>
      <c r="BQ44" s="23">
        <f t="shared" si="99"/>
        <v>322486.27200000244</v>
      </c>
      <c r="BR44" s="23">
        <f t="shared" si="99"/>
        <v>386983.5263999938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260456.00000000006</v>
      </c>
      <c r="J45" s="23"/>
      <c r="K45" s="23"/>
      <c r="L45" s="23"/>
      <c r="M45" s="23"/>
      <c r="N45" s="23">
        <f>SUM(E44:N44)/10</f>
        <v>454276.93695999932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223248.00000000006</v>
      </c>
      <c r="X45" s="23"/>
      <c r="Y45" s="23"/>
      <c r="Z45" s="23"/>
      <c r="AA45" s="23"/>
      <c r="AB45" s="23">
        <f>SUM(S44:AB44)/10</f>
        <v>389380.23167999939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186040.00000000006</v>
      </c>
      <c r="AL45" s="23"/>
      <c r="AM45" s="23"/>
      <c r="AN45" s="23"/>
      <c r="AO45" s="23"/>
      <c r="AP45" s="23">
        <f>SUM(AG44:AP44)/10</f>
        <v>324483.52639999951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148832.00000000006</v>
      </c>
      <c r="AZ45" s="23"/>
      <c r="BA45" s="23"/>
      <c r="BB45" s="23"/>
      <c r="BC45" s="23"/>
      <c r="BD45" s="23">
        <f>SUM(AU44:BD44)/10</f>
        <v>259586.82111999966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111624.00000000003</v>
      </c>
      <c r="BN45" s="23"/>
      <c r="BO45" s="23"/>
      <c r="BP45" s="23"/>
      <c r="BQ45" s="23"/>
      <c r="BR45" s="23">
        <f>SUM(BI44:BR44)/10</f>
        <v>194690.11583999969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100">E38*E$16</f>
        <v>175000.00000000003</v>
      </c>
      <c r="F46" s="22">
        <f t="shared" si="100"/>
        <v>384999.99999999994</v>
      </c>
      <c r="G46" s="22">
        <f t="shared" si="100"/>
        <v>637000.00000000035</v>
      </c>
      <c r="H46" s="22">
        <f t="shared" si="100"/>
        <v>939399.99999999965</v>
      </c>
      <c r="I46" s="22">
        <f t="shared" si="100"/>
        <v>1302280.0000000002</v>
      </c>
      <c r="J46" s="22">
        <f t="shared" si="100"/>
        <v>1737735.9999999984</v>
      </c>
      <c r="K46" s="22">
        <f t="shared" si="100"/>
        <v>2260283.2000000011</v>
      </c>
      <c r="L46" s="22">
        <f t="shared" si="100"/>
        <v>2887339.8400000017</v>
      </c>
      <c r="M46" s="22">
        <f t="shared" si="100"/>
        <v>3639807.8080000067</v>
      </c>
      <c r="N46" s="22">
        <f t="shared" si="100"/>
        <v>4542769.3695999933</v>
      </c>
      <c r="P46" s="164"/>
      <c r="Q46" s="163"/>
      <c r="R46" s="20" t="s">
        <v>58</v>
      </c>
      <c r="S46" s="22">
        <f t="shared" ref="S46:AB46" si="101">S38*S$16</f>
        <v>150000</v>
      </c>
      <c r="T46" s="22">
        <f t="shared" si="101"/>
        <v>330000</v>
      </c>
      <c r="U46" s="22">
        <f t="shared" si="101"/>
        <v>546000.00000000012</v>
      </c>
      <c r="V46" s="22">
        <f t="shared" si="101"/>
        <v>805199.99999999965</v>
      </c>
      <c r="W46" s="22">
        <f t="shared" si="101"/>
        <v>1116240.0000000002</v>
      </c>
      <c r="X46" s="22">
        <f t="shared" si="101"/>
        <v>1489487.9999999984</v>
      </c>
      <c r="Y46" s="22">
        <f t="shared" si="101"/>
        <v>1937385.600000001</v>
      </c>
      <c r="Z46" s="22">
        <f t="shared" si="101"/>
        <v>2474862.7200000016</v>
      </c>
      <c r="AA46" s="22">
        <f t="shared" si="101"/>
        <v>3119835.2640000065</v>
      </c>
      <c r="AB46" s="22">
        <f t="shared" si="101"/>
        <v>3893802.3167999941</v>
      </c>
      <c r="AC46" s="5"/>
      <c r="AD46" s="164"/>
      <c r="AE46" s="163"/>
      <c r="AF46" s="20" t="s">
        <v>58</v>
      </c>
      <c r="AG46" s="22">
        <f t="shared" ref="AG46:AP46" si="102">AG38*AG$16</f>
        <v>125000.00000000003</v>
      </c>
      <c r="AH46" s="22">
        <f t="shared" si="102"/>
        <v>274999.99999999994</v>
      </c>
      <c r="AI46" s="22">
        <f t="shared" si="102"/>
        <v>455000.00000000017</v>
      </c>
      <c r="AJ46" s="22">
        <f t="shared" si="102"/>
        <v>670999.99999999965</v>
      </c>
      <c r="AK46" s="22">
        <f t="shared" si="102"/>
        <v>930200.00000000035</v>
      </c>
      <c r="AL46" s="22">
        <f t="shared" si="102"/>
        <v>1241239.9999999986</v>
      </c>
      <c r="AM46" s="22">
        <f t="shared" si="102"/>
        <v>1614488.0000000012</v>
      </c>
      <c r="AN46" s="22">
        <f t="shared" si="102"/>
        <v>2062385.600000001</v>
      </c>
      <c r="AO46" s="22">
        <f t="shared" si="102"/>
        <v>2599862.7200000053</v>
      </c>
      <c r="AP46" s="22">
        <f t="shared" si="102"/>
        <v>3244835.2639999948</v>
      </c>
      <c r="AQ46" s="5"/>
      <c r="AR46" s="164"/>
      <c r="AS46" s="163"/>
      <c r="AT46" s="20" t="s">
        <v>58</v>
      </c>
      <c r="AU46" s="22">
        <f t="shared" ref="AU46:BD46" si="103">AU38*AU$16</f>
        <v>99999.999999999985</v>
      </c>
      <c r="AV46" s="22">
        <f t="shared" si="103"/>
        <v>220000</v>
      </c>
      <c r="AW46" s="22">
        <f t="shared" si="103"/>
        <v>364000.00000000012</v>
      </c>
      <c r="AX46" s="22">
        <f t="shared" si="103"/>
        <v>536799.99999999977</v>
      </c>
      <c r="AY46" s="22">
        <f t="shared" si="103"/>
        <v>744160.00000000023</v>
      </c>
      <c r="AZ46" s="22">
        <f t="shared" si="103"/>
        <v>992991.99999999907</v>
      </c>
      <c r="BA46" s="22">
        <f t="shared" si="103"/>
        <v>1291590.4000000008</v>
      </c>
      <c r="BB46" s="22">
        <f t="shared" si="103"/>
        <v>1649908.4800000011</v>
      </c>
      <c r="BC46" s="22">
        <f t="shared" si="103"/>
        <v>2079890.1760000039</v>
      </c>
      <c r="BD46" s="22">
        <f t="shared" si="103"/>
        <v>2595868.2111999965</v>
      </c>
      <c r="BE46" s="5"/>
      <c r="BF46" s="164"/>
      <c r="BG46" s="163"/>
      <c r="BH46" s="20" t="s">
        <v>58</v>
      </c>
      <c r="BI46" s="22">
        <f t="shared" ref="BI46:BR46" si="104">BI38*BI$16</f>
        <v>75000</v>
      </c>
      <c r="BJ46" s="22">
        <f t="shared" si="104"/>
        <v>165000</v>
      </c>
      <c r="BK46" s="22">
        <f t="shared" si="104"/>
        <v>273000.00000000006</v>
      </c>
      <c r="BL46" s="22">
        <f t="shared" si="104"/>
        <v>402599.99999999983</v>
      </c>
      <c r="BM46" s="22">
        <f t="shared" si="104"/>
        <v>558120.00000000012</v>
      </c>
      <c r="BN46" s="22">
        <f t="shared" si="104"/>
        <v>744743.99999999919</v>
      </c>
      <c r="BO46" s="22">
        <f t="shared" si="104"/>
        <v>968692.80000000051</v>
      </c>
      <c r="BP46" s="22">
        <f t="shared" si="104"/>
        <v>1237431.3600000008</v>
      </c>
      <c r="BQ46" s="22">
        <f t="shared" si="104"/>
        <v>1559917.6320000032</v>
      </c>
      <c r="BR46" s="22">
        <f t="shared" si="104"/>
        <v>1946901.158399997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0.34999999999999987</v>
      </c>
      <c r="F50" s="17">
        <f t="shared" ref="F50:N50" si="105">F$24*$D48-F34</f>
        <v>0.2916666666666668</v>
      </c>
      <c r="G50" s="17">
        <f t="shared" si="105"/>
        <v>0.24305555555555541</v>
      </c>
      <c r="H50" s="17">
        <f t="shared" si="105"/>
        <v>0.20254629629629639</v>
      </c>
      <c r="I50" s="17">
        <f t="shared" si="105"/>
        <v>0.16878858024691351</v>
      </c>
      <c r="J50" s="17">
        <f t="shared" si="105"/>
        <v>0.14065715020576153</v>
      </c>
      <c r="K50" s="17">
        <f t="shared" si="105"/>
        <v>0.11721429183813434</v>
      </c>
      <c r="L50" s="17">
        <f t="shared" si="105"/>
        <v>9.767857653177861E-2</v>
      </c>
      <c r="M50" s="17">
        <f t="shared" si="105"/>
        <v>8.1398813776482004E-2</v>
      </c>
      <c r="N50" s="17">
        <f t="shared" si="105"/>
        <v>6.7832344813735346E-2</v>
      </c>
      <c r="P50" s="163" t="s">
        <v>16</v>
      </c>
      <c r="Q50" s="165" t="s">
        <v>41</v>
      </c>
      <c r="R50" s="16" t="s">
        <v>83</v>
      </c>
      <c r="S50" s="17">
        <f>S$24*$D48-S34</f>
        <v>0.37083333333333324</v>
      </c>
      <c r="T50" s="17">
        <f t="shared" ref="T50:AB50" si="106">T$24*$D48-T34</f>
        <v>0.3090277777777779</v>
      </c>
      <c r="U50" s="17">
        <f t="shared" si="106"/>
        <v>0.25752314814814803</v>
      </c>
      <c r="V50" s="17">
        <f t="shared" si="106"/>
        <v>0.21460262345679021</v>
      </c>
      <c r="W50" s="17">
        <f t="shared" si="106"/>
        <v>0.17883551954732502</v>
      </c>
      <c r="X50" s="17">
        <f t="shared" si="106"/>
        <v>0.14902959962277113</v>
      </c>
      <c r="Y50" s="17">
        <f t="shared" si="106"/>
        <v>0.12419133301897567</v>
      </c>
      <c r="Z50" s="17">
        <f t="shared" si="106"/>
        <v>0.10349277751581304</v>
      </c>
      <c r="AA50" s="17">
        <f t="shared" si="106"/>
        <v>8.624398126317738E-2</v>
      </c>
      <c r="AB50" s="17">
        <f t="shared" si="106"/>
        <v>7.1869984385981495E-2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0.39166666666666655</v>
      </c>
      <c r="AH50" s="17">
        <f t="shared" ref="AH50:AP50" si="107">AH$24*$D48-AH34</f>
        <v>0.32638888888888906</v>
      </c>
      <c r="AI50" s="17">
        <f t="shared" si="107"/>
        <v>0.27199074074074059</v>
      </c>
      <c r="AJ50" s="17">
        <f t="shared" si="107"/>
        <v>0.22665895061728403</v>
      </c>
      <c r="AK50" s="17">
        <f t="shared" si="107"/>
        <v>0.18888245884773655</v>
      </c>
      <c r="AL50" s="17">
        <f t="shared" si="107"/>
        <v>0.15740204903978072</v>
      </c>
      <c r="AM50" s="17">
        <f t="shared" si="107"/>
        <v>0.131168374199817</v>
      </c>
      <c r="AN50" s="17">
        <f t="shared" si="107"/>
        <v>0.1093069784998475</v>
      </c>
      <c r="AO50" s="17">
        <f t="shared" si="107"/>
        <v>9.1089148749872756E-2</v>
      </c>
      <c r="AP50" s="17">
        <f t="shared" si="107"/>
        <v>7.590762395822763E-2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0.41249999999999992</v>
      </c>
      <c r="AV50" s="17">
        <f t="shared" ref="AV50:BD50" si="108">AV$24*$D48-AV34</f>
        <v>0.34375000000000011</v>
      </c>
      <c r="AW50" s="17">
        <f t="shared" si="108"/>
        <v>0.2864583333333332</v>
      </c>
      <c r="AX50" s="17">
        <f t="shared" si="108"/>
        <v>0.23871527777777787</v>
      </c>
      <c r="AY50" s="17">
        <f t="shared" si="108"/>
        <v>0.19892939814814808</v>
      </c>
      <c r="AZ50" s="17">
        <f t="shared" si="108"/>
        <v>0.16577449845679032</v>
      </c>
      <c r="BA50" s="17">
        <f t="shared" si="108"/>
        <v>0.13814541538065833</v>
      </c>
      <c r="BB50" s="17">
        <f t="shared" si="108"/>
        <v>0.11512117948388194</v>
      </c>
      <c r="BC50" s="17">
        <f t="shared" si="108"/>
        <v>9.5934316236568118E-2</v>
      </c>
      <c r="BD50" s="17">
        <f t="shared" si="108"/>
        <v>7.9945263530473765E-2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0.43333333333333324</v>
      </c>
      <c r="BJ50" s="17">
        <f t="shared" ref="BJ50:BR50" si="109">BJ$24*$D48-BJ34</f>
        <v>0.36111111111111127</v>
      </c>
      <c r="BK50" s="17">
        <f t="shared" si="109"/>
        <v>0.30092592592592576</v>
      </c>
      <c r="BL50" s="17">
        <f t="shared" si="109"/>
        <v>0.25077160493827166</v>
      </c>
      <c r="BM50" s="17">
        <f t="shared" si="109"/>
        <v>0.20897633744855959</v>
      </c>
      <c r="BN50" s="17">
        <f t="shared" si="109"/>
        <v>0.17414694787379995</v>
      </c>
      <c r="BO50" s="17">
        <f t="shared" si="109"/>
        <v>0.14512245656149969</v>
      </c>
      <c r="BP50" s="17">
        <f t="shared" si="109"/>
        <v>0.12093538046791638</v>
      </c>
      <c r="BQ50" s="17">
        <f t="shared" si="109"/>
        <v>0.10077948372326349</v>
      </c>
      <c r="BR50" s="17">
        <f t="shared" si="109"/>
        <v>8.3982903102719914E-2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0.25121141975308636</v>
      </c>
      <c r="J51" s="17"/>
      <c r="K51" s="17"/>
      <c r="L51" s="17"/>
      <c r="M51" s="17"/>
      <c r="N51" s="18">
        <f>SUM(E50:N50)/10</f>
        <v>0.17608382759313237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0.26616448045267488</v>
      </c>
      <c r="X51" s="17"/>
      <c r="Y51" s="17"/>
      <c r="Z51" s="17"/>
      <c r="AA51" s="17"/>
      <c r="AB51" s="18">
        <f>SUM(S50:AB50)/10</f>
        <v>0.1865650078070093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0.28111754115226339</v>
      </c>
      <c r="AL51" s="17"/>
      <c r="AM51" s="17"/>
      <c r="AN51" s="17"/>
      <c r="AO51" s="17"/>
      <c r="AP51" s="18">
        <f>SUM(AG50:AP50)/10</f>
        <v>0.19704618802088628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0.29607060185185186</v>
      </c>
      <c r="AZ51" s="17"/>
      <c r="BA51" s="17"/>
      <c r="BB51" s="17"/>
      <c r="BC51" s="17"/>
      <c r="BD51" s="18">
        <f>SUM(AU50:BD50)/10</f>
        <v>0.2075273682347632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0.31102366255144032</v>
      </c>
      <c r="BN51" s="17"/>
      <c r="BO51" s="17"/>
      <c r="BP51" s="17"/>
      <c r="BQ51" s="17"/>
      <c r="BR51" s="18">
        <f>SUM(BI50:BR50)/10</f>
        <v>0.21800854844864012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0.34999999999999987</v>
      </c>
      <c r="F52" s="17">
        <f t="shared" ref="F52:N52" si="110">F$18*(F50/F$20)</f>
        <v>0.64166666666666683</v>
      </c>
      <c r="G52" s="17">
        <f t="shared" si="110"/>
        <v>0.88472222222222208</v>
      </c>
      <c r="H52" s="17">
        <f t="shared" si="110"/>
        <v>1.0872685185185187</v>
      </c>
      <c r="I52" s="17">
        <f t="shared" si="110"/>
        <v>1.2560570987654318</v>
      </c>
      <c r="J52" s="17">
        <f t="shared" si="110"/>
        <v>1.3967142489711941</v>
      </c>
      <c r="K52" s="17">
        <f t="shared" si="110"/>
        <v>1.5139285408093277</v>
      </c>
      <c r="L52" s="17">
        <f t="shared" si="110"/>
        <v>1.611607117341106</v>
      </c>
      <c r="M52" s="17">
        <f t="shared" si="110"/>
        <v>1.6930059311175869</v>
      </c>
      <c r="N52" s="17">
        <f t="shared" si="110"/>
        <v>1.7608382759313252</v>
      </c>
      <c r="P52" s="163"/>
      <c r="Q52" s="165"/>
      <c r="R52" s="16" t="s">
        <v>53</v>
      </c>
      <c r="S52" s="17">
        <f>S$18*(S50/S$20)</f>
        <v>0.37083333333333324</v>
      </c>
      <c r="T52" s="17">
        <f t="shared" ref="T52:AB52" si="111">T$18*(T50/T$20)</f>
        <v>0.67986111111111136</v>
      </c>
      <c r="U52" s="17">
        <f t="shared" si="111"/>
        <v>0.93738425925925906</v>
      </c>
      <c r="V52" s="17">
        <f t="shared" si="111"/>
        <v>1.1519868827160495</v>
      </c>
      <c r="W52" s="17">
        <f t="shared" si="111"/>
        <v>1.3308224022633743</v>
      </c>
      <c r="X52" s="17">
        <f t="shared" si="111"/>
        <v>1.4798520018861459</v>
      </c>
      <c r="Y52" s="17">
        <f t="shared" si="111"/>
        <v>1.6040433349051211</v>
      </c>
      <c r="Z52" s="17">
        <f t="shared" si="111"/>
        <v>1.7075361124209338</v>
      </c>
      <c r="AA52" s="17">
        <f t="shared" si="111"/>
        <v>1.7937800936841104</v>
      </c>
      <c r="AB52" s="17">
        <f t="shared" si="111"/>
        <v>1.8656500780700944</v>
      </c>
      <c r="AC52" s="5"/>
      <c r="AD52" s="163"/>
      <c r="AE52" s="165"/>
      <c r="AF52" s="16" t="s">
        <v>53</v>
      </c>
      <c r="AG52" s="17">
        <f>AG$18*(AG50/AG$20)</f>
        <v>0.39166666666666661</v>
      </c>
      <c r="AH52" s="17">
        <f t="shared" ref="AH52:AP52" si="112">AH$18*(AH50/AH$20)</f>
        <v>0.71805555555555578</v>
      </c>
      <c r="AI52" s="17">
        <f t="shared" si="112"/>
        <v>0.99004629629629615</v>
      </c>
      <c r="AJ52" s="17">
        <f t="shared" si="112"/>
        <v>1.2167052469135802</v>
      </c>
      <c r="AK52" s="17">
        <f t="shared" si="112"/>
        <v>1.4055877057613166</v>
      </c>
      <c r="AL52" s="17">
        <f t="shared" si="112"/>
        <v>1.562989754801098</v>
      </c>
      <c r="AM52" s="17">
        <f t="shared" si="112"/>
        <v>1.6941581290009144</v>
      </c>
      <c r="AN52" s="17">
        <f t="shared" si="112"/>
        <v>1.8034651075007615</v>
      </c>
      <c r="AO52" s="17">
        <f t="shared" si="112"/>
        <v>1.8945542562506339</v>
      </c>
      <c r="AP52" s="17">
        <f t="shared" si="112"/>
        <v>1.9704618802088634</v>
      </c>
      <c r="AQ52" s="5"/>
      <c r="AR52" s="163"/>
      <c r="AS52" s="165"/>
      <c r="AT52" s="16" t="s">
        <v>53</v>
      </c>
      <c r="AU52" s="17">
        <f>AU$18*(AU50/AU$20)</f>
        <v>0.41249999999999992</v>
      </c>
      <c r="AV52" s="17">
        <f t="shared" ref="AV52:BD52" si="113">AV$18*(AV50/AV$20)</f>
        <v>0.75625000000000009</v>
      </c>
      <c r="AW52" s="17">
        <f t="shared" si="113"/>
        <v>1.0427083333333331</v>
      </c>
      <c r="AX52" s="17">
        <f t="shared" si="113"/>
        <v>1.2814236111111112</v>
      </c>
      <c r="AY52" s="17">
        <f t="shared" si="113"/>
        <v>1.4803530092592594</v>
      </c>
      <c r="AZ52" s="17">
        <f t="shared" si="113"/>
        <v>1.6461275077160495</v>
      </c>
      <c r="BA52" s="17">
        <f t="shared" si="113"/>
        <v>1.7842729230967076</v>
      </c>
      <c r="BB52" s="17">
        <f t="shared" si="113"/>
        <v>1.8993941025805894</v>
      </c>
      <c r="BC52" s="17">
        <f t="shared" si="113"/>
        <v>1.9953284188171572</v>
      </c>
      <c r="BD52" s="17">
        <f t="shared" si="113"/>
        <v>2.0752736823476323</v>
      </c>
      <c r="BE52" s="5"/>
      <c r="BF52" s="163"/>
      <c r="BG52" s="165"/>
      <c r="BH52" s="16" t="s">
        <v>53</v>
      </c>
      <c r="BI52" s="17">
        <f>BI$18*(BI50/BI$20)</f>
        <v>0.43333333333333324</v>
      </c>
      <c r="BJ52" s="17">
        <f t="shared" ref="BJ52:BR52" si="114">BJ$18*(BJ50/BJ$20)</f>
        <v>0.79444444444444462</v>
      </c>
      <c r="BK52" s="17">
        <f t="shared" si="114"/>
        <v>1.0953703703703701</v>
      </c>
      <c r="BL52" s="17">
        <f t="shared" si="114"/>
        <v>1.3461419753086419</v>
      </c>
      <c r="BM52" s="17">
        <f t="shared" si="114"/>
        <v>1.5551183127572015</v>
      </c>
      <c r="BN52" s="17">
        <f t="shared" si="114"/>
        <v>1.7292652606310019</v>
      </c>
      <c r="BO52" s="17">
        <f t="shared" si="114"/>
        <v>1.8743877171925014</v>
      </c>
      <c r="BP52" s="17">
        <f t="shared" si="114"/>
        <v>1.995323097660417</v>
      </c>
      <c r="BQ52" s="17">
        <f t="shared" si="114"/>
        <v>2.0961025813836804</v>
      </c>
      <c r="BR52" s="17">
        <f t="shared" si="114"/>
        <v>2.1800854844864017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3.4999999999999987</v>
      </c>
      <c r="F53" s="21">
        <f t="shared" ref="F53:N53" si="115">10*F50</f>
        <v>2.9166666666666679</v>
      </c>
      <c r="G53" s="21">
        <f t="shared" si="115"/>
        <v>2.430555555555554</v>
      </c>
      <c r="H53" s="21">
        <f t="shared" si="115"/>
        <v>2.0254629629629637</v>
      </c>
      <c r="I53" s="21">
        <f t="shared" si="115"/>
        <v>1.6878858024691352</v>
      </c>
      <c r="J53" s="21">
        <f t="shared" si="115"/>
        <v>1.4065715020576153</v>
      </c>
      <c r="K53" s="21">
        <f t="shared" si="115"/>
        <v>1.1721429183813434</v>
      </c>
      <c r="L53" s="21">
        <f t="shared" si="115"/>
        <v>0.97678576531778605</v>
      </c>
      <c r="M53" s="21">
        <f t="shared" si="115"/>
        <v>0.81398813776482004</v>
      </c>
      <c r="N53" s="21">
        <f t="shared" si="115"/>
        <v>0.67832344813735346</v>
      </c>
      <c r="P53" s="163"/>
      <c r="Q53" s="163"/>
      <c r="R53" s="20" t="s">
        <v>57</v>
      </c>
      <c r="S53" s="21">
        <f>10*S50</f>
        <v>3.7083333333333321</v>
      </c>
      <c r="T53" s="21">
        <f t="shared" ref="T53:AB53" si="116">10*T50</f>
        <v>3.090277777777779</v>
      </c>
      <c r="U53" s="21">
        <f t="shared" si="116"/>
        <v>2.5752314814814801</v>
      </c>
      <c r="V53" s="21">
        <f t="shared" si="116"/>
        <v>2.146026234567902</v>
      </c>
      <c r="W53" s="21">
        <f t="shared" si="116"/>
        <v>1.7883551954732502</v>
      </c>
      <c r="X53" s="21">
        <f t="shared" si="116"/>
        <v>1.4902959962277111</v>
      </c>
      <c r="Y53" s="21">
        <f t="shared" si="116"/>
        <v>1.2419133301897567</v>
      </c>
      <c r="Z53" s="21">
        <f t="shared" si="116"/>
        <v>1.0349277751581303</v>
      </c>
      <c r="AA53" s="21">
        <f t="shared" si="116"/>
        <v>0.86243981263177383</v>
      </c>
      <c r="AB53" s="21">
        <f t="shared" si="116"/>
        <v>0.71869984385981489</v>
      </c>
      <c r="AC53" s="5"/>
      <c r="AD53" s="163"/>
      <c r="AE53" s="163"/>
      <c r="AF53" s="20" t="s">
        <v>57</v>
      </c>
      <c r="AG53" s="21">
        <f>10*AG50</f>
        <v>3.9166666666666656</v>
      </c>
      <c r="AH53" s="21">
        <f t="shared" ref="AH53:AP53" si="117">10*AH50</f>
        <v>3.2638888888888906</v>
      </c>
      <c r="AI53" s="21">
        <f t="shared" si="117"/>
        <v>2.7199074074074057</v>
      </c>
      <c r="AJ53" s="21">
        <f t="shared" si="117"/>
        <v>2.2665895061728403</v>
      </c>
      <c r="AK53" s="21">
        <f t="shared" si="117"/>
        <v>1.8888245884773656</v>
      </c>
      <c r="AL53" s="21">
        <f t="shared" si="117"/>
        <v>1.5740204903978072</v>
      </c>
      <c r="AM53" s="21">
        <f t="shared" si="117"/>
        <v>1.3116837419981699</v>
      </c>
      <c r="AN53" s="21">
        <f t="shared" si="117"/>
        <v>1.093069784998475</v>
      </c>
      <c r="AO53" s="21">
        <f t="shared" si="117"/>
        <v>0.9108914874987275</v>
      </c>
      <c r="AP53" s="21">
        <f t="shared" si="117"/>
        <v>0.75907623958227632</v>
      </c>
      <c r="AQ53" s="5"/>
      <c r="AR53" s="163"/>
      <c r="AS53" s="163"/>
      <c r="AT53" s="20" t="s">
        <v>57</v>
      </c>
      <c r="AU53" s="21">
        <f>10*AU50</f>
        <v>4.1249999999999991</v>
      </c>
      <c r="AV53" s="21">
        <f t="shared" ref="AV53:BD53" si="118">10*AV50</f>
        <v>3.4375000000000009</v>
      </c>
      <c r="AW53" s="21">
        <f t="shared" si="118"/>
        <v>2.8645833333333321</v>
      </c>
      <c r="AX53" s="21">
        <f t="shared" si="118"/>
        <v>2.3871527777777786</v>
      </c>
      <c r="AY53" s="21">
        <f t="shared" si="118"/>
        <v>1.989293981481481</v>
      </c>
      <c r="AZ53" s="21">
        <f t="shared" si="118"/>
        <v>1.6577449845679033</v>
      </c>
      <c r="BA53" s="21">
        <f t="shared" si="118"/>
        <v>1.3814541538065832</v>
      </c>
      <c r="BB53" s="21">
        <f t="shared" si="118"/>
        <v>1.1512117948388194</v>
      </c>
      <c r="BC53" s="21">
        <f t="shared" si="118"/>
        <v>0.95934316236568118</v>
      </c>
      <c r="BD53" s="21">
        <f t="shared" si="118"/>
        <v>0.79945263530473765</v>
      </c>
      <c r="BE53" s="5"/>
      <c r="BF53" s="163"/>
      <c r="BG53" s="163"/>
      <c r="BH53" s="20" t="s">
        <v>57</v>
      </c>
      <c r="BI53" s="21">
        <f>10*BI50</f>
        <v>4.3333333333333321</v>
      </c>
      <c r="BJ53" s="21">
        <f t="shared" ref="BJ53:BR53" si="119">10*BJ50</f>
        <v>3.6111111111111125</v>
      </c>
      <c r="BK53" s="21">
        <f t="shared" si="119"/>
        <v>3.0092592592592577</v>
      </c>
      <c r="BL53" s="21">
        <f t="shared" si="119"/>
        <v>2.5077160493827169</v>
      </c>
      <c r="BM53" s="21">
        <f t="shared" si="119"/>
        <v>2.0897633744855959</v>
      </c>
      <c r="BN53" s="21">
        <f t="shared" si="119"/>
        <v>1.7414694787379994</v>
      </c>
      <c r="BO53" s="21">
        <f t="shared" si="119"/>
        <v>1.4512245656149969</v>
      </c>
      <c r="BP53" s="21">
        <f t="shared" si="119"/>
        <v>1.2093538046791639</v>
      </c>
      <c r="BQ53" s="21">
        <f t="shared" si="119"/>
        <v>1.0077948372326349</v>
      </c>
      <c r="BR53" s="21">
        <f t="shared" si="119"/>
        <v>0.83982903102719919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3.4999999999999987</v>
      </c>
      <c r="F54" s="21">
        <f>10*F52</f>
        <v>6.4166666666666679</v>
      </c>
      <c r="G54" s="21">
        <f>10*G52</f>
        <v>8.8472222222222214</v>
      </c>
      <c r="H54" s="21">
        <f t="shared" ref="H54:N54" si="120">10*H52</f>
        <v>10.872685185185187</v>
      </c>
      <c r="I54" s="21">
        <f t="shared" si="120"/>
        <v>12.560570987654318</v>
      </c>
      <c r="J54" s="21">
        <f t="shared" si="120"/>
        <v>13.967142489711941</v>
      </c>
      <c r="K54" s="21">
        <f t="shared" si="120"/>
        <v>15.139285408093277</v>
      </c>
      <c r="L54" s="21">
        <f t="shared" si="120"/>
        <v>16.116071173411058</v>
      </c>
      <c r="M54" s="21">
        <f t="shared" si="120"/>
        <v>16.930059311175867</v>
      </c>
      <c r="N54" s="21">
        <f t="shared" si="120"/>
        <v>17.608382759313251</v>
      </c>
      <c r="P54" s="163"/>
      <c r="Q54" s="163"/>
      <c r="R54" s="20" t="s">
        <v>58</v>
      </c>
      <c r="S54" s="21">
        <f>10*S52</f>
        <v>3.7083333333333321</v>
      </c>
      <c r="T54" s="21">
        <f>10*T52</f>
        <v>6.7986111111111134</v>
      </c>
      <c r="U54" s="21">
        <f>10*U52</f>
        <v>9.3738425925925899</v>
      </c>
      <c r="V54" s="21">
        <f t="shared" ref="V54:AB54" si="121">10*V52</f>
        <v>11.519868827160495</v>
      </c>
      <c r="W54" s="21">
        <f t="shared" si="121"/>
        <v>13.308224022633743</v>
      </c>
      <c r="X54" s="21">
        <f t="shared" si="121"/>
        <v>14.798520018861458</v>
      </c>
      <c r="Y54" s="21">
        <f t="shared" si="121"/>
        <v>16.040433349051209</v>
      </c>
      <c r="Z54" s="21">
        <f t="shared" si="121"/>
        <v>17.075361124209337</v>
      </c>
      <c r="AA54" s="21">
        <f t="shared" si="121"/>
        <v>17.937800936841104</v>
      </c>
      <c r="AB54" s="21">
        <f t="shared" si="121"/>
        <v>18.656500780700945</v>
      </c>
      <c r="AC54" s="5"/>
      <c r="AD54" s="163"/>
      <c r="AE54" s="163"/>
      <c r="AF54" s="20" t="s">
        <v>58</v>
      </c>
      <c r="AG54" s="21">
        <f>10*AG52</f>
        <v>3.9166666666666661</v>
      </c>
      <c r="AH54" s="21">
        <f>10*AH52</f>
        <v>7.180555555555558</v>
      </c>
      <c r="AI54" s="21">
        <f>10*AI52</f>
        <v>9.9004629629629619</v>
      </c>
      <c r="AJ54" s="21">
        <f t="shared" ref="AJ54:AP54" si="122">10*AJ52</f>
        <v>12.167052469135802</v>
      </c>
      <c r="AK54" s="21">
        <f t="shared" si="122"/>
        <v>14.055877057613166</v>
      </c>
      <c r="AL54" s="21">
        <f t="shared" si="122"/>
        <v>15.62989754801098</v>
      </c>
      <c r="AM54" s="21">
        <f t="shared" si="122"/>
        <v>16.941581290009143</v>
      </c>
      <c r="AN54" s="21">
        <f t="shared" si="122"/>
        <v>18.034651075007616</v>
      </c>
      <c r="AO54" s="21">
        <f t="shared" si="122"/>
        <v>18.94554256250634</v>
      </c>
      <c r="AP54" s="21">
        <f t="shared" si="122"/>
        <v>19.704618802088632</v>
      </c>
      <c r="AQ54" s="5"/>
      <c r="AR54" s="163"/>
      <c r="AS54" s="163"/>
      <c r="AT54" s="20" t="s">
        <v>58</v>
      </c>
      <c r="AU54" s="21">
        <f>10*AU52</f>
        <v>4.1249999999999991</v>
      </c>
      <c r="AV54" s="21">
        <f>10*AV52</f>
        <v>7.5625000000000009</v>
      </c>
      <c r="AW54" s="21">
        <f>10*AW52</f>
        <v>10.427083333333332</v>
      </c>
      <c r="AX54" s="21">
        <f t="shared" ref="AX54:BD54" si="123">10*AX52</f>
        <v>12.814236111111112</v>
      </c>
      <c r="AY54" s="21">
        <f t="shared" si="123"/>
        <v>14.803530092592593</v>
      </c>
      <c r="AZ54" s="21">
        <f t="shared" si="123"/>
        <v>16.461275077160494</v>
      </c>
      <c r="BA54" s="21">
        <f t="shared" si="123"/>
        <v>17.842729230967077</v>
      </c>
      <c r="BB54" s="21">
        <f t="shared" si="123"/>
        <v>18.993941025805896</v>
      </c>
      <c r="BC54" s="21">
        <f t="shared" si="123"/>
        <v>19.953284188171573</v>
      </c>
      <c r="BD54" s="21">
        <f t="shared" si="123"/>
        <v>20.752736823476322</v>
      </c>
      <c r="BE54" s="5"/>
      <c r="BF54" s="163"/>
      <c r="BG54" s="163"/>
      <c r="BH54" s="20" t="s">
        <v>58</v>
      </c>
      <c r="BI54" s="21">
        <f>10*BI52</f>
        <v>4.3333333333333321</v>
      </c>
      <c r="BJ54" s="21">
        <f>10*BJ52</f>
        <v>7.9444444444444464</v>
      </c>
      <c r="BK54" s="21">
        <f>10*BK52</f>
        <v>10.953703703703701</v>
      </c>
      <c r="BL54" s="21">
        <f t="shared" ref="BL54:BR54" si="124">10*BL52</f>
        <v>13.461419753086419</v>
      </c>
      <c r="BM54" s="21">
        <f t="shared" si="124"/>
        <v>15.551183127572015</v>
      </c>
      <c r="BN54" s="21">
        <f t="shared" si="124"/>
        <v>17.292652606310021</v>
      </c>
      <c r="BO54" s="21">
        <f t="shared" si="124"/>
        <v>18.743877171925014</v>
      </c>
      <c r="BP54" s="21">
        <f t="shared" si="124"/>
        <v>19.953230976604171</v>
      </c>
      <c r="BQ54" s="21">
        <f t="shared" si="124"/>
        <v>20.961025813836805</v>
      </c>
      <c r="BR54" s="21">
        <f t="shared" si="124"/>
        <v>21.800854844864016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0.41999999999999987</v>
      </c>
      <c r="F55" s="17">
        <f t="shared" ref="F55:N55" si="125">F50*F$16/$E$4</f>
        <v>0.42000000000000021</v>
      </c>
      <c r="G55" s="17">
        <f t="shared" si="125"/>
        <v>0.41999999999999976</v>
      </c>
      <c r="H55" s="17">
        <f t="shared" si="125"/>
        <v>0.42000000000000021</v>
      </c>
      <c r="I55" s="17">
        <f t="shared" si="125"/>
        <v>0.41999999999999987</v>
      </c>
      <c r="J55" s="17">
        <f t="shared" si="125"/>
        <v>0.42000000000000065</v>
      </c>
      <c r="K55" s="17">
        <f t="shared" si="125"/>
        <v>0.41999999999999971</v>
      </c>
      <c r="L55" s="17">
        <f t="shared" si="125"/>
        <v>0.41999999999999965</v>
      </c>
      <c r="M55" s="17">
        <f t="shared" si="125"/>
        <v>0.41999999999999876</v>
      </c>
      <c r="N55" s="17">
        <f t="shared" si="125"/>
        <v>0.42000000000000087</v>
      </c>
      <c r="P55" s="163"/>
      <c r="Q55" s="171" t="s">
        <v>45</v>
      </c>
      <c r="R55" s="16" t="s">
        <v>55</v>
      </c>
      <c r="S55" s="17">
        <f>S50*S$16/$E$4</f>
        <v>0.44499999999999984</v>
      </c>
      <c r="T55" s="17">
        <f t="shared" ref="T55:AB55" si="126">T50*T$16/$E$4</f>
        <v>0.44500000000000017</v>
      </c>
      <c r="U55" s="17">
        <f t="shared" si="126"/>
        <v>0.44499999999999978</v>
      </c>
      <c r="V55" s="17">
        <f t="shared" si="126"/>
        <v>0.44500000000000017</v>
      </c>
      <c r="W55" s="17">
        <f t="shared" si="126"/>
        <v>0.44499999999999978</v>
      </c>
      <c r="X55" s="17">
        <f t="shared" si="126"/>
        <v>0.44500000000000067</v>
      </c>
      <c r="Y55" s="17">
        <f t="shared" si="126"/>
        <v>0.44499999999999973</v>
      </c>
      <c r="Z55" s="17">
        <f t="shared" si="126"/>
        <v>0.44499999999999956</v>
      </c>
      <c r="AA55" s="17">
        <f t="shared" si="126"/>
        <v>0.44499999999999879</v>
      </c>
      <c r="AB55" s="17">
        <f t="shared" si="126"/>
        <v>0.44500000000000089</v>
      </c>
      <c r="AC55" s="5"/>
      <c r="AD55" s="163"/>
      <c r="AE55" s="171" t="s">
        <v>45</v>
      </c>
      <c r="AF55" s="16" t="s">
        <v>55</v>
      </c>
      <c r="AG55" s="17">
        <f>AG50*AG$16/$E$4</f>
        <v>0.46999999999999986</v>
      </c>
      <c r="AH55" s="17">
        <f t="shared" ref="AH55:AP55" si="127">AH50*AH$16/$E$4</f>
        <v>0.4700000000000002</v>
      </c>
      <c r="AI55" s="17">
        <f t="shared" si="127"/>
        <v>0.4699999999999997</v>
      </c>
      <c r="AJ55" s="17">
        <f t="shared" si="127"/>
        <v>0.47000000000000014</v>
      </c>
      <c r="AK55" s="17">
        <f t="shared" si="127"/>
        <v>0.46999999999999981</v>
      </c>
      <c r="AL55" s="17">
        <f t="shared" si="127"/>
        <v>0.47000000000000064</v>
      </c>
      <c r="AM55" s="17">
        <f t="shared" si="127"/>
        <v>0.46999999999999964</v>
      </c>
      <c r="AN55" s="17">
        <f t="shared" si="127"/>
        <v>0.46999999999999964</v>
      </c>
      <c r="AO55" s="17">
        <f t="shared" si="127"/>
        <v>0.46999999999999875</v>
      </c>
      <c r="AP55" s="17">
        <f t="shared" si="127"/>
        <v>0.47000000000000086</v>
      </c>
      <c r="AQ55" s="5"/>
      <c r="AR55" s="163"/>
      <c r="AS55" s="171" t="s">
        <v>45</v>
      </c>
      <c r="AT55" s="16" t="s">
        <v>55</v>
      </c>
      <c r="AU55" s="17">
        <f>AU50*AU$16/$E$4</f>
        <v>0.49499999999999994</v>
      </c>
      <c r="AV55" s="17">
        <f t="shared" ref="AV55:BD55" si="128">AV50*AV$16/$E$4</f>
        <v>0.49500000000000016</v>
      </c>
      <c r="AW55" s="17">
        <f t="shared" si="128"/>
        <v>0.49499999999999977</v>
      </c>
      <c r="AX55" s="17">
        <f t="shared" si="128"/>
        <v>0.49500000000000022</v>
      </c>
      <c r="AY55" s="17">
        <f t="shared" si="128"/>
        <v>0.49499999999999983</v>
      </c>
      <c r="AZ55" s="17">
        <f t="shared" si="128"/>
        <v>0.49500000000000066</v>
      </c>
      <c r="BA55" s="17">
        <f t="shared" si="128"/>
        <v>0.49499999999999966</v>
      </c>
      <c r="BB55" s="17">
        <f t="shared" si="128"/>
        <v>0.49499999999999966</v>
      </c>
      <c r="BC55" s="17">
        <f t="shared" si="128"/>
        <v>0.49499999999999877</v>
      </c>
      <c r="BD55" s="17">
        <f t="shared" si="128"/>
        <v>0.49500000000000077</v>
      </c>
      <c r="BE55" s="5"/>
      <c r="BF55" s="163"/>
      <c r="BG55" s="171" t="s">
        <v>45</v>
      </c>
      <c r="BH55" s="16" t="s">
        <v>55</v>
      </c>
      <c r="BI55" s="17">
        <f>BI50*BI$16/$E$4</f>
        <v>0.51999999999999991</v>
      </c>
      <c r="BJ55" s="17">
        <f t="shared" ref="BJ55:BR55" si="129">BJ50*BJ$16/$E$4</f>
        <v>0.52000000000000024</v>
      </c>
      <c r="BK55" s="17">
        <f t="shared" si="129"/>
        <v>0.51999999999999968</v>
      </c>
      <c r="BL55" s="17">
        <f t="shared" si="129"/>
        <v>0.52000000000000013</v>
      </c>
      <c r="BM55" s="17">
        <f t="shared" si="129"/>
        <v>0.5199999999999998</v>
      </c>
      <c r="BN55" s="17">
        <f t="shared" si="129"/>
        <v>0.52000000000000068</v>
      </c>
      <c r="BO55" s="17">
        <f t="shared" si="129"/>
        <v>0.51999999999999968</v>
      </c>
      <c r="BP55" s="17">
        <f t="shared" si="129"/>
        <v>0.51999999999999957</v>
      </c>
      <c r="BQ55" s="17">
        <f t="shared" si="129"/>
        <v>0.5199999999999988</v>
      </c>
      <c r="BR55" s="17">
        <f t="shared" si="129"/>
        <v>0.52000000000000079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130">E53*E$16</f>
        <v>419999.99999999983</v>
      </c>
      <c r="F56" s="22">
        <f t="shared" si="130"/>
        <v>420000.00000000017</v>
      </c>
      <c r="G56" s="22">
        <f t="shared" si="130"/>
        <v>419999.99999999971</v>
      </c>
      <c r="H56" s="22">
        <f t="shared" si="130"/>
        <v>420000.00000000017</v>
      </c>
      <c r="I56" s="22">
        <f t="shared" si="130"/>
        <v>419999.99999999988</v>
      </c>
      <c r="J56" s="22">
        <f t="shared" si="130"/>
        <v>420000.00000000064</v>
      </c>
      <c r="K56" s="22">
        <f t="shared" si="130"/>
        <v>419999.99999999971</v>
      </c>
      <c r="L56" s="22">
        <f t="shared" si="130"/>
        <v>419999.99999999959</v>
      </c>
      <c r="M56" s="22">
        <f t="shared" si="130"/>
        <v>419999.99999999878</v>
      </c>
      <c r="N56" s="22">
        <f t="shared" si="130"/>
        <v>420000.00000000087</v>
      </c>
      <c r="P56" s="163"/>
      <c r="Q56" s="163"/>
      <c r="R56" s="20" t="s">
        <v>57</v>
      </c>
      <c r="S56" s="22">
        <f t="shared" ref="S56:AB56" si="131">S53*S$16</f>
        <v>444999.99999999988</v>
      </c>
      <c r="T56" s="22">
        <f t="shared" si="131"/>
        <v>445000.00000000017</v>
      </c>
      <c r="U56" s="22">
        <f t="shared" si="131"/>
        <v>444999.99999999977</v>
      </c>
      <c r="V56" s="22">
        <f t="shared" si="131"/>
        <v>445000.00000000017</v>
      </c>
      <c r="W56" s="22">
        <f t="shared" si="131"/>
        <v>444999.99999999977</v>
      </c>
      <c r="X56" s="22">
        <f t="shared" si="131"/>
        <v>445000.00000000064</v>
      </c>
      <c r="Y56" s="22">
        <f t="shared" si="131"/>
        <v>444999.99999999965</v>
      </c>
      <c r="Z56" s="22">
        <f t="shared" si="131"/>
        <v>444999.99999999953</v>
      </c>
      <c r="AA56" s="22">
        <f t="shared" si="131"/>
        <v>444999.99999999878</v>
      </c>
      <c r="AB56" s="22">
        <f t="shared" si="131"/>
        <v>445000.00000000087</v>
      </c>
      <c r="AC56" s="5"/>
      <c r="AD56" s="163"/>
      <c r="AE56" s="163"/>
      <c r="AF56" s="20" t="s">
        <v>57</v>
      </c>
      <c r="AG56" s="22">
        <f t="shared" ref="AG56:AP56" si="132">AG53*AG$16</f>
        <v>469999.99999999988</v>
      </c>
      <c r="AH56" s="22">
        <f t="shared" si="132"/>
        <v>470000.00000000023</v>
      </c>
      <c r="AI56" s="22">
        <f t="shared" si="132"/>
        <v>469999.99999999971</v>
      </c>
      <c r="AJ56" s="22">
        <f t="shared" si="132"/>
        <v>470000.00000000017</v>
      </c>
      <c r="AK56" s="22">
        <f t="shared" si="132"/>
        <v>469999.99999999983</v>
      </c>
      <c r="AL56" s="22">
        <f t="shared" si="132"/>
        <v>470000.00000000064</v>
      </c>
      <c r="AM56" s="22">
        <f t="shared" si="132"/>
        <v>469999.99999999965</v>
      </c>
      <c r="AN56" s="22">
        <f t="shared" si="132"/>
        <v>469999.99999999959</v>
      </c>
      <c r="AO56" s="22">
        <f t="shared" si="132"/>
        <v>469999.99999999878</v>
      </c>
      <c r="AP56" s="22">
        <f t="shared" si="132"/>
        <v>470000.00000000087</v>
      </c>
      <c r="AQ56" s="5"/>
      <c r="AR56" s="163"/>
      <c r="AS56" s="163"/>
      <c r="AT56" s="20" t="s">
        <v>57</v>
      </c>
      <c r="AU56" s="22">
        <f t="shared" ref="AU56:BD56" si="133">AU53*AU$16</f>
        <v>494999.99999999988</v>
      </c>
      <c r="AV56" s="22">
        <f t="shared" si="133"/>
        <v>495000.00000000012</v>
      </c>
      <c r="AW56" s="22">
        <f t="shared" si="133"/>
        <v>494999.99999999977</v>
      </c>
      <c r="AX56" s="22">
        <f t="shared" si="133"/>
        <v>495000.00000000017</v>
      </c>
      <c r="AY56" s="22">
        <f t="shared" si="133"/>
        <v>494999.99999999988</v>
      </c>
      <c r="AZ56" s="22">
        <f t="shared" si="133"/>
        <v>495000.00000000064</v>
      </c>
      <c r="BA56" s="22">
        <f t="shared" si="133"/>
        <v>494999.99999999959</v>
      </c>
      <c r="BB56" s="22">
        <f t="shared" si="133"/>
        <v>494999.99999999959</v>
      </c>
      <c r="BC56" s="22">
        <f t="shared" si="133"/>
        <v>494999.99999999872</v>
      </c>
      <c r="BD56" s="22">
        <f t="shared" si="133"/>
        <v>495000.00000000081</v>
      </c>
      <c r="BE56" s="5"/>
      <c r="BF56" s="163"/>
      <c r="BG56" s="163"/>
      <c r="BH56" s="20" t="s">
        <v>57</v>
      </c>
      <c r="BI56" s="22">
        <f t="shared" ref="BI56:BR56" si="134">BI53*BI$16</f>
        <v>519999.99999999988</v>
      </c>
      <c r="BJ56" s="22">
        <f t="shared" si="134"/>
        <v>520000.00000000017</v>
      </c>
      <c r="BK56" s="22">
        <f t="shared" si="134"/>
        <v>519999.99999999977</v>
      </c>
      <c r="BL56" s="22">
        <f t="shared" si="134"/>
        <v>520000.00000000017</v>
      </c>
      <c r="BM56" s="22">
        <f t="shared" si="134"/>
        <v>519999.99999999983</v>
      </c>
      <c r="BN56" s="22">
        <f t="shared" si="134"/>
        <v>520000.0000000007</v>
      </c>
      <c r="BO56" s="22">
        <f t="shared" si="134"/>
        <v>519999.99999999971</v>
      </c>
      <c r="BP56" s="22">
        <f t="shared" si="134"/>
        <v>519999.99999999959</v>
      </c>
      <c r="BQ56" s="22">
        <f t="shared" si="134"/>
        <v>519999.99999999872</v>
      </c>
      <c r="BR56" s="22">
        <f t="shared" si="134"/>
        <v>520000.00000000087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419999.99999999983</v>
      </c>
      <c r="F57" s="22">
        <f>E57+F56</f>
        <v>840000</v>
      </c>
      <c r="G57" s="22">
        <f t="shared" ref="G57:N57" si="135">F57+G56</f>
        <v>1259999.9999999998</v>
      </c>
      <c r="H57" s="22">
        <f t="shared" si="135"/>
        <v>1680000</v>
      </c>
      <c r="I57" s="22">
        <f t="shared" si="135"/>
        <v>2100000</v>
      </c>
      <c r="J57" s="22">
        <f t="shared" si="135"/>
        <v>2520000.0000000005</v>
      </c>
      <c r="K57" s="22">
        <f t="shared" si="135"/>
        <v>2940000</v>
      </c>
      <c r="L57" s="22">
        <f t="shared" si="135"/>
        <v>3359999.9999999995</v>
      </c>
      <c r="M57" s="22">
        <f t="shared" si="135"/>
        <v>3779999.9999999981</v>
      </c>
      <c r="N57" s="22">
        <f t="shared" si="135"/>
        <v>4199999.9999999991</v>
      </c>
      <c r="P57" s="163"/>
      <c r="Q57" s="163"/>
      <c r="R57" s="20" t="s">
        <v>58</v>
      </c>
      <c r="S57" s="22">
        <f>S56</f>
        <v>444999.99999999988</v>
      </c>
      <c r="T57" s="22">
        <f>S57+T56</f>
        <v>890000</v>
      </c>
      <c r="U57" s="22">
        <f t="shared" ref="U57:AB57" si="136">T57+U56</f>
        <v>1334999.9999999998</v>
      </c>
      <c r="V57" s="22">
        <f t="shared" si="136"/>
        <v>1780000</v>
      </c>
      <c r="W57" s="22">
        <f t="shared" si="136"/>
        <v>2225000</v>
      </c>
      <c r="X57" s="22">
        <f t="shared" si="136"/>
        <v>2670000.0000000005</v>
      </c>
      <c r="Y57" s="22">
        <f t="shared" si="136"/>
        <v>3115000</v>
      </c>
      <c r="Z57" s="22">
        <f t="shared" si="136"/>
        <v>3559999.9999999995</v>
      </c>
      <c r="AA57" s="22">
        <f t="shared" si="136"/>
        <v>4004999.9999999981</v>
      </c>
      <c r="AB57" s="22">
        <f t="shared" si="136"/>
        <v>4449999.9999999991</v>
      </c>
      <c r="AC57" s="5"/>
      <c r="AD57" s="163"/>
      <c r="AE57" s="163"/>
      <c r="AF57" s="20" t="s">
        <v>58</v>
      </c>
      <c r="AG57" s="22">
        <f>AG56</f>
        <v>469999.99999999988</v>
      </c>
      <c r="AH57" s="22">
        <f>AG57+AH56</f>
        <v>940000.00000000012</v>
      </c>
      <c r="AI57" s="22">
        <f t="shared" ref="AI57:AP57" si="137">AH57+AI56</f>
        <v>1409999.9999999998</v>
      </c>
      <c r="AJ57" s="22">
        <f t="shared" si="137"/>
        <v>1880000</v>
      </c>
      <c r="AK57" s="22">
        <f t="shared" si="137"/>
        <v>2350000</v>
      </c>
      <c r="AL57" s="22">
        <f t="shared" si="137"/>
        <v>2820000.0000000005</v>
      </c>
      <c r="AM57" s="22">
        <f t="shared" si="137"/>
        <v>3290000</v>
      </c>
      <c r="AN57" s="22">
        <f t="shared" si="137"/>
        <v>3759999.9999999995</v>
      </c>
      <c r="AO57" s="22">
        <f t="shared" si="137"/>
        <v>4229999.9999999981</v>
      </c>
      <c r="AP57" s="22">
        <f t="shared" si="137"/>
        <v>4699999.9999999991</v>
      </c>
      <c r="AQ57" s="5"/>
      <c r="AR57" s="163"/>
      <c r="AS57" s="163"/>
      <c r="AT57" s="20" t="s">
        <v>58</v>
      </c>
      <c r="AU57" s="22">
        <f>AU56</f>
        <v>494999.99999999988</v>
      </c>
      <c r="AV57" s="22">
        <f>AU57+AV56</f>
        <v>990000</v>
      </c>
      <c r="AW57" s="22">
        <f t="shared" ref="AW57:BD57" si="138">AV57+AW56</f>
        <v>1484999.9999999998</v>
      </c>
      <c r="AX57" s="22">
        <f t="shared" si="138"/>
        <v>1980000</v>
      </c>
      <c r="AY57" s="22">
        <f t="shared" si="138"/>
        <v>2475000</v>
      </c>
      <c r="AZ57" s="22">
        <f t="shared" si="138"/>
        <v>2970000.0000000005</v>
      </c>
      <c r="BA57" s="22">
        <f t="shared" si="138"/>
        <v>3465000</v>
      </c>
      <c r="BB57" s="22">
        <f t="shared" si="138"/>
        <v>3959999.9999999995</v>
      </c>
      <c r="BC57" s="22">
        <f t="shared" si="138"/>
        <v>4454999.9999999981</v>
      </c>
      <c r="BD57" s="22">
        <f t="shared" si="138"/>
        <v>4949999.9999999991</v>
      </c>
      <c r="BE57" s="5"/>
      <c r="BF57" s="163"/>
      <c r="BG57" s="163"/>
      <c r="BH57" s="20" t="s">
        <v>58</v>
      </c>
      <c r="BI57" s="22">
        <f>BI56</f>
        <v>519999.99999999988</v>
      </c>
      <c r="BJ57" s="22">
        <f>BI57+BJ56</f>
        <v>1040000</v>
      </c>
      <c r="BK57" s="22">
        <f t="shared" ref="BK57:BR57" si="139">BJ57+BK56</f>
        <v>1559999.9999999998</v>
      </c>
      <c r="BL57" s="22">
        <f t="shared" si="139"/>
        <v>2080000</v>
      </c>
      <c r="BM57" s="22">
        <f t="shared" si="139"/>
        <v>2600000</v>
      </c>
      <c r="BN57" s="22">
        <f t="shared" si="139"/>
        <v>3120000.0000000009</v>
      </c>
      <c r="BO57" s="22">
        <f t="shared" si="139"/>
        <v>3640000.0000000005</v>
      </c>
      <c r="BP57" s="22">
        <f t="shared" si="139"/>
        <v>4160000</v>
      </c>
      <c r="BQ57" s="22">
        <f t="shared" si="139"/>
        <v>4679999.9999999991</v>
      </c>
      <c r="BR57" s="22">
        <f t="shared" si="139"/>
        <v>5200000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0.41999999999999987</v>
      </c>
      <c r="F58" s="17">
        <f>F52*F$16/$E$4-E58</f>
        <v>0.50400000000000045</v>
      </c>
      <c r="G58" s="17">
        <f>G52*G$16/$E$4-F58-E58</f>
        <v>0.60479999999999934</v>
      </c>
      <c r="H58" s="17">
        <f>H52*H$16/$E$4-G58-F58-E58</f>
        <v>0.7257600000000004</v>
      </c>
      <c r="I58" s="17">
        <f>I52*I$16/$E$4-H58-G58-F58-E58</f>
        <v>0.87091199999999946</v>
      </c>
      <c r="J58" s="17">
        <f>J52*J$16/$E$4-I58-H58-G58-F58-E58</f>
        <v>1.0450944000000033</v>
      </c>
      <c r="K58" s="17">
        <f>K52*K$16/$E$4-J58-I58-H58-G58-F58-E58</f>
        <v>1.2541132799999968</v>
      </c>
      <c r="L58" s="17">
        <f>L52*L$16/$E$4-K58-J58-I58-H58-G58-F58-E58</f>
        <v>1.5049359359999981</v>
      </c>
      <c r="M58" s="17">
        <f>M52*M$16/$E$4-L58-K58-J58-I58-H58-G58-F58-E58</f>
        <v>1.8059231231999924</v>
      </c>
      <c r="N58" s="17">
        <f>N52*N$16/$E$4-M58-L58-K58-J58-I58-H58-G58-F58-E58</f>
        <v>2.1671077478400171</v>
      </c>
      <c r="P58" s="163"/>
      <c r="Q58" s="171" t="s">
        <v>44</v>
      </c>
      <c r="R58" s="16" t="s">
        <v>55</v>
      </c>
      <c r="S58" s="17">
        <f>S52*S$16/$E$4</f>
        <v>0.44499999999999984</v>
      </c>
      <c r="T58" s="17">
        <f>T52*T$16/$E$4-S58</f>
        <v>0.53400000000000047</v>
      </c>
      <c r="U58" s="17">
        <f>U52*U$16/$E$4-T58-S58</f>
        <v>0.64079999999999937</v>
      </c>
      <c r="V58" s="17">
        <f>V52*V$16/$E$4-U58-T58-S58</f>
        <v>0.76896000000000075</v>
      </c>
      <c r="W58" s="17">
        <f>W52*W$16/$E$4-V58-U58-T58-S58</f>
        <v>0.92275199999999913</v>
      </c>
      <c r="X58" s="17">
        <f>X52*X$16/$E$4-W58-V58-U58-T58-S58</f>
        <v>1.1073024000000016</v>
      </c>
      <c r="Y58" s="17">
        <f>Y52*Y$16/$E$4-X58-W58-V58-U58-T58-S58</f>
        <v>1.3287628799999982</v>
      </c>
      <c r="Z58" s="17">
        <f>Z52*Z$16/$E$4-Y58-X58-W58-V58-U58-T58-S58</f>
        <v>1.5945154559999986</v>
      </c>
      <c r="AA58" s="17">
        <f>AA52*AA$16/$E$4-Z58-Y58-X58-W58-V58-U58-T58-S58</f>
        <v>1.9134185471999934</v>
      </c>
      <c r="AB58" s="17">
        <f>AB52*AB$16/$E$4-AA58-Z58-Y58-X58-W58-V58-U58-T58-S58</f>
        <v>2.2961022566400149</v>
      </c>
      <c r="AC58" s="5"/>
      <c r="AD58" s="163"/>
      <c r="AE58" s="171" t="s">
        <v>44</v>
      </c>
      <c r="AF58" s="16" t="s">
        <v>55</v>
      </c>
      <c r="AG58" s="17">
        <f>AG52*AG$16/$E$4</f>
        <v>0.46999999999999992</v>
      </c>
      <c r="AH58" s="17">
        <f>AH52*AH$16/$E$4-AG58</f>
        <v>0.56400000000000028</v>
      </c>
      <c r="AI58" s="17">
        <f>AI52*AI$16/$E$4-AH58-AG58</f>
        <v>0.6767999999999994</v>
      </c>
      <c r="AJ58" s="17">
        <f>AJ52*AJ$16/$E$4-AI58-AH58-AG58</f>
        <v>0.81216000000000022</v>
      </c>
      <c r="AK58" s="17">
        <f>AK52*AK$16/$E$4-AJ58-AI58-AH58-AG58</f>
        <v>0.9745919999999999</v>
      </c>
      <c r="AL58" s="17">
        <f>AL52*AL$16/$E$4-AK58-AJ58-AI58-AH58-AG58</f>
        <v>1.1695104000000032</v>
      </c>
      <c r="AM58" s="17">
        <f>AM52*AM$16/$E$4-AL58-AK58-AJ58-AI58-AH58-AG58</f>
        <v>1.4034124799999979</v>
      </c>
      <c r="AN58" s="17">
        <f>AN52*AN$16/$E$4-AM58-AL58-AK58-AJ58-AI58-AH58-AG58</f>
        <v>1.684094975999997</v>
      </c>
      <c r="AO58" s="17">
        <f>AO52*AO$16/$E$4-AN58-AM58-AL58-AK58-AJ58-AI58-AH58-AG58</f>
        <v>2.0209139711999953</v>
      </c>
      <c r="AP58" s="17">
        <f>AP52*AP$16/$E$4-AO58-AN58-AM58-AL58-AK58-AJ58-AI58-AH58-AG58</f>
        <v>2.4250967654400117</v>
      </c>
      <c r="AQ58" s="5"/>
      <c r="AR58" s="163"/>
      <c r="AS58" s="171" t="s">
        <v>44</v>
      </c>
      <c r="AT58" s="16" t="s">
        <v>55</v>
      </c>
      <c r="AU58" s="17">
        <f>AU52*AU$16/$E$4</f>
        <v>0.49499999999999994</v>
      </c>
      <c r="AV58" s="17">
        <f>AV52*AV$16/$E$4-AU58</f>
        <v>0.59400000000000031</v>
      </c>
      <c r="AW58" s="17">
        <f>AW52*AW$16/$E$4-AV58-AU58</f>
        <v>0.71279999999999943</v>
      </c>
      <c r="AX58" s="17">
        <f>AX52*AX$16/$E$4-AW58-AV58-AU58</f>
        <v>0.85536000000000056</v>
      </c>
      <c r="AY58" s="17">
        <f>AY52*AY$16/$E$4-AX58-AW58-AV58-AU58</f>
        <v>1.026432</v>
      </c>
      <c r="AZ58" s="17">
        <f>AZ52*AZ$16/$E$4-AY58-AX58-AW58-AV58-AU58</f>
        <v>1.2317184000000012</v>
      </c>
      <c r="BA58" s="17">
        <f>BA52*BA$16/$E$4-AZ58-AY58-AX58-AW58-AV58-AU58</f>
        <v>1.4780620799999984</v>
      </c>
      <c r="BB58" s="17">
        <f>BB52*BB$16/$E$4-BA58-AZ58-AY58-AX58-AW58-AV58-AU58</f>
        <v>1.7736744959999993</v>
      </c>
      <c r="BC58" s="17">
        <f>BC52*BC$16/$E$4-BB58-BA58-AZ58-AY58-AX58-AW58-AV58-AU58</f>
        <v>2.1284093951999941</v>
      </c>
      <c r="BD58" s="17">
        <f>BD52*BD$16/$E$4-BC58-BB58-BA58-AZ58-AY58-AX58-AW58-AV58-AU58</f>
        <v>2.5540912742400064</v>
      </c>
      <c r="BE58" s="5"/>
      <c r="BF58" s="163"/>
      <c r="BG58" s="171" t="s">
        <v>44</v>
      </c>
      <c r="BH58" s="16" t="s">
        <v>55</v>
      </c>
      <c r="BI58" s="17">
        <f>BI52*BI$16/$E$4</f>
        <v>0.51999999999999991</v>
      </c>
      <c r="BJ58" s="17">
        <f>BJ52*BJ$16/$E$4-BI58</f>
        <v>0.62400000000000044</v>
      </c>
      <c r="BK58" s="17">
        <f>BK52*BK$16/$E$4-BJ58-BI58</f>
        <v>0.74879999999999891</v>
      </c>
      <c r="BL58" s="17">
        <f>BL52*BL$16/$E$4-BK58-BJ58-BI58</f>
        <v>0.8985600000000008</v>
      </c>
      <c r="BM58" s="17">
        <f>BM52*BM$16/$E$4-BL58-BK58-BJ58-BI58</f>
        <v>1.0782719999999997</v>
      </c>
      <c r="BN58" s="17">
        <f>BN52*BN$16/$E$4-BM58-BL58-BK58-BJ58-BI58</f>
        <v>1.2939264000000028</v>
      </c>
      <c r="BO58" s="17">
        <f>BO52*BO$16/$E$4-BN58-BM58-BL58-BK58-BJ58-BI58</f>
        <v>1.5527116799999989</v>
      </c>
      <c r="BP58" s="17">
        <f>BP52*BP$16/$E$4-BO58-BN58-BM58-BL58-BK58-BJ58-BI58</f>
        <v>1.8632540159999964</v>
      </c>
      <c r="BQ58" s="17">
        <f>BQ52*BQ$16/$E$4-BP58-BO58-BN58-BM58-BL58-BK58-BJ58-BI58</f>
        <v>2.2359048191999973</v>
      </c>
      <c r="BR58" s="17">
        <f>BR52*BR$16/$E$4-BQ58-BP58-BO58-BN58-BM58-BL58-BK58-BJ58-BI58</f>
        <v>2.683085783040009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0.62509439999999983</v>
      </c>
      <c r="J59" s="18"/>
      <c r="K59" s="18"/>
      <c r="L59" s="18"/>
      <c r="M59" s="18"/>
      <c r="N59" s="18">
        <f>SUM(E58:N58)/10</f>
        <v>1.0902646487040006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0.66230239999999996</v>
      </c>
      <c r="X59" s="18"/>
      <c r="Y59" s="18"/>
      <c r="Z59" s="18"/>
      <c r="AA59" s="18"/>
      <c r="AB59" s="18">
        <f>SUM(S58:AB58)/10</f>
        <v>1.1551613539840007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0.69951039999999998</v>
      </c>
      <c r="AL59" s="18"/>
      <c r="AM59" s="18"/>
      <c r="AN59" s="18"/>
      <c r="AO59" s="18"/>
      <c r="AP59" s="18">
        <f>SUM(AG58:AP58)/10</f>
        <v>1.2200580592640005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0.7367184</v>
      </c>
      <c r="AZ59" s="18"/>
      <c r="BA59" s="18"/>
      <c r="BB59" s="18"/>
      <c r="BC59" s="18"/>
      <c r="BD59" s="18">
        <f>SUM(AU58:BD58)/10</f>
        <v>1.284954764544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0.7739263999999999</v>
      </c>
      <c r="BN59" s="18"/>
      <c r="BO59" s="18"/>
      <c r="BP59" s="18"/>
      <c r="BQ59" s="18"/>
      <c r="BR59" s="18">
        <f>SUM(BI58:BR58)/10</f>
        <v>1.3498514698240005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419999.99999999983</v>
      </c>
      <c r="F60" s="23">
        <f>F62-E62</f>
        <v>504000.00000000029</v>
      </c>
      <c r="G60" s="23">
        <f t="shared" ref="G60:N60" si="140">G62-F62</f>
        <v>604799.99999999965</v>
      </c>
      <c r="H60" s="23">
        <f t="shared" si="140"/>
        <v>725760.0000000007</v>
      </c>
      <c r="I60" s="23">
        <f t="shared" si="140"/>
        <v>870911.9999999986</v>
      </c>
      <c r="J60" s="23">
        <f t="shared" si="140"/>
        <v>1045094.4000000032</v>
      </c>
      <c r="K60" s="23">
        <f t="shared" si="140"/>
        <v>1254113.2799999975</v>
      </c>
      <c r="L60" s="23">
        <f t="shared" si="140"/>
        <v>1504935.935999997</v>
      </c>
      <c r="M60" s="23">
        <f t="shared" si="140"/>
        <v>1805923.1231999919</v>
      </c>
      <c r="N60" s="23">
        <f t="shared" si="140"/>
        <v>2167107.7478400171</v>
      </c>
      <c r="P60" s="163"/>
      <c r="Q60" s="163"/>
      <c r="R60" s="20" t="s">
        <v>57</v>
      </c>
      <c r="S60" s="23">
        <f>S62</f>
        <v>444999.99999999988</v>
      </c>
      <c r="T60" s="23">
        <f>T62-S62</f>
        <v>534000.00000000047</v>
      </c>
      <c r="U60" s="23">
        <f t="shared" ref="U60:AB60" si="141">U62-T62</f>
        <v>640799.99999999919</v>
      </c>
      <c r="V60" s="23">
        <f t="shared" si="141"/>
        <v>768960.00000000093</v>
      </c>
      <c r="W60" s="23">
        <f t="shared" si="141"/>
        <v>922751.99999999907</v>
      </c>
      <c r="X60" s="23">
        <f t="shared" si="141"/>
        <v>1107302.4000000018</v>
      </c>
      <c r="Y60" s="23">
        <f t="shared" si="141"/>
        <v>1328762.879999998</v>
      </c>
      <c r="Z60" s="23">
        <f t="shared" si="141"/>
        <v>1594515.4559999984</v>
      </c>
      <c r="AA60" s="23">
        <f t="shared" si="141"/>
        <v>1913418.5471999943</v>
      </c>
      <c r="AB60" s="23">
        <f t="shared" si="141"/>
        <v>2296102.2566400152</v>
      </c>
      <c r="AC60" s="5"/>
      <c r="AD60" s="163"/>
      <c r="AE60" s="163"/>
      <c r="AF60" s="20" t="s">
        <v>57</v>
      </c>
      <c r="AG60" s="23">
        <f>AG62</f>
        <v>469999.99999999994</v>
      </c>
      <c r="AH60" s="23">
        <f>AH62-AG62</f>
        <v>564000.00000000047</v>
      </c>
      <c r="AI60" s="23">
        <f t="shared" ref="AI60:AP60" si="142">AI62-AH62</f>
        <v>676799.99999999942</v>
      </c>
      <c r="AJ60" s="23">
        <f t="shared" si="142"/>
        <v>812160.00000000023</v>
      </c>
      <c r="AK60" s="23">
        <f t="shared" si="142"/>
        <v>974591.99999999953</v>
      </c>
      <c r="AL60" s="23">
        <f t="shared" si="142"/>
        <v>1169510.4000000027</v>
      </c>
      <c r="AM60" s="23">
        <f t="shared" si="142"/>
        <v>1403412.4799999977</v>
      </c>
      <c r="AN60" s="23">
        <f t="shared" si="142"/>
        <v>1684094.9759999979</v>
      </c>
      <c r="AO60" s="23">
        <f t="shared" si="142"/>
        <v>2020913.9711999958</v>
      </c>
      <c r="AP60" s="23">
        <f t="shared" si="142"/>
        <v>2425096.7654400095</v>
      </c>
      <c r="AQ60" s="5"/>
      <c r="AR60" s="163"/>
      <c r="AS60" s="163"/>
      <c r="AT60" s="20" t="s">
        <v>57</v>
      </c>
      <c r="AU60" s="23">
        <f>AU62</f>
        <v>494999.99999999988</v>
      </c>
      <c r="AV60" s="23">
        <f>AV62-AU62</f>
        <v>594000.00000000035</v>
      </c>
      <c r="AW60" s="23">
        <f t="shared" ref="AW60:BD60" si="143">AW62-AV62</f>
        <v>712799.99999999953</v>
      </c>
      <c r="AX60" s="23">
        <f t="shared" si="143"/>
        <v>855360.0000000007</v>
      </c>
      <c r="AY60" s="23">
        <f t="shared" si="143"/>
        <v>1026431.9999999995</v>
      </c>
      <c r="AZ60" s="23">
        <f t="shared" si="143"/>
        <v>1231718.4000000004</v>
      </c>
      <c r="BA60" s="23">
        <f t="shared" si="143"/>
        <v>1478062.0799999991</v>
      </c>
      <c r="BB60" s="23">
        <f t="shared" si="143"/>
        <v>1773674.4959999993</v>
      </c>
      <c r="BC60" s="23">
        <f t="shared" si="143"/>
        <v>2128409.3951999964</v>
      </c>
      <c r="BD60" s="23">
        <f t="shared" si="143"/>
        <v>2554091.2742400058</v>
      </c>
      <c r="BE60" s="5"/>
      <c r="BF60" s="163"/>
      <c r="BG60" s="163"/>
      <c r="BH60" s="20" t="s">
        <v>57</v>
      </c>
      <c r="BI60" s="23">
        <f>BI62</f>
        <v>519999.99999999988</v>
      </c>
      <c r="BJ60" s="23">
        <f>BJ62-BI62</f>
        <v>624000.00000000035</v>
      </c>
      <c r="BK60" s="23">
        <f t="shared" ref="BK60:BR60" si="144">BK62-BJ62</f>
        <v>748799.9999999993</v>
      </c>
      <c r="BL60" s="23">
        <f t="shared" si="144"/>
        <v>898560.00000000047</v>
      </c>
      <c r="BM60" s="23">
        <f t="shared" si="144"/>
        <v>1078271.9999999995</v>
      </c>
      <c r="BN60" s="23">
        <f t="shared" si="144"/>
        <v>1293926.4000000027</v>
      </c>
      <c r="BO60" s="23">
        <f t="shared" si="144"/>
        <v>1552711.6799999988</v>
      </c>
      <c r="BP60" s="23">
        <f t="shared" si="144"/>
        <v>1863254.0159999961</v>
      </c>
      <c r="BQ60" s="23">
        <f t="shared" si="144"/>
        <v>2235904.8191999979</v>
      </c>
      <c r="BR60" s="23">
        <f t="shared" si="144"/>
        <v>2683085.7830400076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625094.39999999979</v>
      </c>
      <c r="J61" s="23"/>
      <c r="K61" s="23"/>
      <c r="L61" s="23"/>
      <c r="M61" s="23"/>
      <c r="N61" s="23">
        <f>SUM(E60:N60)/10</f>
        <v>1090264.6487040005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662302.39999999991</v>
      </c>
      <c r="X61" s="23"/>
      <c r="Y61" s="23"/>
      <c r="Z61" s="23"/>
      <c r="AA61" s="23"/>
      <c r="AB61" s="23">
        <f>SUM(S60:AB60)/10</f>
        <v>1155161.3539840006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699510.39999999991</v>
      </c>
      <c r="AL61" s="23"/>
      <c r="AM61" s="23"/>
      <c r="AN61" s="23"/>
      <c r="AO61" s="23"/>
      <c r="AP61" s="23">
        <f>SUM(AG60:AP60)/10</f>
        <v>1220058.0592640003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736718.4</v>
      </c>
      <c r="AZ61" s="23"/>
      <c r="BA61" s="23"/>
      <c r="BB61" s="23"/>
      <c r="BC61" s="23"/>
      <c r="BD61" s="23">
        <f>SUM(AU60:BD60)/10</f>
        <v>1284954.7645440002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773926.39999999991</v>
      </c>
      <c r="BN61" s="23"/>
      <c r="BO61" s="23"/>
      <c r="BP61" s="23"/>
      <c r="BQ61" s="23"/>
      <c r="BR61" s="23">
        <f>SUM(BI60:BR60)/10</f>
        <v>1349851.4698240003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145">E54*E$16</f>
        <v>419999.99999999983</v>
      </c>
      <c r="F62" s="22">
        <f t="shared" si="145"/>
        <v>924000.00000000012</v>
      </c>
      <c r="G62" s="22">
        <f t="shared" si="145"/>
        <v>1528799.9999999998</v>
      </c>
      <c r="H62" s="22">
        <f t="shared" si="145"/>
        <v>2254560.0000000005</v>
      </c>
      <c r="I62" s="22">
        <f t="shared" si="145"/>
        <v>3125471.9999999991</v>
      </c>
      <c r="J62" s="22">
        <f t="shared" si="145"/>
        <v>4170566.4000000022</v>
      </c>
      <c r="K62" s="22">
        <f t="shared" si="145"/>
        <v>5424679.6799999997</v>
      </c>
      <c r="L62" s="22">
        <f t="shared" si="145"/>
        <v>6929615.6159999967</v>
      </c>
      <c r="M62" s="22">
        <f t="shared" si="145"/>
        <v>8735538.7391999885</v>
      </c>
      <c r="N62" s="22">
        <f t="shared" si="145"/>
        <v>10902646.487040006</v>
      </c>
      <c r="P62" s="163"/>
      <c r="Q62" s="163"/>
      <c r="R62" s="20" t="s">
        <v>58</v>
      </c>
      <c r="S62" s="22">
        <f t="shared" ref="S62:AB62" si="146">S54*S$16</f>
        <v>444999.99999999988</v>
      </c>
      <c r="T62" s="22">
        <f t="shared" si="146"/>
        <v>979000.00000000035</v>
      </c>
      <c r="U62" s="22">
        <f t="shared" si="146"/>
        <v>1619799.9999999995</v>
      </c>
      <c r="V62" s="22">
        <f t="shared" si="146"/>
        <v>2388760.0000000005</v>
      </c>
      <c r="W62" s="22">
        <f t="shared" si="146"/>
        <v>3311511.9999999995</v>
      </c>
      <c r="X62" s="22">
        <f t="shared" si="146"/>
        <v>4418814.4000000013</v>
      </c>
      <c r="Y62" s="22">
        <f t="shared" si="146"/>
        <v>5747577.2799999993</v>
      </c>
      <c r="Z62" s="22">
        <f t="shared" si="146"/>
        <v>7342092.7359999977</v>
      </c>
      <c r="AA62" s="22">
        <f t="shared" si="146"/>
        <v>9255511.283199992</v>
      </c>
      <c r="AB62" s="22">
        <f t="shared" si="146"/>
        <v>11551613.539840007</v>
      </c>
      <c r="AC62" s="5"/>
      <c r="AD62" s="163"/>
      <c r="AE62" s="163"/>
      <c r="AF62" s="20" t="s">
        <v>58</v>
      </c>
      <c r="AG62" s="22">
        <f t="shared" ref="AG62:AP62" si="147">AG54*AG$16</f>
        <v>469999.99999999994</v>
      </c>
      <c r="AH62" s="22">
        <f t="shared" si="147"/>
        <v>1034000.0000000003</v>
      </c>
      <c r="AI62" s="22">
        <f t="shared" si="147"/>
        <v>1710799.9999999998</v>
      </c>
      <c r="AJ62" s="22">
        <f t="shared" si="147"/>
        <v>2522960</v>
      </c>
      <c r="AK62" s="22">
        <f t="shared" si="147"/>
        <v>3497551.9999999995</v>
      </c>
      <c r="AL62" s="22">
        <f t="shared" si="147"/>
        <v>4667062.4000000022</v>
      </c>
      <c r="AM62" s="22">
        <f t="shared" si="147"/>
        <v>6070474.8799999999</v>
      </c>
      <c r="AN62" s="22">
        <f t="shared" si="147"/>
        <v>7754569.8559999978</v>
      </c>
      <c r="AO62" s="22">
        <f t="shared" si="147"/>
        <v>9775483.8271999937</v>
      </c>
      <c r="AP62" s="22">
        <f t="shared" si="147"/>
        <v>12200580.592640003</v>
      </c>
      <c r="AQ62" s="5"/>
      <c r="AR62" s="163"/>
      <c r="AS62" s="163"/>
      <c r="AT62" s="20" t="s">
        <v>58</v>
      </c>
      <c r="AU62" s="22">
        <f t="shared" ref="AU62:BD62" si="148">AU54*AU$16</f>
        <v>494999.99999999988</v>
      </c>
      <c r="AV62" s="22">
        <f t="shared" si="148"/>
        <v>1089000.0000000002</v>
      </c>
      <c r="AW62" s="22">
        <f t="shared" si="148"/>
        <v>1801799.9999999998</v>
      </c>
      <c r="AX62" s="22">
        <f t="shared" si="148"/>
        <v>2657160.0000000005</v>
      </c>
      <c r="AY62" s="22">
        <f t="shared" si="148"/>
        <v>3683592</v>
      </c>
      <c r="AZ62" s="22">
        <f t="shared" si="148"/>
        <v>4915310.4000000004</v>
      </c>
      <c r="BA62" s="22">
        <f t="shared" si="148"/>
        <v>6393372.4799999995</v>
      </c>
      <c r="BB62" s="22">
        <f t="shared" si="148"/>
        <v>8167046.9759999989</v>
      </c>
      <c r="BC62" s="22">
        <f t="shared" si="148"/>
        <v>10295456.371199995</v>
      </c>
      <c r="BD62" s="22">
        <f t="shared" si="148"/>
        <v>12849547.645440001</v>
      </c>
      <c r="BE62" s="5"/>
      <c r="BF62" s="163"/>
      <c r="BG62" s="163"/>
      <c r="BH62" s="20" t="s">
        <v>58</v>
      </c>
      <c r="BI62" s="22">
        <f t="shared" ref="BI62:BR62" si="149">BI54*BI$16</f>
        <v>519999.99999999988</v>
      </c>
      <c r="BJ62" s="22">
        <f t="shared" si="149"/>
        <v>1144000.0000000002</v>
      </c>
      <c r="BK62" s="22">
        <f t="shared" si="149"/>
        <v>1892799.9999999995</v>
      </c>
      <c r="BL62" s="22">
        <f t="shared" si="149"/>
        <v>2791360</v>
      </c>
      <c r="BM62" s="22">
        <f t="shared" si="149"/>
        <v>3869631.9999999995</v>
      </c>
      <c r="BN62" s="22">
        <f t="shared" si="149"/>
        <v>5163558.4000000022</v>
      </c>
      <c r="BO62" s="22">
        <f t="shared" si="149"/>
        <v>6716270.080000001</v>
      </c>
      <c r="BP62" s="22">
        <f t="shared" si="149"/>
        <v>8579524.0959999971</v>
      </c>
      <c r="BQ62" s="22">
        <f t="shared" si="149"/>
        <v>10815428.915199995</v>
      </c>
      <c r="BR62" s="22">
        <f t="shared" si="149"/>
        <v>13498514.698240003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3.6833333333333336E-2</v>
      </c>
      <c r="F63" s="17">
        <f t="shared" ref="F63:N63" si="150">F$26*$D48</f>
        <v>3.5652777777777783E-2</v>
      </c>
      <c r="G63" s="17">
        <f t="shared" si="150"/>
        <v>3.4668981481481481E-2</v>
      </c>
      <c r="H63" s="17">
        <f t="shared" si="150"/>
        <v>3.3849151234567901E-2</v>
      </c>
      <c r="I63" s="17">
        <f t="shared" si="150"/>
        <v>3.3165959362139924E-2</v>
      </c>
      <c r="J63" s="17">
        <f t="shared" si="150"/>
        <v>3.2596632801783265E-2</v>
      </c>
      <c r="K63" s="17">
        <f t="shared" si="150"/>
        <v>3.2122194001486054E-2</v>
      </c>
      <c r="L63" s="17">
        <f t="shared" si="150"/>
        <v>3.1726828334571709E-2</v>
      </c>
      <c r="M63" s="17">
        <f t="shared" si="150"/>
        <v>3.1397356945476428E-2</v>
      </c>
      <c r="N63" s="17">
        <f t="shared" si="150"/>
        <v>3.1122797454563689E-2</v>
      </c>
      <c r="P63" s="163" t="s">
        <v>17</v>
      </c>
      <c r="Q63" s="165" t="s">
        <v>41</v>
      </c>
      <c r="R63" s="16" t="s">
        <v>55</v>
      </c>
      <c r="S63" s="17">
        <f>S$26*$D48</f>
        <v>3.6833333333333336E-2</v>
      </c>
      <c r="T63" s="17">
        <f t="shared" ref="T63:AB63" si="151">T$26*$D48</f>
        <v>3.5652777777777783E-2</v>
      </c>
      <c r="U63" s="17">
        <f t="shared" si="151"/>
        <v>3.4668981481481481E-2</v>
      </c>
      <c r="V63" s="17">
        <f t="shared" si="151"/>
        <v>3.3849151234567901E-2</v>
      </c>
      <c r="W63" s="17">
        <f t="shared" si="151"/>
        <v>3.3165959362139924E-2</v>
      </c>
      <c r="X63" s="17">
        <f t="shared" si="151"/>
        <v>3.2596632801783265E-2</v>
      </c>
      <c r="Y63" s="17">
        <f t="shared" si="151"/>
        <v>3.2122194001486054E-2</v>
      </c>
      <c r="Z63" s="17">
        <f t="shared" si="151"/>
        <v>3.1726828334571709E-2</v>
      </c>
      <c r="AA63" s="17">
        <f t="shared" si="151"/>
        <v>3.1397356945476428E-2</v>
      </c>
      <c r="AB63" s="17">
        <f t="shared" si="151"/>
        <v>3.1122797454563689E-2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3.6833333333333336E-2</v>
      </c>
      <c r="AH63" s="17">
        <f t="shared" ref="AH63:AP63" si="152">AH$26*$D48</f>
        <v>3.5652777777777783E-2</v>
      </c>
      <c r="AI63" s="17">
        <f t="shared" si="152"/>
        <v>3.4668981481481481E-2</v>
      </c>
      <c r="AJ63" s="17">
        <f t="shared" si="152"/>
        <v>3.3849151234567901E-2</v>
      </c>
      <c r="AK63" s="17">
        <f t="shared" si="152"/>
        <v>3.3165959362139924E-2</v>
      </c>
      <c r="AL63" s="17">
        <f t="shared" si="152"/>
        <v>3.2596632801783265E-2</v>
      </c>
      <c r="AM63" s="17">
        <f t="shared" si="152"/>
        <v>3.2122194001486054E-2</v>
      </c>
      <c r="AN63" s="17">
        <f t="shared" si="152"/>
        <v>3.1726828334571709E-2</v>
      </c>
      <c r="AO63" s="17">
        <f t="shared" si="152"/>
        <v>3.1397356945476428E-2</v>
      </c>
      <c r="AP63" s="17">
        <f t="shared" si="152"/>
        <v>3.1122797454563689E-2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3.6833333333333336E-2</v>
      </c>
      <c r="AV63" s="17">
        <f t="shared" ref="AV63:BD63" si="153">AV$26*$D48</f>
        <v>3.5652777777777783E-2</v>
      </c>
      <c r="AW63" s="17">
        <f t="shared" si="153"/>
        <v>3.4668981481481481E-2</v>
      </c>
      <c r="AX63" s="17">
        <f t="shared" si="153"/>
        <v>3.3849151234567901E-2</v>
      </c>
      <c r="AY63" s="17">
        <f t="shared" si="153"/>
        <v>3.3165959362139924E-2</v>
      </c>
      <c r="AZ63" s="17">
        <f t="shared" si="153"/>
        <v>3.2596632801783265E-2</v>
      </c>
      <c r="BA63" s="17">
        <f t="shared" si="153"/>
        <v>3.2122194001486054E-2</v>
      </c>
      <c r="BB63" s="17">
        <f t="shared" si="153"/>
        <v>3.1726828334571709E-2</v>
      </c>
      <c r="BC63" s="17">
        <f t="shared" si="153"/>
        <v>3.1397356945476428E-2</v>
      </c>
      <c r="BD63" s="17">
        <f t="shared" si="153"/>
        <v>3.1122797454563689E-2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3.6833333333333336E-2</v>
      </c>
      <c r="BJ63" s="17">
        <f t="shared" ref="BJ63:BR63" si="154">BJ$26*$D48</f>
        <v>3.5652777777777783E-2</v>
      </c>
      <c r="BK63" s="17">
        <f t="shared" si="154"/>
        <v>3.4668981481481481E-2</v>
      </c>
      <c r="BL63" s="17">
        <f t="shared" si="154"/>
        <v>3.3849151234567901E-2</v>
      </c>
      <c r="BM63" s="17">
        <f t="shared" si="154"/>
        <v>3.3165959362139924E-2</v>
      </c>
      <c r="BN63" s="17">
        <f t="shared" si="154"/>
        <v>3.2596632801783265E-2</v>
      </c>
      <c r="BO63" s="17">
        <f t="shared" si="154"/>
        <v>3.2122194001486054E-2</v>
      </c>
      <c r="BP63" s="17">
        <f t="shared" si="154"/>
        <v>3.1726828334571709E-2</v>
      </c>
      <c r="BQ63" s="17">
        <f t="shared" si="154"/>
        <v>3.1397356945476428E-2</v>
      </c>
      <c r="BR63" s="17">
        <f t="shared" si="154"/>
        <v>3.1122797454563689E-2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3.4834040637860081E-2</v>
      </c>
      <c r="J64" s="18"/>
      <c r="K64" s="18"/>
      <c r="L64" s="18"/>
      <c r="M64" s="18"/>
      <c r="N64" s="18">
        <f>SUM(E63:N63)/10</f>
        <v>3.3313601272718152E-2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3.4834040637860081E-2</v>
      </c>
      <c r="X64" s="18"/>
      <c r="Y64" s="18"/>
      <c r="Z64" s="18"/>
      <c r="AA64" s="18"/>
      <c r="AB64" s="18">
        <f>SUM(S63:AB63)/10</f>
        <v>3.3313601272718152E-2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3.4834040637860081E-2</v>
      </c>
      <c r="AL64" s="18"/>
      <c r="AM64" s="18"/>
      <c r="AN64" s="18"/>
      <c r="AO64" s="18"/>
      <c r="AP64" s="18">
        <f>SUM(AG63:AP63)/10</f>
        <v>3.3313601272718152E-2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3.4834040637860081E-2</v>
      </c>
      <c r="AZ64" s="18"/>
      <c r="BA64" s="18"/>
      <c r="BB64" s="18"/>
      <c r="BC64" s="18"/>
      <c r="BD64" s="18">
        <f>SUM(AU63:BD63)/10</f>
        <v>3.3313601272718152E-2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3.4834040637860081E-2</v>
      </c>
      <c r="BN64" s="18"/>
      <c r="BO64" s="18"/>
      <c r="BP64" s="18"/>
      <c r="BQ64" s="18"/>
      <c r="BR64" s="18">
        <f>SUM(BI63:BR63)/10</f>
        <v>3.3313601272718152E-2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155">E$28*$D48</f>
        <v>3.6833333333333336E-2</v>
      </c>
      <c r="F65" s="17">
        <f t="shared" si="155"/>
        <v>7.2486111111111112E-2</v>
      </c>
      <c r="G65" s="17">
        <f t="shared" si="155"/>
        <v>0.10715509259259259</v>
      </c>
      <c r="H65" s="17">
        <f t="shared" si="155"/>
        <v>0.14100424382716051</v>
      </c>
      <c r="I65" s="17">
        <f t="shared" si="155"/>
        <v>0.1741702031893004</v>
      </c>
      <c r="J65" s="17">
        <f t="shared" si="155"/>
        <v>0.2067668359910837</v>
      </c>
      <c r="K65" s="17">
        <f t="shared" si="155"/>
        <v>0.23888902999256972</v>
      </c>
      <c r="L65" s="17">
        <f t="shared" si="155"/>
        <v>0.27061585832714141</v>
      </c>
      <c r="M65" s="17">
        <f t="shared" si="155"/>
        <v>0.30201321527261787</v>
      </c>
      <c r="N65" s="17">
        <f t="shared" si="155"/>
        <v>0.33313601272718157</v>
      </c>
      <c r="P65" s="163"/>
      <c r="Q65" s="165"/>
      <c r="R65" s="16" t="s">
        <v>53</v>
      </c>
      <c r="S65" s="17">
        <f t="shared" ref="S65:AB65" si="156">S$28*$D48</f>
        <v>3.6833333333333336E-2</v>
      </c>
      <c r="T65" s="17">
        <f t="shared" si="156"/>
        <v>7.2486111111111112E-2</v>
      </c>
      <c r="U65" s="17">
        <f t="shared" si="156"/>
        <v>0.10715509259259259</v>
      </c>
      <c r="V65" s="17">
        <f t="shared" si="156"/>
        <v>0.14100424382716051</v>
      </c>
      <c r="W65" s="17">
        <f t="shared" si="156"/>
        <v>0.1741702031893004</v>
      </c>
      <c r="X65" s="17">
        <f t="shared" si="156"/>
        <v>0.2067668359910837</v>
      </c>
      <c r="Y65" s="17">
        <f t="shared" si="156"/>
        <v>0.23888902999256972</v>
      </c>
      <c r="Z65" s="17">
        <f t="shared" si="156"/>
        <v>0.27061585832714141</v>
      </c>
      <c r="AA65" s="17">
        <f t="shared" si="156"/>
        <v>0.30201321527261787</v>
      </c>
      <c r="AB65" s="17">
        <f t="shared" si="156"/>
        <v>0.33313601272718157</v>
      </c>
      <c r="AC65" s="5"/>
      <c r="AD65" s="163"/>
      <c r="AE65" s="165"/>
      <c r="AF65" s="16" t="s">
        <v>53</v>
      </c>
      <c r="AG65" s="17">
        <f t="shared" ref="AG65:AP65" si="157">AG$28*$D48</f>
        <v>3.6833333333333336E-2</v>
      </c>
      <c r="AH65" s="17">
        <f t="shared" si="157"/>
        <v>7.2486111111111112E-2</v>
      </c>
      <c r="AI65" s="17">
        <f t="shared" si="157"/>
        <v>0.10715509259259259</v>
      </c>
      <c r="AJ65" s="17">
        <f t="shared" si="157"/>
        <v>0.14100424382716051</v>
      </c>
      <c r="AK65" s="17">
        <f t="shared" si="157"/>
        <v>0.1741702031893004</v>
      </c>
      <c r="AL65" s="17">
        <f t="shared" si="157"/>
        <v>0.2067668359910837</v>
      </c>
      <c r="AM65" s="17">
        <f t="shared" si="157"/>
        <v>0.23888902999256972</v>
      </c>
      <c r="AN65" s="17">
        <f t="shared" si="157"/>
        <v>0.27061585832714141</v>
      </c>
      <c r="AO65" s="17">
        <f t="shared" si="157"/>
        <v>0.30201321527261787</v>
      </c>
      <c r="AP65" s="17">
        <f t="shared" si="157"/>
        <v>0.33313601272718157</v>
      </c>
      <c r="AQ65" s="5"/>
      <c r="AR65" s="163"/>
      <c r="AS65" s="165"/>
      <c r="AT65" s="16" t="s">
        <v>53</v>
      </c>
      <c r="AU65" s="17">
        <f t="shared" ref="AU65:BD65" si="158">AU$28*$D48</f>
        <v>3.6833333333333336E-2</v>
      </c>
      <c r="AV65" s="17">
        <f t="shared" si="158"/>
        <v>7.2486111111111112E-2</v>
      </c>
      <c r="AW65" s="17">
        <f t="shared" si="158"/>
        <v>0.10715509259259259</v>
      </c>
      <c r="AX65" s="17">
        <f t="shared" si="158"/>
        <v>0.14100424382716051</v>
      </c>
      <c r="AY65" s="17">
        <f t="shared" si="158"/>
        <v>0.1741702031893004</v>
      </c>
      <c r="AZ65" s="17">
        <f t="shared" si="158"/>
        <v>0.2067668359910837</v>
      </c>
      <c r="BA65" s="17">
        <f t="shared" si="158"/>
        <v>0.23888902999256972</v>
      </c>
      <c r="BB65" s="17">
        <f t="shared" si="158"/>
        <v>0.27061585832714141</v>
      </c>
      <c r="BC65" s="17">
        <f t="shared" si="158"/>
        <v>0.30201321527261787</v>
      </c>
      <c r="BD65" s="17">
        <f t="shared" si="158"/>
        <v>0.33313601272718157</v>
      </c>
      <c r="BE65" s="5"/>
      <c r="BF65" s="163"/>
      <c r="BG65" s="165"/>
      <c r="BH65" s="16" t="s">
        <v>53</v>
      </c>
      <c r="BI65" s="17">
        <f t="shared" ref="BI65:BR65" si="159">BI$28*$D48</f>
        <v>3.6833333333333336E-2</v>
      </c>
      <c r="BJ65" s="17">
        <f t="shared" si="159"/>
        <v>7.2486111111111112E-2</v>
      </c>
      <c r="BK65" s="17">
        <f t="shared" si="159"/>
        <v>0.10715509259259259</v>
      </c>
      <c r="BL65" s="17">
        <f t="shared" si="159"/>
        <v>0.14100424382716051</v>
      </c>
      <c r="BM65" s="17">
        <f t="shared" si="159"/>
        <v>0.1741702031893004</v>
      </c>
      <c r="BN65" s="17">
        <f t="shared" si="159"/>
        <v>0.2067668359910837</v>
      </c>
      <c r="BO65" s="17">
        <f t="shared" si="159"/>
        <v>0.23888902999256972</v>
      </c>
      <c r="BP65" s="17">
        <f t="shared" si="159"/>
        <v>0.27061585832714141</v>
      </c>
      <c r="BQ65" s="17">
        <f t="shared" si="159"/>
        <v>0.30201321527261787</v>
      </c>
      <c r="BR65" s="17">
        <f t="shared" si="159"/>
        <v>0.33313601272718157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160">10*E63</f>
        <v>0.36833333333333335</v>
      </c>
      <c r="F66" s="21">
        <f t="shared" si="160"/>
        <v>0.35652777777777783</v>
      </c>
      <c r="G66" s="21">
        <f t="shared" si="160"/>
        <v>0.34668981481481481</v>
      </c>
      <c r="H66" s="21">
        <f t="shared" si="160"/>
        <v>0.33849151234567898</v>
      </c>
      <c r="I66" s="21">
        <f t="shared" si="160"/>
        <v>0.33165959362139924</v>
      </c>
      <c r="J66" s="21">
        <f t="shared" si="160"/>
        <v>0.32596632801783265</v>
      </c>
      <c r="K66" s="21">
        <f t="shared" si="160"/>
        <v>0.32122194001486054</v>
      </c>
      <c r="L66" s="21">
        <f t="shared" si="160"/>
        <v>0.31726828334571711</v>
      </c>
      <c r="M66" s="21">
        <f t="shared" si="160"/>
        <v>0.31397356945476429</v>
      </c>
      <c r="N66" s="21">
        <f t="shared" si="160"/>
        <v>0.31122797454563689</v>
      </c>
      <c r="P66" s="163"/>
      <c r="Q66" s="163"/>
      <c r="R66" s="20" t="s">
        <v>57</v>
      </c>
      <c r="S66" s="21">
        <f t="shared" ref="S66:AB66" si="161">10*S63</f>
        <v>0.36833333333333335</v>
      </c>
      <c r="T66" s="21">
        <f t="shared" si="161"/>
        <v>0.35652777777777783</v>
      </c>
      <c r="U66" s="21">
        <f t="shared" si="161"/>
        <v>0.34668981481481481</v>
      </c>
      <c r="V66" s="21">
        <f t="shared" si="161"/>
        <v>0.33849151234567898</v>
      </c>
      <c r="W66" s="21">
        <f t="shared" si="161"/>
        <v>0.33165959362139924</v>
      </c>
      <c r="X66" s="21">
        <f t="shared" si="161"/>
        <v>0.32596632801783265</v>
      </c>
      <c r="Y66" s="21">
        <f t="shared" si="161"/>
        <v>0.32122194001486054</v>
      </c>
      <c r="Z66" s="21">
        <f t="shared" si="161"/>
        <v>0.31726828334571711</v>
      </c>
      <c r="AA66" s="21">
        <f t="shared" si="161"/>
        <v>0.31397356945476429</v>
      </c>
      <c r="AB66" s="21">
        <f t="shared" si="161"/>
        <v>0.31122797454563689</v>
      </c>
      <c r="AC66" s="5"/>
      <c r="AD66" s="163"/>
      <c r="AE66" s="163"/>
      <c r="AF66" s="20" t="s">
        <v>57</v>
      </c>
      <c r="AG66" s="21">
        <f t="shared" ref="AG66:AP66" si="162">10*AG63</f>
        <v>0.36833333333333335</v>
      </c>
      <c r="AH66" s="21">
        <f t="shared" si="162"/>
        <v>0.35652777777777783</v>
      </c>
      <c r="AI66" s="21">
        <f t="shared" si="162"/>
        <v>0.34668981481481481</v>
      </c>
      <c r="AJ66" s="21">
        <f t="shared" si="162"/>
        <v>0.33849151234567898</v>
      </c>
      <c r="AK66" s="21">
        <f t="shared" si="162"/>
        <v>0.33165959362139924</v>
      </c>
      <c r="AL66" s="21">
        <f t="shared" si="162"/>
        <v>0.32596632801783265</v>
      </c>
      <c r="AM66" s="21">
        <f t="shared" si="162"/>
        <v>0.32122194001486054</v>
      </c>
      <c r="AN66" s="21">
        <f t="shared" si="162"/>
        <v>0.31726828334571711</v>
      </c>
      <c r="AO66" s="21">
        <f t="shared" si="162"/>
        <v>0.31397356945476429</v>
      </c>
      <c r="AP66" s="21">
        <f t="shared" si="162"/>
        <v>0.31122797454563689</v>
      </c>
      <c r="AQ66" s="5"/>
      <c r="AR66" s="163"/>
      <c r="AS66" s="163"/>
      <c r="AT66" s="20" t="s">
        <v>57</v>
      </c>
      <c r="AU66" s="21">
        <f t="shared" ref="AU66:BD66" si="163">10*AU63</f>
        <v>0.36833333333333335</v>
      </c>
      <c r="AV66" s="21">
        <f t="shared" si="163"/>
        <v>0.35652777777777783</v>
      </c>
      <c r="AW66" s="21">
        <f t="shared" si="163"/>
        <v>0.34668981481481481</v>
      </c>
      <c r="AX66" s="21">
        <f t="shared" si="163"/>
        <v>0.33849151234567898</v>
      </c>
      <c r="AY66" s="21">
        <f t="shared" si="163"/>
        <v>0.33165959362139924</v>
      </c>
      <c r="AZ66" s="21">
        <f t="shared" si="163"/>
        <v>0.32596632801783265</v>
      </c>
      <c r="BA66" s="21">
        <f t="shared" si="163"/>
        <v>0.32122194001486054</v>
      </c>
      <c r="BB66" s="21">
        <f t="shared" si="163"/>
        <v>0.31726828334571711</v>
      </c>
      <c r="BC66" s="21">
        <f t="shared" si="163"/>
        <v>0.31397356945476429</v>
      </c>
      <c r="BD66" s="21">
        <f t="shared" si="163"/>
        <v>0.31122797454563689</v>
      </c>
      <c r="BE66" s="5"/>
      <c r="BF66" s="163"/>
      <c r="BG66" s="163"/>
      <c r="BH66" s="20" t="s">
        <v>57</v>
      </c>
      <c r="BI66" s="21">
        <f t="shared" ref="BI66:BR66" si="164">10*BI63</f>
        <v>0.36833333333333335</v>
      </c>
      <c r="BJ66" s="21">
        <f t="shared" si="164"/>
        <v>0.35652777777777783</v>
      </c>
      <c r="BK66" s="21">
        <f t="shared" si="164"/>
        <v>0.34668981481481481</v>
      </c>
      <c r="BL66" s="21">
        <f t="shared" si="164"/>
        <v>0.33849151234567898</v>
      </c>
      <c r="BM66" s="21">
        <f t="shared" si="164"/>
        <v>0.33165959362139924</v>
      </c>
      <c r="BN66" s="21">
        <f t="shared" si="164"/>
        <v>0.32596632801783265</v>
      </c>
      <c r="BO66" s="21">
        <f t="shared" si="164"/>
        <v>0.32122194001486054</v>
      </c>
      <c r="BP66" s="21">
        <f t="shared" si="164"/>
        <v>0.31726828334571711</v>
      </c>
      <c r="BQ66" s="21">
        <f t="shared" si="164"/>
        <v>0.31397356945476429</v>
      </c>
      <c r="BR66" s="21">
        <f t="shared" si="164"/>
        <v>0.31122797454563689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0.36833333333333335</v>
      </c>
      <c r="F67" s="21">
        <f t="shared" ref="F67:N67" si="165">10*F65</f>
        <v>0.72486111111111118</v>
      </c>
      <c r="G67" s="21">
        <f t="shared" si="165"/>
        <v>1.0715509259259259</v>
      </c>
      <c r="H67" s="21">
        <f t="shared" si="165"/>
        <v>1.410042438271605</v>
      </c>
      <c r="I67" s="21">
        <f t="shared" si="165"/>
        <v>1.7417020318930041</v>
      </c>
      <c r="J67" s="21">
        <f t="shared" si="165"/>
        <v>2.067668359910837</v>
      </c>
      <c r="K67" s="21">
        <f t="shared" si="165"/>
        <v>2.3888902999256971</v>
      </c>
      <c r="L67" s="21">
        <f t="shared" si="165"/>
        <v>2.7061585832714141</v>
      </c>
      <c r="M67" s="21">
        <f t="shared" si="165"/>
        <v>3.0201321527261786</v>
      </c>
      <c r="N67" s="21">
        <f t="shared" si="165"/>
        <v>3.3313601272718159</v>
      </c>
      <c r="P67" s="163"/>
      <c r="Q67" s="163"/>
      <c r="R67" s="20" t="s">
        <v>58</v>
      </c>
      <c r="S67" s="21">
        <f>10*S65</f>
        <v>0.36833333333333335</v>
      </c>
      <c r="T67" s="21">
        <f t="shared" ref="T67:AB67" si="166">10*T65</f>
        <v>0.72486111111111118</v>
      </c>
      <c r="U67" s="21">
        <f t="shared" si="166"/>
        <v>1.0715509259259259</v>
      </c>
      <c r="V67" s="21">
        <f t="shared" si="166"/>
        <v>1.410042438271605</v>
      </c>
      <c r="W67" s="21">
        <f t="shared" si="166"/>
        <v>1.7417020318930041</v>
      </c>
      <c r="X67" s="21">
        <f t="shared" si="166"/>
        <v>2.067668359910837</v>
      </c>
      <c r="Y67" s="21">
        <f t="shared" si="166"/>
        <v>2.3888902999256971</v>
      </c>
      <c r="Z67" s="21">
        <f t="shared" si="166"/>
        <v>2.7061585832714141</v>
      </c>
      <c r="AA67" s="21">
        <f t="shared" si="166"/>
        <v>3.0201321527261786</v>
      </c>
      <c r="AB67" s="21">
        <f t="shared" si="166"/>
        <v>3.3313601272718159</v>
      </c>
      <c r="AC67" s="5"/>
      <c r="AD67" s="163"/>
      <c r="AE67" s="163"/>
      <c r="AF67" s="20" t="s">
        <v>58</v>
      </c>
      <c r="AG67" s="21">
        <f>10*AG65</f>
        <v>0.36833333333333335</v>
      </c>
      <c r="AH67" s="21">
        <f t="shared" ref="AH67:AP67" si="167">10*AH65</f>
        <v>0.72486111111111118</v>
      </c>
      <c r="AI67" s="21">
        <f t="shared" si="167"/>
        <v>1.0715509259259259</v>
      </c>
      <c r="AJ67" s="21">
        <f t="shared" si="167"/>
        <v>1.410042438271605</v>
      </c>
      <c r="AK67" s="21">
        <f t="shared" si="167"/>
        <v>1.7417020318930041</v>
      </c>
      <c r="AL67" s="21">
        <f t="shared" si="167"/>
        <v>2.067668359910837</v>
      </c>
      <c r="AM67" s="21">
        <f t="shared" si="167"/>
        <v>2.3888902999256971</v>
      </c>
      <c r="AN67" s="21">
        <f t="shared" si="167"/>
        <v>2.7061585832714141</v>
      </c>
      <c r="AO67" s="21">
        <f t="shared" si="167"/>
        <v>3.0201321527261786</v>
      </c>
      <c r="AP67" s="21">
        <f t="shared" si="167"/>
        <v>3.3313601272718159</v>
      </c>
      <c r="AQ67" s="5"/>
      <c r="AR67" s="163"/>
      <c r="AS67" s="163"/>
      <c r="AT67" s="20" t="s">
        <v>58</v>
      </c>
      <c r="AU67" s="21">
        <f>10*AU65</f>
        <v>0.36833333333333335</v>
      </c>
      <c r="AV67" s="21">
        <f t="shared" ref="AV67:BD67" si="168">10*AV65</f>
        <v>0.72486111111111118</v>
      </c>
      <c r="AW67" s="21">
        <f t="shared" si="168"/>
        <v>1.0715509259259259</v>
      </c>
      <c r="AX67" s="21">
        <f t="shared" si="168"/>
        <v>1.410042438271605</v>
      </c>
      <c r="AY67" s="21">
        <f t="shared" si="168"/>
        <v>1.7417020318930041</v>
      </c>
      <c r="AZ67" s="21">
        <f t="shared" si="168"/>
        <v>2.067668359910837</v>
      </c>
      <c r="BA67" s="21">
        <f t="shared" si="168"/>
        <v>2.3888902999256971</v>
      </c>
      <c r="BB67" s="21">
        <f t="shared" si="168"/>
        <v>2.7061585832714141</v>
      </c>
      <c r="BC67" s="21">
        <f t="shared" si="168"/>
        <v>3.0201321527261786</v>
      </c>
      <c r="BD67" s="21">
        <f t="shared" si="168"/>
        <v>3.3313601272718159</v>
      </c>
      <c r="BE67" s="5"/>
      <c r="BF67" s="163"/>
      <c r="BG67" s="163"/>
      <c r="BH67" s="20" t="s">
        <v>58</v>
      </c>
      <c r="BI67" s="21">
        <f>10*BI65</f>
        <v>0.36833333333333335</v>
      </c>
      <c r="BJ67" s="21">
        <f t="shared" ref="BJ67:BR67" si="169">10*BJ65</f>
        <v>0.72486111111111118</v>
      </c>
      <c r="BK67" s="21">
        <f t="shared" si="169"/>
        <v>1.0715509259259259</v>
      </c>
      <c r="BL67" s="21">
        <f t="shared" si="169"/>
        <v>1.410042438271605</v>
      </c>
      <c r="BM67" s="21">
        <f t="shared" si="169"/>
        <v>1.7417020318930041</v>
      </c>
      <c r="BN67" s="21">
        <f t="shared" si="169"/>
        <v>2.067668359910837</v>
      </c>
      <c r="BO67" s="21">
        <f t="shared" si="169"/>
        <v>2.3888902999256971</v>
      </c>
      <c r="BP67" s="21">
        <f t="shared" si="169"/>
        <v>2.7061585832714141</v>
      </c>
      <c r="BQ67" s="21">
        <f t="shared" si="169"/>
        <v>3.0201321527261786</v>
      </c>
      <c r="BR67" s="21">
        <f t="shared" si="169"/>
        <v>3.3313601272718159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4.4200000000000003E-2</v>
      </c>
      <c r="F68" s="17">
        <f t="shared" ref="F68:N68" si="170">F63*F$16/$E$4</f>
        <v>5.1340000000000011E-2</v>
      </c>
      <c r="G68" s="17">
        <f t="shared" si="170"/>
        <v>5.9908000000000003E-2</v>
      </c>
      <c r="H68" s="17">
        <f t="shared" si="170"/>
        <v>7.0189600000000005E-2</v>
      </c>
      <c r="I68" s="17">
        <f t="shared" si="170"/>
        <v>8.2527520000000021E-2</v>
      </c>
      <c r="J68" s="17">
        <f t="shared" si="170"/>
        <v>9.7333024000000004E-2</v>
      </c>
      <c r="K68" s="17">
        <f t="shared" si="170"/>
        <v>0.11509962880000001</v>
      </c>
      <c r="L68" s="17">
        <f t="shared" si="170"/>
        <v>0.13641955455999999</v>
      </c>
      <c r="M68" s="17">
        <f t="shared" si="170"/>
        <v>0.16200346547200001</v>
      </c>
      <c r="N68" s="17">
        <f t="shared" si="170"/>
        <v>0.1927041585664</v>
      </c>
      <c r="P68" s="163"/>
      <c r="Q68" s="171" t="s">
        <v>45</v>
      </c>
      <c r="R68" s="16" t="s">
        <v>55</v>
      </c>
      <c r="S68" s="17">
        <f>S63*S$16/$E$4</f>
        <v>4.4200000000000003E-2</v>
      </c>
      <c r="T68" s="17">
        <f t="shared" ref="T68:AB68" si="171">T63*T$16/$E$4</f>
        <v>5.1340000000000011E-2</v>
      </c>
      <c r="U68" s="17">
        <f t="shared" si="171"/>
        <v>5.9908000000000003E-2</v>
      </c>
      <c r="V68" s="17">
        <f t="shared" si="171"/>
        <v>7.0189600000000005E-2</v>
      </c>
      <c r="W68" s="17">
        <f t="shared" si="171"/>
        <v>8.2527520000000021E-2</v>
      </c>
      <c r="X68" s="17">
        <f t="shared" si="171"/>
        <v>9.7333024000000004E-2</v>
      </c>
      <c r="Y68" s="17">
        <f t="shared" si="171"/>
        <v>0.11509962880000001</v>
      </c>
      <c r="Z68" s="17">
        <f t="shared" si="171"/>
        <v>0.13641955455999999</v>
      </c>
      <c r="AA68" s="17">
        <f t="shared" si="171"/>
        <v>0.16200346547200001</v>
      </c>
      <c r="AB68" s="17">
        <f t="shared" si="171"/>
        <v>0.1927041585664</v>
      </c>
      <c r="AC68" s="5"/>
      <c r="AD68" s="163"/>
      <c r="AE68" s="171" t="s">
        <v>45</v>
      </c>
      <c r="AF68" s="16" t="s">
        <v>55</v>
      </c>
      <c r="AG68" s="17">
        <f>AG63*AG$16/$E$4</f>
        <v>4.4200000000000003E-2</v>
      </c>
      <c r="AH68" s="17">
        <f t="shared" ref="AH68:AP68" si="172">AH63*AH$16/$E$4</f>
        <v>5.1340000000000011E-2</v>
      </c>
      <c r="AI68" s="17">
        <f t="shared" si="172"/>
        <v>5.9908000000000003E-2</v>
      </c>
      <c r="AJ68" s="17">
        <f t="shared" si="172"/>
        <v>7.0189600000000005E-2</v>
      </c>
      <c r="AK68" s="17">
        <f t="shared" si="172"/>
        <v>8.2527520000000021E-2</v>
      </c>
      <c r="AL68" s="17">
        <f t="shared" si="172"/>
        <v>9.7333024000000004E-2</v>
      </c>
      <c r="AM68" s="17">
        <f t="shared" si="172"/>
        <v>0.11509962880000001</v>
      </c>
      <c r="AN68" s="17">
        <f t="shared" si="172"/>
        <v>0.13641955455999999</v>
      </c>
      <c r="AO68" s="17">
        <f t="shared" si="172"/>
        <v>0.16200346547200001</v>
      </c>
      <c r="AP68" s="17">
        <f t="shared" si="172"/>
        <v>0.1927041585664</v>
      </c>
      <c r="AQ68" s="5"/>
      <c r="AR68" s="163"/>
      <c r="AS68" s="171" t="s">
        <v>45</v>
      </c>
      <c r="AT68" s="16" t="s">
        <v>55</v>
      </c>
      <c r="AU68" s="17">
        <f>AU63*AU$16/$E$4</f>
        <v>4.4200000000000003E-2</v>
      </c>
      <c r="AV68" s="17">
        <f t="shared" ref="AV68:BD68" si="173">AV63*AV$16/$E$4</f>
        <v>5.1340000000000011E-2</v>
      </c>
      <c r="AW68" s="17">
        <f t="shared" si="173"/>
        <v>5.9908000000000003E-2</v>
      </c>
      <c r="AX68" s="17">
        <f t="shared" si="173"/>
        <v>7.0189600000000005E-2</v>
      </c>
      <c r="AY68" s="17">
        <f t="shared" si="173"/>
        <v>8.2527520000000021E-2</v>
      </c>
      <c r="AZ68" s="17">
        <f t="shared" si="173"/>
        <v>9.7333024000000004E-2</v>
      </c>
      <c r="BA68" s="17">
        <f t="shared" si="173"/>
        <v>0.11509962880000001</v>
      </c>
      <c r="BB68" s="17">
        <f t="shared" si="173"/>
        <v>0.13641955455999999</v>
      </c>
      <c r="BC68" s="17">
        <f t="shared" si="173"/>
        <v>0.16200346547200001</v>
      </c>
      <c r="BD68" s="17">
        <f t="shared" si="173"/>
        <v>0.1927041585664</v>
      </c>
      <c r="BE68" s="5"/>
      <c r="BF68" s="163"/>
      <c r="BG68" s="171" t="s">
        <v>45</v>
      </c>
      <c r="BH68" s="16" t="s">
        <v>55</v>
      </c>
      <c r="BI68" s="17">
        <f>BI63*BI$16/$E$4</f>
        <v>4.4200000000000003E-2</v>
      </c>
      <c r="BJ68" s="17">
        <f t="shared" ref="BJ68:BR68" si="174">BJ63*BJ$16/$E$4</f>
        <v>5.1340000000000011E-2</v>
      </c>
      <c r="BK68" s="17">
        <f t="shared" si="174"/>
        <v>5.9908000000000003E-2</v>
      </c>
      <c r="BL68" s="17">
        <f t="shared" si="174"/>
        <v>7.0189600000000005E-2</v>
      </c>
      <c r="BM68" s="17">
        <f t="shared" si="174"/>
        <v>8.2527520000000021E-2</v>
      </c>
      <c r="BN68" s="17">
        <f t="shared" si="174"/>
        <v>9.7333024000000004E-2</v>
      </c>
      <c r="BO68" s="17">
        <f t="shared" si="174"/>
        <v>0.11509962880000001</v>
      </c>
      <c r="BP68" s="17">
        <f t="shared" si="174"/>
        <v>0.13641955455999999</v>
      </c>
      <c r="BQ68" s="17">
        <f t="shared" si="174"/>
        <v>0.16200346547200001</v>
      </c>
      <c r="BR68" s="17">
        <f t="shared" si="174"/>
        <v>0.1927041585664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6.1633024000000015E-2</v>
      </c>
      <c r="J69" s="18"/>
      <c r="K69" s="18"/>
      <c r="L69" s="18"/>
      <c r="M69" s="18"/>
      <c r="N69" s="18">
        <f>SUM(E68:N68)/10</f>
        <v>0.10117249513984002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6.1633024000000015E-2</v>
      </c>
      <c r="X69" s="18"/>
      <c r="Y69" s="18"/>
      <c r="Z69" s="18"/>
      <c r="AA69" s="18"/>
      <c r="AB69" s="18">
        <f>SUM(S68:AB68)/10</f>
        <v>0.10117249513984002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6.1633024000000015E-2</v>
      </c>
      <c r="AL69" s="18"/>
      <c r="AM69" s="18"/>
      <c r="AN69" s="18"/>
      <c r="AO69" s="18"/>
      <c r="AP69" s="18">
        <f>SUM(AG68:AP68)/10</f>
        <v>0.10117249513984002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6.1633024000000015E-2</v>
      </c>
      <c r="AZ69" s="18"/>
      <c r="BA69" s="18"/>
      <c r="BB69" s="18"/>
      <c r="BC69" s="18"/>
      <c r="BD69" s="18">
        <f>SUM(AU68:BD68)/10</f>
        <v>0.10117249513984002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6.1633024000000015E-2</v>
      </c>
      <c r="BN69" s="18"/>
      <c r="BO69" s="18"/>
      <c r="BP69" s="18"/>
      <c r="BQ69" s="18"/>
      <c r="BR69" s="18">
        <f>SUM(BI68:BR68)/10</f>
        <v>0.10117249513984002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175">E66*E$16</f>
        <v>44200</v>
      </c>
      <c r="F70" s="24">
        <f t="shared" si="175"/>
        <v>51340.000000000007</v>
      </c>
      <c r="G70" s="24">
        <f t="shared" si="175"/>
        <v>59908</v>
      </c>
      <c r="H70" s="24">
        <f t="shared" si="175"/>
        <v>70189.599999999991</v>
      </c>
      <c r="I70" s="24">
        <f t="shared" si="175"/>
        <v>82527.520000000019</v>
      </c>
      <c r="J70" s="24">
        <f t="shared" si="175"/>
        <v>97333.024000000005</v>
      </c>
      <c r="K70" s="24">
        <f t="shared" si="175"/>
        <v>115099.62880000001</v>
      </c>
      <c r="L70" s="24">
        <f t="shared" si="175"/>
        <v>136419.55455999999</v>
      </c>
      <c r="M70" s="24">
        <f t="shared" si="175"/>
        <v>162003.46547200001</v>
      </c>
      <c r="N70" s="24">
        <f t="shared" si="175"/>
        <v>192704.1585664</v>
      </c>
      <c r="P70" s="163"/>
      <c r="Q70" s="163"/>
      <c r="R70" s="20" t="s">
        <v>57</v>
      </c>
      <c r="S70" s="24">
        <f t="shared" ref="S70:AB70" si="176">S66*S$16</f>
        <v>44200</v>
      </c>
      <c r="T70" s="24">
        <f t="shared" si="176"/>
        <v>51340.000000000007</v>
      </c>
      <c r="U70" s="24">
        <f t="shared" si="176"/>
        <v>59908</v>
      </c>
      <c r="V70" s="24">
        <f t="shared" si="176"/>
        <v>70189.599999999991</v>
      </c>
      <c r="W70" s="24">
        <f t="shared" si="176"/>
        <v>82527.520000000019</v>
      </c>
      <c r="X70" s="24">
        <f t="shared" si="176"/>
        <v>97333.024000000005</v>
      </c>
      <c r="Y70" s="24">
        <f t="shared" si="176"/>
        <v>115099.62880000001</v>
      </c>
      <c r="Z70" s="24">
        <f t="shared" si="176"/>
        <v>136419.55455999999</v>
      </c>
      <c r="AA70" s="24">
        <f t="shared" si="176"/>
        <v>162003.46547200001</v>
      </c>
      <c r="AB70" s="24">
        <f t="shared" si="176"/>
        <v>192704.1585664</v>
      </c>
      <c r="AC70" s="5"/>
      <c r="AD70" s="163"/>
      <c r="AE70" s="163"/>
      <c r="AF70" s="20" t="s">
        <v>57</v>
      </c>
      <c r="AG70" s="24">
        <f t="shared" ref="AG70:AP70" si="177">AG66*AG$16</f>
        <v>44200</v>
      </c>
      <c r="AH70" s="24">
        <f t="shared" si="177"/>
        <v>51340.000000000007</v>
      </c>
      <c r="AI70" s="24">
        <f t="shared" si="177"/>
        <v>59908</v>
      </c>
      <c r="AJ70" s="24">
        <f t="shared" si="177"/>
        <v>70189.599999999991</v>
      </c>
      <c r="AK70" s="24">
        <f t="shared" si="177"/>
        <v>82527.520000000019</v>
      </c>
      <c r="AL70" s="24">
        <f t="shared" si="177"/>
        <v>97333.024000000005</v>
      </c>
      <c r="AM70" s="24">
        <f t="shared" si="177"/>
        <v>115099.62880000001</v>
      </c>
      <c r="AN70" s="24">
        <f t="shared" si="177"/>
        <v>136419.55455999999</v>
      </c>
      <c r="AO70" s="24">
        <f t="shared" si="177"/>
        <v>162003.46547200001</v>
      </c>
      <c r="AP70" s="24">
        <f t="shared" si="177"/>
        <v>192704.1585664</v>
      </c>
      <c r="AQ70" s="5"/>
      <c r="AR70" s="163"/>
      <c r="AS70" s="163"/>
      <c r="AT70" s="20" t="s">
        <v>57</v>
      </c>
      <c r="AU70" s="24">
        <f t="shared" ref="AU70:BD70" si="178">AU66*AU$16</f>
        <v>44200</v>
      </c>
      <c r="AV70" s="24">
        <f t="shared" si="178"/>
        <v>51340.000000000007</v>
      </c>
      <c r="AW70" s="24">
        <f t="shared" si="178"/>
        <v>59908</v>
      </c>
      <c r="AX70" s="24">
        <f t="shared" si="178"/>
        <v>70189.599999999991</v>
      </c>
      <c r="AY70" s="24">
        <f t="shared" si="178"/>
        <v>82527.520000000019</v>
      </c>
      <c r="AZ70" s="24">
        <f t="shared" si="178"/>
        <v>97333.024000000005</v>
      </c>
      <c r="BA70" s="24">
        <f t="shared" si="178"/>
        <v>115099.62880000001</v>
      </c>
      <c r="BB70" s="24">
        <f t="shared" si="178"/>
        <v>136419.55455999999</v>
      </c>
      <c r="BC70" s="24">
        <f t="shared" si="178"/>
        <v>162003.46547200001</v>
      </c>
      <c r="BD70" s="24">
        <f t="shared" si="178"/>
        <v>192704.1585664</v>
      </c>
      <c r="BE70" s="5"/>
      <c r="BF70" s="163"/>
      <c r="BG70" s="163"/>
      <c r="BH70" s="20" t="s">
        <v>57</v>
      </c>
      <c r="BI70" s="24">
        <f t="shared" ref="BI70:BR70" si="179">BI66*BI$16</f>
        <v>44200</v>
      </c>
      <c r="BJ70" s="24">
        <f t="shared" si="179"/>
        <v>51340.000000000007</v>
      </c>
      <c r="BK70" s="24">
        <f t="shared" si="179"/>
        <v>59908</v>
      </c>
      <c r="BL70" s="24">
        <f t="shared" si="179"/>
        <v>70189.599999999991</v>
      </c>
      <c r="BM70" s="24">
        <f t="shared" si="179"/>
        <v>82527.520000000019</v>
      </c>
      <c r="BN70" s="24">
        <f t="shared" si="179"/>
        <v>97333.024000000005</v>
      </c>
      <c r="BO70" s="24">
        <f t="shared" si="179"/>
        <v>115099.62880000001</v>
      </c>
      <c r="BP70" s="24">
        <f t="shared" si="179"/>
        <v>136419.55455999999</v>
      </c>
      <c r="BQ70" s="24">
        <f t="shared" si="179"/>
        <v>162003.46547200001</v>
      </c>
      <c r="BR70" s="24">
        <f t="shared" si="179"/>
        <v>192704.1585664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61633.023999999998</v>
      </c>
      <c r="J71" s="24"/>
      <c r="K71" s="24"/>
      <c r="L71" s="24"/>
      <c r="M71" s="24"/>
      <c r="N71" s="24">
        <f>SUM(E70:N70)/10</f>
        <v>101172.49513983999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61633.023999999998</v>
      </c>
      <c r="X71" s="24"/>
      <c r="Y71" s="24"/>
      <c r="Z71" s="24"/>
      <c r="AA71" s="24"/>
      <c r="AB71" s="24">
        <f>SUM(S70:AB70)/10</f>
        <v>101172.49513983999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61633.023999999998</v>
      </c>
      <c r="AL71" s="24"/>
      <c r="AM71" s="24"/>
      <c r="AN71" s="24"/>
      <c r="AO71" s="24"/>
      <c r="AP71" s="24">
        <f>SUM(AG70:AP70)/10</f>
        <v>101172.49513983999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61633.023999999998</v>
      </c>
      <c r="AZ71" s="24"/>
      <c r="BA71" s="24"/>
      <c r="BB71" s="24"/>
      <c r="BC71" s="24"/>
      <c r="BD71" s="24">
        <f>SUM(AU70:BD70)/10</f>
        <v>101172.49513983999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61633.023999999998</v>
      </c>
      <c r="BN71" s="24"/>
      <c r="BO71" s="24"/>
      <c r="BP71" s="24"/>
      <c r="BQ71" s="24"/>
      <c r="BR71" s="24">
        <f>SUM(BI70:BR70)/10</f>
        <v>101172.49513983999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44200</v>
      </c>
      <c r="F72" s="25">
        <f t="shared" ref="F72:N72" si="180">E72+F70</f>
        <v>95540</v>
      </c>
      <c r="G72" s="25">
        <f t="shared" si="180"/>
        <v>155448</v>
      </c>
      <c r="H72" s="25">
        <f t="shared" si="180"/>
        <v>225637.59999999998</v>
      </c>
      <c r="I72" s="25">
        <f t="shared" si="180"/>
        <v>308165.12</v>
      </c>
      <c r="J72" s="25">
        <f t="shared" si="180"/>
        <v>405498.14399999997</v>
      </c>
      <c r="K72" s="25">
        <f t="shared" si="180"/>
        <v>520597.77279999998</v>
      </c>
      <c r="L72" s="25">
        <f t="shared" si="180"/>
        <v>657017.32736</v>
      </c>
      <c r="M72" s="25">
        <f t="shared" si="180"/>
        <v>819020.79283199995</v>
      </c>
      <c r="N72" s="25">
        <f t="shared" si="180"/>
        <v>1011724.9513983999</v>
      </c>
      <c r="P72" s="163"/>
      <c r="Q72" s="163"/>
      <c r="R72" s="20" t="s">
        <v>58</v>
      </c>
      <c r="S72" s="25">
        <f>S70</f>
        <v>44200</v>
      </c>
      <c r="T72" s="25">
        <f t="shared" ref="T72:AB72" si="181">S72+T70</f>
        <v>95540</v>
      </c>
      <c r="U72" s="25">
        <f t="shared" si="181"/>
        <v>155448</v>
      </c>
      <c r="V72" s="25">
        <f t="shared" si="181"/>
        <v>225637.59999999998</v>
      </c>
      <c r="W72" s="25">
        <f t="shared" si="181"/>
        <v>308165.12</v>
      </c>
      <c r="X72" s="25">
        <f t="shared" si="181"/>
        <v>405498.14399999997</v>
      </c>
      <c r="Y72" s="25">
        <f t="shared" si="181"/>
        <v>520597.77279999998</v>
      </c>
      <c r="Z72" s="25">
        <f t="shared" si="181"/>
        <v>657017.32736</v>
      </c>
      <c r="AA72" s="25">
        <f t="shared" si="181"/>
        <v>819020.79283199995</v>
      </c>
      <c r="AB72" s="25">
        <f t="shared" si="181"/>
        <v>1011724.9513983999</v>
      </c>
      <c r="AC72" s="5"/>
      <c r="AD72" s="163"/>
      <c r="AE72" s="163"/>
      <c r="AF72" s="20" t="s">
        <v>58</v>
      </c>
      <c r="AG72" s="25">
        <f>AG70</f>
        <v>44200</v>
      </c>
      <c r="AH72" s="25">
        <f t="shared" ref="AH72:AP72" si="182">AG72+AH70</f>
        <v>95540</v>
      </c>
      <c r="AI72" s="25">
        <f t="shared" si="182"/>
        <v>155448</v>
      </c>
      <c r="AJ72" s="25">
        <f t="shared" si="182"/>
        <v>225637.59999999998</v>
      </c>
      <c r="AK72" s="25">
        <f t="shared" si="182"/>
        <v>308165.12</v>
      </c>
      <c r="AL72" s="25">
        <f t="shared" si="182"/>
        <v>405498.14399999997</v>
      </c>
      <c r="AM72" s="25">
        <f t="shared" si="182"/>
        <v>520597.77279999998</v>
      </c>
      <c r="AN72" s="25">
        <f t="shared" si="182"/>
        <v>657017.32736</v>
      </c>
      <c r="AO72" s="25">
        <f t="shared" si="182"/>
        <v>819020.79283199995</v>
      </c>
      <c r="AP72" s="25">
        <f t="shared" si="182"/>
        <v>1011724.9513983999</v>
      </c>
      <c r="AQ72" s="5"/>
      <c r="AR72" s="163"/>
      <c r="AS72" s="163"/>
      <c r="AT72" s="20" t="s">
        <v>58</v>
      </c>
      <c r="AU72" s="25">
        <f>AU70</f>
        <v>44200</v>
      </c>
      <c r="AV72" s="25">
        <f t="shared" ref="AV72:BD72" si="183">AU72+AV70</f>
        <v>95540</v>
      </c>
      <c r="AW72" s="25">
        <f t="shared" si="183"/>
        <v>155448</v>
      </c>
      <c r="AX72" s="25">
        <f t="shared" si="183"/>
        <v>225637.59999999998</v>
      </c>
      <c r="AY72" s="25">
        <f t="shared" si="183"/>
        <v>308165.12</v>
      </c>
      <c r="AZ72" s="25">
        <f t="shared" si="183"/>
        <v>405498.14399999997</v>
      </c>
      <c r="BA72" s="25">
        <f t="shared" si="183"/>
        <v>520597.77279999998</v>
      </c>
      <c r="BB72" s="25">
        <f t="shared" si="183"/>
        <v>657017.32736</v>
      </c>
      <c r="BC72" s="25">
        <f t="shared" si="183"/>
        <v>819020.79283199995</v>
      </c>
      <c r="BD72" s="25">
        <f t="shared" si="183"/>
        <v>1011724.9513983999</v>
      </c>
      <c r="BE72" s="5"/>
      <c r="BF72" s="163"/>
      <c r="BG72" s="163"/>
      <c r="BH72" s="20" t="s">
        <v>58</v>
      </c>
      <c r="BI72" s="25">
        <f>BI70</f>
        <v>44200</v>
      </c>
      <c r="BJ72" s="25">
        <f t="shared" ref="BJ72:BR72" si="184">BI72+BJ70</f>
        <v>95540</v>
      </c>
      <c r="BK72" s="25">
        <f t="shared" si="184"/>
        <v>155448</v>
      </c>
      <c r="BL72" s="25">
        <f t="shared" si="184"/>
        <v>225637.59999999998</v>
      </c>
      <c r="BM72" s="25">
        <f t="shared" si="184"/>
        <v>308165.12</v>
      </c>
      <c r="BN72" s="25">
        <f t="shared" si="184"/>
        <v>405498.14399999997</v>
      </c>
      <c r="BO72" s="25">
        <f t="shared" si="184"/>
        <v>520597.77279999998</v>
      </c>
      <c r="BP72" s="25">
        <f t="shared" si="184"/>
        <v>657017.32736</v>
      </c>
      <c r="BQ72" s="25">
        <f t="shared" si="184"/>
        <v>819020.79283199995</v>
      </c>
      <c r="BR72" s="25">
        <f t="shared" si="184"/>
        <v>1011724.9513983999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4.4200000000000003E-2</v>
      </c>
      <c r="F73" s="17">
        <f>F65*F$16/$E$4-E73</f>
        <v>6.0179999999999997E-2</v>
      </c>
      <c r="G73" s="17">
        <f>G65*G$16/$E$4-F73-E73</f>
        <v>8.0784000000000022E-2</v>
      </c>
      <c r="H73" s="17">
        <f>H65*H$16/$E$4-G73-F73-E73</f>
        <v>0.10722240000000001</v>
      </c>
      <c r="I73" s="17">
        <f>I65*I$16/$E$4-H73-G73-F73-E73</f>
        <v>0.14100479999999993</v>
      </c>
      <c r="J73" s="17">
        <f>J65*J$16/$E$4-I73-H73-G73-F73-E73</f>
        <v>0.18401126400000012</v>
      </c>
      <c r="K73" s="17">
        <f>K65*K$16/$E$4-J73-I73-H73-G73-F73-E73</f>
        <v>0.23858012159999997</v>
      </c>
      <c r="L73" s="17">
        <f>L65*L$16/$E$4-K73-J73-I73-H73-G73-F73-E73</f>
        <v>0.30761607167999983</v>
      </c>
      <c r="M73" s="17">
        <f>M65*M$16/$E$4-L73-K73-J73-I73-H73-G73-F73-E73</f>
        <v>0.3947231969279999</v>
      </c>
      <c r="N73" s="17">
        <f>N65*N$16/$E$4-M73-L73-K73-J73-I73-H73-G73-F73-E73</f>
        <v>0.50436852940799992</v>
      </c>
      <c r="P73" s="163"/>
      <c r="Q73" s="171" t="s">
        <v>44</v>
      </c>
      <c r="R73" s="16" t="s">
        <v>55</v>
      </c>
      <c r="S73" s="17">
        <f>S65*S$16/$E$4</f>
        <v>4.4200000000000003E-2</v>
      </c>
      <c r="T73" s="17">
        <f>T65*T$16/$E$4-S73</f>
        <v>6.0179999999999997E-2</v>
      </c>
      <c r="U73" s="17">
        <f>U65*U$16/$E$4-T73-S73</f>
        <v>8.0784000000000022E-2</v>
      </c>
      <c r="V73" s="17">
        <f>V65*V$16/$E$4-U73-T73-S73</f>
        <v>0.10722240000000001</v>
      </c>
      <c r="W73" s="17">
        <f>W65*W$16/$E$4-V73-U73-T73-S73</f>
        <v>0.14100479999999993</v>
      </c>
      <c r="X73" s="17">
        <f>X65*X$16/$E$4-W73-V73-U73-T73-S73</f>
        <v>0.18401126400000012</v>
      </c>
      <c r="Y73" s="17">
        <f>Y65*Y$16/$E$4-X73-W73-V73-U73-T73-S73</f>
        <v>0.23858012159999997</v>
      </c>
      <c r="Z73" s="17">
        <f>Z65*Z$16/$E$4-Y73-X73-W73-V73-U73-T73-S73</f>
        <v>0.30761607167999983</v>
      </c>
      <c r="AA73" s="17">
        <f>AA65*AA$16/$E$4-Z73-Y73-X73-W73-V73-U73-T73-S73</f>
        <v>0.3947231969279999</v>
      </c>
      <c r="AB73" s="17">
        <f>AB65*AB$16/$E$4-AA73-Z73-Y73-X73-W73-V73-U73-T73-S73</f>
        <v>0.50436852940799992</v>
      </c>
      <c r="AC73" s="5"/>
      <c r="AD73" s="163"/>
      <c r="AE73" s="171" t="s">
        <v>44</v>
      </c>
      <c r="AF73" s="16" t="s">
        <v>55</v>
      </c>
      <c r="AG73" s="17">
        <f>AG65*AG$16/$E$4</f>
        <v>4.4200000000000003E-2</v>
      </c>
      <c r="AH73" s="17">
        <f>AH65*AH$16/$E$4-AG73</f>
        <v>6.0179999999999997E-2</v>
      </c>
      <c r="AI73" s="17">
        <f>AI65*AI$16/$E$4-AH73-AG73</f>
        <v>8.0784000000000022E-2</v>
      </c>
      <c r="AJ73" s="17">
        <f>AJ65*AJ$16/$E$4-AI73-AH73-AG73</f>
        <v>0.10722240000000001</v>
      </c>
      <c r="AK73" s="17">
        <f>AK65*AK$16/$E$4-AJ73-AI73-AH73-AG73</f>
        <v>0.14100479999999993</v>
      </c>
      <c r="AL73" s="17">
        <f>AL65*AL$16/$E$4-AK73-AJ73-AI73-AH73-AG73</f>
        <v>0.18401126400000012</v>
      </c>
      <c r="AM73" s="17">
        <f>AM65*AM$16/$E$4-AL73-AK73-AJ73-AI73-AH73-AG73</f>
        <v>0.23858012159999997</v>
      </c>
      <c r="AN73" s="17">
        <f>AN65*AN$16/$E$4-AM73-AL73-AK73-AJ73-AI73-AH73-AG73</f>
        <v>0.30761607167999983</v>
      </c>
      <c r="AO73" s="17">
        <f>AO65*AO$16/$E$4-AN73-AM73-AL73-AK73-AJ73-AI73-AH73-AG73</f>
        <v>0.3947231969279999</v>
      </c>
      <c r="AP73" s="17">
        <f>AP65*AP$16/$E$4-AO73-AN73-AM73-AL73-AK73-AJ73-AI73-AH73-AG73</f>
        <v>0.50436852940799992</v>
      </c>
      <c r="AQ73" s="5"/>
      <c r="AR73" s="163"/>
      <c r="AS73" s="171" t="s">
        <v>44</v>
      </c>
      <c r="AT73" s="16" t="s">
        <v>55</v>
      </c>
      <c r="AU73" s="17">
        <f>AU65*AU$16/$E$4</f>
        <v>4.4200000000000003E-2</v>
      </c>
      <c r="AV73" s="17">
        <f>AV65*AV$16/$E$4-AU73</f>
        <v>6.0179999999999997E-2</v>
      </c>
      <c r="AW73" s="17">
        <f>AW65*AW$16/$E$4-AV73-AU73</f>
        <v>8.0784000000000022E-2</v>
      </c>
      <c r="AX73" s="17">
        <f>AX65*AX$16/$E$4-AW73-AV73-AU73</f>
        <v>0.10722240000000001</v>
      </c>
      <c r="AY73" s="17">
        <f>AY65*AY$16/$E$4-AX73-AW73-AV73-AU73</f>
        <v>0.14100479999999993</v>
      </c>
      <c r="AZ73" s="17">
        <f>AZ65*AZ$16/$E$4-AY73-AX73-AW73-AV73-AU73</f>
        <v>0.18401126400000012</v>
      </c>
      <c r="BA73" s="17">
        <f>BA65*BA$16/$E$4-AZ73-AY73-AX73-AW73-AV73-AU73</f>
        <v>0.23858012159999997</v>
      </c>
      <c r="BB73" s="17">
        <f>BB65*BB$16/$E$4-BA73-AZ73-AY73-AX73-AW73-AV73-AU73</f>
        <v>0.30761607167999983</v>
      </c>
      <c r="BC73" s="17">
        <f>BC65*BC$16/$E$4-BB73-BA73-AZ73-AY73-AX73-AW73-AV73-AU73</f>
        <v>0.3947231969279999</v>
      </c>
      <c r="BD73" s="17">
        <f>BD65*BD$16/$E$4-BC73-BB73-BA73-AZ73-AY73-AX73-AW73-AV73-AU73</f>
        <v>0.50436852940799992</v>
      </c>
      <c r="BE73" s="5"/>
      <c r="BF73" s="163"/>
      <c r="BG73" s="171" t="s">
        <v>44</v>
      </c>
      <c r="BH73" s="16" t="s">
        <v>55</v>
      </c>
      <c r="BI73" s="17">
        <f>BI65*BI$16/$E$4</f>
        <v>4.4200000000000003E-2</v>
      </c>
      <c r="BJ73" s="17">
        <f>BJ65*BJ$16/$E$4-BI73</f>
        <v>6.0179999999999997E-2</v>
      </c>
      <c r="BK73" s="17">
        <f>BK65*BK$16/$E$4-BJ73-BI73</f>
        <v>8.0784000000000022E-2</v>
      </c>
      <c r="BL73" s="17">
        <f>BL65*BL$16/$E$4-BK73-BJ73-BI73</f>
        <v>0.10722240000000001</v>
      </c>
      <c r="BM73" s="17">
        <f>BM65*BM$16/$E$4-BL73-BK73-BJ73-BI73</f>
        <v>0.14100479999999993</v>
      </c>
      <c r="BN73" s="17">
        <f>BN65*BN$16/$E$4-BM73-BL73-BK73-BJ73-BI73</f>
        <v>0.18401126400000012</v>
      </c>
      <c r="BO73" s="17">
        <f>BO65*BO$16/$E$4-BN73-BM73-BL73-BK73-BJ73-BI73</f>
        <v>0.23858012159999997</v>
      </c>
      <c r="BP73" s="17">
        <f>BP65*BP$16/$E$4-BO73-BN73-BM73-BL73-BK73-BJ73-BI73</f>
        <v>0.30761607167999983</v>
      </c>
      <c r="BQ73" s="17">
        <f>BQ65*BQ$16/$E$4-BP73-BO73-BN73-BM73-BL73-BK73-BJ73-BI73</f>
        <v>0.3947231969279999</v>
      </c>
      <c r="BR73" s="17">
        <f>BR65*BR$16/$E$4-BQ73-BP73-BO73-BN73-BM73-BL73-BK73-BJ73-BI73</f>
        <v>0.50436852940799992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8.667823999999999E-2</v>
      </c>
      <c r="J74" s="18"/>
      <c r="K74" s="18"/>
      <c r="L74" s="18"/>
      <c r="M74" s="18"/>
      <c r="N74" s="18">
        <f>SUM(E73:N73)/10</f>
        <v>0.20626903836159999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8.667823999999999E-2</v>
      </c>
      <c r="X74" s="18"/>
      <c r="Y74" s="18"/>
      <c r="Z74" s="18"/>
      <c r="AA74" s="18"/>
      <c r="AB74" s="18">
        <f>SUM(S73:AB73)/10</f>
        <v>0.20626903836159999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8.667823999999999E-2</v>
      </c>
      <c r="AL74" s="18"/>
      <c r="AM74" s="18"/>
      <c r="AN74" s="18"/>
      <c r="AO74" s="18"/>
      <c r="AP74" s="18">
        <f>SUM(AG73:AP73)/10</f>
        <v>0.20626903836159999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8.667823999999999E-2</v>
      </c>
      <c r="AZ74" s="18"/>
      <c r="BA74" s="18"/>
      <c r="BB74" s="18"/>
      <c r="BC74" s="18"/>
      <c r="BD74" s="18">
        <f>SUM(AU73:BD73)/10</f>
        <v>0.20626903836159999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8.667823999999999E-2</v>
      </c>
      <c r="BN74" s="18"/>
      <c r="BO74" s="18"/>
      <c r="BP74" s="18"/>
      <c r="BQ74" s="18"/>
      <c r="BR74" s="18">
        <f>SUM(BI73:BR73)/10</f>
        <v>0.20626903836159999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44200</v>
      </c>
      <c r="F75" s="24">
        <f>F77-E77</f>
        <v>60180.000000000015</v>
      </c>
      <c r="G75" s="24">
        <f>G77-F77</f>
        <v>80783.999999999985</v>
      </c>
      <c r="H75" s="24">
        <f t="shared" ref="H75:N75" si="185">H77-G77</f>
        <v>107222.40000000002</v>
      </c>
      <c r="I75" s="24">
        <f t="shared" si="185"/>
        <v>141004.79999999999</v>
      </c>
      <c r="J75" s="24">
        <f t="shared" si="185"/>
        <v>184011.26400000014</v>
      </c>
      <c r="K75" s="24">
        <f t="shared" si="185"/>
        <v>238580.12159999984</v>
      </c>
      <c r="L75" s="24">
        <f t="shared" si="185"/>
        <v>307616.07167999994</v>
      </c>
      <c r="M75" s="24">
        <f t="shared" si="185"/>
        <v>394723.19692800008</v>
      </c>
      <c r="N75" s="24">
        <f t="shared" si="185"/>
        <v>504368.52940799994</v>
      </c>
      <c r="P75" s="163"/>
      <c r="Q75" s="163"/>
      <c r="R75" s="20" t="s">
        <v>57</v>
      </c>
      <c r="S75" s="24">
        <f>S77</f>
        <v>44200</v>
      </c>
      <c r="T75" s="24">
        <f>T77-S77</f>
        <v>60180.000000000015</v>
      </c>
      <c r="U75" s="24">
        <f>U77-T77</f>
        <v>80783.999999999985</v>
      </c>
      <c r="V75" s="24">
        <f t="shared" ref="V75:AB75" si="186">V77-U77</f>
        <v>107222.40000000002</v>
      </c>
      <c r="W75" s="24">
        <f t="shared" si="186"/>
        <v>141004.79999999999</v>
      </c>
      <c r="X75" s="24">
        <f t="shared" si="186"/>
        <v>184011.26400000014</v>
      </c>
      <c r="Y75" s="24">
        <f t="shared" si="186"/>
        <v>238580.12159999984</v>
      </c>
      <c r="Z75" s="24">
        <f t="shared" si="186"/>
        <v>307616.07167999994</v>
      </c>
      <c r="AA75" s="24">
        <f t="shared" si="186"/>
        <v>394723.19692800008</v>
      </c>
      <c r="AB75" s="24">
        <f t="shared" si="186"/>
        <v>504368.52940799994</v>
      </c>
      <c r="AC75" s="5"/>
      <c r="AD75" s="163"/>
      <c r="AE75" s="163"/>
      <c r="AF75" s="20" t="s">
        <v>57</v>
      </c>
      <c r="AG75" s="24">
        <f>AG77</f>
        <v>44200</v>
      </c>
      <c r="AH75" s="24">
        <f>AH77-AG77</f>
        <v>60180.000000000015</v>
      </c>
      <c r="AI75" s="24">
        <f>AI77-AH77</f>
        <v>80783.999999999985</v>
      </c>
      <c r="AJ75" s="24">
        <f t="shared" ref="AJ75:AP75" si="187">AJ77-AI77</f>
        <v>107222.40000000002</v>
      </c>
      <c r="AK75" s="24">
        <f t="shared" si="187"/>
        <v>141004.79999999999</v>
      </c>
      <c r="AL75" s="24">
        <f t="shared" si="187"/>
        <v>184011.26400000014</v>
      </c>
      <c r="AM75" s="24">
        <f t="shared" si="187"/>
        <v>238580.12159999984</v>
      </c>
      <c r="AN75" s="24">
        <f t="shared" si="187"/>
        <v>307616.07167999994</v>
      </c>
      <c r="AO75" s="24">
        <f t="shared" si="187"/>
        <v>394723.19692800008</v>
      </c>
      <c r="AP75" s="24">
        <f t="shared" si="187"/>
        <v>504368.52940799994</v>
      </c>
      <c r="AQ75" s="5"/>
      <c r="AR75" s="163"/>
      <c r="AS75" s="163"/>
      <c r="AT75" s="20" t="s">
        <v>57</v>
      </c>
      <c r="AU75" s="24">
        <f>AU77</f>
        <v>44200</v>
      </c>
      <c r="AV75" s="24">
        <f>AV77-AU77</f>
        <v>60180.000000000015</v>
      </c>
      <c r="AW75" s="24">
        <f>AW77-AV77</f>
        <v>80783.999999999985</v>
      </c>
      <c r="AX75" s="24">
        <f t="shared" ref="AX75:BD75" si="188">AX77-AW77</f>
        <v>107222.40000000002</v>
      </c>
      <c r="AY75" s="24">
        <f t="shared" si="188"/>
        <v>141004.79999999999</v>
      </c>
      <c r="AZ75" s="24">
        <f t="shared" si="188"/>
        <v>184011.26400000014</v>
      </c>
      <c r="BA75" s="24">
        <f t="shared" si="188"/>
        <v>238580.12159999984</v>
      </c>
      <c r="BB75" s="24">
        <f t="shared" si="188"/>
        <v>307616.07167999994</v>
      </c>
      <c r="BC75" s="24">
        <f t="shared" si="188"/>
        <v>394723.19692800008</v>
      </c>
      <c r="BD75" s="24">
        <f t="shared" si="188"/>
        <v>504368.52940799994</v>
      </c>
      <c r="BE75" s="5"/>
      <c r="BF75" s="163"/>
      <c r="BG75" s="163"/>
      <c r="BH75" s="20" t="s">
        <v>57</v>
      </c>
      <c r="BI75" s="24">
        <f>BI77</f>
        <v>44200</v>
      </c>
      <c r="BJ75" s="24">
        <f>BJ77-BI77</f>
        <v>60180.000000000015</v>
      </c>
      <c r="BK75" s="24">
        <f>BK77-BJ77</f>
        <v>80783.999999999985</v>
      </c>
      <c r="BL75" s="24">
        <f t="shared" ref="BL75:BR75" si="189">BL77-BK77</f>
        <v>107222.40000000002</v>
      </c>
      <c r="BM75" s="24">
        <f t="shared" si="189"/>
        <v>141004.79999999999</v>
      </c>
      <c r="BN75" s="24">
        <f t="shared" si="189"/>
        <v>184011.26400000014</v>
      </c>
      <c r="BO75" s="24">
        <f t="shared" si="189"/>
        <v>238580.12159999984</v>
      </c>
      <c r="BP75" s="24">
        <f t="shared" si="189"/>
        <v>307616.07167999994</v>
      </c>
      <c r="BQ75" s="24">
        <f t="shared" si="189"/>
        <v>394723.19692800008</v>
      </c>
      <c r="BR75" s="24">
        <f t="shared" si="189"/>
        <v>504368.52940799994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86678.24</v>
      </c>
      <c r="J76" s="24"/>
      <c r="K76" s="24"/>
      <c r="L76" s="24"/>
      <c r="M76" s="24"/>
      <c r="N76" s="24">
        <f>SUM(E75:N75)/10</f>
        <v>206269.03836159999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86678.24</v>
      </c>
      <c r="X76" s="24"/>
      <c r="Y76" s="24"/>
      <c r="Z76" s="24"/>
      <c r="AA76" s="24"/>
      <c r="AB76" s="24">
        <f>SUM(S75:AB75)/10</f>
        <v>206269.03836159999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86678.24</v>
      </c>
      <c r="AL76" s="24"/>
      <c r="AM76" s="24"/>
      <c r="AN76" s="24"/>
      <c r="AO76" s="24"/>
      <c r="AP76" s="24">
        <f>SUM(AG75:AP75)/10</f>
        <v>206269.03836159999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86678.24</v>
      </c>
      <c r="AZ76" s="24"/>
      <c r="BA76" s="24"/>
      <c r="BB76" s="24"/>
      <c r="BC76" s="24"/>
      <c r="BD76" s="24">
        <f>SUM(AU75:BD75)/10</f>
        <v>206269.03836159999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86678.24</v>
      </c>
      <c r="BN76" s="24"/>
      <c r="BO76" s="24"/>
      <c r="BP76" s="24"/>
      <c r="BQ76" s="24"/>
      <c r="BR76" s="24">
        <f>SUM(BI75:BR75)/10</f>
        <v>206269.03836159999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190">E67*E$16</f>
        <v>44200</v>
      </c>
      <c r="F77" s="25">
        <f t="shared" si="190"/>
        <v>104380.00000000001</v>
      </c>
      <c r="G77" s="25">
        <f t="shared" si="190"/>
        <v>185164</v>
      </c>
      <c r="H77" s="25">
        <f t="shared" si="190"/>
        <v>292386.40000000002</v>
      </c>
      <c r="I77" s="25">
        <f t="shared" si="190"/>
        <v>433391.2</v>
      </c>
      <c r="J77" s="25">
        <f t="shared" si="190"/>
        <v>617402.46400000015</v>
      </c>
      <c r="K77" s="25">
        <f t="shared" si="190"/>
        <v>855982.58559999999</v>
      </c>
      <c r="L77" s="25">
        <f t="shared" si="190"/>
        <v>1163598.6572799999</v>
      </c>
      <c r="M77" s="25">
        <f t="shared" si="190"/>
        <v>1558321.854208</v>
      </c>
      <c r="N77" s="25">
        <f t="shared" si="190"/>
        <v>2062690.3836159999</v>
      </c>
      <c r="P77" s="163"/>
      <c r="Q77" s="163"/>
      <c r="R77" s="20" t="s">
        <v>58</v>
      </c>
      <c r="S77" s="25">
        <f t="shared" ref="S77:AB77" si="191">S67*S$16</f>
        <v>44200</v>
      </c>
      <c r="T77" s="25">
        <f t="shared" si="191"/>
        <v>104380.00000000001</v>
      </c>
      <c r="U77" s="25">
        <f t="shared" si="191"/>
        <v>185164</v>
      </c>
      <c r="V77" s="25">
        <f t="shared" si="191"/>
        <v>292386.40000000002</v>
      </c>
      <c r="W77" s="25">
        <f t="shared" si="191"/>
        <v>433391.2</v>
      </c>
      <c r="X77" s="25">
        <f t="shared" si="191"/>
        <v>617402.46400000015</v>
      </c>
      <c r="Y77" s="25">
        <f t="shared" si="191"/>
        <v>855982.58559999999</v>
      </c>
      <c r="Z77" s="25">
        <f t="shared" si="191"/>
        <v>1163598.6572799999</v>
      </c>
      <c r="AA77" s="25">
        <f t="shared" si="191"/>
        <v>1558321.854208</v>
      </c>
      <c r="AB77" s="25">
        <f t="shared" si="191"/>
        <v>2062690.3836159999</v>
      </c>
      <c r="AC77" s="5"/>
      <c r="AD77" s="163"/>
      <c r="AE77" s="163"/>
      <c r="AF77" s="20" t="s">
        <v>58</v>
      </c>
      <c r="AG77" s="25">
        <f t="shared" ref="AG77:AP77" si="192">AG67*AG$16</f>
        <v>44200</v>
      </c>
      <c r="AH77" s="25">
        <f t="shared" si="192"/>
        <v>104380.00000000001</v>
      </c>
      <c r="AI77" s="25">
        <f t="shared" si="192"/>
        <v>185164</v>
      </c>
      <c r="AJ77" s="25">
        <f t="shared" si="192"/>
        <v>292386.40000000002</v>
      </c>
      <c r="AK77" s="25">
        <f t="shared" si="192"/>
        <v>433391.2</v>
      </c>
      <c r="AL77" s="25">
        <f t="shared" si="192"/>
        <v>617402.46400000015</v>
      </c>
      <c r="AM77" s="25">
        <f t="shared" si="192"/>
        <v>855982.58559999999</v>
      </c>
      <c r="AN77" s="25">
        <f t="shared" si="192"/>
        <v>1163598.6572799999</v>
      </c>
      <c r="AO77" s="25">
        <f t="shared" si="192"/>
        <v>1558321.854208</v>
      </c>
      <c r="AP77" s="25">
        <f t="shared" si="192"/>
        <v>2062690.3836159999</v>
      </c>
      <c r="AQ77" s="5"/>
      <c r="AR77" s="163"/>
      <c r="AS77" s="163"/>
      <c r="AT77" s="20" t="s">
        <v>58</v>
      </c>
      <c r="AU77" s="25">
        <f t="shared" ref="AU77:BD77" si="193">AU67*AU$16</f>
        <v>44200</v>
      </c>
      <c r="AV77" s="25">
        <f t="shared" si="193"/>
        <v>104380.00000000001</v>
      </c>
      <c r="AW77" s="25">
        <f t="shared" si="193"/>
        <v>185164</v>
      </c>
      <c r="AX77" s="25">
        <f t="shared" si="193"/>
        <v>292386.40000000002</v>
      </c>
      <c r="AY77" s="25">
        <f t="shared" si="193"/>
        <v>433391.2</v>
      </c>
      <c r="AZ77" s="25">
        <f t="shared" si="193"/>
        <v>617402.46400000015</v>
      </c>
      <c r="BA77" s="25">
        <f t="shared" si="193"/>
        <v>855982.58559999999</v>
      </c>
      <c r="BB77" s="25">
        <f t="shared" si="193"/>
        <v>1163598.6572799999</v>
      </c>
      <c r="BC77" s="25">
        <f t="shared" si="193"/>
        <v>1558321.854208</v>
      </c>
      <c r="BD77" s="25">
        <f t="shared" si="193"/>
        <v>2062690.3836159999</v>
      </c>
      <c r="BE77" s="5"/>
      <c r="BF77" s="163"/>
      <c r="BG77" s="163"/>
      <c r="BH77" s="20" t="s">
        <v>58</v>
      </c>
      <c r="BI77" s="25">
        <f t="shared" ref="BI77:BR77" si="194">BI67*BI$16</f>
        <v>44200</v>
      </c>
      <c r="BJ77" s="25">
        <f t="shared" si="194"/>
        <v>104380.00000000001</v>
      </c>
      <c r="BK77" s="25">
        <f t="shared" si="194"/>
        <v>185164</v>
      </c>
      <c r="BL77" s="25">
        <f t="shared" si="194"/>
        <v>292386.40000000002</v>
      </c>
      <c r="BM77" s="25">
        <f t="shared" si="194"/>
        <v>433391.2</v>
      </c>
      <c r="BN77" s="25">
        <f t="shared" si="194"/>
        <v>617402.46400000015</v>
      </c>
      <c r="BO77" s="25">
        <f t="shared" si="194"/>
        <v>855982.58559999999</v>
      </c>
      <c r="BP77" s="25">
        <f t="shared" si="194"/>
        <v>1163598.6572799999</v>
      </c>
      <c r="BQ77" s="25">
        <f t="shared" si="194"/>
        <v>1558321.854208</v>
      </c>
      <c r="BR77" s="25">
        <f t="shared" si="194"/>
        <v>2062690.3836159999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195">E50+E63-E124</f>
        <v>0.2305833333333332</v>
      </c>
      <c r="F78" s="17">
        <f t="shared" si="195"/>
        <v>0.19711111111111126</v>
      </c>
      <c r="G78" s="17">
        <f t="shared" si="195"/>
        <v>0.16921759259259248</v>
      </c>
      <c r="H78" s="17">
        <f t="shared" si="195"/>
        <v>0.14597299382716056</v>
      </c>
      <c r="I78" s="17">
        <f t="shared" si="195"/>
        <v>0.12660249485596703</v>
      </c>
      <c r="J78" s="17">
        <f t="shared" si="195"/>
        <v>0.11046041237997278</v>
      </c>
      <c r="K78" s="17">
        <f t="shared" si="195"/>
        <v>9.700867698331038E-2</v>
      </c>
      <c r="L78" s="17">
        <f t="shared" si="195"/>
        <v>8.5798897486091985E-2</v>
      </c>
      <c r="M78" s="17">
        <f t="shared" si="195"/>
        <v>7.6457414571743154E-2</v>
      </c>
      <c r="N78" s="17">
        <f t="shared" si="195"/>
        <v>6.8672845476452957E-2</v>
      </c>
      <c r="P78" s="163" t="s">
        <v>18</v>
      </c>
      <c r="Q78" s="165" t="s">
        <v>41</v>
      </c>
      <c r="R78" s="16" t="s">
        <v>55</v>
      </c>
      <c r="S78" s="17">
        <f t="shared" ref="S78:AB78" si="196">S50+S63-S124</f>
        <v>0.25141666666666657</v>
      </c>
      <c r="T78" s="17">
        <f t="shared" si="196"/>
        <v>0.21447222222222231</v>
      </c>
      <c r="U78" s="17">
        <f t="shared" si="196"/>
        <v>0.18368518518518503</v>
      </c>
      <c r="V78" s="17">
        <f t="shared" si="196"/>
        <v>0.15802932098765438</v>
      </c>
      <c r="W78" s="17">
        <f t="shared" si="196"/>
        <v>0.13664943415637854</v>
      </c>
      <c r="X78" s="17">
        <f t="shared" si="196"/>
        <v>0.11883286179698238</v>
      </c>
      <c r="Y78" s="17">
        <f t="shared" si="196"/>
        <v>0.10398571816415171</v>
      </c>
      <c r="Z78" s="17">
        <f t="shared" si="196"/>
        <v>9.1613098470126414E-2</v>
      </c>
      <c r="AA78" s="17">
        <f t="shared" si="196"/>
        <v>8.1302582058438516E-2</v>
      </c>
      <c r="AB78" s="17">
        <f t="shared" si="196"/>
        <v>7.2710485048699106E-2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197">AG50+AG63-AG124</f>
        <v>0.27224999999999988</v>
      </c>
      <c r="AH78" s="17">
        <f t="shared" si="197"/>
        <v>0.23183333333333347</v>
      </c>
      <c r="AI78" s="17">
        <f t="shared" si="197"/>
        <v>0.19815277777777759</v>
      </c>
      <c r="AJ78" s="17">
        <f t="shared" si="197"/>
        <v>0.17008564814814819</v>
      </c>
      <c r="AK78" s="17">
        <f t="shared" si="197"/>
        <v>0.14669637345679004</v>
      </c>
      <c r="AL78" s="17">
        <f t="shared" si="197"/>
        <v>0.12720531121399198</v>
      </c>
      <c r="AM78" s="17">
        <f t="shared" si="197"/>
        <v>0.11096275934499304</v>
      </c>
      <c r="AN78" s="17">
        <f t="shared" si="197"/>
        <v>9.7427299454160871E-2</v>
      </c>
      <c r="AO78" s="17">
        <f t="shared" si="197"/>
        <v>8.6147749545133906E-2</v>
      </c>
      <c r="AP78" s="17">
        <f t="shared" si="197"/>
        <v>7.6748124620945241E-2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198">AU50+AU63-AU124</f>
        <v>0.29308333333333325</v>
      </c>
      <c r="AV78" s="17">
        <f t="shared" si="198"/>
        <v>0.24919444444444452</v>
      </c>
      <c r="AW78" s="17">
        <f t="shared" si="198"/>
        <v>0.21262037037037027</v>
      </c>
      <c r="AX78" s="17">
        <f t="shared" si="198"/>
        <v>0.18214197530864207</v>
      </c>
      <c r="AY78" s="17">
        <f t="shared" si="198"/>
        <v>0.1567433127572016</v>
      </c>
      <c r="AZ78" s="17">
        <f t="shared" si="198"/>
        <v>0.13557776063100158</v>
      </c>
      <c r="BA78" s="17">
        <f t="shared" si="198"/>
        <v>0.11793980052583437</v>
      </c>
      <c r="BB78" s="17">
        <f t="shared" si="198"/>
        <v>0.1032415004381953</v>
      </c>
      <c r="BC78" s="17">
        <f t="shared" si="198"/>
        <v>9.0992917031829268E-2</v>
      </c>
      <c r="BD78" s="17">
        <f t="shared" si="198"/>
        <v>8.0785764193191376E-2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199">BI50+BI63-BI124</f>
        <v>0.31391666666666657</v>
      </c>
      <c r="BJ78" s="17">
        <f t="shared" si="199"/>
        <v>0.26655555555555566</v>
      </c>
      <c r="BK78" s="17">
        <f t="shared" si="199"/>
        <v>0.22708796296296282</v>
      </c>
      <c r="BL78" s="17">
        <f t="shared" si="199"/>
        <v>0.19419830246913583</v>
      </c>
      <c r="BM78" s="17">
        <f t="shared" si="199"/>
        <v>0.16679025205761311</v>
      </c>
      <c r="BN78" s="17">
        <f t="shared" si="199"/>
        <v>0.1439502100480112</v>
      </c>
      <c r="BO78" s="17">
        <f t="shared" si="199"/>
        <v>0.12491684170667573</v>
      </c>
      <c r="BP78" s="17">
        <f t="shared" si="199"/>
        <v>0.10905570142222976</v>
      </c>
      <c r="BQ78" s="17">
        <f t="shared" si="199"/>
        <v>9.583808451852463E-2</v>
      </c>
      <c r="BR78" s="17">
        <f t="shared" si="199"/>
        <v>8.4823403765437524E-2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0.17389750514403293</v>
      </c>
      <c r="J79" s="17"/>
      <c r="K79" s="17"/>
      <c r="L79" s="17"/>
      <c r="M79" s="17"/>
      <c r="N79" s="18">
        <f>SUM(E78:N78)/10</f>
        <v>0.13078857726177356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0.18885056584362137</v>
      </c>
      <c r="X79" s="17"/>
      <c r="Y79" s="17"/>
      <c r="Z79" s="17"/>
      <c r="AA79" s="17"/>
      <c r="AB79" s="18">
        <f>SUM(S78:AB78)/10</f>
        <v>0.14126975747565049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0.20380362654320985</v>
      </c>
      <c r="AL79" s="17"/>
      <c r="AM79" s="17"/>
      <c r="AN79" s="17"/>
      <c r="AO79" s="17"/>
      <c r="AP79" s="18">
        <f>SUM(AG78:AP78)/10</f>
        <v>0.15175093768952744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0.21875668724279834</v>
      </c>
      <c r="AZ79" s="17"/>
      <c r="BA79" s="17"/>
      <c r="BB79" s="17"/>
      <c r="BC79" s="17"/>
      <c r="BD79" s="18">
        <f>SUM(AU78:BD78)/10</f>
        <v>0.16223211790340436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0.23370974794238686</v>
      </c>
      <c r="BN79" s="17"/>
      <c r="BO79" s="17"/>
      <c r="BP79" s="17"/>
      <c r="BQ79" s="17"/>
      <c r="BR79" s="18">
        <f>SUM(BI78:BR78)/10</f>
        <v>0.17271329811728134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200">E52+E65-E126</f>
        <v>0.2305833333333332</v>
      </c>
      <c r="F80" s="17">
        <f t="shared" si="200"/>
        <v>0.42769444444444465</v>
      </c>
      <c r="G80" s="17">
        <f t="shared" si="200"/>
        <v>0.59691203703703677</v>
      </c>
      <c r="H80" s="17">
        <f t="shared" si="200"/>
        <v>0.74288503086419788</v>
      </c>
      <c r="I80" s="17">
        <f t="shared" si="200"/>
        <v>0.86948752572016419</v>
      </c>
      <c r="J80" s="17">
        <f t="shared" si="200"/>
        <v>0.97994793810013858</v>
      </c>
      <c r="K80" s="17">
        <f t="shared" si="200"/>
        <v>1.0769566150834471</v>
      </c>
      <c r="L80" s="17">
        <f t="shared" si="200"/>
        <v>1.1627555125695386</v>
      </c>
      <c r="M80" s="17">
        <f t="shared" si="200"/>
        <v>1.2392129271412795</v>
      </c>
      <c r="N80" s="17">
        <f t="shared" si="200"/>
        <v>1.3078857726177382</v>
      </c>
      <c r="P80" s="163"/>
      <c r="Q80" s="165"/>
      <c r="R80" s="16" t="s">
        <v>53</v>
      </c>
      <c r="S80" s="17">
        <f t="shared" ref="S80:AB80" si="201">S52+S65-S126</f>
        <v>0.25141666666666657</v>
      </c>
      <c r="T80" s="17">
        <f t="shared" si="201"/>
        <v>0.46588888888888919</v>
      </c>
      <c r="U80" s="17">
        <f t="shared" si="201"/>
        <v>0.64957407407407364</v>
      </c>
      <c r="V80" s="17">
        <f t="shared" si="201"/>
        <v>0.80760339506172873</v>
      </c>
      <c r="W80" s="17">
        <f t="shared" si="201"/>
        <v>0.94425282921810672</v>
      </c>
      <c r="X80" s="17">
        <f t="shared" si="201"/>
        <v>1.0630856910150903</v>
      </c>
      <c r="Y80" s="17">
        <f t="shared" si="201"/>
        <v>1.1670714091792405</v>
      </c>
      <c r="Z80" s="17">
        <f t="shared" si="201"/>
        <v>1.2586845076493667</v>
      </c>
      <c r="AA80" s="17">
        <f t="shared" si="201"/>
        <v>1.3399870897078032</v>
      </c>
      <c r="AB80" s="17">
        <f t="shared" si="201"/>
        <v>1.4126975747565076</v>
      </c>
      <c r="AC80" s="5"/>
      <c r="AD80" s="163"/>
      <c r="AE80" s="165"/>
      <c r="AF80" s="16" t="s">
        <v>53</v>
      </c>
      <c r="AG80" s="17">
        <f t="shared" ref="AG80:AP80" si="202">AG52+AG65-AG126</f>
        <v>0.27224999999999994</v>
      </c>
      <c r="AH80" s="17">
        <f t="shared" si="202"/>
        <v>0.50408333333333366</v>
      </c>
      <c r="AI80" s="17">
        <f t="shared" si="202"/>
        <v>0.70223611111111084</v>
      </c>
      <c r="AJ80" s="17">
        <f t="shared" si="202"/>
        <v>0.87232175925925937</v>
      </c>
      <c r="AK80" s="17">
        <f t="shared" si="202"/>
        <v>1.019018132716049</v>
      </c>
      <c r="AL80" s="17">
        <f t="shared" si="202"/>
        <v>1.1462234439300425</v>
      </c>
      <c r="AM80" s="17">
        <f t="shared" si="202"/>
        <v>1.2571862032750338</v>
      </c>
      <c r="AN80" s="17">
        <f t="shared" si="202"/>
        <v>1.3546135027291943</v>
      </c>
      <c r="AO80" s="17">
        <f t="shared" si="202"/>
        <v>1.4407612522743269</v>
      </c>
      <c r="AP80" s="17">
        <f t="shared" si="202"/>
        <v>1.5175093768952765</v>
      </c>
      <c r="AQ80" s="5"/>
      <c r="AR80" s="163"/>
      <c r="AS80" s="165"/>
      <c r="AT80" s="16" t="s">
        <v>53</v>
      </c>
      <c r="AU80" s="17">
        <f t="shared" ref="AU80:BD80" si="203">AU52+AU65-AU126</f>
        <v>0.29308333333333325</v>
      </c>
      <c r="AV80" s="17">
        <f t="shared" si="203"/>
        <v>0.54227777777777786</v>
      </c>
      <c r="AW80" s="17">
        <f t="shared" si="203"/>
        <v>0.75489814814814782</v>
      </c>
      <c r="AX80" s="17">
        <f t="shared" si="203"/>
        <v>0.93704012345679044</v>
      </c>
      <c r="AY80" s="17">
        <f t="shared" si="203"/>
        <v>1.0937834362139918</v>
      </c>
      <c r="AZ80" s="17">
        <f t="shared" si="203"/>
        <v>1.229361196844994</v>
      </c>
      <c r="BA80" s="17">
        <f t="shared" si="203"/>
        <v>1.347300997370827</v>
      </c>
      <c r="BB80" s="17">
        <f t="shared" si="203"/>
        <v>1.450542497809022</v>
      </c>
      <c r="BC80" s="17">
        <f t="shared" si="203"/>
        <v>1.5415354148408502</v>
      </c>
      <c r="BD80" s="17">
        <f t="shared" si="203"/>
        <v>1.6223211790340455</v>
      </c>
      <c r="BE80" s="5"/>
      <c r="BF80" s="163"/>
      <c r="BG80" s="165"/>
      <c r="BH80" s="16" t="s">
        <v>53</v>
      </c>
      <c r="BI80" s="17">
        <f t="shared" ref="BI80:BR80" si="204">BI52+BI65-BI126</f>
        <v>0.31391666666666657</v>
      </c>
      <c r="BJ80" s="17">
        <f t="shared" si="204"/>
        <v>0.5804722222222225</v>
      </c>
      <c r="BK80" s="17">
        <f t="shared" si="204"/>
        <v>0.8075601851851848</v>
      </c>
      <c r="BL80" s="17">
        <f t="shared" si="204"/>
        <v>1.0017584876543211</v>
      </c>
      <c r="BM80" s="17">
        <f t="shared" si="204"/>
        <v>1.1685487397119338</v>
      </c>
      <c r="BN80" s="17">
        <f t="shared" si="204"/>
        <v>1.3124989497599464</v>
      </c>
      <c r="BO80" s="17">
        <f t="shared" si="204"/>
        <v>1.4374157914666208</v>
      </c>
      <c r="BP80" s="17">
        <f t="shared" si="204"/>
        <v>1.5464714928888501</v>
      </c>
      <c r="BQ80" s="17">
        <f t="shared" si="204"/>
        <v>1.6423095774073735</v>
      </c>
      <c r="BR80" s="17">
        <f t="shared" si="204"/>
        <v>1.7271329811728149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2.3058333333333318</v>
      </c>
      <c r="F81" s="21">
        <f t="shared" ref="F81:N81" si="205">10*F78</f>
        <v>1.9711111111111126</v>
      </c>
      <c r="G81" s="21">
        <f t="shared" si="205"/>
        <v>1.6921759259259248</v>
      </c>
      <c r="H81" s="21">
        <f t="shared" si="205"/>
        <v>1.4597299382716056</v>
      </c>
      <c r="I81" s="21">
        <f t="shared" si="205"/>
        <v>1.2660249485596702</v>
      </c>
      <c r="J81" s="21">
        <f t="shared" si="205"/>
        <v>1.1046041237997279</v>
      </c>
      <c r="K81" s="21">
        <f t="shared" si="205"/>
        <v>0.97008676983310382</v>
      </c>
      <c r="L81" s="21">
        <f t="shared" si="205"/>
        <v>0.85798897486091985</v>
      </c>
      <c r="M81" s="21">
        <f t="shared" si="205"/>
        <v>0.76457414571743154</v>
      </c>
      <c r="N81" s="21">
        <f t="shared" si="205"/>
        <v>0.68672845476452959</v>
      </c>
      <c r="P81" s="163"/>
      <c r="Q81" s="163"/>
      <c r="R81" s="20" t="s">
        <v>57</v>
      </c>
      <c r="S81" s="21">
        <f>10*S78</f>
        <v>2.5141666666666658</v>
      </c>
      <c r="T81" s="21">
        <f t="shared" ref="T81:AB81" si="206">10*T78</f>
        <v>2.1447222222222231</v>
      </c>
      <c r="U81" s="21">
        <f t="shared" si="206"/>
        <v>1.8368518518518504</v>
      </c>
      <c r="V81" s="21">
        <f t="shared" si="206"/>
        <v>1.5802932098765439</v>
      </c>
      <c r="W81" s="21">
        <f t="shared" si="206"/>
        <v>1.3664943415637854</v>
      </c>
      <c r="X81" s="21">
        <f t="shared" si="206"/>
        <v>1.1883286179698238</v>
      </c>
      <c r="Y81" s="21">
        <f t="shared" si="206"/>
        <v>1.0398571816415172</v>
      </c>
      <c r="Z81" s="21">
        <f t="shared" si="206"/>
        <v>0.91613098470126419</v>
      </c>
      <c r="AA81" s="21">
        <f t="shared" si="206"/>
        <v>0.81302582058438522</v>
      </c>
      <c r="AB81" s="21">
        <f t="shared" si="206"/>
        <v>0.72710485048699103</v>
      </c>
      <c r="AC81" s="5"/>
      <c r="AD81" s="163"/>
      <c r="AE81" s="163"/>
      <c r="AF81" s="20" t="s">
        <v>57</v>
      </c>
      <c r="AG81" s="21">
        <f>10*AG78</f>
        <v>2.7224999999999988</v>
      </c>
      <c r="AH81" s="21">
        <f t="shared" ref="AH81:AP81" si="207">10*AH78</f>
        <v>2.3183333333333347</v>
      </c>
      <c r="AI81" s="21">
        <f t="shared" si="207"/>
        <v>1.981527777777776</v>
      </c>
      <c r="AJ81" s="21">
        <f t="shared" si="207"/>
        <v>1.7008564814814819</v>
      </c>
      <c r="AK81" s="21">
        <f t="shared" si="207"/>
        <v>1.4669637345679005</v>
      </c>
      <c r="AL81" s="21">
        <f t="shared" si="207"/>
        <v>1.2720531121399197</v>
      </c>
      <c r="AM81" s="21">
        <f t="shared" si="207"/>
        <v>1.1096275934499304</v>
      </c>
      <c r="AN81" s="21">
        <f t="shared" si="207"/>
        <v>0.97427299454160865</v>
      </c>
      <c r="AO81" s="21">
        <f t="shared" si="207"/>
        <v>0.86147749545133911</v>
      </c>
      <c r="AP81" s="21">
        <f t="shared" si="207"/>
        <v>0.76748124620945246</v>
      </c>
      <c r="AQ81" s="5"/>
      <c r="AR81" s="163"/>
      <c r="AS81" s="163"/>
      <c r="AT81" s="20" t="s">
        <v>57</v>
      </c>
      <c r="AU81" s="21">
        <f>10*AU78</f>
        <v>2.9308333333333323</v>
      </c>
      <c r="AV81" s="21">
        <f t="shared" ref="AV81:BD81" si="208">10*AV78</f>
        <v>2.4919444444444454</v>
      </c>
      <c r="AW81" s="21">
        <f t="shared" si="208"/>
        <v>2.1262037037037027</v>
      </c>
      <c r="AX81" s="21">
        <f t="shared" si="208"/>
        <v>1.8214197530864207</v>
      </c>
      <c r="AY81" s="21">
        <f t="shared" si="208"/>
        <v>1.5674331275720159</v>
      </c>
      <c r="AZ81" s="21">
        <f t="shared" si="208"/>
        <v>1.3557776063100158</v>
      </c>
      <c r="BA81" s="21">
        <f t="shared" si="208"/>
        <v>1.1793980052583437</v>
      </c>
      <c r="BB81" s="21">
        <f t="shared" si="208"/>
        <v>1.0324150043819529</v>
      </c>
      <c r="BC81" s="21">
        <f t="shared" si="208"/>
        <v>0.90992917031829268</v>
      </c>
      <c r="BD81" s="21">
        <f t="shared" si="208"/>
        <v>0.80785764193191378</v>
      </c>
      <c r="BE81" s="5"/>
      <c r="BF81" s="163"/>
      <c r="BG81" s="163"/>
      <c r="BH81" s="20" t="s">
        <v>57</v>
      </c>
      <c r="BI81" s="21">
        <f>10*BI78</f>
        <v>3.1391666666666658</v>
      </c>
      <c r="BJ81" s="21">
        <f t="shared" ref="BJ81:BR81" si="209">10*BJ78</f>
        <v>2.6655555555555566</v>
      </c>
      <c r="BK81" s="21">
        <f t="shared" si="209"/>
        <v>2.2708796296296283</v>
      </c>
      <c r="BL81" s="21">
        <f t="shared" si="209"/>
        <v>1.9419830246913583</v>
      </c>
      <c r="BM81" s="21">
        <f t="shared" si="209"/>
        <v>1.6679025205761311</v>
      </c>
      <c r="BN81" s="21">
        <f t="shared" si="209"/>
        <v>1.4395021004801121</v>
      </c>
      <c r="BO81" s="21">
        <f t="shared" si="209"/>
        <v>1.2491684170667574</v>
      </c>
      <c r="BP81" s="21">
        <f t="shared" si="209"/>
        <v>1.0905570142222976</v>
      </c>
      <c r="BQ81" s="21">
        <f t="shared" si="209"/>
        <v>0.95838084518524624</v>
      </c>
      <c r="BR81" s="21">
        <f t="shared" si="209"/>
        <v>0.84823403765437522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2.3058333333333318</v>
      </c>
      <c r="F82" s="21">
        <f>10*F80</f>
        <v>4.2769444444444469</v>
      </c>
      <c r="G82" s="21">
        <f>10*G80</f>
        <v>5.9691203703703675</v>
      </c>
      <c r="H82" s="21">
        <f t="shared" ref="H82:N82" si="210">10*H80</f>
        <v>7.4288503086419784</v>
      </c>
      <c r="I82" s="21">
        <f t="shared" si="210"/>
        <v>8.694875257201641</v>
      </c>
      <c r="J82" s="21">
        <f t="shared" si="210"/>
        <v>9.7994793810013867</v>
      </c>
      <c r="K82" s="21">
        <f t="shared" si="210"/>
        <v>10.769566150834471</v>
      </c>
      <c r="L82" s="21">
        <f t="shared" si="210"/>
        <v>11.627555125695386</v>
      </c>
      <c r="M82" s="21">
        <f t="shared" si="210"/>
        <v>12.392129271412795</v>
      </c>
      <c r="N82" s="21">
        <f t="shared" si="210"/>
        <v>13.078857726177382</v>
      </c>
      <c r="P82" s="163"/>
      <c r="Q82" s="163"/>
      <c r="R82" s="20" t="s">
        <v>58</v>
      </c>
      <c r="S82" s="21">
        <f>10*S80</f>
        <v>2.5141666666666658</v>
      </c>
      <c r="T82" s="21">
        <f>10*T80</f>
        <v>4.6588888888888915</v>
      </c>
      <c r="U82" s="21">
        <f>10*U80</f>
        <v>6.4957407407407359</v>
      </c>
      <c r="V82" s="21">
        <f t="shared" ref="V82:AB82" si="211">10*V80</f>
        <v>8.0760339506172869</v>
      </c>
      <c r="W82" s="21">
        <f t="shared" si="211"/>
        <v>9.4425282921810663</v>
      </c>
      <c r="X82" s="21">
        <f t="shared" si="211"/>
        <v>10.630856910150904</v>
      </c>
      <c r="Y82" s="21">
        <f t="shared" si="211"/>
        <v>11.670714091792405</v>
      </c>
      <c r="Z82" s="21">
        <f t="shared" si="211"/>
        <v>12.586845076493667</v>
      </c>
      <c r="AA82" s="21">
        <f t="shared" si="211"/>
        <v>13.399870897078031</v>
      </c>
      <c r="AB82" s="21">
        <f t="shared" si="211"/>
        <v>14.126975747565076</v>
      </c>
      <c r="AC82" s="5"/>
      <c r="AD82" s="163"/>
      <c r="AE82" s="163"/>
      <c r="AF82" s="20" t="s">
        <v>58</v>
      </c>
      <c r="AG82" s="21">
        <f>10*AG80</f>
        <v>2.7224999999999993</v>
      </c>
      <c r="AH82" s="21">
        <f>10*AH80</f>
        <v>5.0408333333333371</v>
      </c>
      <c r="AI82" s="21">
        <f>10*AI80</f>
        <v>7.0223611111111079</v>
      </c>
      <c r="AJ82" s="21">
        <f t="shared" ref="AJ82:AP82" si="212">10*AJ80</f>
        <v>8.7232175925925937</v>
      </c>
      <c r="AK82" s="21">
        <f t="shared" si="212"/>
        <v>10.19018132716049</v>
      </c>
      <c r="AL82" s="21">
        <f t="shared" si="212"/>
        <v>11.462234439300424</v>
      </c>
      <c r="AM82" s="21">
        <f t="shared" si="212"/>
        <v>12.571862032750339</v>
      </c>
      <c r="AN82" s="21">
        <f t="shared" si="212"/>
        <v>13.546135027291943</v>
      </c>
      <c r="AO82" s="21">
        <f t="shared" si="212"/>
        <v>14.407612522743269</v>
      </c>
      <c r="AP82" s="21">
        <f t="shared" si="212"/>
        <v>15.175093768952765</v>
      </c>
      <c r="AQ82" s="5"/>
      <c r="AR82" s="163"/>
      <c r="AS82" s="163"/>
      <c r="AT82" s="20" t="s">
        <v>58</v>
      </c>
      <c r="AU82" s="21">
        <f>10*AU80</f>
        <v>2.9308333333333323</v>
      </c>
      <c r="AV82" s="21">
        <f>10*AV80</f>
        <v>5.4227777777777781</v>
      </c>
      <c r="AW82" s="21">
        <f>10*AW80</f>
        <v>7.5489814814814782</v>
      </c>
      <c r="AX82" s="21">
        <f t="shared" ref="AX82:BD82" si="213">10*AX80</f>
        <v>9.370401234567904</v>
      </c>
      <c r="AY82" s="21">
        <f t="shared" si="213"/>
        <v>10.937834362139917</v>
      </c>
      <c r="AZ82" s="21">
        <f t="shared" si="213"/>
        <v>12.293611968449941</v>
      </c>
      <c r="BA82" s="21">
        <f t="shared" si="213"/>
        <v>13.473009973708269</v>
      </c>
      <c r="BB82" s="21">
        <f t="shared" si="213"/>
        <v>14.50542497809022</v>
      </c>
      <c r="BC82" s="21">
        <f t="shared" si="213"/>
        <v>15.415354148408502</v>
      </c>
      <c r="BD82" s="21">
        <f t="shared" si="213"/>
        <v>16.223211790340454</v>
      </c>
      <c r="BE82" s="5"/>
      <c r="BF82" s="163"/>
      <c r="BG82" s="163"/>
      <c r="BH82" s="20" t="s">
        <v>58</v>
      </c>
      <c r="BI82" s="21">
        <f>10*BI80</f>
        <v>3.1391666666666658</v>
      </c>
      <c r="BJ82" s="21">
        <f>10*BJ80</f>
        <v>5.8047222222222246</v>
      </c>
      <c r="BK82" s="21">
        <f>10*BK80</f>
        <v>8.0756018518518484</v>
      </c>
      <c r="BL82" s="21">
        <f t="shared" ref="BL82:BR82" si="214">10*BL80</f>
        <v>10.017584876543211</v>
      </c>
      <c r="BM82" s="21">
        <f t="shared" si="214"/>
        <v>11.685487397119338</v>
      </c>
      <c r="BN82" s="21">
        <f t="shared" si="214"/>
        <v>13.124989497599465</v>
      </c>
      <c r="BO82" s="21">
        <f t="shared" si="214"/>
        <v>14.374157914666208</v>
      </c>
      <c r="BP82" s="21">
        <f t="shared" si="214"/>
        <v>15.464714928888501</v>
      </c>
      <c r="BQ82" s="21">
        <f t="shared" si="214"/>
        <v>16.423095774073737</v>
      </c>
      <c r="BR82" s="21">
        <f t="shared" si="214"/>
        <v>17.271329811728148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215">E55+E68-E129</f>
        <v>0.27669999999999989</v>
      </c>
      <c r="F83" s="17">
        <f t="shared" si="215"/>
        <v>0.2838400000000002</v>
      </c>
      <c r="G83" s="17">
        <f t="shared" si="215"/>
        <v>0.29240799999999978</v>
      </c>
      <c r="H83" s="17">
        <f t="shared" si="215"/>
        <v>0.30268960000000023</v>
      </c>
      <c r="I83" s="17">
        <f t="shared" si="215"/>
        <v>0.31502751999999989</v>
      </c>
      <c r="J83" s="17">
        <f t="shared" si="215"/>
        <v>0.3298330240000007</v>
      </c>
      <c r="K83" s="17">
        <f t="shared" si="215"/>
        <v>0.34759962879999973</v>
      </c>
      <c r="L83" s="17">
        <f t="shared" si="215"/>
        <v>0.3689195545599997</v>
      </c>
      <c r="M83" s="17">
        <f t="shared" si="215"/>
        <v>0.39450346547199877</v>
      </c>
      <c r="N83" s="17">
        <f t="shared" si="215"/>
        <v>0.42520415856640081</v>
      </c>
      <c r="P83" s="163"/>
      <c r="Q83" s="171" t="s">
        <v>45</v>
      </c>
      <c r="R83" s="16" t="s">
        <v>55</v>
      </c>
      <c r="S83" s="17">
        <f t="shared" ref="S83:AB83" si="216">S55+S68-S129</f>
        <v>0.30169999999999986</v>
      </c>
      <c r="T83" s="17">
        <f t="shared" si="216"/>
        <v>0.30884000000000017</v>
      </c>
      <c r="U83" s="17">
        <f t="shared" si="216"/>
        <v>0.3174079999999998</v>
      </c>
      <c r="V83" s="17">
        <f t="shared" si="216"/>
        <v>0.32768960000000014</v>
      </c>
      <c r="W83" s="17">
        <f t="shared" si="216"/>
        <v>0.34002751999999981</v>
      </c>
      <c r="X83" s="17">
        <f t="shared" si="216"/>
        <v>0.35483302400000072</v>
      </c>
      <c r="Y83" s="17">
        <f t="shared" si="216"/>
        <v>0.37259962879999975</v>
      </c>
      <c r="Z83" s="17">
        <f t="shared" si="216"/>
        <v>0.39391955455999961</v>
      </c>
      <c r="AA83" s="17">
        <f t="shared" si="216"/>
        <v>0.41950346547199879</v>
      </c>
      <c r="AB83" s="17">
        <f t="shared" si="216"/>
        <v>0.45020415856640095</v>
      </c>
      <c r="AC83" s="5"/>
      <c r="AD83" s="163"/>
      <c r="AE83" s="171" t="s">
        <v>45</v>
      </c>
      <c r="AF83" s="16" t="s">
        <v>55</v>
      </c>
      <c r="AG83" s="17">
        <f t="shared" ref="AG83:AP83" si="217">AG55+AG68-AG129</f>
        <v>0.32669999999999988</v>
      </c>
      <c r="AH83" s="17">
        <f t="shared" si="217"/>
        <v>0.33384000000000025</v>
      </c>
      <c r="AI83" s="17">
        <f t="shared" si="217"/>
        <v>0.34240799999999971</v>
      </c>
      <c r="AJ83" s="17">
        <f t="shared" si="217"/>
        <v>0.35268960000000016</v>
      </c>
      <c r="AK83" s="17">
        <f t="shared" si="217"/>
        <v>0.36502751999999983</v>
      </c>
      <c r="AL83" s="17">
        <f t="shared" si="217"/>
        <v>0.37983302400000063</v>
      </c>
      <c r="AM83" s="17">
        <f t="shared" si="217"/>
        <v>0.39759962879999966</v>
      </c>
      <c r="AN83" s="17">
        <f t="shared" si="217"/>
        <v>0.41891955455999963</v>
      </c>
      <c r="AO83" s="17">
        <f t="shared" si="217"/>
        <v>0.44450346547199882</v>
      </c>
      <c r="AP83" s="17">
        <f t="shared" si="217"/>
        <v>0.47520415856640086</v>
      </c>
      <c r="AQ83" s="5"/>
      <c r="AR83" s="163"/>
      <c r="AS83" s="171" t="s">
        <v>45</v>
      </c>
      <c r="AT83" s="16" t="s">
        <v>55</v>
      </c>
      <c r="AU83" s="17">
        <f t="shared" ref="AU83:BD83" si="218">AU55+AU68-AU129</f>
        <v>0.3516999999999999</v>
      </c>
      <c r="AV83" s="17">
        <f t="shared" si="218"/>
        <v>0.35884000000000016</v>
      </c>
      <c r="AW83" s="17">
        <f t="shared" si="218"/>
        <v>0.36740799999999973</v>
      </c>
      <c r="AX83" s="17">
        <f t="shared" si="218"/>
        <v>0.37768960000000018</v>
      </c>
      <c r="AY83" s="17">
        <f t="shared" si="218"/>
        <v>0.39002751999999985</v>
      </c>
      <c r="AZ83" s="17">
        <f t="shared" si="218"/>
        <v>0.40483302400000065</v>
      </c>
      <c r="BA83" s="17">
        <f t="shared" si="218"/>
        <v>0.42259962879999968</v>
      </c>
      <c r="BB83" s="17">
        <f t="shared" si="218"/>
        <v>0.44391955455999965</v>
      </c>
      <c r="BC83" s="17">
        <f t="shared" si="218"/>
        <v>0.46950346547199873</v>
      </c>
      <c r="BD83" s="17">
        <f t="shared" si="218"/>
        <v>0.50020415856640077</v>
      </c>
      <c r="BE83" s="5"/>
      <c r="BF83" s="163"/>
      <c r="BG83" s="171" t="s">
        <v>45</v>
      </c>
      <c r="BH83" s="16" t="s">
        <v>55</v>
      </c>
      <c r="BI83" s="17">
        <f t="shared" ref="BI83:BR83" si="219">BI55+BI68-BI129</f>
        <v>0.37669999999999992</v>
      </c>
      <c r="BJ83" s="17">
        <f t="shared" si="219"/>
        <v>0.38384000000000029</v>
      </c>
      <c r="BK83" s="17">
        <f t="shared" si="219"/>
        <v>0.39240799999999965</v>
      </c>
      <c r="BL83" s="17">
        <f t="shared" si="219"/>
        <v>0.40268960000000009</v>
      </c>
      <c r="BM83" s="17">
        <f t="shared" si="219"/>
        <v>0.41502751999999976</v>
      </c>
      <c r="BN83" s="17">
        <f t="shared" si="219"/>
        <v>0.42983302400000067</v>
      </c>
      <c r="BO83" s="17">
        <f t="shared" si="219"/>
        <v>0.4475996287999997</v>
      </c>
      <c r="BP83" s="17">
        <f t="shared" si="219"/>
        <v>0.46891955455999956</v>
      </c>
      <c r="BQ83" s="17">
        <f t="shared" si="219"/>
        <v>0.49450346547199886</v>
      </c>
      <c r="BR83" s="17">
        <f t="shared" si="219"/>
        <v>0.52520415856640079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0.29413302399999997</v>
      </c>
      <c r="J84" s="18"/>
      <c r="K84" s="18"/>
      <c r="L84" s="18"/>
      <c r="M84" s="18"/>
      <c r="N84" s="18">
        <f>SUM(E83:N83)/10</f>
        <v>0.33367249513983993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0.31913302399999999</v>
      </c>
      <c r="X84" s="18"/>
      <c r="Y84" s="18"/>
      <c r="Z84" s="18"/>
      <c r="AA84" s="18"/>
      <c r="AB84" s="18">
        <f>SUM(S83:AB83)/10</f>
        <v>0.35867249513983995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0.34413302400000001</v>
      </c>
      <c r="AL84" s="18"/>
      <c r="AM84" s="18"/>
      <c r="AN84" s="18"/>
      <c r="AO84" s="18"/>
      <c r="AP84" s="18">
        <f>SUM(AG83:AP83)/10</f>
        <v>0.38367249513983992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0.36913302399999992</v>
      </c>
      <c r="AZ84" s="18"/>
      <c r="BA84" s="18"/>
      <c r="BB84" s="18"/>
      <c r="BC84" s="18"/>
      <c r="BD84" s="18">
        <f>SUM(AU83:BD83)/10</f>
        <v>0.40867249513983983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0.39413302399999994</v>
      </c>
      <c r="BN84" s="18"/>
      <c r="BO84" s="18"/>
      <c r="BP84" s="18"/>
      <c r="BQ84" s="18"/>
      <c r="BR84" s="18">
        <f>SUM(BI83:BR83)/10</f>
        <v>0.43367249513983985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220">E81*E$16</f>
        <v>276699.99999999983</v>
      </c>
      <c r="F85" s="23">
        <f t="shared" si="220"/>
        <v>283840.00000000023</v>
      </c>
      <c r="G85" s="23">
        <f t="shared" si="220"/>
        <v>292407.99999999983</v>
      </c>
      <c r="H85" s="23">
        <f t="shared" si="220"/>
        <v>302689.60000000015</v>
      </c>
      <c r="I85" s="23">
        <f t="shared" si="220"/>
        <v>315027.51999999984</v>
      </c>
      <c r="J85" s="23">
        <f t="shared" si="220"/>
        <v>329833.02400000073</v>
      </c>
      <c r="K85" s="23">
        <f t="shared" si="220"/>
        <v>347599.62879999971</v>
      </c>
      <c r="L85" s="23">
        <f t="shared" si="220"/>
        <v>368919.55455999967</v>
      </c>
      <c r="M85" s="23">
        <f t="shared" si="220"/>
        <v>394503.46547199879</v>
      </c>
      <c r="N85" s="23">
        <f t="shared" si="220"/>
        <v>425204.15856640082</v>
      </c>
      <c r="P85" s="163"/>
      <c r="Q85" s="163"/>
      <c r="R85" s="20" t="s">
        <v>57</v>
      </c>
      <c r="S85" s="23">
        <f t="shared" ref="S85:AB85" si="221">S81*S$16</f>
        <v>301699.99999999988</v>
      </c>
      <c r="T85" s="23">
        <f t="shared" si="221"/>
        <v>308840.00000000012</v>
      </c>
      <c r="U85" s="23">
        <f t="shared" si="221"/>
        <v>317407.99999999977</v>
      </c>
      <c r="V85" s="23">
        <f t="shared" si="221"/>
        <v>327689.60000000015</v>
      </c>
      <c r="W85" s="23">
        <f t="shared" si="221"/>
        <v>340027.51999999984</v>
      </c>
      <c r="X85" s="23">
        <f t="shared" si="221"/>
        <v>354833.02400000067</v>
      </c>
      <c r="Y85" s="23">
        <f t="shared" si="221"/>
        <v>372599.62879999971</v>
      </c>
      <c r="Z85" s="23">
        <f t="shared" si="221"/>
        <v>393919.55455999961</v>
      </c>
      <c r="AA85" s="23">
        <f t="shared" si="221"/>
        <v>419503.46547199879</v>
      </c>
      <c r="AB85" s="23">
        <f t="shared" si="221"/>
        <v>450204.15856640082</v>
      </c>
      <c r="AC85" s="5"/>
      <c r="AD85" s="163"/>
      <c r="AE85" s="163"/>
      <c r="AF85" s="20" t="s">
        <v>57</v>
      </c>
      <c r="AG85" s="23">
        <f t="shared" ref="AG85:AP85" si="222">AG81*AG$16</f>
        <v>326699.99999999988</v>
      </c>
      <c r="AH85" s="23">
        <f t="shared" si="222"/>
        <v>333840.00000000017</v>
      </c>
      <c r="AI85" s="23">
        <f t="shared" si="222"/>
        <v>342407.99999999971</v>
      </c>
      <c r="AJ85" s="23">
        <f t="shared" si="222"/>
        <v>352689.60000000009</v>
      </c>
      <c r="AK85" s="23">
        <f t="shared" si="222"/>
        <v>365027.51999999984</v>
      </c>
      <c r="AL85" s="23">
        <f t="shared" si="222"/>
        <v>379833.02400000062</v>
      </c>
      <c r="AM85" s="23">
        <f t="shared" si="222"/>
        <v>397599.62879999966</v>
      </c>
      <c r="AN85" s="23">
        <f t="shared" si="222"/>
        <v>418919.55455999961</v>
      </c>
      <c r="AO85" s="23">
        <f t="shared" si="222"/>
        <v>444503.4654719989</v>
      </c>
      <c r="AP85" s="23">
        <f t="shared" si="222"/>
        <v>475204.15856640082</v>
      </c>
      <c r="AQ85" s="5"/>
      <c r="AR85" s="163"/>
      <c r="AS85" s="163"/>
      <c r="AT85" s="20" t="s">
        <v>57</v>
      </c>
      <c r="AU85" s="23">
        <f t="shared" ref="AU85:BD85" si="223">AU81*AU$16</f>
        <v>351699.99999999988</v>
      </c>
      <c r="AV85" s="23">
        <f t="shared" si="223"/>
        <v>358840.00000000012</v>
      </c>
      <c r="AW85" s="23">
        <f t="shared" si="223"/>
        <v>367407.99999999983</v>
      </c>
      <c r="AX85" s="23">
        <f t="shared" si="223"/>
        <v>377689.60000000021</v>
      </c>
      <c r="AY85" s="23">
        <f t="shared" si="223"/>
        <v>390027.51999999984</v>
      </c>
      <c r="AZ85" s="23">
        <f t="shared" si="223"/>
        <v>404833.02400000062</v>
      </c>
      <c r="BA85" s="23">
        <f t="shared" si="223"/>
        <v>422599.62879999966</v>
      </c>
      <c r="BB85" s="23">
        <f t="shared" si="223"/>
        <v>443919.55455999955</v>
      </c>
      <c r="BC85" s="23">
        <f t="shared" si="223"/>
        <v>469503.46547199879</v>
      </c>
      <c r="BD85" s="23">
        <f t="shared" si="223"/>
        <v>500204.15856640076</v>
      </c>
      <c r="BE85" s="5"/>
      <c r="BF85" s="163"/>
      <c r="BG85" s="163"/>
      <c r="BH85" s="20" t="s">
        <v>57</v>
      </c>
      <c r="BI85" s="23">
        <f t="shared" ref="BI85:BR85" si="224">BI81*BI$16</f>
        <v>376699.99999999988</v>
      </c>
      <c r="BJ85" s="23">
        <f t="shared" si="224"/>
        <v>383840.00000000012</v>
      </c>
      <c r="BK85" s="23">
        <f t="shared" si="224"/>
        <v>392407.99999999977</v>
      </c>
      <c r="BL85" s="23">
        <f t="shared" si="224"/>
        <v>402689.60000000003</v>
      </c>
      <c r="BM85" s="23">
        <f t="shared" si="224"/>
        <v>415027.51999999984</v>
      </c>
      <c r="BN85" s="23">
        <f t="shared" si="224"/>
        <v>429833.02400000073</v>
      </c>
      <c r="BO85" s="23">
        <f t="shared" si="224"/>
        <v>447599.62879999977</v>
      </c>
      <c r="BP85" s="23">
        <f t="shared" si="224"/>
        <v>468919.55455999961</v>
      </c>
      <c r="BQ85" s="23">
        <f t="shared" si="224"/>
        <v>494503.46547199873</v>
      </c>
      <c r="BR85" s="23">
        <f t="shared" si="224"/>
        <v>525204.15856640076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294133.02399999992</v>
      </c>
      <c r="J86" s="23"/>
      <c r="K86" s="23"/>
      <c r="L86" s="23"/>
      <c r="M86" s="23"/>
      <c r="N86" s="23">
        <f>SUM(E85:N85)/10</f>
        <v>333672.49513983994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319133.02399999992</v>
      </c>
      <c r="X86" s="23"/>
      <c r="Y86" s="23"/>
      <c r="Z86" s="23"/>
      <c r="AA86" s="23"/>
      <c r="AB86" s="23">
        <f>SUM(S85:AB85)/10</f>
        <v>358672.49513983994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344133.02399999992</v>
      </c>
      <c r="AL86" s="23"/>
      <c r="AM86" s="23"/>
      <c r="AN86" s="23"/>
      <c r="AO86" s="23"/>
      <c r="AP86" s="23">
        <f>SUM(AG85:AP85)/10</f>
        <v>383672.49513983994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369133.02399999998</v>
      </c>
      <c r="AZ86" s="23"/>
      <c r="BA86" s="23"/>
      <c r="BB86" s="23"/>
      <c r="BC86" s="23"/>
      <c r="BD86" s="23">
        <f>SUM(AU85:BD85)/10</f>
        <v>408672.49513983994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394133.02399999992</v>
      </c>
      <c r="BN86" s="23"/>
      <c r="BO86" s="23"/>
      <c r="BP86" s="23"/>
      <c r="BQ86" s="23"/>
      <c r="BR86" s="23">
        <f>SUM(BI85:BR85)/10</f>
        <v>433672.49513983988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276699.99999999983</v>
      </c>
      <c r="F87" s="22">
        <f t="shared" ref="F87:N87" si="225">E87+F85</f>
        <v>560540</v>
      </c>
      <c r="G87" s="22">
        <f t="shared" si="225"/>
        <v>852947.99999999977</v>
      </c>
      <c r="H87" s="22">
        <f t="shared" si="225"/>
        <v>1155637.5999999999</v>
      </c>
      <c r="I87" s="22">
        <f t="shared" si="225"/>
        <v>1470665.1199999996</v>
      </c>
      <c r="J87" s="22">
        <f t="shared" si="225"/>
        <v>1800498.1440000003</v>
      </c>
      <c r="K87" s="22">
        <f t="shared" si="225"/>
        <v>2148097.7727999999</v>
      </c>
      <c r="L87" s="22">
        <f t="shared" si="225"/>
        <v>2517017.3273599995</v>
      </c>
      <c r="M87" s="22">
        <f t="shared" si="225"/>
        <v>2911520.7928319983</v>
      </c>
      <c r="N87" s="22">
        <f t="shared" si="225"/>
        <v>3336724.9513983992</v>
      </c>
      <c r="P87" s="163"/>
      <c r="Q87" s="163"/>
      <c r="R87" s="20" t="s">
        <v>58</v>
      </c>
      <c r="S87" s="22">
        <f>S85</f>
        <v>301699.99999999988</v>
      </c>
      <c r="T87" s="22">
        <f t="shared" ref="T87:AB87" si="226">S87+T85</f>
        <v>610540</v>
      </c>
      <c r="U87" s="22">
        <f t="shared" si="226"/>
        <v>927947.99999999977</v>
      </c>
      <c r="V87" s="22">
        <f t="shared" si="226"/>
        <v>1255637.5999999999</v>
      </c>
      <c r="W87" s="22">
        <f t="shared" si="226"/>
        <v>1595665.1199999996</v>
      </c>
      <c r="X87" s="22">
        <f t="shared" si="226"/>
        <v>1950498.1440000003</v>
      </c>
      <c r="Y87" s="22">
        <f t="shared" si="226"/>
        <v>2323097.7727999999</v>
      </c>
      <c r="Z87" s="22">
        <f t="shared" si="226"/>
        <v>2717017.3273599995</v>
      </c>
      <c r="AA87" s="22">
        <f t="shared" si="226"/>
        <v>3136520.7928319983</v>
      </c>
      <c r="AB87" s="22">
        <f t="shared" si="226"/>
        <v>3586724.9513983992</v>
      </c>
      <c r="AC87" s="5"/>
      <c r="AD87" s="163"/>
      <c r="AE87" s="163"/>
      <c r="AF87" s="20" t="s">
        <v>58</v>
      </c>
      <c r="AG87" s="22">
        <f>AG85</f>
        <v>326699.99999999988</v>
      </c>
      <c r="AH87" s="22">
        <f t="shared" ref="AH87:AP87" si="227">AG87+AH85</f>
        <v>660540</v>
      </c>
      <c r="AI87" s="22">
        <f t="shared" si="227"/>
        <v>1002947.9999999998</v>
      </c>
      <c r="AJ87" s="22">
        <f t="shared" si="227"/>
        <v>1355637.5999999999</v>
      </c>
      <c r="AK87" s="22">
        <f t="shared" si="227"/>
        <v>1720665.1199999996</v>
      </c>
      <c r="AL87" s="22">
        <f t="shared" si="227"/>
        <v>2100498.1440000003</v>
      </c>
      <c r="AM87" s="22">
        <f t="shared" si="227"/>
        <v>2498097.7727999999</v>
      </c>
      <c r="AN87" s="22">
        <f t="shared" si="227"/>
        <v>2917017.3273599995</v>
      </c>
      <c r="AO87" s="22">
        <f t="shared" si="227"/>
        <v>3361520.7928319983</v>
      </c>
      <c r="AP87" s="22">
        <f t="shared" si="227"/>
        <v>3836724.9513983992</v>
      </c>
      <c r="AQ87" s="5"/>
      <c r="AR87" s="163"/>
      <c r="AS87" s="163"/>
      <c r="AT87" s="20" t="s">
        <v>58</v>
      </c>
      <c r="AU87" s="22">
        <f>AU85</f>
        <v>351699.99999999988</v>
      </c>
      <c r="AV87" s="22">
        <f t="shared" ref="AV87:BD87" si="228">AU87+AV85</f>
        <v>710540</v>
      </c>
      <c r="AW87" s="22">
        <f t="shared" si="228"/>
        <v>1077947.9999999998</v>
      </c>
      <c r="AX87" s="22">
        <f t="shared" si="228"/>
        <v>1455637.6</v>
      </c>
      <c r="AY87" s="22">
        <f t="shared" si="228"/>
        <v>1845665.1199999999</v>
      </c>
      <c r="AZ87" s="22">
        <f t="shared" si="228"/>
        <v>2250498.1440000003</v>
      </c>
      <c r="BA87" s="22">
        <f t="shared" si="228"/>
        <v>2673097.7727999999</v>
      </c>
      <c r="BB87" s="22">
        <f t="shared" si="228"/>
        <v>3117017.3273599995</v>
      </c>
      <c r="BC87" s="22">
        <f t="shared" si="228"/>
        <v>3586520.7928319983</v>
      </c>
      <c r="BD87" s="22">
        <f t="shared" si="228"/>
        <v>4086724.9513983992</v>
      </c>
      <c r="BE87" s="5"/>
      <c r="BF87" s="163"/>
      <c r="BG87" s="163"/>
      <c r="BH87" s="20" t="s">
        <v>58</v>
      </c>
      <c r="BI87" s="22">
        <f>BI85</f>
        <v>376699.99999999988</v>
      </c>
      <c r="BJ87" s="22">
        <f t="shared" ref="BJ87:BR87" si="229">BI87+BJ85</f>
        <v>760540</v>
      </c>
      <c r="BK87" s="22">
        <f t="shared" si="229"/>
        <v>1152947.9999999998</v>
      </c>
      <c r="BL87" s="22">
        <f t="shared" si="229"/>
        <v>1555637.5999999999</v>
      </c>
      <c r="BM87" s="22">
        <f t="shared" si="229"/>
        <v>1970665.1199999996</v>
      </c>
      <c r="BN87" s="22">
        <f t="shared" si="229"/>
        <v>2400498.1440000003</v>
      </c>
      <c r="BO87" s="22">
        <f t="shared" si="229"/>
        <v>2848097.7727999999</v>
      </c>
      <c r="BP87" s="22">
        <f t="shared" si="229"/>
        <v>3317017.3273599995</v>
      </c>
      <c r="BQ87" s="22">
        <f t="shared" si="229"/>
        <v>3811520.7928319983</v>
      </c>
      <c r="BR87" s="22">
        <f t="shared" si="229"/>
        <v>4336724.9513983987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230">E58+E73-E132</f>
        <v>0.27669999999999989</v>
      </c>
      <c r="F88" s="17">
        <f t="shared" si="230"/>
        <v>0.33918000000000048</v>
      </c>
      <c r="G88" s="17">
        <f t="shared" si="230"/>
        <v>0.41558399999999918</v>
      </c>
      <c r="H88" s="17">
        <f t="shared" si="230"/>
        <v>0.50898240000000083</v>
      </c>
      <c r="I88" s="17">
        <f t="shared" si="230"/>
        <v>0.62311679999999892</v>
      </c>
      <c r="J88" s="17">
        <f t="shared" si="230"/>
        <v>0.76254566400000567</v>
      </c>
      <c r="K88" s="17">
        <f t="shared" si="230"/>
        <v>0.9328214015999936</v>
      </c>
      <c r="L88" s="17">
        <f t="shared" si="230"/>
        <v>1.1407056076799966</v>
      </c>
      <c r="M88" s="17">
        <f t="shared" si="230"/>
        <v>1.3944306401279865</v>
      </c>
      <c r="N88" s="17">
        <f t="shared" si="230"/>
        <v>1.704017461248033</v>
      </c>
      <c r="P88" s="163"/>
      <c r="Q88" s="171" t="s">
        <v>44</v>
      </c>
      <c r="R88" s="16" t="s">
        <v>55</v>
      </c>
      <c r="S88" s="17">
        <f t="shared" ref="S88:AB88" si="231">S58+S73-S132</f>
        <v>0.30169999999999986</v>
      </c>
      <c r="T88" s="17">
        <f t="shared" si="231"/>
        <v>0.36918000000000051</v>
      </c>
      <c r="U88" s="17">
        <f t="shared" si="231"/>
        <v>0.45158399999999921</v>
      </c>
      <c r="V88" s="17">
        <f t="shared" si="231"/>
        <v>0.55218240000000118</v>
      </c>
      <c r="W88" s="17">
        <f t="shared" si="231"/>
        <v>0.67495679999999858</v>
      </c>
      <c r="X88" s="17">
        <f t="shared" si="231"/>
        <v>0.82475366400000394</v>
      </c>
      <c r="Y88" s="17">
        <f t="shared" si="231"/>
        <v>1.0074710015999948</v>
      </c>
      <c r="Z88" s="17">
        <f t="shared" si="231"/>
        <v>1.2302851276799971</v>
      </c>
      <c r="AA88" s="17">
        <f t="shared" si="231"/>
        <v>1.5019260641279875</v>
      </c>
      <c r="AB88" s="17">
        <f t="shared" si="231"/>
        <v>1.8330119700480307</v>
      </c>
      <c r="AC88" s="5"/>
      <c r="AD88" s="163"/>
      <c r="AE88" s="171" t="s">
        <v>44</v>
      </c>
      <c r="AF88" s="16" t="s">
        <v>55</v>
      </c>
      <c r="AG88" s="17">
        <f t="shared" ref="AG88:AP88" si="232">AG58+AG73-AG132</f>
        <v>0.32669999999999988</v>
      </c>
      <c r="AH88" s="17">
        <f t="shared" si="232"/>
        <v>0.39918000000000031</v>
      </c>
      <c r="AI88" s="17">
        <f t="shared" si="232"/>
        <v>0.48758399999999924</v>
      </c>
      <c r="AJ88" s="17">
        <f t="shared" si="232"/>
        <v>0.59538240000000064</v>
      </c>
      <c r="AK88" s="17">
        <f t="shared" si="232"/>
        <v>0.72679679999999935</v>
      </c>
      <c r="AL88" s="17">
        <f t="shared" si="232"/>
        <v>0.88696166400000531</v>
      </c>
      <c r="AM88" s="17">
        <f t="shared" si="232"/>
        <v>1.0821206015999947</v>
      </c>
      <c r="AN88" s="17">
        <f t="shared" si="232"/>
        <v>1.3198646476799958</v>
      </c>
      <c r="AO88" s="17">
        <f t="shared" si="232"/>
        <v>1.6094214881279894</v>
      </c>
      <c r="AP88" s="17">
        <f t="shared" si="232"/>
        <v>1.9620064788480276</v>
      </c>
      <c r="AQ88" s="5"/>
      <c r="AR88" s="163"/>
      <c r="AS88" s="171" t="s">
        <v>44</v>
      </c>
      <c r="AT88" s="16" t="s">
        <v>55</v>
      </c>
      <c r="AU88" s="17">
        <f t="shared" ref="AU88:BD88" si="233">AU58+AU73-AU132</f>
        <v>0.3516999999999999</v>
      </c>
      <c r="AV88" s="17">
        <f t="shared" si="233"/>
        <v>0.42918000000000034</v>
      </c>
      <c r="AW88" s="17">
        <f t="shared" si="233"/>
        <v>0.52358399999999927</v>
      </c>
      <c r="AX88" s="17">
        <f t="shared" si="233"/>
        <v>0.63858240000000099</v>
      </c>
      <c r="AY88" s="17">
        <f t="shared" si="233"/>
        <v>0.77863679999999946</v>
      </c>
      <c r="AZ88" s="17">
        <f t="shared" si="233"/>
        <v>0.94916966400000358</v>
      </c>
      <c r="BA88" s="17">
        <f t="shared" si="233"/>
        <v>1.156770201599995</v>
      </c>
      <c r="BB88" s="17">
        <f t="shared" si="233"/>
        <v>1.409444167679998</v>
      </c>
      <c r="BC88" s="17">
        <f t="shared" si="233"/>
        <v>1.7169169121279881</v>
      </c>
      <c r="BD88" s="17">
        <f t="shared" si="233"/>
        <v>2.0910009876480222</v>
      </c>
      <c r="BE88" s="5"/>
      <c r="BF88" s="163"/>
      <c r="BG88" s="171" t="s">
        <v>44</v>
      </c>
      <c r="BH88" s="16" t="s">
        <v>55</v>
      </c>
      <c r="BI88" s="17">
        <f t="shared" ref="BI88:BR88" si="234">BI58+BI73-BI132</f>
        <v>0.37669999999999992</v>
      </c>
      <c r="BJ88" s="17">
        <f t="shared" si="234"/>
        <v>0.45918000000000048</v>
      </c>
      <c r="BK88" s="17">
        <f t="shared" si="234"/>
        <v>0.55958399999999886</v>
      </c>
      <c r="BL88" s="17">
        <f t="shared" si="234"/>
        <v>0.68178240000000123</v>
      </c>
      <c r="BM88" s="17">
        <f t="shared" si="234"/>
        <v>0.83047679999999913</v>
      </c>
      <c r="BN88" s="17">
        <f t="shared" si="234"/>
        <v>1.011377664000005</v>
      </c>
      <c r="BO88" s="17">
        <f t="shared" si="234"/>
        <v>1.2314198015999958</v>
      </c>
      <c r="BP88" s="17">
        <f t="shared" si="234"/>
        <v>1.4990236876799954</v>
      </c>
      <c r="BQ88" s="17">
        <f t="shared" si="234"/>
        <v>1.8244123361279914</v>
      </c>
      <c r="BR88" s="17">
        <f t="shared" si="234"/>
        <v>2.2199954964480249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0.43271263999999993</v>
      </c>
      <c r="J89" s="18"/>
      <c r="K89" s="18"/>
      <c r="L89" s="18"/>
      <c r="M89" s="18"/>
      <c r="N89" s="18">
        <f>SUM(E88:N88)/10</f>
        <v>0.8098083974656014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0.46992063999999989</v>
      </c>
      <c r="X89" s="18"/>
      <c r="Y89" s="18"/>
      <c r="Z89" s="18"/>
      <c r="AA89" s="18"/>
      <c r="AB89" s="18">
        <f>SUM(S88:AB88)/10</f>
        <v>0.87470510274560132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0.50712863999999991</v>
      </c>
      <c r="AL89" s="18"/>
      <c r="AM89" s="18"/>
      <c r="AN89" s="18"/>
      <c r="AO89" s="18"/>
      <c r="AP89" s="18">
        <f>SUM(AG88:AP88)/10</f>
        <v>0.93960180802560134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0.54433664000000004</v>
      </c>
      <c r="AZ89" s="18"/>
      <c r="BA89" s="18"/>
      <c r="BB89" s="18"/>
      <c r="BC89" s="18"/>
      <c r="BD89" s="18">
        <f>SUM(AU88:BD88)/10</f>
        <v>1.004498513305601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0.58154463999999995</v>
      </c>
      <c r="BN89" s="18"/>
      <c r="BO89" s="18"/>
      <c r="BP89" s="18"/>
      <c r="BQ89" s="18"/>
      <c r="BR89" s="18">
        <f>SUM(BI88:BR88)/10</f>
        <v>1.0693952185856013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276699.99999999983</v>
      </c>
      <c r="F90" s="23">
        <f>F92-E92</f>
        <v>339180.00000000052</v>
      </c>
      <c r="G90" s="23">
        <f>G92-F92</f>
        <v>415583.99999999919</v>
      </c>
      <c r="H90" s="23">
        <f t="shared" ref="H90:N90" si="235">H92-G92</f>
        <v>508982.40000000107</v>
      </c>
      <c r="I90" s="23">
        <f t="shared" si="235"/>
        <v>623116.79999999818</v>
      </c>
      <c r="J90" s="23">
        <f t="shared" si="235"/>
        <v>762545.66400000593</v>
      </c>
      <c r="K90" s="23">
        <f t="shared" si="235"/>
        <v>932821.40159999346</v>
      </c>
      <c r="L90" s="23">
        <f t="shared" si="235"/>
        <v>1140705.6076799971</v>
      </c>
      <c r="M90" s="23">
        <f t="shared" si="235"/>
        <v>1394430.6401279857</v>
      </c>
      <c r="N90" s="23">
        <f t="shared" si="235"/>
        <v>1704017.4612480327</v>
      </c>
      <c r="P90" s="163"/>
      <c r="Q90" s="163"/>
      <c r="R90" s="20" t="s">
        <v>57</v>
      </c>
      <c r="S90" s="23">
        <f>S92</f>
        <v>301699.99999999988</v>
      </c>
      <c r="T90" s="23">
        <f>T92-S92</f>
        <v>369180.00000000047</v>
      </c>
      <c r="U90" s="23">
        <f>U92-T92</f>
        <v>451583.99999999872</v>
      </c>
      <c r="V90" s="23">
        <f t="shared" ref="V90:AB90" si="236">V92-U92</f>
        <v>552182.40000000154</v>
      </c>
      <c r="W90" s="23">
        <f t="shared" si="236"/>
        <v>674956.79999999865</v>
      </c>
      <c r="X90" s="23">
        <f t="shared" si="236"/>
        <v>824753.66400000453</v>
      </c>
      <c r="Y90" s="23">
        <f t="shared" si="236"/>
        <v>1007471.001599995</v>
      </c>
      <c r="Z90" s="23">
        <f t="shared" si="236"/>
        <v>1230285.1276799976</v>
      </c>
      <c r="AA90" s="23">
        <f t="shared" si="236"/>
        <v>1501926.0641279873</v>
      </c>
      <c r="AB90" s="23">
        <f t="shared" si="236"/>
        <v>1833011.9700480318</v>
      </c>
      <c r="AC90" s="5"/>
      <c r="AD90" s="163"/>
      <c r="AE90" s="163"/>
      <c r="AF90" s="20" t="s">
        <v>57</v>
      </c>
      <c r="AG90" s="23">
        <f>AG92</f>
        <v>326699.99999999988</v>
      </c>
      <c r="AH90" s="23">
        <f>AH92-AG92</f>
        <v>399180.0000000007</v>
      </c>
      <c r="AI90" s="23">
        <f>AI92-AH92</f>
        <v>487583.99999999895</v>
      </c>
      <c r="AJ90" s="23">
        <f t="shared" ref="AJ90:AP90" si="237">AJ92-AI92</f>
        <v>595382.40000000061</v>
      </c>
      <c r="AK90" s="23">
        <f t="shared" si="237"/>
        <v>726796.79999999865</v>
      </c>
      <c r="AL90" s="23">
        <f t="shared" si="237"/>
        <v>886961.664000005</v>
      </c>
      <c r="AM90" s="23">
        <f t="shared" si="237"/>
        <v>1082120.601599995</v>
      </c>
      <c r="AN90" s="23">
        <f t="shared" si="237"/>
        <v>1319864.6476799967</v>
      </c>
      <c r="AO90" s="23">
        <f t="shared" si="237"/>
        <v>1609421.4881279916</v>
      </c>
      <c r="AP90" s="23">
        <f t="shared" si="237"/>
        <v>1962006.4788480243</v>
      </c>
      <c r="AQ90" s="5"/>
      <c r="AR90" s="163"/>
      <c r="AS90" s="163"/>
      <c r="AT90" s="20" t="s">
        <v>57</v>
      </c>
      <c r="AU90" s="23">
        <f>AU92</f>
        <v>351699.99999999988</v>
      </c>
      <c r="AV90" s="23">
        <f>AV92-AU92</f>
        <v>429180.00000000012</v>
      </c>
      <c r="AW90" s="23">
        <f>AW92-AV92</f>
        <v>523583.99999999953</v>
      </c>
      <c r="AX90" s="23">
        <f t="shared" ref="AX90:BD90" si="238">AX92-AW92</f>
        <v>638582.40000000107</v>
      </c>
      <c r="AY90" s="23">
        <f t="shared" si="238"/>
        <v>778636.79999999912</v>
      </c>
      <c r="AZ90" s="23">
        <f t="shared" si="238"/>
        <v>949169.6640000036</v>
      </c>
      <c r="BA90" s="23">
        <f t="shared" si="238"/>
        <v>1156770.2015999942</v>
      </c>
      <c r="BB90" s="23">
        <f t="shared" si="238"/>
        <v>1409444.1676799981</v>
      </c>
      <c r="BC90" s="23">
        <f t="shared" si="238"/>
        <v>1716916.9121279921</v>
      </c>
      <c r="BD90" s="23">
        <f t="shared" si="238"/>
        <v>2091000.9876480214</v>
      </c>
      <c r="BE90" s="5"/>
      <c r="BF90" s="163"/>
      <c r="BG90" s="163"/>
      <c r="BH90" s="20" t="s">
        <v>57</v>
      </c>
      <c r="BI90" s="23">
        <f>BI92</f>
        <v>376699.99999999988</v>
      </c>
      <c r="BJ90" s="23">
        <f>BJ92-BI92</f>
        <v>459180.00000000047</v>
      </c>
      <c r="BK90" s="23">
        <f>BK92-BJ92</f>
        <v>559583.99999999895</v>
      </c>
      <c r="BL90" s="23">
        <f t="shared" ref="BL90:BR90" si="239">BL92-BK92</f>
        <v>681782.40000000084</v>
      </c>
      <c r="BM90" s="23">
        <f t="shared" si="239"/>
        <v>830476.79999999912</v>
      </c>
      <c r="BN90" s="23">
        <f t="shared" si="239"/>
        <v>1011377.664000005</v>
      </c>
      <c r="BO90" s="23">
        <f t="shared" si="239"/>
        <v>1231419.8015999957</v>
      </c>
      <c r="BP90" s="23">
        <f t="shared" si="239"/>
        <v>1499023.6876799967</v>
      </c>
      <c r="BQ90" s="23">
        <f t="shared" si="239"/>
        <v>1824412.3361279927</v>
      </c>
      <c r="BR90" s="23">
        <f t="shared" si="239"/>
        <v>2219995.4964480195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432712.63999999978</v>
      </c>
      <c r="J91" s="23"/>
      <c r="K91" s="23"/>
      <c r="L91" s="23"/>
      <c r="M91" s="23"/>
      <c r="N91" s="23">
        <f>SUM(E90:N90)/10</f>
        <v>809808.39746560133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469920.63999999984</v>
      </c>
      <c r="X91" s="23"/>
      <c r="Y91" s="23"/>
      <c r="Z91" s="23"/>
      <c r="AA91" s="23"/>
      <c r="AB91" s="23">
        <f>SUM(S90:AB90)/10</f>
        <v>874705.10274560156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507128.63999999978</v>
      </c>
      <c r="AL91" s="23"/>
      <c r="AM91" s="23"/>
      <c r="AN91" s="23"/>
      <c r="AO91" s="23"/>
      <c r="AP91" s="23">
        <f>SUM(AG90:AP90)/10</f>
        <v>939601.80802560109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544336.6399999999</v>
      </c>
      <c r="AZ91" s="23"/>
      <c r="BA91" s="23"/>
      <c r="BB91" s="23"/>
      <c r="BC91" s="23"/>
      <c r="BD91" s="23">
        <f>SUM(AU90:BD90)/10</f>
        <v>1004498.513305601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581544.6399999999</v>
      </c>
      <c r="BN91" s="23"/>
      <c r="BO91" s="23"/>
      <c r="BP91" s="23"/>
      <c r="BQ91" s="23"/>
      <c r="BR91" s="23">
        <f>SUM(BI90:BR90)/10</f>
        <v>1069395.2185856008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240">E82*E$16</f>
        <v>276699.99999999983</v>
      </c>
      <c r="F92" s="22">
        <f t="shared" si="240"/>
        <v>615880.00000000035</v>
      </c>
      <c r="G92" s="22">
        <f t="shared" si="240"/>
        <v>1031463.9999999995</v>
      </c>
      <c r="H92" s="22">
        <f t="shared" si="240"/>
        <v>1540446.4000000006</v>
      </c>
      <c r="I92" s="22">
        <f t="shared" si="240"/>
        <v>2163563.1999999988</v>
      </c>
      <c r="J92" s="22">
        <f t="shared" si="240"/>
        <v>2926108.8640000047</v>
      </c>
      <c r="K92" s="22">
        <f t="shared" si="240"/>
        <v>3858930.2655999982</v>
      </c>
      <c r="L92" s="22">
        <f t="shared" si="240"/>
        <v>4999635.8732799953</v>
      </c>
      <c r="M92" s="22">
        <f t="shared" si="240"/>
        <v>6394066.513407981</v>
      </c>
      <c r="N92" s="22">
        <f t="shared" si="240"/>
        <v>8098083.9746560138</v>
      </c>
      <c r="P92" s="163"/>
      <c r="Q92" s="163"/>
      <c r="R92" s="20" t="s">
        <v>58</v>
      </c>
      <c r="S92" s="22">
        <f t="shared" ref="S92:AB92" si="241">S82*S$16</f>
        <v>301699.99999999988</v>
      </c>
      <c r="T92" s="22">
        <f t="shared" si="241"/>
        <v>670880.00000000035</v>
      </c>
      <c r="U92" s="22">
        <f t="shared" si="241"/>
        <v>1122463.9999999991</v>
      </c>
      <c r="V92" s="22">
        <f t="shared" si="241"/>
        <v>1674646.4000000006</v>
      </c>
      <c r="W92" s="22">
        <f t="shared" si="241"/>
        <v>2349603.1999999993</v>
      </c>
      <c r="X92" s="22">
        <f t="shared" si="241"/>
        <v>3174356.8640000038</v>
      </c>
      <c r="Y92" s="22">
        <f t="shared" si="241"/>
        <v>4181827.8655999987</v>
      </c>
      <c r="Z92" s="22">
        <f t="shared" si="241"/>
        <v>5412112.9932799963</v>
      </c>
      <c r="AA92" s="22">
        <f t="shared" si="241"/>
        <v>6914039.0574079836</v>
      </c>
      <c r="AB92" s="22">
        <f t="shared" si="241"/>
        <v>8747051.0274560153</v>
      </c>
      <c r="AC92" s="5"/>
      <c r="AD92" s="163"/>
      <c r="AE92" s="163"/>
      <c r="AF92" s="20" t="s">
        <v>58</v>
      </c>
      <c r="AG92" s="22">
        <f t="shared" ref="AG92:AP92" si="242">AG82*AG$16</f>
        <v>326699.99999999988</v>
      </c>
      <c r="AH92" s="22">
        <f t="shared" si="242"/>
        <v>725880.00000000058</v>
      </c>
      <c r="AI92" s="22">
        <f t="shared" si="242"/>
        <v>1213463.9999999995</v>
      </c>
      <c r="AJ92" s="22">
        <f t="shared" si="242"/>
        <v>1808846.4000000001</v>
      </c>
      <c r="AK92" s="22">
        <f t="shared" si="242"/>
        <v>2535643.1999999988</v>
      </c>
      <c r="AL92" s="22">
        <f t="shared" si="242"/>
        <v>3422604.8640000038</v>
      </c>
      <c r="AM92" s="22">
        <f t="shared" si="242"/>
        <v>4504725.4655999988</v>
      </c>
      <c r="AN92" s="22">
        <f t="shared" si="242"/>
        <v>5824590.1132799955</v>
      </c>
      <c r="AO92" s="22">
        <f t="shared" si="242"/>
        <v>7434011.6014079871</v>
      </c>
      <c r="AP92" s="22">
        <f t="shared" si="242"/>
        <v>9396018.0802560113</v>
      </c>
      <c r="AQ92" s="5"/>
      <c r="AR92" s="163"/>
      <c r="AS92" s="163"/>
      <c r="AT92" s="20" t="s">
        <v>58</v>
      </c>
      <c r="AU92" s="22">
        <f t="shared" ref="AU92:BD92" si="243">AU82*AU$16</f>
        <v>351699.99999999988</v>
      </c>
      <c r="AV92" s="22">
        <f t="shared" si="243"/>
        <v>780880</v>
      </c>
      <c r="AW92" s="22">
        <f t="shared" si="243"/>
        <v>1304463.9999999995</v>
      </c>
      <c r="AX92" s="22">
        <f t="shared" si="243"/>
        <v>1943046.4000000006</v>
      </c>
      <c r="AY92" s="22">
        <f t="shared" si="243"/>
        <v>2721683.1999999997</v>
      </c>
      <c r="AZ92" s="22">
        <f t="shared" si="243"/>
        <v>3670852.8640000033</v>
      </c>
      <c r="BA92" s="22">
        <f t="shared" si="243"/>
        <v>4827623.0655999975</v>
      </c>
      <c r="BB92" s="22">
        <f t="shared" si="243"/>
        <v>6237067.2332799956</v>
      </c>
      <c r="BC92" s="22">
        <f t="shared" si="243"/>
        <v>7953984.1454079878</v>
      </c>
      <c r="BD92" s="22">
        <f t="shared" si="243"/>
        <v>10044985.133056009</v>
      </c>
      <c r="BE92" s="5"/>
      <c r="BF92" s="163"/>
      <c r="BG92" s="163"/>
      <c r="BH92" s="20" t="s">
        <v>58</v>
      </c>
      <c r="BI92" s="22">
        <f t="shared" ref="BI92:BR92" si="244">BI82*BI$16</f>
        <v>376699.99999999988</v>
      </c>
      <c r="BJ92" s="22">
        <f t="shared" si="244"/>
        <v>835880.00000000035</v>
      </c>
      <c r="BK92" s="22">
        <f t="shared" si="244"/>
        <v>1395463.9999999993</v>
      </c>
      <c r="BL92" s="22">
        <f t="shared" si="244"/>
        <v>2077246.4000000001</v>
      </c>
      <c r="BM92" s="22">
        <f t="shared" si="244"/>
        <v>2907723.1999999993</v>
      </c>
      <c r="BN92" s="22">
        <f t="shared" si="244"/>
        <v>3919100.8640000043</v>
      </c>
      <c r="BO92" s="22">
        <f t="shared" si="244"/>
        <v>5150520.6655999999</v>
      </c>
      <c r="BP92" s="22">
        <f t="shared" si="244"/>
        <v>6649544.3532799967</v>
      </c>
      <c r="BQ92" s="22">
        <f t="shared" si="244"/>
        <v>8473956.6894079894</v>
      </c>
      <c r="BR92" s="22">
        <f t="shared" si="244"/>
        <v>10693952.185856009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8.7499999999999981E-2</v>
      </c>
      <c r="F96" s="17">
        <f t="shared" ref="F96:N96" si="245">F$24*$D94</f>
        <v>7.2916666666666685E-2</v>
      </c>
      <c r="G96" s="17">
        <f t="shared" si="245"/>
        <v>6.0763888888888867E-2</v>
      </c>
      <c r="H96" s="17">
        <f t="shared" si="245"/>
        <v>5.0636574074074091E-2</v>
      </c>
      <c r="I96" s="17">
        <f t="shared" si="245"/>
        <v>4.2197145061728385E-2</v>
      </c>
      <c r="J96" s="17">
        <f t="shared" si="245"/>
        <v>3.5164287551440368E-2</v>
      </c>
      <c r="K96" s="17">
        <f t="shared" si="245"/>
        <v>2.9303572959533591E-2</v>
      </c>
      <c r="L96" s="17">
        <f t="shared" si="245"/>
        <v>2.441964413294466E-2</v>
      </c>
      <c r="M96" s="17">
        <f t="shared" si="245"/>
        <v>2.0349703444120518E-2</v>
      </c>
      <c r="N96" s="17">
        <f t="shared" si="245"/>
        <v>1.6958086203433826E-2</v>
      </c>
      <c r="P96" s="163" t="s">
        <v>16</v>
      </c>
      <c r="Q96" s="165" t="s">
        <v>41</v>
      </c>
      <c r="R96" s="16" t="s">
        <v>83</v>
      </c>
      <c r="S96" s="17">
        <f>S$24*$D94</f>
        <v>8.7499999999999981E-2</v>
      </c>
      <c r="T96" s="17">
        <f t="shared" ref="T96:AB96" si="246">T$24*$D94</f>
        <v>7.2916666666666685E-2</v>
      </c>
      <c r="U96" s="17">
        <f t="shared" si="246"/>
        <v>6.0763888888888867E-2</v>
      </c>
      <c r="V96" s="17">
        <f t="shared" si="246"/>
        <v>5.0636574074074091E-2</v>
      </c>
      <c r="W96" s="17">
        <f t="shared" si="246"/>
        <v>4.2197145061728385E-2</v>
      </c>
      <c r="X96" s="17">
        <f t="shared" si="246"/>
        <v>3.5164287551440368E-2</v>
      </c>
      <c r="Y96" s="17">
        <f t="shared" si="246"/>
        <v>2.9303572959533591E-2</v>
      </c>
      <c r="Z96" s="17">
        <f t="shared" si="246"/>
        <v>2.441964413294466E-2</v>
      </c>
      <c r="AA96" s="17">
        <f t="shared" si="246"/>
        <v>2.0349703444120518E-2</v>
      </c>
      <c r="AB96" s="17">
        <f t="shared" si="246"/>
        <v>1.6958086203433826E-2</v>
      </c>
      <c r="AD96" s="163" t="s">
        <v>16</v>
      </c>
      <c r="AE96" s="165" t="s">
        <v>41</v>
      </c>
      <c r="AF96" s="16" t="s">
        <v>83</v>
      </c>
      <c r="AG96" s="17">
        <f>AG$24*$D94</f>
        <v>8.7499999999999981E-2</v>
      </c>
      <c r="AH96" s="17">
        <f t="shared" ref="AH96:AP96" si="247">AH$24*$D94</f>
        <v>7.2916666666666685E-2</v>
      </c>
      <c r="AI96" s="17">
        <f t="shared" si="247"/>
        <v>6.0763888888888867E-2</v>
      </c>
      <c r="AJ96" s="17">
        <f t="shared" si="247"/>
        <v>5.0636574074074091E-2</v>
      </c>
      <c r="AK96" s="17">
        <f t="shared" si="247"/>
        <v>4.2197145061728385E-2</v>
      </c>
      <c r="AL96" s="17">
        <f t="shared" si="247"/>
        <v>3.5164287551440368E-2</v>
      </c>
      <c r="AM96" s="17">
        <f t="shared" si="247"/>
        <v>2.9303572959533591E-2</v>
      </c>
      <c r="AN96" s="17">
        <f t="shared" si="247"/>
        <v>2.441964413294466E-2</v>
      </c>
      <c r="AO96" s="17">
        <f t="shared" si="247"/>
        <v>2.0349703444120518E-2</v>
      </c>
      <c r="AP96" s="17">
        <f t="shared" si="247"/>
        <v>1.6958086203433826E-2</v>
      </c>
      <c r="AR96" s="163" t="s">
        <v>16</v>
      </c>
      <c r="AS96" s="165" t="s">
        <v>41</v>
      </c>
      <c r="AT96" s="16" t="s">
        <v>83</v>
      </c>
      <c r="AU96" s="17">
        <f>AU$24*$D94</f>
        <v>8.7499999999999981E-2</v>
      </c>
      <c r="AV96" s="17">
        <f t="shared" ref="AV96:BD96" si="248">AV$24*$D94</f>
        <v>7.2916666666666685E-2</v>
      </c>
      <c r="AW96" s="17">
        <f t="shared" si="248"/>
        <v>6.0763888888888867E-2</v>
      </c>
      <c r="AX96" s="17">
        <f t="shared" si="248"/>
        <v>5.0636574074074091E-2</v>
      </c>
      <c r="AY96" s="17">
        <f t="shared" si="248"/>
        <v>4.2197145061728385E-2</v>
      </c>
      <c r="AZ96" s="17">
        <f t="shared" si="248"/>
        <v>3.5164287551440368E-2</v>
      </c>
      <c r="BA96" s="17">
        <f t="shared" si="248"/>
        <v>2.9303572959533591E-2</v>
      </c>
      <c r="BB96" s="17">
        <f t="shared" si="248"/>
        <v>2.441964413294466E-2</v>
      </c>
      <c r="BC96" s="17">
        <f t="shared" si="248"/>
        <v>2.0349703444120518E-2</v>
      </c>
      <c r="BD96" s="17">
        <f t="shared" si="248"/>
        <v>1.6958086203433826E-2</v>
      </c>
      <c r="BF96" s="163" t="s">
        <v>16</v>
      </c>
      <c r="BG96" s="165" t="s">
        <v>41</v>
      </c>
      <c r="BH96" s="16" t="s">
        <v>83</v>
      </c>
      <c r="BI96" s="17">
        <f>BI$24*$D94</f>
        <v>8.7499999999999981E-2</v>
      </c>
      <c r="BJ96" s="17">
        <f t="shared" ref="BJ96:BR96" si="249">BJ$24*$D94</f>
        <v>7.2916666666666685E-2</v>
      </c>
      <c r="BK96" s="17">
        <f t="shared" si="249"/>
        <v>6.0763888888888867E-2</v>
      </c>
      <c r="BL96" s="17">
        <f t="shared" si="249"/>
        <v>5.0636574074074091E-2</v>
      </c>
      <c r="BM96" s="17">
        <f t="shared" si="249"/>
        <v>4.2197145061728385E-2</v>
      </c>
      <c r="BN96" s="17">
        <f t="shared" si="249"/>
        <v>3.5164287551440368E-2</v>
      </c>
      <c r="BO96" s="17">
        <f t="shared" si="249"/>
        <v>2.9303572959533591E-2</v>
      </c>
      <c r="BP96" s="17">
        <f t="shared" si="249"/>
        <v>2.441964413294466E-2</v>
      </c>
      <c r="BQ96" s="17">
        <f t="shared" si="249"/>
        <v>2.0349703444120518E-2</v>
      </c>
      <c r="BR96" s="17">
        <f t="shared" si="249"/>
        <v>1.6958086203433826E-2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6.2802854938271604E-2</v>
      </c>
      <c r="J97" s="17"/>
      <c r="K97" s="17"/>
      <c r="L97" s="17"/>
      <c r="M97" s="17"/>
      <c r="N97" s="18">
        <f>SUM(E96:N96)/10</f>
        <v>4.4020956898283101E-2</v>
      </c>
      <c r="P97" s="163"/>
      <c r="Q97" s="165"/>
      <c r="R97" s="16" t="s">
        <v>84</v>
      </c>
      <c r="S97" s="17"/>
      <c r="T97" s="17"/>
      <c r="U97" s="17"/>
      <c r="V97" s="17"/>
      <c r="W97" s="100">
        <f>SUM(S96:W96)/5</f>
        <v>6.2802854938271604E-2</v>
      </c>
      <c r="X97" s="17"/>
      <c r="Y97" s="17"/>
      <c r="Z97" s="17"/>
      <c r="AA97" s="17"/>
      <c r="AB97" s="18">
        <f>SUM(S96:AB96)/10</f>
        <v>4.4020956898283101E-2</v>
      </c>
      <c r="AD97" s="163"/>
      <c r="AE97" s="165"/>
      <c r="AF97" s="16" t="s">
        <v>84</v>
      </c>
      <c r="AG97" s="17"/>
      <c r="AH97" s="17"/>
      <c r="AI97" s="17"/>
      <c r="AJ97" s="17"/>
      <c r="AK97" s="100">
        <f>SUM(AG96:AK96)/5</f>
        <v>6.2802854938271604E-2</v>
      </c>
      <c r="AL97" s="17"/>
      <c r="AM97" s="17"/>
      <c r="AN97" s="17"/>
      <c r="AO97" s="17"/>
      <c r="AP97" s="18">
        <f>SUM(AG96:AP96)/10</f>
        <v>4.4020956898283101E-2</v>
      </c>
      <c r="AR97" s="163"/>
      <c r="AS97" s="165"/>
      <c r="AT97" s="16" t="s">
        <v>84</v>
      </c>
      <c r="AU97" s="17"/>
      <c r="AV97" s="17"/>
      <c r="AW97" s="17"/>
      <c r="AX97" s="17"/>
      <c r="AY97" s="100">
        <f>SUM(AU96:AY96)/5</f>
        <v>6.2802854938271604E-2</v>
      </c>
      <c r="AZ97" s="17"/>
      <c r="BA97" s="17"/>
      <c r="BB97" s="17"/>
      <c r="BC97" s="17"/>
      <c r="BD97" s="18">
        <f>SUM(AU96:BD96)/10</f>
        <v>4.4020956898283101E-2</v>
      </c>
      <c r="BF97" s="163"/>
      <c r="BG97" s="165"/>
      <c r="BH97" s="16" t="s">
        <v>84</v>
      </c>
      <c r="BI97" s="17"/>
      <c r="BJ97" s="17"/>
      <c r="BK97" s="17"/>
      <c r="BL97" s="17"/>
      <c r="BM97" s="100">
        <f>SUM(BI96:BM96)/5</f>
        <v>6.2802854938271604E-2</v>
      </c>
      <c r="BN97" s="17"/>
      <c r="BO97" s="17"/>
      <c r="BP97" s="17"/>
      <c r="BQ97" s="17"/>
      <c r="BR97" s="18">
        <f>SUM(BI96:BR96)/10</f>
        <v>4.4020956898283101E-2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8.7499999999999981E-2</v>
      </c>
      <c r="F98" s="17">
        <f t="shared" ref="F98:N98" si="250">F$18*(F96/F$20)</f>
        <v>0.16041666666666668</v>
      </c>
      <c r="G98" s="17">
        <f t="shared" si="250"/>
        <v>0.22118055555555555</v>
      </c>
      <c r="H98" s="17">
        <f t="shared" si="250"/>
        <v>0.27181712962962962</v>
      </c>
      <c r="I98" s="17">
        <f t="shared" si="250"/>
        <v>0.31401427469135806</v>
      </c>
      <c r="J98" s="17">
        <f t="shared" si="250"/>
        <v>0.34917856224279842</v>
      </c>
      <c r="K98" s="17">
        <f t="shared" si="250"/>
        <v>0.37848213520233198</v>
      </c>
      <c r="L98" s="17">
        <f t="shared" si="250"/>
        <v>0.40290177933527666</v>
      </c>
      <c r="M98" s="17">
        <f t="shared" si="250"/>
        <v>0.42325148277939711</v>
      </c>
      <c r="N98" s="17">
        <f t="shared" si="250"/>
        <v>0.44020956898283103</v>
      </c>
      <c r="P98" s="163"/>
      <c r="Q98" s="165"/>
      <c r="R98" s="16" t="s">
        <v>53</v>
      </c>
      <c r="S98" s="17">
        <f>S$18*(S96/S$20)</f>
        <v>8.7499999999999981E-2</v>
      </c>
      <c r="T98" s="17">
        <f t="shared" ref="T98:AB98" si="251">T$18*(T96/T$20)</f>
        <v>0.16041666666666668</v>
      </c>
      <c r="U98" s="17">
        <f t="shared" si="251"/>
        <v>0.22118055555555555</v>
      </c>
      <c r="V98" s="17">
        <f t="shared" si="251"/>
        <v>0.27181712962962962</v>
      </c>
      <c r="W98" s="17">
        <f t="shared" si="251"/>
        <v>0.31401427469135806</v>
      </c>
      <c r="X98" s="17">
        <f t="shared" si="251"/>
        <v>0.34917856224279842</v>
      </c>
      <c r="Y98" s="17">
        <f t="shared" si="251"/>
        <v>0.37848213520233198</v>
      </c>
      <c r="Z98" s="17">
        <f t="shared" si="251"/>
        <v>0.40290177933527666</v>
      </c>
      <c r="AA98" s="17">
        <f t="shared" si="251"/>
        <v>0.42325148277939711</v>
      </c>
      <c r="AB98" s="17">
        <f t="shared" si="251"/>
        <v>0.44020956898283103</v>
      </c>
      <c r="AD98" s="163"/>
      <c r="AE98" s="165"/>
      <c r="AF98" s="16" t="s">
        <v>53</v>
      </c>
      <c r="AG98" s="17">
        <f>AG$18*(AG96/AG$20)</f>
        <v>8.7499999999999981E-2</v>
      </c>
      <c r="AH98" s="17">
        <f t="shared" ref="AH98:AP98" si="252">AH$18*(AH96/AH$20)</f>
        <v>0.16041666666666668</v>
      </c>
      <c r="AI98" s="17">
        <f t="shared" si="252"/>
        <v>0.22118055555555555</v>
      </c>
      <c r="AJ98" s="17">
        <f t="shared" si="252"/>
        <v>0.27181712962962962</v>
      </c>
      <c r="AK98" s="17">
        <f t="shared" si="252"/>
        <v>0.31401427469135806</v>
      </c>
      <c r="AL98" s="17">
        <f t="shared" si="252"/>
        <v>0.34917856224279842</v>
      </c>
      <c r="AM98" s="17">
        <f t="shared" si="252"/>
        <v>0.37848213520233198</v>
      </c>
      <c r="AN98" s="17">
        <f t="shared" si="252"/>
        <v>0.40290177933527666</v>
      </c>
      <c r="AO98" s="17">
        <f t="shared" si="252"/>
        <v>0.42325148277939711</v>
      </c>
      <c r="AP98" s="17">
        <f t="shared" si="252"/>
        <v>0.44020956898283103</v>
      </c>
      <c r="AR98" s="163"/>
      <c r="AS98" s="165"/>
      <c r="AT98" s="16" t="s">
        <v>53</v>
      </c>
      <c r="AU98" s="17">
        <f>AU$18*(AU96/AU$20)</f>
        <v>8.7499999999999981E-2</v>
      </c>
      <c r="AV98" s="17">
        <f t="shared" ref="AV98:BD98" si="253">AV$18*(AV96/AV$20)</f>
        <v>0.16041666666666668</v>
      </c>
      <c r="AW98" s="17">
        <f t="shared" si="253"/>
        <v>0.22118055555555555</v>
      </c>
      <c r="AX98" s="17">
        <f t="shared" si="253"/>
        <v>0.27181712962962962</v>
      </c>
      <c r="AY98" s="17">
        <f t="shared" si="253"/>
        <v>0.31401427469135806</v>
      </c>
      <c r="AZ98" s="17">
        <f t="shared" si="253"/>
        <v>0.34917856224279842</v>
      </c>
      <c r="BA98" s="17">
        <f t="shared" si="253"/>
        <v>0.37848213520233198</v>
      </c>
      <c r="BB98" s="17">
        <f t="shared" si="253"/>
        <v>0.40290177933527666</v>
      </c>
      <c r="BC98" s="17">
        <f t="shared" si="253"/>
        <v>0.42325148277939711</v>
      </c>
      <c r="BD98" s="17">
        <f t="shared" si="253"/>
        <v>0.44020956898283103</v>
      </c>
      <c r="BF98" s="163"/>
      <c r="BG98" s="165"/>
      <c r="BH98" s="16" t="s">
        <v>53</v>
      </c>
      <c r="BI98" s="17">
        <f>BI$18*(BI96/BI$20)</f>
        <v>8.7499999999999981E-2</v>
      </c>
      <c r="BJ98" s="17">
        <f t="shared" ref="BJ98:BR98" si="254">BJ$18*(BJ96/BJ$20)</f>
        <v>0.16041666666666668</v>
      </c>
      <c r="BK98" s="17">
        <f t="shared" si="254"/>
        <v>0.22118055555555555</v>
      </c>
      <c r="BL98" s="17">
        <f t="shared" si="254"/>
        <v>0.27181712962962962</v>
      </c>
      <c r="BM98" s="17">
        <f t="shared" si="254"/>
        <v>0.31401427469135806</v>
      </c>
      <c r="BN98" s="17">
        <f t="shared" si="254"/>
        <v>0.34917856224279842</v>
      </c>
      <c r="BO98" s="17">
        <f t="shared" si="254"/>
        <v>0.37848213520233198</v>
      </c>
      <c r="BP98" s="17">
        <f t="shared" si="254"/>
        <v>0.40290177933527666</v>
      </c>
      <c r="BQ98" s="17">
        <f t="shared" si="254"/>
        <v>0.42325148277939711</v>
      </c>
      <c r="BR98" s="17">
        <f t="shared" si="254"/>
        <v>0.44020956898283103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0.87499999999999978</v>
      </c>
      <c r="F99" s="21">
        <f t="shared" ref="F99:N99" si="255">10*F96</f>
        <v>0.72916666666666685</v>
      </c>
      <c r="G99" s="21">
        <f t="shared" si="255"/>
        <v>0.60763888888888862</v>
      </c>
      <c r="H99" s="21">
        <f t="shared" si="255"/>
        <v>0.50636574074074092</v>
      </c>
      <c r="I99" s="21">
        <f t="shared" si="255"/>
        <v>0.42197145061728386</v>
      </c>
      <c r="J99" s="21">
        <f t="shared" si="255"/>
        <v>0.35164287551440365</v>
      </c>
      <c r="K99" s="21">
        <f t="shared" si="255"/>
        <v>0.29303572959533591</v>
      </c>
      <c r="L99" s="21">
        <f t="shared" si="255"/>
        <v>0.2441964413294466</v>
      </c>
      <c r="M99" s="21">
        <f t="shared" si="255"/>
        <v>0.20349703444120518</v>
      </c>
      <c r="N99" s="21">
        <f t="shared" si="255"/>
        <v>0.16958086203433825</v>
      </c>
      <c r="P99" s="163"/>
      <c r="Q99" s="163"/>
      <c r="R99" s="20" t="s">
        <v>57</v>
      </c>
      <c r="S99" s="21">
        <f>10*S96</f>
        <v>0.87499999999999978</v>
      </c>
      <c r="T99" s="21">
        <f t="shared" ref="T99:AB99" si="256">10*T96</f>
        <v>0.72916666666666685</v>
      </c>
      <c r="U99" s="21">
        <f t="shared" si="256"/>
        <v>0.60763888888888862</v>
      </c>
      <c r="V99" s="21">
        <f t="shared" si="256"/>
        <v>0.50636574074074092</v>
      </c>
      <c r="W99" s="21">
        <f t="shared" si="256"/>
        <v>0.42197145061728386</v>
      </c>
      <c r="X99" s="21">
        <f t="shared" si="256"/>
        <v>0.35164287551440365</v>
      </c>
      <c r="Y99" s="21">
        <f t="shared" si="256"/>
        <v>0.29303572959533591</v>
      </c>
      <c r="Z99" s="21">
        <f t="shared" si="256"/>
        <v>0.2441964413294466</v>
      </c>
      <c r="AA99" s="21">
        <f t="shared" si="256"/>
        <v>0.20349703444120518</v>
      </c>
      <c r="AB99" s="21">
        <f t="shared" si="256"/>
        <v>0.16958086203433825</v>
      </c>
      <c r="AD99" s="163"/>
      <c r="AE99" s="163"/>
      <c r="AF99" s="20" t="s">
        <v>57</v>
      </c>
      <c r="AG99" s="21">
        <f>10*AG96</f>
        <v>0.87499999999999978</v>
      </c>
      <c r="AH99" s="21">
        <f t="shared" ref="AH99:AP99" si="257">10*AH96</f>
        <v>0.72916666666666685</v>
      </c>
      <c r="AI99" s="21">
        <f t="shared" si="257"/>
        <v>0.60763888888888862</v>
      </c>
      <c r="AJ99" s="21">
        <f t="shared" si="257"/>
        <v>0.50636574074074092</v>
      </c>
      <c r="AK99" s="21">
        <f t="shared" si="257"/>
        <v>0.42197145061728386</v>
      </c>
      <c r="AL99" s="21">
        <f t="shared" si="257"/>
        <v>0.35164287551440365</v>
      </c>
      <c r="AM99" s="21">
        <f t="shared" si="257"/>
        <v>0.29303572959533591</v>
      </c>
      <c r="AN99" s="21">
        <f t="shared" si="257"/>
        <v>0.2441964413294466</v>
      </c>
      <c r="AO99" s="21">
        <f t="shared" si="257"/>
        <v>0.20349703444120518</v>
      </c>
      <c r="AP99" s="21">
        <f t="shared" si="257"/>
        <v>0.16958086203433825</v>
      </c>
      <c r="AR99" s="163"/>
      <c r="AS99" s="163"/>
      <c r="AT99" s="20" t="s">
        <v>57</v>
      </c>
      <c r="AU99" s="21">
        <f>10*AU96</f>
        <v>0.87499999999999978</v>
      </c>
      <c r="AV99" s="21">
        <f t="shared" ref="AV99:BD99" si="258">10*AV96</f>
        <v>0.72916666666666685</v>
      </c>
      <c r="AW99" s="21">
        <f t="shared" si="258"/>
        <v>0.60763888888888862</v>
      </c>
      <c r="AX99" s="21">
        <f t="shared" si="258"/>
        <v>0.50636574074074092</v>
      </c>
      <c r="AY99" s="21">
        <f t="shared" si="258"/>
        <v>0.42197145061728386</v>
      </c>
      <c r="AZ99" s="21">
        <f t="shared" si="258"/>
        <v>0.35164287551440365</v>
      </c>
      <c r="BA99" s="21">
        <f t="shared" si="258"/>
        <v>0.29303572959533591</v>
      </c>
      <c r="BB99" s="21">
        <f t="shared" si="258"/>
        <v>0.2441964413294466</v>
      </c>
      <c r="BC99" s="21">
        <f t="shared" si="258"/>
        <v>0.20349703444120518</v>
      </c>
      <c r="BD99" s="21">
        <f t="shared" si="258"/>
        <v>0.16958086203433825</v>
      </c>
      <c r="BF99" s="163"/>
      <c r="BG99" s="163"/>
      <c r="BH99" s="20" t="s">
        <v>57</v>
      </c>
      <c r="BI99" s="21">
        <f>10*BI96</f>
        <v>0.87499999999999978</v>
      </c>
      <c r="BJ99" s="21">
        <f t="shared" ref="BJ99:BR99" si="259">10*BJ96</f>
        <v>0.72916666666666685</v>
      </c>
      <c r="BK99" s="21">
        <f t="shared" si="259"/>
        <v>0.60763888888888862</v>
      </c>
      <c r="BL99" s="21">
        <f t="shared" si="259"/>
        <v>0.50636574074074092</v>
      </c>
      <c r="BM99" s="21">
        <f t="shared" si="259"/>
        <v>0.42197145061728386</v>
      </c>
      <c r="BN99" s="21">
        <f t="shared" si="259"/>
        <v>0.35164287551440365</v>
      </c>
      <c r="BO99" s="21">
        <f t="shared" si="259"/>
        <v>0.29303572959533591</v>
      </c>
      <c r="BP99" s="21">
        <f t="shared" si="259"/>
        <v>0.2441964413294466</v>
      </c>
      <c r="BQ99" s="21">
        <f t="shared" si="259"/>
        <v>0.20349703444120518</v>
      </c>
      <c r="BR99" s="21">
        <f t="shared" si="259"/>
        <v>0.16958086203433825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0.87499999999999978</v>
      </c>
      <c r="F100" s="21">
        <f>10*F98</f>
        <v>1.6041666666666667</v>
      </c>
      <c r="G100" s="21">
        <f>10*G98</f>
        <v>2.2118055555555554</v>
      </c>
      <c r="H100" s="21">
        <f t="shared" ref="H100:N100" si="260">10*H98</f>
        <v>2.7181712962962963</v>
      </c>
      <c r="I100" s="21">
        <f t="shared" si="260"/>
        <v>3.1401427469135808</v>
      </c>
      <c r="J100" s="21">
        <f t="shared" si="260"/>
        <v>3.491785622427984</v>
      </c>
      <c r="K100" s="21">
        <f t="shared" si="260"/>
        <v>3.7848213520233198</v>
      </c>
      <c r="L100" s="21">
        <f t="shared" si="260"/>
        <v>4.0290177933527662</v>
      </c>
      <c r="M100" s="21">
        <f t="shared" si="260"/>
        <v>4.2325148277939713</v>
      </c>
      <c r="N100" s="21">
        <f t="shared" si="260"/>
        <v>4.4020956898283101</v>
      </c>
      <c r="P100" s="163"/>
      <c r="Q100" s="163"/>
      <c r="R100" s="20" t="s">
        <v>58</v>
      </c>
      <c r="S100" s="21">
        <f>10*S98</f>
        <v>0.87499999999999978</v>
      </c>
      <c r="T100" s="21">
        <f>10*T98</f>
        <v>1.6041666666666667</v>
      </c>
      <c r="U100" s="21">
        <f>10*U98</f>
        <v>2.2118055555555554</v>
      </c>
      <c r="V100" s="21">
        <f t="shared" ref="V100:AB100" si="261">10*V98</f>
        <v>2.7181712962962963</v>
      </c>
      <c r="W100" s="21">
        <f t="shared" si="261"/>
        <v>3.1401427469135808</v>
      </c>
      <c r="X100" s="21">
        <f t="shared" si="261"/>
        <v>3.491785622427984</v>
      </c>
      <c r="Y100" s="21">
        <f t="shared" si="261"/>
        <v>3.7848213520233198</v>
      </c>
      <c r="Z100" s="21">
        <f t="shared" si="261"/>
        <v>4.0290177933527662</v>
      </c>
      <c r="AA100" s="21">
        <f t="shared" si="261"/>
        <v>4.2325148277939713</v>
      </c>
      <c r="AB100" s="21">
        <f t="shared" si="261"/>
        <v>4.4020956898283101</v>
      </c>
      <c r="AD100" s="163"/>
      <c r="AE100" s="163"/>
      <c r="AF100" s="20" t="s">
        <v>58</v>
      </c>
      <c r="AG100" s="21">
        <f>10*AG98</f>
        <v>0.87499999999999978</v>
      </c>
      <c r="AH100" s="21">
        <f>10*AH98</f>
        <v>1.6041666666666667</v>
      </c>
      <c r="AI100" s="21">
        <f>10*AI98</f>
        <v>2.2118055555555554</v>
      </c>
      <c r="AJ100" s="21">
        <f t="shared" ref="AJ100:AP100" si="262">10*AJ98</f>
        <v>2.7181712962962963</v>
      </c>
      <c r="AK100" s="21">
        <f t="shared" si="262"/>
        <v>3.1401427469135808</v>
      </c>
      <c r="AL100" s="21">
        <f t="shared" si="262"/>
        <v>3.491785622427984</v>
      </c>
      <c r="AM100" s="21">
        <f t="shared" si="262"/>
        <v>3.7848213520233198</v>
      </c>
      <c r="AN100" s="21">
        <f t="shared" si="262"/>
        <v>4.0290177933527662</v>
      </c>
      <c r="AO100" s="21">
        <f t="shared" si="262"/>
        <v>4.2325148277939713</v>
      </c>
      <c r="AP100" s="21">
        <f t="shared" si="262"/>
        <v>4.4020956898283101</v>
      </c>
      <c r="AR100" s="163"/>
      <c r="AS100" s="163"/>
      <c r="AT100" s="20" t="s">
        <v>58</v>
      </c>
      <c r="AU100" s="21">
        <f>10*AU98</f>
        <v>0.87499999999999978</v>
      </c>
      <c r="AV100" s="21">
        <f>10*AV98</f>
        <v>1.6041666666666667</v>
      </c>
      <c r="AW100" s="21">
        <f>10*AW98</f>
        <v>2.2118055555555554</v>
      </c>
      <c r="AX100" s="21">
        <f t="shared" ref="AX100:BD100" si="263">10*AX98</f>
        <v>2.7181712962962963</v>
      </c>
      <c r="AY100" s="21">
        <f t="shared" si="263"/>
        <v>3.1401427469135808</v>
      </c>
      <c r="AZ100" s="21">
        <f t="shared" si="263"/>
        <v>3.491785622427984</v>
      </c>
      <c r="BA100" s="21">
        <f t="shared" si="263"/>
        <v>3.7848213520233198</v>
      </c>
      <c r="BB100" s="21">
        <f t="shared" si="263"/>
        <v>4.0290177933527662</v>
      </c>
      <c r="BC100" s="21">
        <f t="shared" si="263"/>
        <v>4.2325148277939713</v>
      </c>
      <c r="BD100" s="21">
        <f t="shared" si="263"/>
        <v>4.4020956898283101</v>
      </c>
      <c r="BF100" s="163"/>
      <c r="BG100" s="163"/>
      <c r="BH100" s="20" t="s">
        <v>58</v>
      </c>
      <c r="BI100" s="21">
        <f>10*BI98</f>
        <v>0.87499999999999978</v>
      </c>
      <c r="BJ100" s="21">
        <f>10*BJ98</f>
        <v>1.6041666666666667</v>
      </c>
      <c r="BK100" s="21">
        <f>10*BK98</f>
        <v>2.2118055555555554</v>
      </c>
      <c r="BL100" s="21">
        <f t="shared" ref="BL100:BR100" si="264">10*BL98</f>
        <v>2.7181712962962963</v>
      </c>
      <c r="BM100" s="21">
        <f t="shared" si="264"/>
        <v>3.1401427469135808</v>
      </c>
      <c r="BN100" s="21">
        <f t="shared" si="264"/>
        <v>3.491785622427984</v>
      </c>
      <c r="BO100" s="21">
        <f t="shared" si="264"/>
        <v>3.7848213520233198</v>
      </c>
      <c r="BP100" s="21">
        <f t="shared" si="264"/>
        <v>4.0290177933527662</v>
      </c>
      <c r="BQ100" s="21">
        <f t="shared" si="264"/>
        <v>4.2325148277939713</v>
      </c>
      <c r="BR100" s="21">
        <f t="shared" si="264"/>
        <v>4.4020956898283101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0.10499999999999998</v>
      </c>
      <c r="F101" s="17">
        <f t="shared" ref="F101:N101" si="265">F96*F$16/$E$4</f>
        <v>0.10500000000000002</v>
      </c>
      <c r="G101" s="17">
        <f t="shared" si="265"/>
        <v>0.10499999999999997</v>
      </c>
      <c r="H101" s="17">
        <f t="shared" si="265"/>
        <v>0.10500000000000004</v>
      </c>
      <c r="I101" s="17">
        <f t="shared" si="265"/>
        <v>0.10499999999999998</v>
      </c>
      <c r="J101" s="17">
        <f t="shared" si="265"/>
        <v>0.10500000000000012</v>
      </c>
      <c r="K101" s="17">
        <f t="shared" si="265"/>
        <v>0.10499999999999994</v>
      </c>
      <c r="L101" s="17">
        <f t="shared" si="265"/>
        <v>0.10499999999999994</v>
      </c>
      <c r="M101" s="17">
        <f t="shared" si="265"/>
        <v>0.10499999999999979</v>
      </c>
      <c r="N101" s="17">
        <f t="shared" si="265"/>
        <v>0.10500000000000015</v>
      </c>
      <c r="P101" s="163"/>
      <c r="Q101" s="171" t="s">
        <v>45</v>
      </c>
      <c r="R101" s="16" t="s">
        <v>55</v>
      </c>
      <c r="S101" s="17">
        <f>S96*S$16/$E$4</f>
        <v>0.10499999999999998</v>
      </c>
      <c r="T101" s="17">
        <f t="shared" ref="T101:AB101" si="266">T96*T$16/$E$4</f>
        <v>0.10500000000000002</v>
      </c>
      <c r="U101" s="17">
        <f t="shared" si="266"/>
        <v>0.10499999999999997</v>
      </c>
      <c r="V101" s="17">
        <f t="shared" si="266"/>
        <v>0.10500000000000004</v>
      </c>
      <c r="W101" s="17">
        <f t="shared" si="266"/>
        <v>0.10499999999999998</v>
      </c>
      <c r="X101" s="17">
        <f t="shared" si="266"/>
        <v>0.10500000000000012</v>
      </c>
      <c r="Y101" s="17">
        <f t="shared" si="266"/>
        <v>0.10499999999999994</v>
      </c>
      <c r="Z101" s="17">
        <f t="shared" si="266"/>
        <v>0.10499999999999994</v>
      </c>
      <c r="AA101" s="17">
        <f t="shared" si="266"/>
        <v>0.10499999999999979</v>
      </c>
      <c r="AB101" s="17">
        <f t="shared" si="266"/>
        <v>0.10500000000000015</v>
      </c>
      <c r="AD101" s="163"/>
      <c r="AE101" s="171" t="s">
        <v>45</v>
      </c>
      <c r="AF101" s="16" t="s">
        <v>55</v>
      </c>
      <c r="AG101" s="17">
        <f>AG96*AG$16/$E$4</f>
        <v>0.10499999999999998</v>
      </c>
      <c r="AH101" s="17">
        <f t="shared" ref="AH101:AP101" si="267">AH96*AH$16/$E$4</f>
        <v>0.10500000000000002</v>
      </c>
      <c r="AI101" s="17">
        <f t="shared" si="267"/>
        <v>0.10499999999999997</v>
      </c>
      <c r="AJ101" s="17">
        <f t="shared" si="267"/>
        <v>0.10500000000000004</v>
      </c>
      <c r="AK101" s="17">
        <f t="shared" si="267"/>
        <v>0.10499999999999998</v>
      </c>
      <c r="AL101" s="17">
        <f t="shared" si="267"/>
        <v>0.10500000000000012</v>
      </c>
      <c r="AM101" s="17">
        <f t="shared" si="267"/>
        <v>0.10499999999999994</v>
      </c>
      <c r="AN101" s="17">
        <f t="shared" si="267"/>
        <v>0.10499999999999994</v>
      </c>
      <c r="AO101" s="17">
        <f t="shared" si="267"/>
        <v>0.10499999999999979</v>
      </c>
      <c r="AP101" s="17">
        <f t="shared" si="267"/>
        <v>0.10500000000000015</v>
      </c>
      <c r="AR101" s="163"/>
      <c r="AS101" s="171" t="s">
        <v>45</v>
      </c>
      <c r="AT101" s="16" t="s">
        <v>55</v>
      </c>
      <c r="AU101" s="17">
        <f>AU96*AU$16/$E$4</f>
        <v>0.10499999999999998</v>
      </c>
      <c r="AV101" s="17">
        <f t="shared" ref="AV101:BD101" si="268">AV96*AV$16/$E$4</f>
        <v>0.10500000000000002</v>
      </c>
      <c r="AW101" s="17">
        <f t="shared" si="268"/>
        <v>0.10499999999999997</v>
      </c>
      <c r="AX101" s="17">
        <f t="shared" si="268"/>
        <v>0.10500000000000004</v>
      </c>
      <c r="AY101" s="17">
        <f t="shared" si="268"/>
        <v>0.10499999999999998</v>
      </c>
      <c r="AZ101" s="17">
        <f t="shared" si="268"/>
        <v>0.10500000000000012</v>
      </c>
      <c r="BA101" s="17">
        <f t="shared" si="268"/>
        <v>0.10499999999999994</v>
      </c>
      <c r="BB101" s="17">
        <f t="shared" si="268"/>
        <v>0.10499999999999994</v>
      </c>
      <c r="BC101" s="17">
        <f t="shared" si="268"/>
        <v>0.10499999999999979</v>
      </c>
      <c r="BD101" s="17">
        <f t="shared" si="268"/>
        <v>0.10500000000000015</v>
      </c>
      <c r="BF101" s="163"/>
      <c r="BG101" s="171" t="s">
        <v>45</v>
      </c>
      <c r="BH101" s="16" t="s">
        <v>55</v>
      </c>
      <c r="BI101" s="17">
        <f>BI96*BI$16/$E$4</f>
        <v>0.10499999999999998</v>
      </c>
      <c r="BJ101" s="17">
        <f t="shared" ref="BJ101:BR101" si="269">BJ96*BJ$16/$E$4</f>
        <v>0.10500000000000002</v>
      </c>
      <c r="BK101" s="17">
        <f t="shared" si="269"/>
        <v>0.10499999999999997</v>
      </c>
      <c r="BL101" s="17">
        <f t="shared" si="269"/>
        <v>0.10500000000000004</v>
      </c>
      <c r="BM101" s="17">
        <f t="shared" si="269"/>
        <v>0.10499999999999998</v>
      </c>
      <c r="BN101" s="17">
        <f t="shared" si="269"/>
        <v>0.10500000000000012</v>
      </c>
      <c r="BO101" s="17">
        <f t="shared" si="269"/>
        <v>0.10499999999999994</v>
      </c>
      <c r="BP101" s="17">
        <f t="shared" si="269"/>
        <v>0.10499999999999994</v>
      </c>
      <c r="BQ101" s="17">
        <f t="shared" si="269"/>
        <v>0.10499999999999979</v>
      </c>
      <c r="BR101" s="17">
        <f t="shared" si="269"/>
        <v>0.10500000000000015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270">E99*E$16</f>
        <v>104999.99999999997</v>
      </c>
      <c r="F102" s="22">
        <f t="shared" si="270"/>
        <v>105000.00000000003</v>
      </c>
      <c r="G102" s="22">
        <f t="shared" si="270"/>
        <v>104999.99999999996</v>
      </c>
      <c r="H102" s="22">
        <f t="shared" si="270"/>
        <v>105000.00000000004</v>
      </c>
      <c r="I102" s="22">
        <f t="shared" si="270"/>
        <v>104999.99999999997</v>
      </c>
      <c r="J102" s="22">
        <f t="shared" si="270"/>
        <v>105000.00000000012</v>
      </c>
      <c r="K102" s="22">
        <f t="shared" si="270"/>
        <v>104999.99999999994</v>
      </c>
      <c r="L102" s="22">
        <f t="shared" si="270"/>
        <v>104999.99999999994</v>
      </c>
      <c r="M102" s="22">
        <f t="shared" si="270"/>
        <v>104999.99999999977</v>
      </c>
      <c r="N102" s="22">
        <f t="shared" si="270"/>
        <v>105000.00000000015</v>
      </c>
      <c r="P102" s="163"/>
      <c r="Q102" s="163"/>
      <c r="R102" s="20" t="s">
        <v>57</v>
      </c>
      <c r="S102" s="22">
        <f t="shared" ref="S102:AB102" si="271">S99*S$16</f>
        <v>104999.99999999997</v>
      </c>
      <c r="T102" s="22">
        <f t="shared" si="271"/>
        <v>105000.00000000003</v>
      </c>
      <c r="U102" s="22">
        <f t="shared" si="271"/>
        <v>104999.99999999996</v>
      </c>
      <c r="V102" s="22">
        <f t="shared" si="271"/>
        <v>105000.00000000004</v>
      </c>
      <c r="W102" s="22">
        <f t="shared" si="271"/>
        <v>104999.99999999997</v>
      </c>
      <c r="X102" s="22">
        <f t="shared" si="271"/>
        <v>105000.00000000012</v>
      </c>
      <c r="Y102" s="22">
        <f t="shared" si="271"/>
        <v>104999.99999999994</v>
      </c>
      <c r="Z102" s="22">
        <f t="shared" si="271"/>
        <v>104999.99999999994</v>
      </c>
      <c r="AA102" s="22">
        <f t="shared" si="271"/>
        <v>104999.99999999977</v>
      </c>
      <c r="AB102" s="22">
        <f t="shared" si="271"/>
        <v>105000.00000000015</v>
      </c>
      <c r="AD102" s="163"/>
      <c r="AE102" s="163"/>
      <c r="AF102" s="20" t="s">
        <v>57</v>
      </c>
      <c r="AG102" s="22">
        <f t="shared" ref="AG102:AP102" si="272">AG99*AG$16</f>
        <v>104999.99999999997</v>
      </c>
      <c r="AH102" s="22">
        <f t="shared" si="272"/>
        <v>105000.00000000003</v>
      </c>
      <c r="AI102" s="22">
        <f t="shared" si="272"/>
        <v>104999.99999999996</v>
      </c>
      <c r="AJ102" s="22">
        <f t="shared" si="272"/>
        <v>105000.00000000004</v>
      </c>
      <c r="AK102" s="22">
        <f t="shared" si="272"/>
        <v>104999.99999999997</v>
      </c>
      <c r="AL102" s="22">
        <f t="shared" si="272"/>
        <v>105000.00000000012</v>
      </c>
      <c r="AM102" s="22">
        <f t="shared" si="272"/>
        <v>104999.99999999994</v>
      </c>
      <c r="AN102" s="22">
        <f t="shared" si="272"/>
        <v>104999.99999999994</v>
      </c>
      <c r="AO102" s="22">
        <f t="shared" si="272"/>
        <v>104999.99999999977</v>
      </c>
      <c r="AP102" s="22">
        <f t="shared" si="272"/>
        <v>105000.00000000015</v>
      </c>
      <c r="AR102" s="163"/>
      <c r="AS102" s="163"/>
      <c r="AT102" s="20" t="s">
        <v>57</v>
      </c>
      <c r="AU102" s="22">
        <f t="shared" ref="AU102:BD102" si="273">AU99*AU$16</f>
        <v>104999.99999999997</v>
      </c>
      <c r="AV102" s="22">
        <f t="shared" si="273"/>
        <v>105000.00000000003</v>
      </c>
      <c r="AW102" s="22">
        <f t="shared" si="273"/>
        <v>104999.99999999996</v>
      </c>
      <c r="AX102" s="22">
        <f t="shared" si="273"/>
        <v>105000.00000000004</v>
      </c>
      <c r="AY102" s="22">
        <f t="shared" si="273"/>
        <v>104999.99999999997</v>
      </c>
      <c r="AZ102" s="22">
        <f t="shared" si="273"/>
        <v>105000.00000000012</v>
      </c>
      <c r="BA102" s="22">
        <f t="shared" si="273"/>
        <v>104999.99999999994</v>
      </c>
      <c r="BB102" s="22">
        <f t="shared" si="273"/>
        <v>104999.99999999994</v>
      </c>
      <c r="BC102" s="22">
        <f t="shared" si="273"/>
        <v>104999.99999999977</v>
      </c>
      <c r="BD102" s="22">
        <f t="shared" si="273"/>
        <v>105000.00000000015</v>
      </c>
      <c r="BF102" s="163"/>
      <c r="BG102" s="163"/>
      <c r="BH102" s="20" t="s">
        <v>57</v>
      </c>
      <c r="BI102" s="22">
        <f t="shared" ref="BI102:BR102" si="274">BI99*BI$16</f>
        <v>104999.99999999997</v>
      </c>
      <c r="BJ102" s="22">
        <f t="shared" si="274"/>
        <v>105000.00000000003</v>
      </c>
      <c r="BK102" s="22">
        <f t="shared" si="274"/>
        <v>104999.99999999996</v>
      </c>
      <c r="BL102" s="22">
        <f t="shared" si="274"/>
        <v>105000.00000000004</v>
      </c>
      <c r="BM102" s="22">
        <f t="shared" si="274"/>
        <v>104999.99999999997</v>
      </c>
      <c r="BN102" s="22">
        <f t="shared" si="274"/>
        <v>105000.00000000012</v>
      </c>
      <c r="BO102" s="22">
        <f t="shared" si="274"/>
        <v>104999.99999999994</v>
      </c>
      <c r="BP102" s="22">
        <f t="shared" si="274"/>
        <v>104999.99999999994</v>
      </c>
      <c r="BQ102" s="22">
        <f t="shared" si="274"/>
        <v>104999.99999999977</v>
      </c>
      <c r="BR102" s="22">
        <f t="shared" si="274"/>
        <v>105000.00000000015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104999.99999999997</v>
      </c>
      <c r="F103" s="22">
        <f>E103+F102</f>
        <v>210000</v>
      </c>
      <c r="G103" s="22">
        <f t="shared" ref="G103:N103" si="275">F103+G102</f>
        <v>314999.99999999994</v>
      </c>
      <c r="H103" s="22">
        <f t="shared" si="275"/>
        <v>420000</v>
      </c>
      <c r="I103" s="22">
        <f t="shared" si="275"/>
        <v>525000</v>
      </c>
      <c r="J103" s="22">
        <f t="shared" si="275"/>
        <v>630000.00000000012</v>
      </c>
      <c r="K103" s="22">
        <f t="shared" si="275"/>
        <v>735000</v>
      </c>
      <c r="L103" s="22">
        <f t="shared" si="275"/>
        <v>840000</v>
      </c>
      <c r="M103" s="22">
        <f t="shared" si="275"/>
        <v>944999.99999999977</v>
      </c>
      <c r="N103" s="22">
        <f t="shared" si="275"/>
        <v>1050000</v>
      </c>
      <c r="P103" s="163"/>
      <c r="Q103" s="163"/>
      <c r="R103" s="20" t="s">
        <v>58</v>
      </c>
      <c r="S103" s="22">
        <f>S102</f>
        <v>104999.99999999997</v>
      </c>
      <c r="T103" s="22">
        <f>S103+T102</f>
        <v>210000</v>
      </c>
      <c r="U103" s="22">
        <f t="shared" ref="U103:AB103" si="276">T103+U102</f>
        <v>314999.99999999994</v>
      </c>
      <c r="V103" s="22">
        <f t="shared" si="276"/>
        <v>420000</v>
      </c>
      <c r="W103" s="22">
        <f t="shared" si="276"/>
        <v>525000</v>
      </c>
      <c r="X103" s="22">
        <f t="shared" si="276"/>
        <v>630000.00000000012</v>
      </c>
      <c r="Y103" s="22">
        <f t="shared" si="276"/>
        <v>735000</v>
      </c>
      <c r="Z103" s="22">
        <f t="shared" si="276"/>
        <v>840000</v>
      </c>
      <c r="AA103" s="22">
        <f t="shared" si="276"/>
        <v>944999.99999999977</v>
      </c>
      <c r="AB103" s="22">
        <f t="shared" si="276"/>
        <v>1050000</v>
      </c>
      <c r="AD103" s="163"/>
      <c r="AE103" s="163"/>
      <c r="AF103" s="20" t="s">
        <v>58</v>
      </c>
      <c r="AG103" s="22">
        <f>AG102</f>
        <v>104999.99999999997</v>
      </c>
      <c r="AH103" s="22">
        <f>AG103+AH102</f>
        <v>210000</v>
      </c>
      <c r="AI103" s="22">
        <f t="shared" ref="AI103:AP103" si="277">AH103+AI102</f>
        <v>314999.99999999994</v>
      </c>
      <c r="AJ103" s="22">
        <f t="shared" si="277"/>
        <v>420000</v>
      </c>
      <c r="AK103" s="22">
        <f t="shared" si="277"/>
        <v>525000</v>
      </c>
      <c r="AL103" s="22">
        <f t="shared" si="277"/>
        <v>630000.00000000012</v>
      </c>
      <c r="AM103" s="22">
        <f t="shared" si="277"/>
        <v>735000</v>
      </c>
      <c r="AN103" s="22">
        <f t="shared" si="277"/>
        <v>840000</v>
      </c>
      <c r="AO103" s="22">
        <f t="shared" si="277"/>
        <v>944999.99999999977</v>
      </c>
      <c r="AP103" s="22">
        <f t="shared" si="277"/>
        <v>1050000</v>
      </c>
      <c r="AR103" s="163"/>
      <c r="AS103" s="163"/>
      <c r="AT103" s="20" t="s">
        <v>58</v>
      </c>
      <c r="AU103" s="22">
        <f>AU102</f>
        <v>104999.99999999997</v>
      </c>
      <c r="AV103" s="22">
        <f>AU103+AV102</f>
        <v>210000</v>
      </c>
      <c r="AW103" s="22">
        <f t="shared" ref="AW103:BD103" si="278">AV103+AW102</f>
        <v>314999.99999999994</v>
      </c>
      <c r="AX103" s="22">
        <f t="shared" si="278"/>
        <v>420000</v>
      </c>
      <c r="AY103" s="22">
        <f t="shared" si="278"/>
        <v>525000</v>
      </c>
      <c r="AZ103" s="22">
        <f t="shared" si="278"/>
        <v>630000.00000000012</v>
      </c>
      <c r="BA103" s="22">
        <f t="shared" si="278"/>
        <v>735000</v>
      </c>
      <c r="BB103" s="22">
        <f t="shared" si="278"/>
        <v>840000</v>
      </c>
      <c r="BC103" s="22">
        <f t="shared" si="278"/>
        <v>944999.99999999977</v>
      </c>
      <c r="BD103" s="22">
        <f t="shared" si="278"/>
        <v>1050000</v>
      </c>
      <c r="BF103" s="163"/>
      <c r="BG103" s="163"/>
      <c r="BH103" s="20" t="s">
        <v>58</v>
      </c>
      <c r="BI103" s="22">
        <f>BI102</f>
        <v>104999.99999999997</v>
      </c>
      <c r="BJ103" s="22">
        <f>BI103+BJ102</f>
        <v>210000</v>
      </c>
      <c r="BK103" s="22">
        <f t="shared" ref="BK103:BR103" si="279">BJ103+BK102</f>
        <v>314999.99999999994</v>
      </c>
      <c r="BL103" s="22">
        <f t="shared" si="279"/>
        <v>420000</v>
      </c>
      <c r="BM103" s="22">
        <f t="shared" si="279"/>
        <v>525000</v>
      </c>
      <c r="BN103" s="22">
        <f t="shared" si="279"/>
        <v>630000.00000000012</v>
      </c>
      <c r="BO103" s="22">
        <f t="shared" si="279"/>
        <v>735000</v>
      </c>
      <c r="BP103" s="22">
        <f t="shared" si="279"/>
        <v>840000</v>
      </c>
      <c r="BQ103" s="22">
        <f t="shared" si="279"/>
        <v>944999.99999999977</v>
      </c>
      <c r="BR103" s="22">
        <f t="shared" si="279"/>
        <v>1050000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0.10499999999999998</v>
      </c>
      <c r="F104" s="17">
        <f>F98*F$16/$E$4-E104</f>
        <v>0.12600000000000006</v>
      </c>
      <c r="G104" s="17">
        <f>G98*G$16/$E$4-F104-E104</f>
        <v>0.15119999999999995</v>
      </c>
      <c r="H104" s="17">
        <f>H98*H$16/$E$4-G104-F104-E104</f>
        <v>0.18144000000000005</v>
      </c>
      <c r="I104" s="17">
        <f>I98*I$16/$E$4-H104-G104-F104-E104</f>
        <v>0.21772800000000003</v>
      </c>
      <c r="J104" s="17">
        <f>J98*J$16/$E$4-I104-H104-G104-F104-E104</f>
        <v>0.26127360000000022</v>
      </c>
      <c r="K104" s="17">
        <f>K98*K$16/$E$4-J104-I104-H104-G104-F104-E104</f>
        <v>0.31352832000000014</v>
      </c>
      <c r="L104" s="17">
        <f>L98*L$16/$E$4-K104-J104-I104-H104-G104-F104-E104</f>
        <v>0.3762339839999998</v>
      </c>
      <c r="M104" s="17">
        <f>M98*M$16/$E$4-L104-K104-J104-I104-H104-G104-F104-E104</f>
        <v>0.4514807807999992</v>
      </c>
      <c r="N104" s="17">
        <f>N98*N$16/$E$4-M104-L104-K104-J104-I104-H104-G104-F104-E104</f>
        <v>0.54177693696000051</v>
      </c>
      <c r="P104" s="163"/>
      <c r="Q104" s="171" t="s">
        <v>44</v>
      </c>
      <c r="R104" s="16" t="s">
        <v>55</v>
      </c>
      <c r="S104" s="17">
        <f>S98*S$16/$E$4</f>
        <v>0.10499999999999998</v>
      </c>
      <c r="T104" s="17">
        <f>T98*T$16/$E$4-S104</f>
        <v>0.12600000000000006</v>
      </c>
      <c r="U104" s="17">
        <f>U98*U$16/$E$4-T104-S104</f>
        <v>0.15119999999999995</v>
      </c>
      <c r="V104" s="17">
        <f>V98*V$16/$E$4-U104-T104-S104</f>
        <v>0.18144000000000005</v>
      </c>
      <c r="W104" s="17">
        <f>W98*W$16/$E$4-V104-U104-T104-S104</f>
        <v>0.21772800000000003</v>
      </c>
      <c r="X104" s="17">
        <f>X98*X$16/$E$4-W104-V104-U104-T104-S104</f>
        <v>0.26127360000000022</v>
      </c>
      <c r="Y104" s="17">
        <f>Y98*Y$16/$E$4-X104-W104-V104-U104-T104-S104</f>
        <v>0.31352832000000014</v>
      </c>
      <c r="Z104" s="17">
        <f>Z98*Z$16/$E$4-Y104-X104-W104-V104-U104-T104-S104</f>
        <v>0.3762339839999998</v>
      </c>
      <c r="AA104" s="17">
        <f>AA98*AA$16/$E$4-Z104-Y104-X104-W104-V104-U104-T104-S104</f>
        <v>0.4514807807999992</v>
      </c>
      <c r="AB104" s="17">
        <f>AB98*AB$16/$E$4-AA104-Z104-Y104-X104-W104-V104-U104-T104-S104</f>
        <v>0.54177693696000051</v>
      </c>
      <c r="AD104" s="163"/>
      <c r="AE104" s="171" t="s">
        <v>44</v>
      </c>
      <c r="AF104" s="16" t="s">
        <v>55</v>
      </c>
      <c r="AG104" s="17">
        <f>AG98*AG$16/$E$4</f>
        <v>0.10499999999999998</v>
      </c>
      <c r="AH104" s="17">
        <f>AH98*AH$16/$E$4-AG104</f>
        <v>0.12600000000000006</v>
      </c>
      <c r="AI104" s="17">
        <f>AI98*AI$16/$E$4-AH104-AG104</f>
        <v>0.15119999999999995</v>
      </c>
      <c r="AJ104" s="17">
        <f>AJ98*AJ$16/$E$4-AI104-AH104-AG104</f>
        <v>0.18144000000000005</v>
      </c>
      <c r="AK104" s="17">
        <f>AK98*AK$16/$E$4-AJ104-AI104-AH104-AG104</f>
        <v>0.21772800000000003</v>
      </c>
      <c r="AL104" s="17">
        <f>AL98*AL$16/$E$4-AK104-AJ104-AI104-AH104-AG104</f>
        <v>0.26127360000000022</v>
      </c>
      <c r="AM104" s="17">
        <f>AM98*AM$16/$E$4-AL104-AK104-AJ104-AI104-AH104-AG104</f>
        <v>0.31352832000000014</v>
      </c>
      <c r="AN104" s="17">
        <f>AN98*AN$16/$E$4-AM104-AL104-AK104-AJ104-AI104-AH104-AG104</f>
        <v>0.3762339839999998</v>
      </c>
      <c r="AO104" s="17">
        <f>AO98*AO$16/$E$4-AN104-AM104-AL104-AK104-AJ104-AI104-AH104-AG104</f>
        <v>0.4514807807999992</v>
      </c>
      <c r="AP104" s="17">
        <f>AP98*AP$16/$E$4-AO104-AN104-AM104-AL104-AK104-AJ104-AI104-AH104-AG104</f>
        <v>0.54177693696000051</v>
      </c>
      <c r="AR104" s="163"/>
      <c r="AS104" s="171" t="s">
        <v>44</v>
      </c>
      <c r="AT104" s="16" t="s">
        <v>55</v>
      </c>
      <c r="AU104" s="17">
        <f>AU98*AU$16/$E$4</f>
        <v>0.10499999999999998</v>
      </c>
      <c r="AV104" s="17">
        <f>AV98*AV$16/$E$4-AU104</f>
        <v>0.12600000000000006</v>
      </c>
      <c r="AW104" s="17">
        <f>AW98*AW$16/$E$4-AV104-AU104</f>
        <v>0.15119999999999995</v>
      </c>
      <c r="AX104" s="17">
        <f>AX98*AX$16/$E$4-AW104-AV104-AU104</f>
        <v>0.18144000000000005</v>
      </c>
      <c r="AY104" s="17">
        <f>AY98*AY$16/$E$4-AX104-AW104-AV104-AU104</f>
        <v>0.21772800000000003</v>
      </c>
      <c r="AZ104" s="17">
        <f>AZ98*AZ$16/$E$4-AY104-AX104-AW104-AV104-AU104</f>
        <v>0.26127360000000022</v>
      </c>
      <c r="BA104" s="17">
        <f>BA98*BA$16/$E$4-AZ104-AY104-AX104-AW104-AV104-AU104</f>
        <v>0.31352832000000014</v>
      </c>
      <c r="BB104" s="17">
        <f>BB98*BB$16/$E$4-BA104-AZ104-AY104-AX104-AW104-AV104-AU104</f>
        <v>0.3762339839999998</v>
      </c>
      <c r="BC104" s="17">
        <f>BC98*BC$16/$E$4-BB104-BA104-AZ104-AY104-AX104-AW104-AV104-AU104</f>
        <v>0.4514807807999992</v>
      </c>
      <c r="BD104" s="17">
        <f>BD98*BD$16/$E$4-BC104-BB104-BA104-AZ104-AY104-AX104-AW104-AV104-AU104</f>
        <v>0.54177693696000051</v>
      </c>
      <c r="BF104" s="163"/>
      <c r="BG104" s="171" t="s">
        <v>44</v>
      </c>
      <c r="BH104" s="16" t="s">
        <v>55</v>
      </c>
      <c r="BI104" s="17">
        <f>BI98*BI$16/$E$4</f>
        <v>0.10499999999999998</v>
      </c>
      <c r="BJ104" s="17">
        <f>BJ98*BJ$16/$E$4-BI104</f>
        <v>0.12600000000000006</v>
      </c>
      <c r="BK104" s="17">
        <f>BK98*BK$16/$E$4-BJ104-BI104</f>
        <v>0.15119999999999995</v>
      </c>
      <c r="BL104" s="17">
        <f>BL98*BL$16/$E$4-BK104-BJ104-BI104</f>
        <v>0.18144000000000005</v>
      </c>
      <c r="BM104" s="17">
        <f>BM98*BM$16/$E$4-BL104-BK104-BJ104-BI104</f>
        <v>0.21772800000000003</v>
      </c>
      <c r="BN104" s="17">
        <f>BN98*BN$16/$E$4-BM104-BL104-BK104-BJ104-BI104</f>
        <v>0.26127360000000022</v>
      </c>
      <c r="BO104" s="17">
        <f>BO98*BO$16/$E$4-BN104-BM104-BL104-BK104-BJ104-BI104</f>
        <v>0.31352832000000014</v>
      </c>
      <c r="BP104" s="17">
        <f>BP98*BP$16/$E$4-BO104-BN104-BM104-BL104-BK104-BJ104-BI104</f>
        <v>0.3762339839999998</v>
      </c>
      <c r="BQ104" s="17">
        <f>BQ98*BQ$16/$E$4-BP104-BO104-BN104-BM104-BL104-BK104-BJ104-BI104</f>
        <v>0.4514807807999992</v>
      </c>
      <c r="BR104" s="17">
        <f>BR98*BR$16/$E$4-BQ104-BP104-BO104-BN104-BM104-BL104-BK104-BJ104-BI104</f>
        <v>0.54177693696000051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0.15627360000000001</v>
      </c>
      <c r="J105" s="18"/>
      <c r="K105" s="18"/>
      <c r="L105" s="18"/>
      <c r="M105" s="18"/>
      <c r="N105" s="18">
        <f>SUM(E104:N104)/10</f>
        <v>0.27256616217599994</v>
      </c>
      <c r="P105" s="163"/>
      <c r="Q105" s="165"/>
      <c r="R105" s="16" t="s">
        <v>56</v>
      </c>
      <c r="S105" s="18"/>
      <c r="T105" s="18"/>
      <c r="U105" s="18"/>
      <c r="V105" s="18"/>
      <c r="W105" s="18">
        <f>SUM(S104:W104)/5</f>
        <v>0.15627360000000001</v>
      </c>
      <c r="X105" s="18"/>
      <c r="Y105" s="18"/>
      <c r="Z105" s="18"/>
      <c r="AA105" s="18"/>
      <c r="AB105" s="18">
        <f>SUM(S104:AB104)/10</f>
        <v>0.27256616217599994</v>
      </c>
      <c r="AD105" s="163"/>
      <c r="AE105" s="165"/>
      <c r="AF105" s="16" t="s">
        <v>56</v>
      </c>
      <c r="AG105" s="18"/>
      <c r="AH105" s="18"/>
      <c r="AI105" s="18"/>
      <c r="AJ105" s="18"/>
      <c r="AK105" s="18">
        <f>SUM(AG104:AK104)/5</f>
        <v>0.15627360000000001</v>
      </c>
      <c r="AL105" s="18"/>
      <c r="AM105" s="18"/>
      <c r="AN105" s="18"/>
      <c r="AO105" s="18"/>
      <c r="AP105" s="18">
        <f>SUM(AG104:AP104)/10</f>
        <v>0.27256616217599994</v>
      </c>
      <c r="AR105" s="163"/>
      <c r="AS105" s="165"/>
      <c r="AT105" s="16" t="s">
        <v>56</v>
      </c>
      <c r="AU105" s="18"/>
      <c r="AV105" s="18"/>
      <c r="AW105" s="18"/>
      <c r="AX105" s="18"/>
      <c r="AY105" s="18">
        <f>SUM(AU104:AY104)/5</f>
        <v>0.15627360000000001</v>
      </c>
      <c r="AZ105" s="18"/>
      <c r="BA105" s="18"/>
      <c r="BB105" s="18"/>
      <c r="BC105" s="18"/>
      <c r="BD105" s="18">
        <f>SUM(AU104:BD104)/10</f>
        <v>0.27256616217599994</v>
      </c>
      <c r="BF105" s="163"/>
      <c r="BG105" s="165"/>
      <c r="BH105" s="16" t="s">
        <v>56</v>
      </c>
      <c r="BI105" s="18"/>
      <c r="BJ105" s="18"/>
      <c r="BK105" s="18"/>
      <c r="BL105" s="18"/>
      <c r="BM105" s="18">
        <f>SUM(BI104:BM104)/5</f>
        <v>0.15627360000000001</v>
      </c>
      <c r="BN105" s="18"/>
      <c r="BO105" s="18"/>
      <c r="BP105" s="18"/>
      <c r="BQ105" s="18"/>
      <c r="BR105" s="18">
        <f>SUM(BI104:BR104)/10</f>
        <v>0.27256616217599994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104999.99999999997</v>
      </c>
      <c r="F106" s="23">
        <f>F108-E108</f>
        <v>126000.00000000003</v>
      </c>
      <c r="G106" s="23">
        <f t="shared" ref="G106:N106" si="280">G108-F108</f>
        <v>151199.99999999994</v>
      </c>
      <c r="H106" s="23">
        <f t="shared" si="280"/>
        <v>181440.00000000006</v>
      </c>
      <c r="I106" s="23">
        <f t="shared" si="280"/>
        <v>217728.00000000012</v>
      </c>
      <c r="J106" s="23">
        <f t="shared" si="280"/>
        <v>261273.60000000009</v>
      </c>
      <c r="K106" s="23">
        <f t="shared" si="280"/>
        <v>313528.31999999995</v>
      </c>
      <c r="L106" s="23">
        <f t="shared" si="280"/>
        <v>376233.98399999971</v>
      </c>
      <c r="M106" s="23">
        <f t="shared" si="280"/>
        <v>451480.7807999996</v>
      </c>
      <c r="N106" s="23">
        <f t="shared" si="280"/>
        <v>541776.93696000054</v>
      </c>
      <c r="P106" s="163"/>
      <c r="Q106" s="163"/>
      <c r="R106" s="20" t="s">
        <v>57</v>
      </c>
      <c r="S106" s="23">
        <f>S108</f>
        <v>104999.99999999997</v>
      </c>
      <c r="T106" s="23">
        <f>T108-S108</f>
        <v>126000.00000000003</v>
      </c>
      <c r="U106" s="23">
        <f t="shared" ref="U106:AB106" si="281">U108-T108</f>
        <v>151199.99999999994</v>
      </c>
      <c r="V106" s="23">
        <f t="shared" si="281"/>
        <v>181440.00000000006</v>
      </c>
      <c r="W106" s="23">
        <f t="shared" si="281"/>
        <v>217728.00000000012</v>
      </c>
      <c r="X106" s="23">
        <f t="shared" si="281"/>
        <v>261273.60000000009</v>
      </c>
      <c r="Y106" s="23">
        <f t="shared" si="281"/>
        <v>313528.31999999995</v>
      </c>
      <c r="Z106" s="23">
        <f t="shared" si="281"/>
        <v>376233.98399999971</v>
      </c>
      <c r="AA106" s="23">
        <f t="shared" si="281"/>
        <v>451480.7807999996</v>
      </c>
      <c r="AB106" s="23">
        <f t="shared" si="281"/>
        <v>541776.93696000054</v>
      </c>
      <c r="AD106" s="163"/>
      <c r="AE106" s="163"/>
      <c r="AF106" s="20" t="s">
        <v>57</v>
      </c>
      <c r="AG106" s="23">
        <f>AG108</f>
        <v>104999.99999999997</v>
      </c>
      <c r="AH106" s="23">
        <f>AH108-AG108</f>
        <v>126000.00000000003</v>
      </c>
      <c r="AI106" s="23">
        <f t="shared" ref="AI106:AP106" si="282">AI108-AH108</f>
        <v>151199.99999999994</v>
      </c>
      <c r="AJ106" s="23">
        <f t="shared" si="282"/>
        <v>181440.00000000006</v>
      </c>
      <c r="AK106" s="23">
        <f t="shared" si="282"/>
        <v>217728.00000000012</v>
      </c>
      <c r="AL106" s="23">
        <f t="shared" si="282"/>
        <v>261273.60000000009</v>
      </c>
      <c r="AM106" s="23">
        <f t="shared" si="282"/>
        <v>313528.31999999995</v>
      </c>
      <c r="AN106" s="23">
        <f t="shared" si="282"/>
        <v>376233.98399999971</v>
      </c>
      <c r="AO106" s="23">
        <f t="shared" si="282"/>
        <v>451480.7807999996</v>
      </c>
      <c r="AP106" s="23">
        <f t="shared" si="282"/>
        <v>541776.93696000054</v>
      </c>
      <c r="AR106" s="163"/>
      <c r="AS106" s="163"/>
      <c r="AT106" s="20" t="s">
        <v>57</v>
      </c>
      <c r="AU106" s="23">
        <f>AU108</f>
        <v>104999.99999999997</v>
      </c>
      <c r="AV106" s="23">
        <f>AV108-AU108</f>
        <v>126000.00000000003</v>
      </c>
      <c r="AW106" s="23">
        <f t="shared" ref="AW106:BD106" si="283">AW108-AV108</f>
        <v>151199.99999999994</v>
      </c>
      <c r="AX106" s="23">
        <f t="shared" si="283"/>
        <v>181440.00000000006</v>
      </c>
      <c r="AY106" s="23">
        <f t="shared" si="283"/>
        <v>217728.00000000012</v>
      </c>
      <c r="AZ106" s="23">
        <f t="shared" si="283"/>
        <v>261273.60000000009</v>
      </c>
      <c r="BA106" s="23">
        <f t="shared" si="283"/>
        <v>313528.31999999995</v>
      </c>
      <c r="BB106" s="23">
        <f t="shared" si="283"/>
        <v>376233.98399999971</v>
      </c>
      <c r="BC106" s="23">
        <f t="shared" si="283"/>
        <v>451480.7807999996</v>
      </c>
      <c r="BD106" s="23">
        <f t="shared" si="283"/>
        <v>541776.93696000054</v>
      </c>
      <c r="BF106" s="163"/>
      <c r="BG106" s="163"/>
      <c r="BH106" s="20" t="s">
        <v>57</v>
      </c>
      <c r="BI106" s="23">
        <f>BI108</f>
        <v>104999.99999999997</v>
      </c>
      <c r="BJ106" s="23">
        <f>BJ108-BI108</f>
        <v>126000.00000000003</v>
      </c>
      <c r="BK106" s="23">
        <f t="shared" ref="BK106:BR106" si="284">BK108-BJ108</f>
        <v>151199.99999999994</v>
      </c>
      <c r="BL106" s="23">
        <f t="shared" si="284"/>
        <v>181440.00000000006</v>
      </c>
      <c r="BM106" s="23">
        <f t="shared" si="284"/>
        <v>217728.00000000012</v>
      </c>
      <c r="BN106" s="23">
        <f t="shared" si="284"/>
        <v>261273.60000000009</v>
      </c>
      <c r="BO106" s="23">
        <f t="shared" si="284"/>
        <v>313528.31999999995</v>
      </c>
      <c r="BP106" s="23">
        <f t="shared" si="284"/>
        <v>376233.98399999971</v>
      </c>
      <c r="BQ106" s="23">
        <f t="shared" si="284"/>
        <v>451480.7807999996</v>
      </c>
      <c r="BR106" s="23">
        <f t="shared" si="284"/>
        <v>541776.93696000054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156273.60000000003</v>
      </c>
      <c r="J107" s="23"/>
      <c r="K107" s="23"/>
      <c r="L107" s="23"/>
      <c r="M107" s="23"/>
      <c r="N107" s="23">
        <f>SUM(E106:N106)/10</f>
        <v>272566.16217600001</v>
      </c>
      <c r="P107" s="163"/>
      <c r="Q107" s="163"/>
      <c r="R107" s="20" t="s">
        <v>59</v>
      </c>
      <c r="S107" s="23"/>
      <c r="T107" s="23"/>
      <c r="U107" s="23"/>
      <c r="V107" s="23"/>
      <c r="W107" s="23">
        <f>SUM(S106:W106)/5</f>
        <v>156273.60000000003</v>
      </c>
      <c r="X107" s="23"/>
      <c r="Y107" s="23"/>
      <c r="Z107" s="23"/>
      <c r="AA107" s="23"/>
      <c r="AB107" s="23">
        <f>SUM(S106:AB106)/10</f>
        <v>272566.16217600001</v>
      </c>
      <c r="AD107" s="163"/>
      <c r="AE107" s="163"/>
      <c r="AF107" s="20" t="s">
        <v>59</v>
      </c>
      <c r="AG107" s="23"/>
      <c r="AH107" s="23"/>
      <c r="AI107" s="23"/>
      <c r="AJ107" s="23"/>
      <c r="AK107" s="23">
        <f>SUM(AG106:AK106)/5</f>
        <v>156273.60000000003</v>
      </c>
      <c r="AL107" s="23"/>
      <c r="AM107" s="23"/>
      <c r="AN107" s="23"/>
      <c r="AO107" s="23"/>
      <c r="AP107" s="23">
        <f>SUM(AG106:AP106)/10</f>
        <v>272566.16217600001</v>
      </c>
      <c r="AR107" s="163"/>
      <c r="AS107" s="163"/>
      <c r="AT107" s="20" t="s">
        <v>59</v>
      </c>
      <c r="AU107" s="23"/>
      <c r="AV107" s="23"/>
      <c r="AW107" s="23"/>
      <c r="AX107" s="23"/>
      <c r="AY107" s="23">
        <f>SUM(AU106:AY106)/5</f>
        <v>156273.60000000003</v>
      </c>
      <c r="AZ107" s="23"/>
      <c r="BA107" s="23"/>
      <c r="BB107" s="23"/>
      <c r="BC107" s="23"/>
      <c r="BD107" s="23">
        <f>SUM(AU106:BD106)/10</f>
        <v>272566.16217600001</v>
      </c>
      <c r="BF107" s="163"/>
      <c r="BG107" s="163"/>
      <c r="BH107" s="20" t="s">
        <v>59</v>
      </c>
      <c r="BI107" s="23"/>
      <c r="BJ107" s="23"/>
      <c r="BK107" s="23"/>
      <c r="BL107" s="23"/>
      <c r="BM107" s="23">
        <f>SUM(BI106:BM106)/5</f>
        <v>156273.60000000003</v>
      </c>
      <c r="BN107" s="23"/>
      <c r="BO107" s="23"/>
      <c r="BP107" s="23"/>
      <c r="BQ107" s="23"/>
      <c r="BR107" s="23">
        <f>SUM(BI106:BR106)/10</f>
        <v>272566.16217600001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104999.99999999997</v>
      </c>
      <c r="F108" s="22">
        <f t="shared" ref="F108:N108" si="285">F100*F$16</f>
        <v>231000</v>
      </c>
      <c r="G108" s="22">
        <f t="shared" si="285"/>
        <v>382199.99999999994</v>
      </c>
      <c r="H108" s="22">
        <f t="shared" si="285"/>
        <v>563640</v>
      </c>
      <c r="I108" s="22">
        <f t="shared" si="285"/>
        <v>781368.00000000012</v>
      </c>
      <c r="J108" s="22">
        <f t="shared" si="285"/>
        <v>1042641.6000000002</v>
      </c>
      <c r="K108" s="22">
        <f t="shared" si="285"/>
        <v>1356169.9200000002</v>
      </c>
      <c r="L108" s="22">
        <f t="shared" si="285"/>
        <v>1732403.9039999999</v>
      </c>
      <c r="M108" s="22">
        <f t="shared" si="285"/>
        <v>2183884.6847999995</v>
      </c>
      <c r="N108" s="22">
        <f t="shared" si="285"/>
        <v>2725661.62176</v>
      </c>
      <c r="P108" s="163"/>
      <c r="Q108" s="163"/>
      <c r="R108" s="20" t="s">
        <v>58</v>
      </c>
      <c r="S108" s="22">
        <f>S100*S$16</f>
        <v>104999.99999999997</v>
      </c>
      <c r="T108" s="22">
        <f t="shared" ref="T108:AB108" si="286">T100*T$16</f>
        <v>231000</v>
      </c>
      <c r="U108" s="22">
        <f t="shared" si="286"/>
        <v>382199.99999999994</v>
      </c>
      <c r="V108" s="22">
        <f t="shared" si="286"/>
        <v>563640</v>
      </c>
      <c r="W108" s="22">
        <f t="shared" si="286"/>
        <v>781368.00000000012</v>
      </c>
      <c r="X108" s="22">
        <f t="shared" si="286"/>
        <v>1042641.6000000002</v>
      </c>
      <c r="Y108" s="22">
        <f t="shared" si="286"/>
        <v>1356169.9200000002</v>
      </c>
      <c r="Z108" s="22">
        <f t="shared" si="286"/>
        <v>1732403.9039999999</v>
      </c>
      <c r="AA108" s="22">
        <f t="shared" si="286"/>
        <v>2183884.6847999995</v>
      </c>
      <c r="AB108" s="22">
        <f t="shared" si="286"/>
        <v>2725661.62176</v>
      </c>
      <c r="AD108" s="163"/>
      <c r="AE108" s="163"/>
      <c r="AF108" s="20" t="s">
        <v>58</v>
      </c>
      <c r="AG108" s="22">
        <f>AG100*AG$16</f>
        <v>104999.99999999997</v>
      </c>
      <c r="AH108" s="22">
        <f t="shared" ref="AH108:AP108" si="287">AH100*AH$16</f>
        <v>231000</v>
      </c>
      <c r="AI108" s="22">
        <f t="shared" si="287"/>
        <v>382199.99999999994</v>
      </c>
      <c r="AJ108" s="22">
        <f t="shared" si="287"/>
        <v>563640</v>
      </c>
      <c r="AK108" s="22">
        <f t="shared" si="287"/>
        <v>781368.00000000012</v>
      </c>
      <c r="AL108" s="22">
        <f t="shared" si="287"/>
        <v>1042641.6000000002</v>
      </c>
      <c r="AM108" s="22">
        <f t="shared" si="287"/>
        <v>1356169.9200000002</v>
      </c>
      <c r="AN108" s="22">
        <f t="shared" si="287"/>
        <v>1732403.9039999999</v>
      </c>
      <c r="AO108" s="22">
        <f t="shared" si="287"/>
        <v>2183884.6847999995</v>
      </c>
      <c r="AP108" s="22">
        <f t="shared" si="287"/>
        <v>2725661.62176</v>
      </c>
      <c r="AR108" s="163"/>
      <c r="AS108" s="163"/>
      <c r="AT108" s="20" t="s">
        <v>58</v>
      </c>
      <c r="AU108" s="22">
        <f>AU100*AU$16</f>
        <v>104999.99999999997</v>
      </c>
      <c r="AV108" s="22">
        <f t="shared" ref="AV108:BD108" si="288">AV100*AV$16</f>
        <v>231000</v>
      </c>
      <c r="AW108" s="22">
        <f t="shared" si="288"/>
        <v>382199.99999999994</v>
      </c>
      <c r="AX108" s="22">
        <f t="shared" si="288"/>
        <v>563640</v>
      </c>
      <c r="AY108" s="22">
        <f t="shared" si="288"/>
        <v>781368.00000000012</v>
      </c>
      <c r="AZ108" s="22">
        <f t="shared" si="288"/>
        <v>1042641.6000000002</v>
      </c>
      <c r="BA108" s="22">
        <f t="shared" si="288"/>
        <v>1356169.9200000002</v>
      </c>
      <c r="BB108" s="22">
        <f t="shared" si="288"/>
        <v>1732403.9039999999</v>
      </c>
      <c r="BC108" s="22">
        <f t="shared" si="288"/>
        <v>2183884.6847999995</v>
      </c>
      <c r="BD108" s="22">
        <f t="shared" si="288"/>
        <v>2725661.62176</v>
      </c>
      <c r="BF108" s="163"/>
      <c r="BG108" s="163"/>
      <c r="BH108" s="20" t="s">
        <v>58</v>
      </c>
      <c r="BI108" s="22">
        <f>BI100*BI$16</f>
        <v>104999.99999999997</v>
      </c>
      <c r="BJ108" s="22">
        <f t="shared" ref="BJ108:BR108" si="289">BJ100*BJ$16</f>
        <v>231000</v>
      </c>
      <c r="BK108" s="22">
        <f t="shared" si="289"/>
        <v>382199.99999999994</v>
      </c>
      <c r="BL108" s="22">
        <f t="shared" si="289"/>
        <v>563640</v>
      </c>
      <c r="BM108" s="22">
        <f t="shared" si="289"/>
        <v>781368.00000000012</v>
      </c>
      <c r="BN108" s="22">
        <f t="shared" si="289"/>
        <v>1042641.6000000002</v>
      </c>
      <c r="BO108" s="22">
        <f t="shared" si="289"/>
        <v>1356169.9200000002</v>
      </c>
      <c r="BP108" s="22">
        <f t="shared" si="289"/>
        <v>1732403.9039999999</v>
      </c>
      <c r="BQ108" s="22">
        <f t="shared" si="289"/>
        <v>2183884.6847999995</v>
      </c>
      <c r="BR108" s="22">
        <f t="shared" si="289"/>
        <v>2725661.62176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6.4999999999999997E-3</v>
      </c>
      <c r="F109" s="17">
        <f t="shared" ref="F109:N109" si="290">F$26*$D94</f>
        <v>6.2916666666666676E-3</v>
      </c>
      <c r="G109" s="17">
        <f t="shared" si="290"/>
        <v>6.1180555555555554E-3</v>
      </c>
      <c r="H109" s="17">
        <f t="shared" si="290"/>
        <v>5.9733796296296297E-3</v>
      </c>
      <c r="I109" s="17">
        <f t="shared" si="290"/>
        <v>5.8528163580246918E-3</v>
      </c>
      <c r="J109" s="17">
        <f t="shared" si="290"/>
        <v>5.7523469650205758E-3</v>
      </c>
      <c r="K109" s="17">
        <f t="shared" si="290"/>
        <v>5.66862247085048E-3</v>
      </c>
      <c r="L109" s="17">
        <f t="shared" si="290"/>
        <v>5.5988520590420669E-3</v>
      </c>
      <c r="M109" s="17">
        <f t="shared" si="290"/>
        <v>5.5407100492017225E-3</v>
      </c>
      <c r="N109" s="17">
        <f t="shared" si="290"/>
        <v>5.4922583743347688E-3</v>
      </c>
      <c r="P109" s="163" t="s">
        <v>17</v>
      </c>
      <c r="Q109" s="165" t="s">
        <v>41</v>
      </c>
      <c r="R109" s="16" t="s">
        <v>55</v>
      </c>
      <c r="S109" s="17">
        <f>S$26*$D94</f>
        <v>6.4999999999999997E-3</v>
      </c>
      <c r="T109" s="17">
        <f t="shared" ref="T109:AB109" si="291">T$26*$D94</f>
        <v>6.2916666666666676E-3</v>
      </c>
      <c r="U109" s="17">
        <f t="shared" si="291"/>
        <v>6.1180555555555554E-3</v>
      </c>
      <c r="V109" s="17">
        <f t="shared" si="291"/>
        <v>5.9733796296296297E-3</v>
      </c>
      <c r="W109" s="17">
        <f t="shared" si="291"/>
        <v>5.8528163580246918E-3</v>
      </c>
      <c r="X109" s="17">
        <f t="shared" si="291"/>
        <v>5.7523469650205758E-3</v>
      </c>
      <c r="Y109" s="17">
        <f t="shared" si="291"/>
        <v>5.66862247085048E-3</v>
      </c>
      <c r="Z109" s="17">
        <f t="shared" si="291"/>
        <v>5.5988520590420669E-3</v>
      </c>
      <c r="AA109" s="17">
        <f t="shared" si="291"/>
        <v>5.5407100492017225E-3</v>
      </c>
      <c r="AB109" s="17">
        <f t="shared" si="291"/>
        <v>5.4922583743347688E-3</v>
      </c>
      <c r="AD109" s="163" t="s">
        <v>17</v>
      </c>
      <c r="AE109" s="165" t="s">
        <v>41</v>
      </c>
      <c r="AF109" s="16" t="s">
        <v>55</v>
      </c>
      <c r="AG109" s="17">
        <f>AG$26*$D94</f>
        <v>6.4999999999999997E-3</v>
      </c>
      <c r="AH109" s="17">
        <f t="shared" ref="AH109:AP109" si="292">AH$26*$D94</f>
        <v>6.2916666666666676E-3</v>
      </c>
      <c r="AI109" s="17">
        <f t="shared" si="292"/>
        <v>6.1180555555555554E-3</v>
      </c>
      <c r="AJ109" s="17">
        <f t="shared" si="292"/>
        <v>5.9733796296296297E-3</v>
      </c>
      <c r="AK109" s="17">
        <f t="shared" si="292"/>
        <v>5.8528163580246918E-3</v>
      </c>
      <c r="AL109" s="17">
        <f t="shared" si="292"/>
        <v>5.7523469650205758E-3</v>
      </c>
      <c r="AM109" s="17">
        <f t="shared" si="292"/>
        <v>5.66862247085048E-3</v>
      </c>
      <c r="AN109" s="17">
        <f t="shared" si="292"/>
        <v>5.5988520590420669E-3</v>
      </c>
      <c r="AO109" s="17">
        <f t="shared" si="292"/>
        <v>5.5407100492017225E-3</v>
      </c>
      <c r="AP109" s="17">
        <f t="shared" si="292"/>
        <v>5.4922583743347688E-3</v>
      </c>
      <c r="AR109" s="163" t="s">
        <v>17</v>
      </c>
      <c r="AS109" s="165" t="s">
        <v>41</v>
      </c>
      <c r="AT109" s="16" t="s">
        <v>55</v>
      </c>
      <c r="AU109" s="17">
        <f>AU$26*$D94</f>
        <v>6.4999999999999997E-3</v>
      </c>
      <c r="AV109" s="17">
        <f t="shared" ref="AV109:BD109" si="293">AV$26*$D94</f>
        <v>6.2916666666666676E-3</v>
      </c>
      <c r="AW109" s="17">
        <f t="shared" si="293"/>
        <v>6.1180555555555554E-3</v>
      </c>
      <c r="AX109" s="17">
        <f t="shared" si="293"/>
        <v>5.9733796296296297E-3</v>
      </c>
      <c r="AY109" s="17">
        <f t="shared" si="293"/>
        <v>5.8528163580246918E-3</v>
      </c>
      <c r="AZ109" s="17">
        <f t="shared" si="293"/>
        <v>5.7523469650205758E-3</v>
      </c>
      <c r="BA109" s="17">
        <f t="shared" si="293"/>
        <v>5.66862247085048E-3</v>
      </c>
      <c r="BB109" s="17">
        <f t="shared" si="293"/>
        <v>5.5988520590420669E-3</v>
      </c>
      <c r="BC109" s="17">
        <f t="shared" si="293"/>
        <v>5.5407100492017225E-3</v>
      </c>
      <c r="BD109" s="17">
        <f t="shared" si="293"/>
        <v>5.4922583743347688E-3</v>
      </c>
      <c r="BF109" s="163" t="s">
        <v>17</v>
      </c>
      <c r="BG109" s="165" t="s">
        <v>41</v>
      </c>
      <c r="BH109" s="16" t="s">
        <v>55</v>
      </c>
      <c r="BI109" s="17">
        <f>BI$26*$D94</f>
        <v>6.4999999999999997E-3</v>
      </c>
      <c r="BJ109" s="17">
        <f t="shared" ref="BJ109:BR109" si="294">BJ$26*$D94</f>
        <v>6.2916666666666676E-3</v>
      </c>
      <c r="BK109" s="17">
        <f t="shared" si="294"/>
        <v>6.1180555555555554E-3</v>
      </c>
      <c r="BL109" s="17">
        <f t="shared" si="294"/>
        <v>5.9733796296296297E-3</v>
      </c>
      <c r="BM109" s="17">
        <f t="shared" si="294"/>
        <v>5.8528163580246918E-3</v>
      </c>
      <c r="BN109" s="17">
        <f t="shared" si="294"/>
        <v>5.7523469650205758E-3</v>
      </c>
      <c r="BO109" s="17">
        <f t="shared" si="294"/>
        <v>5.66862247085048E-3</v>
      </c>
      <c r="BP109" s="17">
        <f t="shared" si="294"/>
        <v>5.5988520590420669E-3</v>
      </c>
      <c r="BQ109" s="17">
        <f t="shared" si="294"/>
        <v>5.5407100492017225E-3</v>
      </c>
      <c r="BR109" s="17">
        <f t="shared" si="294"/>
        <v>5.4922583743347688E-3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6.1471836419753094E-3</v>
      </c>
      <c r="J110" s="18"/>
      <c r="K110" s="18"/>
      <c r="L110" s="18"/>
      <c r="M110" s="18"/>
      <c r="N110" s="18">
        <f>SUM(E109:N109)/10</f>
        <v>5.8788708128326168E-3</v>
      </c>
      <c r="P110" s="163"/>
      <c r="Q110" s="165"/>
      <c r="R110" s="16" t="s">
        <v>56</v>
      </c>
      <c r="S110" s="17"/>
      <c r="T110" s="17"/>
      <c r="U110" s="17"/>
      <c r="V110" s="17"/>
      <c r="W110" s="100">
        <f>SUM(S109:W109)/5</f>
        <v>6.1471836419753094E-3</v>
      </c>
      <c r="X110" s="18"/>
      <c r="Y110" s="18"/>
      <c r="Z110" s="18"/>
      <c r="AA110" s="18"/>
      <c r="AB110" s="18">
        <f>SUM(S109:AB109)/10</f>
        <v>5.8788708128326168E-3</v>
      </c>
      <c r="AD110" s="163"/>
      <c r="AE110" s="165"/>
      <c r="AF110" s="16" t="s">
        <v>56</v>
      </c>
      <c r="AG110" s="17"/>
      <c r="AH110" s="17"/>
      <c r="AI110" s="17"/>
      <c r="AJ110" s="17"/>
      <c r="AK110" s="100">
        <f>SUM(AG109:AK109)/5</f>
        <v>6.1471836419753094E-3</v>
      </c>
      <c r="AL110" s="18"/>
      <c r="AM110" s="18"/>
      <c r="AN110" s="18"/>
      <c r="AO110" s="18"/>
      <c r="AP110" s="18">
        <f>SUM(AG109:AP109)/10</f>
        <v>5.8788708128326168E-3</v>
      </c>
      <c r="AR110" s="163"/>
      <c r="AS110" s="165"/>
      <c r="AT110" s="16" t="s">
        <v>56</v>
      </c>
      <c r="AU110" s="17"/>
      <c r="AV110" s="17"/>
      <c r="AW110" s="17"/>
      <c r="AX110" s="17"/>
      <c r="AY110" s="100">
        <f>SUM(AU109:AY109)/5</f>
        <v>6.1471836419753094E-3</v>
      </c>
      <c r="AZ110" s="18"/>
      <c r="BA110" s="18"/>
      <c r="BB110" s="18"/>
      <c r="BC110" s="18"/>
      <c r="BD110" s="18">
        <f>SUM(AU109:BD109)/10</f>
        <v>5.8788708128326168E-3</v>
      </c>
      <c r="BF110" s="163"/>
      <c r="BG110" s="165"/>
      <c r="BH110" s="16" t="s">
        <v>56</v>
      </c>
      <c r="BI110" s="17"/>
      <c r="BJ110" s="17"/>
      <c r="BK110" s="17"/>
      <c r="BL110" s="17"/>
      <c r="BM110" s="100">
        <f>SUM(BI109:BM109)/5</f>
        <v>6.1471836419753094E-3</v>
      </c>
      <c r="BN110" s="18"/>
      <c r="BO110" s="18"/>
      <c r="BP110" s="18"/>
      <c r="BQ110" s="18"/>
      <c r="BR110" s="18">
        <f>SUM(BI109:BR109)/10</f>
        <v>5.8788708128326168E-3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295">E$28*$D94</f>
        <v>6.4999999999999997E-3</v>
      </c>
      <c r="F111" s="17">
        <f t="shared" si="295"/>
        <v>1.2791666666666668E-2</v>
      </c>
      <c r="G111" s="17">
        <f t="shared" si="295"/>
        <v>1.8909722222222224E-2</v>
      </c>
      <c r="H111" s="17">
        <f t="shared" si="295"/>
        <v>2.4883101851851854E-2</v>
      </c>
      <c r="I111" s="17">
        <f t="shared" si="295"/>
        <v>3.0735918209876544E-2</v>
      </c>
      <c r="J111" s="17">
        <f t="shared" si="295"/>
        <v>3.6488265174897123E-2</v>
      </c>
      <c r="K111" s="17">
        <f t="shared" si="295"/>
        <v>4.2156887645747598E-2</v>
      </c>
      <c r="L111" s="17">
        <f t="shared" si="295"/>
        <v>4.7755739704789663E-2</v>
      </c>
      <c r="M111" s="17">
        <f t="shared" si="295"/>
        <v>5.3296449753991386E-2</v>
      </c>
      <c r="N111" s="17">
        <f t="shared" si="295"/>
        <v>5.8788708128326157E-2</v>
      </c>
      <c r="P111" s="163"/>
      <c r="Q111" s="165"/>
      <c r="R111" s="16" t="s">
        <v>53</v>
      </c>
      <c r="S111" s="17">
        <f t="shared" ref="S111:AB111" si="296">S$28*$D94</f>
        <v>6.4999999999999997E-3</v>
      </c>
      <c r="T111" s="17">
        <f t="shared" si="296"/>
        <v>1.2791666666666668E-2</v>
      </c>
      <c r="U111" s="17">
        <f t="shared" si="296"/>
        <v>1.8909722222222224E-2</v>
      </c>
      <c r="V111" s="17">
        <f t="shared" si="296"/>
        <v>2.4883101851851854E-2</v>
      </c>
      <c r="W111" s="17">
        <f t="shared" si="296"/>
        <v>3.0735918209876544E-2</v>
      </c>
      <c r="X111" s="17">
        <f t="shared" si="296"/>
        <v>3.6488265174897123E-2</v>
      </c>
      <c r="Y111" s="17">
        <f t="shared" si="296"/>
        <v>4.2156887645747598E-2</v>
      </c>
      <c r="Z111" s="17">
        <f t="shared" si="296"/>
        <v>4.7755739704789663E-2</v>
      </c>
      <c r="AA111" s="17">
        <f t="shared" si="296"/>
        <v>5.3296449753991386E-2</v>
      </c>
      <c r="AB111" s="17">
        <f t="shared" si="296"/>
        <v>5.8788708128326157E-2</v>
      </c>
      <c r="AD111" s="163"/>
      <c r="AE111" s="165"/>
      <c r="AF111" s="16" t="s">
        <v>53</v>
      </c>
      <c r="AG111" s="17">
        <f t="shared" ref="AG111:AP111" si="297">AG$28*$D94</f>
        <v>6.4999999999999997E-3</v>
      </c>
      <c r="AH111" s="17">
        <f t="shared" si="297"/>
        <v>1.2791666666666668E-2</v>
      </c>
      <c r="AI111" s="17">
        <f t="shared" si="297"/>
        <v>1.8909722222222224E-2</v>
      </c>
      <c r="AJ111" s="17">
        <f t="shared" si="297"/>
        <v>2.4883101851851854E-2</v>
      </c>
      <c r="AK111" s="17">
        <f t="shared" si="297"/>
        <v>3.0735918209876544E-2</v>
      </c>
      <c r="AL111" s="17">
        <f t="shared" si="297"/>
        <v>3.6488265174897123E-2</v>
      </c>
      <c r="AM111" s="17">
        <f t="shared" si="297"/>
        <v>4.2156887645747598E-2</v>
      </c>
      <c r="AN111" s="17">
        <f t="shared" si="297"/>
        <v>4.7755739704789663E-2</v>
      </c>
      <c r="AO111" s="17">
        <f t="shared" si="297"/>
        <v>5.3296449753991386E-2</v>
      </c>
      <c r="AP111" s="17">
        <f t="shared" si="297"/>
        <v>5.8788708128326157E-2</v>
      </c>
      <c r="AR111" s="163"/>
      <c r="AS111" s="165"/>
      <c r="AT111" s="16" t="s">
        <v>53</v>
      </c>
      <c r="AU111" s="17">
        <f t="shared" ref="AU111:BD111" si="298">AU$28*$D94</f>
        <v>6.4999999999999997E-3</v>
      </c>
      <c r="AV111" s="17">
        <f t="shared" si="298"/>
        <v>1.2791666666666668E-2</v>
      </c>
      <c r="AW111" s="17">
        <f t="shared" si="298"/>
        <v>1.8909722222222224E-2</v>
      </c>
      <c r="AX111" s="17">
        <f t="shared" si="298"/>
        <v>2.4883101851851854E-2</v>
      </c>
      <c r="AY111" s="17">
        <f t="shared" si="298"/>
        <v>3.0735918209876544E-2</v>
      </c>
      <c r="AZ111" s="17">
        <f t="shared" si="298"/>
        <v>3.6488265174897123E-2</v>
      </c>
      <c r="BA111" s="17">
        <f t="shared" si="298"/>
        <v>4.2156887645747598E-2</v>
      </c>
      <c r="BB111" s="17">
        <f t="shared" si="298"/>
        <v>4.7755739704789663E-2</v>
      </c>
      <c r="BC111" s="17">
        <f t="shared" si="298"/>
        <v>5.3296449753991386E-2</v>
      </c>
      <c r="BD111" s="17">
        <f t="shared" si="298"/>
        <v>5.8788708128326157E-2</v>
      </c>
      <c r="BF111" s="163"/>
      <c r="BG111" s="165"/>
      <c r="BH111" s="16" t="s">
        <v>53</v>
      </c>
      <c r="BI111" s="17">
        <f t="shared" ref="BI111:BR111" si="299">BI$28*$D94</f>
        <v>6.4999999999999997E-3</v>
      </c>
      <c r="BJ111" s="17">
        <f t="shared" si="299"/>
        <v>1.2791666666666668E-2</v>
      </c>
      <c r="BK111" s="17">
        <f t="shared" si="299"/>
        <v>1.8909722222222224E-2</v>
      </c>
      <c r="BL111" s="17">
        <f t="shared" si="299"/>
        <v>2.4883101851851854E-2</v>
      </c>
      <c r="BM111" s="17">
        <f t="shared" si="299"/>
        <v>3.0735918209876544E-2</v>
      </c>
      <c r="BN111" s="17">
        <f t="shared" si="299"/>
        <v>3.6488265174897123E-2</v>
      </c>
      <c r="BO111" s="17">
        <f t="shared" si="299"/>
        <v>4.2156887645747598E-2</v>
      </c>
      <c r="BP111" s="17">
        <f t="shared" si="299"/>
        <v>4.7755739704789663E-2</v>
      </c>
      <c r="BQ111" s="17">
        <f t="shared" si="299"/>
        <v>5.3296449753991386E-2</v>
      </c>
      <c r="BR111" s="17">
        <f t="shared" si="299"/>
        <v>5.8788708128326157E-2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300">10*E109</f>
        <v>6.5000000000000002E-2</v>
      </c>
      <c r="F112" s="21">
        <f t="shared" si="300"/>
        <v>6.2916666666666676E-2</v>
      </c>
      <c r="G112" s="21">
        <f t="shared" si="300"/>
        <v>6.1180555555555557E-2</v>
      </c>
      <c r="H112" s="21">
        <f t="shared" si="300"/>
        <v>5.9733796296296299E-2</v>
      </c>
      <c r="I112" s="21">
        <f t="shared" si="300"/>
        <v>5.8528163580246914E-2</v>
      </c>
      <c r="J112" s="21">
        <f t="shared" si="300"/>
        <v>5.7523469650205758E-2</v>
      </c>
      <c r="K112" s="21">
        <f t="shared" si="300"/>
        <v>5.6686224708504804E-2</v>
      </c>
      <c r="L112" s="21">
        <f t="shared" si="300"/>
        <v>5.5988520590420671E-2</v>
      </c>
      <c r="M112" s="21">
        <f t="shared" si="300"/>
        <v>5.5407100492017226E-2</v>
      </c>
      <c r="N112" s="21">
        <f t="shared" si="300"/>
        <v>5.4922583743347686E-2</v>
      </c>
      <c r="P112" s="163"/>
      <c r="Q112" s="163"/>
      <c r="R112" s="20" t="s">
        <v>57</v>
      </c>
      <c r="S112" s="21">
        <f t="shared" ref="S112:AB112" si="301">10*S109</f>
        <v>6.5000000000000002E-2</v>
      </c>
      <c r="T112" s="21">
        <f t="shared" si="301"/>
        <v>6.2916666666666676E-2</v>
      </c>
      <c r="U112" s="21">
        <f t="shared" si="301"/>
        <v>6.1180555555555557E-2</v>
      </c>
      <c r="V112" s="21">
        <f t="shared" si="301"/>
        <v>5.9733796296296299E-2</v>
      </c>
      <c r="W112" s="21">
        <f t="shared" si="301"/>
        <v>5.8528163580246914E-2</v>
      </c>
      <c r="X112" s="21">
        <f t="shared" si="301"/>
        <v>5.7523469650205758E-2</v>
      </c>
      <c r="Y112" s="21">
        <f t="shared" si="301"/>
        <v>5.6686224708504804E-2</v>
      </c>
      <c r="Z112" s="21">
        <f t="shared" si="301"/>
        <v>5.5988520590420671E-2</v>
      </c>
      <c r="AA112" s="21">
        <f t="shared" si="301"/>
        <v>5.5407100492017226E-2</v>
      </c>
      <c r="AB112" s="21">
        <f t="shared" si="301"/>
        <v>5.4922583743347686E-2</v>
      </c>
      <c r="AD112" s="163"/>
      <c r="AE112" s="163"/>
      <c r="AF112" s="20" t="s">
        <v>57</v>
      </c>
      <c r="AG112" s="21">
        <f t="shared" ref="AG112:AP112" si="302">10*AG109</f>
        <v>6.5000000000000002E-2</v>
      </c>
      <c r="AH112" s="21">
        <f t="shared" si="302"/>
        <v>6.2916666666666676E-2</v>
      </c>
      <c r="AI112" s="21">
        <f t="shared" si="302"/>
        <v>6.1180555555555557E-2</v>
      </c>
      <c r="AJ112" s="21">
        <f t="shared" si="302"/>
        <v>5.9733796296296299E-2</v>
      </c>
      <c r="AK112" s="21">
        <f t="shared" si="302"/>
        <v>5.8528163580246914E-2</v>
      </c>
      <c r="AL112" s="21">
        <f t="shared" si="302"/>
        <v>5.7523469650205758E-2</v>
      </c>
      <c r="AM112" s="21">
        <f t="shared" si="302"/>
        <v>5.6686224708504804E-2</v>
      </c>
      <c r="AN112" s="21">
        <f t="shared" si="302"/>
        <v>5.5988520590420671E-2</v>
      </c>
      <c r="AO112" s="21">
        <f t="shared" si="302"/>
        <v>5.5407100492017226E-2</v>
      </c>
      <c r="AP112" s="21">
        <f t="shared" si="302"/>
        <v>5.4922583743347686E-2</v>
      </c>
      <c r="AR112" s="163"/>
      <c r="AS112" s="163"/>
      <c r="AT112" s="20" t="s">
        <v>57</v>
      </c>
      <c r="AU112" s="21">
        <f t="shared" ref="AU112:BD112" si="303">10*AU109</f>
        <v>6.5000000000000002E-2</v>
      </c>
      <c r="AV112" s="21">
        <f t="shared" si="303"/>
        <v>6.2916666666666676E-2</v>
      </c>
      <c r="AW112" s="21">
        <f t="shared" si="303"/>
        <v>6.1180555555555557E-2</v>
      </c>
      <c r="AX112" s="21">
        <f t="shared" si="303"/>
        <v>5.9733796296296299E-2</v>
      </c>
      <c r="AY112" s="21">
        <f t="shared" si="303"/>
        <v>5.8528163580246914E-2</v>
      </c>
      <c r="AZ112" s="21">
        <f t="shared" si="303"/>
        <v>5.7523469650205758E-2</v>
      </c>
      <c r="BA112" s="21">
        <f t="shared" si="303"/>
        <v>5.6686224708504804E-2</v>
      </c>
      <c r="BB112" s="21">
        <f t="shared" si="303"/>
        <v>5.5988520590420671E-2</v>
      </c>
      <c r="BC112" s="21">
        <f t="shared" si="303"/>
        <v>5.5407100492017226E-2</v>
      </c>
      <c r="BD112" s="21">
        <f t="shared" si="303"/>
        <v>5.4922583743347686E-2</v>
      </c>
      <c r="BF112" s="163"/>
      <c r="BG112" s="163"/>
      <c r="BH112" s="20" t="s">
        <v>57</v>
      </c>
      <c r="BI112" s="21">
        <f t="shared" ref="BI112:BR112" si="304">10*BI109</f>
        <v>6.5000000000000002E-2</v>
      </c>
      <c r="BJ112" s="21">
        <f t="shared" si="304"/>
        <v>6.2916666666666676E-2</v>
      </c>
      <c r="BK112" s="21">
        <f t="shared" si="304"/>
        <v>6.1180555555555557E-2</v>
      </c>
      <c r="BL112" s="21">
        <f t="shared" si="304"/>
        <v>5.9733796296296299E-2</v>
      </c>
      <c r="BM112" s="21">
        <f t="shared" si="304"/>
        <v>5.8528163580246914E-2</v>
      </c>
      <c r="BN112" s="21">
        <f t="shared" si="304"/>
        <v>5.7523469650205758E-2</v>
      </c>
      <c r="BO112" s="21">
        <f t="shared" si="304"/>
        <v>5.6686224708504804E-2</v>
      </c>
      <c r="BP112" s="21">
        <f t="shared" si="304"/>
        <v>5.5988520590420671E-2</v>
      </c>
      <c r="BQ112" s="21">
        <f t="shared" si="304"/>
        <v>5.5407100492017226E-2</v>
      </c>
      <c r="BR112" s="21">
        <f t="shared" si="304"/>
        <v>5.4922583743347686E-2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6.5000000000000002E-2</v>
      </c>
      <c r="F113" s="21">
        <f t="shared" ref="F113:N113" si="305">10*F111</f>
        <v>0.12791666666666668</v>
      </c>
      <c r="G113" s="21">
        <f t="shared" si="305"/>
        <v>0.18909722222222225</v>
      </c>
      <c r="H113" s="21">
        <f t="shared" si="305"/>
        <v>0.24883101851851855</v>
      </c>
      <c r="I113" s="21">
        <f t="shared" si="305"/>
        <v>0.30735918209876545</v>
      </c>
      <c r="J113" s="21">
        <f t="shared" si="305"/>
        <v>0.36488265174897122</v>
      </c>
      <c r="K113" s="21">
        <f t="shared" si="305"/>
        <v>0.42156887645747598</v>
      </c>
      <c r="L113" s="21">
        <f t="shared" si="305"/>
        <v>0.47755739704789663</v>
      </c>
      <c r="M113" s="21">
        <f t="shared" si="305"/>
        <v>0.53296449753991382</v>
      </c>
      <c r="N113" s="21">
        <f t="shared" si="305"/>
        <v>0.58788708128326161</v>
      </c>
      <c r="P113" s="163"/>
      <c r="Q113" s="163"/>
      <c r="R113" s="20" t="s">
        <v>58</v>
      </c>
      <c r="S113" s="21">
        <f>10*S111</f>
        <v>6.5000000000000002E-2</v>
      </c>
      <c r="T113" s="21">
        <f t="shared" ref="T113:AB113" si="306">10*T111</f>
        <v>0.12791666666666668</v>
      </c>
      <c r="U113" s="21">
        <f t="shared" si="306"/>
        <v>0.18909722222222225</v>
      </c>
      <c r="V113" s="21">
        <f t="shared" si="306"/>
        <v>0.24883101851851855</v>
      </c>
      <c r="W113" s="21">
        <f t="shared" si="306"/>
        <v>0.30735918209876545</v>
      </c>
      <c r="X113" s="21">
        <f t="shared" si="306"/>
        <v>0.36488265174897122</v>
      </c>
      <c r="Y113" s="21">
        <f t="shared" si="306"/>
        <v>0.42156887645747598</v>
      </c>
      <c r="Z113" s="21">
        <f t="shared" si="306"/>
        <v>0.47755739704789663</v>
      </c>
      <c r="AA113" s="21">
        <f t="shared" si="306"/>
        <v>0.53296449753991382</v>
      </c>
      <c r="AB113" s="21">
        <f t="shared" si="306"/>
        <v>0.58788708128326161</v>
      </c>
      <c r="AD113" s="163"/>
      <c r="AE113" s="163"/>
      <c r="AF113" s="20" t="s">
        <v>58</v>
      </c>
      <c r="AG113" s="21">
        <f>10*AG111</f>
        <v>6.5000000000000002E-2</v>
      </c>
      <c r="AH113" s="21">
        <f t="shared" ref="AH113:AP113" si="307">10*AH111</f>
        <v>0.12791666666666668</v>
      </c>
      <c r="AI113" s="21">
        <f t="shared" si="307"/>
        <v>0.18909722222222225</v>
      </c>
      <c r="AJ113" s="21">
        <f t="shared" si="307"/>
        <v>0.24883101851851855</v>
      </c>
      <c r="AK113" s="21">
        <f t="shared" si="307"/>
        <v>0.30735918209876545</v>
      </c>
      <c r="AL113" s="21">
        <f t="shared" si="307"/>
        <v>0.36488265174897122</v>
      </c>
      <c r="AM113" s="21">
        <f t="shared" si="307"/>
        <v>0.42156887645747598</v>
      </c>
      <c r="AN113" s="21">
        <f t="shared" si="307"/>
        <v>0.47755739704789663</v>
      </c>
      <c r="AO113" s="21">
        <f t="shared" si="307"/>
        <v>0.53296449753991382</v>
      </c>
      <c r="AP113" s="21">
        <f t="shared" si="307"/>
        <v>0.58788708128326161</v>
      </c>
      <c r="AR113" s="163"/>
      <c r="AS113" s="163"/>
      <c r="AT113" s="20" t="s">
        <v>58</v>
      </c>
      <c r="AU113" s="21">
        <f>10*AU111</f>
        <v>6.5000000000000002E-2</v>
      </c>
      <c r="AV113" s="21">
        <f t="shared" ref="AV113:BD113" si="308">10*AV111</f>
        <v>0.12791666666666668</v>
      </c>
      <c r="AW113" s="21">
        <f t="shared" si="308"/>
        <v>0.18909722222222225</v>
      </c>
      <c r="AX113" s="21">
        <f t="shared" si="308"/>
        <v>0.24883101851851855</v>
      </c>
      <c r="AY113" s="21">
        <f t="shared" si="308"/>
        <v>0.30735918209876545</v>
      </c>
      <c r="AZ113" s="21">
        <f t="shared" si="308"/>
        <v>0.36488265174897122</v>
      </c>
      <c r="BA113" s="21">
        <f t="shared" si="308"/>
        <v>0.42156887645747598</v>
      </c>
      <c r="BB113" s="21">
        <f t="shared" si="308"/>
        <v>0.47755739704789663</v>
      </c>
      <c r="BC113" s="21">
        <f t="shared" si="308"/>
        <v>0.53296449753991382</v>
      </c>
      <c r="BD113" s="21">
        <f t="shared" si="308"/>
        <v>0.58788708128326161</v>
      </c>
      <c r="BF113" s="163"/>
      <c r="BG113" s="163"/>
      <c r="BH113" s="20" t="s">
        <v>58</v>
      </c>
      <c r="BI113" s="21">
        <f>10*BI111</f>
        <v>6.5000000000000002E-2</v>
      </c>
      <c r="BJ113" s="21">
        <f t="shared" ref="BJ113:BR113" si="309">10*BJ111</f>
        <v>0.12791666666666668</v>
      </c>
      <c r="BK113" s="21">
        <f t="shared" si="309"/>
        <v>0.18909722222222225</v>
      </c>
      <c r="BL113" s="21">
        <f t="shared" si="309"/>
        <v>0.24883101851851855</v>
      </c>
      <c r="BM113" s="21">
        <f t="shared" si="309"/>
        <v>0.30735918209876545</v>
      </c>
      <c r="BN113" s="21">
        <f t="shared" si="309"/>
        <v>0.36488265174897122</v>
      </c>
      <c r="BO113" s="21">
        <f t="shared" si="309"/>
        <v>0.42156887645747598</v>
      </c>
      <c r="BP113" s="21">
        <f t="shared" si="309"/>
        <v>0.47755739704789663</v>
      </c>
      <c r="BQ113" s="21">
        <f t="shared" si="309"/>
        <v>0.53296449753991382</v>
      </c>
      <c r="BR113" s="21">
        <f t="shared" si="309"/>
        <v>0.58788708128326161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310">E109*E$16/$E$4</f>
        <v>7.7999999999999996E-3</v>
      </c>
      <c r="F114" s="17">
        <f t="shared" si="310"/>
        <v>9.0600000000000003E-3</v>
      </c>
      <c r="G114" s="17">
        <f t="shared" si="310"/>
        <v>1.0572E-2</v>
      </c>
      <c r="H114" s="17">
        <f t="shared" si="310"/>
        <v>1.2386400000000001E-2</v>
      </c>
      <c r="I114" s="17">
        <f t="shared" si="310"/>
        <v>1.4563680000000002E-2</v>
      </c>
      <c r="J114" s="17">
        <f t="shared" si="310"/>
        <v>1.7176416E-2</v>
      </c>
      <c r="K114" s="17">
        <f t="shared" si="310"/>
        <v>2.0311699200000002E-2</v>
      </c>
      <c r="L114" s="17">
        <f t="shared" si="310"/>
        <v>2.4074039040000002E-2</v>
      </c>
      <c r="M114" s="17">
        <f t="shared" si="310"/>
        <v>2.8588846847999998E-2</v>
      </c>
      <c r="N114" s="17">
        <f t="shared" si="310"/>
        <v>3.4006616217599997E-2</v>
      </c>
      <c r="P114" s="163"/>
      <c r="Q114" s="171" t="s">
        <v>45</v>
      </c>
      <c r="R114" s="16" t="s">
        <v>55</v>
      </c>
      <c r="S114" s="17">
        <f t="shared" ref="S114:AB114" si="311">S109*S$16/$E$4</f>
        <v>7.7999999999999996E-3</v>
      </c>
      <c r="T114" s="17">
        <f t="shared" si="311"/>
        <v>9.0600000000000003E-3</v>
      </c>
      <c r="U114" s="17">
        <f t="shared" si="311"/>
        <v>1.0572E-2</v>
      </c>
      <c r="V114" s="17">
        <f t="shared" si="311"/>
        <v>1.2386400000000001E-2</v>
      </c>
      <c r="W114" s="17">
        <f t="shared" si="311"/>
        <v>1.4563680000000002E-2</v>
      </c>
      <c r="X114" s="17">
        <f t="shared" si="311"/>
        <v>1.7176416E-2</v>
      </c>
      <c r="Y114" s="17">
        <f t="shared" si="311"/>
        <v>2.0311699200000002E-2</v>
      </c>
      <c r="Z114" s="17">
        <f t="shared" si="311"/>
        <v>2.4074039040000002E-2</v>
      </c>
      <c r="AA114" s="17">
        <f t="shared" si="311"/>
        <v>2.8588846847999998E-2</v>
      </c>
      <c r="AB114" s="17">
        <f t="shared" si="311"/>
        <v>3.4006616217599997E-2</v>
      </c>
      <c r="AD114" s="163"/>
      <c r="AE114" s="171" t="s">
        <v>45</v>
      </c>
      <c r="AF114" s="16" t="s">
        <v>55</v>
      </c>
      <c r="AG114" s="17">
        <f t="shared" ref="AG114:AP114" si="312">AG109*AG$16/$E$4</f>
        <v>7.7999999999999996E-3</v>
      </c>
      <c r="AH114" s="17">
        <f t="shared" si="312"/>
        <v>9.0600000000000003E-3</v>
      </c>
      <c r="AI114" s="17">
        <f t="shared" si="312"/>
        <v>1.0572E-2</v>
      </c>
      <c r="AJ114" s="17">
        <f t="shared" si="312"/>
        <v>1.2386400000000001E-2</v>
      </c>
      <c r="AK114" s="17">
        <f t="shared" si="312"/>
        <v>1.4563680000000002E-2</v>
      </c>
      <c r="AL114" s="17">
        <f t="shared" si="312"/>
        <v>1.7176416E-2</v>
      </c>
      <c r="AM114" s="17">
        <f t="shared" si="312"/>
        <v>2.0311699200000002E-2</v>
      </c>
      <c r="AN114" s="17">
        <f t="shared" si="312"/>
        <v>2.4074039040000002E-2</v>
      </c>
      <c r="AO114" s="17">
        <f t="shared" si="312"/>
        <v>2.8588846847999998E-2</v>
      </c>
      <c r="AP114" s="17">
        <f t="shared" si="312"/>
        <v>3.4006616217599997E-2</v>
      </c>
      <c r="AR114" s="163"/>
      <c r="AS114" s="171" t="s">
        <v>45</v>
      </c>
      <c r="AT114" s="16" t="s">
        <v>55</v>
      </c>
      <c r="AU114" s="17">
        <f t="shared" ref="AU114:BD114" si="313">AU109*AU$16/$E$4</f>
        <v>7.7999999999999996E-3</v>
      </c>
      <c r="AV114" s="17">
        <f t="shared" si="313"/>
        <v>9.0600000000000003E-3</v>
      </c>
      <c r="AW114" s="17">
        <f t="shared" si="313"/>
        <v>1.0572E-2</v>
      </c>
      <c r="AX114" s="17">
        <f t="shared" si="313"/>
        <v>1.2386400000000001E-2</v>
      </c>
      <c r="AY114" s="17">
        <f t="shared" si="313"/>
        <v>1.4563680000000002E-2</v>
      </c>
      <c r="AZ114" s="17">
        <f t="shared" si="313"/>
        <v>1.7176416E-2</v>
      </c>
      <c r="BA114" s="17">
        <f t="shared" si="313"/>
        <v>2.0311699200000002E-2</v>
      </c>
      <c r="BB114" s="17">
        <f t="shared" si="313"/>
        <v>2.4074039040000002E-2</v>
      </c>
      <c r="BC114" s="17">
        <f t="shared" si="313"/>
        <v>2.8588846847999998E-2</v>
      </c>
      <c r="BD114" s="17">
        <f t="shared" si="313"/>
        <v>3.4006616217599997E-2</v>
      </c>
      <c r="BF114" s="163"/>
      <c r="BG114" s="171" t="s">
        <v>45</v>
      </c>
      <c r="BH114" s="16" t="s">
        <v>55</v>
      </c>
      <c r="BI114" s="17">
        <f t="shared" ref="BI114:BR114" si="314">BI109*BI$16/$E$4</f>
        <v>7.7999999999999996E-3</v>
      </c>
      <c r="BJ114" s="17">
        <f t="shared" si="314"/>
        <v>9.0600000000000003E-3</v>
      </c>
      <c r="BK114" s="17">
        <f t="shared" si="314"/>
        <v>1.0572E-2</v>
      </c>
      <c r="BL114" s="17">
        <f t="shared" si="314"/>
        <v>1.2386400000000001E-2</v>
      </c>
      <c r="BM114" s="17">
        <f t="shared" si="314"/>
        <v>1.4563680000000002E-2</v>
      </c>
      <c r="BN114" s="17">
        <f t="shared" si="314"/>
        <v>1.7176416E-2</v>
      </c>
      <c r="BO114" s="17">
        <f t="shared" si="314"/>
        <v>2.0311699200000002E-2</v>
      </c>
      <c r="BP114" s="17">
        <f t="shared" si="314"/>
        <v>2.4074039040000002E-2</v>
      </c>
      <c r="BQ114" s="17">
        <f t="shared" si="314"/>
        <v>2.8588846847999998E-2</v>
      </c>
      <c r="BR114" s="17">
        <f t="shared" si="314"/>
        <v>3.4006616217599997E-2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1.0876416E-2</v>
      </c>
      <c r="J115" s="18"/>
      <c r="K115" s="18"/>
      <c r="L115" s="18"/>
      <c r="M115" s="18"/>
      <c r="N115" s="18">
        <f>SUM(E114:N114)/10</f>
        <v>1.7853969730559999E-2</v>
      </c>
      <c r="P115" s="163"/>
      <c r="Q115" s="165"/>
      <c r="R115" s="16" t="s">
        <v>56</v>
      </c>
      <c r="S115" s="17"/>
      <c r="T115" s="17"/>
      <c r="U115" s="17"/>
      <c r="V115" s="17"/>
      <c r="W115" s="18">
        <f>SUM(S114:W114)/5</f>
        <v>1.0876416E-2</v>
      </c>
      <c r="X115" s="18"/>
      <c r="Y115" s="18"/>
      <c r="Z115" s="18"/>
      <c r="AA115" s="18"/>
      <c r="AB115" s="18">
        <f>SUM(S114:AB114)/10</f>
        <v>1.7853969730559999E-2</v>
      </c>
      <c r="AD115" s="163"/>
      <c r="AE115" s="165"/>
      <c r="AF115" s="16" t="s">
        <v>56</v>
      </c>
      <c r="AG115" s="17"/>
      <c r="AH115" s="17"/>
      <c r="AI115" s="17"/>
      <c r="AJ115" s="17"/>
      <c r="AK115" s="18">
        <f>SUM(AG114:AK114)/5</f>
        <v>1.0876416E-2</v>
      </c>
      <c r="AL115" s="18"/>
      <c r="AM115" s="18"/>
      <c r="AN115" s="18"/>
      <c r="AO115" s="18"/>
      <c r="AP115" s="18">
        <f>SUM(AG114:AP114)/10</f>
        <v>1.7853969730559999E-2</v>
      </c>
      <c r="AR115" s="163"/>
      <c r="AS115" s="165"/>
      <c r="AT115" s="16" t="s">
        <v>56</v>
      </c>
      <c r="AU115" s="17"/>
      <c r="AV115" s="17"/>
      <c r="AW115" s="17"/>
      <c r="AX115" s="17"/>
      <c r="AY115" s="18">
        <f>SUM(AU114:AY114)/5</f>
        <v>1.0876416E-2</v>
      </c>
      <c r="AZ115" s="18"/>
      <c r="BA115" s="18"/>
      <c r="BB115" s="18"/>
      <c r="BC115" s="18"/>
      <c r="BD115" s="18">
        <f>SUM(AU114:BD114)/10</f>
        <v>1.7853969730559999E-2</v>
      </c>
      <c r="BF115" s="163"/>
      <c r="BG115" s="165"/>
      <c r="BH115" s="16" t="s">
        <v>56</v>
      </c>
      <c r="BI115" s="17"/>
      <c r="BJ115" s="17"/>
      <c r="BK115" s="17"/>
      <c r="BL115" s="17"/>
      <c r="BM115" s="18">
        <f>SUM(BI114:BM114)/5</f>
        <v>1.0876416E-2</v>
      </c>
      <c r="BN115" s="18"/>
      <c r="BO115" s="18"/>
      <c r="BP115" s="18"/>
      <c r="BQ115" s="18"/>
      <c r="BR115" s="18">
        <f>SUM(BI114:BR114)/10</f>
        <v>1.7853969730559999E-2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315">E112*E$16</f>
        <v>7800</v>
      </c>
      <c r="F116" s="24">
        <f t="shared" si="315"/>
        <v>9060.0000000000018</v>
      </c>
      <c r="G116" s="24">
        <f t="shared" si="315"/>
        <v>10572</v>
      </c>
      <c r="H116" s="24">
        <f t="shared" si="315"/>
        <v>12386.4</v>
      </c>
      <c r="I116" s="24">
        <f t="shared" si="315"/>
        <v>14563.68</v>
      </c>
      <c r="J116" s="24">
        <f t="shared" si="315"/>
        <v>17176.416000000001</v>
      </c>
      <c r="K116" s="24">
        <f t="shared" si="315"/>
        <v>20311.699200000003</v>
      </c>
      <c r="L116" s="24">
        <f t="shared" si="315"/>
        <v>24074.03904</v>
      </c>
      <c r="M116" s="24">
        <f t="shared" si="315"/>
        <v>28588.846848000001</v>
      </c>
      <c r="N116" s="24">
        <f t="shared" si="315"/>
        <v>34006.6162176</v>
      </c>
      <c r="P116" s="163"/>
      <c r="Q116" s="163"/>
      <c r="R116" s="20" t="s">
        <v>57</v>
      </c>
      <c r="S116" s="24">
        <f t="shared" ref="S116:AB116" si="316">S112*S$16</f>
        <v>7800</v>
      </c>
      <c r="T116" s="24">
        <f t="shared" si="316"/>
        <v>9060.0000000000018</v>
      </c>
      <c r="U116" s="24">
        <f t="shared" si="316"/>
        <v>10572</v>
      </c>
      <c r="V116" s="24">
        <f t="shared" si="316"/>
        <v>12386.4</v>
      </c>
      <c r="W116" s="24">
        <f t="shared" si="316"/>
        <v>14563.68</v>
      </c>
      <c r="X116" s="24">
        <f t="shared" si="316"/>
        <v>17176.416000000001</v>
      </c>
      <c r="Y116" s="24">
        <f t="shared" si="316"/>
        <v>20311.699200000003</v>
      </c>
      <c r="Z116" s="24">
        <f t="shared" si="316"/>
        <v>24074.03904</v>
      </c>
      <c r="AA116" s="24">
        <f t="shared" si="316"/>
        <v>28588.846848000001</v>
      </c>
      <c r="AB116" s="24">
        <f t="shared" si="316"/>
        <v>34006.6162176</v>
      </c>
      <c r="AD116" s="163"/>
      <c r="AE116" s="163"/>
      <c r="AF116" s="20" t="s">
        <v>57</v>
      </c>
      <c r="AG116" s="24">
        <f t="shared" ref="AG116:AP116" si="317">AG112*AG$16</f>
        <v>7800</v>
      </c>
      <c r="AH116" s="24">
        <f t="shared" si="317"/>
        <v>9060.0000000000018</v>
      </c>
      <c r="AI116" s="24">
        <f t="shared" si="317"/>
        <v>10572</v>
      </c>
      <c r="AJ116" s="24">
        <f t="shared" si="317"/>
        <v>12386.4</v>
      </c>
      <c r="AK116" s="24">
        <f t="shared" si="317"/>
        <v>14563.68</v>
      </c>
      <c r="AL116" s="24">
        <f t="shared" si="317"/>
        <v>17176.416000000001</v>
      </c>
      <c r="AM116" s="24">
        <f t="shared" si="317"/>
        <v>20311.699200000003</v>
      </c>
      <c r="AN116" s="24">
        <f t="shared" si="317"/>
        <v>24074.03904</v>
      </c>
      <c r="AO116" s="24">
        <f t="shared" si="317"/>
        <v>28588.846848000001</v>
      </c>
      <c r="AP116" s="24">
        <f t="shared" si="317"/>
        <v>34006.6162176</v>
      </c>
      <c r="AR116" s="163"/>
      <c r="AS116" s="163"/>
      <c r="AT116" s="20" t="s">
        <v>57</v>
      </c>
      <c r="AU116" s="24">
        <f t="shared" ref="AU116:BD116" si="318">AU112*AU$16</f>
        <v>7800</v>
      </c>
      <c r="AV116" s="24">
        <f t="shared" si="318"/>
        <v>9060.0000000000018</v>
      </c>
      <c r="AW116" s="24">
        <f t="shared" si="318"/>
        <v>10572</v>
      </c>
      <c r="AX116" s="24">
        <f t="shared" si="318"/>
        <v>12386.4</v>
      </c>
      <c r="AY116" s="24">
        <f t="shared" si="318"/>
        <v>14563.68</v>
      </c>
      <c r="AZ116" s="24">
        <f t="shared" si="318"/>
        <v>17176.416000000001</v>
      </c>
      <c r="BA116" s="24">
        <f t="shared" si="318"/>
        <v>20311.699200000003</v>
      </c>
      <c r="BB116" s="24">
        <f t="shared" si="318"/>
        <v>24074.03904</v>
      </c>
      <c r="BC116" s="24">
        <f t="shared" si="318"/>
        <v>28588.846848000001</v>
      </c>
      <c r="BD116" s="24">
        <f t="shared" si="318"/>
        <v>34006.6162176</v>
      </c>
      <c r="BF116" s="163"/>
      <c r="BG116" s="163"/>
      <c r="BH116" s="20" t="s">
        <v>57</v>
      </c>
      <c r="BI116" s="24">
        <f t="shared" ref="BI116:BR116" si="319">BI112*BI$16</f>
        <v>7800</v>
      </c>
      <c r="BJ116" s="24">
        <f t="shared" si="319"/>
        <v>9060.0000000000018</v>
      </c>
      <c r="BK116" s="24">
        <f t="shared" si="319"/>
        <v>10572</v>
      </c>
      <c r="BL116" s="24">
        <f t="shared" si="319"/>
        <v>12386.4</v>
      </c>
      <c r="BM116" s="24">
        <f t="shared" si="319"/>
        <v>14563.68</v>
      </c>
      <c r="BN116" s="24">
        <f t="shared" si="319"/>
        <v>17176.416000000001</v>
      </c>
      <c r="BO116" s="24">
        <f t="shared" si="319"/>
        <v>20311.699200000003</v>
      </c>
      <c r="BP116" s="24">
        <f t="shared" si="319"/>
        <v>24074.03904</v>
      </c>
      <c r="BQ116" s="24">
        <f t="shared" si="319"/>
        <v>28588.846848000001</v>
      </c>
      <c r="BR116" s="24">
        <f t="shared" si="319"/>
        <v>34006.6162176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10876.416000000001</v>
      </c>
      <c r="J117" s="24"/>
      <c r="K117" s="24"/>
      <c r="L117" s="24"/>
      <c r="M117" s="24"/>
      <c r="N117" s="24">
        <f>SUM(E116:N116)/10</f>
        <v>17853.969730560002</v>
      </c>
      <c r="P117" s="163"/>
      <c r="Q117" s="163"/>
      <c r="R117" s="20" t="s">
        <v>59</v>
      </c>
      <c r="S117" s="25"/>
      <c r="T117" s="25"/>
      <c r="U117" s="25"/>
      <c r="V117" s="25"/>
      <c r="W117" s="24">
        <f>SUM(S116:W116)/5</f>
        <v>10876.416000000001</v>
      </c>
      <c r="X117" s="24"/>
      <c r="Y117" s="24"/>
      <c r="Z117" s="24"/>
      <c r="AA117" s="24"/>
      <c r="AB117" s="24">
        <f>SUM(S116:AB116)/10</f>
        <v>17853.969730560002</v>
      </c>
      <c r="AD117" s="163"/>
      <c r="AE117" s="163"/>
      <c r="AF117" s="20" t="s">
        <v>59</v>
      </c>
      <c r="AG117" s="25"/>
      <c r="AH117" s="25"/>
      <c r="AI117" s="25"/>
      <c r="AJ117" s="25"/>
      <c r="AK117" s="24">
        <f>SUM(AG116:AK116)/5</f>
        <v>10876.416000000001</v>
      </c>
      <c r="AL117" s="24"/>
      <c r="AM117" s="24"/>
      <c r="AN117" s="24"/>
      <c r="AO117" s="24"/>
      <c r="AP117" s="24">
        <f>SUM(AG116:AP116)/10</f>
        <v>17853.969730560002</v>
      </c>
      <c r="AR117" s="163"/>
      <c r="AS117" s="163"/>
      <c r="AT117" s="20" t="s">
        <v>59</v>
      </c>
      <c r="AU117" s="25"/>
      <c r="AV117" s="25"/>
      <c r="AW117" s="25"/>
      <c r="AX117" s="25"/>
      <c r="AY117" s="24">
        <f>SUM(AU116:AY116)/5</f>
        <v>10876.416000000001</v>
      </c>
      <c r="AZ117" s="24"/>
      <c r="BA117" s="24"/>
      <c r="BB117" s="24"/>
      <c r="BC117" s="24"/>
      <c r="BD117" s="24">
        <f>SUM(AU116:BD116)/10</f>
        <v>17853.969730560002</v>
      </c>
      <c r="BF117" s="163"/>
      <c r="BG117" s="163"/>
      <c r="BH117" s="20" t="s">
        <v>59</v>
      </c>
      <c r="BI117" s="25"/>
      <c r="BJ117" s="25"/>
      <c r="BK117" s="25"/>
      <c r="BL117" s="25"/>
      <c r="BM117" s="24">
        <f>SUM(BI116:BM116)/5</f>
        <v>10876.416000000001</v>
      </c>
      <c r="BN117" s="24"/>
      <c r="BO117" s="24"/>
      <c r="BP117" s="24"/>
      <c r="BQ117" s="24"/>
      <c r="BR117" s="24">
        <f>SUM(BI116:BR116)/10</f>
        <v>17853.969730560002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7800</v>
      </c>
      <c r="F118" s="25">
        <f t="shared" ref="F118:N118" si="320">E118+F116</f>
        <v>16860</v>
      </c>
      <c r="G118" s="25">
        <f t="shared" si="320"/>
        <v>27432</v>
      </c>
      <c r="H118" s="25">
        <f t="shared" si="320"/>
        <v>39818.400000000001</v>
      </c>
      <c r="I118" s="25">
        <f t="shared" si="320"/>
        <v>54382.080000000002</v>
      </c>
      <c r="J118" s="25">
        <f t="shared" si="320"/>
        <v>71558.495999999999</v>
      </c>
      <c r="K118" s="25">
        <f t="shared" si="320"/>
        <v>91870.195200000002</v>
      </c>
      <c r="L118" s="25">
        <f t="shared" si="320"/>
        <v>115944.23424000001</v>
      </c>
      <c r="M118" s="25">
        <f t="shared" si="320"/>
        <v>144533.08108800001</v>
      </c>
      <c r="N118" s="25">
        <f t="shared" si="320"/>
        <v>178539.69730560001</v>
      </c>
      <c r="P118" s="163"/>
      <c r="Q118" s="163"/>
      <c r="R118" s="20" t="s">
        <v>58</v>
      </c>
      <c r="S118" s="25">
        <f>S116</f>
        <v>7800</v>
      </c>
      <c r="T118" s="25">
        <f t="shared" ref="T118:AB118" si="321">S118+T116</f>
        <v>16860</v>
      </c>
      <c r="U118" s="25">
        <f t="shared" si="321"/>
        <v>27432</v>
      </c>
      <c r="V118" s="25">
        <f t="shared" si="321"/>
        <v>39818.400000000001</v>
      </c>
      <c r="W118" s="25">
        <f t="shared" si="321"/>
        <v>54382.080000000002</v>
      </c>
      <c r="X118" s="25">
        <f t="shared" si="321"/>
        <v>71558.495999999999</v>
      </c>
      <c r="Y118" s="25">
        <f t="shared" si="321"/>
        <v>91870.195200000002</v>
      </c>
      <c r="Z118" s="25">
        <f t="shared" si="321"/>
        <v>115944.23424000001</v>
      </c>
      <c r="AA118" s="25">
        <f t="shared" si="321"/>
        <v>144533.08108800001</v>
      </c>
      <c r="AB118" s="25">
        <f t="shared" si="321"/>
        <v>178539.69730560001</v>
      </c>
      <c r="AD118" s="163"/>
      <c r="AE118" s="163"/>
      <c r="AF118" s="20" t="s">
        <v>58</v>
      </c>
      <c r="AG118" s="25">
        <f>AG116</f>
        <v>7800</v>
      </c>
      <c r="AH118" s="25">
        <f t="shared" ref="AH118:AP118" si="322">AG118+AH116</f>
        <v>16860</v>
      </c>
      <c r="AI118" s="25">
        <f t="shared" si="322"/>
        <v>27432</v>
      </c>
      <c r="AJ118" s="25">
        <f t="shared" si="322"/>
        <v>39818.400000000001</v>
      </c>
      <c r="AK118" s="25">
        <f t="shared" si="322"/>
        <v>54382.080000000002</v>
      </c>
      <c r="AL118" s="25">
        <f t="shared" si="322"/>
        <v>71558.495999999999</v>
      </c>
      <c r="AM118" s="25">
        <f t="shared" si="322"/>
        <v>91870.195200000002</v>
      </c>
      <c r="AN118" s="25">
        <f t="shared" si="322"/>
        <v>115944.23424000001</v>
      </c>
      <c r="AO118" s="25">
        <f t="shared" si="322"/>
        <v>144533.08108800001</v>
      </c>
      <c r="AP118" s="25">
        <f t="shared" si="322"/>
        <v>178539.69730560001</v>
      </c>
      <c r="AR118" s="163"/>
      <c r="AS118" s="163"/>
      <c r="AT118" s="20" t="s">
        <v>58</v>
      </c>
      <c r="AU118" s="25">
        <f>AU116</f>
        <v>7800</v>
      </c>
      <c r="AV118" s="25">
        <f t="shared" ref="AV118:BD118" si="323">AU118+AV116</f>
        <v>16860</v>
      </c>
      <c r="AW118" s="25">
        <f t="shared" si="323"/>
        <v>27432</v>
      </c>
      <c r="AX118" s="25">
        <f t="shared" si="323"/>
        <v>39818.400000000001</v>
      </c>
      <c r="AY118" s="25">
        <f t="shared" si="323"/>
        <v>54382.080000000002</v>
      </c>
      <c r="AZ118" s="25">
        <f t="shared" si="323"/>
        <v>71558.495999999999</v>
      </c>
      <c r="BA118" s="25">
        <f t="shared" si="323"/>
        <v>91870.195200000002</v>
      </c>
      <c r="BB118" s="25">
        <f t="shared" si="323"/>
        <v>115944.23424000001</v>
      </c>
      <c r="BC118" s="25">
        <f t="shared" si="323"/>
        <v>144533.08108800001</v>
      </c>
      <c r="BD118" s="25">
        <f t="shared" si="323"/>
        <v>178539.69730560001</v>
      </c>
      <c r="BF118" s="163"/>
      <c r="BG118" s="163"/>
      <c r="BH118" s="20" t="s">
        <v>58</v>
      </c>
      <c r="BI118" s="25">
        <f>BI116</f>
        <v>7800</v>
      </c>
      <c r="BJ118" s="25">
        <f t="shared" ref="BJ118:BR118" si="324">BI118+BJ116</f>
        <v>16860</v>
      </c>
      <c r="BK118" s="25">
        <f t="shared" si="324"/>
        <v>27432</v>
      </c>
      <c r="BL118" s="25">
        <f t="shared" si="324"/>
        <v>39818.400000000001</v>
      </c>
      <c r="BM118" s="25">
        <f t="shared" si="324"/>
        <v>54382.080000000002</v>
      </c>
      <c r="BN118" s="25">
        <f t="shared" si="324"/>
        <v>71558.495999999999</v>
      </c>
      <c r="BO118" s="25">
        <f t="shared" si="324"/>
        <v>91870.195200000002</v>
      </c>
      <c r="BP118" s="25">
        <f t="shared" si="324"/>
        <v>115944.23424000001</v>
      </c>
      <c r="BQ118" s="25">
        <f t="shared" si="324"/>
        <v>144533.08108800001</v>
      </c>
      <c r="BR118" s="25">
        <f t="shared" si="324"/>
        <v>178539.69730560001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7.7999999999999996E-3</v>
      </c>
      <c r="F119" s="17">
        <f>F111*F$16/$E$4-E119</f>
        <v>1.0620000000000003E-2</v>
      </c>
      <c r="G119" s="17">
        <f>G111*G$16/$E$4-F119-E119</f>
        <v>1.4256E-2</v>
      </c>
      <c r="H119" s="17">
        <f>H111*H$16/$E$4-G119-F119-E119</f>
        <v>1.8921599999999997E-2</v>
      </c>
      <c r="I119" s="17">
        <f>I111*I$16/$E$4-H119-G119-F119-E119</f>
        <v>2.4883200000000001E-2</v>
      </c>
      <c r="J119" s="17">
        <f>J111*J$16/$E$4-I119-H119-G119-F119-E119</f>
        <v>3.2472576000000024E-2</v>
      </c>
      <c r="K119" s="17">
        <f>K111*K$16/$E$4-J119-I119-H119-G119-F119-E119</f>
        <v>4.2102374399999969E-2</v>
      </c>
      <c r="L119" s="17">
        <f>L111*L$16/$E$4-K119-J119-I119-H119-G119-F119-E119</f>
        <v>5.428518911999998E-2</v>
      </c>
      <c r="M119" s="17">
        <f>M111*M$16/$E$4-L119-K119-J119-I119-H119-G119-F119-E119</f>
        <v>6.9657034752000038E-2</v>
      </c>
      <c r="N119" s="17">
        <f>N111*N$16/$E$4-M119-L119-K119-J119-I119-H119-G119-F119-E119</f>
        <v>8.9006211071999977E-2</v>
      </c>
      <c r="P119" s="163"/>
      <c r="Q119" s="171" t="s">
        <v>44</v>
      </c>
      <c r="R119" s="16" t="s">
        <v>55</v>
      </c>
      <c r="S119" s="17">
        <f>S111*S$16/$E$4</f>
        <v>7.7999999999999996E-3</v>
      </c>
      <c r="T119" s="17">
        <f>T111*T$16/$E$4-S119</f>
        <v>1.0620000000000003E-2</v>
      </c>
      <c r="U119" s="17">
        <f>U111*U$16/$E$4-T119-S119</f>
        <v>1.4256E-2</v>
      </c>
      <c r="V119" s="17">
        <f>V111*V$16/$E$4-U119-T119-S119</f>
        <v>1.8921599999999997E-2</v>
      </c>
      <c r="W119" s="17">
        <f>W111*W$16/$E$4-V119-U119-T119-S119</f>
        <v>2.4883200000000001E-2</v>
      </c>
      <c r="X119" s="17">
        <f>X111*X$16/$E$4-W119-V119-U119-T119-S119</f>
        <v>3.2472576000000024E-2</v>
      </c>
      <c r="Y119" s="17">
        <f>Y111*Y$16/$E$4-X119-W119-V119-U119-T119-S119</f>
        <v>4.2102374399999969E-2</v>
      </c>
      <c r="Z119" s="17">
        <f>Z111*Z$16/$E$4-Y119-X119-W119-V119-U119-T119-S119</f>
        <v>5.428518911999998E-2</v>
      </c>
      <c r="AA119" s="17">
        <f>AA111*AA$16/$E$4-Z119-Y119-X119-W119-V119-U119-T119-S119</f>
        <v>6.9657034752000038E-2</v>
      </c>
      <c r="AB119" s="17">
        <f>AB111*AB$16/$E$4-AA119-Z119-Y119-X119-W119-V119-U119-T119-S119</f>
        <v>8.9006211071999977E-2</v>
      </c>
      <c r="AD119" s="163"/>
      <c r="AE119" s="171" t="s">
        <v>44</v>
      </c>
      <c r="AF119" s="16" t="s">
        <v>55</v>
      </c>
      <c r="AG119" s="17">
        <f>AG111*AG$16/$E$4</f>
        <v>7.7999999999999996E-3</v>
      </c>
      <c r="AH119" s="17">
        <f>AH111*AH$16/$E$4-AG119</f>
        <v>1.0620000000000003E-2</v>
      </c>
      <c r="AI119" s="17">
        <f>AI111*AI$16/$E$4-AH119-AG119</f>
        <v>1.4256E-2</v>
      </c>
      <c r="AJ119" s="17">
        <f>AJ111*AJ$16/$E$4-AI119-AH119-AG119</f>
        <v>1.8921599999999997E-2</v>
      </c>
      <c r="AK119" s="17">
        <f>AK111*AK$16/$E$4-AJ119-AI119-AH119-AG119</f>
        <v>2.4883200000000001E-2</v>
      </c>
      <c r="AL119" s="17">
        <f>AL111*AL$16/$E$4-AK119-AJ119-AI119-AH119-AG119</f>
        <v>3.2472576000000024E-2</v>
      </c>
      <c r="AM119" s="17">
        <f>AM111*AM$16/$E$4-AL119-AK119-AJ119-AI119-AH119-AG119</f>
        <v>4.2102374399999969E-2</v>
      </c>
      <c r="AN119" s="17">
        <f>AN111*AN$16/$E$4-AM119-AL119-AK119-AJ119-AI119-AH119-AG119</f>
        <v>5.428518911999998E-2</v>
      </c>
      <c r="AO119" s="17">
        <f>AO111*AO$16/$E$4-AN119-AM119-AL119-AK119-AJ119-AI119-AH119-AG119</f>
        <v>6.9657034752000038E-2</v>
      </c>
      <c r="AP119" s="17">
        <f>AP111*AP$16/$E$4-AO119-AN119-AM119-AL119-AK119-AJ119-AI119-AH119-AG119</f>
        <v>8.9006211071999977E-2</v>
      </c>
      <c r="AR119" s="163"/>
      <c r="AS119" s="171" t="s">
        <v>44</v>
      </c>
      <c r="AT119" s="16" t="s">
        <v>55</v>
      </c>
      <c r="AU119" s="17">
        <f>AU111*AU$16/$E$4</f>
        <v>7.7999999999999996E-3</v>
      </c>
      <c r="AV119" s="17">
        <f>AV111*AV$16/$E$4-AU119</f>
        <v>1.0620000000000003E-2</v>
      </c>
      <c r="AW119" s="17">
        <f>AW111*AW$16/$E$4-AV119-AU119</f>
        <v>1.4256E-2</v>
      </c>
      <c r="AX119" s="17">
        <f>AX111*AX$16/$E$4-AW119-AV119-AU119</f>
        <v>1.8921599999999997E-2</v>
      </c>
      <c r="AY119" s="17">
        <f>AY111*AY$16/$E$4-AX119-AW119-AV119-AU119</f>
        <v>2.4883200000000001E-2</v>
      </c>
      <c r="AZ119" s="17">
        <f>AZ111*AZ$16/$E$4-AY119-AX119-AW119-AV119-AU119</f>
        <v>3.2472576000000024E-2</v>
      </c>
      <c r="BA119" s="17">
        <f>BA111*BA$16/$E$4-AZ119-AY119-AX119-AW119-AV119-AU119</f>
        <v>4.2102374399999969E-2</v>
      </c>
      <c r="BB119" s="17">
        <f>BB111*BB$16/$E$4-BA119-AZ119-AY119-AX119-AW119-AV119-AU119</f>
        <v>5.428518911999998E-2</v>
      </c>
      <c r="BC119" s="17">
        <f>BC111*BC$16/$E$4-BB119-BA119-AZ119-AY119-AX119-AW119-AV119-AU119</f>
        <v>6.9657034752000038E-2</v>
      </c>
      <c r="BD119" s="17">
        <f>BD111*BD$16/$E$4-BC119-BB119-BA119-AZ119-AY119-AX119-AW119-AV119-AU119</f>
        <v>8.9006211071999977E-2</v>
      </c>
      <c r="BF119" s="163"/>
      <c r="BG119" s="171" t="s">
        <v>44</v>
      </c>
      <c r="BH119" s="16" t="s">
        <v>55</v>
      </c>
      <c r="BI119" s="17">
        <f>BI111*BI$16/$E$4</f>
        <v>7.7999999999999996E-3</v>
      </c>
      <c r="BJ119" s="17">
        <f>BJ111*BJ$16/$E$4-BI119</f>
        <v>1.0620000000000003E-2</v>
      </c>
      <c r="BK119" s="17">
        <f>BK111*BK$16/$E$4-BJ119-BI119</f>
        <v>1.4256E-2</v>
      </c>
      <c r="BL119" s="17">
        <f>BL111*BL$16/$E$4-BK119-BJ119-BI119</f>
        <v>1.8921599999999997E-2</v>
      </c>
      <c r="BM119" s="17">
        <f>BM111*BM$16/$E$4-BL119-BK119-BJ119-BI119</f>
        <v>2.4883200000000001E-2</v>
      </c>
      <c r="BN119" s="17">
        <f>BN111*BN$16/$E$4-BM119-BL119-BK119-BJ119-BI119</f>
        <v>3.2472576000000024E-2</v>
      </c>
      <c r="BO119" s="17">
        <f>BO111*BO$16/$E$4-BN119-BM119-BL119-BK119-BJ119-BI119</f>
        <v>4.2102374399999969E-2</v>
      </c>
      <c r="BP119" s="17">
        <f>BP111*BP$16/$E$4-BO119-BN119-BM119-BL119-BK119-BJ119-BI119</f>
        <v>5.428518911999998E-2</v>
      </c>
      <c r="BQ119" s="17">
        <f>BQ111*BQ$16/$E$4-BP119-BO119-BN119-BM119-BL119-BK119-BJ119-BI119</f>
        <v>6.9657034752000038E-2</v>
      </c>
      <c r="BR119" s="17">
        <f>BR111*BR$16/$E$4-BQ119-BP119-BO119-BN119-BM119-BL119-BK119-BJ119-BI119</f>
        <v>8.9006211071999977E-2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1.529616E-2</v>
      </c>
      <c r="J120" s="18"/>
      <c r="K120" s="18"/>
      <c r="L120" s="18"/>
      <c r="M120" s="18"/>
      <c r="N120" s="18">
        <f>SUM(E119:N119)/10</f>
        <v>3.64004185344E-2</v>
      </c>
      <c r="P120" s="163"/>
      <c r="Q120" s="165"/>
      <c r="R120" s="16" t="s">
        <v>56</v>
      </c>
      <c r="S120" s="18"/>
      <c r="T120" s="18"/>
      <c r="U120" s="18"/>
      <c r="V120" s="18"/>
      <c r="W120" s="18">
        <f>SUM(S119:W119)/5</f>
        <v>1.529616E-2</v>
      </c>
      <c r="X120" s="18"/>
      <c r="Y120" s="18"/>
      <c r="Z120" s="18"/>
      <c r="AA120" s="18"/>
      <c r="AB120" s="18">
        <f>SUM(S119:AB119)/10</f>
        <v>3.64004185344E-2</v>
      </c>
      <c r="AD120" s="163"/>
      <c r="AE120" s="165"/>
      <c r="AF120" s="16" t="s">
        <v>56</v>
      </c>
      <c r="AG120" s="18"/>
      <c r="AH120" s="18"/>
      <c r="AI120" s="18"/>
      <c r="AJ120" s="18"/>
      <c r="AK120" s="18">
        <f>SUM(AG119:AK119)/5</f>
        <v>1.529616E-2</v>
      </c>
      <c r="AL120" s="18"/>
      <c r="AM120" s="18"/>
      <c r="AN120" s="18"/>
      <c r="AO120" s="18"/>
      <c r="AP120" s="18">
        <f>SUM(AG119:AP119)/10</f>
        <v>3.64004185344E-2</v>
      </c>
      <c r="AR120" s="163"/>
      <c r="AS120" s="165"/>
      <c r="AT120" s="16" t="s">
        <v>56</v>
      </c>
      <c r="AU120" s="18"/>
      <c r="AV120" s="18"/>
      <c r="AW120" s="18"/>
      <c r="AX120" s="18"/>
      <c r="AY120" s="18">
        <f>SUM(AU119:AY119)/5</f>
        <v>1.529616E-2</v>
      </c>
      <c r="AZ120" s="18"/>
      <c r="BA120" s="18"/>
      <c r="BB120" s="18"/>
      <c r="BC120" s="18"/>
      <c r="BD120" s="18">
        <f>SUM(AU119:BD119)/10</f>
        <v>3.64004185344E-2</v>
      </c>
      <c r="BF120" s="163"/>
      <c r="BG120" s="165"/>
      <c r="BH120" s="16" t="s">
        <v>56</v>
      </c>
      <c r="BI120" s="18"/>
      <c r="BJ120" s="18"/>
      <c r="BK120" s="18"/>
      <c r="BL120" s="18"/>
      <c r="BM120" s="18">
        <f>SUM(BI119:BM119)/5</f>
        <v>1.529616E-2</v>
      </c>
      <c r="BN120" s="18"/>
      <c r="BO120" s="18"/>
      <c r="BP120" s="18"/>
      <c r="BQ120" s="18"/>
      <c r="BR120" s="18">
        <f>SUM(BI119:BR119)/10</f>
        <v>3.64004185344E-2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7800</v>
      </c>
      <c r="F121" s="24">
        <f>F123-E123</f>
        <v>10620</v>
      </c>
      <c r="G121" s="24">
        <f>G123-F123</f>
        <v>14256.000000000004</v>
      </c>
      <c r="H121" s="24">
        <f t="shared" ref="H121:N121" si="325">H123-G123</f>
        <v>18921.600000000002</v>
      </c>
      <c r="I121" s="24">
        <f t="shared" si="325"/>
        <v>24883.199999999997</v>
      </c>
      <c r="J121" s="24">
        <f t="shared" si="325"/>
        <v>32472.576000000015</v>
      </c>
      <c r="K121" s="24">
        <f t="shared" si="325"/>
        <v>42102.374399999972</v>
      </c>
      <c r="L121" s="24">
        <f t="shared" si="325"/>
        <v>54285.189119999995</v>
      </c>
      <c r="M121" s="24">
        <f t="shared" si="325"/>
        <v>69657.034751999978</v>
      </c>
      <c r="N121" s="24">
        <f t="shared" si="325"/>
        <v>89006.211072000035</v>
      </c>
      <c r="P121" s="163"/>
      <c r="Q121" s="163"/>
      <c r="R121" s="20" t="s">
        <v>57</v>
      </c>
      <c r="S121" s="24">
        <f>S123</f>
        <v>7800</v>
      </c>
      <c r="T121" s="24">
        <f>T123-S123</f>
        <v>10620</v>
      </c>
      <c r="U121" s="24">
        <f>U123-T123</f>
        <v>14256.000000000004</v>
      </c>
      <c r="V121" s="24">
        <f t="shared" ref="V121:AB121" si="326">V123-U123</f>
        <v>18921.600000000002</v>
      </c>
      <c r="W121" s="24">
        <f t="shared" si="326"/>
        <v>24883.199999999997</v>
      </c>
      <c r="X121" s="24">
        <f t="shared" si="326"/>
        <v>32472.576000000015</v>
      </c>
      <c r="Y121" s="24">
        <f t="shared" si="326"/>
        <v>42102.374399999972</v>
      </c>
      <c r="Z121" s="24">
        <f t="shared" si="326"/>
        <v>54285.189119999995</v>
      </c>
      <c r="AA121" s="24">
        <f t="shared" si="326"/>
        <v>69657.034751999978</v>
      </c>
      <c r="AB121" s="24">
        <f t="shared" si="326"/>
        <v>89006.211072000035</v>
      </c>
      <c r="AD121" s="163"/>
      <c r="AE121" s="163"/>
      <c r="AF121" s="20" t="s">
        <v>57</v>
      </c>
      <c r="AG121" s="24">
        <f>AG123</f>
        <v>7800</v>
      </c>
      <c r="AH121" s="24">
        <f>AH123-AG123</f>
        <v>10620</v>
      </c>
      <c r="AI121" s="24">
        <f>AI123-AH123</f>
        <v>14256.000000000004</v>
      </c>
      <c r="AJ121" s="24">
        <f t="shared" ref="AJ121:AP121" si="327">AJ123-AI123</f>
        <v>18921.600000000002</v>
      </c>
      <c r="AK121" s="24">
        <f t="shared" si="327"/>
        <v>24883.199999999997</v>
      </c>
      <c r="AL121" s="24">
        <f t="shared" si="327"/>
        <v>32472.576000000015</v>
      </c>
      <c r="AM121" s="24">
        <f t="shared" si="327"/>
        <v>42102.374399999972</v>
      </c>
      <c r="AN121" s="24">
        <f t="shared" si="327"/>
        <v>54285.189119999995</v>
      </c>
      <c r="AO121" s="24">
        <f t="shared" si="327"/>
        <v>69657.034751999978</v>
      </c>
      <c r="AP121" s="24">
        <f t="shared" si="327"/>
        <v>89006.211072000035</v>
      </c>
      <c r="AR121" s="163"/>
      <c r="AS121" s="163"/>
      <c r="AT121" s="20" t="s">
        <v>57</v>
      </c>
      <c r="AU121" s="24">
        <f>AU123</f>
        <v>7800</v>
      </c>
      <c r="AV121" s="24">
        <f>AV123-AU123</f>
        <v>10620</v>
      </c>
      <c r="AW121" s="24">
        <f>AW123-AV123</f>
        <v>14256.000000000004</v>
      </c>
      <c r="AX121" s="24">
        <f t="shared" ref="AX121:BD121" si="328">AX123-AW123</f>
        <v>18921.600000000002</v>
      </c>
      <c r="AY121" s="24">
        <f t="shared" si="328"/>
        <v>24883.199999999997</v>
      </c>
      <c r="AZ121" s="24">
        <f t="shared" si="328"/>
        <v>32472.576000000015</v>
      </c>
      <c r="BA121" s="24">
        <f t="shared" si="328"/>
        <v>42102.374399999972</v>
      </c>
      <c r="BB121" s="24">
        <f t="shared" si="328"/>
        <v>54285.189119999995</v>
      </c>
      <c r="BC121" s="24">
        <f t="shared" si="328"/>
        <v>69657.034751999978</v>
      </c>
      <c r="BD121" s="24">
        <f t="shared" si="328"/>
        <v>89006.211072000035</v>
      </c>
      <c r="BF121" s="163"/>
      <c r="BG121" s="163"/>
      <c r="BH121" s="20" t="s">
        <v>57</v>
      </c>
      <c r="BI121" s="24">
        <f>BI123</f>
        <v>7800</v>
      </c>
      <c r="BJ121" s="24">
        <f>BJ123-BI123</f>
        <v>10620</v>
      </c>
      <c r="BK121" s="24">
        <f>BK123-BJ123</f>
        <v>14256.000000000004</v>
      </c>
      <c r="BL121" s="24">
        <f t="shared" ref="BL121:BR121" si="329">BL123-BK123</f>
        <v>18921.600000000002</v>
      </c>
      <c r="BM121" s="24">
        <f t="shared" si="329"/>
        <v>24883.199999999997</v>
      </c>
      <c r="BN121" s="24">
        <f t="shared" si="329"/>
        <v>32472.576000000015</v>
      </c>
      <c r="BO121" s="24">
        <f t="shared" si="329"/>
        <v>42102.374399999972</v>
      </c>
      <c r="BP121" s="24">
        <f t="shared" si="329"/>
        <v>54285.189119999995</v>
      </c>
      <c r="BQ121" s="24">
        <f t="shared" si="329"/>
        <v>69657.034751999978</v>
      </c>
      <c r="BR121" s="24">
        <f t="shared" si="329"/>
        <v>89006.211072000035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15296.16</v>
      </c>
      <c r="J122" s="24"/>
      <c r="K122" s="24"/>
      <c r="L122" s="24"/>
      <c r="M122" s="24"/>
      <c r="N122" s="24">
        <f>SUM(E121:N121)/10</f>
        <v>36400.4185344</v>
      </c>
      <c r="P122" s="163"/>
      <c r="Q122" s="163"/>
      <c r="R122" s="20" t="s">
        <v>59</v>
      </c>
      <c r="S122" s="24"/>
      <c r="T122" s="24"/>
      <c r="U122" s="24"/>
      <c r="V122" s="24"/>
      <c r="W122" s="24">
        <f>SUM(S121:W121)/5</f>
        <v>15296.16</v>
      </c>
      <c r="X122" s="24"/>
      <c r="Y122" s="24"/>
      <c r="Z122" s="24"/>
      <c r="AA122" s="24"/>
      <c r="AB122" s="24">
        <f>SUM(S121:AB121)/10</f>
        <v>36400.4185344</v>
      </c>
      <c r="AD122" s="163"/>
      <c r="AE122" s="163"/>
      <c r="AF122" s="20" t="s">
        <v>59</v>
      </c>
      <c r="AG122" s="24"/>
      <c r="AH122" s="24"/>
      <c r="AI122" s="24"/>
      <c r="AJ122" s="24"/>
      <c r="AK122" s="24">
        <f>SUM(AG121:AK121)/5</f>
        <v>15296.16</v>
      </c>
      <c r="AL122" s="24"/>
      <c r="AM122" s="24"/>
      <c r="AN122" s="24"/>
      <c r="AO122" s="24"/>
      <c r="AP122" s="24">
        <f>SUM(AG121:AP121)/10</f>
        <v>36400.4185344</v>
      </c>
      <c r="AR122" s="163"/>
      <c r="AS122" s="163"/>
      <c r="AT122" s="20" t="s">
        <v>59</v>
      </c>
      <c r="AU122" s="24"/>
      <c r="AV122" s="24"/>
      <c r="AW122" s="24"/>
      <c r="AX122" s="24"/>
      <c r="AY122" s="24">
        <f>SUM(AU121:AY121)/5</f>
        <v>15296.16</v>
      </c>
      <c r="AZ122" s="24"/>
      <c r="BA122" s="24"/>
      <c r="BB122" s="24"/>
      <c r="BC122" s="24"/>
      <c r="BD122" s="24">
        <f>SUM(AU121:BD121)/10</f>
        <v>36400.4185344</v>
      </c>
      <c r="BF122" s="163"/>
      <c r="BG122" s="163"/>
      <c r="BH122" s="20" t="s">
        <v>59</v>
      </c>
      <c r="BI122" s="24"/>
      <c r="BJ122" s="24"/>
      <c r="BK122" s="24"/>
      <c r="BL122" s="24"/>
      <c r="BM122" s="24">
        <f>SUM(BI121:BM121)/5</f>
        <v>15296.16</v>
      </c>
      <c r="BN122" s="24"/>
      <c r="BO122" s="24"/>
      <c r="BP122" s="24"/>
      <c r="BQ122" s="24"/>
      <c r="BR122" s="24">
        <f>SUM(BI121:BR121)/10</f>
        <v>36400.4185344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330">E113*E$16</f>
        <v>7800</v>
      </c>
      <c r="F123" s="25">
        <f t="shared" si="330"/>
        <v>18420</v>
      </c>
      <c r="G123" s="25">
        <f t="shared" si="330"/>
        <v>32676.000000000004</v>
      </c>
      <c r="H123" s="25">
        <f t="shared" si="330"/>
        <v>51597.600000000006</v>
      </c>
      <c r="I123" s="25">
        <f t="shared" si="330"/>
        <v>76480.800000000003</v>
      </c>
      <c r="J123" s="25">
        <f t="shared" si="330"/>
        <v>108953.37600000002</v>
      </c>
      <c r="K123" s="25">
        <f t="shared" si="330"/>
        <v>151055.75039999999</v>
      </c>
      <c r="L123" s="25">
        <f t="shared" si="330"/>
        <v>205340.93951999999</v>
      </c>
      <c r="M123" s="25">
        <f t="shared" si="330"/>
        <v>274997.97427199996</v>
      </c>
      <c r="N123" s="25">
        <f t="shared" si="330"/>
        <v>364004.185344</v>
      </c>
      <c r="P123" s="163"/>
      <c r="Q123" s="163"/>
      <c r="R123" s="20" t="s">
        <v>58</v>
      </c>
      <c r="S123" s="25">
        <f t="shared" ref="S123:AB123" si="331">S113*S$16</f>
        <v>7800</v>
      </c>
      <c r="T123" s="25">
        <f t="shared" si="331"/>
        <v>18420</v>
      </c>
      <c r="U123" s="25">
        <f t="shared" si="331"/>
        <v>32676.000000000004</v>
      </c>
      <c r="V123" s="25">
        <f t="shared" si="331"/>
        <v>51597.600000000006</v>
      </c>
      <c r="W123" s="25">
        <f t="shared" si="331"/>
        <v>76480.800000000003</v>
      </c>
      <c r="X123" s="25">
        <f t="shared" si="331"/>
        <v>108953.37600000002</v>
      </c>
      <c r="Y123" s="25">
        <f t="shared" si="331"/>
        <v>151055.75039999999</v>
      </c>
      <c r="Z123" s="25">
        <f t="shared" si="331"/>
        <v>205340.93951999999</v>
      </c>
      <c r="AA123" s="25">
        <f t="shared" si="331"/>
        <v>274997.97427199996</v>
      </c>
      <c r="AB123" s="25">
        <f t="shared" si="331"/>
        <v>364004.185344</v>
      </c>
      <c r="AD123" s="163"/>
      <c r="AE123" s="163"/>
      <c r="AF123" s="20" t="s">
        <v>58</v>
      </c>
      <c r="AG123" s="25">
        <f t="shared" ref="AG123:AP123" si="332">AG113*AG$16</f>
        <v>7800</v>
      </c>
      <c r="AH123" s="25">
        <f t="shared" si="332"/>
        <v>18420</v>
      </c>
      <c r="AI123" s="25">
        <f t="shared" si="332"/>
        <v>32676.000000000004</v>
      </c>
      <c r="AJ123" s="25">
        <f t="shared" si="332"/>
        <v>51597.600000000006</v>
      </c>
      <c r="AK123" s="25">
        <f t="shared" si="332"/>
        <v>76480.800000000003</v>
      </c>
      <c r="AL123" s="25">
        <f t="shared" si="332"/>
        <v>108953.37600000002</v>
      </c>
      <c r="AM123" s="25">
        <f t="shared" si="332"/>
        <v>151055.75039999999</v>
      </c>
      <c r="AN123" s="25">
        <f t="shared" si="332"/>
        <v>205340.93951999999</v>
      </c>
      <c r="AO123" s="25">
        <f t="shared" si="332"/>
        <v>274997.97427199996</v>
      </c>
      <c r="AP123" s="25">
        <f t="shared" si="332"/>
        <v>364004.185344</v>
      </c>
      <c r="AR123" s="163"/>
      <c r="AS123" s="163"/>
      <c r="AT123" s="20" t="s">
        <v>58</v>
      </c>
      <c r="AU123" s="25">
        <f t="shared" ref="AU123:BD123" si="333">AU113*AU$16</f>
        <v>7800</v>
      </c>
      <c r="AV123" s="25">
        <f t="shared" si="333"/>
        <v>18420</v>
      </c>
      <c r="AW123" s="25">
        <f t="shared" si="333"/>
        <v>32676.000000000004</v>
      </c>
      <c r="AX123" s="25">
        <f t="shared" si="333"/>
        <v>51597.600000000006</v>
      </c>
      <c r="AY123" s="25">
        <f t="shared" si="333"/>
        <v>76480.800000000003</v>
      </c>
      <c r="AZ123" s="25">
        <f t="shared" si="333"/>
        <v>108953.37600000002</v>
      </c>
      <c r="BA123" s="25">
        <f t="shared" si="333"/>
        <v>151055.75039999999</v>
      </c>
      <c r="BB123" s="25">
        <f t="shared" si="333"/>
        <v>205340.93951999999</v>
      </c>
      <c r="BC123" s="25">
        <f t="shared" si="333"/>
        <v>274997.97427199996</v>
      </c>
      <c r="BD123" s="25">
        <f t="shared" si="333"/>
        <v>364004.185344</v>
      </c>
      <c r="BF123" s="163"/>
      <c r="BG123" s="163"/>
      <c r="BH123" s="20" t="s">
        <v>58</v>
      </c>
      <c r="BI123" s="25">
        <f t="shared" ref="BI123:BR123" si="334">BI113*BI$16</f>
        <v>7800</v>
      </c>
      <c r="BJ123" s="25">
        <f t="shared" si="334"/>
        <v>18420</v>
      </c>
      <c r="BK123" s="25">
        <f t="shared" si="334"/>
        <v>32676.000000000004</v>
      </c>
      <c r="BL123" s="25">
        <f t="shared" si="334"/>
        <v>51597.600000000006</v>
      </c>
      <c r="BM123" s="25">
        <f t="shared" si="334"/>
        <v>76480.800000000003</v>
      </c>
      <c r="BN123" s="25">
        <f t="shared" si="334"/>
        <v>108953.37600000002</v>
      </c>
      <c r="BO123" s="25">
        <f t="shared" si="334"/>
        <v>151055.75039999999</v>
      </c>
      <c r="BP123" s="25">
        <f t="shared" si="334"/>
        <v>205340.93951999999</v>
      </c>
      <c r="BQ123" s="25">
        <f t="shared" si="334"/>
        <v>274997.97427199996</v>
      </c>
      <c r="BR123" s="25">
        <f t="shared" si="334"/>
        <v>364004.185344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0.15625</v>
      </c>
      <c r="F124" s="17">
        <f t="shared" ref="F124:N124" si="335">F129*$E$4/F$16</f>
        <v>0.13020833333333334</v>
      </c>
      <c r="G124" s="17">
        <f t="shared" si="335"/>
        <v>0.10850694444444445</v>
      </c>
      <c r="H124" s="17">
        <f t="shared" si="335"/>
        <v>9.0422453703703706E-2</v>
      </c>
      <c r="I124" s="17">
        <f t="shared" si="335"/>
        <v>7.535204475308642E-2</v>
      </c>
      <c r="J124" s="17">
        <f t="shared" si="335"/>
        <v>6.2793370627572009E-2</v>
      </c>
      <c r="K124" s="17">
        <f t="shared" si="335"/>
        <v>5.2327808856310012E-2</v>
      </c>
      <c r="L124" s="17">
        <f t="shared" si="335"/>
        <v>4.3606507380258348E-2</v>
      </c>
      <c r="M124" s="17">
        <f t="shared" si="335"/>
        <v>3.6338756150215291E-2</v>
      </c>
      <c r="N124" s="17">
        <f t="shared" si="335"/>
        <v>3.0282296791846075E-2</v>
      </c>
      <c r="P124" s="172" t="s">
        <v>71</v>
      </c>
      <c r="Q124" s="165" t="s">
        <v>41</v>
      </c>
      <c r="R124" s="16" t="s">
        <v>55</v>
      </c>
      <c r="S124" s="17">
        <f>S129*$E$4/S$16</f>
        <v>0.15625</v>
      </c>
      <c r="T124" s="17">
        <f t="shared" ref="T124:AB124" si="336">T129*$E$4/T$16</f>
        <v>0.13020833333333334</v>
      </c>
      <c r="U124" s="17">
        <f t="shared" si="336"/>
        <v>0.10850694444444445</v>
      </c>
      <c r="V124" s="17">
        <f t="shared" si="336"/>
        <v>9.0422453703703706E-2</v>
      </c>
      <c r="W124" s="17">
        <f t="shared" si="336"/>
        <v>7.535204475308642E-2</v>
      </c>
      <c r="X124" s="17">
        <f t="shared" si="336"/>
        <v>6.2793370627572009E-2</v>
      </c>
      <c r="Y124" s="17">
        <f t="shared" si="336"/>
        <v>5.2327808856310012E-2</v>
      </c>
      <c r="Z124" s="17">
        <f t="shared" si="336"/>
        <v>4.3606507380258348E-2</v>
      </c>
      <c r="AA124" s="17">
        <f t="shared" si="336"/>
        <v>3.6338756150215291E-2</v>
      </c>
      <c r="AB124" s="17">
        <f t="shared" si="336"/>
        <v>3.0282296791846075E-2</v>
      </c>
      <c r="AC124" s="5"/>
      <c r="AD124" s="172" t="s">
        <v>71</v>
      </c>
      <c r="AE124" s="165" t="s">
        <v>41</v>
      </c>
      <c r="AF124" s="16" t="s">
        <v>55</v>
      </c>
      <c r="AG124" s="17">
        <f>AG129*$E$4/AG$16</f>
        <v>0.15625</v>
      </c>
      <c r="AH124" s="17">
        <f t="shared" ref="AH124:AP124" si="337">AH129*$E$4/AH$16</f>
        <v>0.13020833333333334</v>
      </c>
      <c r="AI124" s="17">
        <f t="shared" si="337"/>
        <v>0.10850694444444445</v>
      </c>
      <c r="AJ124" s="17">
        <f t="shared" si="337"/>
        <v>9.0422453703703706E-2</v>
      </c>
      <c r="AK124" s="17">
        <f t="shared" si="337"/>
        <v>7.535204475308642E-2</v>
      </c>
      <c r="AL124" s="17">
        <f t="shared" si="337"/>
        <v>6.2793370627572009E-2</v>
      </c>
      <c r="AM124" s="17">
        <f t="shared" si="337"/>
        <v>5.2327808856310012E-2</v>
      </c>
      <c r="AN124" s="17">
        <f t="shared" si="337"/>
        <v>4.3606507380258348E-2</v>
      </c>
      <c r="AO124" s="17">
        <f t="shared" si="337"/>
        <v>3.6338756150215291E-2</v>
      </c>
      <c r="AP124" s="17">
        <f t="shared" si="337"/>
        <v>3.0282296791846075E-2</v>
      </c>
      <c r="AQ124" s="5"/>
      <c r="AR124" s="172" t="s">
        <v>71</v>
      </c>
      <c r="AS124" s="165" t="s">
        <v>41</v>
      </c>
      <c r="AT124" s="16" t="s">
        <v>55</v>
      </c>
      <c r="AU124" s="17">
        <f>AU129*$E$4/AU$16</f>
        <v>0.15625</v>
      </c>
      <c r="AV124" s="17">
        <f t="shared" ref="AV124:BD124" si="338">AV129*$E$4/AV$16</f>
        <v>0.13020833333333334</v>
      </c>
      <c r="AW124" s="17">
        <f t="shared" si="338"/>
        <v>0.10850694444444445</v>
      </c>
      <c r="AX124" s="17">
        <f t="shared" si="338"/>
        <v>9.0422453703703706E-2</v>
      </c>
      <c r="AY124" s="17">
        <f t="shared" si="338"/>
        <v>7.535204475308642E-2</v>
      </c>
      <c r="AZ124" s="17">
        <f t="shared" si="338"/>
        <v>6.2793370627572009E-2</v>
      </c>
      <c r="BA124" s="17">
        <f t="shared" si="338"/>
        <v>5.2327808856310012E-2</v>
      </c>
      <c r="BB124" s="17">
        <f t="shared" si="338"/>
        <v>4.3606507380258348E-2</v>
      </c>
      <c r="BC124" s="17">
        <f t="shared" si="338"/>
        <v>3.6338756150215291E-2</v>
      </c>
      <c r="BD124" s="17">
        <f t="shared" si="338"/>
        <v>3.0282296791846075E-2</v>
      </c>
      <c r="BE124" s="5"/>
      <c r="BF124" s="172" t="s">
        <v>71</v>
      </c>
      <c r="BG124" s="165" t="s">
        <v>41</v>
      </c>
      <c r="BH124" s="16" t="s">
        <v>55</v>
      </c>
      <c r="BI124" s="17">
        <f>BI129*$E$4/BI$16</f>
        <v>0.15625</v>
      </c>
      <c r="BJ124" s="17">
        <f t="shared" ref="BJ124:BR124" si="339">BJ129*$E$4/BJ$16</f>
        <v>0.13020833333333334</v>
      </c>
      <c r="BK124" s="17">
        <f t="shared" si="339"/>
        <v>0.10850694444444445</v>
      </c>
      <c r="BL124" s="17">
        <f t="shared" si="339"/>
        <v>9.0422453703703706E-2</v>
      </c>
      <c r="BM124" s="17">
        <f t="shared" si="339"/>
        <v>7.535204475308642E-2</v>
      </c>
      <c r="BN124" s="17">
        <f t="shared" si="339"/>
        <v>6.2793370627572009E-2</v>
      </c>
      <c r="BO124" s="17">
        <f t="shared" si="339"/>
        <v>5.2327808856310012E-2</v>
      </c>
      <c r="BP124" s="17">
        <f t="shared" si="339"/>
        <v>4.3606507380258348E-2</v>
      </c>
      <c r="BQ124" s="17">
        <f t="shared" si="339"/>
        <v>3.6338756150215291E-2</v>
      </c>
      <c r="BR124" s="17">
        <f t="shared" si="339"/>
        <v>3.0282296791846075E-2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0.11214795524691359</v>
      </c>
      <c r="J125" s="17"/>
      <c r="K125" s="17"/>
      <c r="L125" s="17"/>
      <c r="M125" s="17"/>
      <c r="N125" s="18">
        <f>SUM(E124:N124)/10</f>
        <v>7.8608851604076976E-2</v>
      </c>
      <c r="P125" s="173"/>
      <c r="Q125" s="165"/>
      <c r="R125" s="16" t="s">
        <v>56</v>
      </c>
      <c r="S125" s="17"/>
      <c r="T125" s="17"/>
      <c r="U125" s="17"/>
      <c r="V125" s="17"/>
      <c r="W125" s="100">
        <f>SUM(S124:W124)/5</f>
        <v>0.11214795524691359</v>
      </c>
      <c r="X125" s="17"/>
      <c r="Y125" s="17"/>
      <c r="Z125" s="17"/>
      <c r="AA125" s="17"/>
      <c r="AB125" s="18">
        <f>SUM(S124:AB124)/10</f>
        <v>7.8608851604076976E-2</v>
      </c>
      <c r="AC125" s="5"/>
      <c r="AD125" s="173"/>
      <c r="AE125" s="165"/>
      <c r="AF125" s="16" t="s">
        <v>56</v>
      </c>
      <c r="AG125" s="17"/>
      <c r="AH125" s="17"/>
      <c r="AI125" s="17"/>
      <c r="AJ125" s="17"/>
      <c r="AK125" s="100">
        <f>SUM(AG124:AK124)/5</f>
        <v>0.11214795524691359</v>
      </c>
      <c r="AL125" s="17"/>
      <c r="AM125" s="17"/>
      <c r="AN125" s="17"/>
      <c r="AO125" s="17"/>
      <c r="AP125" s="18">
        <f>SUM(AG124:AP124)/10</f>
        <v>7.8608851604076976E-2</v>
      </c>
      <c r="AQ125" s="5"/>
      <c r="AR125" s="173"/>
      <c r="AS125" s="165"/>
      <c r="AT125" s="16" t="s">
        <v>56</v>
      </c>
      <c r="AU125" s="17"/>
      <c r="AV125" s="17"/>
      <c r="AW125" s="17"/>
      <c r="AX125" s="17"/>
      <c r="AY125" s="100">
        <f>SUM(AU124:AY124)/5</f>
        <v>0.11214795524691359</v>
      </c>
      <c r="AZ125" s="17"/>
      <c r="BA125" s="17"/>
      <c r="BB125" s="17"/>
      <c r="BC125" s="17"/>
      <c r="BD125" s="18">
        <f>SUM(AU124:BD124)/10</f>
        <v>7.8608851604076976E-2</v>
      </c>
      <c r="BE125" s="5"/>
      <c r="BF125" s="173"/>
      <c r="BG125" s="165"/>
      <c r="BH125" s="16" t="s">
        <v>56</v>
      </c>
      <c r="BI125" s="17"/>
      <c r="BJ125" s="17"/>
      <c r="BK125" s="17"/>
      <c r="BL125" s="17"/>
      <c r="BM125" s="100">
        <f>SUM(BI124:BM124)/5</f>
        <v>0.11214795524691359</v>
      </c>
      <c r="BN125" s="17"/>
      <c r="BO125" s="17"/>
      <c r="BP125" s="17"/>
      <c r="BQ125" s="17"/>
      <c r="BR125" s="18">
        <f>SUM(BI124:BR124)/10</f>
        <v>7.8608851604076976E-2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340">E$18*(E124/E$20)</f>
        <v>0.15625</v>
      </c>
      <c r="F126" s="17">
        <f t="shared" si="340"/>
        <v>0.28645833333333331</v>
      </c>
      <c r="G126" s="17">
        <f t="shared" si="340"/>
        <v>0.3949652777777779</v>
      </c>
      <c r="H126" s="17">
        <f t="shared" si="340"/>
        <v>0.48538773148148134</v>
      </c>
      <c r="I126" s="17">
        <f t="shared" si="340"/>
        <v>0.56073977623456805</v>
      </c>
      <c r="J126" s="17">
        <f t="shared" si="340"/>
        <v>0.62353314686213923</v>
      </c>
      <c r="K126" s="17">
        <f t="shared" si="340"/>
        <v>0.67586095571845028</v>
      </c>
      <c r="L126" s="17">
        <f t="shared" si="340"/>
        <v>0.71946746309870868</v>
      </c>
      <c r="M126" s="17">
        <f t="shared" si="340"/>
        <v>0.7558062192489251</v>
      </c>
      <c r="N126" s="17">
        <f t="shared" si="340"/>
        <v>0.78608851604076846</v>
      </c>
      <c r="P126" s="173"/>
      <c r="Q126" s="165"/>
      <c r="R126" s="16" t="s">
        <v>53</v>
      </c>
      <c r="S126" s="17">
        <f t="shared" ref="S126:AB126" si="341">S$18*(S124/S$20)</f>
        <v>0.15625</v>
      </c>
      <c r="T126" s="17">
        <f t="shared" si="341"/>
        <v>0.28645833333333331</v>
      </c>
      <c r="U126" s="17">
        <f t="shared" si="341"/>
        <v>0.3949652777777779</v>
      </c>
      <c r="V126" s="17">
        <f t="shared" si="341"/>
        <v>0.48538773148148134</v>
      </c>
      <c r="W126" s="17">
        <f t="shared" si="341"/>
        <v>0.56073977623456805</v>
      </c>
      <c r="X126" s="17">
        <f t="shared" si="341"/>
        <v>0.62353314686213923</v>
      </c>
      <c r="Y126" s="17">
        <f t="shared" si="341"/>
        <v>0.67586095571845028</v>
      </c>
      <c r="Z126" s="17">
        <f t="shared" si="341"/>
        <v>0.71946746309870868</v>
      </c>
      <c r="AA126" s="17">
        <f t="shared" si="341"/>
        <v>0.7558062192489251</v>
      </c>
      <c r="AB126" s="17">
        <f t="shared" si="341"/>
        <v>0.78608851604076846</v>
      </c>
      <c r="AC126" s="5"/>
      <c r="AD126" s="173"/>
      <c r="AE126" s="165"/>
      <c r="AF126" s="16" t="s">
        <v>53</v>
      </c>
      <c r="AG126" s="17">
        <f t="shared" ref="AG126:AP126" si="342">AG$18*(AG124/AG$20)</f>
        <v>0.15625</v>
      </c>
      <c r="AH126" s="17">
        <f t="shared" si="342"/>
        <v>0.28645833333333331</v>
      </c>
      <c r="AI126" s="17">
        <f t="shared" si="342"/>
        <v>0.3949652777777779</v>
      </c>
      <c r="AJ126" s="17">
        <f t="shared" si="342"/>
        <v>0.48538773148148134</v>
      </c>
      <c r="AK126" s="17">
        <f t="shared" si="342"/>
        <v>0.56073977623456805</v>
      </c>
      <c r="AL126" s="17">
        <f t="shared" si="342"/>
        <v>0.62353314686213923</v>
      </c>
      <c r="AM126" s="17">
        <f t="shared" si="342"/>
        <v>0.67586095571845028</v>
      </c>
      <c r="AN126" s="17">
        <f t="shared" si="342"/>
        <v>0.71946746309870868</v>
      </c>
      <c r="AO126" s="17">
        <f t="shared" si="342"/>
        <v>0.7558062192489251</v>
      </c>
      <c r="AP126" s="17">
        <f t="shared" si="342"/>
        <v>0.78608851604076846</v>
      </c>
      <c r="AQ126" s="5"/>
      <c r="AR126" s="173"/>
      <c r="AS126" s="165"/>
      <c r="AT126" s="16" t="s">
        <v>53</v>
      </c>
      <c r="AU126" s="17">
        <f t="shared" ref="AU126:BD126" si="343">AU$18*(AU124/AU$20)</f>
        <v>0.15625</v>
      </c>
      <c r="AV126" s="17">
        <f t="shared" si="343"/>
        <v>0.28645833333333331</v>
      </c>
      <c r="AW126" s="17">
        <f t="shared" si="343"/>
        <v>0.3949652777777779</v>
      </c>
      <c r="AX126" s="17">
        <f t="shared" si="343"/>
        <v>0.48538773148148134</v>
      </c>
      <c r="AY126" s="17">
        <f t="shared" si="343"/>
        <v>0.56073977623456805</v>
      </c>
      <c r="AZ126" s="17">
        <f t="shared" si="343"/>
        <v>0.62353314686213923</v>
      </c>
      <c r="BA126" s="17">
        <f t="shared" si="343"/>
        <v>0.67586095571845028</v>
      </c>
      <c r="BB126" s="17">
        <f t="shared" si="343"/>
        <v>0.71946746309870868</v>
      </c>
      <c r="BC126" s="17">
        <f t="shared" si="343"/>
        <v>0.7558062192489251</v>
      </c>
      <c r="BD126" s="17">
        <f t="shared" si="343"/>
        <v>0.78608851604076846</v>
      </c>
      <c r="BE126" s="5"/>
      <c r="BF126" s="173"/>
      <c r="BG126" s="165"/>
      <c r="BH126" s="16" t="s">
        <v>53</v>
      </c>
      <c r="BI126" s="17">
        <f t="shared" ref="BI126:BR126" si="344">BI$18*(BI124/BI$20)</f>
        <v>0.15625</v>
      </c>
      <c r="BJ126" s="17">
        <f t="shared" si="344"/>
        <v>0.28645833333333331</v>
      </c>
      <c r="BK126" s="17">
        <f t="shared" si="344"/>
        <v>0.3949652777777779</v>
      </c>
      <c r="BL126" s="17">
        <f t="shared" si="344"/>
        <v>0.48538773148148134</v>
      </c>
      <c r="BM126" s="17">
        <f t="shared" si="344"/>
        <v>0.56073977623456805</v>
      </c>
      <c r="BN126" s="17">
        <f t="shared" si="344"/>
        <v>0.62353314686213923</v>
      </c>
      <c r="BO126" s="17">
        <f t="shared" si="344"/>
        <v>0.67586095571845028</v>
      </c>
      <c r="BP126" s="17">
        <f t="shared" si="344"/>
        <v>0.71946746309870868</v>
      </c>
      <c r="BQ126" s="17">
        <f t="shared" si="344"/>
        <v>0.7558062192489251</v>
      </c>
      <c r="BR126" s="17">
        <f t="shared" si="344"/>
        <v>0.78608851604076846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1.5625</v>
      </c>
      <c r="F127" s="21">
        <f t="shared" ref="F127:N127" si="345">10*F124</f>
        <v>1.3020833333333335</v>
      </c>
      <c r="G127" s="21">
        <f t="shared" si="345"/>
        <v>1.0850694444444444</v>
      </c>
      <c r="H127" s="21">
        <f t="shared" si="345"/>
        <v>0.90422453703703709</v>
      </c>
      <c r="I127" s="21">
        <f t="shared" si="345"/>
        <v>0.75352044753086422</v>
      </c>
      <c r="J127" s="21">
        <f t="shared" si="345"/>
        <v>0.62793370627572009</v>
      </c>
      <c r="K127" s="21">
        <f t="shared" si="345"/>
        <v>0.5232780885631001</v>
      </c>
      <c r="L127" s="21">
        <f t="shared" si="345"/>
        <v>0.43606507380258347</v>
      </c>
      <c r="M127" s="21">
        <f t="shared" si="345"/>
        <v>0.3633875615021529</v>
      </c>
      <c r="N127" s="21">
        <f t="shared" si="345"/>
        <v>0.30282296791846075</v>
      </c>
      <c r="P127" s="173"/>
      <c r="Q127" s="163"/>
      <c r="R127" s="20" t="s">
        <v>57</v>
      </c>
      <c r="S127" s="21">
        <f>10*S124</f>
        <v>1.5625</v>
      </c>
      <c r="T127" s="21">
        <f t="shared" ref="T127:AB127" si="346">10*T124</f>
        <v>1.3020833333333335</v>
      </c>
      <c r="U127" s="21">
        <f t="shared" si="346"/>
        <v>1.0850694444444444</v>
      </c>
      <c r="V127" s="21">
        <f t="shared" si="346"/>
        <v>0.90422453703703709</v>
      </c>
      <c r="W127" s="21">
        <f t="shared" si="346"/>
        <v>0.75352044753086422</v>
      </c>
      <c r="X127" s="21">
        <f t="shared" si="346"/>
        <v>0.62793370627572009</v>
      </c>
      <c r="Y127" s="21">
        <f t="shared" si="346"/>
        <v>0.5232780885631001</v>
      </c>
      <c r="Z127" s="21">
        <f t="shared" si="346"/>
        <v>0.43606507380258347</v>
      </c>
      <c r="AA127" s="21">
        <f t="shared" si="346"/>
        <v>0.3633875615021529</v>
      </c>
      <c r="AB127" s="21">
        <f t="shared" si="346"/>
        <v>0.30282296791846075</v>
      </c>
      <c r="AC127" s="5"/>
      <c r="AD127" s="173"/>
      <c r="AE127" s="163"/>
      <c r="AF127" s="20" t="s">
        <v>57</v>
      </c>
      <c r="AG127" s="21">
        <f>10*AG124</f>
        <v>1.5625</v>
      </c>
      <c r="AH127" s="21">
        <f t="shared" ref="AH127:AP127" si="347">10*AH124</f>
        <v>1.3020833333333335</v>
      </c>
      <c r="AI127" s="21">
        <f t="shared" si="347"/>
        <v>1.0850694444444444</v>
      </c>
      <c r="AJ127" s="21">
        <f t="shared" si="347"/>
        <v>0.90422453703703709</v>
      </c>
      <c r="AK127" s="21">
        <f t="shared" si="347"/>
        <v>0.75352044753086422</v>
      </c>
      <c r="AL127" s="21">
        <f t="shared" si="347"/>
        <v>0.62793370627572009</v>
      </c>
      <c r="AM127" s="21">
        <f t="shared" si="347"/>
        <v>0.5232780885631001</v>
      </c>
      <c r="AN127" s="21">
        <f t="shared" si="347"/>
        <v>0.43606507380258347</v>
      </c>
      <c r="AO127" s="21">
        <f t="shared" si="347"/>
        <v>0.3633875615021529</v>
      </c>
      <c r="AP127" s="21">
        <f t="shared" si="347"/>
        <v>0.30282296791846075</v>
      </c>
      <c r="AQ127" s="5"/>
      <c r="AR127" s="173"/>
      <c r="AS127" s="163"/>
      <c r="AT127" s="20" t="s">
        <v>57</v>
      </c>
      <c r="AU127" s="21">
        <f>10*AU124</f>
        <v>1.5625</v>
      </c>
      <c r="AV127" s="21">
        <f t="shared" ref="AV127:BD127" si="348">10*AV124</f>
        <v>1.3020833333333335</v>
      </c>
      <c r="AW127" s="21">
        <f t="shared" si="348"/>
        <v>1.0850694444444444</v>
      </c>
      <c r="AX127" s="21">
        <f t="shared" si="348"/>
        <v>0.90422453703703709</v>
      </c>
      <c r="AY127" s="21">
        <f t="shared" si="348"/>
        <v>0.75352044753086422</v>
      </c>
      <c r="AZ127" s="21">
        <f t="shared" si="348"/>
        <v>0.62793370627572009</v>
      </c>
      <c r="BA127" s="21">
        <f t="shared" si="348"/>
        <v>0.5232780885631001</v>
      </c>
      <c r="BB127" s="21">
        <f t="shared" si="348"/>
        <v>0.43606507380258347</v>
      </c>
      <c r="BC127" s="21">
        <f t="shared" si="348"/>
        <v>0.3633875615021529</v>
      </c>
      <c r="BD127" s="21">
        <f t="shared" si="348"/>
        <v>0.30282296791846075</v>
      </c>
      <c r="BE127" s="5"/>
      <c r="BF127" s="173"/>
      <c r="BG127" s="163"/>
      <c r="BH127" s="20" t="s">
        <v>57</v>
      </c>
      <c r="BI127" s="21">
        <f>10*BI124</f>
        <v>1.5625</v>
      </c>
      <c r="BJ127" s="21">
        <f t="shared" ref="BJ127:BR127" si="349">10*BJ124</f>
        <v>1.3020833333333335</v>
      </c>
      <c r="BK127" s="21">
        <f t="shared" si="349"/>
        <v>1.0850694444444444</v>
      </c>
      <c r="BL127" s="21">
        <f t="shared" si="349"/>
        <v>0.90422453703703709</v>
      </c>
      <c r="BM127" s="21">
        <f t="shared" si="349"/>
        <v>0.75352044753086422</v>
      </c>
      <c r="BN127" s="21">
        <f t="shared" si="349"/>
        <v>0.62793370627572009</v>
      </c>
      <c r="BO127" s="21">
        <f t="shared" si="349"/>
        <v>0.5232780885631001</v>
      </c>
      <c r="BP127" s="21">
        <f t="shared" si="349"/>
        <v>0.43606507380258347</v>
      </c>
      <c r="BQ127" s="21">
        <f t="shared" si="349"/>
        <v>0.3633875615021529</v>
      </c>
      <c r="BR127" s="21">
        <f t="shared" si="349"/>
        <v>0.30282296791846075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1.5625</v>
      </c>
      <c r="F128" s="21">
        <f>10*F126</f>
        <v>2.864583333333333</v>
      </c>
      <c r="G128" s="21">
        <f>10*G126</f>
        <v>3.949652777777779</v>
      </c>
      <c r="H128" s="21">
        <f t="shared" ref="H128:N128" si="350">10*H126</f>
        <v>4.8538773148148131</v>
      </c>
      <c r="I128" s="21">
        <f t="shared" si="350"/>
        <v>5.6073977623456805</v>
      </c>
      <c r="J128" s="21">
        <f t="shared" si="350"/>
        <v>6.2353314686213928</v>
      </c>
      <c r="K128" s="21">
        <f t="shared" si="350"/>
        <v>6.7586095571845028</v>
      </c>
      <c r="L128" s="21">
        <f t="shared" si="350"/>
        <v>7.1946746309870866</v>
      </c>
      <c r="M128" s="21">
        <f t="shared" si="350"/>
        <v>7.5580621924892508</v>
      </c>
      <c r="N128" s="21">
        <f t="shared" si="350"/>
        <v>7.860885160407685</v>
      </c>
      <c r="P128" s="173"/>
      <c r="Q128" s="163"/>
      <c r="R128" s="20" t="s">
        <v>58</v>
      </c>
      <c r="S128" s="21">
        <f>10*S126</f>
        <v>1.5625</v>
      </c>
      <c r="T128" s="21">
        <f>10*T126</f>
        <v>2.864583333333333</v>
      </c>
      <c r="U128" s="21">
        <f>10*U126</f>
        <v>3.949652777777779</v>
      </c>
      <c r="V128" s="21">
        <f t="shared" ref="V128:AB128" si="351">10*V126</f>
        <v>4.8538773148148131</v>
      </c>
      <c r="W128" s="21">
        <f t="shared" si="351"/>
        <v>5.6073977623456805</v>
      </c>
      <c r="X128" s="21">
        <f t="shared" si="351"/>
        <v>6.2353314686213928</v>
      </c>
      <c r="Y128" s="21">
        <f t="shared" si="351"/>
        <v>6.7586095571845028</v>
      </c>
      <c r="Z128" s="21">
        <f t="shared" si="351"/>
        <v>7.1946746309870866</v>
      </c>
      <c r="AA128" s="21">
        <f t="shared" si="351"/>
        <v>7.5580621924892508</v>
      </c>
      <c r="AB128" s="21">
        <f t="shared" si="351"/>
        <v>7.860885160407685</v>
      </c>
      <c r="AC128" s="5"/>
      <c r="AD128" s="173"/>
      <c r="AE128" s="163"/>
      <c r="AF128" s="20" t="s">
        <v>58</v>
      </c>
      <c r="AG128" s="21">
        <f>10*AG126</f>
        <v>1.5625</v>
      </c>
      <c r="AH128" s="21">
        <f>10*AH126</f>
        <v>2.864583333333333</v>
      </c>
      <c r="AI128" s="21">
        <f>10*AI126</f>
        <v>3.949652777777779</v>
      </c>
      <c r="AJ128" s="21">
        <f t="shared" ref="AJ128:AP128" si="352">10*AJ126</f>
        <v>4.8538773148148131</v>
      </c>
      <c r="AK128" s="21">
        <f t="shared" si="352"/>
        <v>5.6073977623456805</v>
      </c>
      <c r="AL128" s="21">
        <f t="shared" si="352"/>
        <v>6.2353314686213928</v>
      </c>
      <c r="AM128" s="21">
        <f t="shared" si="352"/>
        <v>6.7586095571845028</v>
      </c>
      <c r="AN128" s="21">
        <f t="shared" si="352"/>
        <v>7.1946746309870866</v>
      </c>
      <c r="AO128" s="21">
        <f t="shared" si="352"/>
        <v>7.5580621924892508</v>
      </c>
      <c r="AP128" s="21">
        <f t="shared" si="352"/>
        <v>7.860885160407685</v>
      </c>
      <c r="AQ128" s="5"/>
      <c r="AR128" s="173"/>
      <c r="AS128" s="163"/>
      <c r="AT128" s="20" t="s">
        <v>58</v>
      </c>
      <c r="AU128" s="21">
        <f>10*AU126</f>
        <v>1.5625</v>
      </c>
      <c r="AV128" s="21">
        <f>10*AV126</f>
        <v>2.864583333333333</v>
      </c>
      <c r="AW128" s="21">
        <f>10*AW126</f>
        <v>3.949652777777779</v>
      </c>
      <c r="AX128" s="21">
        <f t="shared" ref="AX128:BD128" si="353">10*AX126</f>
        <v>4.8538773148148131</v>
      </c>
      <c r="AY128" s="21">
        <f t="shared" si="353"/>
        <v>5.6073977623456805</v>
      </c>
      <c r="AZ128" s="21">
        <f t="shared" si="353"/>
        <v>6.2353314686213928</v>
      </c>
      <c r="BA128" s="21">
        <f t="shared" si="353"/>
        <v>6.7586095571845028</v>
      </c>
      <c r="BB128" s="21">
        <f t="shared" si="353"/>
        <v>7.1946746309870866</v>
      </c>
      <c r="BC128" s="21">
        <f t="shared" si="353"/>
        <v>7.5580621924892508</v>
      </c>
      <c r="BD128" s="21">
        <f t="shared" si="353"/>
        <v>7.860885160407685</v>
      </c>
      <c r="BE128" s="5"/>
      <c r="BF128" s="173"/>
      <c r="BG128" s="163"/>
      <c r="BH128" s="20" t="s">
        <v>58</v>
      </c>
      <c r="BI128" s="21">
        <f>10*BI126</f>
        <v>1.5625</v>
      </c>
      <c r="BJ128" s="21">
        <f>10*BJ126</f>
        <v>2.864583333333333</v>
      </c>
      <c r="BK128" s="21">
        <f>10*BK126</f>
        <v>3.949652777777779</v>
      </c>
      <c r="BL128" s="21">
        <f t="shared" ref="BL128:BR128" si="354">10*BL126</f>
        <v>4.8538773148148131</v>
      </c>
      <c r="BM128" s="21">
        <f t="shared" si="354"/>
        <v>5.6073977623456805</v>
      </c>
      <c r="BN128" s="21">
        <f t="shared" si="354"/>
        <v>6.2353314686213928</v>
      </c>
      <c r="BO128" s="21">
        <f t="shared" si="354"/>
        <v>6.7586095571845028</v>
      </c>
      <c r="BP128" s="21">
        <f t="shared" si="354"/>
        <v>7.1946746309870866</v>
      </c>
      <c r="BQ128" s="21">
        <f t="shared" si="354"/>
        <v>7.5580621924892508</v>
      </c>
      <c r="BR128" s="21">
        <f t="shared" si="354"/>
        <v>7.860885160407685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0.1875</v>
      </c>
      <c r="F129" s="17">
        <f t="shared" ref="F129:N129" si="355">$E$11*$E$12</f>
        <v>0.1875</v>
      </c>
      <c r="G129" s="17">
        <f t="shared" si="355"/>
        <v>0.1875</v>
      </c>
      <c r="H129" s="17">
        <f t="shared" si="355"/>
        <v>0.1875</v>
      </c>
      <c r="I129" s="17">
        <f t="shared" si="355"/>
        <v>0.1875</v>
      </c>
      <c r="J129" s="17">
        <f t="shared" si="355"/>
        <v>0.1875</v>
      </c>
      <c r="K129" s="17">
        <f t="shared" si="355"/>
        <v>0.1875</v>
      </c>
      <c r="L129" s="17">
        <f t="shared" si="355"/>
        <v>0.1875</v>
      </c>
      <c r="M129" s="17">
        <f t="shared" si="355"/>
        <v>0.1875</v>
      </c>
      <c r="N129" s="17">
        <f t="shared" si="355"/>
        <v>0.1875</v>
      </c>
      <c r="P129" s="173"/>
      <c r="Q129" s="171" t="s">
        <v>45</v>
      </c>
      <c r="R129" s="16" t="s">
        <v>55</v>
      </c>
      <c r="S129" s="17">
        <f>$E$11*$E$12</f>
        <v>0.1875</v>
      </c>
      <c r="T129" s="17">
        <f t="shared" ref="T129:AB129" si="356">$E$11*$E$12</f>
        <v>0.1875</v>
      </c>
      <c r="U129" s="17">
        <f t="shared" si="356"/>
        <v>0.1875</v>
      </c>
      <c r="V129" s="17">
        <f t="shared" si="356"/>
        <v>0.1875</v>
      </c>
      <c r="W129" s="17">
        <f t="shared" si="356"/>
        <v>0.1875</v>
      </c>
      <c r="X129" s="17">
        <f t="shared" si="356"/>
        <v>0.1875</v>
      </c>
      <c r="Y129" s="17">
        <f t="shared" si="356"/>
        <v>0.1875</v>
      </c>
      <c r="Z129" s="17">
        <f t="shared" si="356"/>
        <v>0.1875</v>
      </c>
      <c r="AA129" s="17">
        <f t="shared" si="356"/>
        <v>0.1875</v>
      </c>
      <c r="AB129" s="17">
        <f t="shared" si="356"/>
        <v>0.1875</v>
      </c>
      <c r="AC129" s="5"/>
      <c r="AD129" s="173"/>
      <c r="AE129" s="171" t="s">
        <v>45</v>
      </c>
      <c r="AF129" s="16" t="s">
        <v>55</v>
      </c>
      <c r="AG129" s="17">
        <f>$E$11*$E$12</f>
        <v>0.1875</v>
      </c>
      <c r="AH129" s="17">
        <f t="shared" ref="AH129:AP129" si="357">$E$11*$E$12</f>
        <v>0.1875</v>
      </c>
      <c r="AI129" s="17">
        <f t="shared" si="357"/>
        <v>0.1875</v>
      </c>
      <c r="AJ129" s="17">
        <f t="shared" si="357"/>
        <v>0.1875</v>
      </c>
      <c r="AK129" s="17">
        <f t="shared" si="357"/>
        <v>0.1875</v>
      </c>
      <c r="AL129" s="17">
        <f t="shared" si="357"/>
        <v>0.1875</v>
      </c>
      <c r="AM129" s="17">
        <f t="shared" si="357"/>
        <v>0.1875</v>
      </c>
      <c r="AN129" s="17">
        <f t="shared" si="357"/>
        <v>0.1875</v>
      </c>
      <c r="AO129" s="17">
        <f t="shared" si="357"/>
        <v>0.1875</v>
      </c>
      <c r="AP129" s="17">
        <f t="shared" si="357"/>
        <v>0.1875</v>
      </c>
      <c r="AQ129" s="5"/>
      <c r="AR129" s="173"/>
      <c r="AS129" s="171" t="s">
        <v>45</v>
      </c>
      <c r="AT129" s="16" t="s">
        <v>55</v>
      </c>
      <c r="AU129" s="17">
        <f>$E$11*$E$12</f>
        <v>0.1875</v>
      </c>
      <c r="AV129" s="17">
        <f t="shared" ref="AV129:BD129" si="358">$E$11*$E$12</f>
        <v>0.1875</v>
      </c>
      <c r="AW129" s="17">
        <f t="shared" si="358"/>
        <v>0.1875</v>
      </c>
      <c r="AX129" s="17">
        <f t="shared" si="358"/>
        <v>0.1875</v>
      </c>
      <c r="AY129" s="17">
        <f t="shared" si="358"/>
        <v>0.1875</v>
      </c>
      <c r="AZ129" s="17">
        <f t="shared" si="358"/>
        <v>0.1875</v>
      </c>
      <c r="BA129" s="17">
        <f t="shared" si="358"/>
        <v>0.1875</v>
      </c>
      <c r="BB129" s="17">
        <f t="shared" si="358"/>
        <v>0.1875</v>
      </c>
      <c r="BC129" s="17">
        <f t="shared" si="358"/>
        <v>0.1875</v>
      </c>
      <c r="BD129" s="17">
        <f t="shared" si="358"/>
        <v>0.1875</v>
      </c>
      <c r="BE129" s="5"/>
      <c r="BF129" s="173"/>
      <c r="BG129" s="171" t="s">
        <v>45</v>
      </c>
      <c r="BH129" s="16" t="s">
        <v>55</v>
      </c>
      <c r="BI129" s="17">
        <f>$E$11*$E$12</f>
        <v>0.1875</v>
      </c>
      <c r="BJ129" s="17">
        <f t="shared" ref="BJ129:BR129" si="359">$E$11*$E$12</f>
        <v>0.1875</v>
      </c>
      <c r="BK129" s="17">
        <f t="shared" si="359"/>
        <v>0.1875</v>
      </c>
      <c r="BL129" s="17">
        <f t="shared" si="359"/>
        <v>0.1875</v>
      </c>
      <c r="BM129" s="17">
        <f t="shared" si="359"/>
        <v>0.1875</v>
      </c>
      <c r="BN129" s="17">
        <f t="shared" si="359"/>
        <v>0.1875</v>
      </c>
      <c r="BO129" s="17">
        <f t="shared" si="359"/>
        <v>0.1875</v>
      </c>
      <c r="BP129" s="17">
        <f t="shared" si="359"/>
        <v>0.1875</v>
      </c>
      <c r="BQ129" s="17">
        <f t="shared" si="359"/>
        <v>0.1875</v>
      </c>
      <c r="BR129" s="17">
        <f t="shared" si="359"/>
        <v>0.1875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187500</v>
      </c>
      <c r="F130" s="22">
        <f t="shared" ref="F130:N130" si="360">F127*F$16</f>
        <v>187500.00000000003</v>
      </c>
      <c r="G130" s="22">
        <f t="shared" si="360"/>
        <v>187500</v>
      </c>
      <c r="H130" s="22">
        <f t="shared" si="360"/>
        <v>187500</v>
      </c>
      <c r="I130" s="22">
        <f t="shared" si="360"/>
        <v>187500</v>
      </c>
      <c r="J130" s="22">
        <f t="shared" si="360"/>
        <v>187500</v>
      </c>
      <c r="K130" s="22">
        <f t="shared" si="360"/>
        <v>187500</v>
      </c>
      <c r="L130" s="22">
        <f t="shared" si="360"/>
        <v>187500</v>
      </c>
      <c r="M130" s="22">
        <f t="shared" si="360"/>
        <v>187500</v>
      </c>
      <c r="N130" s="22">
        <f t="shared" si="360"/>
        <v>187500</v>
      </c>
      <c r="P130" s="173"/>
      <c r="Q130" s="163"/>
      <c r="R130" s="20" t="s">
        <v>57</v>
      </c>
      <c r="S130" s="22">
        <f>S127*S$16</f>
        <v>187500</v>
      </c>
      <c r="T130" s="22">
        <f t="shared" ref="T130:AB130" si="361">T127*T$16</f>
        <v>187500.00000000003</v>
      </c>
      <c r="U130" s="22">
        <f t="shared" si="361"/>
        <v>187500</v>
      </c>
      <c r="V130" s="22">
        <f t="shared" si="361"/>
        <v>187500</v>
      </c>
      <c r="W130" s="22">
        <f t="shared" si="361"/>
        <v>187500</v>
      </c>
      <c r="X130" s="22">
        <f t="shared" si="361"/>
        <v>187500</v>
      </c>
      <c r="Y130" s="22">
        <f t="shared" si="361"/>
        <v>187500</v>
      </c>
      <c r="Z130" s="22">
        <f t="shared" si="361"/>
        <v>187500</v>
      </c>
      <c r="AA130" s="22">
        <f t="shared" si="361"/>
        <v>187500</v>
      </c>
      <c r="AB130" s="22">
        <f t="shared" si="361"/>
        <v>187500</v>
      </c>
      <c r="AC130" s="5"/>
      <c r="AD130" s="173"/>
      <c r="AE130" s="163"/>
      <c r="AF130" s="20" t="s">
        <v>57</v>
      </c>
      <c r="AG130" s="22">
        <f>AG127*AG$16</f>
        <v>187500</v>
      </c>
      <c r="AH130" s="22">
        <f t="shared" ref="AH130:AP130" si="362">AH127*AH$16</f>
        <v>187500.00000000003</v>
      </c>
      <c r="AI130" s="22">
        <f t="shared" si="362"/>
        <v>187500</v>
      </c>
      <c r="AJ130" s="22">
        <f t="shared" si="362"/>
        <v>187500</v>
      </c>
      <c r="AK130" s="22">
        <f t="shared" si="362"/>
        <v>187500</v>
      </c>
      <c r="AL130" s="22">
        <f t="shared" si="362"/>
        <v>187500</v>
      </c>
      <c r="AM130" s="22">
        <f t="shared" si="362"/>
        <v>187500</v>
      </c>
      <c r="AN130" s="22">
        <f t="shared" si="362"/>
        <v>187500</v>
      </c>
      <c r="AO130" s="22">
        <f t="shared" si="362"/>
        <v>187500</v>
      </c>
      <c r="AP130" s="22">
        <f t="shared" si="362"/>
        <v>187500</v>
      </c>
      <c r="AQ130" s="5"/>
      <c r="AR130" s="173"/>
      <c r="AS130" s="163"/>
      <c r="AT130" s="20" t="s">
        <v>57</v>
      </c>
      <c r="AU130" s="22">
        <f>AU127*AU$16</f>
        <v>187500</v>
      </c>
      <c r="AV130" s="22">
        <f t="shared" ref="AV130:BD130" si="363">AV127*AV$16</f>
        <v>187500.00000000003</v>
      </c>
      <c r="AW130" s="22">
        <f t="shared" si="363"/>
        <v>187500</v>
      </c>
      <c r="AX130" s="22">
        <f t="shared" si="363"/>
        <v>187500</v>
      </c>
      <c r="AY130" s="22">
        <f t="shared" si="363"/>
        <v>187500</v>
      </c>
      <c r="AZ130" s="22">
        <f t="shared" si="363"/>
        <v>187500</v>
      </c>
      <c r="BA130" s="22">
        <f t="shared" si="363"/>
        <v>187500</v>
      </c>
      <c r="BB130" s="22">
        <f t="shared" si="363"/>
        <v>187500</v>
      </c>
      <c r="BC130" s="22">
        <f t="shared" si="363"/>
        <v>187500</v>
      </c>
      <c r="BD130" s="22">
        <f t="shared" si="363"/>
        <v>187500</v>
      </c>
      <c r="BE130" s="5"/>
      <c r="BF130" s="173"/>
      <c r="BG130" s="163"/>
      <c r="BH130" s="20" t="s">
        <v>57</v>
      </c>
      <c r="BI130" s="22">
        <f>BI127*BI$16</f>
        <v>187500</v>
      </c>
      <c r="BJ130" s="22">
        <f t="shared" ref="BJ130:BR130" si="364">BJ127*BJ$16</f>
        <v>187500.00000000003</v>
      </c>
      <c r="BK130" s="22">
        <f t="shared" si="364"/>
        <v>187500</v>
      </c>
      <c r="BL130" s="22">
        <f t="shared" si="364"/>
        <v>187500</v>
      </c>
      <c r="BM130" s="22">
        <f t="shared" si="364"/>
        <v>187500</v>
      </c>
      <c r="BN130" s="22">
        <f t="shared" si="364"/>
        <v>187500</v>
      </c>
      <c r="BO130" s="22">
        <f t="shared" si="364"/>
        <v>187500</v>
      </c>
      <c r="BP130" s="22">
        <f t="shared" si="364"/>
        <v>187500</v>
      </c>
      <c r="BQ130" s="22">
        <f t="shared" si="364"/>
        <v>187500</v>
      </c>
      <c r="BR130" s="22">
        <f t="shared" si="364"/>
        <v>187500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187500</v>
      </c>
      <c r="F131" s="22">
        <f>E131+F130</f>
        <v>375000</v>
      </c>
      <c r="G131" s="22">
        <f t="shared" ref="G131:N131" si="365">F131+G130</f>
        <v>562500</v>
      </c>
      <c r="H131" s="22">
        <f t="shared" si="365"/>
        <v>750000</v>
      </c>
      <c r="I131" s="22">
        <f t="shared" si="365"/>
        <v>937500</v>
      </c>
      <c r="J131" s="22">
        <f t="shared" si="365"/>
        <v>1125000</v>
      </c>
      <c r="K131" s="22">
        <f t="shared" si="365"/>
        <v>1312500</v>
      </c>
      <c r="L131" s="22">
        <f t="shared" si="365"/>
        <v>1500000</v>
      </c>
      <c r="M131" s="22">
        <f t="shared" si="365"/>
        <v>1687500</v>
      </c>
      <c r="N131" s="22">
        <f t="shared" si="365"/>
        <v>1875000</v>
      </c>
      <c r="P131" s="173"/>
      <c r="Q131" s="163"/>
      <c r="R131" s="20" t="s">
        <v>58</v>
      </c>
      <c r="S131" s="22">
        <f>S130</f>
        <v>187500</v>
      </c>
      <c r="T131" s="22">
        <f>S131+T130</f>
        <v>375000</v>
      </c>
      <c r="U131" s="22">
        <f t="shared" ref="U131:AB131" si="366">T131+U130</f>
        <v>562500</v>
      </c>
      <c r="V131" s="22">
        <f t="shared" si="366"/>
        <v>750000</v>
      </c>
      <c r="W131" s="22">
        <f t="shared" si="366"/>
        <v>937500</v>
      </c>
      <c r="X131" s="22">
        <f t="shared" si="366"/>
        <v>1125000</v>
      </c>
      <c r="Y131" s="22">
        <f t="shared" si="366"/>
        <v>1312500</v>
      </c>
      <c r="Z131" s="22">
        <f t="shared" si="366"/>
        <v>1500000</v>
      </c>
      <c r="AA131" s="22">
        <f t="shared" si="366"/>
        <v>1687500</v>
      </c>
      <c r="AB131" s="22">
        <f t="shared" si="366"/>
        <v>1875000</v>
      </c>
      <c r="AC131" s="5"/>
      <c r="AD131" s="173"/>
      <c r="AE131" s="163"/>
      <c r="AF131" s="20" t="s">
        <v>58</v>
      </c>
      <c r="AG131" s="22">
        <f>AG130</f>
        <v>187500</v>
      </c>
      <c r="AH131" s="22">
        <f>AG131+AH130</f>
        <v>375000</v>
      </c>
      <c r="AI131" s="22">
        <f t="shared" ref="AI131:AP131" si="367">AH131+AI130</f>
        <v>562500</v>
      </c>
      <c r="AJ131" s="22">
        <f t="shared" si="367"/>
        <v>750000</v>
      </c>
      <c r="AK131" s="22">
        <f t="shared" si="367"/>
        <v>937500</v>
      </c>
      <c r="AL131" s="22">
        <f t="shared" si="367"/>
        <v>1125000</v>
      </c>
      <c r="AM131" s="22">
        <f t="shared" si="367"/>
        <v>1312500</v>
      </c>
      <c r="AN131" s="22">
        <f t="shared" si="367"/>
        <v>1500000</v>
      </c>
      <c r="AO131" s="22">
        <f t="shared" si="367"/>
        <v>1687500</v>
      </c>
      <c r="AP131" s="22">
        <f t="shared" si="367"/>
        <v>1875000</v>
      </c>
      <c r="AQ131" s="5"/>
      <c r="AR131" s="173"/>
      <c r="AS131" s="163"/>
      <c r="AT131" s="20" t="s">
        <v>58</v>
      </c>
      <c r="AU131" s="22">
        <f>AU130</f>
        <v>187500</v>
      </c>
      <c r="AV131" s="22">
        <f>AU131+AV130</f>
        <v>375000</v>
      </c>
      <c r="AW131" s="22">
        <f t="shared" ref="AW131:BD131" si="368">AV131+AW130</f>
        <v>562500</v>
      </c>
      <c r="AX131" s="22">
        <f t="shared" si="368"/>
        <v>750000</v>
      </c>
      <c r="AY131" s="22">
        <f t="shared" si="368"/>
        <v>937500</v>
      </c>
      <c r="AZ131" s="22">
        <f t="shared" si="368"/>
        <v>1125000</v>
      </c>
      <c r="BA131" s="22">
        <f t="shared" si="368"/>
        <v>1312500</v>
      </c>
      <c r="BB131" s="22">
        <f t="shared" si="368"/>
        <v>1500000</v>
      </c>
      <c r="BC131" s="22">
        <f t="shared" si="368"/>
        <v>1687500</v>
      </c>
      <c r="BD131" s="22">
        <f t="shared" si="368"/>
        <v>1875000</v>
      </c>
      <c r="BE131" s="5"/>
      <c r="BF131" s="173"/>
      <c r="BG131" s="163"/>
      <c r="BH131" s="20" t="s">
        <v>58</v>
      </c>
      <c r="BI131" s="22">
        <f>BI130</f>
        <v>187500</v>
      </c>
      <c r="BJ131" s="22">
        <f>BI131+BJ130</f>
        <v>375000</v>
      </c>
      <c r="BK131" s="22">
        <f t="shared" ref="BK131:BR131" si="369">BJ131+BK130</f>
        <v>562500</v>
      </c>
      <c r="BL131" s="22">
        <f t="shared" si="369"/>
        <v>750000</v>
      </c>
      <c r="BM131" s="22">
        <f t="shared" si="369"/>
        <v>937500</v>
      </c>
      <c r="BN131" s="22">
        <f t="shared" si="369"/>
        <v>1125000</v>
      </c>
      <c r="BO131" s="22">
        <f t="shared" si="369"/>
        <v>1312500</v>
      </c>
      <c r="BP131" s="22">
        <f t="shared" si="369"/>
        <v>1500000</v>
      </c>
      <c r="BQ131" s="22">
        <f t="shared" si="369"/>
        <v>1687500</v>
      </c>
      <c r="BR131" s="22">
        <f t="shared" si="369"/>
        <v>1875000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0.1875</v>
      </c>
      <c r="F132" s="17">
        <f>F126*F$16/$E$4-E132</f>
        <v>0.22499999999999998</v>
      </c>
      <c r="G132" s="17">
        <f>G126*G$16/$E$4-F132-E132</f>
        <v>0.27000000000000013</v>
      </c>
      <c r="H132" s="17">
        <f>H126*H$16/$E$4-G132-F132-E132</f>
        <v>0.32399999999999962</v>
      </c>
      <c r="I132" s="17">
        <f>I126*I$16/$E$4-H132-G132-F132-E132</f>
        <v>0.38880000000000048</v>
      </c>
      <c r="J132" s="17">
        <f>J126*J$16/$E$4-I132-H132-G132-F132-E132</f>
        <v>0.46655999999999787</v>
      </c>
      <c r="K132" s="17">
        <f>K126*K$16/$E$4-J132-I132-H132-G132-F132-E132</f>
        <v>0.55987200000000326</v>
      </c>
      <c r="L132" s="17">
        <f>L126*L$16/$E$4-K132-J132-I132-H132-G132-F132-E132</f>
        <v>0.67184640000000118</v>
      </c>
      <c r="M132" s="17">
        <f>M126*M$16/$E$4-L132-K132-J132-I132-H132-G132-F132-E132</f>
        <v>0.8062156800000061</v>
      </c>
      <c r="N132" s="17">
        <f>N126*N$16/$E$4-M132-L132-K132-J132-I132-H132-G132-F132-E132</f>
        <v>0.96745881599998418</v>
      </c>
      <c r="P132" s="173"/>
      <c r="Q132" s="171" t="s">
        <v>44</v>
      </c>
      <c r="R132" s="16" t="s">
        <v>55</v>
      </c>
      <c r="S132" s="17">
        <f>S126*S$16/$E$4</f>
        <v>0.1875</v>
      </c>
      <c r="T132" s="17">
        <f>T126*T$16/$E$4-S132</f>
        <v>0.22499999999999998</v>
      </c>
      <c r="U132" s="17">
        <f>U126*U$16/$E$4-T132-S132</f>
        <v>0.27000000000000013</v>
      </c>
      <c r="V132" s="17">
        <f>V126*V$16/$E$4-U132-T132-S132</f>
        <v>0.32399999999999962</v>
      </c>
      <c r="W132" s="17">
        <f>W126*W$16/$E$4-V132-U132-T132-S132</f>
        <v>0.38880000000000048</v>
      </c>
      <c r="X132" s="17">
        <f>X126*X$16/$E$4-W132-V132-U132-T132-S132</f>
        <v>0.46655999999999787</v>
      </c>
      <c r="Y132" s="17">
        <f>Y126*Y$16/$E$4-X132-W132-V132-U132-T132-S132</f>
        <v>0.55987200000000326</v>
      </c>
      <c r="Z132" s="17">
        <f>Z126*Z$16/$E$4-Y132-X132-W132-V132-U132-T132-S132</f>
        <v>0.67184640000000118</v>
      </c>
      <c r="AA132" s="17">
        <f>AA126*AA$16/$E$4-Z132-Y132-X132-W132-V132-U132-T132-S132</f>
        <v>0.8062156800000061</v>
      </c>
      <c r="AB132" s="17">
        <f>AB126*AB$16/$E$4-AA132-Z132-Y132-X132-W132-V132-U132-T132-S132</f>
        <v>0.96745881599998418</v>
      </c>
      <c r="AC132" s="5"/>
      <c r="AD132" s="173"/>
      <c r="AE132" s="171" t="s">
        <v>44</v>
      </c>
      <c r="AF132" s="16" t="s">
        <v>55</v>
      </c>
      <c r="AG132" s="17">
        <f>AG126*AG$16/$E$4</f>
        <v>0.1875</v>
      </c>
      <c r="AH132" s="17">
        <f>AH126*AH$16/$E$4-AG132</f>
        <v>0.22499999999999998</v>
      </c>
      <c r="AI132" s="17">
        <f>AI126*AI$16/$E$4-AH132-AG132</f>
        <v>0.27000000000000013</v>
      </c>
      <c r="AJ132" s="17">
        <f>AJ126*AJ$16/$E$4-AI132-AH132-AG132</f>
        <v>0.32399999999999962</v>
      </c>
      <c r="AK132" s="17">
        <f>AK126*AK$16/$E$4-AJ132-AI132-AH132-AG132</f>
        <v>0.38880000000000048</v>
      </c>
      <c r="AL132" s="17">
        <f>AL126*AL$16/$E$4-AK132-AJ132-AI132-AH132-AG132</f>
        <v>0.46655999999999787</v>
      </c>
      <c r="AM132" s="17">
        <f>AM126*AM$16/$E$4-AL132-AK132-AJ132-AI132-AH132-AG132</f>
        <v>0.55987200000000326</v>
      </c>
      <c r="AN132" s="17">
        <f>AN126*AN$16/$E$4-AM132-AL132-AK132-AJ132-AI132-AH132-AG132</f>
        <v>0.67184640000000118</v>
      </c>
      <c r="AO132" s="17">
        <f>AO126*AO$16/$E$4-AN132-AM132-AL132-AK132-AJ132-AI132-AH132-AG132</f>
        <v>0.8062156800000061</v>
      </c>
      <c r="AP132" s="17">
        <f>AP126*AP$16/$E$4-AO132-AN132-AM132-AL132-AK132-AJ132-AI132-AH132-AG132</f>
        <v>0.96745881599998418</v>
      </c>
      <c r="AQ132" s="5"/>
      <c r="AR132" s="173"/>
      <c r="AS132" s="171" t="s">
        <v>44</v>
      </c>
      <c r="AT132" s="16" t="s">
        <v>55</v>
      </c>
      <c r="AU132" s="17">
        <f>AU126*AU$16/$E$4</f>
        <v>0.1875</v>
      </c>
      <c r="AV132" s="17">
        <f>AV126*AV$16/$E$4-AU132</f>
        <v>0.22499999999999998</v>
      </c>
      <c r="AW132" s="17">
        <f>AW126*AW$16/$E$4-AV132-AU132</f>
        <v>0.27000000000000013</v>
      </c>
      <c r="AX132" s="17">
        <f>AX126*AX$16/$E$4-AW132-AV132-AU132</f>
        <v>0.32399999999999962</v>
      </c>
      <c r="AY132" s="17">
        <f>AY126*AY$16/$E$4-AX132-AW132-AV132-AU132</f>
        <v>0.38880000000000048</v>
      </c>
      <c r="AZ132" s="17">
        <f>AZ126*AZ$16/$E$4-AY132-AX132-AW132-AV132-AU132</f>
        <v>0.46655999999999787</v>
      </c>
      <c r="BA132" s="17">
        <f>BA126*BA$16/$E$4-AZ132-AY132-AX132-AW132-AV132-AU132</f>
        <v>0.55987200000000326</v>
      </c>
      <c r="BB132" s="17">
        <f>BB126*BB$16/$E$4-BA132-AZ132-AY132-AX132-AW132-AV132-AU132</f>
        <v>0.67184640000000118</v>
      </c>
      <c r="BC132" s="17">
        <f>BC126*BC$16/$E$4-BB132-BA132-AZ132-AY132-AX132-AW132-AV132-AU132</f>
        <v>0.8062156800000061</v>
      </c>
      <c r="BD132" s="17">
        <f>BD126*BD$16/$E$4-BC132-BB132-BA132-AZ132-AY132-AX132-AW132-AV132-AU132</f>
        <v>0.96745881599998418</v>
      </c>
      <c r="BE132" s="5"/>
      <c r="BF132" s="173"/>
      <c r="BG132" s="171" t="s">
        <v>44</v>
      </c>
      <c r="BH132" s="16" t="s">
        <v>55</v>
      </c>
      <c r="BI132" s="17">
        <f>BI126*BI$16/$E$4</f>
        <v>0.1875</v>
      </c>
      <c r="BJ132" s="17">
        <f>BJ126*BJ$16/$E$4-BI132</f>
        <v>0.22499999999999998</v>
      </c>
      <c r="BK132" s="17">
        <f>BK126*BK$16/$E$4-BJ132-BI132</f>
        <v>0.27000000000000013</v>
      </c>
      <c r="BL132" s="17">
        <f>BL126*BL$16/$E$4-BK132-BJ132-BI132</f>
        <v>0.32399999999999962</v>
      </c>
      <c r="BM132" s="17">
        <f>BM126*BM$16/$E$4-BL132-BK132-BJ132-BI132</f>
        <v>0.38880000000000048</v>
      </c>
      <c r="BN132" s="17">
        <f>BN126*BN$16/$E$4-BM132-BL132-BK132-BJ132-BI132</f>
        <v>0.46655999999999787</v>
      </c>
      <c r="BO132" s="17">
        <f>BO126*BO$16/$E$4-BN132-BM132-BL132-BK132-BJ132-BI132</f>
        <v>0.55987200000000326</v>
      </c>
      <c r="BP132" s="17">
        <f>BP126*BP$16/$E$4-BO132-BN132-BM132-BL132-BK132-BJ132-BI132</f>
        <v>0.67184640000000118</v>
      </c>
      <c r="BQ132" s="17">
        <f>BQ126*BQ$16/$E$4-BP132-BO132-BN132-BM132-BL132-BK132-BJ132-BI132</f>
        <v>0.8062156800000061</v>
      </c>
      <c r="BR132" s="17">
        <f>BR126*BR$16/$E$4-BQ132-BP132-BO132-BN132-BM132-BL132-BK132-BJ132-BI132</f>
        <v>0.96745881599998418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0.27906000000000003</v>
      </c>
      <c r="J133" s="18"/>
      <c r="K133" s="18"/>
      <c r="L133" s="18"/>
      <c r="M133" s="18"/>
      <c r="N133" s="18">
        <f>SUM(E132:N132)/10</f>
        <v>0.48672528959999928</v>
      </c>
      <c r="P133" s="173"/>
      <c r="Q133" s="165"/>
      <c r="R133" s="16" t="s">
        <v>56</v>
      </c>
      <c r="S133" s="18"/>
      <c r="T133" s="18"/>
      <c r="U133" s="18"/>
      <c r="V133" s="18"/>
      <c r="W133" s="18">
        <f>SUM(S132:W132)/5</f>
        <v>0.27906000000000003</v>
      </c>
      <c r="X133" s="18"/>
      <c r="Y133" s="18"/>
      <c r="Z133" s="18"/>
      <c r="AA133" s="18"/>
      <c r="AB133" s="18">
        <f>SUM(S132:AB132)/10</f>
        <v>0.48672528959999928</v>
      </c>
      <c r="AC133" s="5"/>
      <c r="AD133" s="173"/>
      <c r="AE133" s="165"/>
      <c r="AF133" s="16" t="s">
        <v>56</v>
      </c>
      <c r="AG133" s="18"/>
      <c r="AH133" s="18"/>
      <c r="AI133" s="18"/>
      <c r="AJ133" s="18"/>
      <c r="AK133" s="18">
        <f>SUM(AG132:AK132)/5</f>
        <v>0.27906000000000003</v>
      </c>
      <c r="AL133" s="18"/>
      <c r="AM133" s="18"/>
      <c r="AN133" s="18"/>
      <c r="AO133" s="18"/>
      <c r="AP133" s="18">
        <f>SUM(AG132:AP132)/10</f>
        <v>0.48672528959999928</v>
      </c>
      <c r="AQ133" s="5"/>
      <c r="AR133" s="173"/>
      <c r="AS133" s="165"/>
      <c r="AT133" s="16" t="s">
        <v>56</v>
      </c>
      <c r="AU133" s="18"/>
      <c r="AV133" s="18"/>
      <c r="AW133" s="18"/>
      <c r="AX133" s="18"/>
      <c r="AY133" s="18">
        <f>SUM(AU132:AY132)/5</f>
        <v>0.27906000000000003</v>
      </c>
      <c r="AZ133" s="18"/>
      <c r="BA133" s="18"/>
      <c r="BB133" s="18"/>
      <c r="BC133" s="18"/>
      <c r="BD133" s="18">
        <f>SUM(AU132:BD132)/10</f>
        <v>0.48672528959999928</v>
      </c>
      <c r="BE133" s="5"/>
      <c r="BF133" s="173"/>
      <c r="BG133" s="165"/>
      <c r="BH133" s="16" t="s">
        <v>56</v>
      </c>
      <c r="BI133" s="18"/>
      <c r="BJ133" s="18"/>
      <c r="BK133" s="18"/>
      <c r="BL133" s="18"/>
      <c r="BM133" s="18">
        <f>SUM(BI132:BM132)/5</f>
        <v>0.27906000000000003</v>
      </c>
      <c r="BN133" s="18"/>
      <c r="BO133" s="18"/>
      <c r="BP133" s="18"/>
      <c r="BQ133" s="18"/>
      <c r="BR133" s="18">
        <f>SUM(BI132:BR132)/10</f>
        <v>0.48672528959999928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187500</v>
      </c>
      <c r="F134" s="23">
        <f>F136-E136</f>
        <v>224999.99999999994</v>
      </c>
      <c r="G134" s="23">
        <f t="shared" ref="G134:N134" si="370">G136-F136</f>
        <v>270000.00000000029</v>
      </c>
      <c r="H134" s="23">
        <f t="shared" si="370"/>
        <v>323999.99999999942</v>
      </c>
      <c r="I134" s="23">
        <f t="shared" si="370"/>
        <v>388800.00000000081</v>
      </c>
      <c r="J134" s="23">
        <f t="shared" si="370"/>
        <v>466559.99999999767</v>
      </c>
      <c r="K134" s="23">
        <f t="shared" si="370"/>
        <v>559872.00000000326</v>
      </c>
      <c r="L134" s="23">
        <f t="shared" si="370"/>
        <v>671846.40000000037</v>
      </c>
      <c r="M134" s="23">
        <f t="shared" si="370"/>
        <v>806215.68000000576</v>
      </c>
      <c r="N134" s="23">
        <f t="shared" si="370"/>
        <v>967458.81599998474</v>
      </c>
      <c r="P134" s="173"/>
      <c r="Q134" s="163"/>
      <c r="R134" s="20" t="s">
        <v>57</v>
      </c>
      <c r="S134" s="23">
        <f>S136</f>
        <v>187500</v>
      </c>
      <c r="T134" s="23">
        <f>T136-S136</f>
        <v>224999.99999999994</v>
      </c>
      <c r="U134" s="23">
        <f t="shared" ref="U134:AB134" si="371">U136-T136</f>
        <v>270000.00000000029</v>
      </c>
      <c r="V134" s="23">
        <f t="shared" si="371"/>
        <v>323999.99999999942</v>
      </c>
      <c r="W134" s="23">
        <f t="shared" si="371"/>
        <v>388800.00000000081</v>
      </c>
      <c r="X134" s="23">
        <f t="shared" si="371"/>
        <v>466559.99999999767</v>
      </c>
      <c r="Y134" s="23">
        <f t="shared" si="371"/>
        <v>559872.00000000326</v>
      </c>
      <c r="Z134" s="23">
        <f t="shared" si="371"/>
        <v>671846.40000000037</v>
      </c>
      <c r="AA134" s="23">
        <f t="shared" si="371"/>
        <v>806215.68000000576</v>
      </c>
      <c r="AB134" s="23">
        <f t="shared" si="371"/>
        <v>967458.81599998474</v>
      </c>
      <c r="AC134" s="5"/>
      <c r="AD134" s="173"/>
      <c r="AE134" s="163"/>
      <c r="AF134" s="20" t="s">
        <v>57</v>
      </c>
      <c r="AG134" s="23">
        <f>AG136</f>
        <v>187500</v>
      </c>
      <c r="AH134" s="23">
        <f>AH136-AG136</f>
        <v>224999.99999999994</v>
      </c>
      <c r="AI134" s="23">
        <f t="shared" ref="AI134:AP134" si="372">AI136-AH136</f>
        <v>270000.00000000029</v>
      </c>
      <c r="AJ134" s="23">
        <f t="shared" si="372"/>
        <v>323999.99999999942</v>
      </c>
      <c r="AK134" s="23">
        <f t="shared" si="372"/>
        <v>388800.00000000081</v>
      </c>
      <c r="AL134" s="23">
        <f t="shared" si="372"/>
        <v>466559.99999999767</v>
      </c>
      <c r="AM134" s="23">
        <f t="shared" si="372"/>
        <v>559872.00000000326</v>
      </c>
      <c r="AN134" s="23">
        <f t="shared" si="372"/>
        <v>671846.40000000037</v>
      </c>
      <c r="AO134" s="23">
        <f t="shared" si="372"/>
        <v>806215.68000000576</v>
      </c>
      <c r="AP134" s="23">
        <f t="shared" si="372"/>
        <v>967458.81599998474</v>
      </c>
      <c r="AQ134" s="5"/>
      <c r="AR134" s="173"/>
      <c r="AS134" s="163"/>
      <c r="AT134" s="20" t="s">
        <v>57</v>
      </c>
      <c r="AU134" s="23">
        <f>AU136</f>
        <v>187500</v>
      </c>
      <c r="AV134" s="23">
        <f>AV136-AU136</f>
        <v>224999.99999999994</v>
      </c>
      <c r="AW134" s="23">
        <f t="shared" ref="AW134:BD134" si="373">AW136-AV136</f>
        <v>270000.00000000029</v>
      </c>
      <c r="AX134" s="23">
        <f t="shared" si="373"/>
        <v>323999.99999999942</v>
      </c>
      <c r="AY134" s="23">
        <f t="shared" si="373"/>
        <v>388800.00000000081</v>
      </c>
      <c r="AZ134" s="23">
        <f t="shared" si="373"/>
        <v>466559.99999999767</v>
      </c>
      <c r="BA134" s="23">
        <f t="shared" si="373"/>
        <v>559872.00000000326</v>
      </c>
      <c r="BB134" s="23">
        <f t="shared" si="373"/>
        <v>671846.40000000037</v>
      </c>
      <c r="BC134" s="23">
        <f t="shared" si="373"/>
        <v>806215.68000000576</v>
      </c>
      <c r="BD134" s="23">
        <f t="shared" si="373"/>
        <v>967458.81599998474</v>
      </c>
      <c r="BE134" s="5"/>
      <c r="BF134" s="173"/>
      <c r="BG134" s="163"/>
      <c r="BH134" s="20" t="s">
        <v>57</v>
      </c>
      <c r="BI134" s="23">
        <f>BI136</f>
        <v>187500</v>
      </c>
      <c r="BJ134" s="23">
        <f>BJ136-BI136</f>
        <v>224999.99999999994</v>
      </c>
      <c r="BK134" s="23">
        <f t="shared" ref="BK134:BR134" si="374">BK136-BJ136</f>
        <v>270000.00000000029</v>
      </c>
      <c r="BL134" s="23">
        <f t="shared" si="374"/>
        <v>323999.99999999942</v>
      </c>
      <c r="BM134" s="23">
        <f t="shared" si="374"/>
        <v>388800.00000000081</v>
      </c>
      <c r="BN134" s="23">
        <f t="shared" si="374"/>
        <v>466559.99999999767</v>
      </c>
      <c r="BO134" s="23">
        <f t="shared" si="374"/>
        <v>559872.00000000326</v>
      </c>
      <c r="BP134" s="23">
        <f t="shared" si="374"/>
        <v>671846.40000000037</v>
      </c>
      <c r="BQ134" s="23">
        <f t="shared" si="374"/>
        <v>806215.68000000576</v>
      </c>
      <c r="BR134" s="23">
        <f t="shared" si="374"/>
        <v>967458.81599998474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279060.00000000012</v>
      </c>
      <c r="J135" s="23"/>
      <c r="K135" s="23"/>
      <c r="L135" s="23"/>
      <c r="M135" s="23"/>
      <c r="N135" s="23">
        <f>SUM(E134:N134)/10</f>
        <v>486725.2895999992</v>
      </c>
      <c r="P135" s="173"/>
      <c r="Q135" s="163"/>
      <c r="R135" s="20" t="s">
        <v>59</v>
      </c>
      <c r="S135" s="23"/>
      <c r="T135" s="23"/>
      <c r="U135" s="23"/>
      <c r="V135" s="23"/>
      <c r="W135" s="23">
        <f>SUM(S134:W134)/5</f>
        <v>279060.00000000012</v>
      </c>
      <c r="X135" s="23"/>
      <c r="Y135" s="23"/>
      <c r="Z135" s="23"/>
      <c r="AA135" s="23"/>
      <c r="AB135" s="23">
        <f>SUM(S134:AB134)/10</f>
        <v>486725.2895999992</v>
      </c>
      <c r="AC135" s="5"/>
      <c r="AD135" s="173"/>
      <c r="AE135" s="163"/>
      <c r="AF135" s="20" t="s">
        <v>59</v>
      </c>
      <c r="AG135" s="23"/>
      <c r="AH135" s="23"/>
      <c r="AI135" s="23"/>
      <c r="AJ135" s="23"/>
      <c r="AK135" s="23">
        <f>SUM(AG134:AK134)/5</f>
        <v>279060.00000000012</v>
      </c>
      <c r="AL135" s="23"/>
      <c r="AM135" s="23"/>
      <c r="AN135" s="23"/>
      <c r="AO135" s="23"/>
      <c r="AP135" s="23">
        <f>SUM(AG134:AP134)/10</f>
        <v>486725.2895999992</v>
      </c>
      <c r="AQ135" s="5"/>
      <c r="AR135" s="173"/>
      <c r="AS135" s="163"/>
      <c r="AT135" s="20" t="s">
        <v>59</v>
      </c>
      <c r="AU135" s="23"/>
      <c r="AV135" s="23"/>
      <c r="AW135" s="23"/>
      <c r="AX135" s="23"/>
      <c r="AY135" s="23">
        <f>SUM(AU134:AY134)/5</f>
        <v>279060.00000000012</v>
      </c>
      <c r="AZ135" s="23"/>
      <c r="BA135" s="23"/>
      <c r="BB135" s="23"/>
      <c r="BC135" s="23"/>
      <c r="BD135" s="23">
        <f>SUM(AU134:BD134)/10</f>
        <v>486725.2895999992</v>
      </c>
      <c r="BE135" s="5"/>
      <c r="BF135" s="173"/>
      <c r="BG135" s="163"/>
      <c r="BH135" s="20" t="s">
        <v>59</v>
      </c>
      <c r="BI135" s="23"/>
      <c r="BJ135" s="23"/>
      <c r="BK135" s="23"/>
      <c r="BL135" s="23"/>
      <c r="BM135" s="23">
        <f>SUM(BI134:BM134)/5</f>
        <v>279060.00000000012</v>
      </c>
      <c r="BN135" s="23"/>
      <c r="BO135" s="23"/>
      <c r="BP135" s="23"/>
      <c r="BQ135" s="23"/>
      <c r="BR135" s="23">
        <f>SUM(BI134:BR134)/10</f>
        <v>486725.2895999992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375">E128*E$16</f>
        <v>187500</v>
      </c>
      <c r="F136" s="22">
        <f t="shared" si="375"/>
        <v>412499.99999999994</v>
      </c>
      <c r="G136" s="22">
        <f t="shared" si="375"/>
        <v>682500.00000000023</v>
      </c>
      <c r="H136" s="22">
        <f t="shared" si="375"/>
        <v>1006499.9999999997</v>
      </c>
      <c r="I136" s="22">
        <f t="shared" si="375"/>
        <v>1395300.0000000005</v>
      </c>
      <c r="J136" s="22">
        <f t="shared" si="375"/>
        <v>1861859.9999999981</v>
      </c>
      <c r="K136" s="22">
        <f t="shared" si="375"/>
        <v>2421732.0000000014</v>
      </c>
      <c r="L136" s="22">
        <f t="shared" si="375"/>
        <v>3093578.4000000018</v>
      </c>
      <c r="M136" s="22">
        <f t="shared" si="375"/>
        <v>3899794.0800000075</v>
      </c>
      <c r="N136" s="22">
        <f t="shared" si="375"/>
        <v>4867252.8959999923</v>
      </c>
      <c r="P136" s="164"/>
      <c r="Q136" s="163"/>
      <c r="R136" s="20" t="s">
        <v>58</v>
      </c>
      <c r="S136" s="22">
        <f t="shared" ref="S136:AB136" si="376">S128*S$16</f>
        <v>187500</v>
      </c>
      <c r="T136" s="22">
        <f t="shared" si="376"/>
        <v>412499.99999999994</v>
      </c>
      <c r="U136" s="22">
        <f t="shared" si="376"/>
        <v>682500.00000000023</v>
      </c>
      <c r="V136" s="22">
        <f t="shared" si="376"/>
        <v>1006499.9999999997</v>
      </c>
      <c r="W136" s="22">
        <f t="shared" si="376"/>
        <v>1395300.0000000005</v>
      </c>
      <c r="X136" s="22">
        <f t="shared" si="376"/>
        <v>1861859.9999999981</v>
      </c>
      <c r="Y136" s="22">
        <f t="shared" si="376"/>
        <v>2421732.0000000014</v>
      </c>
      <c r="Z136" s="22">
        <f t="shared" si="376"/>
        <v>3093578.4000000018</v>
      </c>
      <c r="AA136" s="22">
        <f t="shared" si="376"/>
        <v>3899794.0800000075</v>
      </c>
      <c r="AB136" s="22">
        <f t="shared" si="376"/>
        <v>4867252.8959999923</v>
      </c>
      <c r="AC136" s="5"/>
      <c r="AD136" s="164"/>
      <c r="AE136" s="163"/>
      <c r="AF136" s="20" t="s">
        <v>58</v>
      </c>
      <c r="AG136" s="22">
        <f t="shared" ref="AG136:AP136" si="377">AG128*AG$16</f>
        <v>187500</v>
      </c>
      <c r="AH136" s="22">
        <f t="shared" si="377"/>
        <v>412499.99999999994</v>
      </c>
      <c r="AI136" s="22">
        <f t="shared" si="377"/>
        <v>682500.00000000023</v>
      </c>
      <c r="AJ136" s="22">
        <f t="shared" si="377"/>
        <v>1006499.9999999997</v>
      </c>
      <c r="AK136" s="22">
        <f t="shared" si="377"/>
        <v>1395300.0000000005</v>
      </c>
      <c r="AL136" s="22">
        <f t="shared" si="377"/>
        <v>1861859.9999999981</v>
      </c>
      <c r="AM136" s="22">
        <f t="shared" si="377"/>
        <v>2421732.0000000014</v>
      </c>
      <c r="AN136" s="22">
        <f t="shared" si="377"/>
        <v>3093578.4000000018</v>
      </c>
      <c r="AO136" s="22">
        <f t="shared" si="377"/>
        <v>3899794.0800000075</v>
      </c>
      <c r="AP136" s="22">
        <f t="shared" si="377"/>
        <v>4867252.8959999923</v>
      </c>
      <c r="AQ136" s="5"/>
      <c r="AR136" s="164"/>
      <c r="AS136" s="163"/>
      <c r="AT136" s="20" t="s">
        <v>58</v>
      </c>
      <c r="AU136" s="22">
        <f t="shared" ref="AU136:BD136" si="378">AU128*AU$16</f>
        <v>187500</v>
      </c>
      <c r="AV136" s="22">
        <f t="shared" si="378"/>
        <v>412499.99999999994</v>
      </c>
      <c r="AW136" s="22">
        <f t="shared" si="378"/>
        <v>682500.00000000023</v>
      </c>
      <c r="AX136" s="22">
        <f t="shared" si="378"/>
        <v>1006499.9999999997</v>
      </c>
      <c r="AY136" s="22">
        <f t="shared" si="378"/>
        <v>1395300.0000000005</v>
      </c>
      <c r="AZ136" s="22">
        <f t="shared" si="378"/>
        <v>1861859.9999999981</v>
      </c>
      <c r="BA136" s="22">
        <f t="shared" si="378"/>
        <v>2421732.0000000014</v>
      </c>
      <c r="BB136" s="22">
        <f t="shared" si="378"/>
        <v>3093578.4000000018</v>
      </c>
      <c r="BC136" s="22">
        <f t="shared" si="378"/>
        <v>3899794.0800000075</v>
      </c>
      <c r="BD136" s="22">
        <f t="shared" si="378"/>
        <v>4867252.8959999923</v>
      </c>
      <c r="BE136" s="5"/>
      <c r="BF136" s="164"/>
      <c r="BG136" s="163"/>
      <c r="BH136" s="20" t="s">
        <v>58</v>
      </c>
      <c r="BI136" s="22">
        <f t="shared" ref="BI136:BR136" si="379">BI128*BI$16</f>
        <v>187500</v>
      </c>
      <c r="BJ136" s="22">
        <f t="shared" si="379"/>
        <v>412499.99999999994</v>
      </c>
      <c r="BK136" s="22">
        <f t="shared" si="379"/>
        <v>682500.00000000023</v>
      </c>
      <c r="BL136" s="22">
        <f t="shared" si="379"/>
        <v>1006499.9999999997</v>
      </c>
      <c r="BM136" s="22">
        <f t="shared" si="379"/>
        <v>1395300.0000000005</v>
      </c>
      <c r="BN136" s="22">
        <f t="shared" si="379"/>
        <v>1861859.9999999981</v>
      </c>
      <c r="BO136" s="22">
        <f t="shared" si="379"/>
        <v>2421732.0000000014</v>
      </c>
      <c r="BP136" s="22">
        <f t="shared" si="379"/>
        <v>3093578.4000000018</v>
      </c>
      <c r="BQ136" s="22">
        <f t="shared" si="379"/>
        <v>3899794.0800000075</v>
      </c>
      <c r="BR136" s="22">
        <f t="shared" si="379"/>
        <v>4867252.8959999923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0.25024999999999997</v>
      </c>
      <c r="F137" s="17">
        <f t="shared" ref="F137:N137" si="380">F96+F109+F124</f>
        <v>0.2094166666666667</v>
      </c>
      <c r="G137" s="17">
        <f t="shared" si="380"/>
        <v>0.17538888888888887</v>
      </c>
      <c r="H137" s="17">
        <f t="shared" si="380"/>
        <v>0.14703240740740742</v>
      </c>
      <c r="I137" s="17">
        <f t="shared" si="380"/>
        <v>0.1234020061728395</v>
      </c>
      <c r="J137" s="17">
        <f t="shared" si="380"/>
        <v>0.10371000514403295</v>
      </c>
      <c r="K137" s="17">
        <f t="shared" si="380"/>
        <v>8.7300004286694086E-2</v>
      </c>
      <c r="L137" s="17">
        <f t="shared" si="380"/>
        <v>7.3625003572245079E-2</v>
      </c>
      <c r="M137" s="17">
        <f t="shared" si="380"/>
        <v>6.222916964353753E-2</v>
      </c>
      <c r="N137" s="17">
        <f t="shared" si="380"/>
        <v>5.2732641369614669E-2</v>
      </c>
      <c r="P137" s="163" t="s">
        <v>18</v>
      </c>
      <c r="Q137" s="165" t="s">
        <v>41</v>
      </c>
      <c r="R137" s="16" t="s">
        <v>55</v>
      </c>
      <c r="S137" s="17">
        <f>S96+S109+S124</f>
        <v>0.25024999999999997</v>
      </c>
      <c r="T137" s="17">
        <f t="shared" ref="T137:AB137" si="381">T96+T109+T124</f>
        <v>0.2094166666666667</v>
      </c>
      <c r="U137" s="17">
        <f t="shared" si="381"/>
        <v>0.17538888888888887</v>
      </c>
      <c r="V137" s="17">
        <f t="shared" si="381"/>
        <v>0.14703240740740742</v>
      </c>
      <c r="W137" s="17">
        <f t="shared" si="381"/>
        <v>0.1234020061728395</v>
      </c>
      <c r="X137" s="17">
        <f t="shared" si="381"/>
        <v>0.10371000514403295</v>
      </c>
      <c r="Y137" s="17">
        <f t="shared" si="381"/>
        <v>8.7300004286694086E-2</v>
      </c>
      <c r="Z137" s="17">
        <f t="shared" si="381"/>
        <v>7.3625003572245079E-2</v>
      </c>
      <c r="AA137" s="17">
        <f t="shared" si="381"/>
        <v>6.222916964353753E-2</v>
      </c>
      <c r="AB137" s="17">
        <f t="shared" si="381"/>
        <v>5.2732641369614669E-2</v>
      </c>
      <c r="AD137" s="163" t="s">
        <v>18</v>
      </c>
      <c r="AE137" s="165" t="s">
        <v>41</v>
      </c>
      <c r="AF137" s="16" t="s">
        <v>55</v>
      </c>
      <c r="AG137" s="17">
        <f>AG96+AG109+AG124</f>
        <v>0.25024999999999997</v>
      </c>
      <c r="AH137" s="17">
        <f t="shared" ref="AH137:AP137" si="382">AH96+AH109+AH124</f>
        <v>0.2094166666666667</v>
      </c>
      <c r="AI137" s="17">
        <f t="shared" si="382"/>
        <v>0.17538888888888887</v>
      </c>
      <c r="AJ137" s="17">
        <f t="shared" si="382"/>
        <v>0.14703240740740742</v>
      </c>
      <c r="AK137" s="17">
        <f t="shared" si="382"/>
        <v>0.1234020061728395</v>
      </c>
      <c r="AL137" s="17">
        <f t="shared" si="382"/>
        <v>0.10371000514403295</v>
      </c>
      <c r="AM137" s="17">
        <f t="shared" si="382"/>
        <v>8.7300004286694086E-2</v>
      </c>
      <c r="AN137" s="17">
        <f t="shared" si="382"/>
        <v>7.3625003572245079E-2</v>
      </c>
      <c r="AO137" s="17">
        <f t="shared" si="382"/>
        <v>6.222916964353753E-2</v>
      </c>
      <c r="AP137" s="17">
        <f t="shared" si="382"/>
        <v>5.2732641369614669E-2</v>
      </c>
      <c r="AR137" s="163" t="s">
        <v>18</v>
      </c>
      <c r="AS137" s="165" t="s">
        <v>41</v>
      </c>
      <c r="AT137" s="16" t="s">
        <v>55</v>
      </c>
      <c r="AU137" s="17">
        <f>AU96+AU109+AU124</f>
        <v>0.25024999999999997</v>
      </c>
      <c r="AV137" s="17">
        <f t="shared" ref="AV137:BD137" si="383">AV96+AV109+AV124</f>
        <v>0.2094166666666667</v>
      </c>
      <c r="AW137" s="17">
        <f t="shared" si="383"/>
        <v>0.17538888888888887</v>
      </c>
      <c r="AX137" s="17">
        <f t="shared" si="383"/>
        <v>0.14703240740740742</v>
      </c>
      <c r="AY137" s="17">
        <f t="shared" si="383"/>
        <v>0.1234020061728395</v>
      </c>
      <c r="AZ137" s="17">
        <f t="shared" si="383"/>
        <v>0.10371000514403295</v>
      </c>
      <c r="BA137" s="17">
        <f t="shared" si="383"/>
        <v>8.7300004286694086E-2</v>
      </c>
      <c r="BB137" s="17">
        <f t="shared" si="383"/>
        <v>7.3625003572245079E-2</v>
      </c>
      <c r="BC137" s="17">
        <f t="shared" si="383"/>
        <v>6.222916964353753E-2</v>
      </c>
      <c r="BD137" s="17">
        <f t="shared" si="383"/>
        <v>5.2732641369614669E-2</v>
      </c>
      <c r="BF137" s="163" t="s">
        <v>18</v>
      </c>
      <c r="BG137" s="165" t="s">
        <v>41</v>
      </c>
      <c r="BH137" s="16" t="s">
        <v>55</v>
      </c>
      <c r="BI137" s="17">
        <f>BI96+BI109+BI124</f>
        <v>0.25024999999999997</v>
      </c>
      <c r="BJ137" s="17">
        <f t="shared" ref="BJ137:BR137" si="384">BJ96+BJ109+BJ124</f>
        <v>0.2094166666666667</v>
      </c>
      <c r="BK137" s="17">
        <f t="shared" si="384"/>
        <v>0.17538888888888887</v>
      </c>
      <c r="BL137" s="17">
        <f t="shared" si="384"/>
        <v>0.14703240740740742</v>
      </c>
      <c r="BM137" s="17">
        <f t="shared" si="384"/>
        <v>0.1234020061728395</v>
      </c>
      <c r="BN137" s="17">
        <f t="shared" si="384"/>
        <v>0.10371000514403295</v>
      </c>
      <c r="BO137" s="17">
        <f t="shared" si="384"/>
        <v>8.7300004286694086E-2</v>
      </c>
      <c r="BP137" s="17">
        <f t="shared" si="384"/>
        <v>7.3625003572245079E-2</v>
      </c>
      <c r="BQ137" s="17">
        <f t="shared" si="384"/>
        <v>6.222916964353753E-2</v>
      </c>
      <c r="BR137" s="17">
        <f t="shared" si="384"/>
        <v>5.2732641369614669E-2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0.18109799382716046</v>
      </c>
      <c r="J138" s="17"/>
      <c r="K138" s="17"/>
      <c r="L138" s="17"/>
      <c r="M138" s="17"/>
      <c r="N138" s="18">
        <f>SUM(E137:N137)/10</f>
        <v>0.12850867931519266</v>
      </c>
      <c r="P138" s="163"/>
      <c r="Q138" s="165"/>
      <c r="R138" s="16" t="s">
        <v>56</v>
      </c>
      <c r="S138" s="17"/>
      <c r="T138" s="17"/>
      <c r="U138" s="17"/>
      <c r="V138" s="17"/>
      <c r="W138" s="43">
        <f>SUM(S137:W137)/5</f>
        <v>0.18109799382716046</v>
      </c>
      <c r="X138" s="17"/>
      <c r="Y138" s="17"/>
      <c r="Z138" s="17"/>
      <c r="AA138" s="17"/>
      <c r="AB138" s="18">
        <f>SUM(S137:AB137)/10</f>
        <v>0.12850867931519266</v>
      </c>
      <c r="AD138" s="163"/>
      <c r="AE138" s="165"/>
      <c r="AF138" s="16" t="s">
        <v>56</v>
      </c>
      <c r="AG138" s="17"/>
      <c r="AH138" s="17"/>
      <c r="AI138" s="17"/>
      <c r="AJ138" s="17"/>
      <c r="AK138" s="43">
        <f>SUM(AG137:AK137)/5</f>
        <v>0.18109799382716046</v>
      </c>
      <c r="AL138" s="17"/>
      <c r="AM138" s="17"/>
      <c r="AN138" s="17"/>
      <c r="AO138" s="17"/>
      <c r="AP138" s="18">
        <f>SUM(AG137:AP137)/10</f>
        <v>0.12850867931519266</v>
      </c>
      <c r="AR138" s="163"/>
      <c r="AS138" s="165"/>
      <c r="AT138" s="16" t="s">
        <v>56</v>
      </c>
      <c r="AU138" s="17"/>
      <c r="AV138" s="17"/>
      <c r="AW138" s="17"/>
      <c r="AX138" s="17"/>
      <c r="AY138" s="43">
        <f>SUM(AU137:AY137)/5</f>
        <v>0.18109799382716046</v>
      </c>
      <c r="AZ138" s="17"/>
      <c r="BA138" s="17"/>
      <c r="BB138" s="17"/>
      <c r="BC138" s="17"/>
      <c r="BD138" s="18">
        <f>SUM(AU137:BD137)/10</f>
        <v>0.12850867931519266</v>
      </c>
      <c r="BF138" s="163"/>
      <c r="BG138" s="165"/>
      <c r="BH138" s="16" t="s">
        <v>56</v>
      </c>
      <c r="BI138" s="17"/>
      <c r="BJ138" s="17"/>
      <c r="BK138" s="17"/>
      <c r="BL138" s="17"/>
      <c r="BM138" s="43">
        <f>SUM(BI137:BM137)/5</f>
        <v>0.18109799382716046</v>
      </c>
      <c r="BN138" s="17"/>
      <c r="BO138" s="17"/>
      <c r="BP138" s="17"/>
      <c r="BQ138" s="17"/>
      <c r="BR138" s="18">
        <f>SUM(BI137:BR137)/10</f>
        <v>0.12850867931519266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9.3999999999999986E-2</v>
      </c>
      <c r="F139" s="17">
        <f t="shared" ref="F139:N139" si="385">F98+F111</f>
        <v>0.17320833333333335</v>
      </c>
      <c r="G139" s="17">
        <f t="shared" si="385"/>
        <v>0.24009027777777778</v>
      </c>
      <c r="H139" s="17">
        <f t="shared" si="385"/>
        <v>0.29670023148148145</v>
      </c>
      <c r="I139" s="17">
        <f t="shared" si="385"/>
        <v>0.3447501929012346</v>
      </c>
      <c r="J139" s="17">
        <f t="shared" si="385"/>
        <v>0.38566682741769553</v>
      </c>
      <c r="K139" s="17">
        <f t="shared" si="385"/>
        <v>0.42063902284807958</v>
      </c>
      <c r="L139" s="17">
        <f t="shared" si="385"/>
        <v>0.45065751904006635</v>
      </c>
      <c r="M139" s="17">
        <f t="shared" si="385"/>
        <v>0.47654793253338851</v>
      </c>
      <c r="N139" s="17">
        <f t="shared" si="385"/>
        <v>0.49899827711115718</v>
      </c>
      <c r="P139" s="163"/>
      <c r="Q139" s="165"/>
      <c r="R139" s="16" t="s">
        <v>53</v>
      </c>
      <c r="S139" s="17">
        <f>S98+S111</f>
        <v>9.3999999999999986E-2</v>
      </c>
      <c r="T139" s="17">
        <f t="shared" ref="T139:AB139" si="386">T98+T111</f>
        <v>0.17320833333333335</v>
      </c>
      <c r="U139" s="17">
        <f t="shared" si="386"/>
        <v>0.24009027777777778</v>
      </c>
      <c r="V139" s="17">
        <f t="shared" si="386"/>
        <v>0.29670023148148145</v>
      </c>
      <c r="W139" s="17">
        <f t="shared" si="386"/>
        <v>0.3447501929012346</v>
      </c>
      <c r="X139" s="17">
        <f t="shared" si="386"/>
        <v>0.38566682741769553</v>
      </c>
      <c r="Y139" s="17">
        <f t="shared" si="386"/>
        <v>0.42063902284807958</v>
      </c>
      <c r="Z139" s="17">
        <f t="shared" si="386"/>
        <v>0.45065751904006635</v>
      </c>
      <c r="AA139" s="17">
        <f t="shared" si="386"/>
        <v>0.47654793253338851</v>
      </c>
      <c r="AB139" s="17">
        <f t="shared" si="386"/>
        <v>0.49899827711115718</v>
      </c>
      <c r="AC139" s="5"/>
      <c r="AD139" s="163"/>
      <c r="AE139" s="165"/>
      <c r="AF139" s="16" t="s">
        <v>53</v>
      </c>
      <c r="AG139" s="17">
        <f>AG98+AG111</f>
        <v>9.3999999999999986E-2</v>
      </c>
      <c r="AH139" s="17">
        <f t="shared" ref="AH139:AP139" si="387">AH98+AH111</f>
        <v>0.17320833333333335</v>
      </c>
      <c r="AI139" s="17">
        <f t="shared" si="387"/>
        <v>0.24009027777777778</v>
      </c>
      <c r="AJ139" s="17">
        <f t="shared" si="387"/>
        <v>0.29670023148148145</v>
      </c>
      <c r="AK139" s="17">
        <f t="shared" si="387"/>
        <v>0.3447501929012346</v>
      </c>
      <c r="AL139" s="17">
        <f t="shared" si="387"/>
        <v>0.38566682741769553</v>
      </c>
      <c r="AM139" s="17">
        <f t="shared" si="387"/>
        <v>0.42063902284807958</v>
      </c>
      <c r="AN139" s="17">
        <f t="shared" si="387"/>
        <v>0.45065751904006635</v>
      </c>
      <c r="AO139" s="17">
        <f t="shared" si="387"/>
        <v>0.47654793253338851</v>
      </c>
      <c r="AP139" s="17">
        <f t="shared" si="387"/>
        <v>0.49899827711115718</v>
      </c>
      <c r="AQ139" s="5"/>
      <c r="AR139" s="163"/>
      <c r="AS139" s="165"/>
      <c r="AT139" s="16" t="s">
        <v>53</v>
      </c>
      <c r="AU139" s="17">
        <f>AU98+AU111</f>
        <v>9.3999999999999986E-2</v>
      </c>
      <c r="AV139" s="17">
        <f t="shared" ref="AV139:BD139" si="388">AV98+AV111</f>
        <v>0.17320833333333335</v>
      </c>
      <c r="AW139" s="17">
        <f t="shared" si="388"/>
        <v>0.24009027777777778</v>
      </c>
      <c r="AX139" s="17">
        <f t="shared" si="388"/>
        <v>0.29670023148148145</v>
      </c>
      <c r="AY139" s="17">
        <f t="shared" si="388"/>
        <v>0.3447501929012346</v>
      </c>
      <c r="AZ139" s="17">
        <f t="shared" si="388"/>
        <v>0.38566682741769553</v>
      </c>
      <c r="BA139" s="17">
        <f t="shared" si="388"/>
        <v>0.42063902284807958</v>
      </c>
      <c r="BB139" s="17">
        <f t="shared" si="388"/>
        <v>0.45065751904006635</v>
      </c>
      <c r="BC139" s="17">
        <f t="shared" si="388"/>
        <v>0.47654793253338851</v>
      </c>
      <c r="BD139" s="17">
        <f t="shared" si="388"/>
        <v>0.49899827711115718</v>
      </c>
      <c r="BE139" s="5"/>
      <c r="BF139" s="163"/>
      <c r="BG139" s="165"/>
      <c r="BH139" s="16" t="s">
        <v>53</v>
      </c>
      <c r="BI139" s="17">
        <f>BI98+BI111</f>
        <v>9.3999999999999986E-2</v>
      </c>
      <c r="BJ139" s="17">
        <f t="shared" ref="BJ139:BR139" si="389">BJ98+BJ111</f>
        <v>0.17320833333333335</v>
      </c>
      <c r="BK139" s="17">
        <f t="shared" si="389"/>
        <v>0.24009027777777778</v>
      </c>
      <c r="BL139" s="17">
        <f t="shared" si="389"/>
        <v>0.29670023148148145</v>
      </c>
      <c r="BM139" s="17">
        <f t="shared" si="389"/>
        <v>0.3447501929012346</v>
      </c>
      <c r="BN139" s="17">
        <f t="shared" si="389"/>
        <v>0.38566682741769553</v>
      </c>
      <c r="BO139" s="17">
        <f t="shared" si="389"/>
        <v>0.42063902284807958</v>
      </c>
      <c r="BP139" s="17">
        <f t="shared" si="389"/>
        <v>0.45065751904006635</v>
      </c>
      <c r="BQ139" s="17">
        <f t="shared" si="389"/>
        <v>0.47654793253338851</v>
      </c>
      <c r="BR139" s="17">
        <f t="shared" si="389"/>
        <v>0.49899827711115718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2.5024999999999995</v>
      </c>
      <c r="F140" s="21">
        <f t="shared" ref="F140:N140" si="390">10*F137</f>
        <v>2.0941666666666672</v>
      </c>
      <c r="G140" s="21">
        <f t="shared" si="390"/>
        <v>1.7538888888888886</v>
      </c>
      <c r="H140" s="21">
        <f t="shared" si="390"/>
        <v>1.4703240740740742</v>
      </c>
      <c r="I140" s="21">
        <f t="shared" si="390"/>
        <v>1.234020061728395</v>
      </c>
      <c r="J140" s="21">
        <f t="shared" si="390"/>
        <v>1.0371000514403295</v>
      </c>
      <c r="K140" s="21">
        <f t="shared" si="390"/>
        <v>0.87300004286694088</v>
      </c>
      <c r="L140" s="21">
        <f t="shared" si="390"/>
        <v>0.73625003572245085</v>
      </c>
      <c r="M140" s="21">
        <f t="shared" si="390"/>
        <v>0.6222916964353753</v>
      </c>
      <c r="N140" s="21">
        <f t="shared" si="390"/>
        <v>0.52732641369614663</v>
      </c>
      <c r="P140" s="163"/>
      <c r="Q140" s="163"/>
      <c r="R140" s="20" t="s">
        <v>57</v>
      </c>
      <c r="S140" s="21">
        <f>10*S137</f>
        <v>2.5024999999999995</v>
      </c>
      <c r="T140" s="21">
        <f t="shared" ref="T140:AB140" si="391">10*T137</f>
        <v>2.0941666666666672</v>
      </c>
      <c r="U140" s="21">
        <f t="shared" si="391"/>
        <v>1.7538888888888886</v>
      </c>
      <c r="V140" s="21">
        <f t="shared" si="391"/>
        <v>1.4703240740740742</v>
      </c>
      <c r="W140" s="21">
        <f t="shared" si="391"/>
        <v>1.234020061728395</v>
      </c>
      <c r="X140" s="21">
        <f t="shared" si="391"/>
        <v>1.0371000514403295</v>
      </c>
      <c r="Y140" s="21">
        <f t="shared" si="391"/>
        <v>0.87300004286694088</v>
      </c>
      <c r="Z140" s="21">
        <f t="shared" si="391"/>
        <v>0.73625003572245085</v>
      </c>
      <c r="AA140" s="21">
        <f t="shared" si="391"/>
        <v>0.6222916964353753</v>
      </c>
      <c r="AB140" s="21">
        <f t="shared" si="391"/>
        <v>0.52732641369614663</v>
      </c>
      <c r="AC140" s="5"/>
      <c r="AD140" s="163"/>
      <c r="AE140" s="163"/>
      <c r="AF140" s="20" t="s">
        <v>57</v>
      </c>
      <c r="AG140" s="21">
        <f>10*AG137</f>
        <v>2.5024999999999995</v>
      </c>
      <c r="AH140" s="21">
        <f t="shared" ref="AH140:AP140" si="392">10*AH137</f>
        <v>2.0941666666666672</v>
      </c>
      <c r="AI140" s="21">
        <f t="shared" si="392"/>
        <v>1.7538888888888886</v>
      </c>
      <c r="AJ140" s="21">
        <f t="shared" si="392"/>
        <v>1.4703240740740742</v>
      </c>
      <c r="AK140" s="21">
        <f t="shared" si="392"/>
        <v>1.234020061728395</v>
      </c>
      <c r="AL140" s="21">
        <f t="shared" si="392"/>
        <v>1.0371000514403295</v>
      </c>
      <c r="AM140" s="21">
        <f t="shared" si="392"/>
        <v>0.87300004286694088</v>
      </c>
      <c r="AN140" s="21">
        <f t="shared" si="392"/>
        <v>0.73625003572245085</v>
      </c>
      <c r="AO140" s="21">
        <f t="shared" si="392"/>
        <v>0.6222916964353753</v>
      </c>
      <c r="AP140" s="21">
        <f t="shared" si="392"/>
        <v>0.52732641369614663</v>
      </c>
      <c r="AQ140" s="5"/>
      <c r="AR140" s="163"/>
      <c r="AS140" s="163"/>
      <c r="AT140" s="20" t="s">
        <v>57</v>
      </c>
      <c r="AU140" s="21">
        <f>10*AU137</f>
        <v>2.5024999999999995</v>
      </c>
      <c r="AV140" s="21">
        <f t="shared" ref="AV140:BD140" si="393">10*AV137</f>
        <v>2.0941666666666672</v>
      </c>
      <c r="AW140" s="21">
        <f t="shared" si="393"/>
        <v>1.7538888888888886</v>
      </c>
      <c r="AX140" s="21">
        <f t="shared" si="393"/>
        <v>1.4703240740740742</v>
      </c>
      <c r="AY140" s="21">
        <f t="shared" si="393"/>
        <v>1.234020061728395</v>
      </c>
      <c r="AZ140" s="21">
        <f t="shared" si="393"/>
        <v>1.0371000514403295</v>
      </c>
      <c r="BA140" s="21">
        <f t="shared" si="393"/>
        <v>0.87300004286694088</v>
      </c>
      <c r="BB140" s="21">
        <f t="shared" si="393"/>
        <v>0.73625003572245085</v>
      </c>
      <c r="BC140" s="21">
        <f t="shared" si="393"/>
        <v>0.6222916964353753</v>
      </c>
      <c r="BD140" s="21">
        <f t="shared" si="393"/>
        <v>0.52732641369614663</v>
      </c>
      <c r="BE140" s="5"/>
      <c r="BF140" s="163"/>
      <c r="BG140" s="163"/>
      <c r="BH140" s="20" t="s">
        <v>57</v>
      </c>
      <c r="BI140" s="21">
        <f>10*BI137</f>
        <v>2.5024999999999995</v>
      </c>
      <c r="BJ140" s="21">
        <f t="shared" ref="BJ140:BR140" si="394">10*BJ137</f>
        <v>2.0941666666666672</v>
      </c>
      <c r="BK140" s="21">
        <f t="shared" si="394"/>
        <v>1.7538888888888886</v>
      </c>
      <c r="BL140" s="21">
        <f t="shared" si="394"/>
        <v>1.4703240740740742</v>
      </c>
      <c r="BM140" s="21">
        <f t="shared" si="394"/>
        <v>1.234020061728395</v>
      </c>
      <c r="BN140" s="21">
        <f t="shared" si="394"/>
        <v>1.0371000514403295</v>
      </c>
      <c r="BO140" s="21">
        <f t="shared" si="394"/>
        <v>0.87300004286694088</v>
      </c>
      <c r="BP140" s="21">
        <f t="shared" si="394"/>
        <v>0.73625003572245085</v>
      </c>
      <c r="BQ140" s="21">
        <f t="shared" si="394"/>
        <v>0.6222916964353753</v>
      </c>
      <c r="BR140" s="21">
        <f t="shared" si="394"/>
        <v>0.52732641369614663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0.93999999999999984</v>
      </c>
      <c r="F141" s="21">
        <f>10*F139</f>
        <v>1.7320833333333336</v>
      </c>
      <c r="G141" s="21">
        <f>10*G139</f>
        <v>2.4009027777777776</v>
      </c>
      <c r="H141" s="21">
        <f t="shared" ref="H141:N141" si="395">10*H139</f>
        <v>2.9670023148148146</v>
      </c>
      <c r="I141" s="21">
        <f t="shared" si="395"/>
        <v>3.4475019290123461</v>
      </c>
      <c r="J141" s="21">
        <f t="shared" si="395"/>
        <v>3.8566682741769553</v>
      </c>
      <c r="K141" s="21">
        <f t="shared" si="395"/>
        <v>4.2063902284807959</v>
      </c>
      <c r="L141" s="21">
        <f t="shared" si="395"/>
        <v>4.5065751904006639</v>
      </c>
      <c r="M141" s="21">
        <f t="shared" si="395"/>
        <v>4.7654793253338852</v>
      </c>
      <c r="N141" s="21">
        <f t="shared" si="395"/>
        <v>4.9899827711115723</v>
      </c>
      <c r="P141" s="163"/>
      <c r="Q141" s="163"/>
      <c r="R141" s="20" t="s">
        <v>58</v>
      </c>
      <c r="S141" s="21">
        <f>10*S139</f>
        <v>0.93999999999999984</v>
      </c>
      <c r="T141" s="21">
        <f>10*T139</f>
        <v>1.7320833333333336</v>
      </c>
      <c r="U141" s="21">
        <f>10*U139</f>
        <v>2.4009027777777776</v>
      </c>
      <c r="V141" s="21">
        <f t="shared" ref="V141:AB141" si="396">10*V139</f>
        <v>2.9670023148148146</v>
      </c>
      <c r="W141" s="21">
        <f t="shared" si="396"/>
        <v>3.4475019290123461</v>
      </c>
      <c r="X141" s="21">
        <f t="shared" si="396"/>
        <v>3.8566682741769553</v>
      </c>
      <c r="Y141" s="21">
        <f t="shared" si="396"/>
        <v>4.2063902284807959</v>
      </c>
      <c r="Z141" s="21">
        <f t="shared" si="396"/>
        <v>4.5065751904006639</v>
      </c>
      <c r="AA141" s="21">
        <f t="shared" si="396"/>
        <v>4.7654793253338852</v>
      </c>
      <c r="AB141" s="21">
        <f t="shared" si="396"/>
        <v>4.9899827711115723</v>
      </c>
      <c r="AC141" s="5"/>
      <c r="AD141" s="163"/>
      <c r="AE141" s="163"/>
      <c r="AF141" s="20" t="s">
        <v>58</v>
      </c>
      <c r="AG141" s="21">
        <f>10*AG139</f>
        <v>0.93999999999999984</v>
      </c>
      <c r="AH141" s="21">
        <f>10*AH139</f>
        <v>1.7320833333333336</v>
      </c>
      <c r="AI141" s="21">
        <f>10*AI139</f>
        <v>2.4009027777777776</v>
      </c>
      <c r="AJ141" s="21">
        <f t="shared" ref="AJ141:AP141" si="397">10*AJ139</f>
        <v>2.9670023148148146</v>
      </c>
      <c r="AK141" s="21">
        <f t="shared" si="397"/>
        <v>3.4475019290123461</v>
      </c>
      <c r="AL141" s="21">
        <f t="shared" si="397"/>
        <v>3.8566682741769553</v>
      </c>
      <c r="AM141" s="21">
        <f t="shared" si="397"/>
        <v>4.2063902284807959</v>
      </c>
      <c r="AN141" s="21">
        <f t="shared" si="397"/>
        <v>4.5065751904006639</v>
      </c>
      <c r="AO141" s="21">
        <f t="shared" si="397"/>
        <v>4.7654793253338852</v>
      </c>
      <c r="AP141" s="21">
        <f t="shared" si="397"/>
        <v>4.9899827711115723</v>
      </c>
      <c r="AQ141" s="5"/>
      <c r="AR141" s="163"/>
      <c r="AS141" s="163"/>
      <c r="AT141" s="20" t="s">
        <v>58</v>
      </c>
      <c r="AU141" s="21">
        <f>10*AU139</f>
        <v>0.93999999999999984</v>
      </c>
      <c r="AV141" s="21">
        <f>10*AV139</f>
        <v>1.7320833333333336</v>
      </c>
      <c r="AW141" s="21">
        <f>10*AW139</f>
        <v>2.4009027777777776</v>
      </c>
      <c r="AX141" s="21">
        <f t="shared" ref="AX141:BD141" si="398">10*AX139</f>
        <v>2.9670023148148146</v>
      </c>
      <c r="AY141" s="21">
        <f t="shared" si="398"/>
        <v>3.4475019290123461</v>
      </c>
      <c r="AZ141" s="21">
        <f t="shared" si="398"/>
        <v>3.8566682741769553</v>
      </c>
      <c r="BA141" s="21">
        <f t="shared" si="398"/>
        <v>4.2063902284807959</v>
      </c>
      <c r="BB141" s="21">
        <f t="shared" si="398"/>
        <v>4.5065751904006639</v>
      </c>
      <c r="BC141" s="21">
        <f t="shared" si="398"/>
        <v>4.7654793253338852</v>
      </c>
      <c r="BD141" s="21">
        <f t="shared" si="398"/>
        <v>4.9899827711115723</v>
      </c>
      <c r="BE141" s="5"/>
      <c r="BF141" s="163"/>
      <c r="BG141" s="163"/>
      <c r="BH141" s="20" t="s">
        <v>58</v>
      </c>
      <c r="BI141" s="21">
        <f>10*BI139</f>
        <v>0.93999999999999984</v>
      </c>
      <c r="BJ141" s="21">
        <f>10*BJ139</f>
        <v>1.7320833333333336</v>
      </c>
      <c r="BK141" s="21">
        <f>10*BK139</f>
        <v>2.4009027777777776</v>
      </c>
      <c r="BL141" s="21">
        <f t="shared" ref="BL141:BR141" si="399">10*BL139</f>
        <v>2.9670023148148146</v>
      </c>
      <c r="BM141" s="21">
        <f t="shared" si="399"/>
        <v>3.4475019290123461</v>
      </c>
      <c r="BN141" s="21">
        <f t="shared" si="399"/>
        <v>3.8566682741769553</v>
      </c>
      <c r="BO141" s="21">
        <f t="shared" si="399"/>
        <v>4.2063902284807959</v>
      </c>
      <c r="BP141" s="21">
        <f t="shared" si="399"/>
        <v>4.5065751904006639</v>
      </c>
      <c r="BQ141" s="21">
        <f t="shared" si="399"/>
        <v>4.7654793253338852</v>
      </c>
      <c r="BR141" s="21">
        <f t="shared" si="399"/>
        <v>4.9899827711115723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0.30030000000000001</v>
      </c>
      <c r="F142" s="17">
        <f t="shared" ref="F142:N142" si="400">F101+F114+F129</f>
        <v>0.30156000000000005</v>
      </c>
      <c r="G142" s="17">
        <f t="shared" si="400"/>
        <v>0.30307199999999995</v>
      </c>
      <c r="H142" s="17">
        <f t="shared" si="400"/>
        <v>0.30488640000000006</v>
      </c>
      <c r="I142" s="17">
        <f t="shared" si="400"/>
        <v>0.30706367999999995</v>
      </c>
      <c r="J142" s="17">
        <f t="shared" si="400"/>
        <v>0.30967641600000012</v>
      </c>
      <c r="K142" s="17">
        <f t="shared" si="400"/>
        <v>0.31281169919999996</v>
      </c>
      <c r="L142" s="17">
        <f t="shared" si="400"/>
        <v>0.31657403903999992</v>
      </c>
      <c r="M142" s="17">
        <f t="shared" si="400"/>
        <v>0.32108884684799976</v>
      </c>
      <c r="N142" s="17">
        <f t="shared" si="400"/>
        <v>0.32650661621760013</v>
      </c>
      <c r="P142" s="163"/>
      <c r="Q142" s="171" t="s">
        <v>45</v>
      </c>
      <c r="R142" s="16" t="s">
        <v>55</v>
      </c>
      <c r="S142" s="17">
        <f>S101+S114+S129</f>
        <v>0.30030000000000001</v>
      </c>
      <c r="T142" s="17">
        <f t="shared" ref="T142:AB142" si="401">T101+T114+T129</f>
        <v>0.30156000000000005</v>
      </c>
      <c r="U142" s="17">
        <f t="shared" si="401"/>
        <v>0.30307199999999995</v>
      </c>
      <c r="V142" s="17">
        <f t="shared" si="401"/>
        <v>0.30488640000000006</v>
      </c>
      <c r="W142" s="17">
        <f t="shared" si="401"/>
        <v>0.30706367999999995</v>
      </c>
      <c r="X142" s="17">
        <f t="shared" si="401"/>
        <v>0.30967641600000012</v>
      </c>
      <c r="Y142" s="17">
        <f t="shared" si="401"/>
        <v>0.31281169919999996</v>
      </c>
      <c r="Z142" s="17">
        <f t="shared" si="401"/>
        <v>0.31657403903999992</v>
      </c>
      <c r="AA142" s="17">
        <f t="shared" si="401"/>
        <v>0.32108884684799976</v>
      </c>
      <c r="AB142" s="17">
        <f t="shared" si="401"/>
        <v>0.32650661621760013</v>
      </c>
      <c r="AC142" s="5"/>
      <c r="AD142" s="163"/>
      <c r="AE142" s="171" t="s">
        <v>45</v>
      </c>
      <c r="AF142" s="16" t="s">
        <v>55</v>
      </c>
      <c r="AG142" s="17">
        <f>AG101+AG114+AG129</f>
        <v>0.30030000000000001</v>
      </c>
      <c r="AH142" s="17">
        <f t="shared" ref="AH142:AP142" si="402">AH101+AH114+AH129</f>
        <v>0.30156000000000005</v>
      </c>
      <c r="AI142" s="17">
        <f t="shared" si="402"/>
        <v>0.30307199999999995</v>
      </c>
      <c r="AJ142" s="17">
        <f t="shared" si="402"/>
        <v>0.30488640000000006</v>
      </c>
      <c r="AK142" s="17">
        <f t="shared" si="402"/>
        <v>0.30706367999999995</v>
      </c>
      <c r="AL142" s="17">
        <f t="shared" si="402"/>
        <v>0.30967641600000012</v>
      </c>
      <c r="AM142" s="17">
        <f t="shared" si="402"/>
        <v>0.31281169919999996</v>
      </c>
      <c r="AN142" s="17">
        <f t="shared" si="402"/>
        <v>0.31657403903999992</v>
      </c>
      <c r="AO142" s="17">
        <f t="shared" si="402"/>
        <v>0.32108884684799976</v>
      </c>
      <c r="AP142" s="17">
        <f t="shared" si="402"/>
        <v>0.32650661621760013</v>
      </c>
      <c r="AQ142" s="5"/>
      <c r="AR142" s="163"/>
      <c r="AS142" s="171" t="s">
        <v>45</v>
      </c>
      <c r="AT142" s="16" t="s">
        <v>55</v>
      </c>
      <c r="AU142" s="17">
        <f>AU101+AU114+AU129</f>
        <v>0.30030000000000001</v>
      </c>
      <c r="AV142" s="17">
        <f t="shared" ref="AV142:BD142" si="403">AV101+AV114+AV129</f>
        <v>0.30156000000000005</v>
      </c>
      <c r="AW142" s="17">
        <f t="shared" si="403"/>
        <v>0.30307199999999995</v>
      </c>
      <c r="AX142" s="17">
        <f t="shared" si="403"/>
        <v>0.30488640000000006</v>
      </c>
      <c r="AY142" s="17">
        <f t="shared" si="403"/>
        <v>0.30706367999999995</v>
      </c>
      <c r="AZ142" s="17">
        <f t="shared" si="403"/>
        <v>0.30967641600000012</v>
      </c>
      <c r="BA142" s="17">
        <f t="shared" si="403"/>
        <v>0.31281169919999996</v>
      </c>
      <c r="BB142" s="17">
        <f t="shared" si="403"/>
        <v>0.31657403903999992</v>
      </c>
      <c r="BC142" s="17">
        <f t="shared" si="403"/>
        <v>0.32108884684799976</v>
      </c>
      <c r="BD142" s="17">
        <f t="shared" si="403"/>
        <v>0.32650661621760013</v>
      </c>
      <c r="BE142" s="5"/>
      <c r="BF142" s="163"/>
      <c r="BG142" s="171" t="s">
        <v>45</v>
      </c>
      <c r="BH142" s="16" t="s">
        <v>55</v>
      </c>
      <c r="BI142" s="17">
        <f>BI101+BI114+BI129</f>
        <v>0.30030000000000001</v>
      </c>
      <c r="BJ142" s="17">
        <f t="shared" ref="BJ142:BR142" si="404">BJ101+BJ114+BJ129</f>
        <v>0.30156000000000005</v>
      </c>
      <c r="BK142" s="17">
        <f t="shared" si="404"/>
        <v>0.30307199999999995</v>
      </c>
      <c r="BL142" s="17">
        <f t="shared" si="404"/>
        <v>0.30488640000000006</v>
      </c>
      <c r="BM142" s="17">
        <f t="shared" si="404"/>
        <v>0.30706367999999995</v>
      </c>
      <c r="BN142" s="17">
        <f t="shared" si="404"/>
        <v>0.30967641600000012</v>
      </c>
      <c r="BO142" s="17">
        <f t="shared" si="404"/>
        <v>0.31281169919999996</v>
      </c>
      <c r="BP142" s="17">
        <f t="shared" si="404"/>
        <v>0.31657403903999992</v>
      </c>
      <c r="BQ142" s="17">
        <f t="shared" si="404"/>
        <v>0.32108884684799976</v>
      </c>
      <c r="BR142" s="17">
        <f t="shared" si="404"/>
        <v>0.32650661621760013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0.30337641599999998</v>
      </c>
      <c r="J143" s="18"/>
      <c r="K143" s="18"/>
      <c r="L143" s="18"/>
      <c r="M143" s="18"/>
      <c r="N143" s="18">
        <f>SUM(E142:N142)/10</f>
        <v>0.31035396973056001</v>
      </c>
      <c r="P143" s="163"/>
      <c r="Q143" s="165"/>
      <c r="R143" s="16" t="s">
        <v>56</v>
      </c>
      <c r="S143" s="17"/>
      <c r="T143" s="17"/>
      <c r="U143" s="17"/>
      <c r="V143" s="17"/>
      <c r="W143" s="18">
        <f>SUM(S142:W142)/5</f>
        <v>0.30337641599999998</v>
      </c>
      <c r="X143" s="18"/>
      <c r="Y143" s="18"/>
      <c r="Z143" s="18"/>
      <c r="AA143" s="18"/>
      <c r="AB143" s="18">
        <f>SUM(S142:AB142)/10</f>
        <v>0.31035396973056001</v>
      </c>
      <c r="AC143" s="5"/>
      <c r="AD143" s="163"/>
      <c r="AE143" s="165"/>
      <c r="AF143" s="16" t="s">
        <v>56</v>
      </c>
      <c r="AG143" s="17"/>
      <c r="AH143" s="17"/>
      <c r="AI143" s="17"/>
      <c r="AJ143" s="17"/>
      <c r="AK143" s="18">
        <f>SUM(AG142:AK142)/5</f>
        <v>0.30337641599999998</v>
      </c>
      <c r="AL143" s="18"/>
      <c r="AM143" s="18"/>
      <c r="AN143" s="18"/>
      <c r="AO143" s="18"/>
      <c r="AP143" s="18">
        <f>SUM(AG142:AP142)/10</f>
        <v>0.31035396973056001</v>
      </c>
      <c r="AQ143" s="5"/>
      <c r="AR143" s="163"/>
      <c r="AS143" s="165"/>
      <c r="AT143" s="16" t="s">
        <v>56</v>
      </c>
      <c r="AU143" s="17"/>
      <c r="AV143" s="17"/>
      <c r="AW143" s="17"/>
      <c r="AX143" s="17"/>
      <c r="AY143" s="18">
        <f>SUM(AU142:AY142)/5</f>
        <v>0.30337641599999998</v>
      </c>
      <c r="AZ143" s="18"/>
      <c r="BA143" s="18"/>
      <c r="BB143" s="18"/>
      <c r="BC143" s="18"/>
      <c r="BD143" s="18">
        <f>SUM(AU142:BD142)/10</f>
        <v>0.31035396973056001</v>
      </c>
      <c r="BE143" s="5"/>
      <c r="BF143" s="163"/>
      <c r="BG143" s="165"/>
      <c r="BH143" s="16" t="s">
        <v>56</v>
      </c>
      <c r="BI143" s="17"/>
      <c r="BJ143" s="17"/>
      <c r="BK143" s="17"/>
      <c r="BL143" s="17"/>
      <c r="BM143" s="18">
        <f>SUM(BI142:BM142)/5</f>
        <v>0.30337641599999998</v>
      </c>
      <c r="BN143" s="18"/>
      <c r="BO143" s="18"/>
      <c r="BP143" s="18"/>
      <c r="BQ143" s="18"/>
      <c r="BR143" s="18">
        <f>SUM(BI142:BR142)/10</f>
        <v>0.31035396973056001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405">E140*E$16</f>
        <v>300299.99999999994</v>
      </c>
      <c r="F144" s="23">
        <f t="shared" si="405"/>
        <v>301560.00000000006</v>
      </c>
      <c r="G144" s="23">
        <f t="shared" si="405"/>
        <v>303071.99999999994</v>
      </c>
      <c r="H144" s="23">
        <f t="shared" si="405"/>
        <v>304886.40000000002</v>
      </c>
      <c r="I144" s="23">
        <f t="shared" si="405"/>
        <v>307063.67999999999</v>
      </c>
      <c r="J144" s="23">
        <f t="shared" si="405"/>
        <v>309676.41600000008</v>
      </c>
      <c r="K144" s="23">
        <f t="shared" si="405"/>
        <v>312811.69919999997</v>
      </c>
      <c r="L144" s="23">
        <f t="shared" si="405"/>
        <v>316574.03904</v>
      </c>
      <c r="M144" s="23">
        <f t="shared" si="405"/>
        <v>321088.84684799978</v>
      </c>
      <c r="N144" s="23">
        <f t="shared" si="405"/>
        <v>326506.61621760012</v>
      </c>
      <c r="P144" s="163"/>
      <c r="Q144" s="163"/>
      <c r="R144" s="20" t="s">
        <v>57</v>
      </c>
      <c r="S144" s="23">
        <f t="shared" ref="S144:AB144" si="406">S140*S$16</f>
        <v>300299.99999999994</v>
      </c>
      <c r="T144" s="23">
        <f t="shared" si="406"/>
        <v>301560.00000000006</v>
      </c>
      <c r="U144" s="23">
        <f t="shared" si="406"/>
        <v>303071.99999999994</v>
      </c>
      <c r="V144" s="23">
        <f t="shared" si="406"/>
        <v>304886.40000000002</v>
      </c>
      <c r="W144" s="23">
        <f t="shared" si="406"/>
        <v>307063.67999999999</v>
      </c>
      <c r="X144" s="23">
        <f t="shared" si="406"/>
        <v>309676.41600000008</v>
      </c>
      <c r="Y144" s="23">
        <f t="shared" si="406"/>
        <v>312811.69919999997</v>
      </c>
      <c r="Z144" s="23">
        <f t="shared" si="406"/>
        <v>316574.03904</v>
      </c>
      <c r="AA144" s="23">
        <f t="shared" si="406"/>
        <v>321088.84684799978</v>
      </c>
      <c r="AB144" s="23">
        <f t="shared" si="406"/>
        <v>326506.61621760012</v>
      </c>
      <c r="AC144" s="5"/>
      <c r="AD144" s="163"/>
      <c r="AE144" s="163"/>
      <c r="AF144" s="20" t="s">
        <v>57</v>
      </c>
      <c r="AG144" s="23">
        <f t="shared" ref="AG144:AP144" si="407">AG140*AG$16</f>
        <v>300299.99999999994</v>
      </c>
      <c r="AH144" s="23">
        <f t="shared" si="407"/>
        <v>301560.00000000006</v>
      </c>
      <c r="AI144" s="23">
        <f t="shared" si="407"/>
        <v>303071.99999999994</v>
      </c>
      <c r="AJ144" s="23">
        <f t="shared" si="407"/>
        <v>304886.40000000002</v>
      </c>
      <c r="AK144" s="23">
        <f t="shared" si="407"/>
        <v>307063.67999999999</v>
      </c>
      <c r="AL144" s="23">
        <f t="shared" si="407"/>
        <v>309676.41600000008</v>
      </c>
      <c r="AM144" s="23">
        <f t="shared" si="407"/>
        <v>312811.69919999997</v>
      </c>
      <c r="AN144" s="23">
        <f t="shared" si="407"/>
        <v>316574.03904</v>
      </c>
      <c r="AO144" s="23">
        <f t="shared" si="407"/>
        <v>321088.84684799978</v>
      </c>
      <c r="AP144" s="23">
        <f t="shared" si="407"/>
        <v>326506.61621760012</v>
      </c>
      <c r="AQ144" s="5"/>
      <c r="AR144" s="163"/>
      <c r="AS144" s="163"/>
      <c r="AT144" s="20" t="s">
        <v>57</v>
      </c>
      <c r="AU144" s="23">
        <f t="shared" ref="AU144:BD144" si="408">AU140*AU$16</f>
        <v>300299.99999999994</v>
      </c>
      <c r="AV144" s="23">
        <f t="shared" si="408"/>
        <v>301560.00000000006</v>
      </c>
      <c r="AW144" s="23">
        <f t="shared" si="408"/>
        <v>303071.99999999994</v>
      </c>
      <c r="AX144" s="23">
        <f t="shared" si="408"/>
        <v>304886.40000000002</v>
      </c>
      <c r="AY144" s="23">
        <f t="shared" si="408"/>
        <v>307063.67999999999</v>
      </c>
      <c r="AZ144" s="23">
        <f t="shared" si="408"/>
        <v>309676.41600000008</v>
      </c>
      <c r="BA144" s="23">
        <f t="shared" si="408"/>
        <v>312811.69919999997</v>
      </c>
      <c r="BB144" s="23">
        <f t="shared" si="408"/>
        <v>316574.03904</v>
      </c>
      <c r="BC144" s="23">
        <f t="shared" si="408"/>
        <v>321088.84684799978</v>
      </c>
      <c r="BD144" s="23">
        <f t="shared" si="408"/>
        <v>326506.61621760012</v>
      </c>
      <c r="BE144" s="5"/>
      <c r="BF144" s="163"/>
      <c r="BG144" s="163"/>
      <c r="BH144" s="20" t="s">
        <v>57</v>
      </c>
      <c r="BI144" s="23">
        <f t="shared" ref="BI144:BR144" si="409">BI140*BI$16</f>
        <v>300299.99999999994</v>
      </c>
      <c r="BJ144" s="23">
        <f t="shared" si="409"/>
        <v>301560.00000000006</v>
      </c>
      <c r="BK144" s="23">
        <f t="shared" si="409"/>
        <v>303071.99999999994</v>
      </c>
      <c r="BL144" s="23">
        <f t="shared" si="409"/>
        <v>304886.40000000002</v>
      </c>
      <c r="BM144" s="23">
        <f t="shared" si="409"/>
        <v>307063.67999999999</v>
      </c>
      <c r="BN144" s="23">
        <f t="shared" si="409"/>
        <v>309676.41600000008</v>
      </c>
      <c r="BO144" s="23">
        <f t="shared" si="409"/>
        <v>312811.69919999997</v>
      </c>
      <c r="BP144" s="23">
        <f t="shared" si="409"/>
        <v>316574.03904</v>
      </c>
      <c r="BQ144" s="23">
        <f t="shared" si="409"/>
        <v>321088.84684799978</v>
      </c>
      <c r="BR144" s="23">
        <f t="shared" si="409"/>
        <v>326506.61621760012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303376.41599999997</v>
      </c>
      <c r="J145" s="23"/>
      <c r="K145" s="23"/>
      <c r="L145" s="23"/>
      <c r="M145" s="23"/>
      <c r="N145" s="23">
        <f>SUM(E144:N144)/10</f>
        <v>310353.96973056003</v>
      </c>
      <c r="P145" s="163"/>
      <c r="Q145" s="163"/>
      <c r="R145" s="20" t="s">
        <v>59</v>
      </c>
      <c r="S145" s="22"/>
      <c r="T145" s="22"/>
      <c r="U145" s="22"/>
      <c r="V145" s="22"/>
      <c r="W145" s="23">
        <f>SUM(S144:W144)/5</f>
        <v>303376.41599999997</v>
      </c>
      <c r="X145" s="23"/>
      <c r="Y145" s="23"/>
      <c r="Z145" s="23"/>
      <c r="AA145" s="23"/>
      <c r="AB145" s="23">
        <f>SUM(S144:AB144)/10</f>
        <v>310353.96973056003</v>
      </c>
      <c r="AC145" s="5"/>
      <c r="AD145" s="163"/>
      <c r="AE145" s="163"/>
      <c r="AF145" s="20" t="s">
        <v>59</v>
      </c>
      <c r="AG145" s="22"/>
      <c r="AH145" s="22"/>
      <c r="AI145" s="22"/>
      <c r="AJ145" s="22"/>
      <c r="AK145" s="23">
        <f>SUM(AG144:AK144)/5</f>
        <v>303376.41599999997</v>
      </c>
      <c r="AL145" s="23"/>
      <c r="AM145" s="23"/>
      <c r="AN145" s="23"/>
      <c r="AO145" s="23"/>
      <c r="AP145" s="23">
        <f>SUM(AG144:AP144)/10</f>
        <v>310353.96973056003</v>
      </c>
      <c r="AQ145" s="5"/>
      <c r="AR145" s="163"/>
      <c r="AS145" s="163"/>
      <c r="AT145" s="20" t="s">
        <v>59</v>
      </c>
      <c r="AU145" s="22"/>
      <c r="AV145" s="22"/>
      <c r="AW145" s="22"/>
      <c r="AX145" s="22"/>
      <c r="AY145" s="23">
        <f>SUM(AU144:AY144)/5</f>
        <v>303376.41599999997</v>
      </c>
      <c r="AZ145" s="23"/>
      <c r="BA145" s="23"/>
      <c r="BB145" s="23"/>
      <c r="BC145" s="23"/>
      <c r="BD145" s="23">
        <f>SUM(AU144:BD144)/10</f>
        <v>310353.96973056003</v>
      </c>
      <c r="BE145" s="5"/>
      <c r="BF145" s="163"/>
      <c r="BG145" s="163"/>
      <c r="BH145" s="20" t="s">
        <v>59</v>
      </c>
      <c r="BI145" s="22"/>
      <c r="BJ145" s="22"/>
      <c r="BK145" s="22"/>
      <c r="BL145" s="22"/>
      <c r="BM145" s="23">
        <f>SUM(BI144:BM144)/5</f>
        <v>303376.41599999997</v>
      </c>
      <c r="BN145" s="23"/>
      <c r="BO145" s="23"/>
      <c r="BP145" s="23"/>
      <c r="BQ145" s="23"/>
      <c r="BR145" s="23">
        <f>SUM(BI144:BR144)/10</f>
        <v>310353.96973056003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300299.99999999994</v>
      </c>
      <c r="F146" s="22">
        <f t="shared" ref="F146:N146" si="410">E146+F144</f>
        <v>601860</v>
      </c>
      <c r="G146" s="22">
        <f t="shared" si="410"/>
        <v>904932</v>
      </c>
      <c r="H146" s="22">
        <f t="shared" si="410"/>
        <v>1209818.3999999999</v>
      </c>
      <c r="I146" s="22">
        <f t="shared" si="410"/>
        <v>1516882.0799999998</v>
      </c>
      <c r="J146" s="22">
        <f t="shared" si="410"/>
        <v>1826558.4959999998</v>
      </c>
      <c r="K146" s="22">
        <f t="shared" si="410"/>
        <v>2139370.1952</v>
      </c>
      <c r="L146" s="22">
        <f t="shared" si="410"/>
        <v>2455944.2342400001</v>
      </c>
      <c r="M146" s="22">
        <f t="shared" si="410"/>
        <v>2777033.081088</v>
      </c>
      <c r="N146" s="22">
        <f t="shared" si="410"/>
        <v>3103539.6973056002</v>
      </c>
      <c r="P146" s="163"/>
      <c r="Q146" s="163"/>
      <c r="R146" s="20" t="s">
        <v>58</v>
      </c>
      <c r="S146" s="22">
        <f>S144</f>
        <v>300299.99999999994</v>
      </c>
      <c r="T146" s="22">
        <f t="shared" ref="T146:AB146" si="411">S146+T144</f>
        <v>601860</v>
      </c>
      <c r="U146" s="22">
        <f t="shared" si="411"/>
        <v>904932</v>
      </c>
      <c r="V146" s="22">
        <f t="shared" si="411"/>
        <v>1209818.3999999999</v>
      </c>
      <c r="W146" s="22">
        <f t="shared" si="411"/>
        <v>1516882.0799999998</v>
      </c>
      <c r="X146" s="22">
        <f t="shared" si="411"/>
        <v>1826558.4959999998</v>
      </c>
      <c r="Y146" s="22">
        <f t="shared" si="411"/>
        <v>2139370.1952</v>
      </c>
      <c r="Z146" s="22">
        <f t="shared" si="411"/>
        <v>2455944.2342400001</v>
      </c>
      <c r="AA146" s="22">
        <f t="shared" si="411"/>
        <v>2777033.081088</v>
      </c>
      <c r="AB146" s="22">
        <f t="shared" si="411"/>
        <v>3103539.6973056002</v>
      </c>
      <c r="AC146" s="5"/>
      <c r="AD146" s="163"/>
      <c r="AE146" s="163"/>
      <c r="AF146" s="20" t="s">
        <v>58</v>
      </c>
      <c r="AG146" s="22">
        <f>AG144</f>
        <v>300299.99999999994</v>
      </c>
      <c r="AH146" s="22">
        <f t="shared" ref="AH146:AP146" si="412">AG146+AH144</f>
        <v>601860</v>
      </c>
      <c r="AI146" s="22">
        <f t="shared" si="412"/>
        <v>904932</v>
      </c>
      <c r="AJ146" s="22">
        <f t="shared" si="412"/>
        <v>1209818.3999999999</v>
      </c>
      <c r="AK146" s="22">
        <f t="shared" si="412"/>
        <v>1516882.0799999998</v>
      </c>
      <c r="AL146" s="22">
        <f t="shared" si="412"/>
        <v>1826558.4959999998</v>
      </c>
      <c r="AM146" s="22">
        <f t="shared" si="412"/>
        <v>2139370.1952</v>
      </c>
      <c r="AN146" s="22">
        <f t="shared" si="412"/>
        <v>2455944.2342400001</v>
      </c>
      <c r="AO146" s="22">
        <f t="shared" si="412"/>
        <v>2777033.081088</v>
      </c>
      <c r="AP146" s="22">
        <f t="shared" si="412"/>
        <v>3103539.6973056002</v>
      </c>
      <c r="AQ146" s="5"/>
      <c r="AR146" s="163"/>
      <c r="AS146" s="163"/>
      <c r="AT146" s="20" t="s">
        <v>58</v>
      </c>
      <c r="AU146" s="22">
        <f>AU144</f>
        <v>300299.99999999994</v>
      </c>
      <c r="AV146" s="22">
        <f t="shared" ref="AV146:BD146" si="413">AU146+AV144</f>
        <v>601860</v>
      </c>
      <c r="AW146" s="22">
        <f t="shared" si="413"/>
        <v>904932</v>
      </c>
      <c r="AX146" s="22">
        <f t="shared" si="413"/>
        <v>1209818.3999999999</v>
      </c>
      <c r="AY146" s="22">
        <f t="shared" si="413"/>
        <v>1516882.0799999998</v>
      </c>
      <c r="AZ146" s="22">
        <f t="shared" si="413"/>
        <v>1826558.4959999998</v>
      </c>
      <c r="BA146" s="22">
        <f t="shared" si="413"/>
        <v>2139370.1952</v>
      </c>
      <c r="BB146" s="22">
        <f t="shared" si="413"/>
        <v>2455944.2342400001</v>
      </c>
      <c r="BC146" s="22">
        <f t="shared" si="413"/>
        <v>2777033.081088</v>
      </c>
      <c r="BD146" s="22">
        <f t="shared" si="413"/>
        <v>3103539.6973056002</v>
      </c>
      <c r="BE146" s="5"/>
      <c r="BF146" s="163"/>
      <c r="BG146" s="163"/>
      <c r="BH146" s="20" t="s">
        <v>58</v>
      </c>
      <c r="BI146" s="22">
        <f>BI144</f>
        <v>300299.99999999994</v>
      </c>
      <c r="BJ146" s="22">
        <f t="shared" ref="BJ146:BR146" si="414">BI146+BJ144</f>
        <v>601860</v>
      </c>
      <c r="BK146" s="22">
        <f t="shared" si="414"/>
        <v>904932</v>
      </c>
      <c r="BL146" s="22">
        <f t="shared" si="414"/>
        <v>1209818.3999999999</v>
      </c>
      <c r="BM146" s="22">
        <f t="shared" si="414"/>
        <v>1516882.0799999998</v>
      </c>
      <c r="BN146" s="22">
        <f t="shared" si="414"/>
        <v>1826558.4959999998</v>
      </c>
      <c r="BO146" s="22">
        <f t="shared" si="414"/>
        <v>2139370.1952</v>
      </c>
      <c r="BP146" s="22">
        <f t="shared" si="414"/>
        <v>2455944.2342400001</v>
      </c>
      <c r="BQ146" s="22">
        <f t="shared" si="414"/>
        <v>2777033.081088</v>
      </c>
      <c r="BR146" s="22">
        <f t="shared" si="414"/>
        <v>3103539.6973056002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0.30030000000000001</v>
      </c>
      <c r="F147" s="17">
        <f t="shared" ref="F147:N147" si="415">F104+F119+F132</f>
        <v>0.36162000000000005</v>
      </c>
      <c r="G147" s="17">
        <f t="shared" si="415"/>
        <v>0.43545600000000007</v>
      </c>
      <c r="H147" s="17">
        <f t="shared" si="415"/>
        <v>0.52436159999999965</v>
      </c>
      <c r="I147" s="17">
        <f t="shared" si="415"/>
        <v>0.63141120000000051</v>
      </c>
      <c r="J147" s="17">
        <f t="shared" si="415"/>
        <v>0.76030617599999806</v>
      </c>
      <c r="K147" s="17">
        <f t="shared" si="415"/>
        <v>0.91550269440000331</v>
      </c>
      <c r="L147" s="17">
        <f t="shared" si="415"/>
        <v>1.1023655731200011</v>
      </c>
      <c r="M147" s="17">
        <f t="shared" si="415"/>
        <v>1.3273534955520052</v>
      </c>
      <c r="N147" s="17">
        <f t="shared" si="415"/>
        <v>1.5982419640319847</v>
      </c>
      <c r="P147" s="163"/>
      <c r="Q147" s="171" t="s">
        <v>44</v>
      </c>
      <c r="R147" s="16" t="s">
        <v>55</v>
      </c>
      <c r="S147" s="17">
        <f>S104+S119+S132</f>
        <v>0.30030000000000001</v>
      </c>
      <c r="T147" s="17">
        <f t="shared" ref="T147:AB147" si="416">T104+T119+T132</f>
        <v>0.36162000000000005</v>
      </c>
      <c r="U147" s="17">
        <f t="shared" si="416"/>
        <v>0.43545600000000007</v>
      </c>
      <c r="V147" s="17">
        <f t="shared" si="416"/>
        <v>0.52436159999999965</v>
      </c>
      <c r="W147" s="17">
        <f t="shared" si="416"/>
        <v>0.63141120000000051</v>
      </c>
      <c r="X147" s="17">
        <f t="shared" si="416"/>
        <v>0.76030617599999806</v>
      </c>
      <c r="Y147" s="17">
        <f t="shared" si="416"/>
        <v>0.91550269440000331</v>
      </c>
      <c r="Z147" s="17">
        <f t="shared" si="416"/>
        <v>1.1023655731200011</v>
      </c>
      <c r="AA147" s="17">
        <f t="shared" si="416"/>
        <v>1.3273534955520052</v>
      </c>
      <c r="AB147" s="17">
        <f t="shared" si="416"/>
        <v>1.5982419640319847</v>
      </c>
      <c r="AC147" s="5"/>
      <c r="AD147" s="163"/>
      <c r="AE147" s="171" t="s">
        <v>44</v>
      </c>
      <c r="AF147" s="16" t="s">
        <v>55</v>
      </c>
      <c r="AG147" s="17">
        <f>AG104+AG119+AG132</f>
        <v>0.30030000000000001</v>
      </c>
      <c r="AH147" s="17">
        <f t="shared" ref="AH147:AP147" si="417">AH104+AH119+AH132</f>
        <v>0.36162000000000005</v>
      </c>
      <c r="AI147" s="17">
        <f t="shared" si="417"/>
        <v>0.43545600000000007</v>
      </c>
      <c r="AJ147" s="17">
        <f t="shared" si="417"/>
        <v>0.52436159999999965</v>
      </c>
      <c r="AK147" s="17">
        <f t="shared" si="417"/>
        <v>0.63141120000000051</v>
      </c>
      <c r="AL147" s="17">
        <f t="shared" si="417"/>
        <v>0.76030617599999806</v>
      </c>
      <c r="AM147" s="17">
        <f t="shared" si="417"/>
        <v>0.91550269440000331</v>
      </c>
      <c r="AN147" s="17">
        <f t="shared" si="417"/>
        <v>1.1023655731200011</v>
      </c>
      <c r="AO147" s="17">
        <f t="shared" si="417"/>
        <v>1.3273534955520052</v>
      </c>
      <c r="AP147" s="17">
        <f t="shared" si="417"/>
        <v>1.5982419640319847</v>
      </c>
      <c r="AQ147" s="5"/>
      <c r="AR147" s="163"/>
      <c r="AS147" s="171" t="s">
        <v>44</v>
      </c>
      <c r="AT147" s="16" t="s">
        <v>55</v>
      </c>
      <c r="AU147" s="17">
        <f>AU104+AU119+AU132</f>
        <v>0.30030000000000001</v>
      </c>
      <c r="AV147" s="17">
        <f t="shared" ref="AV147:BD147" si="418">AV104+AV119+AV132</f>
        <v>0.36162000000000005</v>
      </c>
      <c r="AW147" s="17">
        <f t="shared" si="418"/>
        <v>0.43545600000000007</v>
      </c>
      <c r="AX147" s="17">
        <f t="shared" si="418"/>
        <v>0.52436159999999965</v>
      </c>
      <c r="AY147" s="17">
        <f t="shared" si="418"/>
        <v>0.63141120000000051</v>
      </c>
      <c r="AZ147" s="17">
        <f t="shared" si="418"/>
        <v>0.76030617599999806</v>
      </c>
      <c r="BA147" s="17">
        <f t="shared" si="418"/>
        <v>0.91550269440000331</v>
      </c>
      <c r="BB147" s="17">
        <f t="shared" si="418"/>
        <v>1.1023655731200011</v>
      </c>
      <c r="BC147" s="17">
        <f t="shared" si="418"/>
        <v>1.3273534955520052</v>
      </c>
      <c r="BD147" s="17">
        <f t="shared" si="418"/>
        <v>1.5982419640319847</v>
      </c>
      <c r="BE147" s="5"/>
      <c r="BF147" s="163"/>
      <c r="BG147" s="171" t="s">
        <v>44</v>
      </c>
      <c r="BH147" s="16" t="s">
        <v>55</v>
      </c>
      <c r="BI147" s="17">
        <f>BI104+BI119+BI132</f>
        <v>0.30030000000000001</v>
      </c>
      <c r="BJ147" s="17">
        <f t="shared" ref="BJ147:BR147" si="419">BJ104+BJ119+BJ132</f>
        <v>0.36162000000000005</v>
      </c>
      <c r="BK147" s="17">
        <f t="shared" si="419"/>
        <v>0.43545600000000007</v>
      </c>
      <c r="BL147" s="17">
        <f t="shared" si="419"/>
        <v>0.52436159999999965</v>
      </c>
      <c r="BM147" s="17">
        <f t="shared" si="419"/>
        <v>0.63141120000000051</v>
      </c>
      <c r="BN147" s="17">
        <f t="shared" si="419"/>
        <v>0.76030617599999806</v>
      </c>
      <c r="BO147" s="17">
        <f t="shared" si="419"/>
        <v>0.91550269440000331</v>
      </c>
      <c r="BP147" s="17">
        <f t="shared" si="419"/>
        <v>1.1023655731200011</v>
      </c>
      <c r="BQ147" s="17">
        <f t="shared" si="419"/>
        <v>1.3273534955520052</v>
      </c>
      <c r="BR147" s="17">
        <f t="shared" si="419"/>
        <v>1.5982419640319847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0.4506297600000001</v>
      </c>
      <c r="J148" s="18"/>
      <c r="K148" s="18"/>
      <c r="L148" s="18"/>
      <c r="M148" s="18"/>
      <c r="N148" s="18">
        <f>SUM(E147:N147)/10</f>
        <v>0.79569187031039923</v>
      </c>
      <c r="O148" s="9"/>
      <c r="P148" s="163"/>
      <c r="Q148" s="165"/>
      <c r="R148" s="16" t="s">
        <v>56</v>
      </c>
      <c r="S148" s="18"/>
      <c r="T148" s="18"/>
      <c r="U148" s="18"/>
      <c r="V148" s="18"/>
      <c r="W148" s="18">
        <f>SUM(S147:W147)/5</f>
        <v>0.4506297600000001</v>
      </c>
      <c r="X148" s="18"/>
      <c r="Y148" s="18"/>
      <c r="Z148" s="18"/>
      <c r="AA148" s="18"/>
      <c r="AB148" s="18">
        <f>SUM(S147:AB147)/10</f>
        <v>0.79569187031039923</v>
      </c>
      <c r="AC148" s="9"/>
      <c r="AD148" s="163"/>
      <c r="AE148" s="165"/>
      <c r="AF148" s="16" t="s">
        <v>56</v>
      </c>
      <c r="AG148" s="18"/>
      <c r="AH148" s="18"/>
      <c r="AI148" s="18"/>
      <c r="AJ148" s="18"/>
      <c r="AK148" s="18">
        <f>SUM(AG147:AK147)/5</f>
        <v>0.4506297600000001</v>
      </c>
      <c r="AL148" s="18"/>
      <c r="AM148" s="18"/>
      <c r="AN148" s="18"/>
      <c r="AO148" s="18"/>
      <c r="AP148" s="18">
        <f>SUM(AG147:AP147)/10</f>
        <v>0.79569187031039923</v>
      </c>
      <c r="AQ148" s="9"/>
      <c r="AR148" s="163"/>
      <c r="AS148" s="165"/>
      <c r="AT148" s="16" t="s">
        <v>56</v>
      </c>
      <c r="AU148" s="18"/>
      <c r="AV148" s="18"/>
      <c r="AW148" s="18"/>
      <c r="AX148" s="18"/>
      <c r="AY148" s="18">
        <f>SUM(AU147:AY147)/5</f>
        <v>0.4506297600000001</v>
      </c>
      <c r="AZ148" s="18"/>
      <c r="BA148" s="18"/>
      <c r="BB148" s="18"/>
      <c r="BC148" s="18"/>
      <c r="BD148" s="18">
        <f>SUM(AU147:BD147)/10</f>
        <v>0.79569187031039923</v>
      </c>
      <c r="BE148" s="9"/>
      <c r="BF148" s="163"/>
      <c r="BG148" s="165"/>
      <c r="BH148" s="16" t="s">
        <v>56</v>
      </c>
      <c r="BI148" s="18"/>
      <c r="BJ148" s="18"/>
      <c r="BK148" s="18"/>
      <c r="BL148" s="18"/>
      <c r="BM148" s="18">
        <f>SUM(BI147:BM147)/5</f>
        <v>0.4506297600000001</v>
      </c>
      <c r="BN148" s="18"/>
      <c r="BO148" s="18"/>
      <c r="BP148" s="18"/>
      <c r="BQ148" s="18"/>
      <c r="BR148" s="18">
        <f>SUM(BI147:BR147)/10</f>
        <v>0.79569187031039923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112799.99999999999</v>
      </c>
      <c r="F149" s="23">
        <f>F151-E151</f>
        <v>136620.00000000006</v>
      </c>
      <c r="G149" s="23">
        <f>G151-F151</f>
        <v>165455.99999999988</v>
      </c>
      <c r="H149" s="23">
        <f t="shared" ref="H149:N149" si="420">H151-G151</f>
        <v>200361.60000000003</v>
      </c>
      <c r="I149" s="23">
        <f t="shared" si="420"/>
        <v>242611.20000000007</v>
      </c>
      <c r="J149" s="23">
        <f t="shared" si="420"/>
        <v>293746.17600000021</v>
      </c>
      <c r="K149" s="23">
        <f t="shared" si="420"/>
        <v>355630.69439999992</v>
      </c>
      <c r="L149" s="23">
        <f t="shared" si="420"/>
        <v>430519.17312000017</v>
      </c>
      <c r="M149" s="23">
        <f t="shared" si="420"/>
        <v>521137.81555199926</v>
      </c>
      <c r="N149" s="23">
        <f t="shared" si="420"/>
        <v>630783.14803200075</v>
      </c>
      <c r="P149" s="163"/>
      <c r="Q149" s="163"/>
      <c r="R149" s="20" t="s">
        <v>57</v>
      </c>
      <c r="S149" s="23">
        <f>S151</f>
        <v>112799.99999999999</v>
      </c>
      <c r="T149" s="23">
        <f>T151-S151</f>
        <v>136620.00000000006</v>
      </c>
      <c r="U149" s="23">
        <f>U151-T151</f>
        <v>165455.99999999988</v>
      </c>
      <c r="V149" s="23">
        <f t="shared" ref="V149:AB149" si="421">V151-U151</f>
        <v>200361.60000000003</v>
      </c>
      <c r="W149" s="23">
        <f t="shared" si="421"/>
        <v>242611.20000000007</v>
      </c>
      <c r="X149" s="23">
        <f t="shared" si="421"/>
        <v>293746.17600000021</v>
      </c>
      <c r="Y149" s="23">
        <f t="shared" si="421"/>
        <v>355630.69439999992</v>
      </c>
      <c r="Z149" s="23">
        <f t="shared" si="421"/>
        <v>430519.17312000017</v>
      </c>
      <c r="AA149" s="23">
        <f t="shared" si="421"/>
        <v>521137.81555199926</v>
      </c>
      <c r="AB149" s="23">
        <f t="shared" si="421"/>
        <v>630783.14803200075</v>
      </c>
      <c r="AC149" s="5"/>
      <c r="AD149" s="163"/>
      <c r="AE149" s="163"/>
      <c r="AF149" s="20" t="s">
        <v>57</v>
      </c>
      <c r="AG149" s="23">
        <f>AG151</f>
        <v>112799.99999999999</v>
      </c>
      <c r="AH149" s="23">
        <f>AH151-AG151</f>
        <v>136620.00000000006</v>
      </c>
      <c r="AI149" s="23">
        <f>AI151-AH151</f>
        <v>165455.99999999988</v>
      </c>
      <c r="AJ149" s="23">
        <f t="shared" ref="AJ149:AP149" si="422">AJ151-AI151</f>
        <v>200361.60000000003</v>
      </c>
      <c r="AK149" s="23">
        <f t="shared" si="422"/>
        <v>242611.20000000007</v>
      </c>
      <c r="AL149" s="23">
        <f t="shared" si="422"/>
        <v>293746.17600000021</v>
      </c>
      <c r="AM149" s="23">
        <f t="shared" si="422"/>
        <v>355630.69439999992</v>
      </c>
      <c r="AN149" s="23">
        <f t="shared" si="422"/>
        <v>430519.17312000017</v>
      </c>
      <c r="AO149" s="23">
        <f t="shared" si="422"/>
        <v>521137.81555199926</v>
      </c>
      <c r="AP149" s="23">
        <f t="shared" si="422"/>
        <v>630783.14803200075</v>
      </c>
      <c r="AQ149" s="5"/>
      <c r="AR149" s="163"/>
      <c r="AS149" s="163"/>
      <c r="AT149" s="20" t="s">
        <v>57</v>
      </c>
      <c r="AU149" s="23">
        <f>AU151</f>
        <v>112799.99999999999</v>
      </c>
      <c r="AV149" s="23">
        <f>AV151-AU151</f>
        <v>136620.00000000006</v>
      </c>
      <c r="AW149" s="23">
        <f>AW151-AV151</f>
        <v>165455.99999999988</v>
      </c>
      <c r="AX149" s="23">
        <f t="shared" ref="AX149:BD149" si="423">AX151-AW151</f>
        <v>200361.60000000003</v>
      </c>
      <c r="AY149" s="23">
        <f t="shared" si="423"/>
        <v>242611.20000000007</v>
      </c>
      <c r="AZ149" s="23">
        <f t="shared" si="423"/>
        <v>293746.17600000021</v>
      </c>
      <c r="BA149" s="23">
        <f t="shared" si="423"/>
        <v>355630.69439999992</v>
      </c>
      <c r="BB149" s="23">
        <f t="shared" si="423"/>
        <v>430519.17312000017</v>
      </c>
      <c r="BC149" s="23">
        <f t="shared" si="423"/>
        <v>521137.81555199926</v>
      </c>
      <c r="BD149" s="23">
        <f t="shared" si="423"/>
        <v>630783.14803200075</v>
      </c>
      <c r="BE149" s="5"/>
      <c r="BF149" s="163"/>
      <c r="BG149" s="163"/>
      <c r="BH149" s="20" t="s">
        <v>57</v>
      </c>
      <c r="BI149" s="23">
        <f>BI151</f>
        <v>112799.99999999999</v>
      </c>
      <c r="BJ149" s="23">
        <f>BJ151-BI151</f>
        <v>136620.00000000006</v>
      </c>
      <c r="BK149" s="23">
        <f>BK151-BJ151</f>
        <v>165455.99999999988</v>
      </c>
      <c r="BL149" s="23">
        <f t="shared" ref="BL149:BR149" si="424">BL151-BK151</f>
        <v>200361.60000000003</v>
      </c>
      <c r="BM149" s="23">
        <f t="shared" si="424"/>
        <v>242611.20000000007</v>
      </c>
      <c r="BN149" s="23">
        <f t="shared" si="424"/>
        <v>293746.17600000021</v>
      </c>
      <c r="BO149" s="23">
        <f t="shared" si="424"/>
        <v>355630.69439999992</v>
      </c>
      <c r="BP149" s="23">
        <f t="shared" si="424"/>
        <v>430519.17312000017</v>
      </c>
      <c r="BQ149" s="23">
        <f t="shared" si="424"/>
        <v>521137.81555199926</v>
      </c>
      <c r="BR149" s="23">
        <f t="shared" si="424"/>
        <v>630783.14803200075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171569.76</v>
      </c>
      <c r="J150" s="23"/>
      <c r="K150" s="23"/>
      <c r="L150" s="23"/>
      <c r="M150" s="23"/>
      <c r="N150" s="23">
        <f>SUM(E149:N149)/10</f>
        <v>308966.58071040001</v>
      </c>
      <c r="P150" s="163"/>
      <c r="Q150" s="163"/>
      <c r="R150" s="20" t="s">
        <v>59</v>
      </c>
      <c r="S150" s="23"/>
      <c r="T150" s="23"/>
      <c r="U150" s="23"/>
      <c r="V150" s="23"/>
      <c r="W150" s="23">
        <f>SUM(S149:W149)/5</f>
        <v>171569.76</v>
      </c>
      <c r="X150" s="23"/>
      <c r="Y150" s="23"/>
      <c r="Z150" s="23"/>
      <c r="AA150" s="23"/>
      <c r="AB150" s="23">
        <f>SUM(S149:AB149)/10</f>
        <v>308966.58071040001</v>
      </c>
      <c r="AC150" s="5"/>
      <c r="AD150" s="163"/>
      <c r="AE150" s="163"/>
      <c r="AF150" s="20" t="s">
        <v>59</v>
      </c>
      <c r="AG150" s="23"/>
      <c r="AH150" s="23"/>
      <c r="AI150" s="23"/>
      <c r="AJ150" s="23"/>
      <c r="AK150" s="23">
        <f>SUM(AG149:AK149)/5</f>
        <v>171569.76</v>
      </c>
      <c r="AL150" s="23"/>
      <c r="AM150" s="23"/>
      <c r="AN150" s="23"/>
      <c r="AO150" s="23"/>
      <c r="AP150" s="23">
        <f>SUM(AG149:AP149)/10</f>
        <v>308966.58071040001</v>
      </c>
      <c r="AQ150" s="5"/>
      <c r="AR150" s="163"/>
      <c r="AS150" s="163"/>
      <c r="AT150" s="20" t="s">
        <v>59</v>
      </c>
      <c r="AU150" s="23"/>
      <c r="AV150" s="23"/>
      <c r="AW150" s="23"/>
      <c r="AX150" s="23"/>
      <c r="AY150" s="23">
        <f>SUM(AU149:AY149)/5</f>
        <v>171569.76</v>
      </c>
      <c r="AZ150" s="23"/>
      <c r="BA150" s="23"/>
      <c r="BB150" s="23"/>
      <c r="BC150" s="23"/>
      <c r="BD150" s="23">
        <f>SUM(AU149:BD149)/10</f>
        <v>308966.58071040001</v>
      </c>
      <c r="BE150" s="5"/>
      <c r="BF150" s="163"/>
      <c r="BG150" s="163"/>
      <c r="BH150" s="20" t="s">
        <v>59</v>
      </c>
      <c r="BI150" s="23"/>
      <c r="BJ150" s="23"/>
      <c r="BK150" s="23"/>
      <c r="BL150" s="23"/>
      <c r="BM150" s="23">
        <f>SUM(BI149:BM149)/5</f>
        <v>171569.76</v>
      </c>
      <c r="BN150" s="23"/>
      <c r="BO150" s="23"/>
      <c r="BP150" s="23"/>
      <c r="BQ150" s="23"/>
      <c r="BR150" s="23">
        <f>SUM(BI149:BR149)/10</f>
        <v>308966.58071040001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425">E141*E$16</f>
        <v>112799.99999999999</v>
      </c>
      <c r="F151" s="22">
        <f t="shared" si="425"/>
        <v>249420.00000000006</v>
      </c>
      <c r="G151" s="22">
        <f t="shared" si="425"/>
        <v>414875.99999999994</v>
      </c>
      <c r="H151" s="22">
        <f t="shared" si="425"/>
        <v>615237.6</v>
      </c>
      <c r="I151" s="22">
        <f t="shared" si="425"/>
        <v>857848.8</v>
      </c>
      <c r="J151" s="22">
        <f t="shared" si="425"/>
        <v>1151594.9760000003</v>
      </c>
      <c r="K151" s="22">
        <f t="shared" si="425"/>
        <v>1507225.6704000002</v>
      </c>
      <c r="L151" s="22">
        <f t="shared" si="425"/>
        <v>1937744.8435200003</v>
      </c>
      <c r="M151" s="22">
        <f t="shared" si="425"/>
        <v>2458882.6590719996</v>
      </c>
      <c r="N151" s="22">
        <f t="shared" si="425"/>
        <v>3089665.8071040004</v>
      </c>
      <c r="P151" s="163"/>
      <c r="Q151" s="163"/>
      <c r="R151" s="20" t="s">
        <v>58</v>
      </c>
      <c r="S151" s="22">
        <f t="shared" ref="S151:AB151" si="426">S141*S$16</f>
        <v>112799.99999999999</v>
      </c>
      <c r="T151" s="22">
        <f t="shared" si="426"/>
        <v>249420.00000000006</v>
      </c>
      <c r="U151" s="22">
        <f t="shared" si="426"/>
        <v>414875.99999999994</v>
      </c>
      <c r="V151" s="22">
        <f t="shared" si="426"/>
        <v>615237.6</v>
      </c>
      <c r="W151" s="22">
        <f t="shared" si="426"/>
        <v>857848.8</v>
      </c>
      <c r="X151" s="22">
        <f t="shared" si="426"/>
        <v>1151594.9760000003</v>
      </c>
      <c r="Y151" s="22">
        <f t="shared" si="426"/>
        <v>1507225.6704000002</v>
      </c>
      <c r="Z151" s="22">
        <f t="shared" si="426"/>
        <v>1937744.8435200003</v>
      </c>
      <c r="AA151" s="22">
        <f t="shared" si="426"/>
        <v>2458882.6590719996</v>
      </c>
      <c r="AB151" s="22">
        <f t="shared" si="426"/>
        <v>3089665.8071040004</v>
      </c>
      <c r="AC151" s="5"/>
      <c r="AD151" s="163"/>
      <c r="AE151" s="163"/>
      <c r="AF151" s="20" t="s">
        <v>58</v>
      </c>
      <c r="AG151" s="22">
        <f t="shared" ref="AG151:AP151" si="427">AG141*AG$16</f>
        <v>112799.99999999999</v>
      </c>
      <c r="AH151" s="22">
        <f t="shared" si="427"/>
        <v>249420.00000000006</v>
      </c>
      <c r="AI151" s="22">
        <f t="shared" si="427"/>
        <v>414875.99999999994</v>
      </c>
      <c r="AJ151" s="22">
        <f t="shared" si="427"/>
        <v>615237.6</v>
      </c>
      <c r="AK151" s="22">
        <f t="shared" si="427"/>
        <v>857848.8</v>
      </c>
      <c r="AL151" s="22">
        <f t="shared" si="427"/>
        <v>1151594.9760000003</v>
      </c>
      <c r="AM151" s="22">
        <f t="shared" si="427"/>
        <v>1507225.6704000002</v>
      </c>
      <c r="AN151" s="22">
        <f t="shared" si="427"/>
        <v>1937744.8435200003</v>
      </c>
      <c r="AO151" s="22">
        <f t="shared" si="427"/>
        <v>2458882.6590719996</v>
      </c>
      <c r="AP151" s="22">
        <f t="shared" si="427"/>
        <v>3089665.8071040004</v>
      </c>
      <c r="AQ151" s="5"/>
      <c r="AR151" s="163"/>
      <c r="AS151" s="163"/>
      <c r="AT151" s="20" t="s">
        <v>58</v>
      </c>
      <c r="AU151" s="22">
        <f t="shared" ref="AU151:BD151" si="428">AU141*AU$16</f>
        <v>112799.99999999999</v>
      </c>
      <c r="AV151" s="22">
        <f t="shared" si="428"/>
        <v>249420.00000000006</v>
      </c>
      <c r="AW151" s="22">
        <f t="shared" si="428"/>
        <v>414875.99999999994</v>
      </c>
      <c r="AX151" s="22">
        <f t="shared" si="428"/>
        <v>615237.6</v>
      </c>
      <c r="AY151" s="22">
        <f t="shared" si="428"/>
        <v>857848.8</v>
      </c>
      <c r="AZ151" s="22">
        <f t="shared" si="428"/>
        <v>1151594.9760000003</v>
      </c>
      <c r="BA151" s="22">
        <f t="shared" si="428"/>
        <v>1507225.6704000002</v>
      </c>
      <c r="BB151" s="22">
        <f t="shared" si="428"/>
        <v>1937744.8435200003</v>
      </c>
      <c r="BC151" s="22">
        <f t="shared" si="428"/>
        <v>2458882.6590719996</v>
      </c>
      <c r="BD151" s="22">
        <f t="shared" si="428"/>
        <v>3089665.8071040004</v>
      </c>
      <c r="BE151" s="5"/>
      <c r="BF151" s="163"/>
      <c r="BG151" s="163"/>
      <c r="BH151" s="20" t="s">
        <v>58</v>
      </c>
      <c r="BI151" s="22">
        <f t="shared" ref="BI151:BR151" si="429">BI141*BI$16</f>
        <v>112799.99999999999</v>
      </c>
      <c r="BJ151" s="22">
        <f t="shared" si="429"/>
        <v>249420.00000000006</v>
      </c>
      <c r="BK151" s="22">
        <f t="shared" si="429"/>
        <v>414875.99999999994</v>
      </c>
      <c r="BL151" s="22">
        <f t="shared" si="429"/>
        <v>615237.6</v>
      </c>
      <c r="BM151" s="22">
        <f t="shared" si="429"/>
        <v>857848.8</v>
      </c>
      <c r="BN151" s="22">
        <f t="shared" si="429"/>
        <v>1151594.9760000003</v>
      </c>
      <c r="BO151" s="22">
        <f t="shared" si="429"/>
        <v>1507225.6704000002</v>
      </c>
      <c r="BP151" s="22">
        <f t="shared" si="429"/>
        <v>1937744.8435200003</v>
      </c>
      <c r="BQ151" s="22">
        <f t="shared" si="429"/>
        <v>2458882.6590719996</v>
      </c>
      <c r="BR151" s="22">
        <f t="shared" si="429"/>
        <v>3089665.8071040004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388.8888888888888</v>
      </c>
      <c r="F155" s="28">
        <f t="shared" ref="F155:N155" si="430">F$99/10*$C155/(2+$E$12)</f>
        <v>324.07407407407413</v>
      </c>
      <c r="G155" s="28">
        <f t="shared" si="430"/>
        <v>270.06172839506161</v>
      </c>
      <c r="H155" s="28">
        <f t="shared" si="430"/>
        <v>225.0514403292182</v>
      </c>
      <c r="I155" s="28">
        <f t="shared" si="430"/>
        <v>187.54286694101503</v>
      </c>
      <c r="J155" s="28">
        <f t="shared" si="430"/>
        <v>156.28572245084607</v>
      </c>
      <c r="K155" s="28">
        <f t="shared" si="430"/>
        <v>130.23810204237151</v>
      </c>
      <c r="L155" s="28">
        <f t="shared" si="430"/>
        <v>108.53175170197626</v>
      </c>
      <c r="M155" s="28">
        <f t="shared" si="430"/>
        <v>90.443126418313412</v>
      </c>
      <c r="N155" s="28">
        <f t="shared" si="430"/>
        <v>75.369272015261444</v>
      </c>
      <c r="P155" s="164" t="s">
        <v>16</v>
      </c>
      <c r="Q155" s="166">
        <v>20000</v>
      </c>
      <c r="R155" s="58" t="s">
        <v>19</v>
      </c>
      <c r="S155" s="28">
        <f>S$99/10*$C155/(2+$E$12)</f>
        <v>388.8888888888888</v>
      </c>
      <c r="T155" s="28">
        <f t="shared" ref="T155:AB155" si="431">T$99/10*$C155/(2+$E$12)</f>
        <v>324.07407407407413</v>
      </c>
      <c r="U155" s="28">
        <f t="shared" si="431"/>
        <v>270.06172839506161</v>
      </c>
      <c r="V155" s="28">
        <f t="shared" si="431"/>
        <v>225.0514403292182</v>
      </c>
      <c r="W155" s="28">
        <f t="shared" si="431"/>
        <v>187.54286694101503</v>
      </c>
      <c r="X155" s="28">
        <f t="shared" si="431"/>
        <v>156.28572245084607</v>
      </c>
      <c r="Y155" s="28">
        <f t="shared" si="431"/>
        <v>130.23810204237151</v>
      </c>
      <c r="Z155" s="28">
        <f t="shared" si="431"/>
        <v>108.53175170197626</v>
      </c>
      <c r="AA155" s="28">
        <f t="shared" si="431"/>
        <v>90.443126418313412</v>
      </c>
      <c r="AB155" s="28">
        <f t="shared" si="431"/>
        <v>75.369272015261444</v>
      </c>
      <c r="AD155" s="164" t="s">
        <v>16</v>
      </c>
      <c r="AE155" s="166">
        <v>20000</v>
      </c>
      <c r="AF155" s="58" t="s">
        <v>19</v>
      </c>
      <c r="AG155" s="28">
        <f>AG$99/10*$C155/(2+$E$12)</f>
        <v>388.8888888888888</v>
      </c>
      <c r="AH155" s="28">
        <f t="shared" ref="AH155:AP155" si="432">AH$99/10*$C155/(2+$E$12)</f>
        <v>324.07407407407413</v>
      </c>
      <c r="AI155" s="28">
        <f t="shared" si="432"/>
        <v>270.06172839506161</v>
      </c>
      <c r="AJ155" s="28">
        <f t="shared" si="432"/>
        <v>225.0514403292182</v>
      </c>
      <c r="AK155" s="28">
        <f t="shared" si="432"/>
        <v>187.54286694101503</v>
      </c>
      <c r="AL155" s="28">
        <f t="shared" si="432"/>
        <v>156.28572245084607</v>
      </c>
      <c r="AM155" s="28">
        <f t="shared" si="432"/>
        <v>130.23810204237151</v>
      </c>
      <c r="AN155" s="28">
        <f t="shared" si="432"/>
        <v>108.53175170197626</v>
      </c>
      <c r="AO155" s="28">
        <f t="shared" si="432"/>
        <v>90.443126418313412</v>
      </c>
      <c r="AP155" s="28">
        <f t="shared" si="432"/>
        <v>75.369272015261444</v>
      </c>
      <c r="AR155" s="164" t="s">
        <v>16</v>
      </c>
      <c r="AS155" s="166">
        <v>20000</v>
      </c>
      <c r="AT155" s="58" t="s">
        <v>19</v>
      </c>
      <c r="AU155" s="28">
        <f>AU$99/10*$C155/(2+$E$12)</f>
        <v>388.8888888888888</v>
      </c>
      <c r="AV155" s="28">
        <f t="shared" ref="AV155:BD155" si="433">AV$99/10*$C155/(2+$E$12)</f>
        <v>324.07407407407413</v>
      </c>
      <c r="AW155" s="28">
        <f t="shared" si="433"/>
        <v>270.06172839506161</v>
      </c>
      <c r="AX155" s="28">
        <f t="shared" si="433"/>
        <v>225.0514403292182</v>
      </c>
      <c r="AY155" s="28">
        <f t="shared" si="433"/>
        <v>187.54286694101503</v>
      </c>
      <c r="AZ155" s="28">
        <f t="shared" si="433"/>
        <v>156.28572245084607</v>
      </c>
      <c r="BA155" s="28">
        <f t="shared" si="433"/>
        <v>130.23810204237151</v>
      </c>
      <c r="BB155" s="28">
        <f t="shared" si="433"/>
        <v>108.53175170197626</v>
      </c>
      <c r="BC155" s="28">
        <f t="shared" si="433"/>
        <v>90.443126418313412</v>
      </c>
      <c r="BD155" s="28">
        <f t="shared" si="433"/>
        <v>75.369272015261444</v>
      </c>
      <c r="BF155" s="164" t="s">
        <v>16</v>
      </c>
      <c r="BG155" s="166">
        <v>20000</v>
      </c>
      <c r="BH155" s="58" t="s">
        <v>19</v>
      </c>
      <c r="BI155" s="28">
        <f>BI$99/10*$C155/(2+$E$12)</f>
        <v>388.8888888888888</v>
      </c>
      <c r="BJ155" s="28">
        <f t="shared" ref="BJ155:BR155" si="434">BJ$99/10*$C155/(2+$E$12)</f>
        <v>324.07407407407413</v>
      </c>
      <c r="BK155" s="28">
        <f t="shared" si="434"/>
        <v>270.06172839506161</v>
      </c>
      <c r="BL155" s="28">
        <f t="shared" si="434"/>
        <v>225.0514403292182</v>
      </c>
      <c r="BM155" s="28">
        <f t="shared" si="434"/>
        <v>187.54286694101503</v>
      </c>
      <c r="BN155" s="28">
        <f t="shared" si="434"/>
        <v>156.28572245084607</v>
      </c>
      <c r="BO155" s="28">
        <f t="shared" si="434"/>
        <v>130.23810204237151</v>
      </c>
      <c r="BP155" s="28">
        <f t="shared" si="434"/>
        <v>108.53175170197626</v>
      </c>
      <c r="BQ155" s="28">
        <f t="shared" si="434"/>
        <v>90.443126418313412</v>
      </c>
      <c r="BR155" s="28">
        <f t="shared" si="434"/>
        <v>75.369272015261444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279.12379972565157</v>
      </c>
      <c r="J156" s="28"/>
      <c r="K156" s="28"/>
      <c r="L156" s="28"/>
      <c r="M156" s="28"/>
      <c r="N156" s="28">
        <f>SUM(E155:N155)/10</f>
        <v>195.64869732570264</v>
      </c>
      <c r="P156" s="163"/>
      <c r="Q156" s="162"/>
      <c r="R156" s="20" t="s">
        <v>22</v>
      </c>
      <c r="S156" s="28"/>
      <c r="T156" s="28"/>
      <c r="U156" s="28"/>
      <c r="V156" s="28"/>
      <c r="W156" s="28">
        <f>SUM(S155:W155)/5</f>
        <v>279.12379972565157</v>
      </c>
      <c r="X156" s="28"/>
      <c r="Y156" s="28"/>
      <c r="Z156" s="28"/>
      <c r="AA156" s="28"/>
      <c r="AB156" s="28">
        <f>SUM(S155:AB155)/10</f>
        <v>195.64869732570264</v>
      </c>
      <c r="AD156" s="163"/>
      <c r="AE156" s="162"/>
      <c r="AF156" s="20" t="s">
        <v>22</v>
      </c>
      <c r="AG156" s="28"/>
      <c r="AH156" s="28"/>
      <c r="AI156" s="28"/>
      <c r="AJ156" s="28"/>
      <c r="AK156" s="28">
        <f>SUM(AG155:AK155)/5</f>
        <v>279.12379972565157</v>
      </c>
      <c r="AL156" s="28"/>
      <c r="AM156" s="28"/>
      <c r="AN156" s="28"/>
      <c r="AO156" s="28"/>
      <c r="AP156" s="28">
        <f>SUM(AG155:AP155)/10</f>
        <v>195.64869732570264</v>
      </c>
      <c r="AR156" s="163"/>
      <c r="AS156" s="162"/>
      <c r="AT156" s="20" t="s">
        <v>22</v>
      </c>
      <c r="AU156" s="28"/>
      <c r="AV156" s="28"/>
      <c r="AW156" s="28"/>
      <c r="AX156" s="28"/>
      <c r="AY156" s="28">
        <f>SUM(AU155:AY155)/5</f>
        <v>279.12379972565157</v>
      </c>
      <c r="AZ156" s="28"/>
      <c r="BA156" s="28"/>
      <c r="BB156" s="28"/>
      <c r="BC156" s="28"/>
      <c r="BD156" s="28">
        <f>SUM(AU155:BD155)/10</f>
        <v>195.64869732570264</v>
      </c>
      <c r="BF156" s="163"/>
      <c r="BG156" s="162"/>
      <c r="BH156" s="20" t="s">
        <v>22</v>
      </c>
      <c r="BI156" s="28"/>
      <c r="BJ156" s="28"/>
      <c r="BK156" s="28"/>
      <c r="BL156" s="28"/>
      <c r="BM156" s="28">
        <f>SUM(BI155:BM155)/5</f>
        <v>279.12379972565157</v>
      </c>
      <c r="BN156" s="28"/>
      <c r="BO156" s="28"/>
      <c r="BP156" s="28"/>
      <c r="BQ156" s="28"/>
      <c r="BR156" s="28">
        <f>SUM(BI155:BR155)/10</f>
        <v>195.64869732570264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388.8888888888888</v>
      </c>
      <c r="F157" s="28">
        <f t="shared" ref="F157:N157" si="435">F$100/10*$C155/(2+$E$12)</f>
        <v>712.96296296296305</v>
      </c>
      <c r="G157" s="28">
        <f t="shared" si="435"/>
        <v>983.02469135802471</v>
      </c>
      <c r="H157" s="28">
        <f t="shared" si="435"/>
        <v>1208.0761316872427</v>
      </c>
      <c r="I157" s="28">
        <f t="shared" si="435"/>
        <v>1395.6189986282579</v>
      </c>
      <c r="J157" s="28">
        <f t="shared" si="435"/>
        <v>1551.9047210791041</v>
      </c>
      <c r="K157" s="28">
        <f t="shared" si="435"/>
        <v>1682.1428231214754</v>
      </c>
      <c r="L157" s="28">
        <f t="shared" si="435"/>
        <v>1790.6745748234516</v>
      </c>
      <c r="M157" s="28">
        <f t="shared" si="435"/>
        <v>1881.1177012417652</v>
      </c>
      <c r="N157" s="28">
        <f t="shared" si="435"/>
        <v>1956.4869732570269</v>
      </c>
      <c r="P157" s="163"/>
      <c r="Q157" s="162"/>
      <c r="R157" s="20" t="s">
        <v>52</v>
      </c>
      <c r="S157" s="28">
        <f>S$100/10*$C155/(2+$E$12)</f>
        <v>388.8888888888888</v>
      </c>
      <c r="T157" s="28">
        <f t="shared" ref="T157:AB157" si="436">T$100/10*$C155/(2+$E$12)</f>
        <v>712.96296296296305</v>
      </c>
      <c r="U157" s="28">
        <f t="shared" si="436"/>
        <v>983.02469135802471</v>
      </c>
      <c r="V157" s="28">
        <f t="shared" si="436"/>
        <v>1208.0761316872427</v>
      </c>
      <c r="W157" s="28">
        <f t="shared" si="436"/>
        <v>1395.6189986282579</v>
      </c>
      <c r="X157" s="28">
        <f t="shared" si="436"/>
        <v>1551.9047210791041</v>
      </c>
      <c r="Y157" s="28">
        <f t="shared" si="436"/>
        <v>1682.1428231214754</v>
      </c>
      <c r="Z157" s="28">
        <f t="shared" si="436"/>
        <v>1790.6745748234516</v>
      </c>
      <c r="AA157" s="28">
        <f t="shared" si="436"/>
        <v>1881.1177012417652</v>
      </c>
      <c r="AB157" s="28">
        <f t="shared" si="436"/>
        <v>1956.4869732570269</v>
      </c>
      <c r="AD157" s="163"/>
      <c r="AE157" s="162"/>
      <c r="AF157" s="20" t="s">
        <v>52</v>
      </c>
      <c r="AG157" s="28">
        <f>AG$100/10*$C155/(2+$E$12)</f>
        <v>388.8888888888888</v>
      </c>
      <c r="AH157" s="28">
        <f t="shared" ref="AH157:AP157" si="437">AH$100/10*$C155/(2+$E$12)</f>
        <v>712.96296296296305</v>
      </c>
      <c r="AI157" s="28">
        <f t="shared" si="437"/>
        <v>983.02469135802471</v>
      </c>
      <c r="AJ157" s="28">
        <f t="shared" si="437"/>
        <v>1208.0761316872427</v>
      </c>
      <c r="AK157" s="28">
        <f t="shared" si="437"/>
        <v>1395.6189986282579</v>
      </c>
      <c r="AL157" s="28">
        <f t="shared" si="437"/>
        <v>1551.9047210791041</v>
      </c>
      <c r="AM157" s="28">
        <f t="shared" si="437"/>
        <v>1682.1428231214754</v>
      </c>
      <c r="AN157" s="28">
        <f t="shared" si="437"/>
        <v>1790.6745748234516</v>
      </c>
      <c r="AO157" s="28">
        <f t="shared" si="437"/>
        <v>1881.1177012417652</v>
      </c>
      <c r="AP157" s="28">
        <f t="shared" si="437"/>
        <v>1956.4869732570269</v>
      </c>
      <c r="AR157" s="163"/>
      <c r="AS157" s="162"/>
      <c r="AT157" s="20" t="s">
        <v>52</v>
      </c>
      <c r="AU157" s="28">
        <f>AU$100/10*$C155/(2+$E$12)</f>
        <v>388.8888888888888</v>
      </c>
      <c r="AV157" s="28">
        <f t="shared" ref="AV157:BD157" si="438">AV$100/10*$C155/(2+$E$12)</f>
        <v>712.96296296296305</v>
      </c>
      <c r="AW157" s="28">
        <f t="shared" si="438"/>
        <v>983.02469135802471</v>
      </c>
      <c r="AX157" s="28">
        <f t="shared" si="438"/>
        <v>1208.0761316872427</v>
      </c>
      <c r="AY157" s="28">
        <f t="shared" si="438"/>
        <v>1395.6189986282579</v>
      </c>
      <c r="AZ157" s="28">
        <f t="shared" si="438"/>
        <v>1551.9047210791041</v>
      </c>
      <c r="BA157" s="28">
        <f t="shared" si="438"/>
        <v>1682.1428231214754</v>
      </c>
      <c r="BB157" s="28">
        <f t="shared" si="438"/>
        <v>1790.6745748234516</v>
      </c>
      <c r="BC157" s="28">
        <f t="shared" si="438"/>
        <v>1881.1177012417652</v>
      </c>
      <c r="BD157" s="28">
        <f t="shared" si="438"/>
        <v>1956.4869732570269</v>
      </c>
      <c r="BF157" s="163"/>
      <c r="BG157" s="162"/>
      <c r="BH157" s="20" t="s">
        <v>52</v>
      </c>
      <c r="BI157" s="28">
        <f>BI$100/10*$C155/(2+$E$12)</f>
        <v>388.8888888888888</v>
      </c>
      <c r="BJ157" s="28">
        <f t="shared" ref="BJ157:BR157" si="439">BJ$100/10*$C155/(2+$E$12)</f>
        <v>712.96296296296305</v>
      </c>
      <c r="BK157" s="28">
        <f t="shared" si="439"/>
        <v>983.02469135802471</v>
      </c>
      <c r="BL157" s="28">
        <f t="shared" si="439"/>
        <v>1208.0761316872427</v>
      </c>
      <c r="BM157" s="28">
        <f t="shared" si="439"/>
        <v>1395.6189986282579</v>
      </c>
      <c r="BN157" s="28">
        <f t="shared" si="439"/>
        <v>1551.9047210791041</v>
      </c>
      <c r="BO157" s="28">
        <f t="shared" si="439"/>
        <v>1682.1428231214754</v>
      </c>
      <c r="BP157" s="28">
        <f t="shared" si="439"/>
        <v>1790.6745748234516</v>
      </c>
      <c r="BQ157" s="28">
        <f t="shared" si="439"/>
        <v>1881.1177012417652</v>
      </c>
      <c r="BR157" s="28">
        <f t="shared" si="439"/>
        <v>1956.4869732570269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7777.7777777777765</v>
      </c>
      <c r="F158" s="28">
        <f t="shared" ref="F158:N158" si="440">F$99/10*$C158/(2+$E$12)</f>
        <v>6481.4814814814836</v>
      </c>
      <c r="G158" s="28">
        <f t="shared" si="440"/>
        <v>5401.2345679012324</v>
      </c>
      <c r="H158" s="28">
        <f t="shared" si="440"/>
        <v>4501.0288065843633</v>
      </c>
      <c r="I158" s="28">
        <f t="shared" si="440"/>
        <v>3750.8573388203013</v>
      </c>
      <c r="J158" s="28">
        <f t="shared" si="440"/>
        <v>3125.7144490169212</v>
      </c>
      <c r="K158" s="28">
        <f t="shared" si="440"/>
        <v>2604.7620408474304</v>
      </c>
      <c r="L158" s="28">
        <f t="shared" si="440"/>
        <v>2170.6350340395252</v>
      </c>
      <c r="M158" s="28">
        <f t="shared" si="440"/>
        <v>1808.8625283662684</v>
      </c>
      <c r="N158" s="28">
        <f t="shared" si="440"/>
        <v>1507.3854403052292</v>
      </c>
      <c r="P158" s="163"/>
      <c r="Q158" s="162">
        <v>400000</v>
      </c>
      <c r="R158" s="58" t="s">
        <v>19</v>
      </c>
      <c r="S158" s="28">
        <f>S$99/10*$C158/(2+$E$12)</f>
        <v>7777.7777777777765</v>
      </c>
      <c r="T158" s="28">
        <f t="shared" ref="T158:AB158" si="441">T$99/10*$C158/(2+$E$12)</f>
        <v>6481.4814814814836</v>
      </c>
      <c r="U158" s="28">
        <f t="shared" si="441"/>
        <v>5401.2345679012324</v>
      </c>
      <c r="V158" s="28">
        <f t="shared" si="441"/>
        <v>4501.0288065843633</v>
      </c>
      <c r="W158" s="28">
        <f t="shared" si="441"/>
        <v>3750.8573388203013</v>
      </c>
      <c r="X158" s="28">
        <f t="shared" si="441"/>
        <v>3125.7144490169212</v>
      </c>
      <c r="Y158" s="28">
        <f t="shared" si="441"/>
        <v>2604.7620408474304</v>
      </c>
      <c r="Z158" s="28">
        <f t="shared" si="441"/>
        <v>2170.6350340395252</v>
      </c>
      <c r="AA158" s="28">
        <f t="shared" si="441"/>
        <v>1808.8625283662684</v>
      </c>
      <c r="AB158" s="28">
        <f t="shared" si="441"/>
        <v>1507.3854403052292</v>
      </c>
      <c r="AD158" s="163"/>
      <c r="AE158" s="162">
        <v>400000</v>
      </c>
      <c r="AF158" s="58" t="s">
        <v>19</v>
      </c>
      <c r="AG158" s="28">
        <f>AG$99/10*$C158/(2+$E$12)</f>
        <v>7777.7777777777765</v>
      </c>
      <c r="AH158" s="28">
        <f t="shared" ref="AH158:AP158" si="442">AH$99/10*$C158/(2+$E$12)</f>
        <v>6481.4814814814836</v>
      </c>
      <c r="AI158" s="28">
        <f t="shared" si="442"/>
        <v>5401.2345679012324</v>
      </c>
      <c r="AJ158" s="28">
        <f t="shared" si="442"/>
        <v>4501.0288065843633</v>
      </c>
      <c r="AK158" s="28">
        <f t="shared" si="442"/>
        <v>3750.8573388203013</v>
      </c>
      <c r="AL158" s="28">
        <f t="shared" si="442"/>
        <v>3125.7144490169212</v>
      </c>
      <c r="AM158" s="28">
        <f t="shared" si="442"/>
        <v>2604.7620408474304</v>
      </c>
      <c r="AN158" s="28">
        <f t="shared" si="442"/>
        <v>2170.6350340395252</v>
      </c>
      <c r="AO158" s="28">
        <f t="shared" si="442"/>
        <v>1808.8625283662684</v>
      </c>
      <c r="AP158" s="28">
        <f t="shared" si="442"/>
        <v>1507.3854403052292</v>
      </c>
      <c r="AR158" s="163"/>
      <c r="AS158" s="162">
        <v>400000</v>
      </c>
      <c r="AT158" s="58" t="s">
        <v>19</v>
      </c>
      <c r="AU158" s="28">
        <f>AU$99/10*$C158/(2+$E$12)</f>
        <v>7777.7777777777765</v>
      </c>
      <c r="AV158" s="28">
        <f t="shared" ref="AV158:BD158" si="443">AV$99/10*$C158/(2+$E$12)</f>
        <v>6481.4814814814836</v>
      </c>
      <c r="AW158" s="28">
        <f t="shared" si="443"/>
        <v>5401.2345679012324</v>
      </c>
      <c r="AX158" s="28">
        <f t="shared" si="443"/>
        <v>4501.0288065843633</v>
      </c>
      <c r="AY158" s="28">
        <f t="shared" si="443"/>
        <v>3750.8573388203013</v>
      </c>
      <c r="AZ158" s="28">
        <f t="shared" si="443"/>
        <v>3125.7144490169212</v>
      </c>
      <c r="BA158" s="28">
        <f t="shared" si="443"/>
        <v>2604.7620408474304</v>
      </c>
      <c r="BB158" s="28">
        <f t="shared" si="443"/>
        <v>2170.6350340395252</v>
      </c>
      <c r="BC158" s="28">
        <f t="shared" si="443"/>
        <v>1808.8625283662684</v>
      </c>
      <c r="BD158" s="28">
        <f t="shared" si="443"/>
        <v>1507.3854403052292</v>
      </c>
      <c r="BF158" s="163"/>
      <c r="BG158" s="162">
        <v>400000</v>
      </c>
      <c r="BH158" s="58" t="s">
        <v>19</v>
      </c>
      <c r="BI158" s="28">
        <f>BI$99/10*$C158/(2+$E$12)</f>
        <v>7777.7777777777765</v>
      </c>
      <c r="BJ158" s="28">
        <f t="shared" ref="BJ158:BR158" si="444">BJ$99/10*$C158/(2+$E$12)</f>
        <v>6481.4814814814836</v>
      </c>
      <c r="BK158" s="28">
        <f t="shared" si="444"/>
        <v>5401.2345679012324</v>
      </c>
      <c r="BL158" s="28">
        <f t="shared" si="444"/>
        <v>4501.0288065843633</v>
      </c>
      <c r="BM158" s="28">
        <f t="shared" si="444"/>
        <v>3750.8573388203013</v>
      </c>
      <c r="BN158" s="28">
        <f t="shared" si="444"/>
        <v>3125.7144490169212</v>
      </c>
      <c r="BO158" s="28">
        <f t="shared" si="444"/>
        <v>2604.7620408474304</v>
      </c>
      <c r="BP158" s="28">
        <f t="shared" si="444"/>
        <v>2170.6350340395252</v>
      </c>
      <c r="BQ158" s="28">
        <f t="shared" si="444"/>
        <v>1808.8625283662684</v>
      </c>
      <c r="BR158" s="28">
        <f t="shared" si="444"/>
        <v>1507.3854403052292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5582.4759945130309</v>
      </c>
      <c r="J159" s="28"/>
      <c r="K159" s="28"/>
      <c r="L159" s="28"/>
      <c r="M159" s="28"/>
      <c r="N159" s="28">
        <f>SUM(E158:N158)/10</f>
        <v>3912.9739465140533</v>
      </c>
      <c r="P159" s="163"/>
      <c r="Q159" s="162"/>
      <c r="R159" s="20" t="s">
        <v>22</v>
      </c>
      <c r="S159" s="28"/>
      <c r="T159" s="28"/>
      <c r="U159" s="28"/>
      <c r="V159" s="28"/>
      <c r="W159" s="28">
        <f>SUM(S158:W158)/5</f>
        <v>5582.4759945130309</v>
      </c>
      <c r="X159" s="28"/>
      <c r="Y159" s="28"/>
      <c r="Z159" s="28"/>
      <c r="AA159" s="28"/>
      <c r="AB159" s="28">
        <f>SUM(S158:AB158)/10</f>
        <v>3912.9739465140533</v>
      </c>
      <c r="AD159" s="163"/>
      <c r="AE159" s="162"/>
      <c r="AF159" s="20" t="s">
        <v>22</v>
      </c>
      <c r="AG159" s="28"/>
      <c r="AH159" s="28"/>
      <c r="AI159" s="28"/>
      <c r="AJ159" s="28"/>
      <c r="AK159" s="28">
        <f>SUM(AG158:AK158)/5</f>
        <v>5582.4759945130309</v>
      </c>
      <c r="AL159" s="28"/>
      <c r="AM159" s="28"/>
      <c r="AN159" s="28"/>
      <c r="AO159" s="28"/>
      <c r="AP159" s="28">
        <f>SUM(AG158:AP158)/10</f>
        <v>3912.9739465140533</v>
      </c>
      <c r="AR159" s="163"/>
      <c r="AS159" s="162"/>
      <c r="AT159" s="20" t="s">
        <v>22</v>
      </c>
      <c r="AU159" s="28"/>
      <c r="AV159" s="28"/>
      <c r="AW159" s="28"/>
      <c r="AX159" s="28"/>
      <c r="AY159" s="28">
        <f>SUM(AU158:AY158)/5</f>
        <v>5582.4759945130309</v>
      </c>
      <c r="AZ159" s="28"/>
      <c r="BA159" s="28"/>
      <c r="BB159" s="28"/>
      <c r="BC159" s="28"/>
      <c r="BD159" s="28">
        <f>SUM(AU158:BD158)/10</f>
        <v>3912.9739465140533</v>
      </c>
      <c r="BF159" s="163"/>
      <c r="BG159" s="162"/>
      <c r="BH159" s="20" t="s">
        <v>22</v>
      </c>
      <c r="BI159" s="28"/>
      <c r="BJ159" s="28"/>
      <c r="BK159" s="28"/>
      <c r="BL159" s="28"/>
      <c r="BM159" s="28">
        <f>SUM(BI158:BM158)/5</f>
        <v>5582.4759945130309</v>
      </c>
      <c r="BN159" s="28"/>
      <c r="BO159" s="28"/>
      <c r="BP159" s="28"/>
      <c r="BQ159" s="28"/>
      <c r="BR159" s="28">
        <f>SUM(BI158:BR158)/10</f>
        <v>3912.9739465140533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7777.7777777777765</v>
      </c>
      <c r="F160" s="28">
        <f t="shared" ref="F160:N160" si="445">F$100/10*$C158/(2+$E$12)</f>
        <v>14259.259259259261</v>
      </c>
      <c r="G160" s="28">
        <f t="shared" si="445"/>
        <v>19660.493827160491</v>
      </c>
      <c r="H160" s="28">
        <f t="shared" si="445"/>
        <v>24161.522633744855</v>
      </c>
      <c r="I160" s="28">
        <f t="shared" si="445"/>
        <v>27912.379972565162</v>
      </c>
      <c r="J160" s="28">
        <f t="shared" si="445"/>
        <v>31038.094421582082</v>
      </c>
      <c r="K160" s="28">
        <f t="shared" si="445"/>
        <v>33642.85646242951</v>
      </c>
      <c r="L160" s="28">
        <f t="shared" si="445"/>
        <v>35813.491496469032</v>
      </c>
      <c r="M160" s="28">
        <f t="shared" si="445"/>
        <v>37622.354024835302</v>
      </c>
      <c r="N160" s="28">
        <f t="shared" si="445"/>
        <v>39129.739465140534</v>
      </c>
      <c r="P160" s="163"/>
      <c r="Q160" s="162"/>
      <c r="R160" s="20" t="s">
        <v>52</v>
      </c>
      <c r="S160" s="28">
        <f>S$100/10*$C158/(2+$E$12)</f>
        <v>7777.7777777777765</v>
      </c>
      <c r="T160" s="28">
        <f t="shared" ref="T160:AB160" si="446">T$100/10*$C158/(2+$E$12)</f>
        <v>14259.259259259261</v>
      </c>
      <c r="U160" s="28">
        <f t="shared" si="446"/>
        <v>19660.493827160491</v>
      </c>
      <c r="V160" s="28">
        <f t="shared" si="446"/>
        <v>24161.522633744855</v>
      </c>
      <c r="W160" s="28">
        <f t="shared" si="446"/>
        <v>27912.379972565162</v>
      </c>
      <c r="X160" s="28">
        <f t="shared" si="446"/>
        <v>31038.094421582082</v>
      </c>
      <c r="Y160" s="28">
        <f t="shared" si="446"/>
        <v>33642.85646242951</v>
      </c>
      <c r="Z160" s="28">
        <f t="shared" si="446"/>
        <v>35813.491496469032</v>
      </c>
      <c r="AA160" s="28">
        <f t="shared" si="446"/>
        <v>37622.354024835302</v>
      </c>
      <c r="AB160" s="28">
        <f t="shared" si="446"/>
        <v>39129.739465140534</v>
      </c>
      <c r="AD160" s="163"/>
      <c r="AE160" s="162"/>
      <c r="AF160" s="20" t="s">
        <v>52</v>
      </c>
      <c r="AG160" s="28">
        <f>AG$100/10*$C158/(2+$E$12)</f>
        <v>7777.7777777777765</v>
      </c>
      <c r="AH160" s="28">
        <f t="shared" ref="AH160:AP160" si="447">AH$100/10*$C158/(2+$E$12)</f>
        <v>14259.259259259261</v>
      </c>
      <c r="AI160" s="28">
        <f t="shared" si="447"/>
        <v>19660.493827160491</v>
      </c>
      <c r="AJ160" s="28">
        <f t="shared" si="447"/>
        <v>24161.522633744855</v>
      </c>
      <c r="AK160" s="28">
        <f t="shared" si="447"/>
        <v>27912.379972565162</v>
      </c>
      <c r="AL160" s="28">
        <f t="shared" si="447"/>
        <v>31038.094421582082</v>
      </c>
      <c r="AM160" s="28">
        <f t="shared" si="447"/>
        <v>33642.85646242951</v>
      </c>
      <c r="AN160" s="28">
        <f t="shared" si="447"/>
        <v>35813.491496469032</v>
      </c>
      <c r="AO160" s="28">
        <f t="shared" si="447"/>
        <v>37622.354024835302</v>
      </c>
      <c r="AP160" s="28">
        <f t="shared" si="447"/>
        <v>39129.739465140534</v>
      </c>
      <c r="AR160" s="163"/>
      <c r="AS160" s="162"/>
      <c r="AT160" s="20" t="s">
        <v>52</v>
      </c>
      <c r="AU160" s="28">
        <f>AU$100/10*$C158/(2+$E$12)</f>
        <v>7777.7777777777765</v>
      </c>
      <c r="AV160" s="28">
        <f t="shared" ref="AV160:BD160" si="448">AV$100/10*$C158/(2+$E$12)</f>
        <v>14259.259259259261</v>
      </c>
      <c r="AW160" s="28">
        <f t="shared" si="448"/>
        <v>19660.493827160491</v>
      </c>
      <c r="AX160" s="28">
        <f t="shared" si="448"/>
        <v>24161.522633744855</v>
      </c>
      <c r="AY160" s="28">
        <f t="shared" si="448"/>
        <v>27912.379972565162</v>
      </c>
      <c r="AZ160" s="28">
        <f t="shared" si="448"/>
        <v>31038.094421582082</v>
      </c>
      <c r="BA160" s="28">
        <f t="shared" si="448"/>
        <v>33642.85646242951</v>
      </c>
      <c r="BB160" s="28">
        <f t="shared" si="448"/>
        <v>35813.491496469032</v>
      </c>
      <c r="BC160" s="28">
        <f t="shared" si="448"/>
        <v>37622.354024835302</v>
      </c>
      <c r="BD160" s="28">
        <f t="shared" si="448"/>
        <v>39129.739465140534</v>
      </c>
      <c r="BF160" s="163"/>
      <c r="BG160" s="162"/>
      <c r="BH160" s="20" t="s">
        <v>52</v>
      </c>
      <c r="BI160" s="28">
        <f>BI$100/10*$C158/(2+$E$12)</f>
        <v>7777.7777777777765</v>
      </c>
      <c r="BJ160" s="28">
        <f t="shared" ref="BJ160:BR160" si="449">BJ$100/10*$C158/(2+$E$12)</f>
        <v>14259.259259259261</v>
      </c>
      <c r="BK160" s="28">
        <f t="shared" si="449"/>
        <v>19660.493827160491</v>
      </c>
      <c r="BL160" s="28">
        <f t="shared" si="449"/>
        <v>24161.522633744855</v>
      </c>
      <c r="BM160" s="28">
        <f t="shared" si="449"/>
        <v>27912.379972565162</v>
      </c>
      <c r="BN160" s="28">
        <f t="shared" si="449"/>
        <v>31038.094421582082</v>
      </c>
      <c r="BO160" s="28">
        <f t="shared" si="449"/>
        <v>33642.85646242951</v>
      </c>
      <c r="BP160" s="28">
        <f t="shared" si="449"/>
        <v>35813.491496469032</v>
      </c>
      <c r="BQ160" s="28">
        <f t="shared" si="449"/>
        <v>37622.354024835302</v>
      </c>
      <c r="BR160" s="28">
        <f t="shared" si="449"/>
        <v>39129.739465140534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19444.444444444442</v>
      </c>
      <c r="F161" s="30">
        <f t="shared" ref="F161:N161" si="450">F$99/10*$C$161/(2+$E$12)</f>
        <v>16203.703703703708</v>
      </c>
      <c r="G161" s="30">
        <f t="shared" si="450"/>
        <v>13503.086419753081</v>
      </c>
      <c r="H161" s="30">
        <f t="shared" si="450"/>
        <v>11252.572016460908</v>
      </c>
      <c r="I161" s="30">
        <f t="shared" si="450"/>
        <v>9377.1433470507527</v>
      </c>
      <c r="J161" s="30">
        <f t="shared" si="450"/>
        <v>7814.2861225423048</v>
      </c>
      <c r="K161" s="30">
        <f t="shared" si="450"/>
        <v>6511.905102118576</v>
      </c>
      <c r="L161" s="30">
        <f t="shared" si="450"/>
        <v>5426.5875850988132</v>
      </c>
      <c r="M161" s="30">
        <f t="shared" si="450"/>
        <v>4522.1563209156702</v>
      </c>
      <c r="N161" s="30">
        <f t="shared" si="450"/>
        <v>3768.463600763072</v>
      </c>
      <c r="P161" s="165"/>
      <c r="Q161" s="161">
        <v>1000000</v>
      </c>
      <c r="R161" s="16" t="s">
        <v>19</v>
      </c>
      <c r="S161" s="30">
        <f>S$99/10*$C$161/(2+$E$12)</f>
        <v>19444.444444444442</v>
      </c>
      <c r="T161" s="30">
        <f t="shared" ref="T161:AB161" si="451">T$99/10*$C$161/(2+$E$12)</f>
        <v>16203.703703703708</v>
      </c>
      <c r="U161" s="30">
        <f t="shared" si="451"/>
        <v>13503.086419753081</v>
      </c>
      <c r="V161" s="30">
        <f t="shared" si="451"/>
        <v>11252.572016460908</v>
      </c>
      <c r="W161" s="30">
        <f t="shared" si="451"/>
        <v>9377.1433470507527</v>
      </c>
      <c r="X161" s="30">
        <f t="shared" si="451"/>
        <v>7814.2861225423048</v>
      </c>
      <c r="Y161" s="30">
        <f t="shared" si="451"/>
        <v>6511.905102118576</v>
      </c>
      <c r="Z161" s="30">
        <f t="shared" si="451"/>
        <v>5426.5875850988132</v>
      </c>
      <c r="AA161" s="30">
        <f t="shared" si="451"/>
        <v>4522.1563209156702</v>
      </c>
      <c r="AB161" s="30">
        <f t="shared" si="451"/>
        <v>3768.463600763072</v>
      </c>
      <c r="AD161" s="165"/>
      <c r="AE161" s="161">
        <v>1000000</v>
      </c>
      <c r="AF161" s="16" t="s">
        <v>19</v>
      </c>
      <c r="AG161" s="30">
        <f>AG$99/10*$C$161/(2+$E$12)</f>
        <v>19444.444444444442</v>
      </c>
      <c r="AH161" s="30">
        <f t="shared" ref="AH161:AP161" si="452">AH$99/10*$C$161/(2+$E$12)</f>
        <v>16203.703703703708</v>
      </c>
      <c r="AI161" s="30">
        <f t="shared" si="452"/>
        <v>13503.086419753081</v>
      </c>
      <c r="AJ161" s="30">
        <f t="shared" si="452"/>
        <v>11252.572016460908</v>
      </c>
      <c r="AK161" s="30">
        <f t="shared" si="452"/>
        <v>9377.1433470507527</v>
      </c>
      <c r="AL161" s="30">
        <f t="shared" si="452"/>
        <v>7814.2861225423048</v>
      </c>
      <c r="AM161" s="30">
        <f t="shared" si="452"/>
        <v>6511.905102118576</v>
      </c>
      <c r="AN161" s="30">
        <f t="shared" si="452"/>
        <v>5426.5875850988132</v>
      </c>
      <c r="AO161" s="30">
        <f t="shared" si="452"/>
        <v>4522.1563209156702</v>
      </c>
      <c r="AP161" s="30">
        <f t="shared" si="452"/>
        <v>3768.463600763072</v>
      </c>
      <c r="AR161" s="165"/>
      <c r="AS161" s="161">
        <v>1000000</v>
      </c>
      <c r="AT161" s="16" t="s">
        <v>19</v>
      </c>
      <c r="AU161" s="30">
        <f>AU$99/10*$C$161/(2+$E$12)</f>
        <v>19444.444444444442</v>
      </c>
      <c r="AV161" s="30">
        <f t="shared" ref="AV161:BD161" si="453">AV$99/10*$C$161/(2+$E$12)</f>
        <v>16203.703703703708</v>
      </c>
      <c r="AW161" s="30">
        <f t="shared" si="453"/>
        <v>13503.086419753081</v>
      </c>
      <c r="AX161" s="30">
        <f t="shared" si="453"/>
        <v>11252.572016460908</v>
      </c>
      <c r="AY161" s="30">
        <f t="shared" si="453"/>
        <v>9377.1433470507527</v>
      </c>
      <c r="AZ161" s="30">
        <f t="shared" si="453"/>
        <v>7814.2861225423048</v>
      </c>
      <c r="BA161" s="30">
        <f t="shared" si="453"/>
        <v>6511.905102118576</v>
      </c>
      <c r="BB161" s="30">
        <f t="shared" si="453"/>
        <v>5426.5875850988132</v>
      </c>
      <c r="BC161" s="30">
        <f t="shared" si="453"/>
        <v>4522.1563209156702</v>
      </c>
      <c r="BD161" s="30">
        <f t="shared" si="453"/>
        <v>3768.463600763072</v>
      </c>
      <c r="BF161" s="165"/>
      <c r="BG161" s="161">
        <v>1000000</v>
      </c>
      <c r="BH161" s="16" t="s">
        <v>19</v>
      </c>
      <c r="BI161" s="30">
        <f>BI$99/10*$C$161/(2+$E$12)</f>
        <v>19444.444444444442</v>
      </c>
      <c r="BJ161" s="30">
        <f t="shared" ref="BJ161:BR161" si="454">BJ$99/10*$C$161/(2+$E$12)</f>
        <v>16203.703703703708</v>
      </c>
      <c r="BK161" s="30">
        <f t="shared" si="454"/>
        <v>13503.086419753081</v>
      </c>
      <c r="BL161" s="30">
        <f t="shared" si="454"/>
        <v>11252.572016460908</v>
      </c>
      <c r="BM161" s="30">
        <f t="shared" si="454"/>
        <v>9377.1433470507527</v>
      </c>
      <c r="BN161" s="30">
        <f t="shared" si="454"/>
        <v>7814.2861225423048</v>
      </c>
      <c r="BO161" s="30">
        <f t="shared" si="454"/>
        <v>6511.905102118576</v>
      </c>
      <c r="BP161" s="30">
        <f t="shared" si="454"/>
        <v>5426.5875850988132</v>
      </c>
      <c r="BQ161" s="30">
        <f t="shared" si="454"/>
        <v>4522.1563209156702</v>
      </c>
      <c r="BR161" s="30">
        <f t="shared" si="454"/>
        <v>3768.463600763072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13956.189986282578</v>
      </c>
      <c r="J162" s="30"/>
      <c r="K162" s="30"/>
      <c r="L162" s="30"/>
      <c r="M162" s="30"/>
      <c r="N162" s="30">
        <f>SUM(E161:N161)/10</f>
        <v>9782.4348662851335</v>
      </c>
      <c r="P162" s="165"/>
      <c r="Q162" s="161"/>
      <c r="R162" s="16" t="s">
        <v>22</v>
      </c>
      <c r="S162" s="30"/>
      <c r="T162" s="30"/>
      <c r="U162" s="30"/>
      <c r="V162" s="30"/>
      <c r="W162" s="30">
        <f>SUM(S161:W161)/5</f>
        <v>13956.189986282578</v>
      </c>
      <c r="X162" s="30"/>
      <c r="Y162" s="30"/>
      <c r="Z162" s="30"/>
      <c r="AA162" s="30"/>
      <c r="AB162" s="30">
        <f>SUM(S161:AB161)/10</f>
        <v>9782.4348662851335</v>
      </c>
      <c r="AD162" s="165"/>
      <c r="AE162" s="161"/>
      <c r="AF162" s="16" t="s">
        <v>22</v>
      </c>
      <c r="AG162" s="30"/>
      <c r="AH162" s="30"/>
      <c r="AI162" s="30"/>
      <c r="AJ162" s="30"/>
      <c r="AK162" s="30">
        <f>SUM(AG161:AK161)/5</f>
        <v>13956.189986282578</v>
      </c>
      <c r="AL162" s="30"/>
      <c r="AM162" s="30"/>
      <c r="AN162" s="30"/>
      <c r="AO162" s="30"/>
      <c r="AP162" s="30">
        <f>SUM(AG161:AP161)/10</f>
        <v>9782.4348662851335</v>
      </c>
      <c r="AR162" s="165"/>
      <c r="AS162" s="161"/>
      <c r="AT162" s="16" t="s">
        <v>22</v>
      </c>
      <c r="AU162" s="30"/>
      <c r="AV162" s="30"/>
      <c r="AW162" s="30"/>
      <c r="AX162" s="30"/>
      <c r="AY162" s="30">
        <f>SUM(AU161:AY161)/5</f>
        <v>13956.189986282578</v>
      </c>
      <c r="AZ162" s="30"/>
      <c r="BA162" s="30"/>
      <c r="BB162" s="30"/>
      <c r="BC162" s="30"/>
      <c r="BD162" s="30">
        <f>SUM(AU161:BD161)/10</f>
        <v>9782.4348662851335</v>
      </c>
      <c r="BF162" s="165"/>
      <c r="BG162" s="161"/>
      <c r="BH162" s="16" t="s">
        <v>22</v>
      </c>
      <c r="BI162" s="30"/>
      <c r="BJ162" s="30"/>
      <c r="BK162" s="30"/>
      <c r="BL162" s="30"/>
      <c r="BM162" s="30">
        <f>SUM(BI161:BM161)/5</f>
        <v>13956.189986282578</v>
      </c>
      <c r="BN162" s="30"/>
      <c r="BO162" s="30"/>
      <c r="BP162" s="30"/>
      <c r="BQ162" s="30"/>
      <c r="BR162" s="30">
        <f>SUM(BI161:BR161)/10</f>
        <v>9782.4348662851335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19444.444444444442</v>
      </c>
      <c r="F163" s="30">
        <f t="shared" ref="F163:N163" si="455">F$100/10*$C161/(2+$E$12)</f>
        <v>35648.148148148153</v>
      </c>
      <c r="G163" s="30">
        <f t="shared" si="455"/>
        <v>49151.234567901229</v>
      </c>
      <c r="H163" s="30">
        <f t="shared" si="455"/>
        <v>60403.806584362137</v>
      </c>
      <c r="I163" s="30">
        <f t="shared" si="455"/>
        <v>69780.949931412906</v>
      </c>
      <c r="J163" s="30">
        <f t="shared" si="455"/>
        <v>77595.236053955203</v>
      </c>
      <c r="K163" s="30">
        <f t="shared" si="455"/>
        <v>84107.141156073776</v>
      </c>
      <c r="L163" s="30">
        <f t="shared" si="455"/>
        <v>89533.72874117257</v>
      </c>
      <c r="M163" s="30">
        <f t="shared" si="455"/>
        <v>94055.885062088244</v>
      </c>
      <c r="N163" s="30">
        <f t="shared" si="455"/>
        <v>97824.348662851335</v>
      </c>
      <c r="P163" s="165"/>
      <c r="Q163" s="161"/>
      <c r="R163" s="16" t="s">
        <v>52</v>
      </c>
      <c r="S163" s="30">
        <f>S$100/10*$C161/(2+$E$12)</f>
        <v>19444.444444444442</v>
      </c>
      <c r="T163" s="30">
        <f t="shared" ref="T163:AB163" si="456">T$100/10*$C161/(2+$E$12)</f>
        <v>35648.148148148153</v>
      </c>
      <c r="U163" s="30">
        <f t="shared" si="456"/>
        <v>49151.234567901229</v>
      </c>
      <c r="V163" s="30">
        <f t="shared" si="456"/>
        <v>60403.806584362137</v>
      </c>
      <c r="W163" s="30">
        <f t="shared" si="456"/>
        <v>69780.949931412906</v>
      </c>
      <c r="X163" s="30">
        <f t="shared" si="456"/>
        <v>77595.236053955203</v>
      </c>
      <c r="Y163" s="30">
        <f t="shared" si="456"/>
        <v>84107.141156073776</v>
      </c>
      <c r="Z163" s="30">
        <f t="shared" si="456"/>
        <v>89533.72874117257</v>
      </c>
      <c r="AA163" s="30">
        <f t="shared" si="456"/>
        <v>94055.885062088244</v>
      </c>
      <c r="AB163" s="30">
        <f t="shared" si="456"/>
        <v>97824.348662851335</v>
      </c>
      <c r="AD163" s="165"/>
      <c r="AE163" s="161"/>
      <c r="AF163" s="16" t="s">
        <v>52</v>
      </c>
      <c r="AG163" s="30">
        <f>AG$100/10*$C161/(2+$E$12)</f>
        <v>19444.444444444442</v>
      </c>
      <c r="AH163" s="30">
        <f t="shared" ref="AH163:AP163" si="457">AH$100/10*$C161/(2+$E$12)</f>
        <v>35648.148148148153</v>
      </c>
      <c r="AI163" s="30">
        <f t="shared" si="457"/>
        <v>49151.234567901229</v>
      </c>
      <c r="AJ163" s="30">
        <f t="shared" si="457"/>
        <v>60403.806584362137</v>
      </c>
      <c r="AK163" s="30">
        <f t="shared" si="457"/>
        <v>69780.949931412906</v>
      </c>
      <c r="AL163" s="30">
        <f t="shared" si="457"/>
        <v>77595.236053955203</v>
      </c>
      <c r="AM163" s="30">
        <f t="shared" si="457"/>
        <v>84107.141156073776</v>
      </c>
      <c r="AN163" s="30">
        <f t="shared" si="457"/>
        <v>89533.72874117257</v>
      </c>
      <c r="AO163" s="30">
        <f t="shared" si="457"/>
        <v>94055.885062088244</v>
      </c>
      <c r="AP163" s="30">
        <f t="shared" si="457"/>
        <v>97824.348662851335</v>
      </c>
      <c r="AR163" s="165"/>
      <c r="AS163" s="161"/>
      <c r="AT163" s="16" t="s">
        <v>52</v>
      </c>
      <c r="AU163" s="30">
        <f>AU$100/10*$C161/(2+$E$12)</f>
        <v>19444.444444444442</v>
      </c>
      <c r="AV163" s="30">
        <f t="shared" ref="AV163:BD163" si="458">AV$100/10*$C161/(2+$E$12)</f>
        <v>35648.148148148153</v>
      </c>
      <c r="AW163" s="30">
        <f t="shared" si="458"/>
        <v>49151.234567901229</v>
      </c>
      <c r="AX163" s="30">
        <f t="shared" si="458"/>
        <v>60403.806584362137</v>
      </c>
      <c r="AY163" s="30">
        <f t="shared" si="458"/>
        <v>69780.949931412906</v>
      </c>
      <c r="AZ163" s="30">
        <f t="shared" si="458"/>
        <v>77595.236053955203</v>
      </c>
      <c r="BA163" s="30">
        <f t="shared" si="458"/>
        <v>84107.141156073776</v>
      </c>
      <c r="BB163" s="30">
        <f t="shared" si="458"/>
        <v>89533.72874117257</v>
      </c>
      <c r="BC163" s="30">
        <f t="shared" si="458"/>
        <v>94055.885062088244</v>
      </c>
      <c r="BD163" s="30">
        <f t="shared" si="458"/>
        <v>97824.348662851335</v>
      </c>
      <c r="BF163" s="165"/>
      <c r="BG163" s="161"/>
      <c r="BH163" s="16" t="s">
        <v>52</v>
      </c>
      <c r="BI163" s="30">
        <f>BI$100/10*$C161/(2+$E$12)</f>
        <v>19444.444444444442</v>
      </c>
      <c r="BJ163" s="30">
        <f t="shared" ref="BJ163:BR163" si="459">BJ$100/10*$C161/(2+$E$12)</f>
        <v>35648.148148148153</v>
      </c>
      <c r="BK163" s="30">
        <f t="shared" si="459"/>
        <v>49151.234567901229</v>
      </c>
      <c r="BL163" s="30">
        <f t="shared" si="459"/>
        <v>60403.806584362137</v>
      </c>
      <c r="BM163" s="30">
        <f t="shared" si="459"/>
        <v>69780.949931412906</v>
      </c>
      <c r="BN163" s="30">
        <f t="shared" si="459"/>
        <v>77595.236053955203</v>
      </c>
      <c r="BO163" s="30">
        <f t="shared" si="459"/>
        <v>84107.141156073776</v>
      </c>
      <c r="BP163" s="30">
        <f t="shared" si="459"/>
        <v>89533.72874117257</v>
      </c>
      <c r="BQ163" s="30">
        <f t="shared" si="459"/>
        <v>94055.885062088244</v>
      </c>
      <c r="BR163" s="30">
        <f t="shared" si="459"/>
        <v>97824.348662851335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40833.333333333328</v>
      </c>
      <c r="F164" s="30">
        <f t="shared" ref="F164:N164" si="460">F$99/10*$C164/(2+$E$12)</f>
        <v>34027.777777777781</v>
      </c>
      <c r="G164" s="30">
        <f t="shared" si="460"/>
        <v>28356.481481481471</v>
      </c>
      <c r="H164" s="30">
        <f t="shared" si="460"/>
        <v>23630.401234567908</v>
      </c>
      <c r="I164" s="30">
        <f t="shared" si="460"/>
        <v>19692.001028806579</v>
      </c>
      <c r="J164" s="30">
        <f t="shared" si="460"/>
        <v>16410.00085733884</v>
      </c>
      <c r="K164" s="30">
        <f t="shared" si="460"/>
        <v>13675.00071444901</v>
      </c>
      <c r="L164" s="30">
        <f t="shared" si="460"/>
        <v>11395.833928707509</v>
      </c>
      <c r="M164" s="30">
        <f t="shared" si="460"/>
        <v>9496.5282739229078</v>
      </c>
      <c r="N164" s="30">
        <f t="shared" si="460"/>
        <v>7913.773561602452</v>
      </c>
      <c r="P164" s="165"/>
      <c r="Q164" s="161">
        <v>2100000</v>
      </c>
      <c r="R164" s="16" t="s">
        <v>19</v>
      </c>
      <c r="S164" s="30">
        <f>S$99/10*$C164/(2+$E$12)</f>
        <v>40833.333333333328</v>
      </c>
      <c r="T164" s="30">
        <f t="shared" ref="T164:AB164" si="461">T$99/10*$C164/(2+$E$12)</f>
        <v>34027.777777777781</v>
      </c>
      <c r="U164" s="30">
        <f t="shared" si="461"/>
        <v>28356.481481481471</v>
      </c>
      <c r="V164" s="30">
        <f t="shared" si="461"/>
        <v>23630.401234567908</v>
      </c>
      <c r="W164" s="30">
        <f t="shared" si="461"/>
        <v>19692.001028806579</v>
      </c>
      <c r="X164" s="30">
        <f t="shared" si="461"/>
        <v>16410.00085733884</v>
      </c>
      <c r="Y164" s="30">
        <f t="shared" si="461"/>
        <v>13675.00071444901</v>
      </c>
      <c r="Z164" s="30">
        <f t="shared" si="461"/>
        <v>11395.833928707509</v>
      </c>
      <c r="AA164" s="30">
        <f t="shared" si="461"/>
        <v>9496.5282739229078</v>
      </c>
      <c r="AB164" s="30">
        <f t="shared" si="461"/>
        <v>7913.773561602452</v>
      </c>
      <c r="AD164" s="165"/>
      <c r="AE164" s="161">
        <v>2100000</v>
      </c>
      <c r="AF164" s="16" t="s">
        <v>19</v>
      </c>
      <c r="AG164" s="30">
        <f>AG$99/10*$C164/(2+$E$12)</f>
        <v>40833.333333333328</v>
      </c>
      <c r="AH164" s="30">
        <f t="shared" ref="AH164:AP164" si="462">AH$99/10*$C164/(2+$E$12)</f>
        <v>34027.777777777781</v>
      </c>
      <c r="AI164" s="30">
        <f t="shared" si="462"/>
        <v>28356.481481481471</v>
      </c>
      <c r="AJ164" s="30">
        <f t="shared" si="462"/>
        <v>23630.401234567908</v>
      </c>
      <c r="AK164" s="30">
        <f t="shared" si="462"/>
        <v>19692.001028806579</v>
      </c>
      <c r="AL164" s="30">
        <f t="shared" si="462"/>
        <v>16410.00085733884</v>
      </c>
      <c r="AM164" s="30">
        <f t="shared" si="462"/>
        <v>13675.00071444901</v>
      </c>
      <c r="AN164" s="30">
        <f t="shared" si="462"/>
        <v>11395.833928707509</v>
      </c>
      <c r="AO164" s="30">
        <f t="shared" si="462"/>
        <v>9496.5282739229078</v>
      </c>
      <c r="AP164" s="30">
        <f t="shared" si="462"/>
        <v>7913.773561602452</v>
      </c>
      <c r="AR164" s="165"/>
      <c r="AS164" s="161">
        <v>2100000</v>
      </c>
      <c r="AT164" s="16" t="s">
        <v>19</v>
      </c>
      <c r="AU164" s="30">
        <f>AU$99/10*$C164/(2+$E$12)</f>
        <v>40833.333333333328</v>
      </c>
      <c r="AV164" s="30">
        <f t="shared" ref="AV164:BD164" si="463">AV$99/10*$C164/(2+$E$12)</f>
        <v>34027.777777777781</v>
      </c>
      <c r="AW164" s="30">
        <f t="shared" si="463"/>
        <v>28356.481481481471</v>
      </c>
      <c r="AX164" s="30">
        <f t="shared" si="463"/>
        <v>23630.401234567908</v>
      </c>
      <c r="AY164" s="30">
        <f t="shared" si="463"/>
        <v>19692.001028806579</v>
      </c>
      <c r="AZ164" s="30">
        <f t="shared" si="463"/>
        <v>16410.00085733884</v>
      </c>
      <c r="BA164" s="30">
        <f t="shared" si="463"/>
        <v>13675.00071444901</v>
      </c>
      <c r="BB164" s="30">
        <f t="shared" si="463"/>
        <v>11395.833928707509</v>
      </c>
      <c r="BC164" s="30">
        <f t="shared" si="463"/>
        <v>9496.5282739229078</v>
      </c>
      <c r="BD164" s="30">
        <f t="shared" si="463"/>
        <v>7913.773561602452</v>
      </c>
      <c r="BF164" s="165"/>
      <c r="BG164" s="161">
        <v>2100000</v>
      </c>
      <c r="BH164" s="16" t="s">
        <v>19</v>
      </c>
      <c r="BI164" s="30">
        <f>BI$99/10*$C164/(2+$E$12)</f>
        <v>40833.333333333328</v>
      </c>
      <c r="BJ164" s="30">
        <f t="shared" ref="BJ164:BR164" si="464">BJ$99/10*$C164/(2+$E$12)</f>
        <v>34027.777777777781</v>
      </c>
      <c r="BK164" s="30">
        <f t="shared" si="464"/>
        <v>28356.481481481471</v>
      </c>
      <c r="BL164" s="30">
        <f t="shared" si="464"/>
        <v>23630.401234567908</v>
      </c>
      <c r="BM164" s="30">
        <f t="shared" si="464"/>
        <v>19692.001028806579</v>
      </c>
      <c r="BN164" s="30">
        <f t="shared" si="464"/>
        <v>16410.00085733884</v>
      </c>
      <c r="BO164" s="30">
        <f t="shared" si="464"/>
        <v>13675.00071444901</v>
      </c>
      <c r="BP164" s="30">
        <f t="shared" si="464"/>
        <v>11395.833928707509</v>
      </c>
      <c r="BQ164" s="30">
        <f t="shared" si="464"/>
        <v>9496.5282739229078</v>
      </c>
      <c r="BR164" s="30">
        <f t="shared" si="464"/>
        <v>7913.773561602452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29307.99897119341</v>
      </c>
      <c r="J165" s="30"/>
      <c r="K165" s="30"/>
      <c r="L165" s="30"/>
      <c r="M165" s="30"/>
      <c r="N165" s="30">
        <f>SUM(E164:N164)/10</f>
        <v>20543.113219198778</v>
      </c>
      <c r="P165" s="165"/>
      <c r="Q165" s="161"/>
      <c r="R165" s="16" t="s">
        <v>22</v>
      </c>
      <c r="S165" s="30"/>
      <c r="T165" s="30"/>
      <c r="U165" s="30"/>
      <c r="V165" s="30"/>
      <c r="W165" s="30">
        <f>SUM(S164:W164)/5</f>
        <v>29307.99897119341</v>
      </c>
      <c r="X165" s="30"/>
      <c r="Y165" s="30"/>
      <c r="Z165" s="30"/>
      <c r="AA165" s="30"/>
      <c r="AB165" s="30">
        <f>SUM(S164:AB164)/10</f>
        <v>20543.113219198778</v>
      </c>
      <c r="AD165" s="165"/>
      <c r="AE165" s="161"/>
      <c r="AF165" s="16" t="s">
        <v>22</v>
      </c>
      <c r="AG165" s="30"/>
      <c r="AH165" s="30"/>
      <c r="AI165" s="30"/>
      <c r="AJ165" s="30"/>
      <c r="AK165" s="30">
        <f>SUM(AG164:AK164)/5</f>
        <v>29307.99897119341</v>
      </c>
      <c r="AL165" s="30"/>
      <c r="AM165" s="30"/>
      <c r="AN165" s="30"/>
      <c r="AO165" s="30"/>
      <c r="AP165" s="30">
        <f>SUM(AG164:AP164)/10</f>
        <v>20543.113219198778</v>
      </c>
      <c r="AR165" s="165"/>
      <c r="AS165" s="161"/>
      <c r="AT165" s="16" t="s">
        <v>22</v>
      </c>
      <c r="AU165" s="30"/>
      <c r="AV165" s="30"/>
      <c r="AW165" s="30"/>
      <c r="AX165" s="30"/>
      <c r="AY165" s="30">
        <f>SUM(AU164:AY164)/5</f>
        <v>29307.99897119341</v>
      </c>
      <c r="AZ165" s="30"/>
      <c r="BA165" s="30"/>
      <c r="BB165" s="30"/>
      <c r="BC165" s="30"/>
      <c r="BD165" s="30">
        <f>SUM(AU164:BD164)/10</f>
        <v>20543.113219198778</v>
      </c>
      <c r="BF165" s="165"/>
      <c r="BG165" s="161"/>
      <c r="BH165" s="16" t="s">
        <v>22</v>
      </c>
      <c r="BI165" s="30"/>
      <c r="BJ165" s="30"/>
      <c r="BK165" s="30"/>
      <c r="BL165" s="30"/>
      <c r="BM165" s="30">
        <f>SUM(BI164:BM164)/5</f>
        <v>29307.99897119341</v>
      </c>
      <c r="BN165" s="30"/>
      <c r="BO165" s="30"/>
      <c r="BP165" s="30"/>
      <c r="BQ165" s="30"/>
      <c r="BR165" s="30">
        <f>SUM(BI164:BR164)/10</f>
        <v>20543.113219198778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40833.333333333328</v>
      </c>
      <c r="F166" s="30">
        <f t="shared" ref="F166:N166" si="465">F$100/10*$C164/(2+$E$12)</f>
        <v>74861.111111111109</v>
      </c>
      <c r="G166" s="30">
        <f t="shared" si="465"/>
        <v>103217.59259259258</v>
      </c>
      <c r="H166" s="30">
        <f t="shared" si="465"/>
        <v>126847.99382716051</v>
      </c>
      <c r="I166" s="30">
        <f t="shared" si="465"/>
        <v>146539.99485596709</v>
      </c>
      <c r="J166" s="30">
        <f t="shared" si="465"/>
        <v>162949.99571330592</v>
      </c>
      <c r="K166" s="30">
        <f t="shared" si="465"/>
        <v>176624.99642775493</v>
      </c>
      <c r="L166" s="30">
        <f t="shared" si="465"/>
        <v>188020.83035646242</v>
      </c>
      <c r="M166" s="30">
        <f t="shared" si="465"/>
        <v>197517.35863038534</v>
      </c>
      <c r="N166" s="30">
        <f t="shared" si="465"/>
        <v>205431.13219198782</v>
      </c>
      <c r="P166" s="165"/>
      <c r="Q166" s="161"/>
      <c r="R166" s="16" t="s">
        <v>52</v>
      </c>
      <c r="S166" s="30">
        <f>S$100/10*$C164/(2+$E$12)</f>
        <v>40833.333333333328</v>
      </c>
      <c r="T166" s="30">
        <f t="shared" ref="T166:AB166" si="466">T$100/10*$C164/(2+$E$12)</f>
        <v>74861.111111111109</v>
      </c>
      <c r="U166" s="30">
        <f t="shared" si="466"/>
        <v>103217.59259259258</v>
      </c>
      <c r="V166" s="30">
        <f t="shared" si="466"/>
        <v>126847.99382716051</v>
      </c>
      <c r="W166" s="30">
        <f t="shared" si="466"/>
        <v>146539.99485596709</v>
      </c>
      <c r="X166" s="30">
        <f t="shared" si="466"/>
        <v>162949.99571330592</v>
      </c>
      <c r="Y166" s="30">
        <f t="shared" si="466"/>
        <v>176624.99642775493</v>
      </c>
      <c r="Z166" s="30">
        <f t="shared" si="466"/>
        <v>188020.83035646242</v>
      </c>
      <c r="AA166" s="30">
        <f t="shared" si="466"/>
        <v>197517.35863038534</v>
      </c>
      <c r="AB166" s="30">
        <f t="shared" si="466"/>
        <v>205431.13219198782</v>
      </c>
      <c r="AD166" s="165"/>
      <c r="AE166" s="161"/>
      <c r="AF166" s="16" t="s">
        <v>52</v>
      </c>
      <c r="AG166" s="30">
        <f>AG$100/10*$C164/(2+$E$12)</f>
        <v>40833.333333333328</v>
      </c>
      <c r="AH166" s="30">
        <f t="shared" ref="AH166:AP166" si="467">AH$100/10*$C164/(2+$E$12)</f>
        <v>74861.111111111109</v>
      </c>
      <c r="AI166" s="30">
        <f t="shared" si="467"/>
        <v>103217.59259259258</v>
      </c>
      <c r="AJ166" s="30">
        <f t="shared" si="467"/>
        <v>126847.99382716051</v>
      </c>
      <c r="AK166" s="30">
        <f t="shared" si="467"/>
        <v>146539.99485596709</v>
      </c>
      <c r="AL166" s="30">
        <f t="shared" si="467"/>
        <v>162949.99571330592</v>
      </c>
      <c r="AM166" s="30">
        <f t="shared" si="467"/>
        <v>176624.99642775493</v>
      </c>
      <c r="AN166" s="30">
        <f t="shared" si="467"/>
        <v>188020.83035646242</v>
      </c>
      <c r="AO166" s="30">
        <f t="shared" si="467"/>
        <v>197517.35863038534</v>
      </c>
      <c r="AP166" s="30">
        <f t="shared" si="467"/>
        <v>205431.13219198782</v>
      </c>
      <c r="AR166" s="165"/>
      <c r="AS166" s="161"/>
      <c r="AT166" s="16" t="s">
        <v>52</v>
      </c>
      <c r="AU166" s="30">
        <f>AU$100/10*$C164/(2+$E$12)</f>
        <v>40833.333333333328</v>
      </c>
      <c r="AV166" s="30">
        <f t="shared" ref="AV166:BD166" si="468">AV$100/10*$C164/(2+$E$12)</f>
        <v>74861.111111111109</v>
      </c>
      <c r="AW166" s="30">
        <f t="shared" si="468"/>
        <v>103217.59259259258</v>
      </c>
      <c r="AX166" s="30">
        <f t="shared" si="468"/>
        <v>126847.99382716051</v>
      </c>
      <c r="AY166" s="30">
        <f t="shared" si="468"/>
        <v>146539.99485596709</v>
      </c>
      <c r="AZ166" s="30">
        <f t="shared" si="468"/>
        <v>162949.99571330592</v>
      </c>
      <c r="BA166" s="30">
        <f t="shared" si="468"/>
        <v>176624.99642775493</v>
      </c>
      <c r="BB166" s="30">
        <f t="shared" si="468"/>
        <v>188020.83035646242</v>
      </c>
      <c r="BC166" s="30">
        <f t="shared" si="468"/>
        <v>197517.35863038534</v>
      </c>
      <c r="BD166" s="30">
        <f t="shared" si="468"/>
        <v>205431.13219198782</v>
      </c>
      <c r="BF166" s="165"/>
      <c r="BG166" s="161"/>
      <c r="BH166" s="16" t="s">
        <v>52</v>
      </c>
      <c r="BI166" s="30">
        <f>BI$100/10*$C164/(2+$E$12)</f>
        <v>40833.333333333328</v>
      </c>
      <c r="BJ166" s="30">
        <f t="shared" ref="BJ166:BR166" si="469">BJ$100/10*$C164/(2+$E$12)</f>
        <v>74861.111111111109</v>
      </c>
      <c r="BK166" s="30">
        <f t="shared" si="469"/>
        <v>103217.59259259258</v>
      </c>
      <c r="BL166" s="30">
        <f t="shared" si="469"/>
        <v>126847.99382716051</v>
      </c>
      <c r="BM166" s="30">
        <f t="shared" si="469"/>
        <v>146539.99485596709</v>
      </c>
      <c r="BN166" s="30">
        <f t="shared" si="469"/>
        <v>162949.99571330592</v>
      </c>
      <c r="BO166" s="30">
        <f t="shared" si="469"/>
        <v>176624.99642775493</v>
      </c>
      <c r="BP166" s="30">
        <f t="shared" si="469"/>
        <v>188020.83035646242</v>
      </c>
      <c r="BQ166" s="30">
        <f t="shared" si="469"/>
        <v>197517.35863038534</v>
      </c>
      <c r="BR166" s="30">
        <f t="shared" si="469"/>
        <v>205431.13219198782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28.888888888888889</v>
      </c>
      <c r="F167" s="28">
        <f t="shared" ref="F167:N167" si="470">F$112/10*$C167/(2+$E$12)</f>
        <v>27.962962962962969</v>
      </c>
      <c r="G167" s="28">
        <f t="shared" si="470"/>
        <v>27.191358024691358</v>
      </c>
      <c r="H167" s="28">
        <f t="shared" si="470"/>
        <v>26.548353909465021</v>
      </c>
      <c r="I167" s="28">
        <f t="shared" si="470"/>
        <v>26.012517146776407</v>
      </c>
      <c r="J167" s="28">
        <f t="shared" si="470"/>
        <v>25.565986511202556</v>
      </c>
      <c r="K167" s="28">
        <f t="shared" si="470"/>
        <v>25.193877648224358</v>
      </c>
      <c r="L167" s="28">
        <f t="shared" si="470"/>
        <v>24.883786929075853</v>
      </c>
      <c r="M167" s="28">
        <f t="shared" si="470"/>
        <v>24.625377996452098</v>
      </c>
      <c r="N167" s="28">
        <f t="shared" si="470"/>
        <v>24.410037219265639</v>
      </c>
      <c r="P167" s="163" t="s">
        <v>17</v>
      </c>
      <c r="Q167" s="162">
        <v>20000</v>
      </c>
      <c r="R167" s="58" t="s">
        <v>19</v>
      </c>
      <c r="S167" s="28">
        <f>S$112/10*$C167/(2+$E$12)</f>
        <v>28.888888888888889</v>
      </c>
      <c r="T167" s="28">
        <f t="shared" ref="T167:AB167" si="471">T$112/10*$C167/(2+$E$12)</f>
        <v>27.962962962962969</v>
      </c>
      <c r="U167" s="28">
        <f t="shared" si="471"/>
        <v>27.191358024691358</v>
      </c>
      <c r="V167" s="28">
        <f t="shared" si="471"/>
        <v>26.548353909465021</v>
      </c>
      <c r="W167" s="28">
        <f t="shared" si="471"/>
        <v>26.012517146776407</v>
      </c>
      <c r="X167" s="28">
        <f t="shared" si="471"/>
        <v>25.565986511202556</v>
      </c>
      <c r="Y167" s="28">
        <f t="shared" si="471"/>
        <v>25.193877648224358</v>
      </c>
      <c r="Z167" s="28">
        <f t="shared" si="471"/>
        <v>24.883786929075853</v>
      </c>
      <c r="AA167" s="28">
        <f t="shared" si="471"/>
        <v>24.625377996452098</v>
      </c>
      <c r="AB167" s="28">
        <f t="shared" si="471"/>
        <v>24.410037219265639</v>
      </c>
      <c r="AD167" s="163" t="s">
        <v>17</v>
      </c>
      <c r="AE167" s="162">
        <v>20000</v>
      </c>
      <c r="AF167" s="58" t="s">
        <v>19</v>
      </c>
      <c r="AG167" s="28">
        <f>AG$112/10*$C167/(2+$E$12)</f>
        <v>28.888888888888889</v>
      </c>
      <c r="AH167" s="28">
        <f t="shared" ref="AH167:AP167" si="472">AH$112/10*$C167/(2+$E$12)</f>
        <v>27.962962962962969</v>
      </c>
      <c r="AI167" s="28">
        <f t="shared" si="472"/>
        <v>27.191358024691358</v>
      </c>
      <c r="AJ167" s="28">
        <f t="shared" si="472"/>
        <v>26.548353909465021</v>
      </c>
      <c r="AK167" s="28">
        <f t="shared" si="472"/>
        <v>26.012517146776407</v>
      </c>
      <c r="AL167" s="28">
        <f t="shared" si="472"/>
        <v>25.565986511202556</v>
      </c>
      <c r="AM167" s="28">
        <f t="shared" si="472"/>
        <v>25.193877648224358</v>
      </c>
      <c r="AN167" s="28">
        <f t="shared" si="472"/>
        <v>24.883786929075853</v>
      </c>
      <c r="AO167" s="28">
        <f t="shared" si="472"/>
        <v>24.625377996452098</v>
      </c>
      <c r="AP167" s="28">
        <f t="shared" si="472"/>
        <v>24.410037219265639</v>
      </c>
      <c r="AR167" s="163" t="s">
        <v>17</v>
      </c>
      <c r="AS167" s="162">
        <v>20000</v>
      </c>
      <c r="AT167" s="58" t="s">
        <v>19</v>
      </c>
      <c r="AU167" s="28">
        <f>AU$112/10*$C167/(2+$E$12)</f>
        <v>28.888888888888889</v>
      </c>
      <c r="AV167" s="28">
        <f t="shared" ref="AV167:BD167" si="473">AV$112/10*$C167/(2+$E$12)</f>
        <v>27.962962962962969</v>
      </c>
      <c r="AW167" s="28">
        <f t="shared" si="473"/>
        <v>27.191358024691358</v>
      </c>
      <c r="AX167" s="28">
        <f t="shared" si="473"/>
        <v>26.548353909465021</v>
      </c>
      <c r="AY167" s="28">
        <f t="shared" si="473"/>
        <v>26.012517146776407</v>
      </c>
      <c r="AZ167" s="28">
        <f t="shared" si="473"/>
        <v>25.565986511202556</v>
      </c>
      <c r="BA167" s="28">
        <f t="shared" si="473"/>
        <v>25.193877648224358</v>
      </c>
      <c r="BB167" s="28">
        <f t="shared" si="473"/>
        <v>24.883786929075853</v>
      </c>
      <c r="BC167" s="28">
        <f t="shared" si="473"/>
        <v>24.625377996452098</v>
      </c>
      <c r="BD167" s="28">
        <f t="shared" si="473"/>
        <v>24.410037219265639</v>
      </c>
      <c r="BF167" s="163" t="s">
        <v>17</v>
      </c>
      <c r="BG167" s="162">
        <v>20000</v>
      </c>
      <c r="BH167" s="58" t="s">
        <v>19</v>
      </c>
      <c r="BI167" s="28">
        <f>BI$112/10*$C167/(2+$E$12)</f>
        <v>28.888888888888889</v>
      </c>
      <c r="BJ167" s="28">
        <f t="shared" ref="BJ167:BR167" si="474">BJ$112/10*$C167/(2+$E$12)</f>
        <v>27.962962962962969</v>
      </c>
      <c r="BK167" s="28">
        <f t="shared" si="474"/>
        <v>27.191358024691358</v>
      </c>
      <c r="BL167" s="28">
        <f t="shared" si="474"/>
        <v>26.548353909465021</v>
      </c>
      <c r="BM167" s="28">
        <f t="shared" si="474"/>
        <v>26.012517146776407</v>
      </c>
      <c r="BN167" s="28">
        <f t="shared" si="474"/>
        <v>25.565986511202556</v>
      </c>
      <c r="BO167" s="28">
        <f t="shared" si="474"/>
        <v>25.193877648224358</v>
      </c>
      <c r="BP167" s="28">
        <f t="shared" si="474"/>
        <v>24.883786929075853</v>
      </c>
      <c r="BQ167" s="28">
        <f t="shared" si="474"/>
        <v>24.625377996452098</v>
      </c>
      <c r="BR167" s="28">
        <f t="shared" si="474"/>
        <v>24.410037219265639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27.320816186556932</v>
      </c>
      <c r="J168" s="28"/>
      <c r="K168" s="28"/>
      <c r="L168" s="28"/>
      <c r="M168" s="28"/>
      <c r="N168" s="28">
        <f>SUM(E167:N167)/10</f>
        <v>26.128314723700516</v>
      </c>
      <c r="P168" s="163"/>
      <c r="Q168" s="162"/>
      <c r="R168" s="20" t="s">
        <v>22</v>
      </c>
      <c r="S168" s="28"/>
      <c r="T168" s="28"/>
      <c r="U168" s="28"/>
      <c r="V168" s="28"/>
      <c r="W168" s="28">
        <f>SUM(S167:W167)/5</f>
        <v>27.320816186556932</v>
      </c>
      <c r="X168" s="28"/>
      <c r="Y168" s="28"/>
      <c r="Z168" s="28"/>
      <c r="AA168" s="28"/>
      <c r="AB168" s="28">
        <f>SUM(S167:AB167)/10</f>
        <v>26.128314723700516</v>
      </c>
      <c r="AD168" s="163"/>
      <c r="AE168" s="162"/>
      <c r="AF168" s="20" t="s">
        <v>22</v>
      </c>
      <c r="AG168" s="28"/>
      <c r="AH168" s="28"/>
      <c r="AI168" s="28"/>
      <c r="AJ168" s="28"/>
      <c r="AK168" s="28">
        <f>SUM(AG167:AK167)/5</f>
        <v>27.320816186556932</v>
      </c>
      <c r="AL168" s="28"/>
      <c r="AM168" s="28"/>
      <c r="AN168" s="28"/>
      <c r="AO168" s="28"/>
      <c r="AP168" s="28">
        <f>SUM(AG167:AP167)/10</f>
        <v>26.128314723700516</v>
      </c>
      <c r="AR168" s="163"/>
      <c r="AS168" s="162"/>
      <c r="AT168" s="20" t="s">
        <v>22</v>
      </c>
      <c r="AU168" s="28"/>
      <c r="AV168" s="28"/>
      <c r="AW168" s="28"/>
      <c r="AX168" s="28"/>
      <c r="AY168" s="28">
        <f>SUM(AU167:AY167)/5</f>
        <v>27.320816186556932</v>
      </c>
      <c r="AZ168" s="28"/>
      <c r="BA168" s="28"/>
      <c r="BB168" s="28"/>
      <c r="BC168" s="28"/>
      <c r="BD168" s="28">
        <f>SUM(AU167:BD167)/10</f>
        <v>26.128314723700516</v>
      </c>
      <c r="BF168" s="163"/>
      <c r="BG168" s="162"/>
      <c r="BH168" s="20" t="s">
        <v>22</v>
      </c>
      <c r="BI168" s="28"/>
      <c r="BJ168" s="28"/>
      <c r="BK168" s="28"/>
      <c r="BL168" s="28"/>
      <c r="BM168" s="28">
        <f>SUM(BI167:BM167)/5</f>
        <v>27.320816186556932</v>
      </c>
      <c r="BN168" s="28"/>
      <c r="BO168" s="28"/>
      <c r="BP168" s="28"/>
      <c r="BQ168" s="28"/>
      <c r="BR168" s="28">
        <f>SUM(BI167:BR167)/10</f>
        <v>26.128314723700516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28.888888888888889</v>
      </c>
      <c r="F169" s="28">
        <f t="shared" ref="F169:N169" si="475">F$113/10*$C167/(2+$E$12)</f>
        <v>56.851851851851862</v>
      </c>
      <c r="G169" s="28">
        <f t="shared" si="475"/>
        <v>84.043209876543216</v>
      </c>
      <c r="H169" s="28">
        <f t="shared" si="475"/>
        <v>110.59156378600824</v>
      </c>
      <c r="I169" s="28">
        <f t="shared" si="475"/>
        <v>136.60408093278463</v>
      </c>
      <c r="J169" s="28">
        <f t="shared" si="475"/>
        <v>162.17006744398722</v>
      </c>
      <c r="K169" s="28">
        <f t="shared" si="475"/>
        <v>187.36394509221157</v>
      </c>
      <c r="L169" s="28">
        <f t="shared" si="475"/>
        <v>212.24773202128739</v>
      </c>
      <c r="M169" s="28">
        <f t="shared" si="475"/>
        <v>236.87311001773944</v>
      </c>
      <c r="N169" s="28">
        <f t="shared" si="475"/>
        <v>261.28314723700515</v>
      </c>
      <c r="P169" s="163"/>
      <c r="Q169" s="162"/>
      <c r="R169" s="20" t="s">
        <v>52</v>
      </c>
      <c r="S169" s="28">
        <f>S$113/10*$C167/(2+$E$12)</f>
        <v>28.888888888888889</v>
      </c>
      <c r="T169" s="28">
        <f t="shared" ref="T169:AB169" si="476">T$113/10*$C167/(2+$E$12)</f>
        <v>56.851851851851862</v>
      </c>
      <c r="U169" s="28">
        <f t="shared" si="476"/>
        <v>84.043209876543216</v>
      </c>
      <c r="V169" s="28">
        <f t="shared" si="476"/>
        <v>110.59156378600824</v>
      </c>
      <c r="W169" s="28">
        <f t="shared" si="476"/>
        <v>136.60408093278463</v>
      </c>
      <c r="X169" s="28">
        <f t="shared" si="476"/>
        <v>162.17006744398722</v>
      </c>
      <c r="Y169" s="28">
        <f t="shared" si="476"/>
        <v>187.36394509221157</v>
      </c>
      <c r="Z169" s="28">
        <f t="shared" si="476"/>
        <v>212.24773202128739</v>
      </c>
      <c r="AA169" s="28">
        <f t="shared" si="476"/>
        <v>236.87311001773944</v>
      </c>
      <c r="AB169" s="28">
        <f t="shared" si="476"/>
        <v>261.28314723700515</v>
      </c>
      <c r="AD169" s="163"/>
      <c r="AE169" s="162"/>
      <c r="AF169" s="20" t="s">
        <v>52</v>
      </c>
      <c r="AG169" s="28">
        <f>AG$113/10*$C167/(2+$E$12)</f>
        <v>28.888888888888889</v>
      </c>
      <c r="AH169" s="28">
        <f t="shared" ref="AH169:AP169" si="477">AH$113/10*$C167/(2+$E$12)</f>
        <v>56.851851851851862</v>
      </c>
      <c r="AI169" s="28">
        <f t="shared" si="477"/>
        <v>84.043209876543216</v>
      </c>
      <c r="AJ169" s="28">
        <f t="shared" si="477"/>
        <v>110.59156378600824</v>
      </c>
      <c r="AK169" s="28">
        <f t="shared" si="477"/>
        <v>136.60408093278463</v>
      </c>
      <c r="AL169" s="28">
        <f t="shared" si="477"/>
        <v>162.17006744398722</v>
      </c>
      <c r="AM169" s="28">
        <f t="shared" si="477"/>
        <v>187.36394509221157</v>
      </c>
      <c r="AN169" s="28">
        <f t="shared" si="477"/>
        <v>212.24773202128739</v>
      </c>
      <c r="AO169" s="28">
        <f t="shared" si="477"/>
        <v>236.87311001773944</v>
      </c>
      <c r="AP169" s="28">
        <f t="shared" si="477"/>
        <v>261.28314723700515</v>
      </c>
      <c r="AR169" s="163"/>
      <c r="AS169" s="162"/>
      <c r="AT169" s="20" t="s">
        <v>52</v>
      </c>
      <c r="AU169" s="28">
        <f>AU$113/10*$C167/(2+$E$12)</f>
        <v>28.888888888888889</v>
      </c>
      <c r="AV169" s="28">
        <f t="shared" ref="AV169:BD169" si="478">AV$113/10*$C167/(2+$E$12)</f>
        <v>56.851851851851862</v>
      </c>
      <c r="AW169" s="28">
        <f t="shared" si="478"/>
        <v>84.043209876543216</v>
      </c>
      <c r="AX169" s="28">
        <f t="shared" si="478"/>
        <v>110.59156378600824</v>
      </c>
      <c r="AY169" s="28">
        <f t="shared" si="478"/>
        <v>136.60408093278463</v>
      </c>
      <c r="AZ169" s="28">
        <f t="shared" si="478"/>
        <v>162.17006744398722</v>
      </c>
      <c r="BA169" s="28">
        <f t="shared" si="478"/>
        <v>187.36394509221157</v>
      </c>
      <c r="BB169" s="28">
        <f t="shared" si="478"/>
        <v>212.24773202128739</v>
      </c>
      <c r="BC169" s="28">
        <f t="shared" si="478"/>
        <v>236.87311001773944</v>
      </c>
      <c r="BD169" s="28">
        <f t="shared" si="478"/>
        <v>261.28314723700515</v>
      </c>
      <c r="BF169" s="163"/>
      <c r="BG169" s="162"/>
      <c r="BH169" s="20" t="s">
        <v>52</v>
      </c>
      <c r="BI169" s="28">
        <f>BI$113/10*$C167/(2+$E$12)</f>
        <v>28.888888888888889</v>
      </c>
      <c r="BJ169" s="28">
        <f t="shared" ref="BJ169:BR169" si="479">BJ$113/10*$C167/(2+$E$12)</f>
        <v>56.851851851851862</v>
      </c>
      <c r="BK169" s="28">
        <f t="shared" si="479"/>
        <v>84.043209876543216</v>
      </c>
      <c r="BL169" s="28">
        <f t="shared" si="479"/>
        <v>110.59156378600824</v>
      </c>
      <c r="BM169" s="28">
        <f t="shared" si="479"/>
        <v>136.60408093278463</v>
      </c>
      <c r="BN169" s="28">
        <f t="shared" si="479"/>
        <v>162.17006744398722</v>
      </c>
      <c r="BO169" s="28">
        <f t="shared" si="479"/>
        <v>187.36394509221157</v>
      </c>
      <c r="BP169" s="28">
        <f t="shared" si="479"/>
        <v>212.24773202128739</v>
      </c>
      <c r="BQ169" s="28">
        <f t="shared" si="479"/>
        <v>236.87311001773944</v>
      </c>
      <c r="BR169" s="28">
        <f t="shared" si="479"/>
        <v>261.28314723700515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577.77777777777783</v>
      </c>
      <c r="F170" s="28">
        <f t="shared" ref="F170:N170" si="480">F$112/10*$C170/(2+$E$12)</f>
        <v>559.25925925925935</v>
      </c>
      <c r="G170" s="28">
        <f t="shared" si="480"/>
        <v>543.82716049382714</v>
      </c>
      <c r="H170" s="28">
        <f t="shared" si="480"/>
        <v>530.96707818930042</v>
      </c>
      <c r="I170" s="28">
        <f t="shared" si="480"/>
        <v>520.25034293552812</v>
      </c>
      <c r="J170" s="28">
        <f t="shared" si="480"/>
        <v>511.31973022405117</v>
      </c>
      <c r="K170" s="28">
        <f t="shared" si="480"/>
        <v>503.87755296448711</v>
      </c>
      <c r="L170" s="28">
        <f t="shared" si="480"/>
        <v>497.67573858151707</v>
      </c>
      <c r="M170" s="28">
        <f t="shared" si="480"/>
        <v>492.50755992904203</v>
      </c>
      <c r="N170" s="28">
        <f t="shared" si="480"/>
        <v>488.20074438531276</v>
      </c>
      <c r="P170" s="163"/>
      <c r="Q170" s="162">
        <v>400000</v>
      </c>
      <c r="R170" s="58" t="s">
        <v>19</v>
      </c>
      <c r="S170" s="28">
        <f>S$112/10*$C170/(2+$E$12)</f>
        <v>577.77777777777783</v>
      </c>
      <c r="T170" s="28">
        <f t="shared" ref="T170:AB170" si="481">T$112/10*$C170/(2+$E$12)</f>
        <v>559.25925925925935</v>
      </c>
      <c r="U170" s="28">
        <f t="shared" si="481"/>
        <v>543.82716049382714</v>
      </c>
      <c r="V170" s="28">
        <f t="shared" si="481"/>
        <v>530.96707818930042</v>
      </c>
      <c r="W170" s="28">
        <f t="shared" si="481"/>
        <v>520.25034293552812</v>
      </c>
      <c r="X170" s="28">
        <f t="shared" si="481"/>
        <v>511.31973022405117</v>
      </c>
      <c r="Y170" s="28">
        <f t="shared" si="481"/>
        <v>503.87755296448711</v>
      </c>
      <c r="Z170" s="28">
        <f t="shared" si="481"/>
        <v>497.67573858151707</v>
      </c>
      <c r="AA170" s="28">
        <f t="shared" si="481"/>
        <v>492.50755992904203</v>
      </c>
      <c r="AB170" s="28">
        <f t="shared" si="481"/>
        <v>488.20074438531276</v>
      </c>
      <c r="AD170" s="163"/>
      <c r="AE170" s="162">
        <v>400000</v>
      </c>
      <c r="AF170" s="58" t="s">
        <v>19</v>
      </c>
      <c r="AG170" s="28">
        <f>AG$112/10*$C170/(2+$E$12)</f>
        <v>577.77777777777783</v>
      </c>
      <c r="AH170" s="28">
        <f t="shared" ref="AH170:AP170" si="482">AH$112/10*$C170/(2+$E$12)</f>
        <v>559.25925925925935</v>
      </c>
      <c r="AI170" s="28">
        <f t="shared" si="482"/>
        <v>543.82716049382714</v>
      </c>
      <c r="AJ170" s="28">
        <f t="shared" si="482"/>
        <v>530.96707818930042</v>
      </c>
      <c r="AK170" s="28">
        <f t="shared" si="482"/>
        <v>520.25034293552812</v>
      </c>
      <c r="AL170" s="28">
        <f t="shared" si="482"/>
        <v>511.31973022405117</v>
      </c>
      <c r="AM170" s="28">
        <f t="shared" si="482"/>
        <v>503.87755296448711</v>
      </c>
      <c r="AN170" s="28">
        <f t="shared" si="482"/>
        <v>497.67573858151707</v>
      </c>
      <c r="AO170" s="28">
        <f t="shared" si="482"/>
        <v>492.50755992904203</v>
      </c>
      <c r="AP170" s="28">
        <f t="shared" si="482"/>
        <v>488.20074438531276</v>
      </c>
      <c r="AR170" s="163"/>
      <c r="AS170" s="162">
        <v>400000</v>
      </c>
      <c r="AT170" s="58" t="s">
        <v>19</v>
      </c>
      <c r="AU170" s="28">
        <f>AU$112/10*$C170/(2+$E$12)</f>
        <v>577.77777777777783</v>
      </c>
      <c r="AV170" s="28">
        <f t="shared" ref="AV170:BD170" si="483">AV$112/10*$C170/(2+$E$12)</f>
        <v>559.25925925925935</v>
      </c>
      <c r="AW170" s="28">
        <f t="shared" si="483"/>
        <v>543.82716049382714</v>
      </c>
      <c r="AX170" s="28">
        <f t="shared" si="483"/>
        <v>530.96707818930042</v>
      </c>
      <c r="AY170" s="28">
        <f t="shared" si="483"/>
        <v>520.25034293552812</v>
      </c>
      <c r="AZ170" s="28">
        <f t="shared" si="483"/>
        <v>511.31973022405117</v>
      </c>
      <c r="BA170" s="28">
        <f t="shared" si="483"/>
        <v>503.87755296448711</v>
      </c>
      <c r="BB170" s="28">
        <f t="shared" si="483"/>
        <v>497.67573858151707</v>
      </c>
      <c r="BC170" s="28">
        <f t="shared" si="483"/>
        <v>492.50755992904203</v>
      </c>
      <c r="BD170" s="28">
        <f t="shared" si="483"/>
        <v>488.20074438531276</v>
      </c>
      <c r="BF170" s="163"/>
      <c r="BG170" s="162">
        <v>400000</v>
      </c>
      <c r="BH170" s="58" t="s">
        <v>19</v>
      </c>
      <c r="BI170" s="28">
        <f>BI$112/10*$C170/(2+$E$12)</f>
        <v>577.77777777777783</v>
      </c>
      <c r="BJ170" s="28">
        <f t="shared" ref="BJ170:BR170" si="484">BJ$112/10*$C170/(2+$E$12)</f>
        <v>559.25925925925935</v>
      </c>
      <c r="BK170" s="28">
        <f t="shared" si="484"/>
        <v>543.82716049382714</v>
      </c>
      <c r="BL170" s="28">
        <f t="shared" si="484"/>
        <v>530.96707818930042</v>
      </c>
      <c r="BM170" s="28">
        <f t="shared" si="484"/>
        <v>520.25034293552812</v>
      </c>
      <c r="BN170" s="28">
        <f t="shared" si="484"/>
        <v>511.31973022405117</v>
      </c>
      <c r="BO170" s="28">
        <f t="shared" si="484"/>
        <v>503.87755296448711</v>
      </c>
      <c r="BP170" s="28">
        <f t="shared" si="484"/>
        <v>497.67573858151707</v>
      </c>
      <c r="BQ170" s="28">
        <f t="shared" si="484"/>
        <v>492.50755992904203</v>
      </c>
      <c r="BR170" s="28">
        <f t="shared" si="484"/>
        <v>488.20074438531276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546.41632373113862</v>
      </c>
      <c r="J171" s="28"/>
      <c r="K171" s="28"/>
      <c r="L171" s="28"/>
      <c r="M171" s="28"/>
      <c r="N171" s="28">
        <f>SUM(E170:N170)/10</f>
        <v>522.56629447401031</v>
      </c>
      <c r="P171" s="163"/>
      <c r="Q171" s="162"/>
      <c r="R171" s="20" t="s">
        <v>22</v>
      </c>
      <c r="S171" s="28"/>
      <c r="T171" s="28"/>
      <c r="U171" s="28"/>
      <c r="V171" s="28"/>
      <c r="W171" s="28">
        <f>SUM(S170:W170)/5</f>
        <v>546.41632373113862</v>
      </c>
      <c r="X171" s="28"/>
      <c r="Y171" s="28"/>
      <c r="Z171" s="28"/>
      <c r="AA171" s="28"/>
      <c r="AB171" s="28">
        <f>SUM(S170:AB170)/10</f>
        <v>522.56629447401031</v>
      </c>
      <c r="AD171" s="163"/>
      <c r="AE171" s="162"/>
      <c r="AF171" s="20" t="s">
        <v>22</v>
      </c>
      <c r="AG171" s="28"/>
      <c r="AH171" s="28"/>
      <c r="AI171" s="28"/>
      <c r="AJ171" s="28"/>
      <c r="AK171" s="28">
        <f>SUM(AG170:AK170)/5</f>
        <v>546.41632373113862</v>
      </c>
      <c r="AL171" s="28"/>
      <c r="AM171" s="28"/>
      <c r="AN171" s="28"/>
      <c r="AO171" s="28"/>
      <c r="AP171" s="28">
        <f>SUM(AG170:AP170)/10</f>
        <v>522.56629447401031</v>
      </c>
      <c r="AR171" s="163"/>
      <c r="AS171" s="162"/>
      <c r="AT171" s="20" t="s">
        <v>22</v>
      </c>
      <c r="AU171" s="28"/>
      <c r="AV171" s="28"/>
      <c r="AW171" s="28"/>
      <c r="AX171" s="28"/>
      <c r="AY171" s="28">
        <f>SUM(AU170:AY170)/5</f>
        <v>546.41632373113862</v>
      </c>
      <c r="AZ171" s="28"/>
      <c r="BA171" s="28"/>
      <c r="BB171" s="28"/>
      <c r="BC171" s="28"/>
      <c r="BD171" s="28">
        <f>SUM(AU170:BD170)/10</f>
        <v>522.56629447401031</v>
      </c>
      <c r="BF171" s="163"/>
      <c r="BG171" s="162"/>
      <c r="BH171" s="20" t="s">
        <v>22</v>
      </c>
      <c r="BI171" s="28"/>
      <c r="BJ171" s="28"/>
      <c r="BK171" s="28"/>
      <c r="BL171" s="28"/>
      <c r="BM171" s="28">
        <f>SUM(BI170:BM170)/5</f>
        <v>546.41632373113862</v>
      </c>
      <c r="BN171" s="28"/>
      <c r="BO171" s="28"/>
      <c r="BP171" s="28"/>
      <c r="BQ171" s="28"/>
      <c r="BR171" s="28">
        <f>SUM(BI170:BR170)/10</f>
        <v>522.56629447401031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577.77777777777783</v>
      </c>
      <c r="F172" s="28">
        <f t="shared" ref="F172:N172" si="485">F$113/10*$C170/(2+$E$12)</f>
        <v>1137.0370370370372</v>
      </c>
      <c r="G172" s="28">
        <f t="shared" si="485"/>
        <v>1680.8641975308644</v>
      </c>
      <c r="H172" s="28">
        <f t="shared" si="485"/>
        <v>2211.8312757201647</v>
      </c>
      <c r="I172" s="28">
        <f t="shared" si="485"/>
        <v>2732.0816186556931</v>
      </c>
      <c r="J172" s="28">
        <f t="shared" si="485"/>
        <v>3243.4013488797445</v>
      </c>
      <c r="K172" s="28">
        <f t="shared" si="485"/>
        <v>3747.2789018442313</v>
      </c>
      <c r="L172" s="28">
        <f t="shared" si="485"/>
        <v>4244.954640425748</v>
      </c>
      <c r="M172" s="28">
        <f t="shared" si="485"/>
        <v>4737.4622003547893</v>
      </c>
      <c r="N172" s="28">
        <f t="shared" si="485"/>
        <v>5225.6629447401028</v>
      </c>
      <c r="P172" s="163"/>
      <c r="Q172" s="162"/>
      <c r="R172" s="20" t="s">
        <v>52</v>
      </c>
      <c r="S172" s="28">
        <f>S$113/10*$C170/(2+$E$12)</f>
        <v>577.77777777777783</v>
      </c>
      <c r="T172" s="28">
        <f t="shared" ref="T172:AB172" si="486">T$113/10*$C170/(2+$E$12)</f>
        <v>1137.0370370370372</v>
      </c>
      <c r="U172" s="28">
        <f t="shared" si="486"/>
        <v>1680.8641975308644</v>
      </c>
      <c r="V172" s="28">
        <f t="shared" si="486"/>
        <v>2211.8312757201647</v>
      </c>
      <c r="W172" s="28">
        <f t="shared" si="486"/>
        <v>2732.0816186556931</v>
      </c>
      <c r="X172" s="28">
        <f t="shared" si="486"/>
        <v>3243.4013488797445</v>
      </c>
      <c r="Y172" s="28">
        <f t="shared" si="486"/>
        <v>3747.2789018442313</v>
      </c>
      <c r="Z172" s="28">
        <f t="shared" si="486"/>
        <v>4244.954640425748</v>
      </c>
      <c r="AA172" s="28">
        <f t="shared" si="486"/>
        <v>4737.4622003547893</v>
      </c>
      <c r="AB172" s="28">
        <f t="shared" si="486"/>
        <v>5225.6629447401028</v>
      </c>
      <c r="AD172" s="163"/>
      <c r="AE172" s="162"/>
      <c r="AF172" s="20" t="s">
        <v>52</v>
      </c>
      <c r="AG172" s="28">
        <f>AG$113/10*$C170/(2+$E$12)</f>
        <v>577.77777777777783</v>
      </c>
      <c r="AH172" s="28">
        <f t="shared" ref="AH172:AP172" si="487">AH$113/10*$C170/(2+$E$12)</f>
        <v>1137.0370370370372</v>
      </c>
      <c r="AI172" s="28">
        <f t="shared" si="487"/>
        <v>1680.8641975308644</v>
      </c>
      <c r="AJ172" s="28">
        <f t="shared" si="487"/>
        <v>2211.8312757201647</v>
      </c>
      <c r="AK172" s="28">
        <f t="shared" si="487"/>
        <v>2732.0816186556931</v>
      </c>
      <c r="AL172" s="28">
        <f t="shared" si="487"/>
        <v>3243.4013488797445</v>
      </c>
      <c r="AM172" s="28">
        <f t="shared" si="487"/>
        <v>3747.2789018442313</v>
      </c>
      <c r="AN172" s="28">
        <f t="shared" si="487"/>
        <v>4244.954640425748</v>
      </c>
      <c r="AO172" s="28">
        <f t="shared" si="487"/>
        <v>4737.4622003547893</v>
      </c>
      <c r="AP172" s="28">
        <f t="shared" si="487"/>
        <v>5225.6629447401028</v>
      </c>
      <c r="AR172" s="163"/>
      <c r="AS172" s="162"/>
      <c r="AT172" s="20" t="s">
        <v>52</v>
      </c>
      <c r="AU172" s="28">
        <f>AU$113/10*$C170/(2+$E$12)</f>
        <v>577.77777777777783</v>
      </c>
      <c r="AV172" s="28">
        <f t="shared" ref="AV172:BD172" si="488">AV$113/10*$C170/(2+$E$12)</f>
        <v>1137.0370370370372</v>
      </c>
      <c r="AW172" s="28">
        <f t="shared" si="488"/>
        <v>1680.8641975308644</v>
      </c>
      <c r="AX172" s="28">
        <f t="shared" si="488"/>
        <v>2211.8312757201647</v>
      </c>
      <c r="AY172" s="28">
        <f t="shared" si="488"/>
        <v>2732.0816186556931</v>
      </c>
      <c r="AZ172" s="28">
        <f t="shared" si="488"/>
        <v>3243.4013488797445</v>
      </c>
      <c r="BA172" s="28">
        <f t="shared" si="488"/>
        <v>3747.2789018442313</v>
      </c>
      <c r="BB172" s="28">
        <f t="shared" si="488"/>
        <v>4244.954640425748</v>
      </c>
      <c r="BC172" s="28">
        <f t="shared" si="488"/>
        <v>4737.4622003547893</v>
      </c>
      <c r="BD172" s="28">
        <f t="shared" si="488"/>
        <v>5225.6629447401028</v>
      </c>
      <c r="BF172" s="163"/>
      <c r="BG172" s="162"/>
      <c r="BH172" s="20" t="s">
        <v>52</v>
      </c>
      <c r="BI172" s="28">
        <f>BI$113/10*$C170/(2+$E$12)</f>
        <v>577.77777777777783</v>
      </c>
      <c r="BJ172" s="28">
        <f t="shared" ref="BJ172:BR172" si="489">BJ$113/10*$C170/(2+$E$12)</f>
        <v>1137.0370370370372</v>
      </c>
      <c r="BK172" s="28">
        <f t="shared" si="489"/>
        <v>1680.8641975308644</v>
      </c>
      <c r="BL172" s="28">
        <f t="shared" si="489"/>
        <v>2211.8312757201647</v>
      </c>
      <c r="BM172" s="28">
        <f t="shared" si="489"/>
        <v>2732.0816186556931</v>
      </c>
      <c r="BN172" s="28">
        <f t="shared" si="489"/>
        <v>3243.4013488797445</v>
      </c>
      <c r="BO172" s="28">
        <f t="shared" si="489"/>
        <v>3747.2789018442313</v>
      </c>
      <c r="BP172" s="28">
        <f t="shared" si="489"/>
        <v>4244.954640425748</v>
      </c>
      <c r="BQ172" s="28">
        <f t="shared" si="489"/>
        <v>4737.4622003547893</v>
      </c>
      <c r="BR172" s="28">
        <f t="shared" si="489"/>
        <v>5225.6629447401028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1444.4444444444446</v>
      </c>
      <c r="F173" s="30">
        <f t="shared" ref="F173:N173" si="490">F$112/10*$C173/(2+$E$12)</f>
        <v>1398.1481481481485</v>
      </c>
      <c r="G173" s="30">
        <f t="shared" si="490"/>
        <v>1359.5679012345679</v>
      </c>
      <c r="H173" s="30">
        <f t="shared" si="490"/>
        <v>1327.4176954732511</v>
      </c>
      <c r="I173" s="30">
        <f t="shared" si="490"/>
        <v>1300.6258573388204</v>
      </c>
      <c r="J173" s="30">
        <f t="shared" si="490"/>
        <v>1278.299325560128</v>
      </c>
      <c r="K173" s="30">
        <f t="shared" si="490"/>
        <v>1259.6938824112176</v>
      </c>
      <c r="L173" s="30">
        <f t="shared" si="490"/>
        <v>1244.1893464537925</v>
      </c>
      <c r="M173" s="30">
        <f t="shared" si="490"/>
        <v>1231.2688998226049</v>
      </c>
      <c r="N173" s="30">
        <f t="shared" si="490"/>
        <v>1220.5018609632818</v>
      </c>
      <c r="P173" s="163"/>
      <c r="Q173" s="161">
        <v>1000000</v>
      </c>
      <c r="R173" s="16" t="s">
        <v>19</v>
      </c>
      <c r="S173" s="30">
        <f>S$112/10*$C173/(2+$E$12)</f>
        <v>1444.4444444444446</v>
      </c>
      <c r="T173" s="30">
        <f t="shared" ref="T173:AB173" si="491">T$112/10*$C173/(2+$E$12)</f>
        <v>1398.1481481481485</v>
      </c>
      <c r="U173" s="30">
        <f t="shared" si="491"/>
        <v>1359.5679012345679</v>
      </c>
      <c r="V173" s="30">
        <f t="shared" si="491"/>
        <v>1327.4176954732511</v>
      </c>
      <c r="W173" s="30">
        <f t="shared" si="491"/>
        <v>1300.6258573388204</v>
      </c>
      <c r="X173" s="30">
        <f t="shared" si="491"/>
        <v>1278.299325560128</v>
      </c>
      <c r="Y173" s="30">
        <f t="shared" si="491"/>
        <v>1259.6938824112176</v>
      </c>
      <c r="Z173" s="30">
        <f t="shared" si="491"/>
        <v>1244.1893464537925</v>
      </c>
      <c r="AA173" s="30">
        <f t="shared" si="491"/>
        <v>1231.2688998226049</v>
      </c>
      <c r="AB173" s="30">
        <f t="shared" si="491"/>
        <v>1220.5018609632818</v>
      </c>
      <c r="AD173" s="163"/>
      <c r="AE173" s="161">
        <v>1000000</v>
      </c>
      <c r="AF173" s="16" t="s">
        <v>19</v>
      </c>
      <c r="AG173" s="30">
        <f>AG$112/10*$C173/(2+$E$12)</f>
        <v>1444.4444444444446</v>
      </c>
      <c r="AH173" s="30">
        <f t="shared" ref="AH173:AP173" si="492">AH$112/10*$C173/(2+$E$12)</f>
        <v>1398.1481481481485</v>
      </c>
      <c r="AI173" s="30">
        <f t="shared" si="492"/>
        <v>1359.5679012345679</v>
      </c>
      <c r="AJ173" s="30">
        <f t="shared" si="492"/>
        <v>1327.4176954732511</v>
      </c>
      <c r="AK173" s="30">
        <f t="shared" si="492"/>
        <v>1300.6258573388204</v>
      </c>
      <c r="AL173" s="30">
        <f t="shared" si="492"/>
        <v>1278.299325560128</v>
      </c>
      <c r="AM173" s="30">
        <f t="shared" si="492"/>
        <v>1259.6938824112176</v>
      </c>
      <c r="AN173" s="30">
        <f t="shared" si="492"/>
        <v>1244.1893464537925</v>
      </c>
      <c r="AO173" s="30">
        <f t="shared" si="492"/>
        <v>1231.2688998226049</v>
      </c>
      <c r="AP173" s="30">
        <f t="shared" si="492"/>
        <v>1220.5018609632818</v>
      </c>
      <c r="AR173" s="163"/>
      <c r="AS173" s="161">
        <v>1000000</v>
      </c>
      <c r="AT173" s="16" t="s">
        <v>19</v>
      </c>
      <c r="AU173" s="30">
        <f>AU$112/10*$C173/(2+$E$12)</f>
        <v>1444.4444444444446</v>
      </c>
      <c r="AV173" s="30">
        <f t="shared" ref="AV173:BD173" si="493">AV$112/10*$C173/(2+$E$12)</f>
        <v>1398.1481481481485</v>
      </c>
      <c r="AW173" s="30">
        <f t="shared" si="493"/>
        <v>1359.5679012345679</v>
      </c>
      <c r="AX173" s="30">
        <f t="shared" si="493"/>
        <v>1327.4176954732511</v>
      </c>
      <c r="AY173" s="30">
        <f t="shared" si="493"/>
        <v>1300.6258573388204</v>
      </c>
      <c r="AZ173" s="30">
        <f t="shared" si="493"/>
        <v>1278.299325560128</v>
      </c>
      <c r="BA173" s="30">
        <f t="shared" si="493"/>
        <v>1259.6938824112176</v>
      </c>
      <c r="BB173" s="30">
        <f t="shared" si="493"/>
        <v>1244.1893464537925</v>
      </c>
      <c r="BC173" s="30">
        <f t="shared" si="493"/>
        <v>1231.2688998226049</v>
      </c>
      <c r="BD173" s="30">
        <f t="shared" si="493"/>
        <v>1220.5018609632818</v>
      </c>
      <c r="BF173" s="163"/>
      <c r="BG173" s="161">
        <v>1000000</v>
      </c>
      <c r="BH173" s="16" t="s">
        <v>19</v>
      </c>
      <c r="BI173" s="30">
        <f>BI$112/10*$C173/(2+$E$12)</f>
        <v>1444.4444444444446</v>
      </c>
      <c r="BJ173" s="30">
        <f t="shared" ref="BJ173:BR173" si="494">BJ$112/10*$C173/(2+$E$12)</f>
        <v>1398.1481481481485</v>
      </c>
      <c r="BK173" s="30">
        <f t="shared" si="494"/>
        <v>1359.5679012345679</v>
      </c>
      <c r="BL173" s="30">
        <f t="shared" si="494"/>
        <v>1327.4176954732511</v>
      </c>
      <c r="BM173" s="30">
        <f t="shared" si="494"/>
        <v>1300.6258573388204</v>
      </c>
      <c r="BN173" s="30">
        <f t="shared" si="494"/>
        <v>1278.299325560128</v>
      </c>
      <c r="BO173" s="30">
        <f t="shared" si="494"/>
        <v>1259.6938824112176</v>
      </c>
      <c r="BP173" s="30">
        <f t="shared" si="494"/>
        <v>1244.1893464537925</v>
      </c>
      <c r="BQ173" s="30">
        <f t="shared" si="494"/>
        <v>1231.2688998226049</v>
      </c>
      <c r="BR173" s="30">
        <f t="shared" si="494"/>
        <v>1220.5018609632818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1366.0408093278465</v>
      </c>
      <c r="J174" s="30"/>
      <c r="K174" s="30"/>
      <c r="L174" s="30"/>
      <c r="M174" s="30"/>
      <c r="N174" s="30">
        <f>SUM(E173:N173)/10</f>
        <v>1306.4157361850259</v>
      </c>
      <c r="P174" s="163"/>
      <c r="Q174" s="161"/>
      <c r="R174" s="16" t="s">
        <v>22</v>
      </c>
      <c r="S174" s="30"/>
      <c r="T174" s="30"/>
      <c r="U174" s="30"/>
      <c r="V174" s="30"/>
      <c r="W174" s="30">
        <f>SUM(S173:W173)/5</f>
        <v>1366.0408093278465</v>
      </c>
      <c r="X174" s="30"/>
      <c r="Y174" s="30"/>
      <c r="Z174" s="30"/>
      <c r="AA174" s="30"/>
      <c r="AB174" s="30">
        <f>SUM(S173:AB173)/10</f>
        <v>1306.4157361850259</v>
      </c>
      <c r="AD174" s="163"/>
      <c r="AE174" s="161"/>
      <c r="AF174" s="16" t="s">
        <v>22</v>
      </c>
      <c r="AG174" s="30"/>
      <c r="AH174" s="30"/>
      <c r="AI174" s="30"/>
      <c r="AJ174" s="30"/>
      <c r="AK174" s="30">
        <f>SUM(AG173:AK173)/5</f>
        <v>1366.0408093278465</v>
      </c>
      <c r="AL174" s="30"/>
      <c r="AM174" s="30"/>
      <c r="AN174" s="30"/>
      <c r="AO174" s="30"/>
      <c r="AP174" s="30">
        <f>SUM(AG173:AP173)/10</f>
        <v>1306.4157361850259</v>
      </c>
      <c r="AR174" s="163"/>
      <c r="AS174" s="161"/>
      <c r="AT174" s="16" t="s">
        <v>22</v>
      </c>
      <c r="AU174" s="30"/>
      <c r="AV174" s="30"/>
      <c r="AW174" s="30"/>
      <c r="AX174" s="30"/>
      <c r="AY174" s="30">
        <f>SUM(AU173:AY173)/5</f>
        <v>1366.0408093278465</v>
      </c>
      <c r="AZ174" s="30"/>
      <c r="BA174" s="30"/>
      <c r="BB174" s="30"/>
      <c r="BC174" s="30"/>
      <c r="BD174" s="30">
        <f>SUM(AU173:BD173)/10</f>
        <v>1306.4157361850259</v>
      </c>
      <c r="BF174" s="163"/>
      <c r="BG174" s="161"/>
      <c r="BH174" s="16" t="s">
        <v>22</v>
      </c>
      <c r="BI174" s="30"/>
      <c r="BJ174" s="30"/>
      <c r="BK174" s="30"/>
      <c r="BL174" s="30"/>
      <c r="BM174" s="30">
        <f>SUM(BI173:BM173)/5</f>
        <v>1366.0408093278465</v>
      </c>
      <c r="BN174" s="30"/>
      <c r="BO174" s="30"/>
      <c r="BP174" s="30"/>
      <c r="BQ174" s="30"/>
      <c r="BR174" s="30">
        <f>SUM(BI173:BR173)/10</f>
        <v>1306.4157361850259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1444.4444444444446</v>
      </c>
      <c r="F175" s="30">
        <f t="shared" ref="F175:N175" si="495">F$113/10*$C173/(2+$E$12)</f>
        <v>2842.5925925925931</v>
      </c>
      <c r="G175" s="30">
        <f t="shared" si="495"/>
        <v>4202.1604938271603</v>
      </c>
      <c r="H175" s="30">
        <f t="shared" si="495"/>
        <v>5529.5781893004123</v>
      </c>
      <c r="I175" s="30">
        <f t="shared" si="495"/>
        <v>6830.2040466392318</v>
      </c>
      <c r="J175" s="30">
        <f t="shared" si="495"/>
        <v>8108.5033721993614</v>
      </c>
      <c r="K175" s="30">
        <f t="shared" si="495"/>
        <v>9368.1972546105771</v>
      </c>
      <c r="L175" s="30">
        <f t="shared" si="495"/>
        <v>10612.386601064369</v>
      </c>
      <c r="M175" s="30">
        <f t="shared" si="495"/>
        <v>11843.655500886973</v>
      </c>
      <c r="N175" s="30">
        <f t="shared" si="495"/>
        <v>13064.157361850259</v>
      </c>
      <c r="P175" s="163"/>
      <c r="Q175" s="161"/>
      <c r="R175" s="16" t="s">
        <v>52</v>
      </c>
      <c r="S175" s="30">
        <f>S$113/10*$C173/(2+$E$12)</f>
        <v>1444.4444444444446</v>
      </c>
      <c r="T175" s="30">
        <f t="shared" ref="T175:AB175" si="496">T$113/10*$C173/(2+$E$12)</f>
        <v>2842.5925925925931</v>
      </c>
      <c r="U175" s="30">
        <f t="shared" si="496"/>
        <v>4202.1604938271603</v>
      </c>
      <c r="V175" s="30">
        <f t="shared" si="496"/>
        <v>5529.5781893004123</v>
      </c>
      <c r="W175" s="30">
        <f t="shared" si="496"/>
        <v>6830.2040466392318</v>
      </c>
      <c r="X175" s="30">
        <f t="shared" si="496"/>
        <v>8108.5033721993614</v>
      </c>
      <c r="Y175" s="30">
        <f t="shared" si="496"/>
        <v>9368.1972546105771</v>
      </c>
      <c r="Z175" s="30">
        <f t="shared" si="496"/>
        <v>10612.386601064369</v>
      </c>
      <c r="AA175" s="30">
        <f t="shared" si="496"/>
        <v>11843.655500886973</v>
      </c>
      <c r="AB175" s="30">
        <f t="shared" si="496"/>
        <v>13064.157361850259</v>
      </c>
      <c r="AD175" s="163"/>
      <c r="AE175" s="161"/>
      <c r="AF175" s="16" t="s">
        <v>52</v>
      </c>
      <c r="AG175" s="30">
        <f>AG$113/10*$C173/(2+$E$12)</f>
        <v>1444.4444444444446</v>
      </c>
      <c r="AH175" s="30">
        <f t="shared" ref="AH175:AP175" si="497">AH$113/10*$C173/(2+$E$12)</f>
        <v>2842.5925925925931</v>
      </c>
      <c r="AI175" s="30">
        <f t="shared" si="497"/>
        <v>4202.1604938271603</v>
      </c>
      <c r="AJ175" s="30">
        <f t="shared" si="497"/>
        <v>5529.5781893004123</v>
      </c>
      <c r="AK175" s="30">
        <f t="shared" si="497"/>
        <v>6830.2040466392318</v>
      </c>
      <c r="AL175" s="30">
        <f t="shared" si="497"/>
        <v>8108.5033721993614</v>
      </c>
      <c r="AM175" s="30">
        <f t="shared" si="497"/>
        <v>9368.1972546105771</v>
      </c>
      <c r="AN175" s="30">
        <f t="shared" si="497"/>
        <v>10612.386601064369</v>
      </c>
      <c r="AO175" s="30">
        <f t="shared" si="497"/>
        <v>11843.655500886973</v>
      </c>
      <c r="AP175" s="30">
        <f t="shared" si="497"/>
        <v>13064.157361850259</v>
      </c>
      <c r="AR175" s="163"/>
      <c r="AS175" s="161"/>
      <c r="AT175" s="16" t="s">
        <v>52</v>
      </c>
      <c r="AU175" s="30">
        <f>AU$113/10*$C173/(2+$E$12)</f>
        <v>1444.4444444444446</v>
      </c>
      <c r="AV175" s="30">
        <f t="shared" ref="AV175:BD175" si="498">AV$113/10*$C173/(2+$E$12)</f>
        <v>2842.5925925925931</v>
      </c>
      <c r="AW175" s="30">
        <f t="shared" si="498"/>
        <v>4202.1604938271603</v>
      </c>
      <c r="AX175" s="30">
        <f t="shared" si="498"/>
        <v>5529.5781893004123</v>
      </c>
      <c r="AY175" s="30">
        <f t="shared" si="498"/>
        <v>6830.2040466392318</v>
      </c>
      <c r="AZ175" s="30">
        <f t="shared" si="498"/>
        <v>8108.5033721993614</v>
      </c>
      <c r="BA175" s="30">
        <f t="shared" si="498"/>
        <v>9368.1972546105771</v>
      </c>
      <c r="BB175" s="30">
        <f t="shared" si="498"/>
        <v>10612.386601064369</v>
      </c>
      <c r="BC175" s="30">
        <f t="shared" si="498"/>
        <v>11843.655500886973</v>
      </c>
      <c r="BD175" s="30">
        <f t="shared" si="498"/>
        <v>13064.157361850259</v>
      </c>
      <c r="BF175" s="163"/>
      <c r="BG175" s="161"/>
      <c r="BH175" s="16" t="s">
        <v>52</v>
      </c>
      <c r="BI175" s="30">
        <f>BI$113/10*$C173/(2+$E$12)</f>
        <v>1444.4444444444446</v>
      </c>
      <c r="BJ175" s="30">
        <f t="shared" ref="BJ175:BR175" si="499">BJ$113/10*$C173/(2+$E$12)</f>
        <v>2842.5925925925931</v>
      </c>
      <c r="BK175" s="30">
        <f t="shared" si="499"/>
        <v>4202.1604938271603</v>
      </c>
      <c r="BL175" s="30">
        <f t="shared" si="499"/>
        <v>5529.5781893004123</v>
      </c>
      <c r="BM175" s="30">
        <f t="shared" si="499"/>
        <v>6830.2040466392318</v>
      </c>
      <c r="BN175" s="30">
        <f t="shared" si="499"/>
        <v>8108.5033721993614</v>
      </c>
      <c r="BO175" s="30">
        <f t="shared" si="499"/>
        <v>9368.1972546105771</v>
      </c>
      <c r="BP175" s="30">
        <f t="shared" si="499"/>
        <v>10612.386601064369</v>
      </c>
      <c r="BQ175" s="30">
        <f t="shared" si="499"/>
        <v>11843.655500886973</v>
      </c>
      <c r="BR175" s="30">
        <f t="shared" si="499"/>
        <v>13064.157361850259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3033.3333333333339</v>
      </c>
      <c r="F176" s="30">
        <f t="shared" ref="F176:N176" si="500">F$112/10*$C176/(2+$E$12)</f>
        <v>2936.1111111111113</v>
      </c>
      <c r="G176" s="30">
        <f t="shared" si="500"/>
        <v>2855.0925925925926</v>
      </c>
      <c r="H176" s="30">
        <f t="shared" si="500"/>
        <v>2787.5771604938273</v>
      </c>
      <c r="I176" s="30">
        <f t="shared" si="500"/>
        <v>2731.3143004115227</v>
      </c>
      <c r="J176" s="30">
        <f t="shared" si="500"/>
        <v>2684.4285836762688</v>
      </c>
      <c r="K176" s="30">
        <f t="shared" si="500"/>
        <v>2645.3571530635577</v>
      </c>
      <c r="L176" s="30">
        <f t="shared" si="500"/>
        <v>2612.7976275529645</v>
      </c>
      <c r="M176" s="30">
        <f t="shared" si="500"/>
        <v>2585.6646896274706</v>
      </c>
      <c r="N176" s="30">
        <f t="shared" si="500"/>
        <v>2563.0539080228923</v>
      </c>
      <c r="P176" s="163"/>
      <c r="Q176" s="161">
        <v>2100000</v>
      </c>
      <c r="R176" s="16" t="s">
        <v>19</v>
      </c>
      <c r="S176" s="30">
        <f>S$112/10*$C176/(2+$E$12)</f>
        <v>3033.3333333333339</v>
      </c>
      <c r="T176" s="30">
        <f t="shared" ref="T176:AB176" si="501">T$112/10*$C176/(2+$E$12)</f>
        <v>2936.1111111111113</v>
      </c>
      <c r="U176" s="30">
        <f t="shared" si="501"/>
        <v>2855.0925925925926</v>
      </c>
      <c r="V176" s="30">
        <f t="shared" si="501"/>
        <v>2787.5771604938273</v>
      </c>
      <c r="W176" s="30">
        <f t="shared" si="501"/>
        <v>2731.3143004115227</v>
      </c>
      <c r="X176" s="30">
        <f t="shared" si="501"/>
        <v>2684.4285836762688</v>
      </c>
      <c r="Y176" s="30">
        <f t="shared" si="501"/>
        <v>2645.3571530635577</v>
      </c>
      <c r="Z176" s="30">
        <f t="shared" si="501"/>
        <v>2612.7976275529645</v>
      </c>
      <c r="AA176" s="30">
        <f t="shared" si="501"/>
        <v>2585.6646896274706</v>
      </c>
      <c r="AB176" s="30">
        <f t="shared" si="501"/>
        <v>2563.0539080228923</v>
      </c>
      <c r="AD176" s="163"/>
      <c r="AE176" s="161">
        <v>2100000</v>
      </c>
      <c r="AF176" s="16" t="s">
        <v>19</v>
      </c>
      <c r="AG176" s="30">
        <f>AG$112/10*$C176/(2+$E$12)</f>
        <v>3033.3333333333339</v>
      </c>
      <c r="AH176" s="30">
        <f t="shared" ref="AH176:AP176" si="502">AH$112/10*$C176/(2+$E$12)</f>
        <v>2936.1111111111113</v>
      </c>
      <c r="AI176" s="30">
        <f t="shared" si="502"/>
        <v>2855.0925925925926</v>
      </c>
      <c r="AJ176" s="30">
        <f t="shared" si="502"/>
        <v>2787.5771604938273</v>
      </c>
      <c r="AK176" s="30">
        <f t="shared" si="502"/>
        <v>2731.3143004115227</v>
      </c>
      <c r="AL176" s="30">
        <f t="shared" si="502"/>
        <v>2684.4285836762688</v>
      </c>
      <c r="AM176" s="30">
        <f t="shared" si="502"/>
        <v>2645.3571530635577</v>
      </c>
      <c r="AN176" s="30">
        <f t="shared" si="502"/>
        <v>2612.7976275529645</v>
      </c>
      <c r="AO176" s="30">
        <f t="shared" si="502"/>
        <v>2585.6646896274706</v>
      </c>
      <c r="AP176" s="30">
        <f t="shared" si="502"/>
        <v>2563.0539080228923</v>
      </c>
      <c r="AR176" s="163"/>
      <c r="AS176" s="161">
        <v>2100000</v>
      </c>
      <c r="AT176" s="16" t="s">
        <v>19</v>
      </c>
      <c r="AU176" s="30">
        <f>AU$112/10*$C176/(2+$E$12)</f>
        <v>3033.3333333333339</v>
      </c>
      <c r="AV176" s="30">
        <f t="shared" ref="AV176:BD176" si="503">AV$112/10*$C176/(2+$E$12)</f>
        <v>2936.1111111111113</v>
      </c>
      <c r="AW176" s="30">
        <f t="shared" si="503"/>
        <v>2855.0925925925926</v>
      </c>
      <c r="AX176" s="30">
        <f t="shared" si="503"/>
        <v>2787.5771604938273</v>
      </c>
      <c r="AY176" s="30">
        <f t="shared" si="503"/>
        <v>2731.3143004115227</v>
      </c>
      <c r="AZ176" s="30">
        <f t="shared" si="503"/>
        <v>2684.4285836762688</v>
      </c>
      <c r="BA176" s="30">
        <f t="shared" si="503"/>
        <v>2645.3571530635577</v>
      </c>
      <c r="BB176" s="30">
        <f t="shared" si="503"/>
        <v>2612.7976275529645</v>
      </c>
      <c r="BC176" s="30">
        <f t="shared" si="503"/>
        <v>2585.6646896274706</v>
      </c>
      <c r="BD176" s="30">
        <f t="shared" si="503"/>
        <v>2563.0539080228923</v>
      </c>
      <c r="BF176" s="163"/>
      <c r="BG176" s="161">
        <v>2100000</v>
      </c>
      <c r="BH176" s="16" t="s">
        <v>19</v>
      </c>
      <c r="BI176" s="30">
        <f>BI$112/10*$C176/(2+$E$12)</f>
        <v>3033.3333333333339</v>
      </c>
      <c r="BJ176" s="30">
        <f t="shared" ref="BJ176:BR176" si="504">BJ$112/10*$C176/(2+$E$12)</f>
        <v>2936.1111111111113</v>
      </c>
      <c r="BK176" s="30">
        <f t="shared" si="504"/>
        <v>2855.0925925925926</v>
      </c>
      <c r="BL176" s="30">
        <f t="shared" si="504"/>
        <v>2787.5771604938273</v>
      </c>
      <c r="BM176" s="30">
        <f t="shared" si="504"/>
        <v>2731.3143004115227</v>
      </c>
      <c r="BN176" s="30">
        <f t="shared" si="504"/>
        <v>2684.4285836762688</v>
      </c>
      <c r="BO176" s="30">
        <f t="shared" si="504"/>
        <v>2645.3571530635577</v>
      </c>
      <c r="BP176" s="30">
        <f t="shared" si="504"/>
        <v>2612.7976275529645</v>
      </c>
      <c r="BQ176" s="30">
        <f t="shared" si="504"/>
        <v>2585.6646896274706</v>
      </c>
      <c r="BR176" s="30">
        <f t="shared" si="504"/>
        <v>2563.0539080228923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2868.6856995884777</v>
      </c>
      <c r="J177" s="30"/>
      <c r="K177" s="30"/>
      <c r="L177" s="30"/>
      <c r="M177" s="30"/>
      <c r="N177" s="30">
        <f>SUM(E176:N176)/10</f>
        <v>2743.4730459885541</v>
      </c>
      <c r="P177" s="163"/>
      <c r="Q177" s="161"/>
      <c r="R177" s="16" t="s">
        <v>22</v>
      </c>
      <c r="S177" s="30"/>
      <c r="T177" s="30"/>
      <c r="U177" s="30"/>
      <c r="V177" s="30"/>
      <c r="W177" s="30">
        <f>SUM(S176:W176)/5</f>
        <v>2868.6856995884777</v>
      </c>
      <c r="X177" s="30"/>
      <c r="Y177" s="30"/>
      <c r="Z177" s="30"/>
      <c r="AA177" s="30"/>
      <c r="AB177" s="30">
        <f>SUM(S176:AB176)/10</f>
        <v>2743.4730459885541</v>
      </c>
      <c r="AD177" s="163"/>
      <c r="AE177" s="161"/>
      <c r="AF177" s="16" t="s">
        <v>22</v>
      </c>
      <c r="AG177" s="30"/>
      <c r="AH177" s="30"/>
      <c r="AI177" s="30"/>
      <c r="AJ177" s="30"/>
      <c r="AK177" s="30">
        <f>SUM(AG176:AK176)/5</f>
        <v>2868.6856995884777</v>
      </c>
      <c r="AL177" s="30"/>
      <c r="AM177" s="30"/>
      <c r="AN177" s="30"/>
      <c r="AO177" s="30"/>
      <c r="AP177" s="30">
        <f>SUM(AG176:AP176)/10</f>
        <v>2743.4730459885541</v>
      </c>
      <c r="AR177" s="163"/>
      <c r="AS177" s="161"/>
      <c r="AT177" s="16" t="s">
        <v>22</v>
      </c>
      <c r="AU177" s="30"/>
      <c r="AV177" s="30"/>
      <c r="AW177" s="30"/>
      <c r="AX177" s="30"/>
      <c r="AY177" s="30">
        <f>SUM(AU176:AY176)/5</f>
        <v>2868.6856995884777</v>
      </c>
      <c r="AZ177" s="30"/>
      <c r="BA177" s="30"/>
      <c r="BB177" s="30"/>
      <c r="BC177" s="30"/>
      <c r="BD177" s="30">
        <f>SUM(AU176:BD176)/10</f>
        <v>2743.4730459885541</v>
      </c>
      <c r="BF177" s="163"/>
      <c r="BG177" s="161"/>
      <c r="BH177" s="16" t="s">
        <v>22</v>
      </c>
      <c r="BI177" s="30"/>
      <c r="BJ177" s="30"/>
      <c r="BK177" s="30"/>
      <c r="BL177" s="30"/>
      <c r="BM177" s="30">
        <f>SUM(BI176:BM176)/5</f>
        <v>2868.6856995884777</v>
      </c>
      <c r="BN177" s="30"/>
      <c r="BO177" s="30"/>
      <c r="BP177" s="30"/>
      <c r="BQ177" s="30"/>
      <c r="BR177" s="30">
        <f>SUM(BI176:BR176)/10</f>
        <v>2743.4730459885541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3033.3333333333339</v>
      </c>
      <c r="F178" s="30">
        <f t="shared" ref="F178:N178" si="505">F$113/10*$C176/(2+$E$12)</f>
        <v>5969.4444444444453</v>
      </c>
      <c r="G178" s="30">
        <f t="shared" si="505"/>
        <v>8824.5370370370383</v>
      </c>
      <c r="H178" s="30">
        <f t="shared" si="505"/>
        <v>11612.114197530864</v>
      </c>
      <c r="I178" s="30">
        <f t="shared" si="505"/>
        <v>14343.428497942388</v>
      </c>
      <c r="J178" s="30">
        <f t="shared" si="505"/>
        <v>17027.857081618658</v>
      </c>
      <c r="K178" s="30">
        <f t="shared" si="505"/>
        <v>19673.214234682215</v>
      </c>
      <c r="L178" s="30">
        <f t="shared" si="505"/>
        <v>22286.011862235177</v>
      </c>
      <c r="M178" s="30">
        <f t="shared" si="505"/>
        <v>24871.676551862642</v>
      </c>
      <c r="N178" s="30">
        <f t="shared" si="505"/>
        <v>27434.730459885541</v>
      </c>
      <c r="P178" s="163"/>
      <c r="Q178" s="161"/>
      <c r="R178" s="16" t="s">
        <v>52</v>
      </c>
      <c r="S178" s="30">
        <f>S$113/10*$C176/(2+$E$12)</f>
        <v>3033.3333333333339</v>
      </c>
      <c r="T178" s="30">
        <f t="shared" ref="T178:AB178" si="506">T$113/10*$C176/(2+$E$12)</f>
        <v>5969.4444444444453</v>
      </c>
      <c r="U178" s="30">
        <f t="shared" si="506"/>
        <v>8824.5370370370383</v>
      </c>
      <c r="V178" s="30">
        <f t="shared" si="506"/>
        <v>11612.114197530864</v>
      </c>
      <c r="W178" s="30">
        <f t="shared" si="506"/>
        <v>14343.428497942388</v>
      </c>
      <c r="X178" s="30">
        <f t="shared" si="506"/>
        <v>17027.857081618658</v>
      </c>
      <c r="Y178" s="30">
        <f t="shared" si="506"/>
        <v>19673.214234682215</v>
      </c>
      <c r="Z178" s="30">
        <f t="shared" si="506"/>
        <v>22286.011862235177</v>
      </c>
      <c r="AA178" s="30">
        <f t="shared" si="506"/>
        <v>24871.676551862642</v>
      </c>
      <c r="AB178" s="30">
        <f t="shared" si="506"/>
        <v>27434.730459885541</v>
      </c>
      <c r="AD178" s="163"/>
      <c r="AE178" s="161"/>
      <c r="AF178" s="16" t="s">
        <v>52</v>
      </c>
      <c r="AG178" s="30">
        <f>AG$113/10*$C176/(2+$E$12)</f>
        <v>3033.3333333333339</v>
      </c>
      <c r="AH178" s="30">
        <f t="shared" ref="AH178:AP178" si="507">AH$113/10*$C176/(2+$E$12)</f>
        <v>5969.4444444444453</v>
      </c>
      <c r="AI178" s="30">
        <f t="shared" si="507"/>
        <v>8824.5370370370383</v>
      </c>
      <c r="AJ178" s="30">
        <f t="shared" si="507"/>
        <v>11612.114197530864</v>
      </c>
      <c r="AK178" s="30">
        <f t="shared" si="507"/>
        <v>14343.428497942388</v>
      </c>
      <c r="AL178" s="30">
        <f t="shared" si="507"/>
        <v>17027.857081618658</v>
      </c>
      <c r="AM178" s="30">
        <f t="shared" si="507"/>
        <v>19673.214234682215</v>
      </c>
      <c r="AN178" s="30">
        <f t="shared" si="507"/>
        <v>22286.011862235177</v>
      </c>
      <c r="AO178" s="30">
        <f t="shared" si="507"/>
        <v>24871.676551862642</v>
      </c>
      <c r="AP178" s="30">
        <f t="shared" si="507"/>
        <v>27434.730459885541</v>
      </c>
      <c r="AR178" s="163"/>
      <c r="AS178" s="161"/>
      <c r="AT178" s="16" t="s">
        <v>52</v>
      </c>
      <c r="AU178" s="30">
        <f>AU$113/10*$C176/(2+$E$12)</f>
        <v>3033.3333333333339</v>
      </c>
      <c r="AV178" s="30">
        <f t="shared" ref="AV178:BD178" si="508">AV$113/10*$C176/(2+$E$12)</f>
        <v>5969.4444444444453</v>
      </c>
      <c r="AW178" s="30">
        <f t="shared" si="508"/>
        <v>8824.5370370370383</v>
      </c>
      <c r="AX178" s="30">
        <f t="shared" si="508"/>
        <v>11612.114197530864</v>
      </c>
      <c r="AY178" s="30">
        <f t="shared" si="508"/>
        <v>14343.428497942388</v>
      </c>
      <c r="AZ178" s="30">
        <f t="shared" si="508"/>
        <v>17027.857081618658</v>
      </c>
      <c r="BA178" s="30">
        <f t="shared" si="508"/>
        <v>19673.214234682215</v>
      </c>
      <c r="BB178" s="30">
        <f t="shared" si="508"/>
        <v>22286.011862235177</v>
      </c>
      <c r="BC178" s="30">
        <f t="shared" si="508"/>
        <v>24871.676551862642</v>
      </c>
      <c r="BD178" s="30">
        <f t="shared" si="508"/>
        <v>27434.730459885541</v>
      </c>
      <c r="BF178" s="163"/>
      <c r="BG178" s="161"/>
      <c r="BH178" s="16" t="s">
        <v>52</v>
      </c>
      <c r="BI178" s="30">
        <f>BI$113/10*$C176/(2+$E$12)</f>
        <v>3033.3333333333339</v>
      </c>
      <c r="BJ178" s="30">
        <f t="shared" ref="BJ178:BR178" si="509">BJ$113/10*$C176/(2+$E$12)</f>
        <v>5969.4444444444453</v>
      </c>
      <c r="BK178" s="30">
        <f t="shared" si="509"/>
        <v>8824.5370370370383</v>
      </c>
      <c r="BL178" s="30">
        <f t="shared" si="509"/>
        <v>11612.114197530864</v>
      </c>
      <c r="BM178" s="30">
        <f t="shared" si="509"/>
        <v>14343.428497942388</v>
      </c>
      <c r="BN178" s="30">
        <f t="shared" si="509"/>
        <v>17027.857081618658</v>
      </c>
      <c r="BO178" s="30">
        <f t="shared" si="509"/>
        <v>19673.214234682215</v>
      </c>
      <c r="BP178" s="30">
        <f t="shared" si="509"/>
        <v>22286.011862235177</v>
      </c>
      <c r="BQ178" s="30">
        <f t="shared" si="509"/>
        <v>24871.676551862642</v>
      </c>
      <c r="BR178" s="30">
        <f t="shared" si="509"/>
        <v>27434.730459885541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694.44444444444446</v>
      </c>
      <c r="F179" s="28">
        <f t="shared" ref="F179:N179" si="510">F$127/10*$C179/(2+$E$12)</f>
        <v>578.70370370370381</v>
      </c>
      <c r="G179" s="28">
        <f t="shared" si="510"/>
        <v>482.25308641975312</v>
      </c>
      <c r="H179" s="28">
        <f t="shared" si="510"/>
        <v>401.87757201646093</v>
      </c>
      <c r="I179" s="28">
        <f t="shared" si="510"/>
        <v>334.89797668038409</v>
      </c>
      <c r="J179" s="28">
        <f t="shared" si="510"/>
        <v>279.08164723365337</v>
      </c>
      <c r="K179" s="28">
        <f t="shared" si="510"/>
        <v>232.56803936137783</v>
      </c>
      <c r="L179" s="28">
        <f t="shared" si="510"/>
        <v>193.80669946781487</v>
      </c>
      <c r="M179" s="28">
        <f t="shared" si="510"/>
        <v>161.50558288984573</v>
      </c>
      <c r="N179" s="28">
        <f t="shared" si="510"/>
        <v>134.58798574153809</v>
      </c>
      <c r="P179" s="163" t="s">
        <v>71</v>
      </c>
      <c r="Q179" s="162">
        <v>20000</v>
      </c>
      <c r="R179" s="58" t="s">
        <v>19</v>
      </c>
      <c r="S179" s="28">
        <f>S$127/10*$C179/(2+$E$12)</f>
        <v>694.44444444444446</v>
      </c>
      <c r="T179" s="28">
        <f t="shared" ref="T179:AB179" si="511">T$127/10*$C179/(2+$E$12)</f>
        <v>578.70370370370381</v>
      </c>
      <c r="U179" s="28">
        <f t="shared" si="511"/>
        <v>482.25308641975312</v>
      </c>
      <c r="V179" s="28">
        <f t="shared" si="511"/>
        <v>401.87757201646093</v>
      </c>
      <c r="W179" s="28">
        <f t="shared" si="511"/>
        <v>334.89797668038409</v>
      </c>
      <c r="X179" s="28">
        <f t="shared" si="511"/>
        <v>279.08164723365337</v>
      </c>
      <c r="Y179" s="28">
        <f t="shared" si="511"/>
        <v>232.56803936137783</v>
      </c>
      <c r="Z179" s="28">
        <f t="shared" si="511"/>
        <v>193.80669946781487</v>
      </c>
      <c r="AA179" s="28">
        <f t="shared" si="511"/>
        <v>161.50558288984573</v>
      </c>
      <c r="AB179" s="28">
        <f t="shared" si="511"/>
        <v>134.58798574153809</v>
      </c>
      <c r="AD179" s="163" t="s">
        <v>71</v>
      </c>
      <c r="AE179" s="162">
        <v>20000</v>
      </c>
      <c r="AF179" s="58" t="s">
        <v>19</v>
      </c>
      <c r="AG179" s="28">
        <f>AG$127/10*$C179/(2+$E$12)</f>
        <v>694.44444444444446</v>
      </c>
      <c r="AH179" s="28">
        <f t="shared" ref="AH179:AP179" si="512">AH$127/10*$C179/(2+$E$12)</f>
        <v>578.70370370370381</v>
      </c>
      <c r="AI179" s="28">
        <f t="shared" si="512"/>
        <v>482.25308641975312</v>
      </c>
      <c r="AJ179" s="28">
        <f t="shared" si="512"/>
        <v>401.87757201646093</v>
      </c>
      <c r="AK179" s="28">
        <f t="shared" si="512"/>
        <v>334.89797668038409</v>
      </c>
      <c r="AL179" s="28">
        <f t="shared" si="512"/>
        <v>279.08164723365337</v>
      </c>
      <c r="AM179" s="28">
        <f t="shared" si="512"/>
        <v>232.56803936137783</v>
      </c>
      <c r="AN179" s="28">
        <f t="shared" si="512"/>
        <v>193.80669946781487</v>
      </c>
      <c r="AO179" s="28">
        <f t="shared" si="512"/>
        <v>161.50558288984573</v>
      </c>
      <c r="AP179" s="28">
        <f t="shared" si="512"/>
        <v>134.58798574153809</v>
      </c>
      <c r="AR179" s="163" t="s">
        <v>71</v>
      </c>
      <c r="AS179" s="162">
        <v>20000</v>
      </c>
      <c r="AT179" s="58" t="s">
        <v>19</v>
      </c>
      <c r="AU179" s="28">
        <f>AU$127/10*$C179/(2+$E$12)</f>
        <v>694.44444444444446</v>
      </c>
      <c r="AV179" s="28">
        <f t="shared" ref="AV179:BD179" si="513">AV$127/10*$C179/(2+$E$12)</f>
        <v>578.70370370370381</v>
      </c>
      <c r="AW179" s="28">
        <f t="shared" si="513"/>
        <v>482.25308641975312</v>
      </c>
      <c r="AX179" s="28">
        <f t="shared" si="513"/>
        <v>401.87757201646093</v>
      </c>
      <c r="AY179" s="28">
        <f t="shared" si="513"/>
        <v>334.89797668038409</v>
      </c>
      <c r="AZ179" s="28">
        <f t="shared" si="513"/>
        <v>279.08164723365337</v>
      </c>
      <c r="BA179" s="28">
        <f t="shared" si="513"/>
        <v>232.56803936137783</v>
      </c>
      <c r="BB179" s="28">
        <f t="shared" si="513"/>
        <v>193.80669946781487</v>
      </c>
      <c r="BC179" s="28">
        <f t="shared" si="513"/>
        <v>161.50558288984573</v>
      </c>
      <c r="BD179" s="28">
        <f t="shared" si="513"/>
        <v>134.58798574153809</v>
      </c>
      <c r="BF179" s="163" t="s">
        <v>71</v>
      </c>
      <c r="BG179" s="162">
        <v>20000</v>
      </c>
      <c r="BH179" s="58" t="s">
        <v>19</v>
      </c>
      <c r="BI179" s="28">
        <f>BI$127/10*$C179/(2+$E$12)</f>
        <v>694.44444444444446</v>
      </c>
      <c r="BJ179" s="28">
        <f t="shared" ref="BJ179:BR179" si="514">BJ$127/10*$C179/(2+$E$12)</f>
        <v>578.70370370370381</v>
      </c>
      <c r="BK179" s="28">
        <f t="shared" si="514"/>
        <v>482.25308641975312</v>
      </c>
      <c r="BL179" s="28">
        <f t="shared" si="514"/>
        <v>401.87757201646093</v>
      </c>
      <c r="BM179" s="28">
        <f t="shared" si="514"/>
        <v>334.89797668038409</v>
      </c>
      <c r="BN179" s="28">
        <f t="shared" si="514"/>
        <v>279.08164723365337</v>
      </c>
      <c r="BO179" s="28">
        <f t="shared" si="514"/>
        <v>232.56803936137783</v>
      </c>
      <c r="BP179" s="28">
        <f t="shared" si="514"/>
        <v>193.80669946781487</v>
      </c>
      <c r="BQ179" s="28">
        <f t="shared" si="514"/>
        <v>161.50558288984573</v>
      </c>
      <c r="BR179" s="28">
        <f t="shared" si="514"/>
        <v>134.58798574153809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498.43535665294928</v>
      </c>
      <c r="J180" s="28"/>
      <c r="K180" s="28"/>
      <c r="L180" s="28"/>
      <c r="M180" s="28"/>
      <c r="N180" s="28">
        <f>SUM(E179:N179)/10</f>
        <v>349.37267379589764</v>
      </c>
      <c r="P180" s="163"/>
      <c r="Q180" s="162"/>
      <c r="R180" s="20" t="s">
        <v>22</v>
      </c>
      <c r="S180" s="28"/>
      <c r="T180" s="28"/>
      <c r="U180" s="28"/>
      <c r="V180" s="28"/>
      <c r="W180" s="28">
        <f>SUM(S179:W179)/5</f>
        <v>498.43535665294928</v>
      </c>
      <c r="X180" s="28"/>
      <c r="Y180" s="28"/>
      <c r="Z180" s="28"/>
      <c r="AA180" s="28"/>
      <c r="AB180" s="28">
        <f>SUM(S179:AB179)/10</f>
        <v>349.37267379589764</v>
      </c>
      <c r="AD180" s="163"/>
      <c r="AE180" s="162"/>
      <c r="AF180" s="20" t="s">
        <v>22</v>
      </c>
      <c r="AG180" s="28"/>
      <c r="AH180" s="28"/>
      <c r="AI180" s="28"/>
      <c r="AJ180" s="28"/>
      <c r="AK180" s="28">
        <f>SUM(AG179:AK179)/5</f>
        <v>498.43535665294928</v>
      </c>
      <c r="AL180" s="28"/>
      <c r="AM180" s="28"/>
      <c r="AN180" s="28"/>
      <c r="AO180" s="28"/>
      <c r="AP180" s="28">
        <f>SUM(AG179:AP179)/10</f>
        <v>349.37267379589764</v>
      </c>
      <c r="AR180" s="163"/>
      <c r="AS180" s="162"/>
      <c r="AT180" s="20" t="s">
        <v>22</v>
      </c>
      <c r="AU180" s="28"/>
      <c r="AV180" s="28"/>
      <c r="AW180" s="28"/>
      <c r="AX180" s="28"/>
      <c r="AY180" s="28">
        <f>SUM(AU179:AY179)/5</f>
        <v>498.43535665294928</v>
      </c>
      <c r="AZ180" s="28"/>
      <c r="BA180" s="28"/>
      <c r="BB180" s="28"/>
      <c r="BC180" s="28"/>
      <c r="BD180" s="28">
        <f>SUM(AU179:BD179)/10</f>
        <v>349.37267379589764</v>
      </c>
      <c r="BF180" s="163"/>
      <c r="BG180" s="162"/>
      <c r="BH180" s="20" t="s">
        <v>22</v>
      </c>
      <c r="BI180" s="28"/>
      <c r="BJ180" s="28"/>
      <c r="BK180" s="28"/>
      <c r="BL180" s="28"/>
      <c r="BM180" s="28">
        <f>SUM(BI179:BM179)/5</f>
        <v>498.43535665294928</v>
      </c>
      <c r="BN180" s="28"/>
      <c r="BO180" s="28"/>
      <c r="BP180" s="28"/>
      <c r="BQ180" s="28"/>
      <c r="BR180" s="28">
        <f>SUM(BI179:BR179)/10</f>
        <v>349.37267379589764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694.44444444444446</v>
      </c>
      <c r="F181" s="28">
        <f t="shared" ref="F181:N181" si="515">F$128/10*$C179/(2+$E$12)</f>
        <v>1273.148148148148</v>
      </c>
      <c r="G181" s="28">
        <f t="shared" si="515"/>
        <v>1755.4012345679018</v>
      </c>
      <c r="H181" s="28">
        <f t="shared" si="515"/>
        <v>2157.2788065843615</v>
      </c>
      <c r="I181" s="28">
        <f t="shared" si="515"/>
        <v>2492.176783264747</v>
      </c>
      <c r="J181" s="28">
        <f t="shared" si="515"/>
        <v>2771.2584304983966</v>
      </c>
      <c r="K181" s="28">
        <f t="shared" si="515"/>
        <v>3003.8264698597791</v>
      </c>
      <c r="L181" s="28">
        <f t="shared" si="515"/>
        <v>3197.6331693275943</v>
      </c>
      <c r="M181" s="28">
        <f t="shared" si="515"/>
        <v>3359.138752217445</v>
      </c>
      <c r="N181" s="28">
        <f t="shared" si="515"/>
        <v>3493.7267379589707</v>
      </c>
      <c r="P181" s="163"/>
      <c r="Q181" s="162"/>
      <c r="R181" s="20" t="s">
        <v>52</v>
      </c>
      <c r="S181" s="28">
        <f>S$128/10*$C179/(2+$E$12)</f>
        <v>694.44444444444446</v>
      </c>
      <c r="T181" s="28">
        <f t="shared" ref="T181:AB181" si="516">T$128/10*$C179/(2+$E$12)</f>
        <v>1273.148148148148</v>
      </c>
      <c r="U181" s="28">
        <f t="shared" si="516"/>
        <v>1755.4012345679018</v>
      </c>
      <c r="V181" s="28">
        <f t="shared" si="516"/>
        <v>2157.2788065843615</v>
      </c>
      <c r="W181" s="28">
        <f t="shared" si="516"/>
        <v>2492.176783264747</v>
      </c>
      <c r="X181" s="28">
        <f t="shared" si="516"/>
        <v>2771.2584304983966</v>
      </c>
      <c r="Y181" s="28">
        <f t="shared" si="516"/>
        <v>3003.8264698597791</v>
      </c>
      <c r="Z181" s="28">
        <f t="shared" si="516"/>
        <v>3197.6331693275943</v>
      </c>
      <c r="AA181" s="28">
        <f t="shared" si="516"/>
        <v>3359.138752217445</v>
      </c>
      <c r="AB181" s="28">
        <f t="shared" si="516"/>
        <v>3493.7267379589707</v>
      </c>
      <c r="AD181" s="163"/>
      <c r="AE181" s="162"/>
      <c r="AF181" s="20" t="s">
        <v>52</v>
      </c>
      <c r="AG181" s="28">
        <f>AG$128/10*$C179/(2+$E$12)</f>
        <v>694.44444444444446</v>
      </c>
      <c r="AH181" s="28">
        <f t="shared" ref="AH181:AP181" si="517">AH$128/10*$C179/(2+$E$12)</f>
        <v>1273.148148148148</v>
      </c>
      <c r="AI181" s="28">
        <f t="shared" si="517"/>
        <v>1755.4012345679018</v>
      </c>
      <c r="AJ181" s="28">
        <f t="shared" si="517"/>
        <v>2157.2788065843615</v>
      </c>
      <c r="AK181" s="28">
        <f t="shared" si="517"/>
        <v>2492.176783264747</v>
      </c>
      <c r="AL181" s="28">
        <f t="shared" si="517"/>
        <v>2771.2584304983966</v>
      </c>
      <c r="AM181" s="28">
        <f t="shared" si="517"/>
        <v>3003.8264698597791</v>
      </c>
      <c r="AN181" s="28">
        <f t="shared" si="517"/>
        <v>3197.6331693275943</v>
      </c>
      <c r="AO181" s="28">
        <f t="shared" si="517"/>
        <v>3359.138752217445</v>
      </c>
      <c r="AP181" s="28">
        <f t="shared" si="517"/>
        <v>3493.7267379589707</v>
      </c>
      <c r="AR181" s="163"/>
      <c r="AS181" s="162"/>
      <c r="AT181" s="20" t="s">
        <v>52</v>
      </c>
      <c r="AU181" s="28">
        <f>AU$128/10*$C179/(2+$E$12)</f>
        <v>694.44444444444446</v>
      </c>
      <c r="AV181" s="28">
        <f t="shared" ref="AV181:BD181" si="518">AV$128/10*$C179/(2+$E$12)</f>
        <v>1273.148148148148</v>
      </c>
      <c r="AW181" s="28">
        <f t="shared" si="518"/>
        <v>1755.4012345679018</v>
      </c>
      <c r="AX181" s="28">
        <f t="shared" si="518"/>
        <v>2157.2788065843615</v>
      </c>
      <c r="AY181" s="28">
        <f t="shared" si="518"/>
        <v>2492.176783264747</v>
      </c>
      <c r="AZ181" s="28">
        <f t="shared" si="518"/>
        <v>2771.2584304983966</v>
      </c>
      <c r="BA181" s="28">
        <f t="shared" si="518"/>
        <v>3003.8264698597791</v>
      </c>
      <c r="BB181" s="28">
        <f t="shared" si="518"/>
        <v>3197.6331693275943</v>
      </c>
      <c r="BC181" s="28">
        <f t="shared" si="518"/>
        <v>3359.138752217445</v>
      </c>
      <c r="BD181" s="28">
        <f t="shared" si="518"/>
        <v>3493.7267379589707</v>
      </c>
      <c r="BF181" s="163"/>
      <c r="BG181" s="162"/>
      <c r="BH181" s="20" t="s">
        <v>52</v>
      </c>
      <c r="BI181" s="28">
        <f>BI$128/10*$C179/(2+$E$12)</f>
        <v>694.44444444444446</v>
      </c>
      <c r="BJ181" s="28">
        <f t="shared" ref="BJ181:BR181" si="519">BJ$128/10*$C179/(2+$E$12)</f>
        <v>1273.148148148148</v>
      </c>
      <c r="BK181" s="28">
        <f t="shared" si="519"/>
        <v>1755.4012345679018</v>
      </c>
      <c r="BL181" s="28">
        <f t="shared" si="519"/>
        <v>2157.2788065843615</v>
      </c>
      <c r="BM181" s="28">
        <f t="shared" si="519"/>
        <v>2492.176783264747</v>
      </c>
      <c r="BN181" s="28">
        <f t="shared" si="519"/>
        <v>2771.2584304983966</v>
      </c>
      <c r="BO181" s="28">
        <f t="shared" si="519"/>
        <v>3003.8264698597791</v>
      </c>
      <c r="BP181" s="28">
        <f t="shared" si="519"/>
        <v>3197.6331693275943</v>
      </c>
      <c r="BQ181" s="28">
        <f t="shared" si="519"/>
        <v>3359.138752217445</v>
      </c>
      <c r="BR181" s="28">
        <f t="shared" si="519"/>
        <v>3493.7267379589707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13888.888888888889</v>
      </c>
      <c r="F182" s="28">
        <f t="shared" ref="F182:N182" si="520">F$127/10*$C182/(2+$E$12)</f>
        <v>11574.074074074075</v>
      </c>
      <c r="G182" s="28">
        <f t="shared" si="520"/>
        <v>9645.0617283950633</v>
      </c>
      <c r="H182" s="28">
        <f t="shared" si="520"/>
        <v>8037.5514403292182</v>
      </c>
      <c r="I182" s="28">
        <f t="shared" si="520"/>
        <v>6697.9595336076818</v>
      </c>
      <c r="J182" s="28">
        <f t="shared" si="520"/>
        <v>5581.6329446730679</v>
      </c>
      <c r="K182" s="28">
        <f t="shared" si="520"/>
        <v>4651.360787227557</v>
      </c>
      <c r="L182" s="28">
        <f t="shared" si="520"/>
        <v>3876.1339893562972</v>
      </c>
      <c r="M182" s="28">
        <f t="shared" si="520"/>
        <v>3230.1116577969146</v>
      </c>
      <c r="N182" s="28">
        <f t="shared" si="520"/>
        <v>2691.7597148307623</v>
      </c>
      <c r="P182" s="163"/>
      <c r="Q182" s="162">
        <v>400000</v>
      </c>
      <c r="R182" s="58" t="s">
        <v>19</v>
      </c>
      <c r="S182" s="28">
        <f>S$127/10*$C182/(2+$E$12)</f>
        <v>13888.888888888889</v>
      </c>
      <c r="T182" s="28">
        <f t="shared" ref="T182:AB182" si="521">T$127/10*$C182/(2+$E$12)</f>
        <v>11574.074074074075</v>
      </c>
      <c r="U182" s="28">
        <f t="shared" si="521"/>
        <v>9645.0617283950633</v>
      </c>
      <c r="V182" s="28">
        <f t="shared" si="521"/>
        <v>8037.5514403292182</v>
      </c>
      <c r="W182" s="28">
        <f t="shared" si="521"/>
        <v>6697.9595336076818</v>
      </c>
      <c r="X182" s="28">
        <f t="shared" si="521"/>
        <v>5581.6329446730679</v>
      </c>
      <c r="Y182" s="28">
        <f t="shared" si="521"/>
        <v>4651.360787227557</v>
      </c>
      <c r="Z182" s="28">
        <f t="shared" si="521"/>
        <v>3876.1339893562972</v>
      </c>
      <c r="AA182" s="28">
        <f t="shared" si="521"/>
        <v>3230.1116577969146</v>
      </c>
      <c r="AB182" s="28">
        <f t="shared" si="521"/>
        <v>2691.7597148307623</v>
      </c>
      <c r="AD182" s="163"/>
      <c r="AE182" s="162">
        <v>400000</v>
      </c>
      <c r="AF182" s="58" t="s">
        <v>19</v>
      </c>
      <c r="AG182" s="28">
        <f>AG$127/10*$C182/(2+$E$12)</f>
        <v>13888.888888888889</v>
      </c>
      <c r="AH182" s="28">
        <f t="shared" ref="AH182:AP182" si="522">AH$127/10*$C182/(2+$E$12)</f>
        <v>11574.074074074075</v>
      </c>
      <c r="AI182" s="28">
        <f t="shared" si="522"/>
        <v>9645.0617283950633</v>
      </c>
      <c r="AJ182" s="28">
        <f t="shared" si="522"/>
        <v>8037.5514403292182</v>
      </c>
      <c r="AK182" s="28">
        <f t="shared" si="522"/>
        <v>6697.9595336076818</v>
      </c>
      <c r="AL182" s="28">
        <f t="shared" si="522"/>
        <v>5581.6329446730679</v>
      </c>
      <c r="AM182" s="28">
        <f t="shared" si="522"/>
        <v>4651.360787227557</v>
      </c>
      <c r="AN182" s="28">
        <f t="shared" si="522"/>
        <v>3876.1339893562972</v>
      </c>
      <c r="AO182" s="28">
        <f t="shared" si="522"/>
        <v>3230.1116577969146</v>
      </c>
      <c r="AP182" s="28">
        <f t="shared" si="522"/>
        <v>2691.7597148307623</v>
      </c>
      <c r="AR182" s="163"/>
      <c r="AS182" s="162">
        <v>400000</v>
      </c>
      <c r="AT182" s="58" t="s">
        <v>19</v>
      </c>
      <c r="AU182" s="28">
        <f>AU$127/10*$C182/(2+$E$12)</f>
        <v>13888.888888888889</v>
      </c>
      <c r="AV182" s="28">
        <f t="shared" ref="AV182:BD182" si="523">AV$127/10*$C182/(2+$E$12)</f>
        <v>11574.074074074075</v>
      </c>
      <c r="AW182" s="28">
        <f t="shared" si="523"/>
        <v>9645.0617283950633</v>
      </c>
      <c r="AX182" s="28">
        <f t="shared" si="523"/>
        <v>8037.5514403292182</v>
      </c>
      <c r="AY182" s="28">
        <f t="shared" si="523"/>
        <v>6697.9595336076818</v>
      </c>
      <c r="AZ182" s="28">
        <f t="shared" si="523"/>
        <v>5581.6329446730679</v>
      </c>
      <c r="BA182" s="28">
        <f t="shared" si="523"/>
        <v>4651.360787227557</v>
      </c>
      <c r="BB182" s="28">
        <f t="shared" si="523"/>
        <v>3876.1339893562972</v>
      </c>
      <c r="BC182" s="28">
        <f t="shared" si="523"/>
        <v>3230.1116577969146</v>
      </c>
      <c r="BD182" s="28">
        <f t="shared" si="523"/>
        <v>2691.7597148307623</v>
      </c>
      <c r="BF182" s="163"/>
      <c r="BG182" s="162">
        <v>400000</v>
      </c>
      <c r="BH182" s="58" t="s">
        <v>19</v>
      </c>
      <c r="BI182" s="28">
        <f>BI$127/10*$C182/(2+$E$12)</f>
        <v>13888.888888888889</v>
      </c>
      <c r="BJ182" s="28">
        <f t="shared" ref="BJ182:BR182" si="524">BJ$127/10*$C182/(2+$E$12)</f>
        <v>11574.074074074075</v>
      </c>
      <c r="BK182" s="28">
        <f t="shared" si="524"/>
        <v>9645.0617283950633</v>
      </c>
      <c r="BL182" s="28">
        <f t="shared" si="524"/>
        <v>8037.5514403292182</v>
      </c>
      <c r="BM182" s="28">
        <f t="shared" si="524"/>
        <v>6697.9595336076818</v>
      </c>
      <c r="BN182" s="28">
        <f t="shared" si="524"/>
        <v>5581.6329446730679</v>
      </c>
      <c r="BO182" s="28">
        <f t="shared" si="524"/>
        <v>4651.360787227557</v>
      </c>
      <c r="BP182" s="28">
        <f t="shared" si="524"/>
        <v>3876.1339893562972</v>
      </c>
      <c r="BQ182" s="28">
        <f t="shared" si="524"/>
        <v>3230.1116577969146</v>
      </c>
      <c r="BR182" s="28">
        <f t="shared" si="524"/>
        <v>2691.7597148307623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9968.7071330589861</v>
      </c>
      <c r="J183" s="28"/>
      <c r="K183" s="28"/>
      <c r="L183" s="28"/>
      <c r="M183" s="28"/>
      <c r="N183" s="28">
        <f>SUM(E182:N182)/10</f>
        <v>6987.4534759179533</v>
      </c>
      <c r="P183" s="163"/>
      <c r="Q183" s="162"/>
      <c r="R183" s="20" t="s">
        <v>22</v>
      </c>
      <c r="S183" s="28"/>
      <c r="T183" s="28"/>
      <c r="U183" s="28"/>
      <c r="V183" s="28"/>
      <c r="W183" s="28">
        <f>SUM(S182:W182)/5</f>
        <v>9968.7071330589861</v>
      </c>
      <c r="X183" s="28"/>
      <c r="Y183" s="28"/>
      <c r="Z183" s="28"/>
      <c r="AA183" s="28"/>
      <c r="AB183" s="28">
        <f>SUM(S182:AB182)/10</f>
        <v>6987.4534759179533</v>
      </c>
      <c r="AD183" s="163"/>
      <c r="AE183" s="162"/>
      <c r="AF183" s="20" t="s">
        <v>22</v>
      </c>
      <c r="AG183" s="28"/>
      <c r="AH183" s="28"/>
      <c r="AI183" s="28"/>
      <c r="AJ183" s="28"/>
      <c r="AK183" s="28">
        <f>SUM(AG182:AK182)/5</f>
        <v>9968.7071330589861</v>
      </c>
      <c r="AL183" s="28"/>
      <c r="AM183" s="28"/>
      <c r="AN183" s="28"/>
      <c r="AO183" s="28"/>
      <c r="AP183" s="28">
        <f>SUM(AG182:AP182)/10</f>
        <v>6987.4534759179533</v>
      </c>
      <c r="AR183" s="163"/>
      <c r="AS183" s="162"/>
      <c r="AT183" s="20" t="s">
        <v>22</v>
      </c>
      <c r="AU183" s="28"/>
      <c r="AV183" s="28"/>
      <c r="AW183" s="28"/>
      <c r="AX183" s="28"/>
      <c r="AY183" s="28">
        <f>SUM(AU182:AY182)/5</f>
        <v>9968.7071330589861</v>
      </c>
      <c r="AZ183" s="28"/>
      <c r="BA183" s="28"/>
      <c r="BB183" s="28"/>
      <c r="BC183" s="28"/>
      <c r="BD183" s="28">
        <f>SUM(AU182:BD182)/10</f>
        <v>6987.4534759179533</v>
      </c>
      <c r="BF183" s="163"/>
      <c r="BG183" s="162"/>
      <c r="BH183" s="20" t="s">
        <v>22</v>
      </c>
      <c r="BI183" s="28"/>
      <c r="BJ183" s="28"/>
      <c r="BK183" s="28"/>
      <c r="BL183" s="28"/>
      <c r="BM183" s="28">
        <f>SUM(BI182:BM182)/5</f>
        <v>9968.7071330589861</v>
      </c>
      <c r="BN183" s="28"/>
      <c r="BO183" s="28"/>
      <c r="BP183" s="28"/>
      <c r="BQ183" s="28"/>
      <c r="BR183" s="28">
        <f>SUM(BI182:BR182)/10</f>
        <v>6987.4534759179533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13888.888888888889</v>
      </c>
      <c r="F184" s="28">
        <f t="shared" ref="F184:N184" si="525">F$128/10*$C182/(2+$E$12)</f>
        <v>25462.962962962964</v>
      </c>
      <c r="G184" s="28">
        <f t="shared" si="525"/>
        <v>35108.024691358034</v>
      </c>
      <c r="H184" s="28">
        <f t="shared" si="525"/>
        <v>43145.57613168723</v>
      </c>
      <c r="I184" s="28">
        <f t="shared" si="525"/>
        <v>49843.535665294941</v>
      </c>
      <c r="J184" s="28">
        <f t="shared" si="525"/>
        <v>55425.168609967935</v>
      </c>
      <c r="K184" s="28">
        <f t="shared" si="525"/>
        <v>60076.529397195583</v>
      </c>
      <c r="L184" s="28">
        <f t="shared" si="525"/>
        <v>63952.663386551882</v>
      </c>
      <c r="M184" s="28">
        <f t="shared" si="525"/>
        <v>67182.775044348891</v>
      </c>
      <c r="N184" s="28">
        <f t="shared" si="525"/>
        <v>69874.534759179413</v>
      </c>
      <c r="P184" s="163"/>
      <c r="Q184" s="162"/>
      <c r="R184" s="20" t="s">
        <v>52</v>
      </c>
      <c r="S184" s="28">
        <f>S$128/10*$C182/(2+$E$12)</f>
        <v>13888.888888888889</v>
      </c>
      <c r="T184" s="28">
        <f t="shared" ref="T184:AB184" si="526">T$128/10*$C182/(2+$E$12)</f>
        <v>25462.962962962964</v>
      </c>
      <c r="U184" s="28">
        <f t="shared" si="526"/>
        <v>35108.024691358034</v>
      </c>
      <c r="V184" s="28">
        <f t="shared" si="526"/>
        <v>43145.57613168723</v>
      </c>
      <c r="W184" s="28">
        <f t="shared" si="526"/>
        <v>49843.535665294941</v>
      </c>
      <c r="X184" s="28">
        <f t="shared" si="526"/>
        <v>55425.168609967935</v>
      </c>
      <c r="Y184" s="28">
        <f t="shared" si="526"/>
        <v>60076.529397195583</v>
      </c>
      <c r="Z184" s="28">
        <f t="shared" si="526"/>
        <v>63952.663386551882</v>
      </c>
      <c r="AA184" s="28">
        <f t="shared" si="526"/>
        <v>67182.775044348891</v>
      </c>
      <c r="AB184" s="28">
        <f t="shared" si="526"/>
        <v>69874.534759179413</v>
      </c>
      <c r="AD184" s="163"/>
      <c r="AE184" s="162"/>
      <c r="AF184" s="20" t="s">
        <v>52</v>
      </c>
      <c r="AG184" s="28">
        <f>AG$128/10*$C182/(2+$E$12)</f>
        <v>13888.888888888889</v>
      </c>
      <c r="AH184" s="28">
        <f t="shared" ref="AH184:AP184" si="527">AH$128/10*$C182/(2+$E$12)</f>
        <v>25462.962962962964</v>
      </c>
      <c r="AI184" s="28">
        <f t="shared" si="527"/>
        <v>35108.024691358034</v>
      </c>
      <c r="AJ184" s="28">
        <f t="shared" si="527"/>
        <v>43145.57613168723</v>
      </c>
      <c r="AK184" s="28">
        <f t="shared" si="527"/>
        <v>49843.535665294941</v>
      </c>
      <c r="AL184" s="28">
        <f t="shared" si="527"/>
        <v>55425.168609967935</v>
      </c>
      <c r="AM184" s="28">
        <f t="shared" si="527"/>
        <v>60076.529397195583</v>
      </c>
      <c r="AN184" s="28">
        <f t="shared" si="527"/>
        <v>63952.663386551882</v>
      </c>
      <c r="AO184" s="28">
        <f t="shared" si="527"/>
        <v>67182.775044348891</v>
      </c>
      <c r="AP184" s="28">
        <f t="shared" si="527"/>
        <v>69874.534759179413</v>
      </c>
      <c r="AR184" s="163"/>
      <c r="AS184" s="162"/>
      <c r="AT184" s="20" t="s">
        <v>52</v>
      </c>
      <c r="AU184" s="28">
        <f>AU$128/10*$C182/(2+$E$12)</f>
        <v>13888.888888888889</v>
      </c>
      <c r="AV184" s="28">
        <f t="shared" ref="AV184:BD184" si="528">AV$128/10*$C182/(2+$E$12)</f>
        <v>25462.962962962964</v>
      </c>
      <c r="AW184" s="28">
        <f t="shared" si="528"/>
        <v>35108.024691358034</v>
      </c>
      <c r="AX184" s="28">
        <f t="shared" si="528"/>
        <v>43145.57613168723</v>
      </c>
      <c r="AY184" s="28">
        <f t="shared" si="528"/>
        <v>49843.535665294941</v>
      </c>
      <c r="AZ184" s="28">
        <f t="shared" si="528"/>
        <v>55425.168609967935</v>
      </c>
      <c r="BA184" s="28">
        <f t="shared" si="528"/>
        <v>60076.529397195583</v>
      </c>
      <c r="BB184" s="28">
        <f t="shared" si="528"/>
        <v>63952.663386551882</v>
      </c>
      <c r="BC184" s="28">
        <f t="shared" si="528"/>
        <v>67182.775044348891</v>
      </c>
      <c r="BD184" s="28">
        <f t="shared" si="528"/>
        <v>69874.534759179413</v>
      </c>
      <c r="BF184" s="163"/>
      <c r="BG184" s="162"/>
      <c r="BH184" s="20" t="s">
        <v>52</v>
      </c>
      <c r="BI184" s="28">
        <f>BI$128/10*$C182/(2+$E$12)</f>
        <v>13888.888888888889</v>
      </c>
      <c r="BJ184" s="28">
        <f t="shared" ref="BJ184:BR184" si="529">BJ$128/10*$C182/(2+$E$12)</f>
        <v>25462.962962962964</v>
      </c>
      <c r="BK184" s="28">
        <f t="shared" si="529"/>
        <v>35108.024691358034</v>
      </c>
      <c r="BL184" s="28">
        <f t="shared" si="529"/>
        <v>43145.57613168723</v>
      </c>
      <c r="BM184" s="28">
        <f t="shared" si="529"/>
        <v>49843.535665294941</v>
      </c>
      <c r="BN184" s="28">
        <f t="shared" si="529"/>
        <v>55425.168609967935</v>
      </c>
      <c r="BO184" s="28">
        <f t="shared" si="529"/>
        <v>60076.529397195583</v>
      </c>
      <c r="BP184" s="28">
        <f t="shared" si="529"/>
        <v>63952.663386551882</v>
      </c>
      <c r="BQ184" s="28">
        <f t="shared" si="529"/>
        <v>67182.775044348891</v>
      </c>
      <c r="BR184" s="28">
        <f t="shared" si="529"/>
        <v>69874.534759179413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34722.222222222219</v>
      </c>
      <c r="F185" s="30">
        <f t="shared" ref="F185:N185" si="530">F$127/10*$C185/(2+$E$12)</f>
        <v>28935.185185185186</v>
      </c>
      <c r="G185" s="30">
        <f t="shared" si="530"/>
        <v>24112.654320987655</v>
      </c>
      <c r="H185" s="30">
        <f t="shared" si="530"/>
        <v>20093.878600823045</v>
      </c>
      <c r="I185" s="30">
        <f t="shared" si="530"/>
        <v>16744.898834019205</v>
      </c>
      <c r="J185" s="30">
        <f t="shared" si="530"/>
        <v>13954.082361682669</v>
      </c>
      <c r="K185" s="30">
        <f t="shared" si="530"/>
        <v>11628.401968068891</v>
      </c>
      <c r="L185" s="30">
        <f t="shared" si="530"/>
        <v>9690.3349733907453</v>
      </c>
      <c r="M185" s="30">
        <f t="shared" si="530"/>
        <v>8075.2791444922868</v>
      </c>
      <c r="N185" s="30">
        <f t="shared" si="530"/>
        <v>6729.3992870769052</v>
      </c>
      <c r="P185" s="163"/>
      <c r="Q185" s="161">
        <v>1000000</v>
      </c>
      <c r="R185" s="16" t="s">
        <v>19</v>
      </c>
      <c r="S185" s="30">
        <f>S$127/10*$C185/(2+$E$12)</f>
        <v>34722.222222222219</v>
      </c>
      <c r="T185" s="30">
        <f t="shared" ref="T185:AB185" si="531">T$127/10*$C185/(2+$E$12)</f>
        <v>28935.185185185186</v>
      </c>
      <c r="U185" s="30">
        <f t="shared" si="531"/>
        <v>24112.654320987655</v>
      </c>
      <c r="V185" s="30">
        <f t="shared" si="531"/>
        <v>20093.878600823045</v>
      </c>
      <c r="W185" s="30">
        <f t="shared" si="531"/>
        <v>16744.898834019205</v>
      </c>
      <c r="X185" s="30">
        <f t="shared" si="531"/>
        <v>13954.082361682669</v>
      </c>
      <c r="Y185" s="30">
        <f t="shared" si="531"/>
        <v>11628.401968068891</v>
      </c>
      <c r="Z185" s="30">
        <f t="shared" si="531"/>
        <v>9690.3349733907453</v>
      </c>
      <c r="AA185" s="30">
        <f t="shared" si="531"/>
        <v>8075.2791444922868</v>
      </c>
      <c r="AB185" s="30">
        <f t="shared" si="531"/>
        <v>6729.3992870769052</v>
      </c>
      <c r="AD185" s="163"/>
      <c r="AE185" s="161">
        <v>1000000</v>
      </c>
      <c r="AF185" s="16" t="s">
        <v>19</v>
      </c>
      <c r="AG185" s="30">
        <f>AG$127/10*$C185/(2+$E$12)</f>
        <v>34722.222222222219</v>
      </c>
      <c r="AH185" s="30">
        <f t="shared" ref="AH185:AP185" si="532">AH$127/10*$C185/(2+$E$12)</f>
        <v>28935.185185185186</v>
      </c>
      <c r="AI185" s="30">
        <f t="shared" si="532"/>
        <v>24112.654320987655</v>
      </c>
      <c r="AJ185" s="30">
        <f t="shared" si="532"/>
        <v>20093.878600823045</v>
      </c>
      <c r="AK185" s="30">
        <f t="shared" si="532"/>
        <v>16744.898834019205</v>
      </c>
      <c r="AL185" s="30">
        <f t="shared" si="532"/>
        <v>13954.082361682669</v>
      </c>
      <c r="AM185" s="30">
        <f t="shared" si="532"/>
        <v>11628.401968068891</v>
      </c>
      <c r="AN185" s="30">
        <f t="shared" si="532"/>
        <v>9690.3349733907453</v>
      </c>
      <c r="AO185" s="30">
        <f t="shared" si="532"/>
        <v>8075.2791444922868</v>
      </c>
      <c r="AP185" s="30">
        <f t="shared" si="532"/>
        <v>6729.3992870769052</v>
      </c>
      <c r="AR185" s="163"/>
      <c r="AS185" s="161">
        <v>1000000</v>
      </c>
      <c r="AT185" s="16" t="s">
        <v>19</v>
      </c>
      <c r="AU185" s="30">
        <f>AU$127/10*$C185/(2+$E$12)</f>
        <v>34722.222222222219</v>
      </c>
      <c r="AV185" s="30">
        <f t="shared" ref="AV185:BD185" si="533">AV$127/10*$C185/(2+$E$12)</f>
        <v>28935.185185185186</v>
      </c>
      <c r="AW185" s="30">
        <f t="shared" si="533"/>
        <v>24112.654320987655</v>
      </c>
      <c r="AX185" s="30">
        <f t="shared" si="533"/>
        <v>20093.878600823045</v>
      </c>
      <c r="AY185" s="30">
        <f t="shared" si="533"/>
        <v>16744.898834019205</v>
      </c>
      <c r="AZ185" s="30">
        <f t="shared" si="533"/>
        <v>13954.082361682669</v>
      </c>
      <c r="BA185" s="30">
        <f t="shared" si="533"/>
        <v>11628.401968068891</v>
      </c>
      <c r="BB185" s="30">
        <f t="shared" si="533"/>
        <v>9690.3349733907453</v>
      </c>
      <c r="BC185" s="30">
        <f t="shared" si="533"/>
        <v>8075.2791444922868</v>
      </c>
      <c r="BD185" s="30">
        <f t="shared" si="533"/>
        <v>6729.3992870769052</v>
      </c>
      <c r="BF185" s="163"/>
      <c r="BG185" s="161">
        <v>1000000</v>
      </c>
      <c r="BH185" s="16" t="s">
        <v>19</v>
      </c>
      <c r="BI185" s="30">
        <f>BI$127/10*$C185/(2+$E$12)</f>
        <v>34722.222222222219</v>
      </c>
      <c r="BJ185" s="30">
        <f t="shared" ref="BJ185:BR185" si="534">BJ$127/10*$C185/(2+$E$12)</f>
        <v>28935.185185185186</v>
      </c>
      <c r="BK185" s="30">
        <f t="shared" si="534"/>
        <v>24112.654320987655</v>
      </c>
      <c r="BL185" s="30">
        <f t="shared" si="534"/>
        <v>20093.878600823045</v>
      </c>
      <c r="BM185" s="30">
        <f t="shared" si="534"/>
        <v>16744.898834019205</v>
      </c>
      <c r="BN185" s="30">
        <f t="shared" si="534"/>
        <v>13954.082361682669</v>
      </c>
      <c r="BO185" s="30">
        <f t="shared" si="534"/>
        <v>11628.401968068891</v>
      </c>
      <c r="BP185" s="30">
        <f t="shared" si="534"/>
        <v>9690.3349733907453</v>
      </c>
      <c r="BQ185" s="30">
        <f t="shared" si="534"/>
        <v>8075.2791444922868</v>
      </c>
      <c r="BR185" s="30">
        <f t="shared" si="534"/>
        <v>6729.3992870769052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24921.767832647463</v>
      </c>
      <c r="J186" s="30"/>
      <c r="K186" s="30"/>
      <c r="L186" s="30"/>
      <c r="M186" s="30"/>
      <c r="N186" s="30">
        <f>SUM(E185:N185)/10</f>
        <v>17468.633689794879</v>
      </c>
      <c r="P186" s="163"/>
      <c r="Q186" s="161"/>
      <c r="R186" s="16" t="s">
        <v>22</v>
      </c>
      <c r="S186" s="30"/>
      <c r="T186" s="30"/>
      <c r="U186" s="30"/>
      <c r="V186" s="30"/>
      <c r="W186" s="30">
        <f>SUM(S185:W185)/5</f>
        <v>24921.767832647463</v>
      </c>
      <c r="X186" s="30"/>
      <c r="Y186" s="30"/>
      <c r="Z186" s="30"/>
      <c r="AA186" s="30"/>
      <c r="AB186" s="30">
        <f>SUM(S185:AB185)/10</f>
        <v>17468.633689794879</v>
      </c>
      <c r="AD186" s="163"/>
      <c r="AE186" s="161"/>
      <c r="AF186" s="16" t="s">
        <v>22</v>
      </c>
      <c r="AG186" s="30"/>
      <c r="AH186" s="30"/>
      <c r="AI186" s="30"/>
      <c r="AJ186" s="30"/>
      <c r="AK186" s="30">
        <f>SUM(AG185:AK185)/5</f>
        <v>24921.767832647463</v>
      </c>
      <c r="AL186" s="30"/>
      <c r="AM186" s="30"/>
      <c r="AN186" s="30"/>
      <c r="AO186" s="30"/>
      <c r="AP186" s="30">
        <f>SUM(AG185:AP185)/10</f>
        <v>17468.633689794879</v>
      </c>
      <c r="AR186" s="163"/>
      <c r="AS186" s="161"/>
      <c r="AT186" s="16" t="s">
        <v>22</v>
      </c>
      <c r="AU186" s="30"/>
      <c r="AV186" s="30"/>
      <c r="AW186" s="30"/>
      <c r="AX186" s="30"/>
      <c r="AY186" s="30">
        <f>SUM(AU185:AY185)/5</f>
        <v>24921.767832647463</v>
      </c>
      <c r="AZ186" s="30"/>
      <c r="BA186" s="30"/>
      <c r="BB186" s="30"/>
      <c r="BC186" s="30"/>
      <c r="BD186" s="30">
        <f>SUM(AU185:BD185)/10</f>
        <v>17468.633689794879</v>
      </c>
      <c r="BF186" s="163"/>
      <c r="BG186" s="161"/>
      <c r="BH186" s="16" t="s">
        <v>22</v>
      </c>
      <c r="BI186" s="30"/>
      <c r="BJ186" s="30"/>
      <c r="BK186" s="30"/>
      <c r="BL186" s="30"/>
      <c r="BM186" s="30">
        <f>SUM(BI185:BM185)/5</f>
        <v>24921.767832647463</v>
      </c>
      <c r="BN186" s="30"/>
      <c r="BO186" s="30"/>
      <c r="BP186" s="30"/>
      <c r="BQ186" s="30"/>
      <c r="BR186" s="30">
        <f>SUM(BI185:BR185)/10</f>
        <v>17468.633689794879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34722.222222222219</v>
      </c>
      <c r="F187" s="30">
        <f t="shared" ref="F187:N187" si="535">F$128/10*$C185/(2+$E$12)</f>
        <v>63657.407407407401</v>
      </c>
      <c r="G187" s="30">
        <f t="shared" si="535"/>
        <v>87770.0617283951</v>
      </c>
      <c r="H187" s="30">
        <f t="shared" si="535"/>
        <v>107863.94032921807</v>
      </c>
      <c r="I187" s="30">
        <f t="shared" si="535"/>
        <v>124608.83916323735</v>
      </c>
      <c r="J187" s="30">
        <f t="shared" si="535"/>
        <v>138562.92152491983</v>
      </c>
      <c r="K187" s="30">
        <f t="shared" si="535"/>
        <v>150191.32349298894</v>
      </c>
      <c r="L187" s="30">
        <f t="shared" si="535"/>
        <v>159881.65846637971</v>
      </c>
      <c r="M187" s="30">
        <f t="shared" si="535"/>
        <v>167956.93761087224</v>
      </c>
      <c r="N187" s="30">
        <f t="shared" si="535"/>
        <v>174686.33689794855</v>
      </c>
      <c r="P187" s="163"/>
      <c r="Q187" s="161"/>
      <c r="R187" s="16" t="s">
        <v>52</v>
      </c>
      <c r="S187" s="30">
        <f>S$128/10*$C185/(2+$E$12)</f>
        <v>34722.222222222219</v>
      </c>
      <c r="T187" s="30">
        <f t="shared" ref="T187:AB187" si="536">T$128/10*$C185/(2+$E$12)</f>
        <v>63657.407407407401</v>
      </c>
      <c r="U187" s="30">
        <f t="shared" si="536"/>
        <v>87770.0617283951</v>
      </c>
      <c r="V187" s="30">
        <f t="shared" si="536"/>
        <v>107863.94032921807</v>
      </c>
      <c r="W187" s="30">
        <f t="shared" si="536"/>
        <v>124608.83916323735</v>
      </c>
      <c r="X187" s="30">
        <f t="shared" si="536"/>
        <v>138562.92152491983</v>
      </c>
      <c r="Y187" s="30">
        <f t="shared" si="536"/>
        <v>150191.32349298894</v>
      </c>
      <c r="Z187" s="30">
        <f t="shared" si="536"/>
        <v>159881.65846637971</v>
      </c>
      <c r="AA187" s="30">
        <f t="shared" si="536"/>
        <v>167956.93761087224</v>
      </c>
      <c r="AB187" s="30">
        <f t="shared" si="536"/>
        <v>174686.33689794855</v>
      </c>
      <c r="AD187" s="163"/>
      <c r="AE187" s="161"/>
      <c r="AF187" s="16" t="s">
        <v>52</v>
      </c>
      <c r="AG187" s="30">
        <f>AG$128/10*$C185/(2+$E$12)</f>
        <v>34722.222222222219</v>
      </c>
      <c r="AH187" s="30">
        <f t="shared" ref="AH187:AP187" si="537">AH$128/10*$C185/(2+$E$12)</f>
        <v>63657.407407407401</v>
      </c>
      <c r="AI187" s="30">
        <f t="shared" si="537"/>
        <v>87770.0617283951</v>
      </c>
      <c r="AJ187" s="30">
        <f t="shared" si="537"/>
        <v>107863.94032921807</v>
      </c>
      <c r="AK187" s="30">
        <f t="shared" si="537"/>
        <v>124608.83916323735</v>
      </c>
      <c r="AL187" s="30">
        <f t="shared" si="537"/>
        <v>138562.92152491983</v>
      </c>
      <c r="AM187" s="30">
        <f t="shared" si="537"/>
        <v>150191.32349298894</v>
      </c>
      <c r="AN187" s="30">
        <f t="shared" si="537"/>
        <v>159881.65846637971</v>
      </c>
      <c r="AO187" s="30">
        <f t="shared" si="537"/>
        <v>167956.93761087224</v>
      </c>
      <c r="AP187" s="30">
        <f t="shared" si="537"/>
        <v>174686.33689794855</v>
      </c>
      <c r="AR187" s="163"/>
      <c r="AS187" s="161"/>
      <c r="AT187" s="16" t="s">
        <v>52</v>
      </c>
      <c r="AU187" s="30">
        <f>AU$128/10*$C185/(2+$E$12)</f>
        <v>34722.222222222219</v>
      </c>
      <c r="AV187" s="30">
        <f t="shared" ref="AV187:BD187" si="538">AV$128/10*$C185/(2+$E$12)</f>
        <v>63657.407407407401</v>
      </c>
      <c r="AW187" s="30">
        <f t="shared" si="538"/>
        <v>87770.0617283951</v>
      </c>
      <c r="AX187" s="30">
        <f t="shared" si="538"/>
        <v>107863.94032921807</v>
      </c>
      <c r="AY187" s="30">
        <f t="shared" si="538"/>
        <v>124608.83916323735</v>
      </c>
      <c r="AZ187" s="30">
        <f t="shared" si="538"/>
        <v>138562.92152491983</v>
      </c>
      <c r="BA187" s="30">
        <f t="shared" si="538"/>
        <v>150191.32349298894</v>
      </c>
      <c r="BB187" s="30">
        <f t="shared" si="538"/>
        <v>159881.65846637971</v>
      </c>
      <c r="BC187" s="30">
        <f t="shared" si="538"/>
        <v>167956.93761087224</v>
      </c>
      <c r="BD187" s="30">
        <f t="shared" si="538"/>
        <v>174686.33689794855</v>
      </c>
      <c r="BF187" s="163"/>
      <c r="BG187" s="161"/>
      <c r="BH187" s="16" t="s">
        <v>52</v>
      </c>
      <c r="BI187" s="30">
        <f>BI$128/10*$C185/(2+$E$12)</f>
        <v>34722.222222222219</v>
      </c>
      <c r="BJ187" s="30">
        <f t="shared" ref="BJ187:BR187" si="539">BJ$128/10*$C185/(2+$E$12)</f>
        <v>63657.407407407401</v>
      </c>
      <c r="BK187" s="30">
        <f t="shared" si="539"/>
        <v>87770.0617283951</v>
      </c>
      <c r="BL187" s="30">
        <f t="shared" si="539"/>
        <v>107863.94032921807</v>
      </c>
      <c r="BM187" s="30">
        <f t="shared" si="539"/>
        <v>124608.83916323735</v>
      </c>
      <c r="BN187" s="30">
        <f t="shared" si="539"/>
        <v>138562.92152491983</v>
      </c>
      <c r="BO187" s="30">
        <f t="shared" si="539"/>
        <v>150191.32349298894</v>
      </c>
      <c r="BP187" s="30">
        <f t="shared" si="539"/>
        <v>159881.65846637971</v>
      </c>
      <c r="BQ187" s="30">
        <f t="shared" si="539"/>
        <v>167956.93761087224</v>
      </c>
      <c r="BR187" s="30">
        <f t="shared" si="539"/>
        <v>174686.33689794855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72916.666666666672</v>
      </c>
      <c r="F188" s="30">
        <f t="shared" ref="F188:N188" si="540">F$127/10*$C188/(2+$E$12)</f>
        <v>60763.888888888891</v>
      </c>
      <c r="G188" s="30">
        <f t="shared" si="540"/>
        <v>50636.574074074073</v>
      </c>
      <c r="H188" s="30">
        <f t="shared" si="540"/>
        <v>42197.145061728399</v>
      </c>
      <c r="I188" s="30">
        <f t="shared" si="540"/>
        <v>35164.287551440328</v>
      </c>
      <c r="J188" s="30">
        <f t="shared" si="540"/>
        <v>29303.572959533602</v>
      </c>
      <c r="K188" s="30">
        <f t="shared" si="540"/>
        <v>24419.644132944672</v>
      </c>
      <c r="L188" s="30">
        <f t="shared" si="540"/>
        <v>20349.703444120561</v>
      </c>
      <c r="M188" s="30">
        <f t="shared" si="540"/>
        <v>16958.086203433802</v>
      </c>
      <c r="N188" s="30">
        <f t="shared" si="540"/>
        <v>14131.738502861503</v>
      </c>
      <c r="P188" s="163"/>
      <c r="Q188" s="161">
        <v>2100000</v>
      </c>
      <c r="R188" s="16" t="s">
        <v>19</v>
      </c>
      <c r="S188" s="30">
        <f>S$127/10*$C188/(2+$E$12)</f>
        <v>72916.666666666672</v>
      </c>
      <c r="T188" s="30">
        <f t="shared" ref="T188:AB188" si="541">T$127/10*$C188/(2+$E$12)</f>
        <v>60763.888888888891</v>
      </c>
      <c r="U188" s="30">
        <f t="shared" si="541"/>
        <v>50636.574074074073</v>
      </c>
      <c r="V188" s="30">
        <f t="shared" si="541"/>
        <v>42197.145061728399</v>
      </c>
      <c r="W188" s="30">
        <f t="shared" si="541"/>
        <v>35164.287551440328</v>
      </c>
      <c r="X188" s="30">
        <f t="shared" si="541"/>
        <v>29303.572959533602</v>
      </c>
      <c r="Y188" s="30">
        <f t="shared" si="541"/>
        <v>24419.644132944672</v>
      </c>
      <c r="Z188" s="30">
        <f t="shared" si="541"/>
        <v>20349.703444120561</v>
      </c>
      <c r="AA188" s="30">
        <f t="shared" si="541"/>
        <v>16958.086203433802</v>
      </c>
      <c r="AB188" s="30">
        <f t="shared" si="541"/>
        <v>14131.738502861503</v>
      </c>
      <c r="AD188" s="163"/>
      <c r="AE188" s="161">
        <v>2100000</v>
      </c>
      <c r="AF188" s="16" t="s">
        <v>19</v>
      </c>
      <c r="AG188" s="30">
        <f>AG$127/10*$C188/(2+$E$12)</f>
        <v>72916.666666666672</v>
      </c>
      <c r="AH188" s="30">
        <f t="shared" ref="AH188:AP188" si="542">AH$127/10*$C188/(2+$E$12)</f>
        <v>60763.888888888891</v>
      </c>
      <c r="AI188" s="30">
        <f t="shared" si="542"/>
        <v>50636.574074074073</v>
      </c>
      <c r="AJ188" s="30">
        <f t="shared" si="542"/>
        <v>42197.145061728399</v>
      </c>
      <c r="AK188" s="30">
        <f t="shared" si="542"/>
        <v>35164.287551440328</v>
      </c>
      <c r="AL188" s="30">
        <f t="shared" si="542"/>
        <v>29303.572959533602</v>
      </c>
      <c r="AM188" s="30">
        <f t="shared" si="542"/>
        <v>24419.644132944672</v>
      </c>
      <c r="AN188" s="30">
        <f t="shared" si="542"/>
        <v>20349.703444120561</v>
      </c>
      <c r="AO188" s="30">
        <f t="shared" si="542"/>
        <v>16958.086203433802</v>
      </c>
      <c r="AP188" s="30">
        <f t="shared" si="542"/>
        <v>14131.738502861503</v>
      </c>
      <c r="AR188" s="163"/>
      <c r="AS188" s="161">
        <v>2100000</v>
      </c>
      <c r="AT188" s="16" t="s">
        <v>19</v>
      </c>
      <c r="AU188" s="30">
        <f>AU$127/10*$C188/(2+$E$12)</f>
        <v>72916.666666666672</v>
      </c>
      <c r="AV188" s="30">
        <f t="shared" ref="AV188:BD188" si="543">AV$127/10*$C188/(2+$E$12)</f>
        <v>60763.888888888891</v>
      </c>
      <c r="AW188" s="30">
        <f t="shared" si="543"/>
        <v>50636.574074074073</v>
      </c>
      <c r="AX188" s="30">
        <f t="shared" si="543"/>
        <v>42197.145061728399</v>
      </c>
      <c r="AY188" s="30">
        <f t="shared" si="543"/>
        <v>35164.287551440328</v>
      </c>
      <c r="AZ188" s="30">
        <f t="shared" si="543"/>
        <v>29303.572959533602</v>
      </c>
      <c r="BA188" s="30">
        <f t="shared" si="543"/>
        <v>24419.644132944672</v>
      </c>
      <c r="BB188" s="30">
        <f t="shared" si="543"/>
        <v>20349.703444120561</v>
      </c>
      <c r="BC188" s="30">
        <f t="shared" si="543"/>
        <v>16958.086203433802</v>
      </c>
      <c r="BD188" s="30">
        <f t="shared" si="543"/>
        <v>14131.738502861503</v>
      </c>
      <c r="BF188" s="163"/>
      <c r="BG188" s="161">
        <v>2100000</v>
      </c>
      <c r="BH188" s="16" t="s">
        <v>19</v>
      </c>
      <c r="BI188" s="30">
        <f>BI$127/10*$C188/(2+$E$12)</f>
        <v>72916.666666666672</v>
      </c>
      <c r="BJ188" s="30">
        <f t="shared" ref="BJ188:BR188" si="544">BJ$127/10*$C188/(2+$E$12)</f>
        <v>60763.888888888891</v>
      </c>
      <c r="BK188" s="30">
        <f t="shared" si="544"/>
        <v>50636.574074074073</v>
      </c>
      <c r="BL188" s="30">
        <f t="shared" si="544"/>
        <v>42197.145061728399</v>
      </c>
      <c r="BM188" s="30">
        <f t="shared" si="544"/>
        <v>35164.287551440328</v>
      </c>
      <c r="BN188" s="30">
        <f t="shared" si="544"/>
        <v>29303.572959533602</v>
      </c>
      <c r="BO188" s="30">
        <f t="shared" si="544"/>
        <v>24419.644132944672</v>
      </c>
      <c r="BP188" s="30">
        <f t="shared" si="544"/>
        <v>20349.703444120561</v>
      </c>
      <c r="BQ188" s="30">
        <f t="shared" si="544"/>
        <v>16958.086203433802</v>
      </c>
      <c r="BR188" s="30">
        <f t="shared" si="544"/>
        <v>14131.738502861503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52335.712448559672</v>
      </c>
      <c r="J189" s="30"/>
      <c r="K189" s="30"/>
      <c r="L189" s="30"/>
      <c r="M189" s="30"/>
      <c r="N189" s="30">
        <f>SUM(E188:N188)/10</f>
        <v>36684.130748569252</v>
      </c>
      <c r="P189" s="163"/>
      <c r="Q189" s="161"/>
      <c r="R189" s="16" t="s">
        <v>22</v>
      </c>
      <c r="S189" s="30"/>
      <c r="T189" s="30"/>
      <c r="U189" s="30"/>
      <c r="V189" s="30"/>
      <c r="W189" s="30">
        <f>SUM(S188:W188)/5</f>
        <v>52335.712448559672</v>
      </c>
      <c r="X189" s="30"/>
      <c r="Y189" s="30"/>
      <c r="Z189" s="30"/>
      <c r="AA189" s="30"/>
      <c r="AB189" s="30">
        <f>SUM(S188:AB188)/10</f>
        <v>36684.130748569252</v>
      </c>
      <c r="AD189" s="163"/>
      <c r="AE189" s="161"/>
      <c r="AF189" s="16" t="s">
        <v>22</v>
      </c>
      <c r="AG189" s="30"/>
      <c r="AH189" s="30"/>
      <c r="AI189" s="30"/>
      <c r="AJ189" s="30"/>
      <c r="AK189" s="30">
        <f>SUM(AG188:AK188)/5</f>
        <v>52335.712448559672</v>
      </c>
      <c r="AL189" s="30"/>
      <c r="AM189" s="30"/>
      <c r="AN189" s="30"/>
      <c r="AO189" s="30"/>
      <c r="AP189" s="30">
        <f>SUM(AG188:AP188)/10</f>
        <v>36684.130748569252</v>
      </c>
      <c r="AR189" s="163"/>
      <c r="AS189" s="161"/>
      <c r="AT189" s="16" t="s">
        <v>22</v>
      </c>
      <c r="AU189" s="30"/>
      <c r="AV189" s="30"/>
      <c r="AW189" s="30"/>
      <c r="AX189" s="30"/>
      <c r="AY189" s="30">
        <f>SUM(AU188:AY188)/5</f>
        <v>52335.712448559672</v>
      </c>
      <c r="AZ189" s="30"/>
      <c r="BA189" s="30"/>
      <c r="BB189" s="30"/>
      <c r="BC189" s="30"/>
      <c r="BD189" s="30">
        <f>SUM(AU188:BD188)/10</f>
        <v>36684.130748569252</v>
      </c>
      <c r="BF189" s="163"/>
      <c r="BG189" s="161"/>
      <c r="BH189" s="16" t="s">
        <v>22</v>
      </c>
      <c r="BI189" s="30"/>
      <c r="BJ189" s="30"/>
      <c r="BK189" s="30"/>
      <c r="BL189" s="30"/>
      <c r="BM189" s="30">
        <f>SUM(BI188:BM188)/5</f>
        <v>52335.712448559672</v>
      </c>
      <c r="BN189" s="30"/>
      <c r="BO189" s="30"/>
      <c r="BP189" s="30"/>
      <c r="BQ189" s="30"/>
      <c r="BR189" s="30">
        <f>SUM(BI188:BR188)/10</f>
        <v>36684.130748569252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72916.666666666672</v>
      </c>
      <c r="F190" s="30">
        <f t="shared" ref="F190:N190" si="545">F$128/10*$C188/(2+$E$12)</f>
        <v>133680.55555555556</v>
      </c>
      <c r="G190" s="30">
        <f t="shared" si="545"/>
        <v>184317.12962962969</v>
      </c>
      <c r="H190" s="30">
        <f t="shared" si="545"/>
        <v>226514.27469135792</v>
      </c>
      <c r="I190" s="30">
        <f t="shared" si="545"/>
        <v>261678.56224279839</v>
      </c>
      <c r="J190" s="30">
        <f t="shared" si="545"/>
        <v>290982.13520233164</v>
      </c>
      <c r="K190" s="30">
        <f t="shared" si="545"/>
        <v>315401.77933527681</v>
      </c>
      <c r="L190" s="30">
        <f t="shared" si="545"/>
        <v>335751.4827793974</v>
      </c>
      <c r="M190" s="30">
        <f t="shared" si="545"/>
        <v>352709.56898283173</v>
      </c>
      <c r="N190" s="30">
        <f t="shared" si="545"/>
        <v>366841.30748569197</v>
      </c>
      <c r="P190" s="163"/>
      <c r="Q190" s="161"/>
      <c r="R190" s="16" t="s">
        <v>52</v>
      </c>
      <c r="S190" s="30">
        <f>S$128/10*$C188/(2+$E$12)</f>
        <v>72916.666666666672</v>
      </c>
      <c r="T190" s="30">
        <f t="shared" ref="T190:AB190" si="546">T$128/10*$C188/(2+$E$12)</f>
        <v>133680.55555555556</v>
      </c>
      <c r="U190" s="30">
        <f t="shared" si="546"/>
        <v>184317.12962962969</v>
      </c>
      <c r="V190" s="30">
        <f t="shared" si="546"/>
        <v>226514.27469135792</v>
      </c>
      <c r="W190" s="30">
        <f t="shared" si="546"/>
        <v>261678.56224279839</v>
      </c>
      <c r="X190" s="30">
        <f t="shared" si="546"/>
        <v>290982.13520233164</v>
      </c>
      <c r="Y190" s="30">
        <f t="shared" si="546"/>
        <v>315401.77933527681</v>
      </c>
      <c r="Z190" s="30">
        <f t="shared" si="546"/>
        <v>335751.4827793974</v>
      </c>
      <c r="AA190" s="30">
        <f t="shared" si="546"/>
        <v>352709.56898283173</v>
      </c>
      <c r="AB190" s="30">
        <f t="shared" si="546"/>
        <v>366841.30748569197</v>
      </c>
      <c r="AD190" s="163"/>
      <c r="AE190" s="161"/>
      <c r="AF190" s="16" t="s">
        <v>52</v>
      </c>
      <c r="AG190" s="30">
        <f>AG$128/10*$C188/(2+$E$12)</f>
        <v>72916.666666666672</v>
      </c>
      <c r="AH190" s="30">
        <f t="shared" ref="AH190:AP190" si="547">AH$128/10*$C188/(2+$E$12)</f>
        <v>133680.55555555556</v>
      </c>
      <c r="AI190" s="30">
        <f t="shared" si="547"/>
        <v>184317.12962962969</v>
      </c>
      <c r="AJ190" s="30">
        <f t="shared" si="547"/>
        <v>226514.27469135792</v>
      </c>
      <c r="AK190" s="30">
        <f t="shared" si="547"/>
        <v>261678.56224279839</v>
      </c>
      <c r="AL190" s="30">
        <f t="shared" si="547"/>
        <v>290982.13520233164</v>
      </c>
      <c r="AM190" s="30">
        <f t="shared" si="547"/>
        <v>315401.77933527681</v>
      </c>
      <c r="AN190" s="30">
        <f t="shared" si="547"/>
        <v>335751.4827793974</v>
      </c>
      <c r="AO190" s="30">
        <f t="shared" si="547"/>
        <v>352709.56898283173</v>
      </c>
      <c r="AP190" s="30">
        <f t="shared" si="547"/>
        <v>366841.30748569197</v>
      </c>
      <c r="AR190" s="163"/>
      <c r="AS190" s="161"/>
      <c r="AT190" s="16" t="s">
        <v>52</v>
      </c>
      <c r="AU190" s="30">
        <f>AU$128/10*$C188/(2+$E$12)</f>
        <v>72916.666666666672</v>
      </c>
      <c r="AV190" s="30">
        <f t="shared" ref="AV190:BD190" si="548">AV$128/10*$C188/(2+$E$12)</f>
        <v>133680.55555555556</v>
      </c>
      <c r="AW190" s="30">
        <f t="shared" si="548"/>
        <v>184317.12962962969</v>
      </c>
      <c r="AX190" s="30">
        <f t="shared" si="548"/>
        <v>226514.27469135792</v>
      </c>
      <c r="AY190" s="30">
        <f t="shared" si="548"/>
        <v>261678.56224279839</v>
      </c>
      <c r="AZ190" s="30">
        <f t="shared" si="548"/>
        <v>290982.13520233164</v>
      </c>
      <c r="BA190" s="30">
        <f t="shared" si="548"/>
        <v>315401.77933527681</v>
      </c>
      <c r="BB190" s="30">
        <f t="shared" si="548"/>
        <v>335751.4827793974</v>
      </c>
      <c r="BC190" s="30">
        <f t="shared" si="548"/>
        <v>352709.56898283173</v>
      </c>
      <c r="BD190" s="30">
        <f t="shared" si="548"/>
        <v>366841.30748569197</v>
      </c>
      <c r="BF190" s="163"/>
      <c r="BG190" s="161"/>
      <c r="BH190" s="16" t="s">
        <v>52</v>
      </c>
      <c r="BI190" s="30">
        <f>BI$128/10*$C188/(2+$E$12)</f>
        <v>72916.666666666672</v>
      </c>
      <c r="BJ190" s="30">
        <f t="shared" ref="BJ190:BR190" si="549">BJ$128/10*$C188/(2+$E$12)</f>
        <v>133680.55555555556</v>
      </c>
      <c r="BK190" s="30">
        <f t="shared" si="549"/>
        <v>184317.12962962969</v>
      </c>
      <c r="BL190" s="30">
        <f t="shared" si="549"/>
        <v>226514.27469135792</v>
      </c>
      <c r="BM190" s="30">
        <f t="shared" si="549"/>
        <v>261678.56224279839</v>
      </c>
      <c r="BN190" s="30">
        <f t="shared" si="549"/>
        <v>290982.13520233164</v>
      </c>
      <c r="BO190" s="30">
        <f t="shared" si="549"/>
        <v>315401.77933527681</v>
      </c>
      <c r="BP190" s="30">
        <f t="shared" si="549"/>
        <v>335751.4827793974</v>
      </c>
      <c r="BQ190" s="30">
        <f t="shared" si="549"/>
        <v>352709.56898283173</v>
      </c>
      <c r="BR190" s="30">
        <f t="shared" si="549"/>
        <v>366841.30748569197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1112.2222222222222</v>
      </c>
      <c r="F191" s="28">
        <f t="shared" ref="F191:N191" si="550">F155+F167+F179</f>
        <v>930.74074074074088</v>
      </c>
      <c r="G191" s="28">
        <f t="shared" si="550"/>
        <v>779.50617283950601</v>
      </c>
      <c r="H191" s="28">
        <f t="shared" si="550"/>
        <v>653.47736625514415</v>
      </c>
      <c r="I191" s="28">
        <f t="shared" si="550"/>
        <v>548.45336076817557</v>
      </c>
      <c r="J191" s="28">
        <f t="shared" si="550"/>
        <v>460.933356195702</v>
      </c>
      <c r="K191" s="28">
        <f t="shared" si="550"/>
        <v>388.00001905197371</v>
      </c>
      <c r="L191" s="28">
        <f t="shared" si="550"/>
        <v>327.22223809886702</v>
      </c>
      <c r="M191" s="28">
        <f t="shared" si="550"/>
        <v>276.57408730461123</v>
      </c>
      <c r="N191" s="28">
        <f t="shared" si="550"/>
        <v>234.36729497606518</v>
      </c>
      <c r="P191" s="163" t="s">
        <v>18</v>
      </c>
      <c r="Q191" s="162">
        <v>20000</v>
      </c>
      <c r="R191" s="58" t="s">
        <v>19</v>
      </c>
      <c r="S191" s="28">
        <f>S155+S167+S179</f>
        <v>1112.2222222222222</v>
      </c>
      <c r="T191" s="28">
        <f t="shared" ref="T191:AB191" si="551">T155+T167+T179</f>
        <v>930.74074074074088</v>
      </c>
      <c r="U191" s="28">
        <f t="shared" si="551"/>
        <v>779.50617283950601</v>
      </c>
      <c r="V191" s="28">
        <f t="shared" si="551"/>
        <v>653.47736625514415</v>
      </c>
      <c r="W191" s="28">
        <f t="shared" si="551"/>
        <v>548.45336076817557</v>
      </c>
      <c r="X191" s="28">
        <f t="shared" si="551"/>
        <v>460.933356195702</v>
      </c>
      <c r="Y191" s="28">
        <f t="shared" si="551"/>
        <v>388.00001905197371</v>
      </c>
      <c r="Z191" s="28">
        <f t="shared" si="551"/>
        <v>327.22223809886702</v>
      </c>
      <c r="AA191" s="28">
        <f t="shared" si="551"/>
        <v>276.57408730461123</v>
      </c>
      <c r="AB191" s="28">
        <f t="shared" si="551"/>
        <v>234.36729497606518</v>
      </c>
      <c r="AD191" s="163" t="s">
        <v>18</v>
      </c>
      <c r="AE191" s="162">
        <v>20000</v>
      </c>
      <c r="AF191" s="58" t="s">
        <v>19</v>
      </c>
      <c r="AG191" s="28">
        <f>AG155+AG167+AG179</f>
        <v>1112.2222222222222</v>
      </c>
      <c r="AH191" s="28">
        <f t="shared" ref="AH191:AP191" si="552">AH155+AH167+AH179</f>
        <v>930.74074074074088</v>
      </c>
      <c r="AI191" s="28">
        <f t="shared" si="552"/>
        <v>779.50617283950601</v>
      </c>
      <c r="AJ191" s="28">
        <f t="shared" si="552"/>
        <v>653.47736625514415</v>
      </c>
      <c r="AK191" s="28">
        <f t="shared" si="552"/>
        <v>548.45336076817557</v>
      </c>
      <c r="AL191" s="28">
        <f t="shared" si="552"/>
        <v>460.933356195702</v>
      </c>
      <c r="AM191" s="28">
        <f t="shared" si="552"/>
        <v>388.00001905197371</v>
      </c>
      <c r="AN191" s="28">
        <f t="shared" si="552"/>
        <v>327.22223809886702</v>
      </c>
      <c r="AO191" s="28">
        <f t="shared" si="552"/>
        <v>276.57408730461123</v>
      </c>
      <c r="AP191" s="28">
        <f t="shared" si="552"/>
        <v>234.36729497606518</v>
      </c>
      <c r="AR191" s="163" t="s">
        <v>18</v>
      </c>
      <c r="AS191" s="162">
        <v>20000</v>
      </c>
      <c r="AT191" s="58" t="s">
        <v>19</v>
      </c>
      <c r="AU191" s="28">
        <f>AU155+AU167+AU179</f>
        <v>1112.2222222222222</v>
      </c>
      <c r="AV191" s="28">
        <f t="shared" ref="AV191:BD191" si="553">AV155+AV167+AV179</f>
        <v>930.74074074074088</v>
      </c>
      <c r="AW191" s="28">
        <f t="shared" si="553"/>
        <v>779.50617283950601</v>
      </c>
      <c r="AX191" s="28">
        <f t="shared" si="553"/>
        <v>653.47736625514415</v>
      </c>
      <c r="AY191" s="28">
        <f t="shared" si="553"/>
        <v>548.45336076817557</v>
      </c>
      <c r="AZ191" s="28">
        <f t="shared" si="553"/>
        <v>460.933356195702</v>
      </c>
      <c r="BA191" s="28">
        <f t="shared" si="553"/>
        <v>388.00001905197371</v>
      </c>
      <c r="BB191" s="28">
        <f t="shared" si="553"/>
        <v>327.22223809886702</v>
      </c>
      <c r="BC191" s="28">
        <f t="shared" si="553"/>
        <v>276.57408730461123</v>
      </c>
      <c r="BD191" s="28">
        <f t="shared" si="553"/>
        <v>234.36729497606518</v>
      </c>
      <c r="BF191" s="163" t="s">
        <v>18</v>
      </c>
      <c r="BG191" s="162">
        <v>20000</v>
      </c>
      <c r="BH191" s="58" t="s">
        <v>19</v>
      </c>
      <c r="BI191" s="28">
        <f>BI155+BI167+BI179</f>
        <v>1112.2222222222222</v>
      </c>
      <c r="BJ191" s="28">
        <f t="shared" ref="BJ191:BR191" si="554">BJ155+BJ167+BJ179</f>
        <v>930.74074074074088</v>
      </c>
      <c r="BK191" s="28">
        <f t="shared" si="554"/>
        <v>779.50617283950601</v>
      </c>
      <c r="BL191" s="28">
        <f t="shared" si="554"/>
        <v>653.47736625514415</v>
      </c>
      <c r="BM191" s="28">
        <f t="shared" si="554"/>
        <v>548.45336076817557</v>
      </c>
      <c r="BN191" s="28">
        <f t="shared" si="554"/>
        <v>460.933356195702</v>
      </c>
      <c r="BO191" s="28">
        <f t="shared" si="554"/>
        <v>388.00001905197371</v>
      </c>
      <c r="BP191" s="28">
        <f t="shared" si="554"/>
        <v>327.22223809886702</v>
      </c>
      <c r="BQ191" s="28">
        <f t="shared" si="554"/>
        <v>276.57408730461123</v>
      </c>
      <c r="BR191" s="28">
        <f t="shared" si="554"/>
        <v>234.36729497606518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804.8799725651578</v>
      </c>
      <c r="J192" s="28"/>
      <c r="K192" s="28"/>
      <c r="L192" s="28"/>
      <c r="M192" s="28"/>
      <c r="N192" s="28">
        <f>SUM(E191:N191)/10</f>
        <v>571.14968584530084</v>
      </c>
      <c r="P192" s="163"/>
      <c r="Q192" s="162"/>
      <c r="R192" s="20" t="s">
        <v>22</v>
      </c>
      <c r="S192" s="28"/>
      <c r="T192" s="28"/>
      <c r="U192" s="28"/>
      <c r="V192" s="28"/>
      <c r="W192" s="29">
        <f>SUM(S191:W191)/5</f>
        <v>804.8799725651578</v>
      </c>
      <c r="X192" s="28"/>
      <c r="Y192" s="28"/>
      <c r="Z192" s="28"/>
      <c r="AA192" s="28"/>
      <c r="AB192" s="28">
        <f>SUM(S191:AB191)/10</f>
        <v>571.14968584530084</v>
      </c>
      <c r="AD192" s="163"/>
      <c r="AE192" s="162"/>
      <c r="AF192" s="20" t="s">
        <v>22</v>
      </c>
      <c r="AG192" s="28"/>
      <c r="AH192" s="28"/>
      <c r="AI192" s="28"/>
      <c r="AJ192" s="28"/>
      <c r="AK192" s="29">
        <f>SUM(AG191:AK191)/5</f>
        <v>804.8799725651578</v>
      </c>
      <c r="AL192" s="28"/>
      <c r="AM192" s="28"/>
      <c r="AN192" s="28"/>
      <c r="AO192" s="28"/>
      <c r="AP192" s="28">
        <f>SUM(AG191:AP191)/10</f>
        <v>571.14968584530084</v>
      </c>
      <c r="AR192" s="163"/>
      <c r="AS192" s="162"/>
      <c r="AT192" s="20" t="s">
        <v>22</v>
      </c>
      <c r="AU192" s="28"/>
      <c r="AV192" s="28"/>
      <c r="AW192" s="28"/>
      <c r="AX192" s="28"/>
      <c r="AY192" s="29">
        <f>SUM(AU191:AY191)/5</f>
        <v>804.8799725651578</v>
      </c>
      <c r="AZ192" s="28"/>
      <c r="BA192" s="28"/>
      <c r="BB192" s="28"/>
      <c r="BC192" s="28"/>
      <c r="BD192" s="28">
        <f>SUM(AU191:BD191)/10</f>
        <v>571.14968584530084</v>
      </c>
      <c r="BF192" s="163"/>
      <c r="BG192" s="162"/>
      <c r="BH192" s="20" t="s">
        <v>22</v>
      </c>
      <c r="BI192" s="28"/>
      <c r="BJ192" s="28"/>
      <c r="BK192" s="28"/>
      <c r="BL192" s="28"/>
      <c r="BM192" s="29">
        <f>SUM(BI191:BM191)/5</f>
        <v>804.8799725651578</v>
      </c>
      <c r="BN192" s="28"/>
      <c r="BO192" s="28"/>
      <c r="BP192" s="28"/>
      <c r="BQ192" s="28"/>
      <c r="BR192" s="28">
        <f>SUM(BI191:BR191)/10</f>
        <v>571.14968584530084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1112.2222222222222</v>
      </c>
      <c r="F193" s="28">
        <f t="shared" ref="F193:N194" si="555">F157+F169+F181</f>
        <v>2042.962962962963</v>
      </c>
      <c r="G193" s="28">
        <f t="shared" si="555"/>
        <v>2822.4691358024697</v>
      </c>
      <c r="H193" s="28">
        <f t="shared" si="555"/>
        <v>3475.9465020576126</v>
      </c>
      <c r="I193" s="29">
        <f t="shared" si="555"/>
        <v>4024.3998628257896</v>
      </c>
      <c r="J193" s="28">
        <f t="shared" si="555"/>
        <v>4485.3332190214878</v>
      </c>
      <c r="K193" s="28">
        <f t="shared" si="555"/>
        <v>4873.3332380734664</v>
      </c>
      <c r="L193" s="28">
        <f t="shared" si="555"/>
        <v>5200.5554761723333</v>
      </c>
      <c r="M193" s="28">
        <f t="shared" si="555"/>
        <v>5477.1295634769494</v>
      </c>
      <c r="N193" s="28">
        <f t="shared" si="555"/>
        <v>5711.4968584530034</v>
      </c>
      <c r="P193" s="163"/>
      <c r="Q193" s="162"/>
      <c r="R193" s="20" t="s">
        <v>52</v>
      </c>
      <c r="S193" s="28">
        <f>S157+S169+S181</f>
        <v>1112.2222222222222</v>
      </c>
      <c r="T193" s="28">
        <f t="shared" ref="T193:AB194" si="556">T157+T169+T181</f>
        <v>2042.962962962963</v>
      </c>
      <c r="U193" s="28">
        <f t="shared" si="556"/>
        <v>2822.4691358024697</v>
      </c>
      <c r="V193" s="28">
        <f t="shared" si="556"/>
        <v>3475.9465020576126</v>
      </c>
      <c r="W193" s="29">
        <f t="shared" si="556"/>
        <v>4024.3998628257896</v>
      </c>
      <c r="X193" s="28">
        <f t="shared" si="556"/>
        <v>4485.3332190214878</v>
      </c>
      <c r="Y193" s="28">
        <f t="shared" si="556"/>
        <v>4873.3332380734664</v>
      </c>
      <c r="Z193" s="28">
        <f t="shared" si="556"/>
        <v>5200.5554761723333</v>
      </c>
      <c r="AA193" s="28">
        <f t="shared" si="556"/>
        <v>5477.1295634769494</v>
      </c>
      <c r="AB193" s="28">
        <f t="shared" si="556"/>
        <v>5711.4968584530034</v>
      </c>
      <c r="AD193" s="163"/>
      <c r="AE193" s="162"/>
      <c r="AF193" s="20" t="s">
        <v>52</v>
      </c>
      <c r="AG193" s="28">
        <f>AG157+AG169+AG181</f>
        <v>1112.2222222222222</v>
      </c>
      <c r="AH193" s="28">
        <f t="shared" ref="AH193:AP194" si="557">AH157+AH169+AH181</f>
        <v>2042.962962962963</v>
      </c>
      <c r="AI193" s="28">
        <f t="shared" si="557"/>
        <v>2822.4691358024697</v>
      </c>
      <c r="AJ193" s="28">
        <f t="shared" si="557"/>
        <v>3475.9465020576126</v>
      </c>
      <c r="AK193" s="29">
        <f t="shared" si="557"/>
        <v>4024.3998628257896</v>
      </c>
      <c r="AL193" s="28">
        <f t="shared" si="557"/>
        <v>4485.3332190214878</v>
      </c>
      <c r="AM193" s="28">
        <f t="shared" si="557"/>
        <v>4873.3332380734664</v>
      </c>
      <c r="AN193" s="28">
        <f t="shared" si="557"/>
        <v>5200.5554761723333</v>
      </c>
      <c r="AO193" s="28">
        <f t="shared" si="557"/>
        <v>5477.1295634769494</v>
      </c>
      <c r="AP193" s="28">
        <f t="shared" si="557"/>
        <v>5711.4968584530034</v>
      </c>
      <c r="AR193" s="163"/>
      <c r="AS193" s="162"/>
      <c r="AT193" s="20" t="s">
        <v>52</v>
      </c>
      <c r="AU193" s="28">
        <f>AU157+AU169+AU181</f>
        <v>1112.2222222222222</v>
      </c>
      <c r="AV193" s="28">
        <f t="shared" ref="AV193:BD194" si="558">AV157+AV169+AV181</f>
        <v>2042.962962962963</v>
      </c>
      <c r="AW193" s="28">
        <f t="shared" si="558"/>
        <v>2822.4691358024697</v>
      </c>
      <c r="AX193" s="28">
        <f t="shared" si="558"/>
        <v>3475.9465020576126</v>
      </c>
      <c r="AY193" s="29">
        <f t="shared" si="558"/>
        <v>4024.3998628257896</v>
      </c>
      <c r="AZ193" s="28">
        <f t="shared" si="558"/>
        <v>4485.3332190214878</v>
      </c>
      <c r="BA193" s="28">
        <f t="shared" si="558"/>
        <v>4873.3332380734664</v>
      </c>
      <c r="BB193" s="28">
        <f t="shared" si="558"/>
        <v>5200.5554761723333</v>
      </c>
      <c r="BC193" s="28">
        <f t="shared" si="558"/>
        <v>5477.1295634769494</v>
      </c>
      <c r="BD193" s="28">
        <f t="shared" si="558"/>
        <v>5711.4968584530034</v>
      </c>
      <c r="BF193" s="163"/>
      <c r="BG193" s="162"/>
      <c r="BH193" s="20" t="s">
        <v>52</v>
      </c>
      <c r="BI193" s="28">
        <f>BI157+BI169+BI181</f>
        <v>1112.2222222222222</v>
      </c>
      <c r="BJ193" s="28">
        <f t="shared" ref="BJ193:BR194" si="559">BJ157+BJ169+BJ181</f>
        <v>2042.962962962963</v>
      </c>
      <c r="BK193" s="28">
        <f t="shared" si="559"/>
        <v>2822.4691358024697</v>
      </c>
      <c r="BL193" s="28">
        <f t="shared" si="559"/>
        <v>3475.9465020576126</v>
      </c>
      <c r="BM193" s="29">
        <f t="shared" si="559"/>
        <v>4024.3998628257896</v>
      </c>
      <c r="BN193" s="28">
        <f t="shared" si="559"/>
        <v>4485.3332190214878</v>
      </c>
      <c r="BO193" s="28">
        <f t="shared" si="559"/>
        <v>4873.3332380734664</v>
      </c>
      <c r="BP193" s="28">
        <f t="shared" si="559"/>
        <v>5200.5554761723333</v>
      </c>
      <c r="BQ193" s="28">
        <f t="shared" si="559"/>
        <v>5477.1295634769494</v>
      </c>
      <c r="BR193" s="28">
        <f t="shared" si="559"/>
        <v>5711.4968584530034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22244.444444444445</v>
      </c>
      <c r="F194" s="28">
        <f t="shared" si="555"/>
        <v>18614.814814814818</v>
      </c>
      <c r="G194" s="28">
        <f t="shared" si="555"/>
        <v>15590.123456790123</v>
      </c>
      <c r="H194" s="28">
        <f t="shared" si="555"/>
        <v>13069.547325102882</v>
      </c>
      <c r="I194" s="28">
        <f t="shared" si="555"/>
        <v>10969.067215363511</v>
      </c>
      <c r="J194" s="28">
        <f t="shared" si="555"/>
        <v>9218.6671239140396</v>
      </c>
      <c r="K194" s="28">
        <f t="shared" si="555"/>
        <v>7760.0003810394746</v>
      </c>
      <c r="L194" s="28">
        <f t="shared" si="555"/>
        <v>6544.44476197734</v>
      </c>
      <c r="M194" s="28">
        <f t="shared" si="555"/>
        <v>5531.481746092225</v>
      </c>
      <c r="N194" s="28">
        <f t="shared" si="555"/>
        <v>4687.3458995213041</v>
      </c>
      <c r="P194" s="163"/>
      <c r="Q194" s="162">
        <v>400000</v>
      </c>
      <c r="R194" s="58" t="s">
        <v>19</v>
      </c>
      <c r="S194" s="28">
        <f>S158+S170+S182</f>
        <v>22244.444444444445</v>
      </c>
      <c r="T194" s="28">
        <f t="shared" si="556"/>
        <v>18614.814814814818</v>
      </c>
      <c r="U194" s="28">
        <f t="shared" si="556"/>
        <v>15590.123456790123</v>
      </c>
      <c r="V194" s="28">
        <f t="shared" si="556"/>
        <v>13069.547325102882</v>
      </c>
      <c r="W194" s="28">
        <f t="shared" si="556"/>
        <v>10969.067215363511</v>
      </c>
      <c r="X194" s="28">
        <f t="shared" si="556"/>
        <v>9218.6671239140396</v>
      </c>
      <c r="Y194" s="28">
        <f t="shared" si="556"/>
        <v>7760.0003810394746</v>
      </c>
      <c r="Z194" s="28">
        <f t="shared" si="556"/>
        <v>6544.44476197734</v>
      </c>
      <c r="AA194" s="28">
        <f t="shared" si="556"/>
        <v>5531.481746092225</v>
      </c>
      <c r="AB194" s="28">
        <f t="shared" si="556"/>
        <v>4687.3458995213041</v>
      </c>
      <c r="AD194" s="163"/>
      <c r="AE194" s="162">
        <v>400000</v>
      </c>
      <c r="AF194" s="58" t="s">
        <v>19</v>
      </c>
      <c r="AG194" s="28">
        <f>AG158+AG170+AG182</f>
        <v>22244.444444444445</v>
      </c>
      <c r="AH194" s="28">
        <f t="shared" si="557"/>
        <v>18614.814814814818</v>
      </c>
      <c r="AI194" s="28">
        <f t="shared" si="557"/>
        <v>15590.123456790123</v>
      </c>
      <c r="AJ194" s="28">
        <f t="shared" si="557"/>
        <v>13069.547325102882</v>
      </c>
      <c r="AK194" s="28">
        <f t="shared" si="557"/>
        <v>10969.067215363511</v>
      </c>
      <c r="AL194" s="28">
        <f t="shared" si="557"/>
        <v>9218.6671239140396</v>
      </c>
      <c r="AM194" s="28">
        <f t="shared" si="557"/>
        <v>7760.0003810394746</v>
      </c>
      <c r="AN194" s="28">
        <f t="shared" si="557"/>
        <v>6544.44476197734</v>
      </c>
      <c r="AO194" s="28">
        <f t="shared" si="557"/>
        <v>5531.481746092225</v>
      </c>
      <c r="AP194" s="28">
        <f t="shared" si="557"/>
        <v>4687.3458995213041</v>
      </c>
      <c r="AR194" s="163"/>
      <c r="AS194" s="162">
        <v>400000</v>
      </c>
      <c r="AT194" s="58" t="s">
        <v>19</v>
      </c>
      <c r="AU194" s="28">
        <f>AU158+AU170+AU182</f>
        <v>22244.444444444445</v>
      </c>
      <c r="AV194" s="28">
        <f t="shared" si="558"/>
        <v>18614.814814814818</v>
      </c>
      <c r="AW194" s="28">
        <f t="shared" si="558"/>
        <v>15590.123456790123</v>
      </c>
      <c r="AX194" s="28">
        <f t="shared" si="558"/>
        <v>13069.547325102882</v>
      </c>
      <c r="AY194" s="28">
        <f t="shared" si="558"/>
        <v>10969.067215363511</v>
      </c>
      <c r="AZ194" s="28">
        <f t="shared" si="558"/>
        <v>9218.6671239140396</v>
      </c>
      <c r="BA194" s="28">
        <f t="shared" si="558"/>
        <v>7760.0003810394746</v>
      </c>
      <c r="BB194" s="28">
        <f t="shared" si="558"/>
        <v>6544.44476197734</v>
      </c>
      <c r="BC194" s="28">
        <f t="shared" si="558"/>
        <v>5531.481746092225</v>
      </c>
      <c r="BD194" s="28">
        <f t="shared" si="558"/>
        <v>4687.3458995213041</v>
      </c>
      <c r="BF194" s="163"/>
      <c r="BG194" s="162">
        <v>400000</v>
      </c>
      <c r="BH194" s="58" t="s">
        <v>19</v>
      </c>
      <c r="BI194" s="28">
        <f>BI158+BI170+BI182</f>
        <v>22244.444444444445</v>
      </c>
      <c r="BJ194" s="28">
        <f t="shared" si="559"/>
        <v>18614.814814814818</v>
      </c>
      <c r="BK194" s="28">
        <f t="shared" si="559"/>
        <v>15590.123456790123</v>
      </c>
      <c r="BL194" s="28">
        <f t="shared" si="559"/>
        <v>13069.547325102882</v>
      </c>
      <c r="BM194" s="28">
        <f t="shared" si="559"/>
        <v>10969.067215363511</v>
      </c>
      <c r="BN194" s="28">
        <f t="shared" si="559"/>
        <v>9218.6671239140396</v>
      </c>
      <c r="BO194" s="28">
        <f t="shared" si="559"/>
        <v>7760.0003810394746</v>
      </c>
      <c r="BP194" s="28">
        <f t="shared" si="559"/>
        <v>6544.44476197734</v>
      </c>
      <c r="BQ194" s="28">
        <f t="shared" si="559"/>
        <v>5531.481746092225</v>
      </c>
      <c r="BR194" s="28">
        <f t="shared" si="559"/>
        <v>4687.3458995213041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16097.599451303153</v>
      </c>
      <c r="J195" s="28"/>
      <c r="K195" s="28"/>
      <c r="L195" s="28"/>
      <c r="M195" s="28"/>
      <c r="N195" s="28">
        <f>SUM(E194:N194)/10</f>
        <v>11422.993716906014</v>
      </c>
      <c r="P195" s="163"/>
      <c r="Q195" s="162"/>
      <c r="R195" s="20" t="s">
        <v>22</v>
      </c>
      <c r="S195" s="28"/>
      <c r="T195" s="28"/>
      <c r="U195" s="28"/>
      <c r="V195" s="28"/>
      <c r="W195" s="29">
        <f>SUM(S194:W194)/5</f>
        <v>16097.599451303153</v>
      </c>
      <c r="X195" s="28"/>
      <c r="Y195" s="28"/>
      <c r="Z195" s="28"/>
      <c r="AA195" s="28"/>
      <c r="AB195" s="28">
        <f>SUM(S194:AB194)/10</f>
        <v>11422.993716906014</v>
      </c>
      <c r="AD195" s="163"/>
      <c r="AE195" s="162"/>
      <c r="AF195" s="20" t="s">
        <v>22</v>
      </c>
      <c r="AG195" s="28"/>
      <c r="AH195" s="28"/>
      <c r="AI195" s="28"/>
      <c r="AJ195" s="28"/>
      <c r="AK195" s="29">
        <f>SUM(AG194:AK194)/5</f>
        <v>16097.599451303153</v>
      </c>
      <c r="AL195" s="28"/>
      <c r="AM195" s="28"/>
      <c r="AN195" s="28"/>
      <c r="AO195" s="28"/>
      <c r="AP195" s="28">
        <f>SUM(AG194:AP194)/10</f>
        <v>11422.993716906014</v>
      </c>
      <c r="AR195" s="163"/>
      <c r="AS195" s="162"/>
      <c r="AT195" s="20" t="s">
        <v>22</v>
      </c>
      <c r="AU195" s="28"/>
      <c r="AV195" s="28"/>
      <c r="AW195" s="28"/>
      <c r="AX195" s="28"/>
      <c r="AY195" s="29">
        <f>SUM(AU194:AY194)/5</f>
        <v>16097.599451303153</v>
      </c>
      <c r="AZ195" s="28"/>
      <c r="BA195" s="28"/>
      <c r="BB195" s="28"/>
      <c r="BC195" s="28"/>
      <c r="BD195" s="28">
        <f>SUM(AU194:BD194)/10</f>
        <v>11422.993716906014</v>
      </c>
      <c r="BF195" s="163"/>
      <c r="BG195" s="162"/>
      <c r="BH195" s="20" t="s">
        <v>22</v>
      </c>
      <c r="BI195" s="28"/>
      <c r="BJ195" s="28"/>
      <c r="BK195" s="28"/>
      <c r="BL195" s="28"/>
      <c r="BM195" s="29">
        <f>SUM(BI194:BM194)/5</f>
        <v>16097.599451303153</v>
      </c>
      <c r="BN195" s="28"/>
      <c r="BO195" s="28"/>
      <c r="BP195" s="28"/>
      <c r="BQ195" s="28"/>
      <c r="BR195" s="28">
        <f>SUM(BI194:BR194)/10</f>
        <v>11422.993716906014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22244.444444444445</v>
      </c>
      <c r="F196" s="28">
        <f t="shared" ref="F196:N197" si="560">F160+F172+F184</f>
        <v>40859.259259259263</v>
      </c>
      <c r="G196" s="28">
        <f t="shared" si="560"/>
        <v>56449.382716049389</v>
      </c>
      <c r="H196" s="28">
        <f t="shared" si="560"/>
        <v>69518.930041152256</v>
      </c>
      <c r="I196" s="29">
        <f t="shared" si="560"/>
        <v>80487.997256515795</v>
      </c>
      <c r="J196" s="28">
        <f t="shared" si="560"/>
        <v>89706.664380429764</v>
      </c>
      <c r="K196" s="28">
        <f t="shared" si="560"/>
        <v>97466.664761469321</v>
      </c>
      <c r="L196" s="28">
        <f t="shared" si="560"/>
        <v>104011.10952344666</v>
      </c>
      <c r="M196" s="28">
        <f t="shared" si="560"/>
        <v>109542.59126953899</v>
      </c>
      <c r="N196" s="28">
        <f t="shared" si="560"/>
        <v>114229.93716906005</v>
      </c>
      <c r="P196" s="163"/>
      <c r="Q196" s="162"/>
      <c r="R196" s="20" t="s">
        <v>52</v>
      </c>
      <c r="S196" s="28">
        <f>S160+S172+S184</f>
        <v>22244.444444444445</v>
      </c>
      <c r="T196" s="28">
        <f t="shared" ref="T196:AB197" si="561">T160+T172+T184</f>
        <v>40859.259259259263</v>
      </c>
      <c r="U196" s="28">
        <f t="shared" si="561"/>
        <v>56449.382716049389</v>
      </c>
      <c r="V196" s="28">
        <f t="shared" si="561"/>
        <v>69518.930041152256</v>
      </c>
      <c r="W196" s="29">
        <f t="shared" si="561"/>
        <v>80487.997256515795</v>
      </c>
      <c r="X196" s="28">
        <f t="shared" si="561"/>
        <v>89706.664380429764</v>
      </c>
      <c r="Y196" s="28">
        <f t="shared" si="561"/>
        <v>97466.664761469321</v>
      </c>
      <c r="Z196" s="28">
        <f t="shared" si="561"/>
        <v>104011.10952344666</v>
      </c>
      <c r="AA196" s="28">
        <f t="shared" si="561"/>
        <v>109542.59126953899</v>
      </c>
      <c r="AB196" s="28">
        <f t="shared" si="561"/>
        <v>114229.93716906005</v>
      </c>
      <c r="AD196" s="163"/>
      <c r="AE196" s="162"/>
      <c r="AF196" s="20" t="s">
        <v>52</v>
      </c>
      <c r="AG196" s="28">
        <f>AG160+AG172+AG184</f>
        <v>22244.444444444445</v>
      </c>
      <c r="AH196" s="28">
        <f t="shared" ref="AH196:AP197" si="562">AH160+AH172+AH184</f>
        <v>40859.259259259263</v>
      </c>
      <c r="AI196" s="28">
        <f t="shared" si="562"/>
        <v>56449.382716049389</v>
      </c>
      <c r="AJ196" s="28">
        <f t="shared" si="562"/>
        <v>69518.930041152256</v>
      </c>
      <c r="AK196" s="29">
        <f t="shared" si="562"/>
        <v>80487.997256515795</v>
      </c>
      <c r="AL196" s="28">
        <f t="shared" si="562"/>
        <v>89706.664380429764</v>
      </c>
      <c r="AM196" s="28">
        <f t="shared" si="562"/>
        <v>97466.664761469321</v>
      </c>
      <c r="AN196" s="28">
        <f t="shared" si="562"/>
        <v>104011.10952344666</v>
      </c>
      <c r="AO196" s="28">
        <f t="shared" si="562"/>
        <v>109542.59126953899</v>
      </c>
      <c r="AP196" s="28">
        <f t="shared" si="562"/>
        <v>114229.93716906005</v>
      </c>
      <c r="AR196" s="163"/>
      <c r="AS196" s="162"/>
      <c r="AT196" s="20" t="s">
        <v>52</v>
      </c>
      <c r="AU196" s="28">
        <f>AU160+AU172+AU184</f>
        <v>22244.444444444445</v>
      </c>
      <c r="AV196" s="28">
        <f t="shared" ref="AV196:BD197" si="563">AV160+AV172+AV184</f>
        <v>40859.259259259263</v>
      </c>
      <c r="AW196" s="28">
        <f t="shared" si="563"/>
        <v>56449.382716049389</v>
      </c>
      <c r="AX196" s="28">
        <f t="shared" si="563"/>
        <v>69518.930041152256</v>
      </c>
      <c r="AY196" s="29">
        <f t="shared" si="563"/>
        <v>80487.997256515795</v>
      </c>
      <c r="AZ196" s="28">
        <f t="shared" si="563"/>
        <v>89706.664380429764</v>
      </c>
      <c r="BA196" s="28">
        <f t="shared" si="563"/>
        <v>97466.664761469321</v>
      </c>
      <c r="BB196" s="28">
        <f t="shared" si="563"/>
        <v>104011.10952344666</v>
      </c>
      <c r="BC196" s="28">
        <f t="shared" si="563"/>
        <v>109542.59126953899</v>
      </c>
      <c r="BD196" s="28">
        <f t="shared" si="563"/>
        <v>114229.93716906005</v>
      </c>
      <c r="BF196" s="163"/>
      <c r="BG196" s="162"/>
      <c r="BH196" s="20" t="s">
        <v>52</v>
      </c>
      <c r="BI196" s="28">
        <f>BI160+BI172+BI184</f>
        <v>22244.444444444445</v>
      </c>
      <c r="BJ196" s="28">
        <f t="shared" ref="BJ196:BR197" si="564">BJ160+BJ172+BJ184</f>
        <v>40859.259259259263</v>
      </c>
      <c r="BK196" s="28">
        <f t="shared" si="564"/>
        <v>56449.382716049389</v>
      </c>
      <c r="BL196" s="28">
        <f t="shared" si="564"/>
        <v>69518.930041152256</v>
      </c>
      <c r="BM196" s="29">
        <f t="shared" si="564"/>
        <v>80487.997256515795</v>
      </c>
      <c r="BN196" s="28">
        <f t="shared" si="564"/>
        <v>89706.664380429764</v>
      </c>
      <c r="BO196" s="28">
        <f t="shared" si="564"/>
        <v>97466.664761469321</v>
      </c>
      <c r="BP196" s="28">
        <f t="shared" si="564"/>
        <v>104011.10952344666</v>
      </c>
      <c r="BQ196" s="28">
        <f t="shared" si="564"/>
        <v>109542.59126953899</v>
      </c>
      <c r="BR196" s="28">
        <f t="shared" si="564"/>
        <v>114229.93716906005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55611.111111111109</v>
      </c>
      <c r="F197" s="30">
        <f t="shared" si="560"/>
        <v>46537.037037037044</v>
      </c>
      <c r="G197" s="30">
        <f t="shared" si="560"/>
        <v>38975.308641975302</v>
      </c>
      <c r="H197" s="30">
        <f t="shared" si="560"/>
        <v>32673.868312757204</v>
      </c>
      <c r="I197" s="30">
        <f t="shared" si="560"/>
        <v>27422.668038408778</v>
      </c>
      <c r="J197" s="30">
        <f t="shared" si="560"/>
        <v>23046.667809785104</v>
      </c>
      <c r="K197" s="30">
        <f t="shared" si="560"/>
        <v>19400.000952598682</v>
      </c>
      <c r="L197" s="30">
        <f t="shared" si="560"/>
        <v>16361.111904943351</v>
      </c>
      <c r="M197" s="30">
        <f t="shared" si="560"/>
        <v>13828.704365230562</v>
      </c>
      <c r="N197" s="30">
        <f t="shared" si="560"/>
        <v>11718.364748803258</v>
      </c>
      <c r="P197" s="163"/>
      <c r="Q197" s="161">
        <v>1000000</v>
      </c>
      <c r="R197" s="16" t="s">
        <v>19</v>
      </c>
      <c r="S197" s="30">
        <f>S161+S173+S185</f>
        <v>55611.111111111109</v>
      </c>
      <c r="T197" s="30">
        <f t="shared" si="561"/>
        <v>46537.037037037044</v>
      </c>
      <c r="U197" s="30">
        <f t="shared" si="561"/>
        <v>38975.308641975302</v>
      </c>
      <c r="V197" s="30">
        <f t="shared" si="561"/>
        <v>32673.868312757204</v>
      </c>
      <c r="W197" s="30">
        <f t="shared" si="561"/>
        <v>27422.668038408778</v>
      </c>
      <c r="X197" s="30">
        <f t="shared" si="561"/>
        <v>23046.667809785104</v>
      </c>
      <c r="Y197" s="30">
        <f t="shared" si="561"/>
        <v>19400.000952598682</v>
      </c>
      <c r="Z197" s="30">
        <f t="shared" si="561"/>
        <v>16361.111904943351</v>
      </c>
      <c r="AA197" s="30">
        <f t="shared" si="561"/>
        <v>13828.704365230562</v>
      </c>
      <c r="AB197" s="30">
        <f t="shared" si="561"/>
        <v>11718.364748803258</v>
      </c>
      <c r="AD197" s="163"/>
      <c r="AE197" s="161">
        <v>1000000</v>
      </c>
      <c r="AF197" s="16" t="s">
        <v>19</v>
      </c>
      <c r="AG197" s="30">
        <f>AG161+AG173+AG185</f>
        <v>55611.111111111109</v>
      </c>
      <c r="AH197" s="30">
        <f t="shared" si="562"/>
        <v>46537.037037037044</v>
      </c>
      <c r="AI197" s="30">
        <f t="shared" si="562"/>
        <v>38975.308641975302</v>
      </c>
      <c r="AJ197" s="30">
        <f t="shared" si="562"/>
        <v>32673.868312757204</v>
      </c>
      <c r="AK197" s="30">
        <f t="shared" si="562"/>
        <v>27422.668038408778</v>
      </c>
      <c r="AL197" s="30">
        <f t="shared" si="562"/>
        <v>23046.667809785104</v>
      </c>
      <c r="AM197" s="30">
        <f t="shared" si="562"/>
        <v>19400.000952598682</v>
      </c>
      <c r="AN197" s="30">
        <f t="shared" si="562"/>
        <v>16361.111904943351</v>
      </c>
      <c r="AO197" s="30">
        <f t="shared" si="562"/>
        <v>13828.704365230562</v>
      </c>
      <c r="AP197" s="30">
        <f t="shared" si="562"/>
        <v>11718.364748803258</v>
      </c>
      <c r="AR197" s="163"/>
      <c r="AS197" s="161">
        <v>1000000</v>
      </c>
      <c r="AT197" s="16" t="s">
        <v>19</v>
      </c>
      <c r="AU197" s="30">
        <f>AU161+AU173+AU185</f>
        <v>55611.111111111109</v>
      </c>
      <c r="AV197" s="30">
        <f t="shared" si="563"/>
        <v>46537.037037037044</v>
      </c>
      <c r="AW197" s="30">
        <f t="shared" si="563"/>
        <v>38975.308641975302</v>
      </c>
      <c r="AX197" s="30">
        <f t="shared" si="563"/>
        <v>32673.868312757204</v>
      </c>
      <c r="AY197" s="30">
        <f t="shared" si="563"/>
        <v>27422.668038408778</v>
      </c>
      <c r="AZ197" s="30">
        <f t="shared" si="563"/>
        <v>23046.667809785104</v>
      </c>
      <c r="BA197" s="30">
        <f t="shared" si="563"/>
        <v>19400.000952598682</v>
      </c>
      <c r="BB197" s="30">
        <f t="shared" si="563"/>
        <v>16361.111904943351</v>
      </c>
      <c r="BC197" s="30">
        <f t="shared" si="563"/>
        <v>13828.704365230562</v>
      </c>
      <c r="BD197" s="30">
        <f t="shared" si="563"/>
        <v>11718.364748803258</v>
      </c>
      <c r="BF197" s="163"/>
      <c r="BG197" s="161">
        <v>1000000</v>
      </c>
      <c r="BH197" s="16" t="s">
        <v>19</v>
      </c>
      <c r="BI197" s="30">
        <f>BI161+BI173+BI185</f>
        <v>55611.111111111109</v>
      </c>
      <c r="BJ197" s="30">
        <f t="shared" si="564"/>
        <v>46537.037037037044</v>
      </c>
      <c r="BK197" s="30">
        <f t="shared" si="564"/>
        <v>38975.308641975302</v>
      </c>
      <c r="BL197" s="30">
        <f t="shared" si="564"/>
        <v>32673.868312757204</v>
      </c>
      <c r="BM197" s="30">
        <f t="shared" si="564"/>
        <v>27422.668038408778</v>
      </c>
      <c r="BN197" s="30">
        <f t="shared" si="564"/>
        <v>23046.667809785104</v>
      </c>
      <c r="BO197" s="30">
        <f t="shared" si="564"/>
        <v>19400.000952598682</v>
      </c>
      <c r="BP197" s="30">
        <f t="shared" si="564"/>
        <v>16361.111904943351</v>
      </c>
      <c r="BQ197" s="30">
        <f t="shared" si="564"/>
        <v>13828.704365230562</v>
      </c>
      <c r="BR197" s="30">
        <f t="shared" si="564"/>
        <v>11718.364748803258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40243.998628257883</v>
      </c>
      <c r="J198" s="30"/>
      <c r="K198" s="30"/>
      <c r="L198" s="30"/>
      <c r="M198" s="30"/>
      <c r="N198" s="30">
        <f>SUM(E197:N197)/10</f>
        <v>28557.484292265039</v>
      </c>
      <c r="P198" s="163"/>
      <c r="Q198" s="161"/>
      <c r="R198" s="16" t="s">
        <v>22</v>
      </c>
      <c r="S198" s="30"/>
      <c r="T198" s="30"/>
      <c r="U198" s="30"/>
      <c r="V198" s="30"/>
      <c r="W198" s="31">
        <f>SUM(S197:W197)/5</f>
        <v>40243.998628257883</v>
      </c>
      <c r="X198" s="30"/>
      <c r="Y198" s="30"/>
      <c r="Z198" s="30"/>
      <c r="AA198" s="30"/>
      <c r="AB198" s="30">
        <f>SUM(S197:AB197)/10</f>
        <v>28557.484292265039</v>
      </c>
      <c r="AD198" s="163"/>
      <c r="AE198" s="161"/>
      <c r="AF198" s="16" t="s">
        <v>22</v>
      </c>
      <c r="AG198" s="30"/>
      <c r="AH198" s="30"/>
      <c r="AI198" s="30"/>
      <c r="AJ198" s="30"/>
      <c r="AK198" s="31">
        <f>SUM(AG197:AK197)/5</f>
        <v>40243.998628257883</v>
      </c>
      <c r="AL198" s="30"/>
      <c r="AM198" s="30"/>
      <c r="AN198" s="30"/>
      <c r="AO198" s="30"/>
      <c r="AP198" s="30">
        <f>SUM(AG197:AP197)/10</f>
        <v>28557.484292265039</v>
      </c>
      <c r="AR198" s="163"/>
      <c r="AS198" s="161"/>
      <c r="AT198" s="16" t="s">
        <v>22</v>
      </c>
      <c r="AU198" s="30"/>
      <c r="AV198" s="30"/>
      <c r="AW198" s="30"/>
      <c r="AX198" s="30"/>
      <c r="AY198" s="31">
        <f>SUM(AU197:AY197)/5</f>
        <v>40243.998628257883</v>
      </c>
      <c r="AZ198" s="30"/>
      <c r="BA198" s="30"/>
      <c r="BB198" s="30"/>
      <c r="BC198" s="30"/>
      <c r="BD198" s="30">
        <f>SUM(AU197:BD197)/10</f>
        <v>28557.484292265039</v>
      </c>
      <c r="BF198" s="163"/>
      <c r="BG198" s="161"/>
      <c r="BH198" s="16" t="s">
        <v>22</v>
      </c>
      <c r="BI198" s="30"/>
      <c r="BJ198" s="30"/>
      <c r="BK198" s="30"/>
      <c r="BL198" s="30"/>
      <c r="BM198" s="31">
        <f>SUM(BI197:BM197)/5</f>
        <v>40243.998628257883</v>
      </c>
      <c r="BN198" s="30"/>
      <c r="BO198" s="30"/>
      <c r="BP198" s="30"/>
      <c r="BQ198" s="30"/>
      <c r="BR198" s="30">
        <f>SUM(BI197:BR197)/10</f>
        <v>28557.484292265039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55611.111111111109</v>
      </c>
      <c r="F199" s="30">
        <f t="shared" ref="F199:N200" si="565">F163+F175+F187</f>
        <v>102148.14814814815</v>
      </c>
      <c r="G199" s="30">
        <f t="shared" si="565"/>
        <v>141123.45679012348</v>
      </c>
      <c r="H199" s="30">
        <f t="shared" si="565"/>
        <v>173797.3251028806</v>
      </c>
      <c r="I199" s="31">
        <f t="shared" si="565"/>
        <v>201219.99314128951</v>
      </c>
      <c r="J199" s="30">
        <f t="shared" si="565"/>
        <v>224266.66095107439</v>
      </c>
      <c r="K199" s="30">
        <f t="shared" si="565"/>
        <v>243666.66190367332</v>
      </c>
      <c r="L199" s="30">
        <f t="shared" si="565"/>
        <v>260027.77380861665</v>
      </c>
      <c r="M199" s="30">
        <f t="shared" si="565"/>
        <v>273856.47817384743</v>
      </c>
      <c r="N199" s="30">
        <f t="shared" si="565"/>
        <v>285574.84292265016</v>
      </c>
      <c r="P199" s="163"/>
      <c r="Q199" s="161"/>
      <c r="R199" s="16" t="s">
        <v>52</v>
      </c>
      <c r="S199" s="30">
        <f>S163+S175+S187</f>
        <v>55611.111111111109</v>
      </c>
      <c r="T199" s="30">
        <f t="shared" ref="T199:AB200" si="566">T163+T175+T187</f>
        <v>102148.14814814815</v>
      </c>
      <c r="U199" s="30">
        <f t="shared" si="566"/>
        <v>141123.45679012348</v>
      </c>
      <c r="V199" s="30">
        <f t="shared" si="566"/>
        <v>173797.3251028806</v>
      </c>
      <c r="W199" s="31">
        <f t="shared" si="566"/>
        <v>201219.99314128951</v>
      </c>
      <c r="X199" s="30">
        <f t="shared" si="566"/>
        <v>224266.66095107439</v>
      </c>
      <c r="Y199" s="30">
        <f t="shared" si="566"/>
        <v>243666.66190367332</v>
      </c>
      <c r="Z199" s="30">
        <f t="shared" si="566"/>
        <v>260027.77380861665</v>
      </c>
      <c r="AA199" s="30">
        <f t="shared" si="566"/>
        <v>273856.47817384743</v>
      </c>
      <c r="AB199" s="30">
        <f t="shared" si="566"/>
        <v>285574.84292265016</v>
      </c>
      <c r="AD199" s="163"/>
      <c r="AE199" s="161"/>
      <c r="AF199" s="16" t="s">
        <v>52</v>
      </c>
      <c r="AG199" s="30">
        <f>AG163+AG175+AG187</f>
        <v>55611.111111111109</v>
      </c>
      <c r="AH199" s="30">
        <f t="shared" ref="AH199:AP200" si="567">AH163+AH175+AH187</f>
        <v>102148.14814814815</v>
      </c>
      <c r="AI199" s="30">
        <f t="shared" si="567"/>
        <v>141123.45679012348</v>
      </c>
      <c r="AJ199" s="30">
        <f t="shared" si="567"/>
        <v>173797.3251028806</v>
      </c>
      <c r="AK199" s="31">
        <f t="shared" si="567"/>
        <v>201219.99314128951</v>
      </c>
      <c r="AL199" s="30">
        <f t="shared" si="567"/>
        <v>224266.66095107439</v>
      </c>
      <c r="AM199" s="30">
        <f t="shared" si="567"/>
        <v>243666.66190367332</v>
      </c>
      <c r="AN199" s="30">
        <f t="shared" si="567"/>
        <v>260027.77380861665</v>
      </c>
      <c r="AO199" s="30">
        <f t="shared" si="567"/>
        <v>273856.47817384743</v>
      </c>
      <c r="AP199" s="30">
        <f t="shared" si="567"/>
        <v>285574.84292265016</v>
      </c>
      <c r="AR199" s="163"/>
      <c r="AS199" s="161"/>
      <c r="AT199" s="16" t="s">
        <v>52</v>
      </c>
      <c r="AU199" s="30">
        <f>AU163+AU175+AU187</f>
        <v>55611.111111111109</v>
      </c>
      <c r="AV199" s="30">
        <f t="shared" ref="AV199:BD200" si="568">AV163+AV175+AV187</f>
        <v>102148.14814814815</v>
      </c>
      <c r="AW199" s="30">
        <f t="shared" si="568"/>
        <v>141123.45679012348</v>
      </c>
      <c r="AX199" s="30">
        <f t="shared" si="568"/>
        <v>173797.3251028806</v>
      </c>
      <c r="AY199" s="31">
        <f t="shared" si="568"/>
        <v>201219.99314128951</v>
      </c>
      <c r="AZ199" s="30">
        <f t="shared" si="568"/>
        <v>224266.66095107439</v>
      </c>
      <c r="BA199" s="30">
        <f t="shared" si="568"/>
        <v>243666.66190367332</v>
      </c>
      <c r="BB199" s="30">
        <f t="shared" si="568"/>
        <v>260027.77380861665</v>
      </c>
      <c r="BC199" s="30">
        <f t="shared" si="568"/>
        <v>273856.47817384743</v>
      </c>
      <c r="BD199" s="30">
        <f t="shared" si="568"/>
        <v>285574.84292265016</v>
      </c>
      <c r="BF199" s="163"/>
      <c r="BG199" s="161"/>
      <c r="BH199" s="16" t="s">
        <v>52</v>
      </c>
      <c r="BI199" s="30">
        <f>BI163+BI175+BI187</f>
        <v>55611.111111111109</v>
      </c>
      <c r="BJ199" s="30">
        <f t="shared" ref="BJ199:BR200" si="569">BJ163+BJ175+BJ187</f>
        <v>102148.14814814815</v>
      </c>
      <c r="BK199" s="30">
        <f t="shared" si="569"/>
        <v>141123.45679012348</v>
      </c>
      <c r="BL199" s="30">
        <f t="shared" si="569"/>
        <v>173797.3251028806</v>
      </c>
      <c r="BM199" s="31">
        <f t="shared" si="569"/>
        <v>201219.99314128951</v>
      </c>
      <c r="BN199" s="30">
        <f t="shared" si="569"/>
        <v>224266.66095107439</v>
      </c>
      <c r="BO199" s="30">
        <f t="shared" si="569"/>
        <v>243666.66190367332</v>
      </c>
      <c r="BP199" s="30">
        <f t="shared" si="569"/>
        <v>260027.77380861665</v>
      </c>
      <c r="BQ199" s="30">
        <f t="shared" si="569"/>
        <v>273856.47817384743</v>
      </c>
      <c r="BR199" s="30">
        <f t="shared" si="569"/>
        <v>285574.84292265016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116783.33333333334</v>
      </c>
      <c r="F200" s="30">
        <f t="shared" si="565"/>
        <v>97727.777777777781</v>
      </c>
      <c r="G200" s="30">
        <f t="shared" si="565"/>
        <v>81848.148148148131</v>
      </c>
      <c r="H200" s="30">
        <f t="shared" si="565"/>
        <v>68615.123456790141</v>
      </c>
      <c r="I200" s="30">
        <f t="shared" si="565"/>
        <v>57587.602880658429</v>
      </c>
      <c r="J200" s="30">
        <f t="shared" si="565"/>
        <v>48398.002400548707</v>
      </c>
      <c r="K200" s="30">
        <f t="shared" si="565"/>
        <v>40740.002000457243</v>
      </c>
      <c r="L200" s="30">
        <f t="shared" si="565"/>
        <v>34358.335000381034</v>
      </c>
      <c r="M200" s="30">
        <f t="shared" si="565"/>
        <v>29040.279166984183</v>
      </c>
      <c r="N200" s="30">
        <f t="shared" si="565"/>
        <v>24608.565972486846</v>
      </c>
      <c r="P200" s="163"/>
      <c r="Q200" s="161">
        <v>2100000</v>
      </c>
      <c r="R200" s="16" t="s">
        <v>19</v>
      </c>
      <c r="S200" s="30">
        <f>S164+S176+S188</f>
        <v>116783.33333333334</v>
      </c>
      <c r="T200" s="30">
        <f t="shared" si="566"/>
        <v>97727.777777777781</v>
      </c>
      <c r="U200" s="30">
        <f t="shared" si="566"/>
        <v>81848.148148148131</v>
      </c>
      <c r="V200" s="30">
        <f t="shared" si="566"/>
        <v>68615.123456790141</v>
      </c>
      <c r="W200" s="30">
        <f t="shared" si="566"/>
        <v>57587.602880658429</v>
      </c>
      <c r="X200" s="30">
        <f t="shared" si="566"/>
        <v>48398.002400548707</v>
      </c>
      <c r="Y200" s="30">
        <f t="shared" si="566"/>
        <v>40740.002000457243</v>
      </c>
      <c r="Z200" s="30">
        <f t="shared" si="566"/>
        <v>34358.335000381034</v>
      </c>
      <c r="AA200" s="30">
        <f t="shared" si="566"/>
        <v>29040.279166984183</v>
      </c>
      <c r="AB200" s="30">
        <f t="shared" si="566"/>
        <v>24608.565972486846</v>
      </c>
      <c r="AD200" s="163"/>
      <c r="AE200" s="161">
        <v>2100000</v>
      </c>
      <c r="AF200" s="16" t="s">
        <v>19</v>
      </c>
      <c r="AG200" s="30">
        <f>AG164+AG176+AG188</f>
        <v>116783.33333333334</v>
      </c>
      <c r="AH200" s="30">
        <f t="shared" si="567"/>
        <v>97727.777777777781</v>
      </c>
      <c r="AI200" s="30">
        <f t="shared" si="567"/>
        <v>81848.148148148131</v>
      </c>
      <c r="AJ200" s="30">
        <f t="shared" si="567"/>
        <v>68615.123456790141</v>
      </c>
      <c r="AK200" s="30">
        <f t="shared" si="567"/>
        <v>57587.602880658429</v>
      </c>
      <c r="AL200" s="30">
        <f t="shared" si="567"/>
        <v>48398.002400548707</v>
      </c>
      <c r="AM200" s="30">
        <f t="shared" si="567"/>
        <v>40740.002000457243</v>
      </c>
      <c r="AN200" s="30">
        <f t="shared" si="567"/>
        <v>34358.335000381034</v>
      </c>
      <c r="AO200" s="30">
        <f t="shared" si="567"/>
        <v>29040.279166984183</v>
      </c>
      <c r="AP200" s="30">
        <f t="shared" si="567"/>
        <v>24608.565972486846</v>
      </c>
      <c r="AR200" s="163"/>
      <c r="AS200" s="161">
        <v>2100000</v>
      </c>
      <c r="AT200" s="16" t="s">
        <v>19</v>
      </c>
      <c r="AU200" s="30">
        <f>AU164+AU176+AU188</f>
        <v>116783.33333333334</v>
      </c>
      <c r="AV200" s="30">
        <f t="shared" si="568"/>
        <v>97727.777777777781</v>
      </c>
      <c r="AW200" s="30">
        <f t="shared" si="568"/>
        <v>81848.148148148131</v>
      </c>
      <c r="AX200" s="30">
        <f t="shared" si="568"/>
        <v>68615.123456790141</v>
      </c>
      <c r="AY200" s="30">
        <f t="shared" si="568"/>
        <v>57587.602880658429</v>
      </c>
      <c r="AZ200" s="30">
        <f t="shared" si="568"/>
        <v>48398.002400548707</v>
      </c>
      <c r="BA200" s="30">
        <f t="shared" si="568"/>
        <v>40740.002000457243</v>
      </c>
      <c r="BB200" s="30">
        <f t="shared" si="568"/>
        <v>34358.335000381034</v>
      </c>
      <c r="BC200" s="30">
        <f t="shared" si="568"/>
        <v>29040.279166984183</v>
      </c>
      <c r="BD200" s="30">
        <f t="shared" si="568"/>
        <v>24608.565972486846</v>
      </c>
      <c r="BF200" s="163"/>
      <c r="BG200" s="161">
        <v>2100000</v>
      </c>
      <c r="BH200" s="16" t="s">
        <v>19</v>
      </c>
      <c r="BI200" s="30">
        <f>BI164+BI176+BI188</f>
        <v>116783.33333333334</v>
      </c>
      <c r="BJ200" s="30">
        <f t="shared" si="569"/>
        <v>97727.777777777781</v>
      </c>
      <c r="BK200" s="30">
        <f t="shared" si="569"/>
        <v>81848.148148148131</v>
      </c>
      <c r="BL200" s="30">
        <f t="shared" si="569"/>
        <v>68615.123456790141</v>
      </c>
      <c r="BM200" s="30">
        <f t="shared" si="569"/>
        <v>57587.602880658429</v>
      </c>
      <c r="BN200" s="30">
        <f t="shared" si="569"/>
        <v>48398.002400548707</v>
      </c>
      <c r="BO200" s="30">
        <f t="shared" si="569"/>
        <v>40740.002000457243</v>
      </c>
      <c r="BP200" s="30">
        <f t="shared" si="569"/>
        <v>34358.335000381034</v>
      </c>
      <c r="BQ200" s="30">
        <f t="shared" si="569"/>
        <v>29040.279166984183</v>
      </c>
      <c r="BR200" s="30">
        <f t="shared" si="569"/>
        <v>24608.565972486846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84512.397119341564</v>
      </c>
      <c r="J201" s="30"/>
      <c r="K201" s="30"/>
      <c r="L201" s="30"/>
      <c r="M201" s="30"/>
      <c r="N201" s="30">
        <f>SUM(E200:N200)/10</f>
        <v>59970.717013756584</v>
      </c>
      <c r="P201" s="163"/>
      <c r="Q201" s="161"/>
      <c r="R201" s="16" t="s">
        <v>22</v>
      </c>
      <c r="S201" s="30"/>
      <c r="T201" s="30"/>
      <c r="U201" s="30"/>
      <c r="V201" s="30"/>
      <c r="W201" s="31">
        <f>SUM(S200:W200)/5</f>
        <v>84512.397119341564</v>
      </c>
      <c r="X201" s="30"/>
      <c r="Y201" s="30"/>
      <c r="Z201" s="30"/>
      <c r="AA201" s="30"/>
      <c r="AB201" s="30">
        <f>SUM(S200:AB200)/10</f>
        <v>59970.717013756584</v>
      </c>
      <c r="AD201" s="163"/>
      <c r="AE201" s="161"/>
      <c r="AF201" s="16" t="s">
        <v>22</v>
      </c>
      <c r="AG201" s="30"/>
      <c r="AH201" s="30"/>
      <c r="AI201" s="30"/>
      <c r="AJ201" s="30"/>
      <c r="AK201" s="31">
        <f>SUM(AG200:AK200)/5</f>
        <v>84512.397119341564</v>
      </c>
      <c r="AL201" s="30"/>
      <c r="AM201" s="30"/>
      <c r="AN201" s="30"/>
      <c r="AO201" s="30"/>
      <c r="AP201" s="30">
        <f>SUM(AG200:AP200)/10</f>
        <v>59970.717013756584</v>
      </c>
      <c r="AR201" s="163"/>
      <c r="AS201" s="161"/>
      <c r="AT201" s="16" t="s">
        <v>22</v>
      </c>
      <c r="AU201" s="30"/>
      <c r="AV201" s="30"/>
      <c r="AW201" s="30"/>
      <c r="AX201" s="30"/>
      <c r="AY201" s="31">
        <f>SUM(AU200:AY200)/5</f>
        <v>84512.397119341564</v>
      </c>
      <c r="AZ201" s="30"/>
      <c r="BA201" s="30"/>
      <c r="BB201" s="30"/>
      <c r="BC201" s="30"/>
      <c r="BD201" s="30">
        <f>SUM(AU200:BD200)/10</f>
        <v>59970.717013756584</v>
      </c>
      <c r="BF201" s="163"/>
      <c r="BG201" s="161"/>
      <c r="BH201" s="16" t="s">
        <v>22</v>
      </c>
      <c r="BI201" s="30"/>
      <c r="BJ201" s="30"/>
      <c r="BK201" s="30"/>
      <c r="BL201" s="30"/>
      <c r="BM201" s="31">
        <f>SUM(BI200:BM200)/5</f>
        <v>84512.397119341564</v>
      </c>
      <c r="BN201" s="30"/>
      <c r="BO201" s="30"/>
      <c r="BP201" s="30"/>
      <c r="BQ201" s="30"/>
      <c r="BR201" s="30">
        <f>SUM(BI200:BR200)/10</f>
        <v>59970.717013756584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116783.33333333334</v>
      </c>
      <c r="F202" s="30">
        <f t="shared" ref="F202:N202" si="570">F166+F178+F190</f>
        <v>214511.11111111112</v>
      </c>
      <c r="G202" s="30">
        <f t="shared" si="570"/>
        <v>296359.25925925933</v>
      </c>
      <c r="H202" s="30">
        <f t="shared" si="570"/>
        <v>364974.38271604932</v>
      </c>
      <c r="I202" s="31">
        <f t="shared" si="570"/>
        <v>422561.98559670791</v>
      </c>
      <c r="J202" s="30">
        <f t="shared" si="570"/>
        <v>470959.98799725622</v>
      </c>
      <c r="K202" s="30">
        <f t="shared" si="570"/>
        <v>511699.98999771394</v>
      </c>
      <c r="L202" s="30">
        <f t="shared" si="570"/>
        <v>546058.32499809493</v>
      </c>
      <c r="M202" s="30">
        <f t="shared" si="570"/>
        <v>575098.60416507977</v>
      </c>
      <c r="N202" s="30">
        <f t="shared" si="570"/>
        <v>599707.17013756535</v>
      </c>
      <c r="P202" s="163"/>
      <c r="Q202" s="161"/>
      <c r="R202" s="16" t="s">
        <v>52</v>
      </c>
      <c r="S202" s="30">
        <f>S166+S178+S190</f>
        <v>116783.33333333334</v>
      </c>
      <c r="T202" s="30">
        <f t="shared" ref="T202:AB202" si="571">T166+T178+T190</f>
        <v>214511.11111111112</v>
      </c>
      <c r="U202" s="30">
        <f t="shared" si="571"/>
        <v>296359.25925925933</v>
      </c>
      <c r="V202" s="30">
        <f t="shared" si="571"/>
        <v>364974.38271604932</v>
      </c>
      <c r="W202" s="31">
        <f t="shared" si="571"/>
        <v>422561.98559670791</v>
      </c>
      <c r="X202" s="30">
        <f t="shared" si="571"/>
        <v>470959.98799725622</v>
      </c>
      <c r="Y202" s="30">
        <f t="shared" si="571"/>
        <v>511699.98999771394</v>
      </c>
      <c r="Z202" s="30">
        <f t="shared" si="571"/>
        <v>546058.32499809493</v>
      </c>
      <c r="AA202" s="30">
        <f t="shared" si="571"/>
        <v>575098.60416507977</v>
      </c>
      <c r="AB202" s="30">
        <f t="shared" si="571"/>
        <v>599707.17013756535</v>
      </c>
      <c r="AD202" s="163"/>
      <c r="AE202" s="161"/>
      <c r="AF202" s="16" t="s">
        <v>52</v>
      </c>
      <c r="AG202" s="30">
        <f>AG166+AG178+AG190</f>
        <v>116783.33333333334</v>
      </c>
      <c r="AH202" s="30">
        <f t="shared" ref="AH202:AP202" si="572">AH166+AH178+AH190</f>
        <v>214511.11111111112</v>
      </c>
      <c r="AI202" s="30">
        <f t="shared" si="572"/>
        <v>296359.25925925933</v>
      </c>
      <c r="AJ202" s="30">
        <f t="shared" si="572"/>
        <v>364974.38271604932</v>
      </c>
      <c r="AK202" s="31">
        <f t="shared" si="572"/>
        <v>422561.98559670791</v>
      </c>
      <c r="AL202" s="30">
        <f t="shared" si="572"/>
        <v>470959.98799725622</v>
      </c>
      <c r="AM202" s="30">
        <f t="shared" si="572"/>
        <v>511699.98999771394</v>
      </c>
      <c r="AN202" s="30">
        <f t="shared" si="572"/>
        <v>546058.32499809493</v>
      </c>
      <c r="AO202" s="30">
        <f t="shared" si="572"/>
        <v>575098.60416507977</v>
      </c>
      <c r="AP202" s="30">
        <f t="shared" si="572"/>
        <v>599707.17013756535</v>
      </c>
      <c r="AR202" s="163"/>
      <c r="AS202" s="161"/>
      <c r="AT202" s="16" t="s">
        <v>52</v>
      </c>
      <c r="AU202" s="30">
        <f>AU166+AU178+AU190</f>
        <v>116783.33333333334</v>
      </c>
      <c r="AV202" s="30">
        <f t="shared" ref="AV202:BD202" si="573">AV166+AV178+AV190</f>
        <v>214511.11111111112</v>
      </c>
      <c r="AW202" s="30">
        <f t="shared" si="573"/>
        <v>296359.25925925933</v>
      </c>
      <c r="AX202" s="30">
        <f t="shared" si="573"/>
        <v>364974.38271604932</v>
      </c>
      <c r="AY202" s="31">
        <f t="shared" si="573"/>
        <v>422561.98559670791</v>
      </c>
      <c r="AZ202" s="30">
        <f t="shared" si="573"/>
        <v>470959.98799725622</v>
      </c>
      <c r="BA202" s="30">
        <f t="shared" si="573"/>
        <v>511699.98999771394</v>
      </c>
      <c r="BB202" s="30">
        <f t="shared" si="573"/>
        <v>546058.32499809493</v>
      </c>
      <c r="BC202" s="30">
        <f t="shared" si="573"/>
        <v>575098.60416507977</v>
      </c>
      <c r="BD202" s="30">
        <f t="shared" si="573"/>
        <v>599707.17013756535</v>
      </c>
      <c r="BF202" s="163"/>
      <c r="BG202" s="161"/>
      <c r="BH202" s="16" t="s">
        <v>52</v>
      </c>
      <c r="BI202" s="30">
        <f>BI166+BI178+BI190</f>
        <v>116783.33333333334</v>
      </c>
      <c r="BJ202" s="30">
        <f t="shared" ref="BJ202:BR202" si="574">BJ166+BJ178+BJ190</f>
        <v>214511.11111111112</v>
      </c>
      <c r="BK202" s="30">
        <f t="shared" si="574"/>
        <v>296359.25925925933</v>
      </c>
      <c r="BL202" s="30">
        <f t="shared" si="574"/>
        <v>364974.38271604932</v>
      </c>
      <c r="BM202" s="31">
        <f t="shared" si="574"/>
        <v>422561.98559670791</v>
      </c>
      <c r="BN202" s="30">
        <f t="shared" si="574"/>
        <v>470959.98799725622</v>
      </c>
      <c r="BO202" s="30">
        <f t="shared" si="574"/>
        <v>511699.98999771394</v>
      </c>
      <c r="BP202" s="30">
        <f t="shared" si="574"/>
        <v>546058.32499809493</v>
      </c>
      <c r="BQ202" s="30">
        <f t="shared" si="574"/>
        <v>575098.60416507977</v>
      </c>
      <c r="BR202" s="30">
        <f t="shared" si="574"/>
        <v>599707.17013756535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AD2:AE12"/>
    <mergeCell ref="AF2:AG3"/>
    <mergeCell ref="AI2:AK3"/>
    <mergeCell ref="AM2:AP2"/>
    <mergeCell ref="B2:C12"/>
    <mergeCell ref="D2:E3"/>
    <mergeCell ref="G2:I3"/>
    <mergeCell ref="K2:N2"/>
    <mergeCell ref="P2:Q12"/>
    <mergeCell ref="R2:S3"/>
    <mergeCell ref="J14:J15"/>
    <mergeCell ref="K14:K15"/>
    <mergeCell ref="L14:L15"/>
    <mergeCell ref="M14:M15"/>
    <mergeCell ref="N14:N15"/>
    <mergeCell ref="P14:P15"/>
    <mergeCell ref="BK2:BM3"/>
    <mergeCell ref="BO2:BR2"/>
    <mergeCell ref="B14:B15"/>
    <mergeCell ref="C14:C15"/>
    <mergeCell ref="D14:D15"/>
    <mergeCell ref="E14:E15"/>
    <mergeCell ref="F14:F15"/>
    <mergeCell ref="G14:G15"/>
    <mergeCell ref="H14:H15"/>
    <mergeCell ref="I14:I15"/>
    <mergeCell ref="AR2:AS12"/>
    <mergeCell ref="AT2:AU3"/>
    <mergeCell ref="AW2:AY3"/>
    <mergeCell ref="BA2:BD2"/>
    <mergeCell ref="BF2:BG12"/>
    <mergeCell ref="BH2:BI3"/>
    <mergeCell ref="U2:W3"/>
    <mergeCell ref="Y2:AB2"/>
    <mergeCell ref="W14:W15"/>
    <mergeCell ref="X14:X15"/>
    <mergeCell ref="Y14:Y15"/>
    <mergeCell ref="Z14:Z15"/>
    <mergeCell ref="AA14:AA15"/>
    <mergeCell ref="AB14:AB15"/>
    <mergeCell ref="Q14:Q15"/>
    <mergeCell ref="R14:R15"/>
    <mergeCell ref="S14:S15"/>
    <mergeCell ref="T14:T15"/>
    <mergeCell ref="U14:U15"/>
    <mergeCell ref="V14:V15"/>
    <mergeCell ref="AJ14:AJ15"/>
    <mergeCell ref="AK14:AK15"/>
    <mergeCell ref="AL14:AL15"/>
    <mergeCell ref="AM14:AM15"/>
    <mergeCell ref="AN14:AN15"/>
    <mergeCell ref="AO14:AO15"/>
    <mergeCell ref="AD14:AD15"/>
    <mergeCell ref="AE14:AE15"/>
    <mergeCell ref="AF14:AF15"/>
    <mergeCell ref="AG14:AG15"/>
    <mergeCell ref="AH14:AH15"/>
    <mergeCell ref="AI14:AI15"/>
    <mergeCell ref="AY14:AY15"/>
    <mergeCell ref="AZ14:AZ15"/>
    <mergeCell ref="BA14:BA15"/>
    <mergeCell ref="BB14:BB15"/>
    <mergeCell ref="AP14:AP15"/>
    <mergeCell ref="AR14:AR15"/>
    <mergeCell ref="AS14:AS15"/>
    <mergeCell ref="AT14:AT15"/>
    <mergeCell ref="AU14:AU15"/>
    <mergeCell ref="AV14:AV15"/>
    <mergeCell ref="BP14:BP15"/>
    <mergeCell ref="BQ14:BQ15"/>
    <mergeCell ref="BR14:BR15"/>
    <mergeCell ref="B16:B17"/>
    <mergeCell ref="C16:C17"/>
    <mergeCell ref="P16:P17"/>
    <mergeCell ref="Q16:Q17"/>
    <mergeCell ref="AD16:AD17"/>
    <mergeCell ref="AE16:AE17"/>
    <mergeCell ref="AR16:AR17"/>
    <mergeCell ref="BJ14:BJ15"/>
    <mergeCell ref="BK14:BK15"/>
    <mergeCell ref="BL14:BL15"/>
    <mergeCell ref="BM14:BM15"/>
    <mergeCell ref="BN14:BN15"/>
    <mergeCell ref="BO14:BO15"/>
    <mergeCell ref="BC14:BC15"/>
    <mergeCell ref="BD14:BD15"/>
    <mergeCell ref="BF14:BF15"/>
    <mergeCell ref="BG14:BG15"/>
    <mergeCell ref="BH14:BH15"/>
    <mergeCell ref="BI14:BI15"/>
    <mergeCell ref="AW14:AW15"/>
    <mergeCell ref="AX14:AX15"/>
    <mergeCell ref="AS16:AS17"/>
    <mergeCell ref="BF16:BF17"/>
    <mergeCell ref="BG16:BG17"/>
    <mergeCell ref="B18:B25"/>
    <mergeCell ref="C18:C25"/>
    <mergeCell ref="P18:P25"/>
    <mergeCell ref="Q18:Q25"/>
    <mergeCell ref="AD18:AD25"/>
    <mergeCell ref="AE18:AE25"/>
    <mergeCell ref="AR18:AR25"/>
    <mergeCell ref="AS18:AS25"/>
    <mergeCell ref="BF18:BF25"/>
    <mergeCell ref="BG18:BG25"/>
    <mergeCell ref="B26:B30"/>
    <mergeCell ref="C26:C30"/>
    <mergeCell ref="P26:P30"/>
    <mergeCell ref="Q26:Q30"/>
    <mergeCell ref="AD26:AD30"/>
    <mergeCell ref="AE26:AE30"/>
    <mergeCell ref="AR26:AR30"/>
    <mergeCell ref="AS26:AS30"/>
    <mergeCell ref="BF26:BF30"/>
    <mergeCell ref="BG26:BG30"/>
    <mergeCell ref="B32:B33"/>
    <mergeCell ref="E32:E33"/>
    <mergeCell ref="F32:F33"/>
    <mergeCell ref="G32:G33"/>
    <mergeCell ref="H32:H33"/>
    <mergeCell ref="I32:I33"/>
    <mergeCell ref="J32:J33"/>
    <mergeCell ref="T32:T33"/>
    <mergeCell ref="U32:U33"/>
    <mergeCell ref="V32:V33"/>
    <mergeCell ref="W32:W33"/>
    <mergeCell ref="X32:X33"/>
    <mergeCell ref="Y32:Y33"/>
    <mergeCell ref="K32:K33"/>
    <mergeCell ref="L32:L33"/>
    <mergeCell ref="M32:M33"/>
    <mergeCell ref="N32:N33"/>
    <mergeCell ref="P32:P33"/>
    <mergeCell ref="S32:S33"/>
    <mergeCell ref="AI32:AI33"/>
    <mergeCell ref="AJ32:AJ33"/>
    <mergeCell ref="AK32:AK33"/>
    <mergeCell ref="AL32:AL33"/>
    <mergeCell ref="AM32:AM33"/>
    <mergeCell ref="AN32:AN33"/>
    <mergeCell ref="Z32:Z33"/>
    <mergeCell ref="AA32:AA33"/>
    <mergeCell ref="AB32:AB33"/>
    <mergeCell ref="AD32:AD33"/>
    <mergeCell ref="AG32:AG33"/>
    <mergeCell ref="AH32:AH33"/>
    <mergeCell ref="AX32:AX33"/>
    <mergeCell ref="AY32:AY33"/>
    <mergeCell ref="AZ32:AZ33"/>
    <mergeCell ref="BA32:BA33"/>
    <mergeCell ref="BB32:BB33"/>
    <mergeCell ref="BC32:BC33"/>
    <mergeCell ref="AO32:AO33"/>
    <mergeCell ref="AP32:AP33"/>
    <mergeCell ref="AR32:AR33"/>
    <mergeCell ref="AU32:AU33"/>
    <mergeCell ref="AV32:AV33"/>
    <mergeCell ref="AW32:AW33"/>
    <mergeCell ref="BM32:BM33"/>
    <mergeCell ref="BN32:BN33"/>
    <mergeCell ref="BO32:BO33"/>
    <mergeCell ref="BP32:BP33"/>
    <mergeCell ref="BQ32:BQ33"/>
    <mergeCell ref="BR32:BR33"/>
    <mergeCell ref="BD32:BD33"/>
    <mergeCell ref="BF32:BF33"/>
    <mergeCell ref="BI32:BI33"/>
    <mergeCell ref="BJ32:BJ33"/>
    <mergeCell ref="BK32:BK33"/>
    <mergeCell ref="BL32:BL33"/>
    <mergeCell ref="BG39:BG41"/>
    <mergeCell ref="C42:C46"/>
    <mergeCell ref="B34:B46"/>
    <mergeCell ref="C34:C38"/>
    <mergeCell ref="P34:P46"/>
    <mergeCell ref="Q34:Q38"/>
    <mergeCell ref="AD34:AD46"/>
    <mergeCell ref="AE34:AE38"/>
    <mergeCell ref="Q42:Q46"/>
    <mergeCell ref="AE42:AE46"/>
    <mergeCell ref="L48:L49"/>
    <mergeCell ref="M48:M49"/>
    <mergeCell ref="N48:N49"/>
    <mergeCell ref="P48:P49"/>
    <mergeCell ref="S48:S49"/>
    <mergeCell ref="T48:T49"/>
    <mergeCell ref="AS42:AS46"/>
    <mergeCell ref="BG42:BG46"/>
    <mergeCell ref="B48:B49"/>
    <mergeCell ref="E48:E49"/>
    <mergeCell ref="F48:F49"/>
    <mergeCell ref="G48:G49"/>
    <mergeCell ref="H48:H49"/>
    <mergeCell ref="I48:I49"/>
    <mergeCell ref="J48:J49"/>
    <mergeCell ref="K48:K49"/>
    <mergeCell ref="AR34:AR46"/>
    <mergeCell ref="AS34:AS38"/>
    <mergeCell ref="BF34:BF46"/>
    <mergeCell ref="BG34:BG38"/>
    <mergeCell ref="C39:C41"/>
    <mergeCell ref="Q39:Q41"/>
    <mergeCell ref="AE39:AE41"/>
    <mergeCell ref="AS39:AS41"/>
    <mergeCell ref="AA48:AA49"/>
    <mergeCell ref="AB48:AB49"/>
    <mergeCell ref="AD48:AD49"/>
    <mergeCell ref="AG48:AG49"/>
    <mergeCell ref="AH48:AH49"/>
    <mergeCell ref="AI48:AI49"/>
    <mergeCell ref="U48:U49"/>
    <mergeCell ref="V48:V49"/>
    <mergeCell ref="W48:W49"/>
    <mergeCell ref="X48:X49"/>
    <mergeCell ref="Y48:Y49"/>
    <mergeCell ref="Z48:Z49"/>
    <mergeCell ref="AU48:AU49"/>
    <mergeCell ref="AV48:AV49"/>
    <mergeCell ref="AW48:AW49"/>
    <mergeCell ref="AX48:AX49"/>
    <mergeCell ref="AJ48:AJ49"/>
    <mergeCell ref="AK48:AK49"/>
    <mergeCell ref="AL48:AL49"/>
    <mergeCell ref="AM48:AM49"/>
    <mergeCell ref="AN48:AN49"/>
    <mergeCell ref="AO48:AO49"/>
    <mergeCell ref="BN48:BN49"/>
    <mergeCell ref="BO48:BO49"/>
    <mergeCell ref="BP48:BP49"/>
    <mergeCell ref="BQ48:BQ49"/>
    <mergeCell ref="BR48:BR49"/>
    <mergeCell ref="B50:B62"/>
    <mergeCell ref="C50:C54"/>
    <mergeCell ref="P50:P62"/>
    <mergeCell ref="Q50:Q54"/>
    <mergeCell ref="AD50:AD62"/>
    <mergeCell ref="BF48:BF49"/>
    <mergeCell ref="BI48:BI49"/>
    <mergeCell ref="BJ48:BJ49"/>
    <mergeCell ref="BK48:BK49"/>
    <mergeCell ref="BL48:BL49"/>
    <mergeCell ref="BM48:BM49"/>
    <mergeCell ref="AY48:AY49"/>
    <mergeCell ref="AZ48:AZ49"/>
    <mergeCell ref="BA48:BA49"/>
    <mergeCell ref="BB48:BB49"/>
    <mergeCell ref="BC48:BC49"/>
    <mergeCell ref="BD48:BD49"/>
    <mergeCell ref="AP48:AP49"/>
    <mergeCell ref="AR48:AR49"/>
    <mergeCell ref="AE50:AE54"/>
    <mergeCell ref="AR50:AR62"/>
    <mergeCell ref="AS50:AS54"/>
    <mergeCell ref="BF50:BF62"/>
    <mergeCell ref="BG50:BG54"/>
    <mergeCell ref="C55:C57"/>
    <mergeCell ref="Q55:Q57"/>
    <mergeCell ref="AE55:AE57"/>
    <mergeCell ref="AS55:AS57"/>
    <mergeCell ref="BG55:BG57"/>
    <mergeCell ref="C58:C62"/>
    <mergeCell ref="Q58:Q62"/>
    <mergeCell ref="AE58:AE62"/>
    <mergeCell ref="AS58:AS62"/>
    <mergeCell ref="BG58:BG62"/>
    <mergeCell ref="B63:B77"/>
    <mergeCell ref="C63:C67"/>
    <mergeCell ref="P63:P77"/>
    <mergeCell ref="Q63:Q67"/>
    <mergeCell ref="AD63:AD77"/>
    <mergeCell ref="AE63:AE67"/>
    <mergeCell ref="AR63:AR77"/>
    <mergeCell ref="AS63:AS67"/>
    <mergeCell ref="BF63:BF77"/>
    <mergeCell ref="BG63:BG67"/>
    <mergeCell ref="C68:C72"/>
    <mergeCell ref="Q68:Q72"/>
    <mergeCell ref="AE68:AE72"/>
    <mergeCell ref="AS68:AS72"/>
    <mergeCell ref="BG68:BG72"/>
    <mergeCell ref="C73:C77"/>
    <mergeCell ref="Q73:Q77"/>
    <mergeCell ref="AE73:AE77"/>
    <mergeCell ref="AS73:AS77"/>
    <mergeCell ref="BG73:BG77"/>
    <mergeCell ref="B78:B92"/>
    <mergeCell ref="C78:C82"/>
    <mergeCell ref="P78:P92"/>
    <mergeCell ref="Q78:Q82"/>
    <mergeCell ref="AD78:AD92"/>
    <mergeCell ref="AE78:AE82"/>
    <mergeCell ref="AR78:AR92"/>
    <mergeCell ref="AS78:AS82"/>
    <mergeCell ref="BF78:BF92"/>
    <mergeCell ref="BG78:BG82"/>
    <mergeCell ref="C83:C87"/>
    <mergeCell ref="Q83:Q87"/>
    <mergeCell ref="AE83:AE87"/>
    <mergeCell ref="AS83:AS87"/>
    <mergeCell ref="BG83:BG87"/>
    <mergeCell ref="C88:C92"/>
    <mergeCell ref="Q88:Q92"/>
    <mergeCell ref="AE88:AE92"/>
    <mergeCell ref="AS88:AS92"/>
    <mergeCell ref="BG88:BG92"/>
    <mergeCell ref="B94:B95"/>
    <mergeCell ref="E94:E95"/>
    <mergeCell ref="F94:F95"/>
    <mergeCell ref="G94:G95"/>
    <mergeCell ref="H94:H95"/>
    <mergeCell ref="P94:P95"/>
    <mergeCell ref="S94:S95"/>
    <mergeCell ref="T94:T95"/>
    <mergeCell ref="U94:U95"/>
    <mergeCell ref="V94:V95"/>
    <mergeCell ref="W94:W95"/>
    <mergeCell ref="I94:I95"/>
    <mergeCell ref="J94:J95"/>
    <mergeCell ref="K94:K95"/>
    <mergeCell ref="L94:L95"/>
    <mergeCell ref="M94:M95"/>
    <mergeCell ref="N94:N95"/>
    <mergeCell ref="AG94:AG95"/>
    <mergeCell ref="AH94:AH95"/>
    <mergeCell ref="AI94:AI95"/>
    <mergeCell ref="AJ94:AJ95"/>
    <mergeCell ref="AK94:AK95"/>
    <mergeCell ref="AL94:AL95"/>
    <mergeCell ref="X94:X95"/>
    <mergeCell ref="Y94:Y95"/>
    <mergeCell ref="Z94:Z95"/>
    <mergeCell ref="AA94:AA95"/>
    <mergeCell ref="AB94:AB95"/>
    <mergeCell ref="AD94:AD95"/>
    <mergeCell ref="AX94:AX95"/>
    <mergeCell ref="AY94:AY95"/>
    <mergeCell ref="AZ94:AZ95"/>
    <mergeCell ref="BA94:BA95"/>
    <mergeCell ref="AM94:AM95"/>
    <mergeCell ref="AN94:AN95"/>
    <mergeCell ref="AO94:AO95"/>
    <mergeCell ref="AP94:AP95"/>
    <mergeCell ref="AR94:AR95"/>
    <mergeCell ref="AU94:AU95"/>
    <mergeCell ref="BQ94:BQ95"/>
    <mergeCell ref="BR94:BR95"/>
    <mergeCell ref="B96:B108"/>
    <mergeCell ref="C96:C100"/>
    <mergeCell ref="P96:P108"/>
    <mergeCell ref="Q96:Q100"/>
    <mergeCell ref="AD96:AD108"/>
    <mergeCell ref="AE96:AE100"/>
    <mergeCell ref="AR96:AR108"/>
    <mergeCell ref="AS96:AS100"/>
    <mergeCell ref="BK94:BK95"/>
    <mergeCell ref="BL94:BL95"/>
    <mergeCell ref="BM94:BM95"/>
    <mergeCell ref="BN94:BN95"/>
    <mergeCell ref="BO94:BO95"/>
    <mergeCell ref="BP94:BP95"/>
    <mergeCell ref="BB94:BB95"/>
    <mergeCell ref="BC94:BC95"/>
    <mergeCell ref="BD94:BD95"/>
    <mergeCell ref="BF94:BF95"/>
    <mergeCell ref="BI94:BI95"/>
    <mergeCell ref="BJ94:BJ95"/>
    <mergeCell ref="AV94:AV95"/>
    <mergeCell ref="AW94:AW95"/>
    <mergeCell ref="AS104:AS108"/>
    <mergeCell ref="BG104:BG108"/>
    <mergeCell ref="B109:B123"/>
    <mergeCell ref="C109:C113"/>
    <mergeCell ref="P109:P123"/>
    <mergeCell ref="Q109:Q113"/>
    <mergeCell ref="AD109:AD123"/>
    <mergeCell ref="AE109:AE113"/>
    <mergeCell ref="AR109:AR123"/>
    <mergeCell ref="AS109:AS113"/>
    <mergeCell ref="BF96:BF108"/>
    <mergeCell ref="BG96:BG100"/>
    <mergeCell ref="C101:C103"/>
    <mergeCell ref="Q101:Q103"/>
    <mergeCell ref="AE101:AE103"/>
    <mergeCell ref="AS101:AS103"/>
    <mergeCell ref="BG101:BG103"/>
    <mergeCell ref="C104:C108"/>
    <mergeCell ref="Q104:Q108"/>
    <mergeCell ref="AE104:AE108"/>
    <mergeCell ref="AS119:AS123"/>
    <mergeCell ref="BG119:BG123"/>
    <mergeCell ref="BG109:BG113"/>
    <mergeCell ref="BG114:BG118"/>
    <mergeCell ref="P124:P136"/>
    <mergeCell ref="Q124:Q128"/>
    <mergeCell ref="AD124:AD136"/>
    <mergeCell ref="AE124:AE128"/>
    <mergeCell ref="AR124:AR136"/>
    <mergeCell ref="AS124:AS128"/>
    <mergeCell ref="BF109:BF123"/>
    <mergeCell ref="C114:C118"/>
    <mergeCell ref="Q114:Q118"/>
    <mergeCell ref="AE114:AE118"/>
    <mergeCell ref="AS114:AS118"/>
    <mergeCell ref="C119:C123"/>
    <mergeCell ref="Q119:Q123"/>
    <mergeCell ref="AE119:AE123"/>
    <mergeCell ref="Q147:Q151"/>
    <mergeCell ref="AE147:AE151"/>
    <mergeCell ref="AS132:AS136"/>
    <mergeCell ref="BG132:BG136"/>
    <mergeCell ref="B137:B151"/>
    <mergeCell ref="C137:C141"/>
    <mergeCell ref="P137:P151"/>
    <mergeCell ref="Q137:Q141"/>
    <mergeCell ref="AD137:AD151"/>
    <mergeCell ref="AE137:AE141"/>
    <mergeCell ref="AR137:AR151"/>
    <mergeCell ref="AS137:AS141"/>
    <mergeCell ref="BF124:BF136"/>
    <mergeCell ref="BG124:BG128"/>
    <mergeCell ref="C129:C131"/>
    <mergeCell ref="Q129:Q131"/>
    <mergeCell ref="AE129:AE131"/>
    <mergeCell ref="AS129:AS131"/>
    <mergeCell ref="BG129:BG131"/>
    <mergeCell ref="C132:C136"/>
    <mergeCell ref="Q132:Q136"/>
    <mergeCell ref="AE132:AE136"/>
    <mergeCell ref="B124:B136"/>
    <mergeCell ref="C124:C128"/>
    <mergeCell ref="J153:J154"/>
    <mergeCell ref="K153:K154"/>
    <mergeCell ref="L153:L154"/>
    <mergeCell ref="M153:M154"/>
    <mergeCell ref="N153:N154"/>
    <mergeCell ref="P153:P154"/>
    <mergeCell ref="AS147:AS151"/>
    <mergeCell ref="BG147:BG151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BF137:BF151"/>
    <mergeCell ref="BG137:BG141"/>
    <mergeCell ref="C142:C146"/>
    <mergeCell ref="Q142:Q146"/>
    <mergeCell ref="AE142:AE146"/>
    <mergeCell ref="AS142:AS146"/>
    <mergeCell ref="BG142:BG146"/>
    <mergeCell ref="C147:C151"/>
    <mergeCell ref="W153:W154"/>
    <mergeCell ref="X153:X154"/>
    <mergeCell ref="Y153:Y154"/>
    <mergeCell ref="Z153:Z154"/>
    <mergeCell ref="AA153:AA154"/>
    <mergeCell ref="AB153:AB154"/>
    <mergeCell ref="Q153:Q154"/>
    <mergeCell ref="R153:R154"/>
    <mergeCell ref="S153:S154"/>
    <mergeCell ref="T153:T154"/>
    <mergeCell ref="U153:U154"/>
    <mergeCell ref="V153:V154"/>
    <mergeCell ref="AJ153:AJ154"/>
    <mergeCell ref="AK153:AK154"/>
    <mergeCell ref="AL153:AL154"/>
    <mergeCell ref="AM153:AM154"/>
    <mergeCell ref="AN153:AN154"/>
    <mergeCell ref="AO153:AO154"/>
    <mergeCell ref="AD153:AD154"/>
    <mergeCell ref="AE153:AE154"/>
    <mergeCell ref="AF153:AF154"/>
    <mergeCell ref="AG153:AG154"/>
    <mergeCell ref="AH153:AH154"/>
    <mergeCell ref="AI153:AI154"/>
    <mergeCell ref="AY153:AY154"/>
    <mergeCell ref="AZ153:AZ154"/>
    <mergeCell ref="BA153:BA154"/>
    <mergeCell ref="BB153:BB154"/>
    <mergeCell ref="AP153:AP154"/>
    <mergeCell ref="AR153:AR154"/>
    <mergeCell ref="AS153:AS154"/>
    <mergeCell ref="AT153:AT154"/>
    <mergeCell ref="AU153:AU154"/>
    <mergeCell ref="AV153:AV154"/>
    <mergeCell ref="BP153:BP154"/>
    <mergeCell ref="BQ153:BQ154"/>
    <mergeCell ref="BR153:BR154"/>
    <mergeCell ref="B155:B166"/>
    <mergeCell ref="C155:C157"/>
    <mergeCell ref="P155:P166"/>
    <mergeCell ref="Q155:Q157"/>
    <mergeCell ref="AD155:AD166"/>
    <mergeCell ref="AE155:AE157"/>
    <mergeCell ref="AR155:AR166"/>
    <mergeCell ref="BJ153:BJ154"/>
    <mergeCell ref="BK153:BK154"/>
    <mergeCell ref="BL153:BL154"/>
    <mergeCell ref="BM153:BM154"/>
    <mergeCell ref="BN153:BN154"/>
    <mergeCell ref="BO153:BO154"/>
    <mergeCell ref="BC153:BC154"/>
    <mergeCell ref="BD153:BD154"/>
    <mergeCell ref="BF153:BF154"/>
    <mergeCell ref="BG153:BG154"/>
    <mergeCell ref="BH153:BH154"/>
    <mergeCell ref="BI153:BI154"/>
    <mergeCell ref="AW153:AW154"/>
    <mergeCell ref="AX153:AX154"/>
    <mergeCell ref="AS161:AS163"/>
    <mergeCell ref="BG161:BG163"/>
    <mergeCell ref="C164:C166"/>
    <mergeCell ref="Q164:Q166"/>
    <mergeCell ref="AE164:AE166"/>
    <mergeCell ref="AS164:AS166"/>
    <mergeCell ref="BG164:BG166"/>
    <mergeCell ref="AS155:AS157"/>
    <mergeCell ref="BF155:BF166"/>
    <mergeCell ref="BG155:BG157"/>
    <mergeCell ref="C158:C160"/>
    <mergeCell ref="Q158:Q160"/>
    <mergeCell ref="AE158:AE160"/>
    <mergeCell ref="AS158:AS160"/>
    <mergeCell ref="BG158:BG160"/>
    <mergeCell ref="C161:C163"/>
    <mergeCell ref="Q161:Q163"/>
    <mergeCell ref="B167:B178"/>
    <mergeCell ref="C167:C169"/>
    <mergeCell ref="P167:P178"/>
    <mergeCell ref="Q167:Q169"/>
    <mergeCell ref="AD167:AD178"/>
    <mergeCell ref="AE167:AE169"/>
    <mergeCell ref="Q173:Q175"/>
    <mergeCell ref="AE173:AE175"/>
    <mergeCell ref="AE161:AE163"/>
    <mergeCell ref="AS173:AS175"/>
    <mergeCell ref="BG173:BG175"/>
    <mergeCell ref="C176:C178"/>
    <mergeCell ref="Q176:Q178"/>
    <mergeCell ref="AE176:AE178"/>
    <mergeCell ref="AS176:AS178"/>
    <mergeCell ref="BG176:BG178"/>
    <mergeCell ref="AR167:AR178"/>
    <mergeCell ref="AS167:AS169"/>
    <mergeCell ref="BF167:BF178"/>
    <mergeCell ref="BG167:BG169"/>
    <mergeCell ref="C170:C172"/>
    <mergeCell ref="Q170:Q172"/>
    <mergeCell ref="AE170:AE172"/>
    <mergeCell ref="AS170:AS172"/>
    <mergeCell ref="BG170:BG172"/>
    <mergeCell ref="C173:C175"/>
    <mergeCell ref="BG185:BG187"/>
    <mergeCell ref="C188:C190"/>
    <mergeCell ref="Q188:Q190"/>
    <mergeCell ref="AE188:AE190"/>
    <mergeCell ref="AS188:AS190"/>
    <mergeCell ref="BG188:BG190"/>
    <mergeCell ref="AR179:AR190"/>
    <mergeCell ref="AS179:AS181"/>
    <mergeCell ref="BF179:BF190"/>
    <mergeCell ref="BG179:BG181"/>
    <mergeCell ref="C182:C184"/>
    <mergeCell ref="Q182:Q184"/>
    <mergeCell ref="AE182:AE184"/>
    <mergeCell ref="AS182:AS184"/>
    <mergeCell ref="BG182:BG184"/>
    <mergeCell ref="C185:C187"/>
    <mergeCell ref="C179:C181"/>
    <mergeCell ref="P179:P190"/>
    <mergeCell ref="Q179:Q181"/>
    <mergeCell ref="AD179:AD190"/>
    <mergeCell ref="AE179:AE181"/>
    <mergeCell ref="Q185:Q187"/>
    <mergeCell ref="AE185:AE187"/>
    <mergeCell ref="B191:B202"/>
    <mergeCell ref="C191:C193"/>
    <mergeCell ref="P191:P202"/>
    <mergeCell ref="Q191:Q193"/>
    <mergeCell ref="AD191:AD202"/>
    <mergeCell ref="AE191:AE193"/>
    <mergeCell ref="Q197:Q199"/>
    <mergeCell ref="AE197:AE199"/>
    <mergeCell ref="AS185:AS187"/>
    <mergeCell ref="B179:B190"/>
    <mergeCell ref="AS197:AS199"/>
    <mergeCell ref="BG197:BG199"/>
    <mergeCell ref="C200:C202"/>
    <mergeCell ref="Q200:Q202"/>
    <mergeCell ref="AE200:AE202"/>
    <mergeCell ref="AS200:AS202"/>
    <mergeCell ref="BG200:BG202"/>
    <mergeCell ref="AR191:AR202"/>
    <mergeCell ref="AS191:AS193"/>
    <mergeCell ref="BF191:BF202"/>
    <mergeCell ref="BG191:BG193"/>
    <mergeCell ref="C194:C196"/>
    <mergeCell ref="Q194:Q196"/>
    <mergeCell ref="AE194:AE196"/>
    <mergeCell ref="AS194:AS196"/>
    <mergeCell ref="BG194:BG196"/>
    <mergeCell ref="C197:C199"/>
  </mergeCells>
  <conditionalFormatting sqref="E10">
    <cfRule type="cellIs" dxfId="59" priority="13" operator="lessThan">
      <formula>1</formula>
    </cfRule>
    <cfRule type="cellIs" dxfId="58" priority="14" operator="greaterThan">
      <formula>1</formula>
    </cfRule>
    <cfRule type="cellIs" dxfId="57" priority="15" operator="equal">
      <formula>1</formula>
    </cfRule>
  </conditionalFormatting>
  <conditionalFormatting sqref="S10">
    <cfRule type="cellIs" dxfId="56" priority="10" operator="lessThan">
      <formula>1</formula>
    </cfRule>
    <cfRule type="cellIs" dxfId="55" priority="11" operator="greaterThan">
      <formula>1</formula>
    </cfRule>
    <cfRule type="cellIs" dxfId="54" priority="12" operator="equal">
      <formula>1</formula>
    </cfRule>
  </conditionalFormatting>
  <conditionalFormatting sqref="AG10">
    <cfRule type="cellIs" dxfId="53" priority="7" operator="lessThan">
      <formula>1</formula>
    </cfRule>
    <cfRule type="cellIs" dxfId="52" priority="8" operator="greaterThan">
      <formula>1</formula>
    </cfRule>
    <cfRule type="cellIs" dxfId="51" priority="9" operator="equal">
      <formula>1</formula>
    </cfRule>
  </conditionalFormatting>
  <conditionalFormatting sqref="AU10">
    <cfRule type="cellIs" dxfId="50" priority="4" operator="lessThan">
      <formula>1</formula>
    </cfRule>
    <cfRule type="cellIs" dxfId="49" priority="5" operator="greaterThan">
      <formula>1</formula>
    </cfRule>
    <cfRule type="cellIs" dxfId="48" priority="6" operator="equal">
      <formula>1</formula>
    </cfRule>
  </conditionalFormatting>
  <conditionalFormatting sqref="BI10">
    <cfRule type="cellIs" dxfId="47" priority="1" operator="lessThan">
      <formula>1</formula>
    </cfRule>
    <cfRule type="cellIs" dxfId="46" priority="2" operator="greaterThan">
      <formula>1</formula>
    </cfRule>
    <cfRule type="cellIs" dxfId="45" priority="3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1136E-CDE5-4D62-8623-D54472FDD01D}">
  <dimension ref="A1:BS205"/>
  <sheetViews>
    <sheetView zoomScaleNormal="100" workbookViewId="0">
      <selection activeCell="E10" sqref="E10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0.38309599999999999</v>
      </c>
      <c r="J4" s="10"/>
      <c r="K4" s="83">
        <f>C155</f>
        <v>20000</v>
      </c>
      <c r="L4" s="84" t="s">
        <v>51</v>
      </c>
      <c r="M4" s="51">
        <f>I192</f>
        <v>745.13813688740788</v>
      </c>
      <c r="N4" s="79">
        <f>M4*$I$16</f>
        <v>400753173.33333325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0.32836799999999994</v>
      </c>
      <c r="X4" s="10"/>
      <c r="Y4" s="83">
        <f>Q155</f>
        <v>20000</v>
      </c>
      <c r="Z4" s="84" t="s">
        <v>51</v>
      </c>
      <c r="AA4" s="51">
        <f>W192</f>
        <v>745.13813688740788</v>
      </c>
      <c r="AB4" s="79">
        <f t="shared" ref="AB4:AB11" si="0">AA4*$I$16</f>
        <v>400753173.33333325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0.27363999999999999</v>
      </c>
      <c r="AL4" s="10"/>
      <c r="AM4" s="83">
        <f>AE155</f>
        <v>20000</v>
      </c>
      <c r="AN4" s="84" t="s">
        <v>51</v>
      </c>
      <c r="AO4" s="51">
        <f>AK192</f>
        <v>745.13813688740788</v>
      </c>
      <c r="AP4" s="79">
        <f t="shared" ref="AP4:AP11" si="1">AO4*$I$16</f>
        <v>400753173.33333325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0.218912</v>
      </c>
      <c r="AZ4" s="10"/>
      <c r="BA4" s="83">
        <f>AS155</f>
        <v>20000</v>
      </c>
      <c r="BB4" s="84" t="s">
        <v>51</v>
      </c>
      <c r="BC4" s="51">
        <f>AY192</f>
        <v>745.13813688740788</v>
      </c>
      <c r="BD4" s="79">
        <f t="shared" ref="BD4:BD11" si="2">BC4*$I$16</f>
        <v>400753173.33333325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0.16418399999999997</v>
      </c>
      <c r="BN4" s="10"/>
      <c r="BO4" s="83">
        <f>BG155</f>
        <v>20000</v>
      </c>
      <c r="BP4" s="84" t="s">
        <v>51</v>
      </c>
      <c r="BQ4" s="51">
        <f>BM192</f>
        <v>745.13813688740788</v>
      </c>
      <c r="BR4" s="79">
        <f t="shared" ref="BR4:BR11" si="3">BQ4*$I$16</f>
        <v>400753173.33333325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0.41313827571845058</v>
      </c>
      <c r="J5" s="42"/>
      <c r="K5" s="83">
        <f>C155</f>
        <v>20000</v>
      </c>
      <c r="L5" s="81" t="s">
        <v>52</v>
      </c>
      <c r="M5" s="51">
        <f>I193</f>
        <v>3725.6906844370396</v>
      </c>
      <c r="N5" s="79">
        <f t="shared" ref="N5:N11" si="4">M5*$I$16</f>
        <v>2003765866.6666665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0.42331409531742714</v>
      </c>
      <c r="X5" s="42"/>
      <c r="Y5" s="83">
        <f>Q155</f>
        <v>20000</v>
      </c>
      <c r="Z5" s="81" t="s">
        <v>52</v>
      </c>
      <c r="AA5" s="51">
        <f>W193</f>
        <v>3725.6906844370396</v>
      </c>
      <c r="AB5" s="79">
        <f t="shared" si="0"/>
        <v>2003765866.6666665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0.43348991491640387</v>
      </c>
      <c r="AL5" s="42"/>
      <c r="AM5" s="83">
        <f>AE155</f>
        <v>20000</v>
      </c>
      <c r="AN5" s="81" t="s">
        <v>52</v>
      </c>
      <c r="AO5" s="51">
        <f>AK193</f>
        <v>3725.6906844370396</v>
      </c>
      <c r="AP5" s="79">
        <f t="shared" si="1"/>
        <v>2003765866.6666665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0.44366573451538044</v>
      </c>
      <c r="AZ5" s="42"/>
      <c r="BA5" s="83">
        <f>AS155</f>
        <v>20000</v>
      </c>
      <c r="BB5" s="81" t="s">
        <v>52</v>
      </c>
      <c r="BC5" s="51">
        <f>AY193</f>
        <v>3725.6906844370396</v>
      </c>
      <c r="BD5" s="79">
        <f t="shared" si="2"/>
        <v>2003765866.6666665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0.45384155411435706</v>
      </c>
      <c r="BN5" s="42"/>
      <c r="BO5" s="83">
        <f>BG155</f>
        <v>20000</v>
      </c>
      <c r="BP5" s="81" t="s">
        <v>52</v>
      </c>
      <c r="BQ5" s="51">
        <f>BM193</f>
        <v>3725.6906844370396</v>
      </c>
      <c r="BR5" s="79">
        <f t="shared" si="3"/>
        <v>2003765866.6666665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0.4</v>
      </c>
      <c r="F6" s="42"/>
      <c r="G6" s="59" t="s">
        <v>74</v>
      </c>
      <c r="H6" s="80" t="s">
        <v>50</v>
      </c>
      <c r="I6" s="98">
        <f>I64</f>
        <v>3.3209778663652045E-2</v>
      </c>
      <c r="J6" s="42"/>
      <c r="K6" s="83">
        <f>C158</f>
        <v>400000</v>
      </c>
      <c r="L6" s="84" t="s">
        <v>51</v>
      </c>
      <c r="M6" s="31">
        <f>I195</f>
        <v>14902.76273774816</v>
      </c>
      <c r="N6" s="79">
        <f t="shared" si="4"/>
        <v>8015063466.666667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3.3209778663652045E-2</v>
      </c>
      <c r="X6" s="42"/>
      <c r="Y6" s="83">
        <f>Q158</f>
        <v>400000</v>
      </c>
      <c r="Z6" s="84" t="s">
        <v>51</v>
      </c>
      <c r="AA6" s="31">
        <f>W195</f>
        <v>14902.76273774816</v>
      </c>
      <c r="AB6" s="79">
        <f t="shared" si="0"/>
        <v>8015063466.666667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3.3209778663652045E-2</v>
      </c>
      <c r="AL6" s="42"/>
      <c r="AM6" s="83">
        <f>AE158</f>
        <v>400000</v>
      </c>
      <c r="AN6" s="84" t="s">
        <v>51</v>
      </c>
      <c r="AO6" s="31">
        <f>AK195</f>
        <v>14902.76273774816</v>
      </c>
      <c r="AP6" s="79">
        <f t="shared" si="1"/>
        <v>8015063466.666667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3.3209778663652045E-2</v>
      </c>
      <c r="AZ6" s="42"/>
      <c r="BA6" s="83">
        <f>AS158</f>
        <v>400000</v>
      </c>
      <c r="BB6" s="84" t="s">
        <v>51</v>
      </c>
      <c r="BC6" s="31">
        <f>AY195</f>
        <v>14902.76273774816</v>
      </c>
      <c r="BD6" s="79">
        <f t="shared" si="2"/>
        <v>8015063466.666667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3.3209778663652045E-2</v>
      </c>
      <c r="BN6" s="42"/>
      <c r="BO6" s="83">
        <f>BG158</f>
        <v>400000</v>
      </c>
      <c r="BP6" s="84" t="s">
        <v>51</v>
      </c>
      <c r="BQ6" s="31">
        <f>BM195</f>
        <v>14902.76273774816</v>
      </c>
      <c r="BR6" s="79">
        <f t="shared" si="3"/>
        <v>8015063466.666667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-7.6318646992324615E-2</v>
      </c>
      <c r="J7" s="10"/>
      <c r="K7" s="83">
        <f>C158</f>
        <v>400000</v>
      </c>
      <c r="L7" s="81" t="s">
        <v>52</v>
      </c>
      <c r="M7" s="51">
        <f>I196</f>
        <v>74513.813688740804</v>
      </c>
      <c r="N7" s="79">
        <f t="shared" si="4"/>
        <v>40075317333.333336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-7.6318646992324615E-2</v>
      </c>
      <c r="X7" s="10"/>
      <c r="Y7" s="83">
        <f>Q158</f>
        <v>400000</v>
      </c>
      <c r="Z7" s="81" t="s">
        <v>52</v>
      </c>
      <c r="AA7" s="51">
        <f>W196</f>
        <v>74513.813688740804</v>
      </c>
      <c r="AB7" s="79">
        <f t="shared" si="0"/>
        <v>40075317333.333336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-7.6318646992324615E-2</v>
      </c>
      <c r="AL7" s="10"/>
      <c r="AM7" s="83">
        <f>AE158</f>
        <v>400000</v>
      </c>
      <c r="AN7" s="81" t="s">
        <v>52</v>
      </c>
      <c r="AO7" s="51">
        <f>AK196</f>
        <v>74513.813688740804</v>
      </c>
      <c r="AP7" s="79">
        <f t="shared" si="1"/>
        <v>40075317333.333336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-7.6318646992324615E-2</v>
      </c>
      <c r="AZ7" s="10"/>
      <c r="BA7" s="83">
        <f>AS158</f>
        <v>400000</v>
      </c>
      <c r="BB7" s="81" t="s">
        <v>52</v>
      </c>
      <c r="BC7" s="51">
        <f>AY196</f>
        <v>74513.813688740804</v>
      </c>
      <c r="BD7" s="79">
        <f t="shared" si="2"/>
        <v>40075317333.333336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-7.6318646992324615E-2</v>
      </c>
      <c r="BN7" s="10"/>
      <c r="BO7" s="83">
        <f>BG158</f>
        <v>400000</v>
      </c>
      <c r="BP7" s="81" t="s">
        <v>52</v>
      </c>
      <c r="BQ7" s="51">
        <f>BM196</f>
        <v>74513.813688740804</v>
      </c>
      <c r="BR7" s="79">
        <f t="shared" si="3"/>
        <v>40075317333.333336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0.37002940738977796</v>
      </c>
      <c r="J8" s="10"/>
      <c r="K8" s="94">
        <f>C197</f>
        <v>1000000</v>
      </c>
      <c r="L8" s="95" t="s">
        <v>51</v>
      </c>
      <c r="M8" s="51">
        <f>I198</f>
        <v>37256.906844370402</v>
      </c>
      <c r="N8" s="79">
        <f t="shared" si="4"/>
        <v>20037658666.666668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0.3802052269887547</v>
      </c>
      <c r="X8" s="10"/>
      <c r="Y8" s="94">
        <f>Q197</f>
        <v>1000000</v>
      </c>
      <c r="Z8" s="95" t="s">
        <v>51</v>
      </c>
      <c r="AA8" s="51">
        <f>W198</f>
        <v>37256.906844370402</v>
      </c>
      <c r="AB8" s="79">
        <f t="shared" si="0"/>
        <v>20037658666.666668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0.39038104658773126</v>
      </c>
      <c r="AL8" s="10"/>
      <c r="AM8" s="94">
        <f>AE197</f>
        <v>1000000</v>
      </c>
      <c r="AN8" s="95" t="s">
        <v>51</v>
      </c>
      <c r="AO8" s="51">
        <f>AK198</f>
        <v>37256.906844370402</v>
      </c>
      <c r="AP8" s="79">
        <f t="shared" si="1"/>
        <v>20037658666.666668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0.40055686618670788</v>
      </c>
      <c r="AZ8" s="10"/>
      <c r="BA8" s="94">
        <f>AS197</f>
        <v>1000000</v>
      </c>
      <c r="BB8" s="95" t="s">
        <v>51</v>
      </c>
      <c r="BC8" s="51">
        <f>AY198</f>
        <v>37256.906844370402</v>
      </c>
      <c r="BD8" s="79">
        <f t="shared" si="2"/>
        <v>20037658666.666668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0.41073268578568456</v>
      </c>
      <c r="BN8" s="10"/>
      <c r="BO8" s="94">
        <f>BG197</f>
        <v>1000000</v>
      </c>
      <c r="BP8" s="95" t="s">
        <v>51</v>
      </c>
      <c r="BQ8" s="51">
        <f>BM198</f>
        <v>37256.906844370402</v>
      </c>
      <c r="BR8" s="79">
        <f t="shared" si="3"/>
        <v>20037658666.666668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8.5476884631403571E-2</v>
      </c>
      <c r="J9" s="9"/>
      <c r="K9" s="94">
        <f>C161</f>
        <v>1000000</v>
      </c>
      <c r="L9" s="96" t="s">
        <v>52</v>
      </c>
      <c r="M9" s="50">
        <f>I199</f>
        <v>186284.53422185197</v>
      </c>
      <c r="N9" s="79">
        <f t="shared" si="4"/>
        <v>100188293333.33331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8.5476884631403571E-2</v>
      </c>
      <c r="X9" s="9"/>
      <c r="Y9" s="94">
        <f>Q161</f>
        <v>1000000</v>
      </c>
      <c r="Z9" s="96" t="s">
        <v>52</v>
      </c>
      <c r="AA9" s="50">
        <f>W199</f>
        <v>186284.53422185197</v>
      </c>
      <c r="AB9" s="79">
        <f t="shared" si="0"/>
        <v>100188293333.33331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8.5476884631403571E-2</v>
      </c>
      <c r="AL9" s="9"/>
      <c r="AM9" s="94">
        <f>AE161</f>
        <v>1000000</v>
      </c>
      <c r="AN9" s="96" t="s">
        <v>52</v>
      </c>
      <c r="AO9" s="50">
        <f>AK199</f>
        <v>186284.53422185197</v>
      </c>
      <c r="AP9" s="79">
        <f t="shared" si="1"/>
        <v>100188293333.33331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8.5476884631403571E-2</v>
      </c>
      <c r="AZ9" s="9"/>
      <c r="BA9" s="94">
        <f>AS161</f>
        <v>1000000</v>
      </c>
      <c r="BB9" s="96" t="s">
        <v>52</v>
      </c>
      <c r="BC9" s="50">
        <f>AY199</f>
        <v>186284.53422185197</v>
      </c>
      <c r="BD9" s="79">
        <f t="shared" si="2"/>
        <v>100188293333.33331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8.5476884631403571E-2</v>
      </c>
      <c r="BN9" s="9"/>
      <c r="BO9" s="94">
        <f>BG161</f>
        <v>1000000</v>
      </c>
      <c r="BP9" s="96" t="s">
        <v>52</v>
      </c>
      <c r="BQ9" s="50">
        <f>BM199</f>
        <v>186284.53422185197</v>
      </c>
      <c r="BR9" s="79">
        <f t="shared" si="3"/>
        <v>100188293333.33331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5.8605491759385966E-3</v>
      </c>
      <c r="J10" s="9"/>
      <c r="K10" s="94">
        <f>C164</f>
        <v>2100000</v>
      </c>
      <c r="L10" s="95" t="s">
        <v>51</v>
      </c>
      <c r="M10" s="51">
        <f>I201</f>
        <v>78239.504373177842</v>
      </c>
      <c r="N10" s="79">
        <f t="shared" si="4"/>
        <v>42079083200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5.8605491759385966E-3</v>
      </c>
      <c r="X10" s="9"/>
      <c r="Y10" s="94">
        <f>Q164</f>
        <v>2100000</v>
      </c>
      <c r="Z10" s="95" t="s">
        <v>51</v>
      </c>
      <c r="AA10" s="51">
        <f>W201</f>
        <v>78239.504373177842</v>
      </c>
      <c r="AB10" s="79">
        <f t="shared" si="0"/>
        <v>42079083200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5.8605491759385966E-3</v>
      </c>
      <c r="AL10" s="9"/>
      <c r="AM10" s="94">
        <f>AE164</f>
        <v>2100000</v>
      </c>
      <c r="AN10" s="95" t="s">
        <v>51</v>
      </c>
      <c r="AO10" s="51">
        <f>AK201</f>
        <v>78239.504373177842</v>
      </c>
      <c r="AP10" s="79">
        <f t="shared" si="1"/>
        <v>42079083200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5.8605491759385966E-3</v>
      </c>
      <c r="AZ10" s="9"/>
      <c r="BA10" s="94">
        <f>AS164</f>
        <v>2100000</v>
      </c>
      <c r="BB10" s="95" t="s">
        <v>51</v>
      </c>
      <c r="BC10" s="51">
        <f>AY201</f>
        <v>78239.504373177842</v>
      </c>
      <c r="BD10" s="79">
        <f t="shared" si="2"/>
        <v>42079083200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5.8605491759385966E-3</v>
      </c>
      <c r="BN10" s="9"/>
      <c r="BO10" s="94">
        <f>BG164</f>
        <v>2100000</v>
      </c>
      <c r="BP10" s="95" t="s">
        <v>51</v>
      </c>
      <c r="BQ10" s="51">
        <f>BM201</f>
        <v>78239.504373177842</v>
      </c>
      <c r="BR10" s="79">
        <f t="shared" si="3"/>
        <v>42079083200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7.4999999999999997E-2</v>
      </c>
      <c r="F11" s="4"/>
      <c r="G11" s="82" t="s">
        <v>72</v>
      </c>
      <c r="H11" s="80" t="s">
        <v>50</v>
      </c>
      <c r="I11" s="99">
        <f>I125</f>
        <v>7.6318646992324615E-2</v>
      </c>
      <c r="J11" s="9"/>
      <c r="K11" s="94">
        <f>C164</f>
        <v>2100000</v>
      </c>
      <c r="L11" s="96" t="s">
        <v>52</v>
      </c>
      <c r="M11" s="51">
        <f>I202</f>
        <v>391197.52186588914</v>
      </c>
      <c r="N11" s="79">
        <f t="shared" si="4"/>
        <v>210395415999.99997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7.6318646992324615E-2</v>
      </c>
      <c r="X11" s="9"/>
      <c r="Y11" s="94">
        <f>Q164</f>
        <v>2100000</v>
      </c>
      <c r="Z11" s="96" t="s">
        <v>52</v>
      </c>
      <c r="AA11" s="51">
        <f>W202</f>
        <v>391197.52186588914</v>
      </c>
      <c r="AB11" s="79">
        <f t="shared" si="0"/>
        <v>210395415999.99997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7.6318646992324615E-2</v>
      </c>
      <c r="AL11" s="9"/>
      <c r="AM11" s="94">
        <f>AE164</f>
        <v>2100000</v>
      </c>
      <c r="AN11" s="96" t="s">
        <v>52</v>
      </c>
      <c r="AO11" s="51">
        <f>AK202</f>
        <v>391197.52186588914</v>
      </c>
      <c r="AP11" s="79">
        <f t="shared" si="1"/>
        <v>210395415999.99997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7.6318646992324615E-2</v>
      </c>
      <c r="AZ11" s="9"/>
      <c r="BA11" s="94">
        <f>AS164</f>
        <v>2100000</v>
      </c>
      <c r="BB11" s="96" t="s">
        <v>52</v>
      </c>
      <c r="BC11" s="51">
        <f>AY202</f>
        <v>391197.52186588914</v>
      </c>
      <c r="BD11" s="79">
        <f t="shared" si="2"/>
        <v>210395415999.99997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7.6318646992324615E-2</v>
      </c>
      <c r="BN11" s="9"/>
      <c r="BO11" s="94">
        <f>BG164</f>
        <v>2100000</v>
      </c>
      <c r="BP11" s="96" t="s">
        <v>52</v>
      </c>
      <c r="BQ11" s="51">
        <f>BM202</f>
        <v>391197.52186588914</v>
      </c>
      <c r="BR11" s="79">
        <f t="shared" si="3"/>
        <v>210395415999.99997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2.5</v>
      </c>
      <c r="F12" s="4"/>
      <c r="G12" s="91" t="s">
        <v>49</v>
      </c>
      <c r="H12" s="92" t="s">
        <v>50</v>
      </c>
      <c r="I12" s="49">
        <f>I138</f>
        <v>0.16765608079966682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0.16765608079966682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0.16765608079966682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0.16765608079966682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0.16765608079966682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140000</v>
      </c>
      <c r="F16" s="22">
        <f t="shared" ref="F16:N16" si="5">(E16 * $E$6) + E16</f>
        <v>196000</v>
      </c>
      <c r="G16" s="22">
        <f t="shared" si="5"/>
        <v>274400</v>
      </c>
      <c r="H16" s="22">
        <f t="shared" si="5"/>
        <v>384160</v>
      </c>
      <c r="I16" s="22">
        <f t="shared" si="5"/>
        <v>537824</v>
      </c>
      <c r="J16" s="22">
        <f t="shared" si="5"/>
        <v>752953.6</v>
      </c>
      <c r="K16" s="22">
        <f t="shared" si="5"/>
        <v>1054135.04</v>
      </c>
      <c r="L16" s="22">
        <f t="shared" si="5"/>
        <v>1475789.0560000001</v>
      </c>
      <c r="M16" s="22">
        <f t="shared" si="5"/>
        <v>2066104.6784000001</v>
      </c>
      <c r="N16" s="22">
        <f t="shared" si="5"/>
        <v>2892546.5497600003</v>
      </c>
      <c r="P16" s="172" t="s">
        <v>20</v>
      </c>
      <c r="Q16" s="172" t="s">
        <v>42</v>
      </c>
      <c r="R16" s="20" t="s">
        <v>60</v>
      </c>
      <c r="S16" s="22">
        <f>($E$4 * $E$6) + $E$4</f>
        <v>140000</v>
      </c>
      <c r="T16" s="22">
        <f t="shared" ref="T16:AB16" si="6">(S16 * $E$6) + S16</f>
        <v>196000</v>
      </c>
      <c r="U16" s="22">
        <f t="shared" si="6"/>
        <v>274400</v>
      </c>
      <c r="V16" s="22">
        <f t="shared" si="6"/>
        <v>384160</v>
      </c>
      <c r="W16" s="22">
        <f t="shared" si="6"/>
        <v>537824</v>
      </c>
      <c r="X16" s="22">
        <f t="shared" si="6"/>
        <v>752953.6</v>
      </c>
      <c r="Y16" s="22">
        <f t="shared" si="6"/>
        <v>1054135.04</v>
      </c>
      <c r="Z16" s="22">
        <f t="shared" si="6"/>
        <v>1475789.0560000001</v>
      </c>
      <c r="AA16" s="22">
        <f t="shared" si="6"/>
        <v>2066104.6784000001</v>
      </c>
      <c r="AB16" s="22">
        <f t="shared" si="6"/>
        <v>2892546.5497600003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140000</v>
      </c>
      <c r="AH16" s="22">
        <f t="shared" ref="AH16:AP16" si="7">(AG16 * $E$6) + AG16</f>
        <v>196000</v>
      </c>
      <c r="AI16" s="22">
        <f t="shared" si="7"/>
        <v>274400</v>
      </c>
      <c r="AJ16" s="22">
        <f t="shared" si="7"/>
        <v>384160</v>
      </c>
      <c r="AK16" s="22">
        <f t="shared" si="7"/>
        <v>537824</v>
      </c>
      <c r="AL16" s="22">
        <f t="shared" si="7"/>
        <v>752953.6</v>
      </c>
      <c r="AM16" s="22">
        <f t="shared" si="7"/>
        <v>1054135.04</v>
      </c>
      <c r="AN16" s="22">
        <f t="shared" si="7"/>
        <v>1475789.0560000001</v>
      </c>
      <c r="AO16" s="22">
        <f t="shared" si="7"/>
        <v>2066104.6784000001</v>
      </c>
      <c r="AP16" s="22">
        <f t="shared" si="7"/>
        <v>2892546.5497600003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140000</v>
      </c>
      <c r="AV16" s="22">
        <f t="shared" ref="AV16:BD16" si="8">(AU16 * $E$6) + AU16</f>
        <v>196000</v>
      </c>
      <c r="AW16" s="22">
        <f t="shared" si="8"/>
        <v>274400</v>
      </c>
      <c r="AX16" s="22">
        <f t="shared" si="8"/>
        <v>384160</v>
      </c>
      <c r="AY16" s="22">
        <f t="shared" si="8"/>
        <v>537824</v>
      </c>
      <c r="AZ16" s="22">
        <f t="shared" si="8"/>
        <v>752953.6</v>
      </c>
      <c r="BA16" s="22">
        <f t="shared" si="8"/>
        <v>1054135.04</v>
      </c>
      <c r="BB16" s="22">
        <f t="shared" si="8"/>
        <v>1475789.0560000001</v>
      </c>
      <c r="BC16" s="22">
        <f t="shared" si="8"/>
        <v>2066104.6784000001</v>
      </c>
      <c r="BD16" s="22">
        <f t="shared" si="8"/>
        <v>2892546.5497600003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140000</v>
      </c>
      <c r="BJ16" s="22">
        <f t="shared" ref="BJ16:BR16" si="9">(BI16 * $E$6) + BI16</f>
        <v>196000</v>
      </c>
      <c r="BK16" s="22">
        <f t="shared" si="9"/>
        <v>274400</v>
      </c>
      <c r="BL16" s="22">
        <f t="shared" si="9"/>
        <v>384160</v>
      </c>
      <c r="BM16" s="22">
        <f t="shared" si="9"/>
        <v>537824</v>
      </c>
      <c r="BN16" s="22">
        <f t="shared" si="9"/>
        <v>752953.6</v>
      </c>
      <c r="BO16" s="22">
        <f t="shared" si="9"/>
        <v>1054135.04</v>
      </c>
      <c r="BP16" s="22">
        <f t="shared" si="9"/>
        <v>1475789.0560000001</v>
      </c>
      <c r="BQ16" s="22">
        <f t="shared" si="9"/>
        <v>2066104.6784000001</v>
      </c>
      <c r="BR16" s="22">
        <f t="shared" si="9"/>
        <v>2892546.5497600003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2940000000000</v>
      </c>
      <c r="F17" s="26">
        <f t="shared" ref="F17:N17" si="10">F16*21000000</f>
        <v>4116000000000</v>
      </c>
      <c r="G17" s="26">
        <f t="shared" si="10"/>
        <v>5762400000000</v>
      </c>
      <c r="H17" s="26">
        <f t="shared" si="10"/>
        <v>8067360000000</v>
      </c>
      <c r="I17" s="26">
        <f t="shared" si="10"/>
        <v>11294304000000</v>
      </c>
      <c r="J17" s="26">
        <f t="shared" si="10"/>
        <v>15812025600000</v>
      </c>
      <c r="K17" s="26">
        <f t="shared" si="10"/>
        <v>22136835840000</v>
      </c>
      <c r="L17" s="26">
        <f t="shared" si="10"/>
        <v>30991570176000.004</v>
      </c>
      <c r="M17" s="26">
        <f t="shared" si="10"/>
        <v>43388198246400</v>
      </c>
      <c r="N17" s="26">
        <f t="shared" si="10"/>
        <v>60743477544960.008</v>
      </c>
      <c r="P17" s="164"/>
      <c r="Q17" s="164"/>
      <c r="R17" s="20" t="s">
        <v>61</v>
      </c>
      <c r="S17" s="26">
        <f>S16*21000000</f>
        <v>2940000000000</v>
      </c>
      <c r="T17" s="26">
        <f t="shared" ref="T17:AB17" si="11">T16*21000000</f>
        <v>4116000000000</v>
      </c>
      <c r="U17" s="26">
        <f t="shared" si="11"/>
        <v>5762400000000</v>
      </c>
      <c r="V17" s="26">
        <f t="shared" si="11"/>
        <v>8067360000000</v>
      </c>
      <c r="W17" s="26">
        <f t="shared" si="11"/>
        <v>11294304000000</v>
      </c>
      <c r="X17" s="26">
        <f t="shared" si="11"/>
        <v>15812025600000</v>
      </c>
      <c r="Y17" s="26">
        <f t="shared" si="11"/>
        <v>22136835840000</v>
      </c>
      <c r="Z17" s="26">
        <f t="shared" si="11"/>
        <v>30991570176000.004</v>
      </c>
      <c r="AA17" s="26">
        <f t="shared" si="11"/>
        <v>43388198246400</v>
      </c>
      <c r="AB17" s="26">
        <f t="shared" si="11"/>
        <v>60743477544960.008</v>
      </c>
      <c r="AC17" s="5"/>
      <c r="AD17" s="164"/>
      <c r="AE17" s="164"/>
      <c r="AF17" s="20" t="s">
        <v>61</v>
      </c>
      <c r="AG17" s="26">
        <f>AG16*21000000</f>
        <v>2940000000000</v>
      </c>
      <c r="AH17" s="26">
        <f t="shared" ref="AH17:AP17" si="12">AH16*21000000</f>
        <v>4116000000000</v>
      </c>
      <c r="AI17" s="26">
        <f t="shared" si="12"/>
        <v>5762400000000</v>
      </c>
      <c r="AJ17" s="26">
        <f t="shared" si="12"/>
        <v>8067360000000</v>
      </c>
      <c r="AK17" s="26">
        <f t="shared" si="12"/>
        <v>11294304000000</v>
      </c>
      <c r="AL17" s="26">
        <f t="shared" si="12"/>
        <v>15812025600000</v>
      </c>
      <c r="AM17" s="26">
        <f t="shared" si="12"/>
        <v>22136835840000</v>
      </c>
      <c r="AN17" s="26">
        <f t="shared" si="12"/>
        <v>30991570176000.004</v>
      </c>
      <c r="AO17" s="26">
        <f t="shared" si="12"/>
        <v>43388198246400</v>
      </c>
      <c r="AP17" s="26">
        <f t="shared" si="12"/>
        <v>60743477544960.008</v>
      </c>
      <c r="AQ17" s="5"/>
      <c r="AR17" s="164"/>
      <c r="AS17" s="164"/>
      <c r="AT17" s="20" t="s">
        <v>61</v>
      </c>
      <c r="AU17" s="26">
        <f>AU16*21000000</f>
        <v>2940000000000</v>
      </c>
      <c r="AV17" s="26">
        <f t="shared" ref="AV17:BD17" si="13">AV16*21000000</f>
        <v>4116000000000</v>
      </c>
      <c r="AW17" s="26">
        <f t="shared" si="13"/>
        <v>5762400000000</v>
      </c>
      <c r="AX17" s="26">
        <f t="shared" si="13"/>
        <v>8067360000000</v>
      </c>
      <c r="AY17" s="26">
        <f t="shared" si="13"/>
        <v>11294304000000</v>
      </c>
      <c r="AZ17" s="26">
        <f t="shared" si="13"/>
        <v>15812025600000</v>
      </c>
      <c r="BA17" s="26">
        <f t="shared" si="13"/>
        <v>22136835840000</v>
      </c>
      <c r="BB17" s="26">
        <f t="shared" si="13"/>
        <v>30991570176000.004</v>
      </c>
      <c r="BC17" s="26">
        <f t="shared" si="13"/>
        <v>43388198246400</v>
      </c>
      <c r="BD17" s="26">
        <f t="shared" si="13"/>
        <v>60743477544960.008</v>
      </c>
      <c r="BE17" s="5"/>
      <c r="BF17" s="164"/>
      <c r="BG17" s="164"/>
      <c r="BH17" s="20" t="s">
        <v>61</v>
      </c>
      <c r="BI17" s="26">
        <f>BI16*21000000</f>
        <v>2940000000000</v>
      </c>
      <c r="BJ17" s="26">
        <f t="shared" ref="BJ17:BR17" si="14">BJ16*21000000</f>
        <v>4116000000000</v>
      </c>
      <c r="BK17" s="26">
        <f t="shared" si="14"/>
        <v>5762400000000</v>
      </c>
      <c r="BL17" s="26">
        <f t="shared" si="14"/>
        <v>8067360000000</v>
      </c>
      <c r="BM17" s="26">
        <f t="shared" si="14"/>
        <v>11294304000000</v>
      </c>
      <c r="BN17" s="26">
        <f t="shared" si="14"/>
        <v>15812025600000</v>
      </c>
      <c r="BO17" s="26">
        <f t="shared" si="14"/>
        <v>22136835840000</v>
      </c>
      <c r="BP17" s="26">
        <f t="shared" si="14"/>
        <v>30991570176000.004</v>
      </c>
      <c r="BQ17" s="26">
        <f t="shared" si="14"/>
        <v>43388198246400</v>
      </c>
      <c r="BR17" s="26">
        <f t="shared" si="14"/>
        <v>60743477544960.008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0.2857142857142857</v>
      </c>
      <c r="F18" s="27">
        <f t="shared" ref="F18:N18" si="15">(F16-$E4)/F16</f>
        <v>0.48979591836734693</v>
      </c>
      <c r="G18" s="27">
        <f t="shared" si="15"/>
        <v>0.63556851311953355</v>
      </c>
      <c r="H18" s="27">
        <f t="shared" si="15"/>
        <v>0.73969179508538108</v>
      </c>
      <c r="I18" s="27">
        <f t="shared" si="15"/>
        <v>0.81406556791812934</v>
      </c>
      <c r="J18" s="27">
        <f t="shared" si="15"/>
        <v>0.86718969137009239</v>
      </c>
      <c r="K18" s="27">
        <f t="shared" si="15"/>
        <v>0.90513549383578029</v>
      </c>
      <c r="L18" s="27">
        <f t="shared" si="15"/>
        <v>0.93223963845412883</v>
      </c>
      <c r="M18" s="27">
        <f t="shared" si="15"/>
        <v>0.95159974175294915</v>
      </c>
      <c r="N18" s="27">
        <f t="shared" si="15"/>
        <v>0.96542838696639222</v>
      </c>
      <c r="P18" s="172" t="s">
        <v>16</v>
      </c>
      <c r="Q18" s="180" t="s">
        <v>41</v>
      </c>
      <c r="R18" s="20" t="s">
        <v>53</v>
      </c>
      <c r="S18" s="27">
        <f>(S16-$E4)/S16</f>
        <v>0.2857142857142857</v>
      </c>
      <c r="T18" s="27">
        <f t="shared" ref="T18:AB18" si="16">(T16-$E4)/T16</f>
        <v>0.48979591836734693</v>
      </c>
      <c r="U18" s="27">
        <f t="shared" si="16"/>
        <v>0.63556851311953355</v>
      </c>
      <c r="V18" s="27">
        <f t="shared" si="16"/>
        <v>0.73969179508538108</v>
      </c>
      <c r="W18" s="27">
        <f t="shared" si="16"/>
        <v>0.81406556791812934</v>
      </c>
      <c r="X18" s="27">
        <f t="shared" si="16"/>
        <v>0.86718969137009239</v>
      </c>
      <c r="Y18" s="27">
        <f t="shared" si="16"/>
        <v>0.90513549383578029</v>
      </c>
      <c r="Z18" s="27">
        <f t="shared" si="16"/>
        <v>0.93223963845412883</v>
      </c>
      <c r="AA18" s="27">
        <f t="shared" si="16"/>
        <v>0.95159974175294915</v>
      </c>
      <c r="AB18" s="27">
        <f t="shared" si="16"/>
        <v>0.96542838696639222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0.2857142857142857</v>
      </c>
      <c r="AH18" s="27">
        <f t="shared" ref="AH18:AP18" si="17">(AH16-$E4)/AH16</f>
        <v>0.48979591836734693</v>
      </c>
      <c r="AI18" s="27">
        <f t="shared" si="17"/>
        <v>0.63556851311953355</v>
      </c>
      <c r="AJ18" s="27">
        <f t="shared" si="17"/>
        <v>0.73969179508538108</v>
      </c>
      <c r="AK18" s="27">
        <f t="shared" si="17"/>
        <v>0.81406556791812934</v>
      </c>
      <c r="AL18" s="27">
        <f t="shared" si="17"/>
        <v>0.86718969137009239</v>
      </c>
      <c r="AM18" s="27">
        <f t="shared" si="17"/>
        <v>0.90513549383578029</v>
      </c>
      <c r="AN18" s="27">
        <f t="shared" si="17"/>
        <v>0.93223963845412883</v>
      </c>
      <c r="AO18" s="27">
        <f t="shared" si="17"/>
        <v>0.95159974175294915</v>
      </c>
      <c r="AP18" s="27">
        <f t="shared" si="17"/>
        <v>0.96542838696639222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0.2857142857142857</v>
      </c>
      <c r="AV18" s="27">
        <f t="shared" ref="AV18:BD18" si="18">(AV16-$E4)/AV16</f>
        <v>0.48979591836734693</v>
      </c>
      <c r="AW18" s="27">
        <f t="shared" si="18"/>
        <v>0.63556851311953355</v>
      </c>
      <c r="AX18" s="27">
        <f t="shared" si="18"/>
        <v>0.73969179508538108</v>
      </c>
      <c r="AY18" s="27">
        <f t="shared" si="18"/>
        <v>0.81406556791812934</v>
      </c>
      <c r="AZ18" s="27">
        <f t="shared" si="18"/>
        <v>0.86718969137009239</v>
      </c>
      <c r="BA18" s="27">
        <f t="shared" si="18"/>
        <v>0.90513549383578029</v>
      </c>
      <c r="BB18" s="27">
        <f t="shared" si="18"/>
        <v>0.93223963845412883</v>
      </c>
      <c r="BC18" s="27">
        <f t="shared" si="18"/>
        <v>0.95159974175294915</v>
      </c>
      <c r="BD18" s="27">
        <f t="shared" si="18"/>
        <v>0.96542838696639222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0.2857142857142857</v>
      </c>
      <c r="BJ18" s="27">
        <f t="shared" ref="BJ18:BR18" si="19">(BJ16-$E4)/BJ16</f>
        <v>0.48979591836734693</v>
      </c>
      <c r="BK18" s="27">
        <f t="shared" si="19"/>
        <v>0.63556851311953355</v>
      </c>
      <c r="BL18" s="27">
        <f t="shared" si="19"/>
        <v>0.73969179508538108</v>
      </c>
      <c r="BM18" s="27">
        <f t="shared" si="19"/>
        <v>0.81406556791812934</v>
      </c>
      <c r="BN18" s="27">
        <f t="shared" si="19"/>
        <v>0.86718969137009239</v>
      </c>
      <c r="BO18" s="27">
        <f t="shared" si="19"/>
        <v>0.90513549383578029</v>
      </c>
      <c r="BP18" s="27">
        <f t="shared" si="19"/>
        <v>0.93223963845412883</v>
      </c>
      <c r="BQ18" s="27">
        <f t="shared" si="19"/>
        <v>0.95159974175294915</v>
      </c>
      <c r="BR18" s="27">
        <f t="shared" si="19"/>
        <v>0.96542838696639222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0.7142857142857143</v>
      </c>
      <c r="F19" s="27">
        <f t="shared" ref="F19:N19" si="20">1-F18</f>
        <v>0.51020408163265307</v>
      </c>
      <c r="G19" s="27">
        <f t="shared" si="20"/>
        <v>0.36443148688046645</v>
      </c>
      <c r="H19" s="27">
        <f t="shared" si="20"/>
        <v>0.26030820491461892</v>
      </c>
      <c r="I19" s="27">
        <f t="shared" si="20"/>
        <v>0.18593443208187066</v>
      </c>
      <c r="J19" s="27">
        <f t="shared" si="20"/>
        <v>0.13281030862990761</v>
      </c>
      <c r="K19" s="27">
        <f t="shared" si="20"/>
        <v>9.4864506164219708E-2</v>
      </c>
      <c r="L19" s="27">
        <f t="shared" si="20"/>
        <v>6.7760361545871173E-2</v>
      </c>
      <c r="M19" s="27">
        <f t="shared" si="20"/>
        <v>4.8400258247050854E-2</v>
      </c>
      <c r="N19" s="27">
        <f t="shared" si="20"/>
        <v>3.4571613033607784E-2</v>
      </c>
      <c r="P19" s="173"/>
      <c r="Q19" s="181"/>
      <c r="R19" s="20" t="s">
        <v>54</v>
      </c>
      <c r="S19" s="27">
        <f>1-S18</f>
        <v>0.7142857142857143</v>
      </c>
      <c r="T19" s="27">
        <f t="shared" ref="T19:AB19" si="21">1-T18</f>
        <v>0.51020408163265307</v>
      </c>
      <c r="U19" s="27">
        <f t="shared" si="21"/>
        <v>0.36443148688046645</v>
      </c>
      <c r="V19" s="27">
        <f t="shared" si="21"/>
        <v>0.26030820491461892</v>
      </c>
      <c r="W19" s="27">
        <f t="shared" si="21"/>
        <v>0.18593443208187066</v>
      </c>
      <c r="X19" s="27">
        <f t="shared" si="21"/>
        <v>0.13281030862990761</v>
      </c>
      <c r="Y19" s="27">
        <f t="shared" si="21"/>
        <v>9.4864506164219708E-2</v>
      </c>
      <c r="Z19" s="27">
        <f t="shared" si="21"/>
        <v>6.7760361545871173E-2</v>
      </c>
      <c r="AA19" s="27">
        <f t="shared" si="21"/>
        <v>4.8400258247050854E-2</v>
      </c>
      <c r="AB19" s="27">
        <f t="shared" si="21"/>
        <v>3.4571613033607784E-2</v>
      </c>
      <c r="AC19" s="5"/>
      <c r="AD19" s="173"/>
      <c r="AE19" s="181"/>
      <c r="AF19" s="20" t="s">
        <v>54</v>
      </c>
      <c r="AG19" s="27">
        <f>1-AG18</f>
        <v>0.7142857142857143</v>
      </c>
      <c r="AH19" s="27">
        <f t="shared" ref="AH19:AP19" si="22">1-AH18</f>
        <v>0.51020408163265307</v>
      </c>
      <c r="AI19" s="27">
        <f t="shared" si="22"/>
        <v>0.36443148688046645</v>
      </c>
      <c r="AJ19" s="27">
        <f t="shared" si="22"/>
        <v>0.26030820491461892</v>
      </c>
      <c r="AK19" s="27">
        <f t="shared" si="22"/>
        <v>0.18593443208187066</v>
      </c>
      <c r="AL19" s="27">
        <f t="shared" si="22"/>
        <v>0.13281030862990761</v>
      </c>
      <c r="AM19" s="27">
        <f t="shared" si="22"/>
        <v>9.4864506164219708E-2</v>
      </c>
      <c r="AN19" s="27">
        <f t="shared" si="22"/>
        <v>6.7760361545871173E-2</v>
      </c>
      <c r="AO19" s="27">
        <f t="shared" si="22"/>
        <v>4.8400258247050854E-2</v>
      </c>
      <c r="AP19" s="27">
        <f t="shared" si="22"/>
        <v>3.4571613033607784E-2</v>
      </c>
      <c r="AQ19" s="5"/>
      <c r="AR19" s="173"/>
      <c r="AS19" s="181"/>
      <c r="AT19" s="20" t="s">
        <v>54</v>
      </c>
      <c r="AU19" s="27">
        <f>1-AU18</f>
        <v>0.7142857142857143</v>
      </c>
      <c r="AV19" s="27">
        <f t="shared" ref="AV19:BD19" si="23">1-AV18</f>
        <v>0.51020408163265307</v>
      </c>
      <c r="AW19" s="27">
        <f t="shared" si="23"/>
        <v>0.36443148688046645</v>
      </c>
      <c r="AX19" s="27">
        <f t="shared" si="23"/>
        <v>0.26030820491461892</v>
      </c>
      <c r="AY19" s="27">
        <f t="shared" si="23"/>
        <v>0.18593443208187066</v>
      </c>
      <c r="AZ19" s="27">
        <f t="shared" si="23"/>
        <v>0.13281030862990761</v>
      </c>
      <c r="BA19" s="27">
        <f t="shared" si="23"/>
        <v>9.4864506164219708E-2</v>
      </c>
      <c r="BB19" s="27">
        <f t="shared" si="23"/>
        <v>6.7760361545871173E-2</v>
      </c>
      <c r="BC19" s="27">
        <f t="shared" si="23"/>
        <v>4.8400258247050854E-2</v>
      </c>
      <c r="BD19" s="27">
        <f t="shared" si="23"/>
        <v>3.4571613033607784E-2</v>
      </c>
      <c r="BE19" s="5"/>
      <c r="BF19" s="173"/>
      <c r="BG19" s="181"/>
      <c r="BH19" s="20" t="s">
        <v>54</v>
      </c>
      <c r="BI19" s="27">
        <f>1-BI18</f>
        <v>0.7142857142857143</v>
      </c>
      <c r="BJ19" s="27">
        <f t="shared" ref="BJ19:BR19" si="24">1-BJ18</f>
        <v>0.51020408163265307</v>
      </c>
      <c r="BK19" s="27">
        <f t="shared" si="24"/>
        <v>0.36443148688046645</v>
      </c>
      <c r="BL19" s="27">
        <f t="shared" si="24"/>
        <v>0.26030820491461892</v>
      </c>
      <c r="BM19" s="27">
        <f t="shared" si="24"/>
        <v>0.18593443208187066</v>
      </c>
      <c r="BN19" s="27">
        <f t="shared" si="24"/>
        <v>0.13281030862990761</v>
      </c>
      <c r="BO19" s="27">
        <f t="shared" si="24"/>
        <v>9.4864506164219708E-2</v>
      </c>
      <c r="BP19" s="27">
        <f t="shared" si="24"/>
        <v>6.7760361545871173E-2</v>
      </c>
      <c r="BQ19" s="27">
        <f t="shared" si="24"/>
        <v>4.8400258247050854E-2</v>
      </c>
      <c r="BR19" s="27">
        <f t="shared" si="24"/>
        <v>3.4571613033607784E-2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0.2857142857142857</v>
      </c>
      <c r="F20" s="97">
        <f t="shared" ref="F20:N20" si="25">F18-E18</f>
        <v>0.20408163265306123</v>
      </c>
      <c r="G20" s="97">
        <f t="shared" si="25"/>
        <v>0.14577259475218662</v>
      </c>
      <c r="H20" s="97">
        <f t="shared" si="25"/>
        <v>0.10412328196584753</v>
      </c>
      <c r="I20" s="97">
        <f t="shared" si="25"/>
        <v>7.4373772832748264E-2</v>
      </c>
      <c r="J20" s="97">
        <f t="shared" si="25"/>
        <v>5.3124123451963046E-2</v>
      </c>
      <c r="K20" s="97">
        <f t="shared" si="25"/>
        <v>3.7945802465687906E-2</v>
      </c>
      <c r="L20" s="97">
        <f t="shared" si="25"/>
        <v>2.7104144618348536E-2</v>
      </c>
      <c r="M20" s="97">
        <f t="shared" si="25"/>
        <v>1.9360103298820319E-2</v>
      </c>
      <c r="N20" s="97">
        <f t="shared" si="25"/>
        <v>1.3828645213443069E-2</v>
      </c>
      <c r="P20" s="173"/>
      <c r="Q20" s="181"/>
      <c r="R20" s="20" t="s">
        <v>55</v>
      </c>
      <c r="S20" s="97">
        <f>S18</f>
        <v>0.2857142857142857</v>
      </c>
      <c r="T20" s="97">
        <f t="shared" ref="T20:AB20" si="26">T18-S18</f>
        <v>0.20408163265306123</v>
      </c>
      <c r="U20" s="97">
        <f t="shared" si="26"/>
        <v>0.14577259475218662</v>
      </c>
      <c r="V20" s="97">
        <f t="shared" si="26"/>
        <v>0.10412328196584753</v>
      </c>
      <c r="W20" s="97">
        <f t="shared" si="26"/>
        <v>7.4373772832748264E-2</v>
      </c>
      <c r="X20" s="97">
        <f t="shared" si="26"/>
        <v>5.3124123451963046E-2</v>
      </c>
      <c r="Y20" s="97">
        <f t="shared" si="26"/>
        <v>3.7945802465687906E-2</v>
      </c>
      <c r="Z20" s="97">
        <f t="shared" si="26"/>
        <v>2.7104144618348536E-2</v>
      </c>
      <c r="AA20" s="97">
        <f t="shared" si="26"/>
        <v>1.9360103298820319E-2</v>
      </c>
      <c r="AB20" s="97">
        <f t="shared" si="26"/>
        <v>1.3828645213443069E-2</v>
      </c>
      <c r="AC20" s="5"/>
      <c r="AD20" s="173"/>
      <c r="AE20" s="181"/>
      <c r="AF20" s="20" t="s">
        <v>55</v>
      </c>
      <c r="AG20" s="97">
        <f>AG18</f>
        <v>0.2857142857142857</v>
      </c>
      <c r="AH20" s="97">
        <f t="shared" ref="AH20:AP20" si="27">AH18-AG18</f>
        <v>0.20408163265306123</v>
      </c>
      <c r="AI20" s="97">
        <f t="shared" si="27"/>
        <v>0.14577259475218662</v>
      </c>
      <c r="AJ20" s="97">
        <f t="shared" si="27"/>
        <v>0.10412328196584753</v>
      </c>
      <c r="AK20" s="97">
        <f t="shared" si="27"/>
        <v>7.4373772832748264E-2</v>
      </c>
      <c r="AL20" s="97">
        <f t="shared" si="27"/>
        <v>5.3124123451963046E-2</v>
      </c>
      <c r="AM20" s="97">
        <f t="shared" si="27"/>
        <v>3.7945802465687906E-2</v>
      </c>
      <c r="AN20" s="97">
        <f t="shared" si="27"/>
        <v>2.7104144618348536E-2</v>
      </c>
      <c r="AO20" s="97">
        <f t="shared" si="27"/>
        <v>1.9360103298820319E-2</v>
      </c>
      <c r="AP20" s="97">
        <f t="shared" si="27"/>
        <v>1.3828645213443069E-2</v>
      </c>
      <c r="AQ20" s="5"/>
      <c r="AR20" s="173"/>
      <c r="AS20" s="181"/>
      <c r="AT20" s="20" t="s">
        <v>55</v>
      </c>
      <c r="AU20" s="97">
        <f>AU18</f>
        <v>0.2857142857142857</v>
      </c>
      <c r="AV20" s="97">
        <f t="shared" ref="AV20:BD20" si="28">AV18-AU18</f>
        <v>0.20408163265306123</v>
      </c>
      <c r="AW20" s="97">
        <f t="shared" si="28"/>
        <v>0.14577259475218662</v>
      </c>
      <c r="AX20" s="97">
        <f t="shared" si="28"/>
        <v>0.10412328196584753</v>
      </c>
      <c r="AY20" s="97">
        <f t="shared" si="28"/>
        <v>7.4373772832748264E-2</v>
      </c>
      <c r="AZ20" s="97">
        <f t="shared" si="28"/>
        <v>5.3124123451963046E-2</v>
      </c>
      <c r="BA20" s="97">
        <f t="shared" si="28"/>
        <v>3.7945802465687906E-2</v>
      </c>
      <c r="BB20" s="97">
        <f t="shared" si="28"/>
        <v>2.7104144618348536E-2</v>
      </c>
      <c r="BC20" s="97">
        <f t="shared" si="28"/>
        <v>1.9360103298820319E-2</v>
      </c>
      <c r="BD20" s="97">
        <f t="shared" si="28"/>
        <v>1.3828645213443069E-2</v>
      </c>
      <c r="BE20" s="5"/>
      <c r="BF20" s="173"/>
      <c r="BG20" s="181"/>
      <c r="BH20" s="20" t="s">
        <v>55</v>
      </c>
      <c r="BI20" s="97">
        <f>BI18</f>
        <v>0.2857142857142857</v>
      </c>
      <c r="BJ20" s="97">
        <f t="shared" ref="BJ20:BR20" si="29">BJ18-BI18</f>
        <v>0.20408163265306123</v>
      </c>
      <c r="BK20" s="97">
        <f t="shared" si="29"/>
        <v>0.14577259475218662</v>
      </c>
      <c r="BL20" s="97">
        <f t="shared" si="29"/>
        <v>0.10412328196584753</v>
      </c>
      <c r="BM20" s="97">
        <f t="shared" si="29"/>
        <v>7.4373772832748264E-2</v>
      </c>
      <c r="BN20" s="97">
        <f t="shared" si="29"/>
        <v>5.3124123451963046E-2</v>
      </c>
      <c r="BO20" s="97">
        <f t="shared" si="29"/>
        <v>3.7945802465687906E-2</v>
      </c>
      <c r="BP20" s="97">
        <f t="shared" si="29"/>
        <v>2.7104144618348536E-2</v>
      </c>
      <c r="BQ20" s="97">
        <f t="shared" si="29"/>
        <v>1.9360103298820319E-2</v>
      </c>
      <c r="BR20" s="97">
        <f t="shared" si="29"/>
        <v>1.3828645213443069E-2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0.16281311358362588</v>
      </c>
      <c r="J21" s="27"/>
      <c r="K21" s="27"/>
      <c r="L21" s="27"/>
      <c r="M21" s="27"/>
      <c r="N21" s="97">
        <f>SUM(E20:N20)/10</f>
        <v>9.6542838696639224E-2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0.16281311358362588</v>
      </c>
      <c r="X21" s="27"/>
      <c r="Y21" s="27"/>
      <c r="Z21" s="27"/>
      <c r="AA21" s="27"/>
      <c r="AB21" s="97">
        <f>SUM(S20:AB20)/10</f>
        <v>9.6542838696639224E-2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0.16281311358362588</v>
      </c>
      <c r="AL21" s="27"/>
      <c r="AM21" s="27"/>
      <c r="AN21" s="27"/>
      <c r="AO21" s="27"/>
      <c r="AP21" s="97">
        <f>SUM(AG20:AP20)/10</f>
        <v>9.6542838696639224E-2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0.16281311358362588</v>
      </c>
      <c r="AZ21" s="27"/>
      <c r="BA21" s="27"/>
      <c r="BB21" s="27"/>
      <c r="BC21" s="27"/>
      <c r="BD21" s="97">
        <f>SUM(AU20:BD20)/10</f>
        <v>9.6542838696639224E-2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0.16281311358362588</v>
      </c>
      <c r="BN21" s="27"/>
      <c r="BO21" s="27"/>
      <c r="BP21" s="27"/>
      <c r="BQ21" s="27"/>
      <c r="BR21" s="97">
        <f>SUM(BI20:BR20)/10</f>
        <v>9.6542838696639224E-2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0.71428571428571419</v>
      </c>
      <c r="F22" s="97">
        <f t="shared" ref="F22:N22" si="30">$E$12*F20</f>
        <v>0.51020408163265307</v>
      </c>
      <c r="G22" s="97">
        <f t="shared" si="30"/>
        <v>0.36443148688046656</v>
      </c>
      <c r="H22" s="97">
        <f t="shared" si="30"/>
        <v>0.26030820491461881</v>
      </c>
      <c r="I22" s="97">
        <f t="shared" si="30"/>
        <v>0.18593443208187066</v>
      </c>
      <c r="J22" s="97">
        <f t="shared" si="30"/>
        <v>0.13281030862990761</v>
      </c>
      <c r="K22" s="97">
        <f t="shared" si="30"/>
        <v>9.4864506164219764E-2</v>
      </c>
      <c r="L22" s="97">
        <f t="shared" si="30"/>
        <v>6.7760361545871339E-2</v>
      </c>
      <c r="M22" s="97">
        <f t="shared" si="30"/>
        <v>4.8400258247050798E-2</v>
      </c>
      <c r="N22" s="97">
        <f t="shared" si="30"/>
        <v>3.4571613033607673E-2</v>
      </c>
      <c r="P22" s="173"/>
      <c r="Q22" s="181"/>
      <c r="R22" s="20" t="s">
        <v>81</v>
      </c>
      <c r="S22" s="97">
        <f>$E$12*S20</f>
        <v>0.71428571428571419</v>
      </c>
      <c r="T22" s="97">
        <f t="shared" ref="T22:AB22" si="31">$E$12*T20</f>
        <v>0.51020408163265307</v>
      </c>
      <c r="U22" s="97">
        <f t="shared" si="31"/>
        <v>0.36443148688046656</v>
      </c>
      <c r="V22" s="97">
        <f t="shared" si="31"/>
        <v>0.26030820491461881</v>
      </c>
      <c r="W22" s="97">
        <f t="shared" si="31"/>
        <v>0.18593443208187066</v>
      </c>
      <c r="X22" s="97">
        <f t="shared" si="31"/>
        <v>0.13281030862990761</v>
      </c>
      <c r="Y22" s="97">
        <f t="shared" si="31"/>
        <v>9.4864506164219764E-2</v>
      </c>
      <c r="Z22" s="97">
        <f t="shared" si="31"/>
        <v>6.7760361545871339E-2</v>
      </c>
      <c r="AA22" s="97">
        <f t="shared" si="31"/>
        <v>4.8400258247050798E-2</v>
      </c>
      <c r="AB22" s="97">
        <f t="shared" si="31"/>
        <v>3.4571613033607673E-2</v>
      </c>
      <c r="AC22" s="5"/>
      <c r="AD22" s="173"/>
      <c r="AE22" s="181"/>
      <c r="AF22" s="20" t="s">
        <v>81</v>
      </c>
      <c r="AG22" s="97">
        <f>$E$12*AG20</f>
        <v>0.71428571428571419</v>
      </c>
      <c r="AH22" s="97">
        <f t="shared" ref="AH22:AP22" si="32">$E$12*AH20</f>
        <v>0.51020408163265307</v>
      </c>
      <c r="AI22" s="97">
        <f t="shared" si="32"/>
        <v>0.36443148688046656</v>
      </c>
      <c r="AJ22" s="97">
        <f t="shared" si="32"/>
        <v>0.26030820491461881</v>
      </c>
      <c r="AK22" s="97">
        <f t="shared" si="32"/>
        <v>0.18593443208187066</v>
      </c>
      <c r="AL22" s="97">
        <f t="shared" si="32"/>
        <v>0.13281030862990761</v>
      </c>
      <c r="AM22" s="97">
        <f t="shared" si="32"/>
        <v>9.4864506164219764E-2</v>
      </c>
      <c r="AN22" s="97">
        <f t="shared" si="32"/>
        <v>6.7760361545871339E-2</v>
      </c>
      <c r="AO22" s="97">
        <f t="shared" si="32"/>
        <v>4.8400258247050798E-2</v>
      </c>
      <c r="AP22" s="97">
        <f t="shared" si="32"/>
        <v>3.4571613033607673E-2</v>
      </c>
      <c r="AQ22" s="5"/>
      <c r="AR22" s="173"/>
      <c r="AS22" s="181"/>
      <c r="AT22" s="20" t="s">
        <v>81</v>
      </c>
      <c r="AU22" s="97">
        <f>$E$12*AU20</f>
        <v>0.71428571428571419</v>
      </c>
      <c r="AV22" s="97">
        <f t="shared" ref="AV22:BD22" si="33">$E$12*AV20</f>
        <v>0.51020408163265307</v>
      </c>
      <c r="AW22" s="97">
        <f t="shared" si="33"/>
        <v>0.36443148688046656</v>
      </c>
      <c r="AX22" s="97">
        <f t="shared" si="33"/>
        <v>0.26030820491461881</v>
      </c>
      <c r="AY22" s="97">
        <f t="shared" si="33"/>
        <v>0.18593443208187066</v>
      </c>
      <c r="AZ22" s="97">
        <f t="shared" si="33"/>
        <v>0.13281030862990761</v>
      </c>
      <c r="BA22" s="97">
        <f t="shared" si="33"/>
        <v>9.4864506164219764E-2</v>
      </c>
      <c r="BB22" s="97">
        <f t="shared" si="33"/>
        <v>6.7760361545871339E-2</v>
      </c>
      <c r="BC22" s="97">
        <f t="shared" si="33"/>
        <v>4.8400258247050798E-2</v>
      </c>
      <c r="BD22" s="97">
        <f t="shared" si="33"/>
        <v>3.4571613033607673E-2</v>
      </c>
      <c r="BE22" s="5"/>
      <c r="BF22" s="173"/>
      <c r="BG22" s="181"/>
      <c r="BH22" s="20" t="s">
        <v>81</v>
      </c>
      <c r="BI22" s="97">
        <f>$E$12*BI20</f>
        <v>0.71428571428571419</v>
      </c>
      <c r="BJ22" s="97">
        <f t="shared" ref="BJ22:BR22" si="34">$E$12*BJ20</f>
        <v>0.51020408163265307</v>
      </c>
      <c r="BK22" s="97">
        <f t="shared" si="34"/>
        <v>0.36443148688046656</v>
      </c>
      <c r="BL22" s="97">
        <f t="shared" si="34"/>
        <v>0.26030820491461881</v>
      </c>
      <c r="BM22" s="97">
        <f t="shared" si="34"/>
        <v>0.18593443208187066</v>
      </c>
      <c r="BN22" s="97">
        <f t="shared" si="34"/>
        <v>0.13281030862990761</v>
      </c>
      <c r="BO22" s="97">
        <f t="shared" si="34"/>
        <v>9.4864506164219764E-2</v>
      </c>
      <c r="BP22" s="97">
        <f t="shared" si="34"/>
        <v>6.7760361545871339E-2</v>
      </c>
      <c r="BQ22" s="97">
        <f t="shared" si="34"/>
        <v>4.8400258247050798E-2</v>
      </c>
      <c r="BR22" s="97">
        <f t="shared" si="34"/>
        <v>3.4571613033607673E-2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0.40703278395906467</v>
      </c>
      <c r="J23" s="27"/>
      <c r="K23" s="27"/>
      <c r="L23" s="27"/>
      <c r="M23" s="27"/>
      <c r="N23" s="97">
        <f>SUM(E22:N22)/10</f>
        <v>0.24135709674159803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0.40703278395906467</v>
      </c>
      <c r="X23" s="27"/>
      <c r="Y23" s="27"/>
      <c r="Z23" s="27"/>
      <c r="AA23" s="27"/>
      <c r="AB23" s="97">
        <f>SUM(S22:AB22)/10</f>
        <v>0.24135709674159803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0.40703278395906467</v>
      </c>
      <c r="AL23" s="27"/>
      <c r="AM23" s="27"/>
      <c r="AN23" s="27"/>
      <c r="AO23" s="27"/>
      <c r="AP23" s="97">
        <f>SUM(AG22:AP22)/10</f>
        <v>0.24135709674159803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0.40703278395906467</v>
      </c>
      <c r="AZ23" s="27"/>
      <c r="BA23" s="27"/>
      <c r="BB23" s="27"/>
      <c r="BC23" s="27"/>
      <c r="BD23" s="97">
        <f>SUM(AU22:BD22)/10</f>
        <v>0.24135709674159803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0.40703278395906467</v>
      </c>
      <c r="BN23" s="27"/>
      <c r="BO23" s="27"/>
      <c r="BP23" s="27"/>
      <c r="BQ23" s="27"/>
      <c r="BR23" s="97">
        <f>SUM(BI22:BR22)/10</f>
        <v>0.24135709674159803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0.99999999999999989</v>
      </c>
      <c r="F24" s="18">
        <f t="shared" ref="F24:N24" si="35">F20+F22</f>
        <v>0.7142857142857143</v>
      </c>
      <c r="G24" s="18">
        <f t="shared" si="35"/>
        <v>0.51020408163265318</v>
      </c>
      <c r="H24" s="18">
        <f t="shared" si="35"/>
        <v>0.36443148688046634</v>
      </c>
      <c r="I24" s="18">
        <f t="shared" si="35"/>
        <v>0.26030820491461892</v>
      </c>
      <c r="J24" s="18">
        <f t="shared" si="35"/>
        <v>0.18593443208187066</v>
      </c>
      <c r="K24" s="18">
        <f t="shared" si="35"/>
        <v>0.13281030862990767</v>
      </c>
      <c r="L24" s="18">
        <f t="shared" si="35"/>
        <v>9.4864506164219875E-2</v>
      </c>
      <c r="M24" s="18">
        <f t="shared" si="35"/>
        <v>6.7760361545871117E-2</v>
      </c>
      <c r="N24" s="18">
        <f t="shared" si="35"/>
        <v>4.8400258247050743E-2</v>
      </c>
      <c r="P24" s="173"/>
      <c r="Q24" s="181"/>
      <c r="R24" s="16" t="s">
        <v>83</v>
      </c>
      <c r="S24" s="18">
        <f>S20+S22</f>
        <v>0.99999999999999989</v>
      </c>
      <c r="T24" s="18">
        <f t="shared" ref="T24:AB24" si="36">T20+T22</f>
        <v>0.7142857142857143</v>
      </c>
      <c r="U24" s="18">
        <f t="shared" si="36"/>
        <v>0.51020408163265318</v>
      </c>
      <c r="V24" s="18">
        <f t="shared" si="36"/>
        <v>0.36443148688046634</v>
      </c>
      <c r="W24" s="18">
        <f t="shared" si="36"/>
        <v>0.26030820491461892</v>
      </c>
      <c r="X24" s="18">
        <f t="shared" si="36"/>
        <v>0.18593443208187066</v>
      </c>
      <c r="Y24" s="18">
        <f t="shared" si="36"/>
        <v>0.13281030862990767</v>
      </c>
      <c r="Z24" s="18">
        <f t="shared" si="36"/>
        <v>9.4864506164219875E-2</v>
      </c>
      <c r="AA24" s="18">
        <f t="shared" si="36"/>
        <v>6.7760361545871117E-2</v>
      </c>
      <c r="AB24" s="18">
        <f t="shared" si="36"/>
        <v>4.8400258247050743E-2</v>
      </c>
      <c r="AC24" s="5"/>
      <c r="AD24" s="173"/>
      <c r="AE24" s="181"/>
      <c r="AF24" s="16" t="s">
        <v>83</v>
      </c>
      <c r="AG24" s="18">
        <f>AG20+AG22</f>
        <v>0.99999999999999989</v>
      </c>
      <c r="AH24" s="18">
        <f t="shared" ref="AH24:AP24" si="37">AH20+AH22</f>
        <v>0.7142857142857143</v>
      </c>
      <c r="AI24" s="18">
        <f t="shared" si="37"/>
        <v>0.51020408163265318</v>
      </c>
      <c r="AJ24" s="18">
        <f t="shared" si="37"/>
        <v>0.36443148688046634</v>
      </c>
      <c r="AK24" s="18">
        <f t="shared" si="37"/>
        <v>0.26030820491461892</v>
      </c>
      <c r="AL24" s="18">
        <f t="shared" si="37"/>
        <v>0.18593443208187066</v>
      </c>
      <c r="AM24" s="18">
        <f t="shared" si="37"/>
        <v>0.13281030862990767</v>
      </c>
      <c r="AN24" s="18">
        <f t="shared" si="37"/>
        <v>9.4864506164219875E-2</v>
      </c>
      <c r="AO24" s="18">
        <f t="shared" si="37"/>
        <v>6.7760361545871117E-2</v>
      </c>
      <c r="AP24" s="18">
        <f t="shared" si="37"/>
        <v>4.8400258247050743E-2</v>
      </c>
      <c r="AQ24" s="5"/>
      <c r="AR24" s="173"/>
      <c r="AS24" s="181"/>
      <c r="AT24" s="16" t="s">
        <v>83</v>
      </c>
      <c r="AU24" s="18">
        <f>AU20+AU22</f>
        <v>0.99999999999999989</v>
      </c>
      <c r="AV24" s="18">
        <f t="shared" ref="AV24:BD24" si="38">AV20+AV22</f>
        <v>0.7142857142857143</v>
      </c>
      <c r="AW24" s="18">
        <f t="shared" si="38"/>
        <v>0.51020408163265318</v>
      </c>
      <c r="AX24" s="18">
        <f t="shared" si="38"/>
        <v>0.36443148688046634</v>
      </c>
      <c r="AY24" s="18">
        <f t="shared" si="38"/>
        <v>0.26030820491461892</v>
      </c>
      <c r="AZ24" s="18">
        <f t="shared" si="38"/>
        <v>0.18593443208187066</v>
      </c>
      <c r="BA24" s="18">
        <f t="shared" si="38"/>
        <v>0.13281030862990767</v>
      </c>
      <c r="BB24" s="18">
        <f t="shared" si="38"/>
        <v>9.4864506164219875E-2</v>
      </c>
      <c r="BC24" s="18">
        <f t="shared" si="38"/>
        <v>6.7760361545871117E-2</v>
      </c>
      <c r="BD24" s="18">
        <f t="shared" si="38"/>
        <v>4.8400258247050743E-2</v>
      </c>
      <c r="BE24" s="5"/>
      <c r="BF24" s="173"/>
      <c r="BG24" s="181"/>
      <c r="BH24" s="16" t="s">
        <v>83</v>
      </c>
      <c r="BI24" s="18">
        <f>BI20+BI22</f>
        <v>0.99999999999999989</v>
      </c>
      <c r="BJ24" s="18">
        <f t="shared" ref="BJ24:BR24" si="39">BJ20+BJ22</f>
        <v>0.7142857142857143</v>
      </c>
      <c r="BK24" s="18">
        <f t="shared" si="39"/>
        <v>0.51020408163265318</v>
      </c>
      <c r="BL24" s="18">
        <f t="shared" si="39"/>
        <v>0.36443148688046634</v>
      </c>
      <c r="BM24" s="18">
        <f t="shared" si="39"/>
        <v>0.26030820491461892</v>
      </c>
      <c r="BN24" s="18">
        <f t="shared" si="39"/>
        <v>0.18593443208187066</v>
      </c>
      <c r="BO24" s="18">
        <f t="shared" si="39"/>
        <v>0.13281030862990767</v>
      </c>
      <c r="BP24" s="18">
        <f t="shared" si="39"/>
        <v>9.4864506164219875E-2</v>
      </c>
      <c r="BQ24" s="18">
        <f t="shared" si="39"/>
        <v>6.7760361545871117E-2</v>
      </c>
      <c r="BR24" s="18">
        <f t="shared" si="39"/>
        <v>4.8400258247050743E-2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0.56984589754269055</v>
      </c>
      <c r="J25" s="17"/>
      <c r="K25" s="17"/>
      <c r="L25" s="17"/>
      <c r="M25" s="17"/>
      <c r="N25" s="18">
        <f>SUM(E24:N24)/10</f>
        <v>0.33789993543823726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0.56984589754269055</v>
      </c>
      <c r="X25" s="17"/>
      <c r="Y25" s="17"/>
      <c r="Z25" s="17"/>
      <c r="AA25" s="17"/>
      <c r="AB25" s="18">
        <f>SUM(S24:AB24)/10</f>
        <v>0.33789993543823726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0.56984589754269055</v>
      </c>
      <c r="AL25" s="17"/>
      <c r="AM25" s="17"/>
      <c r="AN25" s="17"/>
      <c r="AO25" s="17"/>
      <c r="AP25" s="18">
        <f>SUM(AG24:AP24)/10</f>
        <v>0.33789993543823726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0.56984589754269055</v>
      </c>
      <c r="AZ25" s="17"/>
      <c r="BA25" s="17"/>
      <c r="BB25" s="17"/>
      <c r="BC25" s="17"/>
      <c r="BD25" s="18">
        <f>SUM(AU24:BD24)/10</f>
        <v>0.33789993543823726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0.56984589754269055</v>
      </c>
      <c r="BN25" s="17"/>
      <c r="BO25" s="17"/>
      <c r="BP25" s="17"/>
      <c r="BQ25" s="17"/>
      <c r="BR25" s="18">
        <f>SUM(BI24:BR24)/10</f>
        <v>0.33789993543823726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4.2142857142857149E-2</v>
      </c>
      <c r="F26" s="18">
        <f>((1+$E$12)*$E$5)+($E$5*F19)</f>
        <v>4.0102040816326533E-2</v>
      </c>
      <c r="G26" s="18">
        <f t="shared" ref="G26:N26" si="40">((1+$E$12)*$E$5)+($E$5*G19)</f>
        <v>3.8644314868804666E-2</v>
      </c>
      <c r="H26" s="18">
        <f t="shared" si="40"/>
        <v>3.760308204914619E-2</v>
      </c>
      <c r="I26" s="18">
        <f t="shared" si="40"/>
        <v>3.6859344320818707E-2</v>
      </c>
      <c r="J26" s="18">
        <f t="shared" si="40"/>
        <v>3.6328103086299079E-2</v>
      </c>
      <c r="K26" s="18">
        <f t="shared" si="40"/>
        <v>3.59486450616422E-2</v>
      </c>
      <c r="L26" s="18">
        <f t="shared" si="40"/>
        <v>3.5677603615458714E-2</v>
      </c>
      <c r="M26" s="18">
        <f t="shared" si="40"/>
        <v>3.548400258247051E-2</v>
      </c>
      <c r="N26" s="18">
        <f t="shared" si="40"/>
        <v>3.5345716130336081E-2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4.2142857142857149E-2</v>
      </c>
      <c r="T26" s="18">
        <f>((1+$E$12)*$E$5)+($E$5*T19)</f>
        <v>4.0102040816326533E-2</v>
      </c>
      <c r="U26" s="18">
        <f t="shared" ref="U26:AB26" si="41">((1+$E$12)*$E$5)+($E$5*U19)</f>
        <v>3.8644314868804666E-2</v>
      </c>
      <c r="V26" s="18">
        <f t="shared" si="41"/>
        <v>3.760308204914619E-2</v>
      </c>
      <c r="W26" s="18">
        <f t="shared" si="41"/>
        <v>3.6859344320818707E-2</v>
      </c>
      <c r="X26" s="18">
        <f t="shared" si="41"/>
        <v>3.6328103086299079E-2</v>
      </c>
      <c r="Y26" s="18">
        <f t="shared" si="41"/>
        <v>3.59486450616422E-2</v>
      </c>
      <c r="Z26" s="18">
        <f t="shared" si="41"/>
        <v>3.5677603615458714E-2</v>
      </c>
      <c r="AA26" s="18">
        <f t="shared" si="41"/>
        <v>3.548400258247051E-2</v>
      </c>
      <c r="AB26" s="18">
        <f t="shared" si="41"/>
        <v>3.5345716130336081E-2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4.2142857142857149E-2</v>
      </c>
      <c r="AH26" s="18">
        <f>((1+$E$12)*$E$5)+($E$5*AH19)</f>
        <v>4.0102040816326533E-2</v>
      </c>
      <c r="AI26" s="18">
        <f t="shared" ref="AI26:AP26" si="42">((1+$E$12)*$E$5)+($E$5*AI19)</f>
        <v>3.8644314868804666E-2</v>
      </c>
      <c r="AJ26" s="18">
        <f t="shared" si="42"/>
        <v>3.760308204914619E-2</v>
      </c>
      <c r="AK26" s="18">
        <f t="shared" si="42"/>
        <v>3.6859344320818707E-2</v>
      </c>
      <c r="AL26" s="18">
        <f t="shared" si="42"/>
        <v>3.6328103086299079E-2</v>
      </c>
      <c r="AM26" s="18">
        <f t="shared" si="42"/>
        <v>3.59486450616422E-2</v>
      </c>
      <c r="AN26" s="18">
        <f t="shared" si="42"/>
        <v>3.5677603615458714E-2</v>
      </c>
      <c r="AO26" s="18">
        <f t="shared" si="42"/>
        <v>3.548400258247051E-2</v>
      </c>
      <c r="AP26" s="18">
        <f t="shared" si="42"/>
        <v>3.5345716130336081E-2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4.2142857142857149E-2</v>
      </c>
      <c r="AV26" s="18">
        <f>((1+$E$12)*$E$5)+($E$5*AV19)</f>
        <v>4.0102040816326533E-2</v>
      </c>
      <c r="AW26" s="18">
        <f t="shared" ref="AW26:BD26" si="43">((1+$E$12)*$E$5)+($E$5*AW19)</f>
        <v>3.8644314868804666E-2</v>
      </c>
      <c r="AX26" s="18">
        <f t="shared" si="43"/>
        <v>3.760308204914619E-2</v>
      </c>
      <c r="AY26" s="18">
        <f t="shared" si="43"/>
        <v>3.6859344320818707E-2</v>
      </c>
      <c r="AZ26" s="18">
        <f t="shared" si="43"/>
        <v>3.6328103086299079E-2</v>
      </c>
      <c r="BA26" s="18">
        <f t="shared" si="43"/>
        <v>3.59486450616422E-2</v>
      </c>
      <c r="BB26" s="18">
        <f t="shared" si="43"/>
        <v>3.5677603615458714E-2</v>
      </c>
      <c r="BC26" s="18">
        <f t="shared" si="43"/>
        <v>3.548400258247051E-2</v>
      </c>
      <c r="BD26" s="18">
        <f t="shared" si="43"/>
        <v>3.5345716130336081E-2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4.2142857142857149E-2</v>
      </c>
      <c r="BJ26" s="18">
        <f>((1+$E$12)*$E$5)+($E$5*BJ19)</f>
        <v>4.0102040816326533E-2</v>
      </c>
      <c r="BK26" s="18">
        <f t="shared" ref="BK26:BR26" si="44">((1+$E$12)*$E$5)+($E$5*BK19)</f>
        <v>3.8644314868804666E-2</v>
      </c>
      <c r="BL26" s="18">
        <f t="shared" si="44"/>
        <v>3.760308204914619E-2</v>
      </c>
      <c r="BM26" s="18">
        <f t="shared" si="44"/>
        <v>3.6859344320818707E-2</v>
      </c>
      <c r="BN26" s="18">
        <f t="shared" si="44"/>
        <v>3.6328103086299079E-2</v>
      </c>
      <c r="BO26" s="18">
        <f t="shared" si="44"/>
        <v>3.59486450616422E-2</v>
      </c>
      <c r="BP26" s="18">
        <f t="shared" si="44"/>
        <v>3.5677603615458714E-2</v>
      </c>
      <c r="BQ26" s="18">
        <f t="shared" si="44"/>
        <v>3.548400258247051E-2</v>
      </c>
      <c r="BR26" s="18">
        <f t="shared" si="44"/>
        <v>3.5345716130336081E-2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3.9070327839590649E-2</v>
      </c>
      <c r="J27" s="17"/>
      <c r="K27" s="17"/>
      <c r="L27" s="17"/>
      <c r="M27" s="17"/>
      <c r="N27" s="18">
        <f>SUM(E26:N26)/10</f>
        <v>3.7413570967415988E-2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3.9070327839590649E-2</v>
      </c>
      <c r="X27" s="17"/>
      <c r="Y27" s="17"/>
      <c r="Z27" s="17"/>
      <c r="AA27" s="17"/>
      <c r="AB27" s="18">
        <f>SUM(S26:AB26)/10</f>
        <v>3.7413570967415988E-2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3.9070327839590649E-2</v>
      </c>
      <c r="AL27" s="17"/>
      <c r="AM27" s="17"/>
      <c r="AN27" s="17"/>
      <c r="AO27" s="17"/>
      <c r="AP27" s="18">
        <f>SUM(AG26:AP26)/10</f>
        <v>3.7413570967415988E-2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3.9070327839590649E-2</v>
      </c>
      <c r="AZ27" s="17"/>
      <c r="BA27" s="17"/>
      <c r="BB27" s="17"/>
      <c r="BC27" s="17"/>
      <c r="BD27" s="18">
        <f>SUM(AU26:BD26)/10</f>
        <v>3.7413570967415988E-2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3.9070327839590649E-2</v>
      </c>
      <c r="BN27" s="17"/>
      <c r="BO27" s="17"/>
      <c r="BP27" s="17"/>
      <c r="BQ27" s="17"/>
      <c r="BR27" s="18">
        <f>SUM(BI26:BR26)/10</f>
        <v>3.7413570967415988E-2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4.2142857142857149E-2</v>
      </c>
      <c r="F28" s="97">
        <f t="shared" ref="F28:N28" si="45">E28+F26</f>
        <v>8.2244897959183688E-2</v>
      </c>
      <c r="G28" s="97">
        <f t="shared" si="45"/>
        <v>0.12088921282798835</v>
      </c>
      <c r="H28" s="97">
        <f t="shared" si="45"/>
        <v>0.15849229487713454</v>
      </c>
      <c r="I28" s="97">
        <f t="shared" si="45"/>
        <v>0.19535163919795323</v>
      </c>
      <c r="J28" s="97">
        <f t="shared" si="45"/>
        <v>0.23167974228425231</v>
      </c>
      <c r="K28" s="97">
        <f t="shared" si="45"/>
        <v>0.2676283873458945</v>
      </c>
      <c r="L28" s="97">
        <f t="shared" si="45"/>
        <v>0.30330599096135324</v>
      </c>
      <c r="M28" s="97">
        <f t="shared" si="45"/>
        <v>0.33878999354382378</v>
      </c>
      <c r="N28" s="97">
        <f t="shared" si="45"/>
        <v>0.37413570967415988</v>
      </c>
      <c r="P28" s="173"/>
      <c r="Q28" s="181"/>
      <c r="R28" s="20" t="s">
        <v>53</v>
      </c>
      <c r="S28" s="97">
        <f>S26</f>
        <v>4.2142857142857149E-2</v>
      </c>
      <c r="T28" s="97">
        <f t="shared" ref="T28:AB28" si="46">S28+T26</f>
        <v>8.2244897959183688E-2</v>
      </c>
      <c r="U28" s="97">
        <f t="shared" si="46"/>
        <v>0.12088921282798835</v>
      </c>
      <c r="V28" s="97">
        <f t="shared" si="46"/>
        <v>0.15849229487713454</v>
      </c>
      <c r="W28" s="97">
        <f t="shared" si="46"/>
        <v>0.19535163919795323</v>
      </c>
      <c r="X28" s="97">
        <f t="shared" si="46"/>
        <v>0.23167974228425231</v>
      </c>
      <c r="Y28" s="97">
        <f t="shared" si="46"/>
        <v>0.2676283873458945</v>
      </c>
      <c r="Z28" s="97">
        <f t="shared" si="46"/>
        <v>0.30330599096135324</v>
      </c>
      <c r="AA28" s="97">
        <f t="shared" si="46"/>
        <v>0.33878999354382378</v>
      </c>
      <c r="AB28" s="97">
        <f t="shared" si="46"/>
        <v>0.37413570967415988</v>
      </c>
      <c r="AC28" s="5"/>
      <c r="AD28" s="173"/>
      <c r="AE28" s="181"/>
      <c r="AF28" s="20" t="s">
        <v>53</v>
      </c>
      <c r="AG28" s="97">
        <f>AG26</f>
        <v>4.2142857142857149E-2</v>
      </c>
      <c r="AH28" s="97">
        <f t="shared" ref="AH28:AP28" si="47">AG28+AH26</f>
        <v>8.2244897959183688E-2</v>
      </c>
      <c r="AI28" s="97">
        <f t="shared" si="47"/>
        <v>0.12088921282798835</v>
      </c>
      <c r="AJ28" s="97">
        <f t="shared" si="47"/>
        <v>0.15849229487713454</v>
      </c>
      <c r="AK28" s="97">
        <f t="shared" si="47"/>
        <v>0.19535163919795323</v>
      </c>
      <c r="AL28" s="97">
        <f t="shared" si="47"/>
        <v>0.23167974228425231</v>
      </c>
      <c r="AM28" s="97">
        <f t="shared" si="47"/>
        <v>0.2676283873458945</v>
      </c>
      <c r="AN28" s="97">
        <f t="shared" si="47"/>
        <v>0.30330599096135324</v>
      </c>
      <c r="AO28" s="97">
        <f t="shared" si="47"/>
        <v>0.33878999354382378</v>
      </c>
      <c r="AP28" s="97">
        <f t="shared" si="47"/>
        <v>0.37413570967415988</v>
      </c>
      <c r="AQ28" s="5"/>
      <c r="AR28" s="173"/>
      <c r="AS28" s="181"/>
      <c r="AT28" s="20" t="s">
        <v>53</v>
      </c>
      <c r="AU28" s="97">
        <f>AU26</f>
        <v>4.2142857142857149E-2</v>
      </c>
      <c r="AV28" s="97">
        <f t="shared" ref="AV28:BD28" si="48">AU28+AV26</f>
        <v>8.2244897959183688E-2</v>
      </c>
      <c r="AW28" s="97">
        <f t="shared" si="48"/>
        <v>0.12088921282798835</v>
      </c>
      <c r="AX28" s="97">
        <f t="shared" si="48"/>
        <v>0.15849229487713454</v>
      </c>
      <c r="AY28" s="97">
        <f t="shared" si="48"/>
        <v>0.19535163919795323</v>
      </c>
      <c r="AZ28" s="97">
        <f t="shared" si="48"/>
        <v>0.23167974228425231</v>
      </c>
      <c r="BA28" s="97">
        <f t="shared" si="48"/>
        <v>0.2676283873458945</v>
      </c>
      <c r="BB28" s="97">
        <f t="shared" si="48"/>
        <v>0.30330599096135324</v>
      </c>
      <c r="BC28" s="97">
        <f t="shared" si="48"/>
        <v>0.33878999354382378</v>
      </c>
      <c r="BD28" s="97">
        <f t="shared" si="48"/>
        <v>0.37413570967415988</v>
      </c>
      <c r="BE28" s="5"/>
      <c r="BF28" s="173"/>
      <c r="BG28" s="181"/>
      <c r="BH28" s="20" t="s">
        <v>53</v>
      </c>
      <c r="BI28" s="97">
        <f>BI26</f>
        <v>4.2142857142857149E-2</v>
      </c>
      <c r="BJ28" s="97">
        <f t="shared" ref="BJ28:BR28" si="49">BI28+BJ26</f>
        <v>8.2244897959183688E-2</v>
      </c>
      <c r="BK28" s="97">
        <f t="shared" si="49"/>
        <v>0.12088921282798835</v>
      </c>
      <c r="BL28" s="97">
        <f t="shared" si="49"/>
        <v>0.15849229487713454</v>
      </c>
      <c r="BM28" s="97">
        <f t="shared" si="49"/>
        <v>0.19535163919795323</v>
      </c>
      <c r="BN28" s="97">
        <f t="shared" si="49"/>
        <v>0.23167974228425231</v>
      </c>
      <c r="BO28" s="97">
        <f t="shared" si="49"/>
        <v>0.2676283873458945</v>
      </c>
      <c r="BP28" s="97">
        <f t="shared" si="49"/>
        <v>0.30330599096135324</v>
      </c>
      <c r="BQ28" s="97">
        <f t="shared" si="49"/>
        <v>0.33878999354382378</v>
      </c>
      <c r="BR28" s="97">
        <f t="shared" si="49"/>
        <v>0.37413570967415988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4.5000000000000005E-2</v>
      </c>
      <c r="F29" s="97">
        <f t="shared" ref="F29:N29" si="50">((1+$E$12)*$E$5)+$E$5</f>
        <v>4.5000000000000005E-2</v>
      </c>
      <c r="G29" s="97">
        <f t="shared" si="50"/>
        <v>4.5000000000000005E-2</v>
      </c>
      <c r="H29" s="97">
        <f t="shared" si="50"/>
        <v>4.5000000000000005E-2</v>
      </c>
      <c r="I29" s="97">
        <f t="shared" si="50"/>
        <v>4.5000000000000005E-2</v>
      </c>
      <c r="J29" s="97">
        <f t="shared" si="50"/>
        <v>4.5000000000000005E-2</v>
      </c>
      <c r="K29" s="97">
        <f t="shared" si="50"/>
        <v>4.5000000000000005E-2</v>
      </c>
      <c r="L29" s="97">
        <f t="shared" si="50"/>
        <v>4.5000000000000005E-2</v>
      </c>
      <c r="M29" s="97">
        <f t="shared" si="50"/>
        <v>4.5000000000000005E-2</v>
      </c>
      <c r="N29" s="97">
        <f t="shared" si="50"/>
        <v>4.5000000000000005E-2</v>
      </c>
      <c r="O29" s="12"/>
      <c r="P29" s="173"/>
      <c r="Q29" s="181"/>
      <c r="R29" s="20" t="s">
        <v>107</v>
      </c>
      <c r="S29" s="97">
        <f>((1+$E$12)*$E$5)+$E$5</f>
        <v>4.5000000000000005E-2</v>
      </c>
      <c r="T29" s="97">
        <f t="shared" ref="T29:AB29" si="51">((1+$E$12)*$E$5)+$E$5</f>
        <v>4.5000000000000005E-2</v>
      </c>
      <c r="U29" s="97">
        <f t="shared" si="51"/>
        <v>4.5000000000000005E-2</v>
      </c>
      <c r="V29" s="97">
        <f t="shared" si="51"/>
        <v>4.5000000000000005E-2</v>
      </c>
      <c r="W29" s="97">
        <f t="shared" si="51"/>
        <v>4.5000000000000005E-2</v>
      </c>
      <c r="X29" s="97">
        <f t="shared" si="51"/>
        <v>4.5000000000000005E-2</v>
      </c>
      <c r="Y29" s="97">
        <f t="shared" si="51"/>
        <v>4.5000000000000005E-2</v>
      </c>
      <c r="Z29" s="97">
        <f t="shared" si="51"/>
        <v>4.5000000000000005E-2</v>
      </c>
      <c r="AA29" s="97">
        <f t="shared" si="51"/>
        <v>4.5000000000000005E-2</v>
      </c>
      <c r="AB29" s="97">
        <f t="shared" si="51"/>
        <v>4.5000000000000005E-2</v>
      </c>
      <c r="AC29" s="12"/>
      <c r="AD29" s="173"/>
      <c r="AE29" s="181"/>
      <c r="AF29" s="20" t="s">
        <v>107</v>
      </c>
      <c r="AG29" s="97">
        <f>((1+$E$12)*$E$5)+$E$5</f>
        <v>4.5000000000000005E-2</v>
      </c>
      <c r="AH29" s="97">
        <f t="shared" ref="AH29:AP29" si="52">((1+$E$12)*$E$5)+$E$5</f>
        <v>4.5000000000000005E-2</v>
      </c>
      <c r="AI29" s="97">
        <f t="shared" si="52"/>
        <v>4.5000000000000005E-2</v>
      </c>
      <c r="AJ29" s="97">
        <f t="shared" si="52"/>
        <v>4.5000000000000005E-2</v>
      </c>
      <c r="AK29" s="97">
        <f t="shared" si="52"/>
        <v>4.5000000000000005E-2</v>
      </c>
      <c r="AL29" s="97">
        <f t="shared" si="52"/>
        <v>4.5000000000000005E-2</v>
      </c>
      <c r="AM29" s="97">
        <f t="shared" si="52"/>
        <v>4.5000000000000005E-2</v>
      </c>
      <c r="AN29" s="97">
        <f t="shared" si="52"/>
        <v>4.5000000000000005E-2</v>
      </c>
      <c r="AO29" s="97">
        <f t="shared" si="52"/>
        <v>4.5000000000000005E-2</v>
      </c>
      <c r="AP29" s="97">
        <f t="shared" si="52"/>
        <v>4.5000000000000005E-2</v>
      </c>
      <c r="AQ29" s="12"/>
      <c r="AR29" s="173"/>
      <c r="AS29" s="181"/>
      <c r="AT29" s="20" t="s">
        <v>107</v>
      </c>
      <c r="AU29" s="97">
        <f>((1+$E$12)*$E$5)+$E$5</f>
        <v>4.5000000000000005E-2</v>
      </c>
      <c r="AV29" s="97">
        <f t="shared" ref="AV29:BD29" si="53">((1+$E$12)*$E$5)+$E$5</f>
        <v>4.5000000000000005E-2</v>
      </c>
      <c r="AW29" s="97">
        <f t="shared" si="53"/>
        <v>4.5000000000000005E-2</v>
      </c>
      <c r="AX29" s="97">
        <f t="shared" si="53"/>
        <v>4.5000000000000005E-2</v>
      </c>
      <c r="AY29" s="97">
        <f t="shared" si="53"/>
        <v>4.5000000000000005E-2</v>
      </c>
      <c r="AZ29" s="97">
        <f t="shared" si="53"/>
        <v>4.5000000000000005E-2</v>
      </c>
      <c r="BA29" s="97">
        <f t="shared" si="53"/>
        <v>4.5000000000000005E-2</v>
      </c>
      <c r="BB29" s="97">
        <f t="shared" si="53"/>
        <v>4.5000000000000005E-2</v>
      </c>
      <c r="BC29" s="97">
        <f t="shared" si="53"/>
        <v>4.5000000000000005E-2</v>
      </c>
      <c r="BD29" s="97">
        <f t="shared" si="53"/>
        <v>4.5000000000000005E-2</v>
      </c>
      <c r="BE29" s="12"/>
      <c r="BF29" s="173"/>
      <c r="BG29" s="181"/>
      <c r="BH29" s="20" t="s">
        <v>107</v>
      </c>
      <c r="BI29" s="97">
        <f>((1+$E$12)*$E$5)+$E$5</f>
        <v>4.5000000000000005E-2</v>
      </c>
      <c r="BJ29" s="97">
        <f t="shared" ref="BJ29:BR29" si="54">((1+$E$12)*$E$5)+$E$5</f>
        <v>4.5000000000000005E-2</v>
      </c>
      <c r="BK29" s="97">
        <f t="shared" si="54"/>
        <v>4.5000000000000005E-2</v>
      </c>
      <c r="BL29" s="97">
        <f t="shared" si="54"/>
        <v>4.5000000000000005E-2</v>
      </c>
      <c r="BM29" s="97">
        <f t="shared" si="54"/>
        <v>4.5000000000000005E-2</v>
      </c>
      <c r="BN29" s="97">
        <f t="shared" si="54"/>
        <v>4.5000000000000005E-2</v>
      </c>
      <c r="BO29" s="97">
        <f t="shared" si="54"/>
        <v>4.5000000000000005E-2</v>
      </c>
      <c r="BP29" s="97">
        <f t="shared" si="54"/>
        <v>4.5000000000000005E-2</v>
      </c>
      <c r="BQ29" s="97">
        <f t="shared" si="54"/>
        <v>4.5000000000000005E-2</v>
      </c>
      <c r="BR29" s="97">
        <f t="shared" si="54"/>
        <v>4.5000000000000005E-2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4.5000000000000005E-2</v>
      </c>
      <c r="F30" s="97">
        <f>E30+F29</f>
        <v>9.0000000000000011E-2</v>
      </c>
      <c r="G30" s="97">
        <f t="shared" ref="G30:N30" si="55">F30+G29</f>
        <v>0.13500000000000001</v>
      </c>
      <c r="H30" s="97">
        <f t="shared" si="55"/>
        <v>0.18000000000000002</v>
      </c>
      <c r="I30" s="97">
        <f t="shared" si="55"/>
        <v>0.22500000000000003</v>
      </c>
      <c r="J30" s="97">
        <f t="shared" si="55"/>
        <v>0.27</v>
      </c>
      <c r="K30" s="97">
        <f t="shared" si="55"/>
        <v>0.315</v>
      </c>
      <c r="L30" s="97">
        <f t="shared" si="55"/>
        <v>0.36</v>
      </c>
      <c r="M30" s="97">
        <f t="shared" si="55"/>
        <v>0.40499999999999997</v>
      </c>
      <c r="N30" s="97">
        <f t="shared" si="55"/>
        <v>0.44999999999999996</v>
      </c>
      <c r="O30" s="12"/>
      <c r="P30" s="164"/>
      <c r="Q30" s="182"/>
      <c r="R30" s="20" t="s">
        <v>108</v>
      </c>
      <c r="S30" s="97">
        <f>S29</f>
        <v>4.5000000000000005E-2</v>
      </c>
      <c r="T30" s="97">
        <f>S30+T29</f>
        <v>9.0000000000000011E-2</v>
      </c>
      <c r="U30" s="97">
        <f t="shared" ref="U30:AB30" si="56">T30+U29</f>
        <v>0.13500000000000001</v>
      </c>
      <c r="V30" s="97">
        <f t="shared" si="56"/>
        <v>0.18000000000000002</v>
      </c>
      <c r="W30" s="97">
        <f t="shared" si="56"/>
        <v>0.22500000000000003</v>
      </c>
      <c r="X30" s="97">
        <f t="shared" si="56"/>
        <v>0.27</v>
      </c>
      <c r="Y30" s="97">
        <f t="shared" si="56"/>
        <v>0.315</v>
      </c>
      <c r="Z30" s="97">
        <f t="shared" si="56"/>
        <v>0.36</v>
      </c>
      <c r="AA30" s="97">
        <f t="shared" si="56"/>
        <v>0.40499999999999997</v>
      </c>
      <c r="AB30" s="97">
        <f t="shared" si="56"/>
        <v>0.44999999999999996</v>
      </c>
      <c r="AC30" s="12"/>
      <c r="AD30" s="164"/>
      <c r="AE30" s="182"/>
      <c r="AF30" s="20" t="s">
        <v>108</v>
      </c>
      <c r="AG30" s="97">
        <f>AG29</f>
        <v>4.5000000000000005E-2</v>
      </c>
      <c r="AH30" s="97">
        <f>AG30+AH29</f>
        <v>9.0000000000000011E-2</v>
      </c>
      <c r="AI30" s="97">
        <f t="shared" ref="AI30:AP30" si="57">AH30+AI29</f>
        <v>0.13500000000000001</v>
      </c>
      <c r="AJ30" s="97">
        <f t="shared" si="57"/>
        <v>0.18000000000000002</v>
      </c>
      <c r="AK30" s="97">
        <f t="shared" si="57"/>
        <v>0.22500000000000003</v>
      </c>
      <c r="AL30" s="97">
        <f t="shared" si="57"/>
        <v>0.27</v>
      </c>
      <c r="AM30" s="97">
        <f t="shared" si="57"/>
        <v>0.315</v>
      </c>
      <c r="AN30" s="97">
        <f t="shared" si="57"/>
        <v>0.36</v>
      </c>
      <c r="AO30" s="97">
        <f t="shared" si="57"/>
        <v>0.40499999999999997</v>
      </c>
      <c r="AP30" s="97">
        <f t="shared" si="57"/>
        <v>0.44999999999999996</v>
      </c>
      <c r="AQ30" s="12"/>
      <c r="AR30" s="164"/>
      <c r="AS30" s="182"/>
      <c r="AT30" s="20" t="s">
        <v>108</v>
      </c>
      <c r="AU30" s="97">
        <f>AU29</f>
        <v>4.5000000000000005E-2</v>
      </c>
      <c r="AV30" s="97">
        <f>AU30+AV29</f>
        <v>9.0000000000000011E-2</v>
      </c>
      <c r="AW30" s="97">
        <f t="shared" ref="AW30:BD30" si="58">AV30+AW29</f>
        <v>0.13500000000000001</v>
      </c>
      <c r="AX30" s="97">
        <f t="shared" si="58"/>
        <v>0.18000000000000002</v>
      </c>
      <c r="AY30" s="97">
        <f t="shared" si="58"/>
        <v>0.22500000000000003</v>
      </c>
      <c r="AZ30" s="97">
        <f t="shared" si="58"/>
        <v>0.27</v>
      </c>
      <c r="BA30" s="97">
        <f t="shared" si="58"/>
        <v>0.315</v>
      </c>
      <c r="BB30" s="97">
        <f t="shared" si="58"/>
        <v>0.36</v>
      </c>
      <c r="BC30" s="97">
        <f t="shared" si="58"/>
        <v>0.40499999999999997</v>
      </c>
      <c r="BD30" s="97">
        <f t="shared" si="58"/>
        <v>0.44999999999999996</v>
      </c>
      <c r="BE30" s="12"/>
      <c r="BF30" s="164"/>
      <c r="BG30" s="182"/>
      <c r="BH30" s="20" t="s">
        <v>108</v>
      </c>
      <c r="BI30" s="97">
        <f>BI29</f>
        <v>4.5000000000000005E-2</v>
      </c>
      <c r="BJ30" s="97">
        <f>BI30+BJ29</f>
        <v>9.0000000000000011E-2</v>
      </c>
      <c r="BK30" s="97">
        <f t="shared" ref="BK30:BR30" si="59">BJ30+BK29</f>
        <v>0.13500000000000001</v>
      </c>
      <c r="BL30" s="97">
        <f t="shared" si="59"/>
        <v>0.18000000000000002</v>
      </c>
      <c r="BM30" s="97">
        <f t="shared" si="59"/>
        <v>0.22500000000000003</v>
      </c>
      <c r="BN30" s="97">
        <f t="shared" si="59"/>
        <v>0.27</v>
      </c>
      <c r="BO30" s="97">
        <f t="shared" si="59"/>
        <v>0.315</v>
      </c>
      <c r="BP30" s="97">
        <f t="shared" si="59"/>
        <v>0.36</v>
      </c>
      <c r="BQ30" s="97">
        <f t="shared" si="59"/>
        <v>0.40499999999999997</v>
      </c>
      <c r="BR30" s="97">
        <f t="shared" si="59"/>
        <v>0.44999999999999996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0.125</v>
      </c>
      <c r="F34" s="17">
        <f t="shared" ref="F34:N34" si="60">F39*$E$4/F$16</f>
        <v>8.9285714285714288E-2</v>
      </c>
      <c r="G34" s="17">
        <f t="shared" si="60"/>
        <v>6.3775510204081634E-2</v>
      </c>
      <c r="H34" s="17">
        <f t="shared" si="60"/>
        <v>4.5553935860058306E-2</v>
      </c>
      <c r="I34" s="17">
        <f t="shared" si="60"/>
        <v>3.2538525614327365E-2</v>
      </c>
      <c r="J34" s="17">
        <f t="shared" si="60"/>
        <v>2.3241804010233832E-2</v>
      </c>
      <c r="K34" s="17">
        <f t="shared" si="60"/>
        <v>1.6601288578738452E-2</v>
      </c>
      <c r="L34" s="17">
        <f t="shared" si="60"/>
        <v>1.1858063270527464E-2</v>
      </c>
      <c r="M34" s="17">
        <f t="shared" si="60"/>
        <v>8.4700451932339035E-3</v>
      </c>
      <c r="N34" s="17">
        <f t="shared" si="60"/>
        <v>6.0500322808813593E-3</v>
      </c>
      <c r="P34" s="172" t="s">
        <v>16</v>
      </c>
      <c r="Q34" s="165" t="s">
        <v>41</v>
      </c>
      <c r="R34" s="16" t="s">
        <v>83</v>
      </c>
      <c r="S34" s="17">
        <f>S39*$E$4/S$16</f>
        <v>0.10714285714285714</v>
      </c>
      <c r="T34" s="17">
        <f t="shared" ref="T34:AB34" si="61">T39*$E$4/T$16</f>
        <v>7.6530612244897961E-2</v>
      </c>
      <c r="U34" s="17">
        <f t="shared" si="61"/>
        <v>5.466472303206997E-2</v>
      </c>
      <c r="V34" s="17">
        <f t="shared" si="61"/>
        <v>3.9046230737192836E-2</v>
      </c>
      <c r="W34" s="17">
        <f t="shared" si="61"/>
        <v>2.7890164812280599E-2</v>
      </c>
      <c r="X34" s="17">
        <f t="shared" si="61"/>
        <v>1.9921546294486142E-2</v>
      </c>
      <c r="Y34" s="17">
        <f t="shared" si="61"/>
        <v>1.4229675924632958E-2</v>
      </c>
      <c r="Z34" s="17">
        <f t="shared" si="61"/>
        <v>1.0164054231880684E-2</v>
      </c>
      <c r="AA34" s="17">
        <f t="shared" si="61"/>
        <v>7.260038737057631E-3</v>
      </c>
      <c r="AB34" s="17">
        <f t="shared" si="61"/>
        <v>5.1857419550411649E-3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8.9285714285714288E-2</v>
      </c>
      <c r="AH34" s="17">
        <f t="shared" ref="AH34:AP34" si="62">AH39*$E$4/AH$16</f>
        <v>6.3775510204081634E-2</v>
      </c>
      <c r="AI34" s="17">
        <f t="shared" si="62"/>
        <v>4.5553935860058306E-2</v>
      </c>
      <c r="AJ34" s="17">
        <f t="shared" si="62"/>
        <v>3.2538525614327365E-2</v>
      </c>
      <c r="AK34" s="17">
        <f t="shared" si="62"/>
        <v>2.3241804010233832E-2</v>
      </c>
      <c r="AL34" s="17">
        <f t="shared" si="62"/>
        <v>1.6601288578738452E-2</v>
      </c>
      <c r="AM34" s="17">
        <f t="shared" si="62"/>
        <v>1.1858063270527465E-2</v>
      </c>
      <c r="AN34" s="17">
        <f t="shared" si="62"/>
        <v>8.4700451932339035E-3</v>
      </c>
      <c r="AO34" s="17">
        <f t="shared" si="62"/>
        <v>6.0500322808813593E-3</v>
      </c>
      <c r="AP34" s="17">
        <f t="shared" si="62"/>
        <v>4.3214516292009704E-3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7.1428571428571425E-2</v>
      </c>
      <c r="AV34" s="17">
        <f t="shared" ref="AV34:BD34" si="63">AV39*$E$4/AV$16</f>
        <v>5.1020408163265307E-2</v>
      </c>
      <c r="AW34" s="17">
        <f t="shared" si="63"/>
        <v>3.6443148688046649E-2</v>
      </c>
      <c r="AX34" s="17">
        <f t="shared" si="63"/>
        <v>2.6030820491461892E-2</v>
      </c>
      <c r="AY34" s="17">
        <f t="shared" si="63"/>
        <v>1.8593443208187066E-2</v>
      </c>
      <c r="AZ34" s="17">
        <f t="shared" si="63"/>
        <v>1.3281030862990761E-2</v>
      </c>
      <c r="BA34" s="17">
        <f t="shared" si="63"/>
        <v>9.4864506164219712E-3</v>
      </c>
      <c r="BB34" s="17">
        <f t="shared" si="63"/>
        <v>6.7760361545871227E-3</v>
      </c>
      <c r="BC34" s="17">
        <f t="shared" si="63"/>
        <v>4.8400258247050876E-3</v>
      </c>
      <c r="BD34" s="17">
        <f t="shared" si="63"/>
        <v>3.4571613033607764E-3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5.3571428571428568E-2</v>
      </c>
      <c r="BJ34" s="17">
        <f t="shared" ref="BJ34:BR34" si="64">BJ39*$E$4/BJ$16</f>
        <v>3.826530612244898E-2</v>
      </c>
      <c r="BK34" s="17">
        <f t="shared" si="64"/>
        <v>2.7332361516034985E-2</v>
      </c>
      <c r="BL34" s="17">
        <f t="shared" si="64"/>
        <v>1.9523115368596418E-2</v>
      </c>
      <c r="BM34" s="17">
        <f t="shared" si="64"/>
        <v>1.3945082406140299E-2</v>
      </c>
      <c r="BN34" s="17">
        <f t="shared" si="64"/>
        <v>9.9607731472430711E-3</v>
      </c>
      <c r="BO34" s="17">
        <f t="shared" si="64"/>
        <v>7.1148379623164788E-3</v>
      </c>
      <c r="BP34" s="17">
        <f t="shared" si="64"/>
        <v>5.0820271159403418E-3</v>
      </c>
      <c r="BQ34" s="17">
        <f t="shared" si="64"/>
        <v>3.6300193685288155E-3</v>
      </c>
      <c r="BR34" s="17">
        <f t="shared" si="64"/>
        <v>2.5928709775205824E-3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7.1230737192836319E-2</v>
      </c>
      <c r="J35" s="17"/>
      <c r="K35" s="17"/>
      <c r="L35" s="17"/>
      <c r="M35" s="17"/>
      <c r="N35" s="18">
        <f>SUM(E34:N34)/10</f>
        <v>4.2237491929779658E-2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6.1054917593859705E-2</v>
      </c>
      <c r="X35" s="17"/>
      <c r="Y35" s="17"/>
      <c r="Z35" s="17"/>
      <c r="AA35" s="17"/>
      <c r="AB35" s="18">
        <f>SUM(S34:AB34)/10</f>
        <v>3.6203564511239711E-2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5.0879097994883084E-2</v>
      </c>
      <c r="AL35" s="17"/>
      <c r="AM35" s="17"/>
      <c r="AN35" s="17"/>
      <c r="AO35" s="17"/>
      <c r="AP35" s="18">
        <f>SUM(AG34:AP34)/10</f>
        <v>3.0169637092699753E-2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4.070327839590647E-2</v>
      </c>
      <c r="AZ35" s="17"/>
      <c r="BA35" s="17"/>
      <c r="BB35" s="17"/>
      <c r="BC35" s="17"/>
      <c r="BD35" s="18">
        <f>SUM(AU34:BD34)/10</f>
        <v>2.4135709674159806E-2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3.0527458796929852E-2</v>
      </c>
      <c r="BN35" s="17"/>
      <c r="BO35" s="17"/>
      <c r="BP35" s="17"/>
      <c r="BQ35" s="17"/>
      <c r="BR35" s="18">
        <f>SUM(BI34:BR34)/10</f>
        <v>1.8101782255619855E-2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65">E$18*(E34/E$20)</f>
        <v>0.125</v>
      </c>
      <c r="F36" s="17">
        <f t="shared" si="65"/>
        <v>0.21428571428571427</v>
      </c>
      <c r="G36" s="17">
        <f t="shared" si="65"/>
        <v>0.27806122448979587</v>
      </c>
      <c r="H36" s="17">
        <f t="shared" si="65"/>
        <v>0.32361516034985432</v>
      </c>
      <c r="I36" s="17">
        <f t="shared" si="65"/>
        <v>0.35615368596418157</v>
      </c>
      <c r="J36" s="17">
        <f t="shared" si="65"/>
        <v>0.37939548997441541</v>
      </c>
      <c r="K36" s="17">
        <f t="shared" si="65"/>
        <v>0.39599677855315374</v>
      </c>
      <c r="L36" s="17">
        <f t="shared" si="65"/>
        <v>0.40785484182368065</v>
      </c>
      <c r="M36" s="17">
        <f t="shared" si="65"/>
        <v>0.41632488701691595</v>
      </c>
      <c r="N36" s="17">
        <f t="shared" si="65"/>
        <v>0.42237491929779775</v>
      </c>
      <c r="P36" s="173"/>
      <c r="Q36" s="165"/>
      <c r="R36" s="16" t="s">
        <v>53</v>
      </c>
      <c r="S36" s="17">
        <f>S$18*(S34/S$20)</f>
        <v>0.10714285714285714</v>
      </c>
      <c r="T36" s="17">
        <f t="shared" ref="T36:AB36" si="66">T$18*(T34/T$20)</f>
        <v>0.18367346938775508</v>
      </c>
      <c r="U36" s="17">
        <f t="shared" si="66"/>
        <v>0.23833819241982501</v>
      </c>
      <c r="V36" s="17">
        <f t="shared" si="66"/>
        <v>0.277384423157018</v>
      </c>
      <c r="W36" s="17">
        <f t="shared" si="66"/>
        <v>0.30527458796929852</v>
      </c>
      <c r="X36" s="17">
        <f t="shared" si="66"/>
        <v>0.32519613426378463</v>
      </c>
      <c r="Y36" s="17">
        <f t="shared" si="66"/>
        <v>0.33942581018841744</v>
      </c>
      <c r="Z36" s="17">
        <f t="shared" si="66"/>
        <v>0.34958986442029771</v>
      </c>
      <c r="AA36" s="17">
        <f t="shared" si="66"/>
        <v>0.35684990315735649</v>
      </c>
      <c r="AB36" s="17">
        <f t="shared" si="66"/>
        <v>0.36203564511239805</v>
      </c>
      <c r="AC36" s="5"/>
      <c r="AD36" s="173"/>
      <c r="AE36" s="165"/>
      <c r="AF36" s="16" t="s">
        <v>53</v>
      </c>
      <c r="AG36" s="17">
        <f>AG$18*(AG34/AG$20)</f>
        <v>8.9285714285714274E-2</v>
      </c>
      <c r="AH36" s="17">
        <f t="shared" ref="AH36:AP36" si="67">AH$18*(AH34/AH$20)</f>
        <v>0.15306122448979592</v>
      </c>
      <c r="AI36" s="17">
        <f t="shared" si="67"/>
        <v>0.19861516034985416</v>
      </c>
      <c r="AJ36" s="17">
        <f t="shared" si="67"/>
        <v>0.23115368596418168</v>
      </c>
      <c r="AK36" s="17">
        <f t="shared" si="67"/>
        <v>0.25439548997441541</v>
      </c>
      <c r="AL36" s="17">
        <f t="shared" si="67"/>
        <v>0.27099677855315385</v>
      </c>
      <c r="AM36" s="17">
        <f t="shared" si="67"/>
        <v>0.28285484182368126</v>
      </c>
      <c r="AN36" s="17">
        <f t="shared" si="67"/>
        <v>0.29132488701691478</v>
      </c>
      <c r="AO36" s="17">
        <f t="shared" si="67"/>
        <v>0.29737491929779708</v>
      </c>
      <c r="AP36" s="17">
        <f t="shared" si="67"/>
        <v>0.30169637092699836</v>
      </c>
      <c r="AQ36" s="5"/>
      <c r="AR36" s="173"/>
      <c r="AS36" s="165"/>
      <c r="AT36" s="16" t="s">
        <v>53</v>
      </c>
      <c r="AU36" s="17">
        <f>AU$18*(AU34/AU$20)</f>
        <v>7.1428571428571425E-2</v>
      </c>
      <c r="AV36" s="17">
        <f t="shared" ref="AV36:BD36" si="68">AV$18*(AV34/AV$20)</f>
        <v>0.12244897959183673</v>
      </c>
      <c r="AW36" s="17">
        <f t="shared" si="68"/>
        <v>0.15889212827988336</v>
      </c>
      <c r="AX36" s="17">
        <f t="shared" si="68"/>
        <v>0.18492294877134535</v>
      </c>
      <c r="AY36" s="17">
        <f t="shared" si="68"/>
        <v>0.20351639197953234</v>
      </c>
      <c r="AZ36" s="17">
        <f t="shared" si="68"/>
        <v>0.2167974228425231</v>
      </c>
      <c r="BA36" s="17">
        <f t="shared" si="68"/>
        <v>0.22628387345894493</v>
      </c>
      <c r="BB36" s="17">
        <f t="shared" si="68"/>
        <v>0.23305990961353182</v>
      </c>
      <c r="BC36" s="17">
        <f t="shared" si="68"/>
        <v>0.23789993543823765</v>
      </c>
      <c r="BD36" s="17">
        <f t="shared" si="68"/>
        <v>0.24135709674159869</v>
      </c>
      <c r="BE36" s="5"/>
      <c r="BF36" s="173"/>
      <c r="BG36" s="165"/>
      <c r="BH36" s="16" t="s">
        <v>53</v>
      </c>
      <c r="BI36" s="17">
        <f>BI$18*(BI34/BI$20)</f>
        <v>5.3571428571428568E-2</v>
      </c>
      <c r="BJ36" s="17">
        <f t="shared" ref="BJ36:BR36" si="69">BJ$18*(BJ34/BJ$20)</f>
        <v>9.1836734693877542E-2</v>
      </c>
      <c r="BK36" s="17">
        <f t="shared" si="69"/>
        <v>0.11916909620991251</v>
      </c>
      <c r="BL36" s="17">
        <f t="shared" si="69"/>
        <v>0.138692211578509</v>
      </c>
      <c r="BM36" s="17">
        <f t="shared" si="69"/>
        <v>0.15263729398464926</v>
      </c>
      <c r="BN36" s="17">
        <f t="shared" si="69"/>
        <v>0.16259806713189232</v>
      </c>
      <c r="BO36" s="17">
        <f t="shared" si="69"/>
        <v>0.16971290509420872</v>
      </c>
      <c r="BP36" s="17">
        <f t="shared" si="69"/>
        <v>0.17479493221014886</v>
      </c>
      <c r="BQ36" s="17">
        <f t="shared" si="69"/>
        <v>0.17842495157867824</v>
      </c>
      <c r="BR36" s="17">
        <f t="shared" si="69"/>
        <v>0.18101782255619903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70">10*E34</f>
        <v>1.25</v>
      </c>
      <c r="F37" s="21">
        <f t="shared" si="70"/>
        <v>0.8928571428571429</v>
      </c>
      <c r="G37" s="21">
        <f t="shared" si="70"/>
        <v>0.63775510204081631</v>
      </c>
      <c r="H37" s="21">
        <f t="shared" si="70"/>
        <v>0.45553935860058303</v>
      </c>
      <c r="I37" s="21">
        <f t="shared" si="70"/>
        <v>0.32538525614327363</v>
      </c>
      <c r="J37" s="21">
        <f t="shared" si="70"/>
        <v>0.23241804010233832</v>
      </c>
      <c r="K37" s="21">
        <f t="shared" si="70"/>
        <v>0.16601288578738452</v>
      </c>
      <c r="L37" s="21">
        <f t="shared" si="70"/>
        <v>0.11858063270527464</v>
      </c>
      <c r="M37" s="21">
        <f t="shared" si="70"/>
        <v>8.4700451932339035E-2</v>
      </c>
      <c r="N37" s="21">
        <f t="shared" si="70"/>
        <v>6.0500322808813595E-2</v>
      </c>
      <c r="P37" s="173"/>
      <c r="Q37" s="163"/>
      <c r="R37" s="20" t="s">
        <v>57</v>
      </c>
      <c r="S37" s="21">
        <f t="shared" ref="S37:AB37" si="71">10*S34</f>
        <v>1.0714285714285714</v>
      </c>
      <c r="T37" s="21">
        <f t="shared" si="71"/>
        <v>0.76530612244897966</v>
      </c>
      <c r="U37" s="21">
        <f t="shared" si="71"/>
        <v>0.54664723032069973</v>
      </c>
      <c r="V37" s="21">
        <f t="shared" si="71"/>
        <v>0.39046230737192833</v>
      </c>
      <c r="W37" s="21">
        <f t="shared" si="71"/>
        <v>0.27890164812280599</v>
      </c>
      <c r="X37" s="21">
        <f t="shared" si="71"/>
        <v>0.19921546294486142</v>
      </c>
      <c r="Y37" s="21">
        <f t="shared" si="71"/>
        <v>0.14229675924632956</v>
      </c>
      <c r="Z37" s="21">
        <f t="shared" si="71"/>
        <v>0.10164054231880684</v>
      </c>
      <c r="AA37" s="21">
        <f t="shared" si="71"/>
        <v>7.2600387370576308E-2</v>
      </c>
      <c r="AB37" s="21">
        <f t="shared" si="71"/>
        <v>5.1857419550411649E-2</v>
      </c>
      <c r="AC37" s="5"/>
      <c r="AD37" s="173"/>
      <c r="AE37" s="163"/>
      <c r="AF37" s="20" t="s">
        <v>57</v>
      </c>
      <c r="AG37" s="21">
        <f t="shared" ref="AG37:AP37" si="72">10*AG34</f>
        <v>0.8928571428571429</v>
      </c>
      <c r="AH37" s="21">
        <f t="shared" si="72"/>
        <v>0.63775510204081631</v>
      </c>
      <c r="AI37" s="21">
        <f t="shared" si="72"/>
        <v>0.45553935860058303</v>
      </c>
      <c r="AJ37" s="21">
        <f t="shared" si="72"/>
        <v>0.32538525614327363</v>
      </c>
      <c r="AK37" s="21">
        <f t="shared" si="72"/>
        <v>0.23241804010233832</v>
      </c>
      <c r="AL37" s="21">
        <f t="shared" si="72"/>
        <v>0.16601288578738452</v>
      </c>
      <c r="AM37" s="21">
        <f t="shared" si="72"/>
        <v>0.11858063270527465</v>
      </c>
      <c r="AN37" s="21">
        <f t="shared" si="72"/>
        <v>8.4700451932339035E-2</v>
      </c>
      <c r="AO37" s="21">
        <f t="shared" si="72"/>
        <v>6.0500322808813595E-2</v>
      </c>
      <c r="AP37" s="21">
        <f t="shared" si="72"/>
        <v>4.3214516292009703E-2</v>
      </c>
      <c r="AQ37" s="5"/>
      <c r="AR37" s="173"/>
      <c r="AS37" s="163"/>
      <c r="AT37" s="20" t="s">
        <v>57</v>
      </c>
      <c r="AU37" s="21">
        <f t="shared" ref="AU37:BD37" si="73">10*AU34</f>
        <v>0.71428571428571419</v>
      </c>
      <c r="AV37" s="21">
        <f t="shared" si="73"/>
        <v>0.51020408163265307</v>
      </c>
      <c r="AW37" s="21">
        <f t="shared" si="73"/>
        <v>0.3644314868804665</v>
      </c>
      <c r="AX37" s="21">
        <f t="shared" si="73"/>
        <v>0.26030820491461892</v>
      </c>
      <c r="AY37" s="21">
        <f t="shared" si="73"/>
        <v>0.18593443208187066</v>
      </c>
      <c r="AZ37" s="21">
        <f t="shared" si="73"/>
        <v>0.13281030862990761</v>
      </c>
      <c r="BA37" s="21">
        <f t="shared" si="73"/>
        <v>9.4864506164219708E-2</v>
      </c>
      <c r="BB37" s="21">
        <f t="shared" si="73"/>
        <v>6.7760361545871228E-2</v>
      </c>
      <c r="BC37" s="21">
        <f t="shared" si="73"/>
        <v>4.8400258247050874E-2</v>
      </c>
      <c r="BD37" s="21">
        <f t="shared" si="73"/>
        <v>3.4571613033607763E-2</v>
      </c>
      <c r="BE37" s="5"/>
      <c r="BF37" s="173"/>
      <c r="BG37" s="163"/>
      <c r="BH37" s="20" t="s">
        <v>57</v>
      </c>
      <c r="BI37" s="21">
        <f t="shared" ref="BI37:BR37" si="74">10*BI34</f>
        <v>0.5357142857142857</v>
      </c>
      <c r="BJ37" s="21">
        <f t="shared" si="74"/>
        <v>0.38265306122448983</v>
      </c>
      <c r="BK37" s="21">
        <f t="shared" si="74"/>
        <v>0.27332361516034986</v>
      </c>
      <c r="BL37" s="21">
        <f t="shared" si="74"/>
        <v>0.19523115368596416</v>
      </c>
      <c r="BM37" s="21">
        <f t="shared" si="74"/>
        <v>0.13945082406140299</v>
      </c>
      <c r="BN37" s="21">
        <f t="shared" si="74"/>
        <v>9.9607731472430711E-2</v>
      </c>
      <c r="BO37" s="21">
        <f t="shared" si="74"/>
        <v>7.1148379623164781E-2</v>
      </c>
      <c r="BP37" s="21">
        <f t="shared" si="74"/>
        <v>5.0820271159403421E-2</v>
      </c>
      <c r="BQ37" s="21">
        <f t="shared" si="74"/>
        <v>3.6300193685288154E-2</v>
      </c>
      <c r="BR37" s="21">
        <f t="shared" si="74"/>
        <v>2.5928709775205824E-2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1.25</v>
      </c>
      <c r="F38" s="21">
        <f>10*F36</f>
        <v>2.1428571428571428</v>
      </c>
      <c r="G38" s="21">
        <f>10*G36</f>
        <v>2.7806122448979584</v>
      </c>
      <c r="H38" s="21">
        <f t="shared" ref="H38:N38" si="75">10*H36</f>
        <v>3.2361516034985431</v>
      </c>
      <c r="I38" s="21">
        <f t="shared" si="75"/>
        <v>3.5615368596418158</v>
      </c>
      <c r="J38" s="21">
        <f t="shared" si="75"/>
        <v>3.7939548997441541</v>
      </c>
      <c r="K38" s="21">
        <f t="shared" si="75"/>
        <v>3.9599677855315374</v>
      </c>
      <c r="L38" s="21">
        <f t="shared" si="75"/>
        <v>4.0785484182368066</v>
      </c>
      <c r="M38" s="21">
        <f t="shared" si="75"/>
        <v>4.1632488701691592</v>
      </c>
      <c r="N38" s="21">
        <f t="shared" si="75"/>
        <v>4.2237491929779774</v>
      </c>
      <c r="P38" s="173"/>
      <c r="Q38" s="163"/>
      <c r="R38" s="20" t="s">
        <v>58</v>
      </c>
      <c r="S38" s="21">
        <f>10*S36</f>
        <v>1.0714285714285714</v>
      </c>
      <c r="T38" s="21">
        <f>10*T36</f>
        <v>1.8367346938775508</v>
      </c>
      <c r="U38" s="21">
        <f>10*U36</f>
        <v>2.3833819241982503</v>
      </c>
      <c r="V38" s="21">
        <f t="shared" ref="V38:AB38" si="76">10*V36</f>
        <v>2.7738442315701799</v>
      </c>
      <c r="W38" s="21">
        <f t="shared" si="76"/>
        <v>3.0527458796929849</v>
      </c>
      <c r="X38" s="21">
        <f t="shared" si="76"/>
        <v>3.2519613426378462</v>
      </c>
      <c r="Y38" s="21">
        <f t="shared" si="76"/>
        <v>3.3942581018841746</v>
      </c>
      <c r="Z38" s="21">
        <f t="shared" si="76"/>
        <v>3.4958986442029771</v>
      </c>
      <c r="AA38" s="21">
        <f t="shared" si="76"/>
        <v>3.5684990315735647</v>
      </c>
      <c r="AB38" s="21">
        <f t="shared" si="76"/>
        <v>3.6203564511239805</v>
      </c>
      <c r="AC38" s="5"/>
      <c r="AD38" s="173"/>
      <c r="AE38" s="163"/>
      <c r="AF38" s="20" t="s">
        <v>58</v>
      </c>
      <c r="AG38" s="21">
        <f>10*AG36</f>
        <v>0.89285714285714279</v>
      </c>
      <c r="AH38" s="21">
        <f>10*AH36</f>
        <v>1.5306122448979593</v>
      </c>
      <c r="AI38" s="21">
        <f>10*AI36</f>
        <v>1.9861516034985416</v>
      </c>
      <c r="AJ38" s="21">
        <f t="shared" ref="AJ38:AP38" si="77">10*AJ36</f>
        <v>2.3115368596418167</v>
      </c>
      <c r="AK38" s="21">
        <f t="shared" si="77"/>
        <v>2.5439548997441541</v>
      </c>
      <c r="AL38" s="21">
        <f t="shared" si="77"/>
        <v>2.7099677855315383</v>
      </c>
      <c r="AM38" s="21">
        <f t="shared" si="77"/>
        <v>2.8285484182368128</v>
      </c>
      <c r="AN38" s="21">
        <f t="shared" si="77"/>
        <v>2.9132488701691477</v>
      </c>
      <c r="AO38" s="21">
        <f t="shared" si="77"/>
        <v>2.9737491929779707</v>
      </c>
      <c r="AP38" s="21">
        <f t="shared" si="77"/>
        <v>3.0169637092699837</v>
      </c>
      <c r="AQ38" s="5"/>
      <c r="AR38" s="173"/>
      <c r="AS38" s="163"/>
      <c r="AT38" s="20" t="s">
        <v>58</v>
      </c>
      <c r="AU38" s="21">
        <f>10*AU36</f>
        <v>0.71428571428571419</v>
      </c>
      <c r="AV38" s="21">
        <f>10*AV36</f>
        <v>1.2244897959183674</v>
      </c>
      <c r="AW38" s="21">
        <f>10*AW36</f>
        <v>1.5889212827988337</v>
      </c>
      <c r="AX38" s="21">
        <f t="shared" ref="AX38:BD38" si="78">10*AX36</f>
        <v>1.8492294877134534</v>
      </c>
      <c r="AY38" s="21">
        <f t="shared" si="78"/>
        <v>2.0351639197953233</v>
      </c>
      <c r="AZ38" s="21">
        <f t="shared" si="78"/>
        <v>2.1679742284252308</v>
      </c>
      <c r="BA38" s="21">
        <f t="shared" si="78"/>
        <v>2.2628387345894492</v>
      </c>
      <c r="BB38" s="21">
        <f t="shared" si="78"/>
        <v>2.3305990961353182</v>
      </c>
      <c r="BC38" s="21">
        <f t="shared" si="78"/>
        <v>2.3789993543823766</v>
      </c>
      <c r="BD38" s="21">
        <f t="shared" si="78"/>
        <v>2.4135709674159869</v>
      </c>
      <c r="BE38" s="5"/>
      <c r="BF38" s="173"/>
      <c r="BG38" s="163"/>
      <c r="BH38" s="20" t="s">
        <v>58</v>
      </c>
      <c r="BI38" s="21">
        <f>10*BI36</f>
        <v>0.5357142857142857</v>
      </c>
      <c r="BJ38" s="21">
        <f>10*BJ36</f>
        <v>0.91836734693877542</v>
      </c>
      <c r="BK38" s="21">
        <f>10*BK36</f>
        <v>1.1916909620991252</v>
      </c>
      <c r="BL38" s="21">
        <f t="shared" ref="BL38:BR38" si="79">10*BL36</f>
        <v>1.3869221157850899</v>
      </c>
      <c r="BM38" s="21">
        <f t="shared" si="79"/>
        <v>1.5263729398464925</v>
      </c>
      <c r="BN38" s="21">
        <f t="shared" si="79"/>
        <v>1.6259806713189231</v>
      </c>
      <c r="BO38" s="21">
        <f t="shared" si="79"/>
        <v>1.6971290509420873</v>
      </c>
      <c r="BP38" s="21">
        <f t="shared" si="79"/>
        <v>1.7479493221014886</v>
      </c>
      <c r="BQ38" s="21">
        <f t="shared" si="79"/>
        <v>1.7842495157867824</v>
      </c>
      <c r="BR38" s="21">
        <f t="shared" si="79"/>
        <v>1.8101782255619903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80">$D32</f>
        <v>0.17499999999999999</v>
      </c>
      <c r="G39" s="17">
        <f t="shared" si="80"/>
        <v>0.17499999999999999</v>
      </c>
      <c r="H39" s="17">
        <f t="shared" si="80"/>
        <v>0.17499999999999999</v>
      </c>
      <c r="I39" s="17">
        <f t="shared" si="80"/>
        <v>0.17499999999999999</v>
      </c>
      <c r="J39" s="17">
        <f t="shared" si="80"/>
        <v>0.17499999999999999</v>
      </c>
      <c r="K39" s="17">
        <f t="shared" si="80"/>
        <v>0.17499999999999999</v>
      </c>
      <c r="L39" s="17">
        <f t="shared" si="80"/>
        <v>0.17499999999999999</v>
      </c>
      <c r="M39" s="17">
        <f t="shared" si="80"/>
        <v>0.17499999999999999</v>
      </c>
      <c r="N39" s="17">
        <f t="shared" si="80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81">$R32</f>
        <v>0.15</v>
      </c>
      <c r="U39" s="17">
        <f t="shared" si="81"/>
        <v>0.15</v>
      </c>
      <c r="V39" s="17">
        <f t="shared" si="81"/>
        <v>0.15</v>
      </c>
      <c r="W39" s="17">
        <f t="shared" si="81"/>
        <v>0.15</v>
      </c>
      <c r="X39" s="17">
        <f t="shared" si="81"/>
        <v>0.15</v>
      </c>
      <c r="Y39" s="17">
        <f t="shared" si="81"/>
        <v>0.15</v>
      </c>
      <c r="Z39" s="17">
        <f t="shared" si="81"/>
        <v>0.15</v>
      </c>
      <c r="AA39" s="17">
        <f t="shared" si="81"/>
        <v>0.15</v>
      </c>
      <c r="AB39" s="17">
        <f t="shared" si="81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82">$AF32</f>
        <v>0.125</v>
      </c>
      <c r="AI39" s="17">
        <f t="shared" si="82"/>
        <v>0.125</v>
      </c>
      <c r="AJ39" s="17">
        <f t="shared" si="82"/>
        <v>0.125</v>
      </c>
      <c r="AK39" s="17">
        <f t="shared" si="82"/>
        <v>0.125</v>
      </c>
      <c r="AL39" s="17">
        <f t="shared" si="82"/>
        <v>0.125</v>
      </c>
      <c r="AM39" s="17">
        <f t="shared" si="82"/>
        <v>0.125</v>
      </c>
      <c r="AN39" s="17">
        <f t="shared" si="82"/>
        <v>0.125</v>
      </c>
      <c r="AO39" s="17">
        <f t="shared" si="82"/>
        <v>0.125</v>
      </c>
      <c r="AP39" s="17">
        <f t="shared" si="82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83">$AT32</f>
        <v>0.1</v>
      </c>
      <c r="AW39" s="17">
        <f t="shared" si="83"/>
        <v>0.1</v>
      </c>
      <c r="AX39" s="17">
        <f t="shared" si="83"/>
        <v>0.1</v>
      </c>
      <c r="AY39" s="17">
        <f t="shared" si="83"/>
        <v>0.1</v>
      </c>
      <c r="AZ39" s="17">
        <f t="shared" si="83"/>
        <v>0.1</v>
      </c>
      <c r="BA39" s="17">
        <f t="shared" si="83"/>
        <v>0.1</v>
      </c>
      <c r="BB39" s="17">
        <f t="shared" si="83"/>
        <v>0.1</v>
      </c>
      <c r="BC39" s="17">
        <f t="shared" si="83"/>
        <v>0.1</v>
      </c>
      <c r="BD39" s="17">
        <f t="shared" si="83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84">$BH32</f>
        <v>7.4999999999999997E-2</v>
      </c>
      <c r="BK39" s="17">
        <f t="shared" si="84"/>
        <v>7.4999999999999997E-2</v>
      </c>
      <c r="BL39" s="17">
        <f t="shared" si="84"/>
        <v>7.4999999999999997E-2</v>
      </c>
      <c r="BM39" s="17">
        <f t="shared" si="84"/>
        <v>7.4999999999999997E-2</v>
      </c>
      <c r="BN39" s="17">
        <f t="shared" si="84"/>
        <v>7.4999999999999997E-2</v>
      </c>
      <c r="BO39" s="17">
        <f t="shared" si="84"/>
        <v>7.4999999999999997E-2</v>
      </c>
      <c r="BP39" s="17">
        <f t="shared" si="84"/>
        <v>7.4999999999999997E-2</v>
      </c>
      <c r="BQ39" s="17">
        <f t="shared" si="84"/>
        <v>7.4999999999999997E-2</v>
      </c>
      <c r="BR39" s="17">
        <f t="shared" si="84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</v>
      </c>
      <c r="F40" s="22">
        <f t="shared" ref="F40:N40" si="85">F37*F$16</f>
        <v>175000</v>
      </c>
      <c r="G40" s="22">
        <f t="shared" si="85"/>
        <v>175000</v>
      </c>
      <c r="H40" s="22">
        <f t="shared" si="85"/>
        <v>174999.99999999997</v>
      </c>
      <c r="I40" s="22">
        <f t="shared" si="85"/>
        <v>175000</v>
      </c>
      <c r="J40" s="22">
        <f t="shared" si="85"/>
        <v>175000</v>
      </c>
      <c r="K40" s="22">
        <f t="shared" si="85"/>
        <v>175000.00000000003</v>
      </c>
      <c r="L40" s="22">
        <f t="shared" si="85"/>
        <v>175000</v>
      </c>
      <c r="M40" s="22">
        <f t="shared" si="85"/>
        <v>175000</v>
      </c>
      <c r="N40" s="22">
        <f t="shared" si="85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86">T37*T$16</f>
        <v>150000</v>
      </c>
      <c r="U40" s="22">
        <f t="shared" si="86"/>
        <v>150000</v>
      </c>
      <c r="V40" s="22">
        <f t="shared" si="86"/>
        <v>150000</v>
      </c>
      <c r="W40" s="22">
        <f t="shared" si="86"/>
        <v>150000</v>
      </c>
      <c r="X40" s="22">
        <f t="shared" si="86"/>
        <v>150000</v>
      </c>
      <c r="Y40" s="22">
        <f t="shared" si="86"/>
        <v>150000</v>
      </c>
      <c r="Z40" s="22">
        <f t="shared" si="86"/>
        <v>150000</v>
      </c>
      <c r="AA40" s="22">
        <f t="shared" si="86"/>
        <v>150000</v>
      </c>
      <c r="AB40" s="22">
        <f t="shared" si="86"/>
        <v>150000</v>
      </c>
      <c r="AC40" s="5"/>
      <c r="AD40" s="173"/>
      <c r="AE40" s="163"/>
      <c r="AF40" s="20" t="s">
        <v>57</v>
      </c>
      <c r="AG40" s="22">
        <f>AG37*AG$16</f>
        <v>125000</v>
      </c>
      <c r="AH40" s="22">
        <f t="shared" ref="AH40:AP40" si="87">AH37*AH$16</f>
        <v>125000</v>
      </c>
      <c r="AI40" s="22">
        <f t="shared" si="87"/>
        <v>124999.99999999999</v>
      </c>
      <c r="AJ40" s="22">
        <f t="shared" si="87"/>
        <v>125000</v>
      </c>
      <c r="AK40" s="22">
        <f t="shared" si="87"/>
        <v>125000</v>
      </c>
      <c r="AL40" s="22">
        <f t="shared" si="87"/>
        <v>125000</v>
      </c>
      <c r="AM40" s="22">
        <f t="shared" si="87"/>
        <v>125000</v>
      </c>
      <c r="AN40" s="22">
        <f t="shared" si="87"/>
        <v>125000.00000000001</v>
      </c>
      <c r="AO40" s="22">
        <f t="shared" si="87"/>
        <v>125000</v>
      </c>
      <c r="AP40" s="22">
        <f t="shared" si="87"/>
        <v>124999.99999999999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88">AV37*AV$16</f>
        <v>100000</v>
      </c>
      <c r="AW40" s="22">
        <f t="shared" si="88"/>
        <v>100000.00000000001</v>
      </c>
      <c r="AX40" s="22">
        <f t="shared" si="88"/>
        <v>100000</v>
      </c>
      <c r="AY40" s="22">
        <f t="shared" si="88"/>
        <v>100000</v>
      </c>
      <c r="AZ40" s="22">
        <f t="shared" si="88"/>
        <v>100000</v>
      </c>
      <c r="BA40" s="22">
        <f t="shared" si="88"/>
        <v>99999.999999999985</v>
      </c>
      <c r="BB40" s="22">
        <f t="shared" si="88"/>
        <v>100000.00000000001</v>
      </c>
      <c r="BC40" s="22">
        <f t="shared" si="88"/>
        <v>100000</v>
      </c>
      <c r="BD40" s="22">
        <f t="shared" si="88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89">BJ37*BJ$16</f>
        <v>75000</v>
      </c>
      <c r="BK40" s="22">
        <f t="shared" si="89"/>
        <v>75000</v>
      </c>
      <c r="BL40" s="22">
        <f t="shared" si="89"/>
        <v>75000</v>
      </c>
      <c r="BM40" s="22">
        <f t="shared" si="89"/>
        <v>75000</v>
      </c>
      <c r="BN40" s="22">
        <f t="shared" si="89"/>
        <v>75000</v>
      </c>
      <c r="BO40" s="22">
        <f t="shared" si="89"/>
        <v>75000</v>
      </c>
      <c r="BP40" s="22">
        <f t="shared" si="89"/>
        <v>75000</v>
      </c>
      <c r="BQ40" s="22">
        <f t="shared" si="89"/>
        <v>75000</v>
      </c>
      <c r="BR40" s="22">
        <f t="shared" si="89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</v>
      </c>
      <c r="F41" s="22">
        <f>E41+F40</f>
        <v>350000</v>
      </c>
      <c r="G41" s="22">
        <f t="shared" ref="G41:N41" si="90">F41+G40</f>
        <v>525000</v>
      </c>
      <c r="H41" s="22">
        <f t="shared" si="90"/>
        <v>700000</v>
      </c>
      <c r="I41" s="22">
        <f t="shared" si="90"/>
        <v>875000</v>
      </c>
      <c r="J41" s="22">
        <f t="shared" si="90"/>
        <v>1050000</v>
      </c>
      <c r="K41" s="22">
        <f t="shared" si="90"/>
        <v>1225000</v>
      </c>
      <c r="L41" s="22">
        <f t="shared" si="90"/>
        <v>1400000</v>
      </c>
      <c r="M41" s="22">
        <f t="shared" si="90"/>
        <v>1575000</v>
      </c>
      <c r="N41" s="22">
        <f t="shared" si="90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:AB41" si="91">T41+U40</f>
        <v>450000</v>
      </c>
      <c r="V41" s="22">
        <f t="shared" si="91"/>
        <v>600000</v>
      </c>
      <c r="W41" s="22">
        <f t="shared" si="91"/>
        <v>750000</v>
      </c>
      <c r="X41" s="22">
        <f t="shared" si="91"/>
        <v>900000</v>
      </c>
      <c r="Y41" s="22">
        <f t="shared" si="91"/>
        <v>1050000</v>
      </c>
      <c r="Z41" s="22">
        <f t="shared" si="91"/>
        <v>1200000</v>
      </c>
      <c r="AA41" s="22">
        <f t="shared" si="91"/>
        <v>1350000</v>
      </c>
      <c r="AB41" s="22">
        <f t="shared" si="91"/>
        <v>1500000</v>
      </c>
      <c r="AC41" s="5"/>
      <c r="AD41" s="173"/>
      <c r="AE41" s="163"/>
      <c r="AF41" s="20" t="s">
        <v>58</v>
      </c>
      <c r="AG41" s="22">
        <f>AG40</f>
        <v>125000</v>
      </c>
      <c r="AH41" s="22">
        <f>AG41+AH40</f>
        <v>250000</v>
      </c>
      <c r="AI41" s="22">
        <f t="shared" ref="AI41:AP41" si="92">AH41+AI40</f>
        <v>375000</v>
      </c>
      <c r="AJ41" s="22">
        <f t="shared" si="92"/>
        <v>500000</v>
      </c>
      <c r="AK41" s="22">
        <f t="shared" si="92"/>
        <v>625000</v>
      </c>
      <c r="AL41" s="22">
        <f t="shared" si="92"/>
        <v>750000</v>
      </c>
      <c r="AM41" s="22">
        <f t="shared" si="92"/>
        <v>875000</v>
      </c>
      <c r="AN41" s="22">
        <f t="shared" si="92"/>
        <v>1000000</v>
      </c>
      <c r="AO41" s="22">
        <f t="shared" si="92"/>
        <v>1125000</v>
      </c>
      <c r="AP41" s="22">
        <f t="shared" si="92"/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:BD41" si="93">AV41+AW40</f>
        <v>300000</v>
      </c>
      <c r="AX41" s="22">
        <f t="shared" si="93"/>
        <v>400000</v>
      </c>
      <c r="AY41" s="22">
        <f t="shared" si="93"/>
        <v>500000</v>
      </c>
      <c r="AZ41" s="22">
        <f t="shared" si="93"/>
        <v>600000</v>
      </c>
      <c r="BA41" s="22">
        <f t="shared" si="93"/>
        <v>700000</v>
      </c>
      <c r="BB41" s="22">
        <f t="shared" si="93"/>
        <v>800000</v>
      </c>
      <c r="BC41" s="22">
        <f t="shared" si="93"/>
        <v>900000</v>
      </c>
      <c r="BD41" s="22">
        <f t="shared" si="93"/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:BR41" si="94">BJ41+BK40</f>
        <v>225000</v>
      </c>
      <c r="BL41" s="22">
        <f t="shared" si="94"/>
        <v>300000</v>
      </c>
      <c r="BM41" s="22">
        <f t="shared" si="94"/>
        <v>375000</v>
      </c>
      <c r="BN41" s="22">
        <f t="shared" si="94"/>
        <v>450000</v>
      </c>
      <c r="BO41" s="22">
        <f t="shared" si="94"/>
        <v>525000</v>
      </c>
      <c r="BP41" s="22">
        <f t="shared" si="94"/>
        <v>600000</v>
      </c>
      <c r="BQ41" s="22">
        <f t="shared" si="94"/>
        <v>675000</v>
      </c>
      <c r="BR41" s="22">
        <f t="shared" si="94"/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0.245</v>
      </c>
      <c r="G42" s="17">
        <f>G36*G$16/$E$4-F42-E42</f>
        <v>0.34299999999999992</v>
      </c>
      <c r="H42" s="17">
        <f>H36*H$16/$E$4-G42-F42-E42</f>
        <v>0.48020000000000057</v>
      </c>
      <c r="I42" s="17">
        <f>I36*I$16/$E$4-H42-G42-F42-E42</f>
        <v>0.67227999999999954</v>
      </c>
      <c r="J42" s="17">
        <f>J36*J$16/$E$4-I42-H42-G42-F42-E42</f>
        <v>0.94119200000000025</v>
      </c>
      <c r="K42" s="17">
        <f>K36*K$16/$E$4-J42-I42-H42-G42-F42-E42</f>
        <v>1.3176687999999983</v>
      </c>
      <c r="L42" s="17">
        <f>L36*L$16/$E$4-K42-J42-I42-H42-G42-F42-E42</f>
        <v>1.8447363199999913</v>
      </c>
      <c r="M42" s="17">
        <f>M36*M$16/$E$4-L42-K42-J42-I42-H42-G42-F42-E42</f>
        <v>2.5826308480000262</v>
      </c>
      <c r="N42" s="17">
        <f>N36*N$16/$E$4-M42-L42-K42-J42-I42-H42-G42-F42-E42</f>
        <v>3.6156831872000197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0.21</v>
      </c>
      <c r="U42" s="17">
        <f>U36*U$16/$E$4-T42-S42</f>
        <v>0.29399999999999982</v>
      </c>
      <c r="V42" s="17">
        <f>V36*V$16/$E$4-U42-T42-S42</f>
        <v>0.41160000000000052</v>
      </c>
      <c r="W42" s="17">
        <f>W36*W$16/$E$4-V42-U42-T42-S42</f>
        <v>0.57623999999999953</v>
      </c>
      <c r="X42" s="17">
        <f>X36*X$16/$E$4-W42-V42-U42-T42-S42</f>
        <v>0.80673600000000001</v>
      </c>
      <c r="Y42" s="17">
        <f>Y36*Y$16/$E$4-X42-W42-V42-U42-T42-S42</f>
        <v>1.1294303999999988</v>
      </c>
      <c r="Z42" s="17">
        <f>Z36*Z$16/$E$4-Y42-X42-W42-V42-U42-T42-S42</f>
        <v>1.5812025599999939</v>
      </c>
      <c r="AA42" s="17">
        <f>AA36*AA$16/$E$4-Z42-Y42-X42-W42-V42-U42-T42-S42</f>
        <v>2.2136835840000191</v>
      </c>
      <c r="AB42" s="17">
        <f>AB36*AB$16/$E$4-AA42-Z42-Y42-X42-W42-V42-U42-T42-S42</f>
        <v>3.0991570176000169</v>
      </c>
      <c r="AC42" s="5"/>
      <c r="AD42" s="173"/>
      <c r="AE42" s="171" t="s">
        <v>44</v>
      </c>
      <c r="AF42" s="16" t="s">
        <v>55</v>
      </c>
      <c r="AG42" s="17">
        <f>AG36*AG$16/$E$4</f>
        <v>0.12499999999999999</v>
      </c>
      <c r="AH42" s="17">
        <f>AH36*AH$16/$E$4-AG42</f>
        <v>0.17499999999999999</v>
      </c>
      <c r="AI42" s="17">
        <f>AI36*AI$16/$E$4-AH42-AG42</f>
        <v>0.24499999999999983</v>
      </c>
      <c r="AJ42" s="17">
        <f>AJ36*AJ$16/$E$4-AI42-AH42-AG42</f>
        <v>0.34300000000000047</v>
      </c>
      <c r="AK42" s="17">
        <f>AK36*AK$16/$E$4-AJ42-AI42-AH42-AG42</f>
        <v>0.48019999999999974</v>
      </c>
      <c r="AL42" s="17">
        <f>AL36*AL$16/$E$4-AK42-AJ42-AI42-AH42-AG42</f>
        <v>0.67227999999999954</v>
      </c>
      <c r="AM42" s="17">
        <f>AM36*AM$16/$E$4-AL42-AK42-AJ42-AI42-AH42-AG42</f>
        <v>0.94119199999999981</v>
      </c>
      <c r="AN42" s="17">
        <f>AN36*AN$16/$E$4-AM42-AL42-AK42-AJ42-AI42-AH42-AG42</f>
        <v>1.3176687999999941</v>
      </c>
      <c r="AO42" s="17">
        <f>AO36*AO$16/$E$4-AN42-AM42-AL42-AK42-AJ42-AI42-AH42-AG42</f>
        <v>1.8447363200000166</v>
      </c>
      <c r="AP42" s="17">
        <f>AP36*AP$16/$E$4-AO42-AN42-AM42-AL42-AK42-AJ42-AI42-AH42-AG42</f>
        <v>2.5826308480000115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0.13999999999999999</v>
      </c>
      <c r="AW42" s="17">
        <f>AW36*AW$16/$E$4-AV42-AU42</f>
        <v>0.19599999999999992</v>
      </c>
      <c r="AX42" s="17">
        <f>AX36*AX$16/$E$4-AW42-AV42-AU42</f>
        <v>0.27440000000000031</v>
      </c>
      <c r="AY42" s="17">
        <f>AY36*AY$16/$E$4-AX42-AW42-AV42-AU42</f>
        <v>0.38415999999999972</v>
      </c>
      <c r="AZ42" s="17">
        <f>AZ36*AZ$16/$E$4-AY42-AX42-AW42-AV42-AU42</f>
        <v>0.53782399999999975</v>
      </c>
      <c r="BA42" s="17">
        <f>BA36*BA$16/$E$4-AZ42-AY42-AX42-AW42-AV42-AU42</f>
        <v>0.75295359999999922</v>
      </c>
      <c r="BB42" s="17">
        <f>BB36*BB$16/$E$4-BA42-AZ42-AY42-AX42-AW42-AV42-AU42</f>
        <v>1.0541350399999958</v>
      </c>
      <c r="BC42" s="17">
        <f>BC36*BC$16/$E$4-BB42-BA42-AZ42-AY42-AX42-AW42-AV42-AU42</f>
        <v>1.4757890560000133</v>
      </c>
      <c r="BD42" s="17">
        <f>BD36*BD$16/$E$4-BC42-BB42-BA42-AZ42-AY42-AX42-AW42-AV42-AU42</f>
        <v>2.0661046784000119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0.105</v>
      </c>
      <c r="BK42" s="17">
        <f>BK36*BK$16/$E$4-BJ42-BI42</f>
        <v>0.14699999999999991</v>
      </c>
      <c r="BL42" s="17">
        <f>BL36*BL$16/$E$4-BK42-BJ42-BI42</f>
        <v>0.20580000000000026</v>
      </c>
      <c r="BM42" s="17">
        <f>BM36*BM$16/$E$4-BL42-BK42-BJ42-BI42</f>
        <v>0.28811999999999977</v>
      </c>
      <c r="BN42" s="17">
        <f>BN36*BN$16/$E$4-BM42-BL42-BK42-BJ42-BI42</f>
        <v>0.403368</v>
      </c>
      <c r="BO42" s="17">
        <f>BO36*BO$16/$E$4-BN42-BM42-BL42-BK42-BJ42-BI42</f>
        <v>0.56471519999999942</v>
      </c>
      <c r="BP42" s="17">
        <f>BP36*BP$16/$E$4-BO42-BN42-BM42-BL42-BK42-BJ42-BI42</f>
        <v>0.79060127999999696</v>
      </c>
      <c r="BQ42" s="17">
        <f>BQ36*BQ$16/$E$4-BP42-BO42-BN42-BM42-BL42-BK42-BJ42-BI42</f>
        <v>1.1068417920000095</v>
      </c>
      <c r="BR42" s="17">
        <f>BR36*BR$16/$E$4-BQ42-BP42-BO42-BN42-BM42-BL42-BK42-BJ42-BI42</f>
        <v>1.5495785088000085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0.38309599999999999</v>
      </c>
      <c r="J43" s="18"/>
      <c r="K43" s="18"/>
      <c r="L43" s="18"/>
      <c r="M43" s="18"/>
      <c r="N43" s="18">
        <f>SUM(E42:N42)/10</f>
        <v>1.2217391155200035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0.32836799999999994</v>
      </c>
      <c r="X43" s="18"/>
      <c r="Y43" s="18"/>
      <c r="Z43" s="18"/>
      <c r="AA43" s="18"/>
      <c r="AB43" s="18">
        <f>SUM(S42:AB42)/10</f>
        <v>1.047204956160003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0.27363999999999999</v>
      </c>
      <c r="AL43" s="18"/>
      <c r="AM43" s="18"/>
      <c r="AN43" s="18"/>
      <c r="AO43" s="18"/>
      <c r="AP43" s="18">
        <f>SUM(AG42:AP42)/10</f>
        <v>0.87267079680000226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0.218912</v>
      </c>
      <c r="AZ43" s="18"/>
      <c r="BA43" s="18"/>
      <c r="BB43" s="18"/>
      <c r="BC43" s="18"/>
      <c r="BD43" s="18">
        <f>SUM(AU42:BD42)/10</f>
        <v>0.69813663744000198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0.16418399999999997</v>
      </c>
      <c r="BN43" s="18"/>
      <c r="BO43" s="18"/>
      <c r="BP43" s="18"/>
      <c r="BQ43" s="18"/>
      <c r="BR43" s="18">
        <f>SUM(BI42:BR42)/10</f>
        <v>0.52360247808000149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</v>
      </c>
      <c r="F44" s="23">
        <f>F46-E46</f>
        <v>245000</v>
      </c>
      <c r="G44" s="23">
        <f t="shared" ref="G44:N44" si="95">G46-F46</f>
        <v>342999.99999999977</v>
      </c>
      <c r="H44" s="23">
        <f t="shared" si="95"/>
        <v>480200.00000000047</v>
      </c>
      <c r="I44" s="23">
        <f t="shared" si="95"/>
        <v>672279.99999999977</v>
      </c>
      <c r="J44" s="23">
        <f t="shared" si="95"/>
        <v>941192</v>
      </c>
      <c r="K44" s="23">
        <f t="shared" si="95"/>
        <v>1317668.7999999989</v>
      </c>
      <c r="L44" s="23">
        <f t="shared" si="95"/>
        <v>1844736.3199999919</v>
      </c>
      <c r="M44" s="23">
        <f t="shared" si="95"/>
        <v>2582630.8480000244</v>
      </c>
      <c r="N44" s="23">
        <f t="shared" si="95"/>
        <v>3615683.1872000191</v>
      </c>
      <c r="P44" s="173"/>
      <c r="Q44" s="163"/>
      <c r="R44" s="20" t="s">
        <v>57</v>
      </c>
      <c r="S44" s="23">
        <f>S46</f>
        <v>150000</v>
      </c>
      <c r="T44" s="23">
        <f>T46-S46</f>
        <v>209999.99999999994</v>
      </c>
      <c r="U44" s="23">
        <f t="shared" ref="U44:AB44" si="96">U46-T46</f>
        <v>293999.99999999994</v>
      </c>
      <c r="V44" s="23">
        <f t="shared" si="96"/>
        <v>411600.00000000035</v>
      </c>
      <c r="W44" s="23">
        <f t="shared" si="96"/>
        <v>576239.99999999977</v>
      </c>
      <c r="X44" s="23">
        <f t="shared" si="96"/>
        <v>806735.99999999953</v>
      </c>
      <c r="Y44" s="23">
        <f t="shared" si="96"/>
        <v>1129430.399999999</v>
      </c>
      <c r="Z44" s="23">
        <f t="shared" si="96"/>
        <v>1581202.5599999931</v>
      </c>
      <c r="AA44" s="23">
        <f t="shared" si="96"/>
        <v>2213683.5840000203</v>
      </c>
      <c r="AB44" s="23">
        <f t="shared" si="96"/>
        <v>3099157.0176000176</v>
      </c>
      <c r="AC44" s="5"/>
      <c r="AD44" s="173"/>
      <c r="AE44" s="163"/>
      <c r="AF44" s="20" t="s">
        <v>57</v>
      </c>
      <c r="AG44" s="23">
        <f>AG46</f>
        <v>124999.99999999999</v>
      </c>
      <c r="AH44" s="23">
        <f>AH46-AG46</f>
        <v>175000</v>
      </c>
      <c r="AI44" s="23">
        <f t="shared" ref="AI44:AP44" si="97">AI46-AH46</f>
        <v>244999.99999999977</v>
      </c>
      <c r="AJ44" s="23">
        <f t="shared" si="97"/>
        <v>343000.00000000047</v>
      </c>
      <c r="AK44" s="23">
        <f t="shared" si="97"/>
        <v>480199.99999999977</v>
      </c>
      <c r="AL44" s="23">
        <f t="shared" si="97"/>
        <v>672279.99999999953</v>
      </c>
      <c r="AM44" s="23">
        <f t="shared" si="97"/>
        <v>941192</v>
      </c>
      <c r="AN44" s="23">
        <f t="shared" si="97"/>
        <v>1317668.7999999938</v>
      </c>
      <c r="AO44" s="23">
        <f t="shared" si="97"/>
        <v>1844736.3200000171</v>
      </c>
      <c r="AP44" s="23">
        <f t="shared" si="97"/>
        <v>2582630.8480000142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140000</v>
      </c>
      <c r="AW44" s="23">
        <f t="shared" ref="AW44:BD44" si="98">AW46-AV46</f>
        <v>195999.99999999994</v>
      </c>
      <c r="AX44" s="23">
        <f t="shared" si="98"/>
        <v>274400.00000000029</v>
      </c>
      <c r="AY44" s="23">
        <f t="shared" si="98"/>
        <v>384159.99999999977</v>
      </c>
      <c r="AZ44" s="23">
        <f t="shared" si="98"/>
        <v>537823.99999999977</v>
      </c>
      <c r="BA44" s="23">
        <f t="shared" si="98"/>
        <v>752953.59999999893</v>
      </c>
      <c r="BB44" s="23">
        <f t="shared" si="98"/>
        <v>1054135.0399999963</v>
      </c>
      <c r="BC44" s="23">
        <f t="shared" si="98"/>
        <v>1475789.0560000129</v>
      </c>
      <c r="BD44" s="23">
        <f t="shared" si="98"/>
        <v>2066104.6784000108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104999.99999999997</v>
      </c>
      <c r="BK44" s="23">
        <f t="shared" ref="BK44:BR44" si="99">BK46-BJ46</f>
        <v>146999.99999999997</v>
      </c>
      <c r="BL44" s="23">
        <f t="shared" si="99"/>
        <v>205800.00000000017</v>
      </c>
      <c r="BM44" s="23">
        <f t="shared" si="99"/>
        <v>288119.99999999988</v>
      </c>
      <c r="BN44" s="23">
        <f t="shared" si="99"/>
        <v>403367.99999999977</v>
      </c>
      <c r="BO44" s="23">
        <f t="shared" si="99"/>
        <v>564715.19999999949</v>
      </c>
      <c r="BP44" s="23">
        <f t="shared" si="99"/>
        <v>790601.27999999654</v>
      </c>
      <c r="BQ44" s="23">
        <f t="shared" si="99"/>
        <v>1106841.7920000101</v>
      </c>
      <c r="BR44" s="23">
        <f t="shared" si="99"/>
        <v>1549578.5088000088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383096</v>
      </c>
      <c r="J45" s="23"/>
      <c r="K45" s="23"/>
      <c r="L45" s="23"/>
      <c r="M45" s="23"/>
      <c r="N45" s="23">
        <f>SUM(E44:N44)/10</f>
        <v>1221739.1155200035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328368</v>
      </c>
      <c r="X45" s="23"/>
      <c r="Y45" s="23"/>
      <c r="Z45" s="23"/>
      <c r="AA45" s="23"/>
      <c r="AB45" s="23">
        <f>SUM(S44:AB44)/10</f>
        <v>1047204.956160003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273640</v>
      </c>
      <c r="AL45" s="23"/>
      <c r="AM45" s="23"/>
      <c r="AN45" s="23"/>
      <c r="AO45" s="23"/>
      <c r="AP45" s="23">
        <f>SUM(AG44:AP44)/10</f>
        <v>872670.79680000246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218912</v>
      </c>
      <c r="AZ45" s="23"/>
      <c r="BA45" s="23"/>
      <c r="BB45" s="23"/>
      <c r="BC45" s="23"/>
      <c r="BD45" s="23">
        <f>SUM(AU44:BD44)/10</f>
        <v>698136.63744000182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164184</v>
      </c>
      <c r="BN45" s="23"/>
      <c r="BO45" s="23"/>
      <c r="BP45" s="23"/>
      <c r="BQ45" s="23"/>
      <c r="BR45" s="23">
        <f>SUM(BI44:BR44)/10</f>
        <v>523602.47808000149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100">E38*E$16</f>
        <v>175000</v>
      </c>
      <c r="F46" s="22">
        <f t="shared" si="100"/>
        <v>420000</v>
      </c>
      <c r="G46" s="22">
        <f t="shared" si="100"/>
        <v>762999.99999999977</v>
      </c>
      <c r="H46" s="22">
        <f t="shared" si="100"/>
        <v>1243200.0000000002</v>
      </c>
      <c r="I46" s="22">
        <f t="shared" si="100"/>
        <v>1915480</v>
      </c>
      <c r="J46" s="22">
        <f t="shared" si="100"/>
        <v>2856672</v>
      </c>
      <c r="K46" s="22">
        <f t="shared" si="100"/>
        <v>4174340.7999999989</v>
      </c>
      <c r="L46" s="22">
        <f t="shared" si="100"/>
        <v>6019077.1199999908</v>
      </c>
      <c r="M46" s="22">
        <f t="shared" si="100"/>
        <v>8601707.9680000152</v>
      </c>
      <c r="N46" s="22">
        <f t="shared" si="100"/>
        <v>12217391.155200034</v>
      </c>
      <c r="P46" s="164"/>
      <c r="Q46" s="163"/>
      <c r="R46" s="20" t="s">
        <v>58</v>
      </c>
      <c r="S46" s="22">
        <f t="shared" ref="S46:AB46" si="101">S38*S$16</f>
        <v>150000</v>
      </c>
      <c r="T46" s="22">
        <f t="shared" si="101"/>
        <v>359999.99999999994</v>
      </c>
      <c r="U46" s="22">
        <f t="shared" si="101"/>
        <v>653999.99999999988</v>
      </c>
      <c r="V46" s="22">
        <f t="shared" si="101"/>
        <v>1065600.0000000002</v>
      </c>
      <c r="W46" s="22">
        <f t="shared" si="101"/>
        <v>1641840</v>
      </c>
      <c r="X46" s="22">
        <f t="shared" si="101"/>
        <v>2448575.9999999995</v>
      </c>
      <c r="Y46" s="22">
        <f t="shared" si="101"/>
        <v>3578006.3999999985</v>
      </c>
      <c r="Z46" s="22">
        <f t="shared" si="101"/>
        <v>5159208.9599999916</v>
      </c>
      <c r="AA46" s="22">
        <f t="shared" si="101"/>
        <v>7372892.5440000119</v>
      </c>
      <c r="AB46" s="22">
        <f t="shared" si="101"/>
        <v>10472049.561600029</v>
      </c>
      <c r="AC46" s="5"/>
      <c r="AD46" s="164"/>
      <c r="AE46" s="163"/>
      <c r="AF46" s="20" t="s">
        <v>58</v>
      </c>
      <c r="AG46" s="22">
        <f t="shared" ref="AG46:AP46" si="102">AG38*AG$16</f>
        <v>124999.99999999999</v>
      </c>
      <c r="AH46" s="22">
        <f t="shared" si="102"/>
        <v>300000</v>
      </c>
      <c r="AI46" s="22">
        <f t="shared" si="102"/>
        <v>544999.99999999977</v>
      </c>
      <c r="AJ46" s="22">
        <f t="shared" si="102"/>
        <v>888000.00000000023</v>
      </c>
      <c r="AK46" s="22">
        <f t="shared" si="102"/>
        <v>1368200</v>
      </c>
      <c r="AL46" s="22">
        <f t="shared" si="102"/>
        <v>2040479.9999999995</v>
      </c>
      <c r="AM46" s="22">
        <f t="shared" si="102"/>
        <v>2981671.9999999995</v>
      </c>
      <c r="AN46" s="22">
        <f t="shared" si="102"/>
        <v>4299340.7999999933</v>
      </c>
      <c r="AO46" s="22">
        <f t="shared" si="102"/>
        <v>6144077.1200000104</v>
      </c>
      <c r="AP46" s="22">
        <f t="shared" si="102"/>
        <v>8726707.9680000246</v>
      </c>
      <c r="AQ46" s="5"/>
      <c r="AR46" s="164"/>
      <c r="AS46" s="163"/>
      <c r="AT46" s="20" t="s">
        <v>58</v>
      </c>
      <c r="AU46" s="22">
        <f t="shared" ref="AU46:BD46" si="103">AU38*AU$16</f>
        <v>99999.999999999985</v>
      </c>
      <c r="AV46" s="22">
        <f t="shared" si="103"/>
        <v>240000</v>
      </c>
      <c r="AW46" s="22">
        <f t="shared" si="103"/>
        <v>435999.99999999994</v>
      </c>
      <c r="AX46" s="22">
        <f t="shared" si="103"/>
        <v>710400.00000000023</v>
      </c>
      <c r="AY46" s="22">
        <f t="shared" si="103"/>
        <v>1094560</v>
      </c>
      <c r="AZ46" s="22">
        <f t="shared" si="103"/>
        <v>1632383.9999999998</v>
      </c>
      <c r="BA46" s="22">
        <f t="shared" si="103"/>
        <v>2385337.5999999987</v>
      </c>
      <c r="BB46" s="22">
        <f t="shared" si="103"/>
        <v>3439472.639999995</v>
      </c>
      <c r="BC46" s="22">
        <f t="shared" si="103"/>
        <v>4915261.6960000079</v>
      </c>
      <c r="BD46" s="22">
        <f t="shared" si="103"/>
        <v>6981366.3744000187</v>
      </c>
      <c r="BE46" s="5"/>
      <c r="BF46" s="164"/>
      <c r="BG46" s="163"/>
      <c r="BH46" s="20" t="s">
        <v>58</v>
      </c>
      <c r="BI46" s="22">
        <f t="shared" ref="BI46:BR46" si="104">BI38*BI$16</f>
        <v>75000</v>
      </c>
      <c r="BJ46" s="22">
        <f t="shared" si="104"/>
        <v>179999.99999999997</v>
      </c>
      <c r="BK46" s="22">
        <f t="shared" si="104"/>
        <v>326999.99999999994</v>
      </c>
      <c r="BL46" s="22">
        <f t="shared" si="104"/>
        <v>532800.00000000012</v>
      </c>
      <c r="BM46" s="22">
        <f t="shared" si="104"/>
        <v>820920</v>
      </c>
      <c r="BN46" s="22">
        <f t="shared" si="104"/>
        <v>1224287.9999999998</v>
      </c>
      <c r="BO46" s="22">
        <f t="shared" si="104"/>
        <v>1789003.1999999993</v>
      </c>
      <c r="BP46" s="22">
        <f t="shared" si="104"/>
        <v>2579604.4799999958</v>
      </c>
      <c r="BQ46" s="22">
        <f t="shared" si="104"/>
        <v>3686446.2720000059</v>
      </c>
      <c r="BR46" s="22">
        <f t="shared" si="104"/>
        <v>5236024.7808000147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0.72499999999999987</v>
      </c>
      <c r="F50" s="17">
        <f t="shared" ref="F50:N50" si="105">F$24*$D48-F34</f>
        <v>0.51785714285714279</v>
      </c>
      <c r="G50" s="17">
        <f t="shared" si="105"/>
        <v>0.36989795918367357</v>
      </c>
      <c r="H50" s="17">
        <f t="shared" si="105"/>
        <v>0.26421282798833806</v>
      </c>
      <c r="I50" s="17">
        <f t="shared" si="105"/>
        <v>0.18872344856309869</v>
      </c>
      <c r="J50" s="17">
        <f t="shared" si="105"/>
        <v>0.13480246325935624</v>
      </c>
      <c r="K50" s="17">
        <f t="shared" si="105"/>
        <v>9.6287473756683062E-2</v>
      </c>
      <c r="L50" s="17">
        <f t="shared" si="105"/>
        <v>6.8776766969059433E-2</v>
      </c>
      <c r="M50" s="17">
        <f t="shared" si="105"/>
        <v>4.9126262120756548E-2</v>
      </c>
      <c r="N50" s="17">
        <f t="shared" si="105"/>
        <v>3.5090187229111773E-2</v>
      </c>
      <c r="P50" s="163" t="s">
        <v>16</v>
      </c>
      <c r="Q50" s="165" t="s">
        <v>41</v>
      </c>
      <c r="R50" s="16" t="s">
        <v>83</v>
      </c>
      <c r="S50" s="17">
        <f>S$24*$D48-S34</f>
        <v>0.74285714285714277</v>
      </c>
      <c r="T50" s="17">
        <f t="shared" ref="T50:AB50" si="106">T$24*$D48-T34</f>
        <v>0.53061224489795911</v>
      </c>
      <c r="U50" s="17">
        <f t="shared" si="106"/>
        <v>0.37900874635568521</v>
      </c>
      <c r="V50" s="17">
        <f t="shared" si="106"/>
        <v>0.27072053311120353</v>
      </c>
      <c r="W50" s="17">
        <f t="shared" si="106"/>
        <v>0.19337180936514548</v>
      </c>
      <c r="X50" s="17">
        <f t="shared" si="106"/>
        <v>0.13812272097510392</v>
      </c>
      <c r="Y50" s="17">
        <f t="shared" si="106"/>
        <v>9.8659086410788549E-2</v>
      </c>
      <c r="Z50" s="17">
        <f t="shared" si="106"/>
        <v>7.047077600770621E-2</v>
      </c>
      <c r="AA50" s="17">
        <f t="shared" si="106"/>
        <v>5.0336268576932817E-2</v>
      </c>
      <c r="AB50" s="17">
        <f t="shared" si="106"/>
        <v>3.5954477554951965E-2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0.76071428571428557</v>
      </c>
      <c r="AH50" s="17">
        <f t="shared" ref="AH50:AP50" si="107">AH$24*$D48-AH34</f>
        <v>0.54336734693877542</v>
      </c>
      <c r="AI50" s="17">
        <f t="shared" si="107"/>
        <v>0.3881195335276969</v>
      </c>
      <c r="AJ50" s="17">
        <f t="shared" si="107"/>
        <v>0.277228238234069</v>
      </c>
      <c r="AK50" s="17">
        <f t="shared" si="107"/>
        <v>0.19802017016719226</v>
      </c>
      <c r="AL50" s="17">
        <f t="shared" si="107"/>
        <v>0.1414429786908516</v>
      </c>
      <c r="AM50" s="17">
        <f t="shared" si="107"/>
        <v>0.10103069906489405</v>
      </c>
      <c r="AN50" s="17">
        <f t="shared" si="107"/>
        <v>7.2164785046352986E-2</v>
      </c>
      <c r="AO50" s="17">
        <f t="shared" si="107"/>
        <v>5.1546275033109094E-2</v>
      </c>
      <c r="AP50" s="17">
        <f t="shared" si="107"/>
        <v>3.6818767880792157E-2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0.77857142857142847</v>
      </c>
      <c r="AV50" s="17">
        <f t="shared" ref="AV50:BD50" si="108">AV$24*$D48-AV34</f>
        <v>0.55612244897959173</v>
      </c>
      <c r="AW50" s="17">
        <f t="shared" si="108"/>
        <v>0.39723032069970854</v>
      </c>
      <c r="AX50" s="17">
        <f t="shared" si="108"/>
        <v>0.28373594335693447</v>
      </c>
      <c r="AY50" s="17">
        <f t="shared" si="108"/>
        <v>0.20266853096923901</v>
      </c>
      <c r="AZ50" s="17">
        <f t="shared" si="108"/>
        <v>0.1447632364065993</v>
      </c>
      <c r="BA50" s="17">
        <f t="shared" si="108"/>
        <v>0.10340231171899954</v>
      </c>
      <c r="BB50" s="17">
        <f t="shared" si="108"/>
        <v>7.3858794084999776E-2</v>
      </c>
      <c r="BC50" s="17">
        <f t="shared" si="108"/>
        <v>5.2756281489285364E-2</v>
      </c>
      <c r="BD50" s="17">
        <f t="shared" si="108"/>
        <v>3.7683058206632356E-2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0.79642857142857126</v>
      </c>
      <c r="BJ50" s="17">
        <f t="shared" ref="BJ50:BR50" si="109">BJ$24*$D48-BJ34</f>
        <v>0.56887755102040816</v>
      </c>
      <c r="BK50" s="17">
        <f t="shared" si="109"/>
        <v>0.40634110787172023</v>
      </c>
      <c r="BL50" s="17">
        <f t="shared" si="109"/>
        <v>0.29024364847979994</v>
      </c>
      <c r="BM50" s="17">
        <f t="shared" si="109"/>
        <v>0.20731689177128576</v>
      </c>
      <c r="BN50" s="17">
        <f t="shared" si="109"/>
        <v>0.148083494122347</v>
      </c>
      <c r="BO50" s="17">
        <f t="shared" si="109"/>
        <v>0.10577392437310504</v>
      </c>
      <c r="BP50" s="17">
        <f t="shared" si="109"/>
        <v>7.5552803123646553E-2</v>
      </c>
      <c r="BQ50" s="17">
        <f t="shared" si="109"/>
        <v>5.3966287945461634E-2</v>
      </c>
      <c r="BR50" s="17">
        <f t="shared" si="109"/>
        <v>3.8547348532472547E-2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0.41313827571845058</v>
      </c>
      <c r="J51" s="17"/>
      <c r="K51" s="17"/>
      <c r="L51" s="17"/>
      <c r="M51" s="17"/>
      <c r="N51" s="18">
        <f>SUM(E50:N50)/10</f>
        <v>0.24497745319272196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0.42331409531742714</v>
      </c>
      <c r="X51" s="17"/>
      <c r="Y51" s="17"/>
      <c r="Z51" s="17"/>
      <c r="AA51" s="17"/>
      <c r="AB51" s="18">
        <f>SUM(S50:AB50)/10</f>
        <v>0.25101138061126194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0.43348991491640387</v>
      </c>
      <c r="AL51" s="17"/>
      <c r="AM51" s="17"/>
      <c r="AN51" s="17"/>
      <c r="AO51" s="17"/>
      <c r="AP51" s="18">
        <f>SUM(AG50:AP50)/10</f>
        <v>0.25704530802980197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0.44366573451538044</v>
      </c>
      <c r="AZ51" s="17"/>
      <c r="BA51" s="17"/>
      <c r="BB51" s="17"/>
      <c r="BC51" s="17"/>
      <c r="BD51" s="18">
        <f>SUM(AU50:BD50)/10</f>
        <v>0.26307923544834189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0.45384155411435706</v>
      </c>
      <c r="BN51" s="17"/>
      <c r="BO51" s="17"/>
      <c r="BP51" s="17"/>
      <c r="BQ51" s="17"/>
      <c r="BR51" s="18">
        <f>SUM(BI50:BR50)/10</f>
        <v>0.26911316286688181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0.72499999999999987</v>
      </c>
      <c r="F52" s="17">
        <f t="shared" ref="F52:N52" si="110">F$18*(F50/F$20)</f>
        <v>1.2428571428571427</v>
      </c>
      <c r="G52" s="17">
        <f t="shared" si="110"/>
        <v>1.6127551020408164</v>
      </c>
      <c r="H52" s="17">
        <f t="shared" si="110"/>
        <v>1.8769679300291542</v>
      </c>
      <c r="I52" s="17">
        <f t="shared" si="110"/>
        <v>2.0656913785922528</v>
      </c>
      <c r="J52" s="17">
        <f t="shared" si="110"/>
        <v>2.2004938418516096</v>
      </c>
      <c r="K52" s="17">
        <f t="shared" si="110"/>
        <v>2.2967813156082926</v>
      </c>
      <c r="L52" s="17">
        <f t="shared" si="110"/>
        <v>2.365558082577353</v>
      </c>
      <c r="M52" s="17">
        <f t="shared" si="110"/>
        <v>2.4146843446981077</v>
      </c>
      <c r="N52" s="17">
        <f t="shared" si="110"/>
        <v>2.4497745319272188</v>
      </c>
      <c r="P52" s="163"/>
      <c r="Q52" s="165"/>
      <c r="R52" s="16" t="s">
        <v>53</v>
      </c>
      <c r="S52" s="17">
        <f>S$18*(S50/S$20)</f>
        <v>0.74285714285714266</v>
      </c>
      <c r="T52" s="17">
        <f t="shared" ref="T52:AB52" si="111">T$18*(T50/T$20)</f>
        <v>1.2734693877551018</v>
      </c>
      <c r="U52" s="17">
        <f t="shared" si="111"/>
        <v>1.6524781341107873</v>
      </c>
      <c r="V52" s="17">
        <f t="shared" si="111"/>
        <v>1.9231986672219905</v>
      </c>
      <c r="W52" s="17">
        <f t="shared" si="111"/>
        <v>2.1165704765871358</v>
      </c>
      <c r="X52" s="17">
        <f t="shared" si="111"/>
        <v>2.2546931975622404</v>
      </c>
      <c r="Y52" s="17">
        <f t="shared" si="111"/>
        <v>2.3533522839730283</v>
      </c>
      <c r="Z52" s="17">
        <f t="shared" si="111"/>
        <v>2.4238230599807356</v>
      </c>
      <c r="AA52" s="17">
        <f t="shared" si="111"/>
        <v>2.4741593285576671</v>
      </c>
      <c r="AB52" s="17">
        <f t="shared" si="111"/>
        <v>2.5101138061126185</v>
      </c>
      <c r="AC52" s="5"/>
      <c r="AD52" s="163"/>
      <c r="AE52" s="165"/>
      <c r="AF52" s="16" t="s">
        <v>53</v>
      </c>
      <c r="AG52" s="17">
        <f>AG$18*(AG50/AG$20)</f>
        <v>0.76071428571428557</v>
      </c>
      <c r="AH52" s="17">
        <f t="shared" ref="AH52:AP52" si="112">AH$18*(AH50/AH$20)</f>
        <v>1.3040816326530611</v>
      </c>
      <c r="AI52" s="17">
        <f t="shared" si="112"/>
        <v>1.6922011661807581</v>
      </c>
      <c r="AJ52" s="17">
        <f t="shared" si="112"/>
        <v>1.9694294044148268</v>
      </c>
      <c r="AK52" s="17">
        <f t="shared" si="112"/>
        <v>2.1674495745820193</v>
      </c>
      <c r="AL52" s="17">
        <f t="shared" si="112"/>
        <v>2.3088925532728708</v>
      </c>
      <c r="AM52" s="17">
        <f t="shared" si="112"/>
        <v>2.4099232523377649</v>
      </c>
      <c r="AN52" s="17">
        <f t="shared" si="112"/>
        <v>2.4820880373841185</v>
      </c>
      <c r="AO52" s="17">
        <f t="shared" si="112"/>
        <v>2.5336343124172269</v>
      </c>
      <c r="AP52" s="17">
        <f t="shared" si="112"/>
        <v>2.5704530802980181</v>
      </c>
      <c r="AQ52" s="5"/>
      <c r="AR52" s="163"/>
      <c r="AS52" s="165"/>
      <c r="AT52" s="16" t="s">
        <v>53</v>
      </c>
      <c r="AU52" s="17">
        <f>AU$18*(AU50/AU$20)</f>
        <v>0.77857142857142847</v>
      </c>
      <c r="AV52" s="17">
        <f t="shared" ref="AV52:BD52" si="113">AV$18*(AV50/AV$20)</f>
        <v>1.3346938775510202</v>
      </c>
      <c r="AW52" s="17">
        <f t="shared" si="113"/>
        <v>1.731924198250729</v>
      </c>
      <c r="AX52" s="17">
        <f t="shared" si="113"/>
        <v>2.0156601416076634</v>
      </c>
      <c r="AY52" s="17">
        <f t="shared" si="113"/>
        <v>2.2183286725769022</v>
      </c>
      <c r="AZ52" s="17">
        <f t="shared" si="113"/>
        <v>2.3630919089835016</v>
      </c>
      <c r="BA52" s="17">
        <f t="shared" si="113"/>
        <v>2.4664942207025011</v>
      </c>
      <c r="BB52" s="17">
        <f t="shared" si="113"/>
        <v>2.5403530147875015</v>
      </c>
      <c r="BC52" s="17">
        <f t="shared" si="113"/>
        <v>2.5931092962767859</v>
      </c>
      <c r="BD52" s="17">
        <f t="shared" si="113"/>
        <v>2.6307923544834182</v>
      </c>
      <c r="BE52" s="5"/>
      <c r="BF52" s="163"/>
      <c r="BG52" s="165"/>
      <c r="BH52" s="16" t="s">
        <v>53</v>
      </c>
      <c r="BI52" s="17">
        <f>BI$18*(BI50/BI$20)</f>
        <v>0.79642857142857126</v>
      </c>
      <c r="BJ52" s="17">
        <f t="shared" ref="BJ52:BR52" si="114">BJ$18*(BJ50/BJ$20)</f>
        <v>1.3653061224489795</v>
      </c>
      <c r="BK52" s="17">
        <f t="shared" si="114"/>
        <v>1.7716472303206998</v>
      </c>
      <c r="BL52" s="17">
        <f t="shared" si="114"/>
        <v>2.0618908788004995</v>
      </c>
      <c r="BM52" s="17">
        <f t="shared" si="114"/>
        <v>2.2692077705717852</v>
      </c>
      <c r="BN52" s="17">
        <f t="shared" si="114"/>
        <v>2.4172912646941325</v>
      </c>
      <c r="BO52" s="17">
        <f t="shared" si="114"/>
        <v>2.5230651890672378</v>
      </c>
      <c r="BP52" s="17">
        <f t="shared" si="114"/>
        <v>2.5986179921908845</v>
      </c>
      <c r="BQ52" s="17">
        <f t="shared" si="114"/>
        <v>2.6525842801363453</v>
      </c>
      <c r="BR52" s="17">
        <f t="shared" si="114"/>
        <v>2.6911316286688174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7.2499999999999982</v>
      </c>
      <c r="F53" s="21">
        <f t="shared" ref="F53:N53" si="115">10*F50</f>
        <v>5.1785714285714279</v>
      </c>
      <c r="G53" s="21">
        <f t="shared" si="115"/>
        <v>3.6989795918367356</v>
      </c>
      <c r="H53" s="21">
        <f t="shared" si="115"/>
        <v>2.6421282798833805</v>
      </c>
      <c r="I53" s="21">
        <f t="shared" si="115"/>
        <v>1.8872344856309868</v>
      </c>
      <c r="J53" s="21">
        <f t="shared" si="115"/>
        <v>1.3480246325935625</v>
      </c>
      <c r="K53" s="21">
        <f t="shared" si="115"/>
        <v>0.96287473756683062</v>
      </c>
      <c r="L53" s="21">
        <f t="shared" si="115"/>
        <v>0.68776766969059433</v>
      </c>
      <c r="M53" s="21">
        <f t="shared" si="115"/>
        <v>0.49126262120756548</v>
      </c>
      <c r="N53" s="21">
        <f t="shared" si="115"/>
        <v>0.35090187229111774</v>
      </c>
      <c r="P53" s="163"/>
      <c r="Q53" s="163"/>
      <c r="R53" s="20" t="s">
        <v>57</v>
      </c>
      <c r="S53" s="21">
        <f>10*S50</f>
        <v>7.4285714285714279</v>
      </c>
      <c r="T53" s="21">
        <f t="shared" ref="T53:AB53" si="116">10*T50</f>
        <v>5.3061224489795915</v>
      </c>
      <c r="U53" s="21">
        <f t="shared" si="116"/>
        <v>3.7900874635568522</v>
      </c>
      <c r="V53" s="21">
        <f t="shared" si="116"/>
        <v>2.7072053311120352</v>
      </c>
      <c r="W53" s="21">
        <f t="shared" si="116"/>
        <v>1.9337180936514549</v>
      </c>
      <c r="X53" s="21">
        <f t="shared" si="116"/>
        <v>1.3812272097510392</v>
      </c>
      <c r="Y53" s="21">
        <f t="shared" si="116"/>
        <v>0.98659086410788555</v>
      </c>
      <c r="Z53" s="21">
        <f t="shared" si="116"/>
        <v>0.70470776007706215</v>
      </c>
      <c r="AA53" s="21">
        <f t="shared" si="116"/>
        <v>0.50336268576932819</v>
      </c>
      <c r="AB53" s="21">
        <f t="shared" si="116"/>
        <v>0.35954477554951964</v>
      </c>
      <c r="AC53" s="5"/>
      <c r="AD53" s="163"/>
      <c r="AE53" s="163"/>
      <c r="AF53" s="20" t="s">
        <v>57</v>
      </c>
      <c r="AG53" s="21">
        <f>10*AG50</f>
        <v>7.6071428571428559</v>
      </c>
      <c r="AH53" s="21">
        <f t="shared" ref="AH53:AP53" si="117">10*AH50</f>
        <v>5.4336734693877542</v>
      </c>
      <c r="AI53" s="21">
        <f t="shared" si="117"/>
        <v>3.8811953352769688</v>
      </c>
      <c r="AJ53" s="21">
        <f t="shared" si="117"/>
        <v>2.7722823823406899</v>
      </c>
      <c r="AK53" s="21">
        <f t="shared" si="117"/>
        <v>1.9802017016719224</v>
      </c>
      <c r="AL53" s="21">
        <f t="shared" si="117"/>
        <v>1.4144297869085158</v>
      </c>
      <c r="AM53" s="21">
        <f t="shared" si="117"/>
        <v>1.0103069906489406</v>
      </c>
      <c r="AN53" s="21">
        <f t="shared" si="117"/>
        <v>0.72164785046352986</v>
      </c>
      <c r="AO53" s="21">
        <f t="shared" si="117"/>
        <v>0.5154627503310909</v>
      </c>
      <c r="AP53" s="21">
        <f t="shared" si="117"/>
        <v>0.36818767880792158</v>
      </c>
      <c r="AQ53" s="5"/>
      <c r="AR53" s="163"/>
      <c r="AS53" s="163"/>
      <c r="AT53" s="20" t="s">
        <v>57</v>
      </c>
      <c r="AU53" s="21">
        <f>10*AU50</f>
        <v>7.7857142857142847</v>
      </c>
      <c r="AV53" s="21">
        <f t="shared" ref="AV53:BD53" si="118">10*AV50</f>
        <v>5.5612244897959169</v>
      </c>
      <c r="AW53" s="21">
        <f t="shared" si="118"/>
        <v>3.9723032069970854</v>
      </c>
      <c r="AX53" s="21">
        <f t="shared" si="118"/>
        <v>2.8373594335693446</v>
      </c>
      <c r="AY53" s="21">
        <f t="shared" si="118"/>
        <v>2.02668530969239</v>
      </c>
      <c r="AZ53" s="21">
        <f t="shared" si="118"/>
        <v>1.4476323640659929</v>
      </c>
      <c r="BA53" s="21">
        <f t="shared" si="118"/>
        <v>1.0340231171899954</v>
      </c>
      <c r="BB53" s="21">
        <f t="shared" si="118"/>
        <v>0.73858794084999779</v>
      </c>
      <c r="BC53" s="21">
        <f t="shared" si="118"/>
        <v>0.52756281489285362</v>
      </c>
      <c r="BD53" s="21">
        <f t="shared" si="118"/>
        <v>0.37683058206632358</v>
      </c>
      <c r="BE53" s="5"/>
      <c r="BF53" s="163"/>
      <c r="BG53" s="163"/>
      <c r="BH53" s="20" t="s">
        <v>57</v>
      </c>
      <c r="BI53" s="21">
        <f>10*BI50</f>
        <v>7.9642857142857126</v>
      </c>
      <c r="BJ53" s="21">
        <f t="shared" ref="BJ53:BR53" si="119">10*BJ50</f>
        <v>5.6887755102040813</v>
      </c>
      <c r="BK53" s="21">
        <f t="shared" si="119"/>
        <v>4.063411078717202</v>
      </c>
      <c r="BL53" s="21">
        <f t="shared" si="119"/>
        <v>2.9024364847979993</v>
      </c>
      <c r="BM53" s="21">
        <f t="shared" si="119"/>
        <v>2.0731689177128576</v>
      </c>
      <c r="BN53" s="21">
        <f t="shared" si="119"/>
        <v>1.48083494122347</v>
      </c>
      <c r="BO53" s="21">
        <f t="shared" si="119"/>
        <v>1.0577392437310504</v>
      </c>
      <c r="BP53" s="21">
        <f t="shared" si="119"/>
        <v>0.7555280312364655</v>
      </c>
      <c r="BQ53" s="21">
        <f t="shared" si="119"/>
        <v>0.53966287945461633</v>
      </c>
      <c r="BR53" s="21">
        <f t="shared" si="119"/>
        <v>0.38547348532472547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7.2499999999999982</v>
      </c>
      <c r="F54" s="21">
        <f>10*F52</f>
        <v>12.428571428571427</v>
      </c>
      <c r="G54" s="21">
        <f>10*G52</f>
        <v>16.127551020408163</v>
      </c>
      <c r="H54" s="21">
        <f t="shared" ref="H54:N54" si="120">10*H52</f>
        <v>18.769679300291543</v>
      </c>
      <c r="I54" s="21">
        <f t="shared" si="120"/>
        <v>20.656913785922526</v>
      </c>
      <c r="J54" s="21">
        <f t="shared" si="120"/>
        <v>22.004938418516097</v>
      </c>
      <c r="K54" s="21">
        <f t="shared" si="120"/>
        <v>22.967813156082926</v>
      </c>
      <c r="L54" s="21">
        <f t="shared" si="120"/>
        <v>23.65558082577353</v>
      </c>
      <c r="M54" s="21">
        <f t="shared" si="120"/>
        <v>24.146843446981077</v>
      </c>
      <c r="N54" s="21">
        <f t="shared" si="120"/>
        <v>24.497745319272187</v>
      </c>
      <c r="P54" s="163"/>
      <c r="Q54" s="163"/>
      <c r="R54" s="20" t="s">
        <v>58</v>
      </c>
      <c r="S54" s="21">
        <f>10*S52</f>
        <v>7.428571428571427</v>
      </c>
      <c r="T54" s="21">
        <f>10*T52</f>
        <v>12.734693877551017</v>
      </c>
      <c r="U54" s="21">
        <f>10*U52</f>
        <v>16.524781341107872</v>
      </c>
      <c r="V54" s="21">
        <f t="shared" ref="V54:AB54" si="121">10*V52</f>
        <v>19.231986672219904</v>
      </c>
      <c r="W54" s="21">
        <f t="shared" si="121"/>
        <v>21.165704765871357</v>
      </c>
      <c r="X54" s="21">
        <f t="shared" si="121"/>
        <v>22.546931975622403</v>
      </c>
      <c r="Y54" s="21">
        <f t="shared" si="121"/>
        <v>23.533522839730281</v>
      </c>
      <c r="Z54" s="21">
        <f t="shared" si="121"/>
        <v>24.238230599807356</v>
      </c>
      <c r="AA54" s="21">
        <f t="shared" si="121"/>
        <v>24.74159328557667</v>
      </c>
      <c r="AB54" s="21">
        <f t="shared" si="121"/>
        <v>25.101138061126186</v>
      </c>
      <c r="AC54" s="5"/>
      <c r="AD54" s="163"/>
      <c r="AE54" s="163"/>
      <c r="AF54" s="20" t="s">
        <v>58</v>
      </c>
      <c r="AG54" s="21">
        <f>10*AG52</f>
        <v>7.6071428571428559</v>
      </c>
      <c r="AH54" s="21">
        <f>10*AH52</f>
        <v>13.04081632653061</v>
      </c>
      <c r="AI54" s="21">
        <f>10*AI52</f>
        <v>16.922011661807581</v>
      </c>
      <c r="AJ54" s="21">
        <f t="shared" ref="AJ54:AP54" si="122">10*AJ52</f>
        <v>19.694294044148268</v>
      </c>
      <c r="AK54" s="21">
        <f t="shared" si="122"/>
        <v>21.674495745820192</v>
      </c>
      <c r="AL54" s="21">
        <f t="shared" si="122"/>
        <v>23.088925532728709</v>
      </c>
      <c r="AM54" s="21">
        <f t="shared" si="122"/>
        <v>24.099232523377651</v>
      </c>
      <c r="AN54" s="21">
        <f t="shared" si="122"/>
        <v>24.820880373841185</v>
      </c>
      <c r="AO54" s="21">
        <f t="shared" si="122"/>
        <v>25.33634312417227</v>
      </c>
      <c r="AP54" s="21">
        <f t="shared" si="122"/>
        <v>25.70453080298018</v>
      </c>
      <c r="AQ54" s="5"/>
      <c r="AR54" s="163"/>
      <c r="AS54" s="163"/>
      <c r="AT54" s="20" t="s">
        <v>58</v>
      </c>
      <c r="AU54" s="21">
        <f>10*AU52</f>
        <v>7.7857142857142847</v>
      </c>
      <c r="AV54" s="21">
        <f>10*AV52</f>
        <v>13.346938775510202</v>
      </c>
      <c r="AW54" s="21">
        <f>10*AW52</f>
        <v>17.31924198250729</v>
      </c>
      <c r="AX54" s="21">
        <f t="shared" ref="AX54:BD54" si="123">10*AX52</f>
        <v>20.156601416076633</v>
      </c>
      <c r="AY54" s="21">
        <f t="shared" si="123"/>
        <v>22.183286725769022</v>
      </c>
      <c r="AZ54" s="21">
        <f t="shared" si="123"/>
        <v>23.630919089835018</v>
      </c>
      <c r="BA54" s="21">
        <f t="shared" si="123"/>
        <v>24.66494220702501</v>
      </c>
      <c r="BB54" s="21">
        <f t="shared" si="123"/>
        <v>25.403530147875017</v>
      </c>
      <c r="BC54" s="21">
        <f t="shared" si="123"/>
        <v>25.93109296276786</v>
      </c>
      <c r="BD54" s="21">
        <f t="shared" si="123"/>
        <v>26.307923544834182</v>
      </c>
      <c r="BE54" s="5"/>
      <c r="BF54" s="163"/>
      <c r="BG54" s="163"/>
      <c r="BH54" s="20" t="s">
        <v>58</v>
      </c>
      <c r="BI54" s="21">
        <f>10*BI52</f>
        <v>7.9642857142857126</v>
      </c>
      <c r="BJ54" s="21">
        <f>10*BJ52</f>
        <v>13.653061224489795</v>
      </c>
      <c r="BK54" s="21">
        <f>10*BK52</f>
        <v>17.716472303206999</v>
      </c>
      <c r="BL54" s="21">
        <f t="shared" ref="BL54:BR54" si="124">10*BL52</f>
        <v>20.618908788004994</v>
      </c>
      <c r="BM54" s="21">
        <f t="shared" si="124"/>
        <v>22.692077705717853</v>
      </c>
      <c r="BN54" s="21">
        <f t="shared" si="124"/>
        <v>24.172912646941324</v>
      </c>
      <c r="BO54" s="21">
        <f t="shared" si="124"/>
        <v>25.230651890672377</v>
      </c>
      <c r="BP54" s="21">
        <f t="shared" si="124"/>
        <v>25.986179921908846</v>
      </c>
      <c r="BQ54" s="21">
        <f t="shared" si="124"/>
        <v>26.525842801363453</v>
      </c>
      <c r="BR54" s="21">
        <f t="shared" si="124"/>
        <v>26.911316286688173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1.0149999999999999</v>
      </c>
      <c r="F55" s="17">
        <f t="shared" ref="F55:N55" si="125">F50*F$16/$E$4</f>
        <v>1.0149999999999999</v>
      </c>
      <c r="G55" s="17">
        <f t="shared" si="125"/>
        <v>1.0150000000000003</v>
      </c>
      <c r="H55" s="17">
        <f t="shared" si="125"/>
        <v>1.0149999999999995</v>
      </c>
      <c r="I55" s="17">
        <f t="shared" si="125"/>
        <v>1.0149999999999999</v>
      </c>
      <c r="J55" s="17">
        <f t="shared" si="125"/>
        <v>1.0150000000000001</v>
      </c>
      <c r="K55" s="17">
        <f t="shared" si="125"/>
        <v>1.0150000000000006</v>
      </c>
      <c r="L55" s="17">
        <f t="shared" si="125"/>
        <v>1.0150000000000021</v>
      </c>
      <c r="M55" s="17">
        <f t="shared" si="125"/>
        <v>1.0149999999999981</v>
      </c>
      <c r="N55" s="17">
        <f t="shared" si="125"/>
        <v>1.0149999999999968</v>
      </c>
      <c r="P55" s="163"/>
      <c r="Q55" s="171" t="s">
        <v>45</v>
      </c>
      <c r="R55" s="16" t="s">
        <v>55</v>
      </c>
      <c r="S55" s="17">
        <f>S50*S$16/$E$4</f>
        <v>1.0399999999999998</v>
      </c>
      <c r="T55" s="17">
        <f t="shared" ref="T55:AB55" si="126">T50*T$16/$E$4</f>
        <v>1.0399999999999998</v>
      </c>
      <c r="U55" s="17">
        <f t="shared" si="126"/>
        <v>1.0400000000000003</v>
      </c>
      <c r="V55" s="17">
        <f t="shared" si="126"/>
        <v>1.0399999999999994</v>
      </c>
      <c r="W55" s="17">
        <f t="shared" si="126"/>
        <v>1.04</v>
      </c>
      <c r="X55" s="17">
        <f t="shared" si="126"/>
        <v>1.04</v>
      </c>
      <c r="Y55" s="17">
        <f t="shared" si="126"/>
        <v>1.0400000000000005</v>
      </c>
      <c r="Z55" s="17">
        <f t="shared" si="126"/>
        <v>1.040000000000002</v>
      </c>
      <c r="AA55" s="17">
        <f t="shared" si="126"/>
        <v>1.039999999999998</v>
      </c>
      <c r="AB55" s="17">
        <f t="shared" si="126"/>
        <v>1.0399999999999967</v>
      </c>
      <c r="AC55" s="5"/>
      <c r="AD55" s="163"/>
      <c r="AE55" s="171" t="s">
        <v>45</v>
      </c>
      <c r="AF55" s="16" t="s">
        <v>55</v>
      </c>
      <c r="AG55" s="17">
        <f>AG50*AG$16/$E$4</f>
        <v>1.0649999999999999</v>
      </c>
      <c r="AH55" s="17">
        <f t="shared" ref="AH55:AP55" si="127">AH50*AH$16/$E$4</f>
        <v>1.0649999999999999</v>
      </c>
      <c r="AI55" s="17">
        <f t="shared" si="127"/>
        <v>1.0650000000000004</v>
      </c>
      <c r="AJ55" s="17">
        <f t="shared" si="127"/>
        <v>1.0649999999999995</v>
      </c>
      <c r="AK55" s="17">
        <f t="shared" si="127"/>
        <v>1.0650000000000002</v>
      </c>
      <c r="AL55" s="17">
        <f t="shared" si="127"/>
        <v>1.0649999999999999</v>
      </c>
      <c r="AM55" s="17">
        <f t="shared" si="127"/>
        <v>1.0650000000000006</v>
      </c>
      <c r="AN55" s="17">
        <f t="shared" si="127"/>
        <v>1.0650000000000019</v>
      </c>
      <c r="AO55" s="17">
        <f t="shared" si="127"/>
        <v>1.0649999999999982</v>
      </c>
      <c r="AP55" s="17">
        <f t="shared" si="127"/>
        <v>1.0649999999999966</v>
      </c>
      <c r="AQ55" s="5"/>
      <c r="AR55" s="163"/>
      <c r="AS55" s="171" t="s">
        <v>45</v>
      </c>
      <c r="AT55" s="16" t="s">
        <v>55</v>
      </c>
      <c r="AU55" s="17">
        <f>AU50*AU$16/$E$4</f>
        <v>1.0899999999999999</v>
      </c>
      <c r="AV55" s="17">
        <f t="shared" ref="AV55:BD55" si="128">AV50*AV$16/$E$4</f>
        <v>1.0899999999999999</v>
      </c>
      <c r="AW55" s="17">
        <f t="shared" si="128"/>
        <v>1.0900000000000003</v>
      </c>
      <c r="AX55" s="17">
        <f t="shared" si="128"/>
        <v>1.0899999999999994</v>
      </c>
      <c r="AY55" s="17">
        <f t="shared" si="128"/>
        <v>1.0900000000000001</v>
      </c>
      <c r="AZ55" s="17">
        <f t="shared" si="128"/>
        <v>1.0900000000000001</v>
      </c>
      <c r="BA55" s="17">
        <f t="shared" si="128"/>
        <v>1.0900000000000005</v>
      </c>
      <c r="BB55" s="17">
        <f t="shared" si="128"/>
        <v>1.0900000000000021</v>
      </c>
      <c r="BC55" s="17">
        <f t="shared" si="128"/>
        <v>1.0899999999999981</v>
      </c>
      <c r="BD55" s="17">
        <f t="shared" si="128"/>
        <v>1.0899999999999967</v>
      </c>
      <c r="BE55" s="5"/>
      <c r="BF55" s="163"/>
      <c r="BG55" s="171" t="s">
        <v>45</v>
      </c>
      <c r="BH55" s="16" t="s">
        <v>55</v>
      </c>
      <c r="BI55" s="17">
        <f>BI50*BI$16/$E$4</f>
        <v>1.1149999999999998</v>
      </c>
      <c r="BJ55" s="17">
        <f t="shared" ref="BJ55:BR55" si="129">BJ50*BJ$16/$E$4</f>
        <v>1.115</v>
      </c>
      <c r="BK55" s="17">
        <f t="shared" si="129"/>
        <v>1.1150000000000002</v>
      </c>
      <c r="BL55" s="17">
        <f t="shared" si="129"/>
        <v>1.1149999999999993</v>
      </c>
      <c r="BM55" s="17">
        <f t="shared" si="129"/>
        <v>1.115</v>
      </c>
      <c r="BN55" s="17">
        <f t="shared" si="129"/>
        <v>1.1150000000000002</v>
      </c>
      <c r="BO55" s="17">
        <f t="shared" si="129"/>
        <v>1.1150000000000007</v>
      </c>
      <c r="BP55" s="17">
        <f t="shared" si="129"/>
        <v>1.115000000000002</v>
      </c>
      <c r="BQ55" s="17">
        <f t="shared" si="129"/>
        <v>1.1149999999999982</v>
      </c>
      <c r="BR55" s="17">
        <f t="shared" si="129"/>
        <v>1.1149999999999969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130">E53*E$16</f>
        <v>1014999.9999999998</v>
      </c>
      <c r="F56" s="22">
        <f t="shared" si="130"/>
        <v>1014999.9999999999</v>
      </c>
      <c r="G56" s="22">
        <f t="shared" si="130"/>
        <v>1015000.0000000002</v>
      </c>
      <c r="H56" s="22">
        <f t="shared" si="130"/>
        <v>1014999.9999999994</v>
      </c>
      <c r="I56" s="22">
        <f t="shared" si="130"/>
        <v>1014999.9999999999</v>
      </c>
      <c r="J56" s="22">
        <f t="shared" si="130"/>
        <v>1015000.0000000002</v>
      </c>
      <c r="K56" s="22">
        <f t="shared" si="130"/>
        <v>1015000.0000000006</v>
      </c>
      <c r="L56" s="22">
        <f t="shared" si="130"/>
        <v>1015000.0000000021</v>
      </c>
      <c r="M56" s="22">
        <f t="shared" si="130"/>
        <v>1014999.9999999981</v>
      </c>
      <c r="N56" s="22">
        <f t="shared" si="130"/>
        <v>1014999.9999999969</v>
      </c>
      <c r="P56" s="163"/>
      <c r="Q56" s="163"/>
      <c r="R56" s="20" t="s">
        <v>57</v>
      </c>
      <c r="S56" s="22">
        <f t="shared" ref="S56:AB56" si="131">S53*S$16</f>
        <v>1039999.9999999999</v>
      </c>
      <c r="T56" s="22">
        <f t="shared" si="131"/>
        <v>1039999.9999999999</v>
      </c>
      <c r="U56" s="22">
        <f t="shared" si="131"/>
        <v>1040000.0000000002</v>
      </c>
      <c r="V56" s="22">
        <f t="shared" si="131"/>
        <v>1039999.9999999994</v>
      </c>
      <c r="W56" s="22">
        <f t="shared" si="131"/>
        <v>1040000.0000000001</v>
      </c>
      <c r="X56" s="22">
        <f t="shared" si="131"/>
        <v>1040000</v>
      </c>
      <c r="Y56" s="22">
        <f t="shared" si="131"/>
        <v>1040000.0000000006</v>
      </c>
      <c r="Z56" s="22">
        <f t="shared" si="131"/>
        <v>1040000.0000000021</v>
      </c>
      <c r="AA56" s="22">
        <f t="shared" si="131"/>
        <v>1039999.9999999981</v>
      </c>
      <c r="AB56" s="22">
        <f t="shared" si="131"/>
        <v>1039999.9999999967</v>
      </c>
      <c r="AC56" s="5"/>
      <c r="AD56" s="163"/>
      <c r="AE56" s="163"/>
      <c r="AF56" s="20" t="s">
        <v>57</v>
      </c>
      <c r="AG56" s="22">
        <f t="shared" ref="AG56:AP56" si="132">AG53*AG$16</f>
        <v>1064999.9999999998</v>
      </c>
      <c r="AH56" s="22">
        <f t="shared" si="132"/>
        <v>1064999.9999999998</v>
      </c>
      <c r="AI56" s="22">
        <f t="shared" si="132"/>
        <v>1065000.0000000002</v>
      </c>
      <c r="AJ56" s="22">
        <f t="shared" si="132"/>
        <v>1064999.9999999995</v>
      </c>
      <c r="AK56" s="22">
        <f t="shared" si="132"/>
        <v>1065000</v>
      </c>
      <c r="AL56" s="22">
        <f t="shared" si="132"/>
        <v>1064999.9999999998</v>
      </c>
      <c r="AM56" s="22">
        <f t="shared" si="132"/>
        <v>1065000.0000000007</v>
      </c>
      <c r="AN56" s="22">
        <f t="shared" si="132"/>
        <v>1065000.0000000019</v>
      </c>
      <c r="AO56" s="22">
        <f t="shared" si="132"/>
        <v>1064999.9999999981</v>
      </c>
      <c r="AP56" s="22">
        <f t="shared" si="132"/>
        <v>1064999.9999999967</v>
      </c>
      <c r="AQ56" s="5"/>
      <c r="AR56" s="163"/>
      <c r="AS56" s="163"/>
      <c r="AT56" s="20" t="s">
        <v>57</v>
      </c>
      <c r="AU56" s="22">
        <f t="shared" ref="AU56:BD56" si="133">AU53*AU$16</f>
        <v>1089999.9999999998</v>
      </c>
      <c r="AV56" s="22">
        <f t="shared" si="133"/>
        <v>1089999.9999999998</v>
      </c>
      <c r="AW56" s="22">
        <f t="shared" si="133"/>
        <v>1090000.0000000002</v>
      </c>
      <c r="AX56" s="22">
        <f t="shared" si="133"/>
        <v>1089999.9999999995</v>
      </c>
      <c r="AY56" s="22">
        <f t="shared" si="133"/>
        <v>1090000</v>
      </c>
      <c r="AZ56" s="22">
        <f t="shared" si="133"/>
        <v>1090000</v>
      </c>
      <c r="BA56" s="22">
        <f t="shared" si="133"/>
        <v>1090000.0000000005</v>
      </c>
      <c r="BB56" s="22">
        <f t="shared" si="133"/>
        <v>1090000.0000000021</v>
      </c>
      <c r="BC56" s="22">
        <f t="shared" si="133"/>
        <v>1089999.9999999981</v>
      </c>
      <c r="BD56" s="22">
        <f t="shared" si="133"/>
        <v>1089999.999999997</v>
      </c>
      <c r="BE56" s="5"/>
      <c r="BF56" s="163"/>
      <c r="BG56" s="163"/>
      <c r="BH56" s="20" t="s">
        <v>57</v>
      </c>
      <c r="BI56" s="22">
        <f t="shared" ref="BI56:BR56" si="134">BI53*BI$16</f>
        <v>1114999.9999999998</v>
      </c>
      <c r="BJ56" s="22">
        <f t="shared" si="134"/>
        <v>1115000</v>
      </c>
      <c r="BK56" s="22">
        <f t="shared" si="134"/>
        <v>1115000.0000000002</v>
      </c>
      <c r="BL56" s="22">
        <f t="shared" si="134"/>
        <v>1114999.9999999993</v>
      </c>
      <c r="BM56" s="22">
        <f t="shared" si="134"/>
        <v>1115000</v>
      </c>
      <c r="BN56" s="22">
        <f t="shared" si="134"/>
        <v>1115000.0000000002</v>
      </c>
      <c r="BO56" s="22">
        <f t="shared" si="134"/>
        <v>1115000.0000000007</v>
      </c>
      <c r="BP56" s="22">
        <f t="shared" si="134"/>
        <v>1115000.0000000021</v>
      </c>
      <c r="BQ56" s="22">
        <f t="shared" si="134"/>
        <v>1114999.9999999981</v>
      </c>
      <c r="BR56" s="22">
        <f t="shared" si="134"/>
        <v>1114999.9999999967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1014999.9999999998</v>
      </c>
      <c r="F57" s="22">
        <f>E57+F56</f>
        <v>2029999.9999999995</v>
      </c>
      <c r="G57" s="22">
        <f t="shared" ref="G57:N57" si="135">F57+G56</f>
        <v>3045000</v>
      </c>
      <c r="H57" s="22">
        <f t="shared" si="135"/>
        <v>4059999.9999999995</v>
      </c>
      <c r="I57" s="22">
        <f t="shared" si="135"/>
        <v>5074999.9999999991</v>
      </c>
      <c r="J57" s="22">
        <f t="shared" si="135"/>
        <v>6089999.9999999991</v>
      </c>
      <c r="K57" s="22">
        <f t="shared" si="135"/>
        <v>7105000</v>
      </c>
      <c r="L57" s="22">
        <f t="shared" si="135"/>
        <v>8120000.0000000019</v>
      </c>
      <c r="M57" s="22">
        <f t="shared" si="135"/>
        <v>9135000</v>
      </c>
      <c r="N57" s="22">
        <f t="shared" si="135"/>
        <v>10149999.999999996</v>
      </c>
      <c r="P57" s="163"/>
      <c r="Q57" s="163"/>
      <c r="R57" s="20" t="s">
        <v>58</v>
      </c>
      <c r="S57" s="22">
        <f>S56</f>
        <v>1039999.9999999999</v>
      </c>
      <c r="T57" s="22">
        <f>S57+T56</f>
        <v>2079999.9999999998</v>
      </c>
      <c r="U57" s="22">
        <f t="shared" ref="U57:AB57" si="136">T57+U56</f>
        <v>3120000</v>
      </c>
      <c r="V57" s="22">
        <f t="shared" si="136"/>
        <v>4159999.9999999995</v>
      </c>
      <c r="W57" s="22">
        <f t="shared" si="136"/>
        <v>5200000</v>
      </c>
      <c r="X57" s="22">
        <f t="shared" si="136"/>
        <v>6240000</v>
      </c>
      <c r="Y57" s="22">
        <f t="shared" si="136"/>
        <v>7280000.0000000009</v>
      </c>
      <c r="Z57" s="22">
        <f t="shared" si="136"/>
        <v>8320000.0000000028</v>
      </c>
      <c r="AA57" s="22">
        <f t="shared" si="136"/>
        <v>9360000</v>
      </c>
      <c r="AB57" s="22">
        <f t="shared" si="136"/>
        <v>10399999.999999996</v>
      </c>
      <c r="AC57" s="5"/>
      <c r="AD57" s="163"/>
      <c r="AE57" s="163"/>
      <c r="AF57" s="20" t="s">
        <v>58</v>
      </c>
      <c r="AG57" s="22">
        <f>AG56</f>
        <v>1064999.9999999998</v>
      </c>
      <c r="AH57" s="22">
        <f>AG57+AH56</f>
        <v>2129999.9999999995</v>
      </c>
      <c r="AI57" s="22">
        <f t="shared" ref="AI57:AP57" si="137">AH57+AI56</f>
        <v>3195000</v>
      </c>
      <c r="AJ57" s="22">
        <f t="shared" si="137"/>
        <v>4260000</v>
      </c>
      <c r="AK57" s="22">
        <f t="shared" si="137"/>
        <v>5325000</v>
      </c>
      <c r="AL57" s="22">
        <f t="shared" si="137"/>
        <v>6390000</v>
      </c>
      <c r="AM57" s="22">
        <f t="shared" si="137"/>
        <v>7455000.0000000009</v>
      </c>
      <c r="AN57" s="22">
        <f t="shared" si="137"/>
        <v>8520000.0000000037</v>
      </c>
      <c r="AO57" s="22">
        <f t="shared" si="137"/>
        <v>9585000.0000000019</v>
      </c>
      <c r="AP57" s="22">
        <f t="shared" si="137"/>
        <v>10649999.999999998</v>
      </c>
      <c r="AQ57" s="5"/>
      <c r="AR57" s="163"/>
      <c r="AS57" s="163"/>
      <c r="AT57" s="20" t="s">
        <v>58</v>
      </c>
      <c r="AU57" s="22">
        <f>AU56</f>
        <v>1089999.9999999998</v>
      </c>
      <c r="AV57" s="22">
        <f>AU57+AV56</f>
        <v>2179999.9999999995</v>
      </c>
      <c r="AW57" s="22">
        <f t="shared" ref="AW57:BD57" si="138">AV57+AW56</f>
        <v>3270000</v>
      </c>
      <c r="AX57" s="22">
        <f t="shared" si="138"/>
        <v>4360000</v>
      </c>
      <c r="AY57" s="22">
        <f t="shared" si="138"/>
        <v>5450000</v>
      </c>
      <c r="AZ57" s="22">
        <f t="shared" si="138"/>
        <v>6540000</v>
      </c>
      <c r="BA57" s="22">
        <f t="shared" si="138"/>
        <v>7630000</v>
      </c>
      <c r="BB57" s="22">
        <f t="shared" si="138"/>
        <v>8720000.0000000019</v>
      </c>
      <c r="BC57" s="22">
        <f t="shared" si="138"/>
        <v>9810000</v>
      </c>
      <c r="BD57" s="22">
        <f t="shared" si="138"/>
        <v>10899999.999999996</v>
      </c>
      <c r="BE57" s="5"/>
      <c r="BF57" s="163"/>
      <c r="BG57" s="163"/>
      <c r="BH57" s="20" t="s">
        <v>58</v>
      </c>
      <c r="BI57" s="22">
        <f>BI56</f>
        <v>1114999.9999999998</v>
      </c>
      <c r="BJ57" s="22">
        <f>BI57+BJ56</f>
        <v>2230000</v>
      </c>
      <c r="BK57" s="22">
        <f t="shared" ref="BK57:BR57" si="139">BJ57+BK56</f>
        <v>3345000</v>
      </c>
      <c r="BL57" s="22">
        <f t="shared" si="139"/>
        <v>4459999.9999999991</v>
      </c>
      <c r="BM57" s="22">
        <f t="shared" si="139"/>
        <v>5574999.9999999991</v>
      </c>
      <c r="BN57" s="22">
        <f t="shared" si="139"/>
        <v>6689999.9999999991</v>
      </c>
      <c r="BO57" s="22">
        <f t="shared" si="139"/>
        <v>7805000</v>
      </c>
      <c r="BP57" s="22">
        <f t="shared" si="139"/>
        <v>8920000.0000000019</v>
      </c>
      <c r="BQ57" s="22">
        <f t="shared" si="139"/>
        <v>10035000</v>
      </c>
      <c r="BR57" s="22">
        <f t="shared" si="139"/>
        <v>11149999.999999996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1.0149999999999999</v>
      </c>
      <c r="F58" s="17">
        <f>F52*F$16/$E$4-E58</f>
        <v>1.4209999999999996</v>
      </c>
      <c r="G58" s="17">
        <f>G52*G$16/$E$4-F58-E58</f>
        <v>1.9894000000000005</v>
      </c>
      <c r="H58" s="17">
        <f>H52*H$16/$E$4-G58-F58-E58</f>
        <v>2.7851599999999994</v>
      </c>
      <c r="I58" s="17">
        <f>I52*I$16/$E$4-H58-G58-F58-E58</f>
        <v>3.8992239999999967</v>
      </c>
      <c r="J58" s="17">
        <f>J52*J$16/$E$4-I58-H58-G58-F58-E58</f>
        <v>5.4589136000000043</v>
      </c>
      <c r="K58" s="17">
        <f>K52*K$16/$E$4-J58-I58-H58-G58-F58-E58</f>
        <v>7.6424790400000076</v>
      </c>
      <c r="L58" s="17">
        <f>L52*L$16/$E$4-K58-J58-I58-H58-G58-F58-E58</f>
        <v>10.699470656000011</v>
      </c>
      <c r="M58" s="17">
        <f>M52*M$16/$E$4-L58-K58-J58-I58-H58-G58-F58-E58</f>
        <v>14.979258918399974</v>
      </c>
      <c r="N58" s="17">
        <f>N52*N$16/$E$4-M58-L58-K58-J58-I58-H58-G58-F58-E58</f>
        <v>20.97096248575998</v>
      </c>
      <c r="P58" s="163"/>
      <c r="Q58" s="171" t="s">
        <v>44</v>
      </c>
      <c r="R58" s="16" t="s">
        <v>55</v>
      </c>
      <c r="S58" s="17">
        <f>S52*S$16/$E$4</f>
        <v>1.0399999999999998</v>
      </c>
      <c r="T58" s="17">
        <f>T52*T$16/$E$4-S58</f>
        <v>1.4559999999999997</v>
      </c>
      <c r="U58" s="17">
        <f>U52*U$16/$E$4-T58-S58</f>
        <v>2.0384000000000002</v>
      </c>
      <c r="V58" s="17">
        <f>V52*V$16/$E$4-U58-T58-S58</f>
        <v>2.8537599999999994</v>
      </c>
      <c r="W58" s="17">
        <f>W52*W$16/$E$4-V58-U58-T58-S58</f>
        <v>3.995263999999997</v>
      </c>
      <c r="X58" s="17">
        <f>X52*X$16/$E$4-W58-V58-U58-T58-S58</f>
        <v>5.5933696000000053</v>
      </c>
      <c r="Y58" s="17">
        <f>Y52*Y$16/$E$4-X58-W58-V58-U58-T58-S58</f>
        <v>7.8307174399999964</v>
      </c>
      <c r="Z58" s="17">
        <f>Z52*Z$16/$E$4-Y58-X58-W58-V58-U58-T58-S58</f>
        <v>10.963004416000011</v>
      </c>
      <c r="AA58" s="17">
        <f>AA52*AA$16/$E$4-Z58-Y58-X58-W58-V58-U58-T58-S58</f>
        <v>15.348206182399984</v>
      </c>
      <c r="AB58" s="17">
        <f>AB52*AB$16/$E$4-AA58-Z58-Y58-X58-W58-V58-U58-T58-S58</f>
        <v>21.487488655359982</v>
      </c>
      <c r="AC58" s="5"/>
      <c r="AD58" s="163"/>
      <c r="AE58" s="171" t="s">
        <v>44</v>
      </c>
      <c r="AF58" s="16" t="s">
        <v>55</v>
      </c>
      <c r="AG58" s="17">
        <f>AG52*AG$16/$E$4</f>
        <v>1.0649999999999999</v>
      </c>
      <c r="AH58" s="17">
        <f>AH52*AH$16/$E$4-AG58</f>
        <v>1.4909999999999997</v>
      </c>
      <c r="AI58" s="17">
        <f>AI52*AI$16/$E$4-AH58-AG58</f>
        <v>2.0874000000000001</v>
      </c>
      <c r="AJ58" s="17">
        <f>AJ52*AJ$16/$E$4-AI58-AH58-AG58</f>
        <v>2.922359999999999</v>
      </c>
      <c r="AK58" s="17">
        <f>AK52*AK$16/$E$4-AJ58-AI58-AH58-AG58</f>
        <v>4.0913039999999992</v>
      </c>
      <c r="AL58" s="17">
        <f>AL52*AL$16/$E$4-AK58-AJ58-AI58-AH58-AG58</f>
        <v>5.7278255999999992</v>
      </c>
      <c r="AM58" s="17">
        <f>AM52*AM$16/$E$4-AL58-AK58-AJ58-AI58-AH58-AG58</f>
        <v>8.0189558400000038</v>
      </c>
      <c r="AN58" s="17">
        <f>AN52*AN$16/$E$4-AM58-AL58-AK58-AJ58-AI58-AH58-AG58</f>
        <v>11.226538176000011</v>
      </c>
      <c r="AO58" s="17">
        <f>AO52*AO$16/$E$4-AN58-AM58-AL58-AK58-AJ58-AI58-AH58-AG58</f>
        <v>15.717153446399992</v>
      </c>
      <c r="AP58" s="17">
        <f>AP52*AP$16/$E$4-AO58-AN58-AM58-AL58-AK58-AJ58-AI58-AH58-AG58</f>
        <v>22.004014824959974</v>
      </c>
      <c r="AQ58" s="5"/>
      <c r="AR58" s="163"/>
      <c r="AS58" s="171" t="s">
        <v>44</v>
      </c>
      <c r="AT58" s="16" t="s">
        <v>55</v>
      </c>
      <c r="AU58" s="17">
        <f>AU52*AU$16/$E$4</f>
        <v>1.0899999999999999</v>
      </c>
      <c r="AV58" s="17">
        <f>AV52*AV$16/$E$4-AU58</f>
        <v>1.5259999999999998</v>
      </c>
      <c r="AW58" s="17">
        <f>AW52*AW$16/$E$4-AV58-AU58</f>
        <v>2.1364000000000001</v>
      </c>
      <c r="AX58" s="17">
        <f>AX52*AX$16/$E$4-AW58-AV58-AU58</f>
        <v>2.9909600000000003</v>
      </c>
      <c r="AY58" s="17">
        <f>AY52*AY$16/$E$4-AX58-AW58-AV58-AU58</f>
        <v>4.1873439999999977</v>
      </c>
      <c r="AZ58" s="17">
        <f>AZ52*AZ$16/$E$4-AY58-AX58-AW58-AV58-AU58</f>
        <v>5.8622816000000011</v>
      </c>
      <c r="BA58" s="17">
        <f>BA52*BA$16/$E$4-AZ58-AY58-AX58-AW58-AV58-AU58</f>
        <v>8.2071942400000015</v>
      </c>
      <c r="BB58" s="17">
        <f>BB52*BB$16/$E$4-BA58-AZ58-AY58-AX58-AW58-AV58-AU58</f>
        <v>11.490071936000009</v>
      </c>
      <c r="BC58" s="17">
        <f>BC52*BC$16/$E$4-BB58-BA58-AZ58-AY58-AX58-AW58-AV58-AU58</f>
        <v>16.086100710399982</v>
      </c>
      <c r="BD58" s="17">
        <f>BD52*BD$16/$E$4-BC58-BB58-BA58-AZ58-AY58-AX58-AW58-AV58-AU58</f>
        <v>22.520540994560001</v>
      </c>
      <c r="BE58" s="5"/>
      <c r="BF58" s="163"/>
      <c r="BG58" s="171" t="s">
        <v>44</v>
      </c>
      <c r="BH58" s="16" t="s">
        <v>55</v>
      </c>
      <c r="BI58" s="17">
        <f>BI52*BI$16/$E$4</f>
        <v>1.1149999999999998</v>
      </c>
      <c r="BJ58" s="17">
        <f>BJ52*BJ$16/$E$4-BI58</f>
        <v>1.5610000000000004</v>
      </c>
      <c r="BK58" s="17">
        <f>BK52*BK$16/$E$4-BJ58-BI58</f>
        <v>2.1854000000000005</v>
      </c>
      <c r="BL58" s="17">
        <f>BL52*BL$16/$E$4-BK58-BJ58-BI58</f>
        <v>3.0595599999999981</v>
      </c>
      <c r="BM58" s="17">
        <f>BM52*BM$16/$E$4-BL58-BK58-BJ58-BI58</f>
        <v>4.2833839999999999</v>
      </c>
      <c r="BN58" s="17">
        <f>BN52*BN$16/$E$4-BM58-BL58-BK58-BJ58-BI58</f>
        <v>5.9967376000000012</v>
      </c>
      <c r="BO58" s="17">
        <f>BO52*BO$16/$E$4-BN58-BM58-BL58-BK58-BJ58-BI58</f>
        <v>8.3954326400000046</v>
      </c>
      <c r="BP58" s="17">
        <f>BP52*BP$16/$E$4-BO58-BN58-BM58-BL58-BK58-BJ58-BI58</f>
        <v>11.75360569600001</v>
      </c>
      <c r="BQ58" s="17">
        <f>BQ52*BQ$16/$E$4-BP58-BO58-BN58-BM58-BL58-BK58-BJ58-BI58</f>
        <v>16.455047974399985</v>
      </c>
      <c r="BR58" s="17">
        <f>BR52*BR$16/$E$4-BQ58-BP58-BO58-BN58-BM58-BL58-BK58-BJ58-BI58</f>
        <v>23.037067164159982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2.2219567999999992</v>
      </c>
      <c r="J59" s="18"/>
      <c r="K59" s="18"/>
      <c r="L59" s="18"/>
      <c r="M59" s="18"/>
      <c r="N59" s="18">
        <f>SUM(E58:N58)/10</f>
        <v>7.0860868700159987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2.2766847999999991</v>
      </c>
      <c r="X59" s="18"/>
      <c r="Y59" s="18"/>
      <c r="Z59" s="18"/>
      <c r="AA59" s="18"/>
      <c r="AB59" s="18">
        <f>SUM(S58:AB58)/10</f>
        <v>7.2606210293759972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2.3314127999999998</v>
      </c>
      <c r="AL59" s="18"/>
      <c r="AM59" s="18"/>
      <c r="AN59" s="18"/>
      <c r="AO59" s="18"/>
      <c r="AP59" s="18">
        <f>SUM(AG58:AP58)/10</f>
        <v>7.4351551887359975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2.3861407999999997</v>
      </c>
      <c r="AZ59" s="18"/>
      <c r="BA59" s="18"/>
      <c r="BB59" s="18"/>
      <c r="BC59" s="18"/>
      <c r="BD59" s="18">
        <f>SUM(AU58:BD58)/10</f>
        <v>7.6096893480959995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2.4408687999999996</v>
      </c>
      <c r="BN59" s="18"/>
      <c r="BO59" s="18"/>
      <c r="BP59" s="18"/>
      <c r="BQ59" s="18"/>
      <c r="BR59" s="18">
        <f>SUM(BI58:BR58)/10</f>
        <v>7.784223507455998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1014999.9999999998</v>
      </c>
      <c r="F60" s="23">
        <f>F62-E62</f>
        <v>1420999.9999999998</v>
      </c>
      <c r="G60" s="23">
        <f t="shared" ref="G60:N60" si="140">G62-F62</f>
        <v>1989400.0000000005</v>
      </c>
      <c r="H60" s="23">
        <f t="shared" si="140"/>
        <v>2785159.9999999991</v>
      </c>
      <c r="I60" s="23">
        <f t="shared" si="140"/>
        <v>3899223.9999999972</v>
      </c>
      <c r="J60" s="23">
        <f t="shared" si="140"/>
        <v>5458913.6000000052</v>
      </c>
      <c r="K60" s="23">
        <f t="shared" si="140"/>
        <v>7642479.0399999991</v>
      </c>
      <c r="L60" s="23">
        <f t="shared" si="140"/>
        <v>10699470.656000018</v>
      </c>
      <c r="M60" s="23">
        <f t="shared" si="140"/>
        <v>14979258.918399967</v>
      </c>
      <c r="N60" s="23">
        <f t="shared" si="140"/>
        <v>20970962.485759981</v>
      </c>
      <c r="P60" s="163"/>
      <c r="Q60" s="163"/>
      <c r="R60" s="20" t="s">
        <v>57</v>
      </c>
      <c r="S60" s="23">
        <f>S62</f>
        <v>1039999.9999999998</v>
      </c>
      <c r="T60" s="23">
        <f>T62-S62</f>
        <v>1455999.9999999993</v>
      </c>
      <c r="U60" s="23">
        <f t="shared" ref="U60:AB60" si="141">U62-T62</f>
        <v>2038400.0000000009</v>
      </c>
      <c r="V60" s="23">
        <f t="shared" si="141"/>
        <v>2853759.9999999981</v>
      </c>
      <c r="W60" s="23">
        <f t="shared" si="141"/>
        <v>3995263.9999999981</v>
      </c>
      <c r="X60" s="23">
        <f t="shared" si="141"/>
        <v>5593369.6000000052</v>
      </c>
      <c r="Y60" s="23">
        <f t="shared" si="141"/>
        <v>7830717.4399999939</v>
      </c>
      <c r="Z60" s="23">
        <f t="shared" si="141"/>
        <v>10963004.41600002</v>
      </c>
      <c r="AA60" s="23">
        <f t="shared" si="141"/>
        <v>15348206.182399973</v>
      </c>
      <c r="AB60" s="23">
        <f t="shared" si="141"/>
        <v>21487488.655359983</v>
      </c>
      <c r="AC60" s="5"/>
      <c r="AD60" s="163"/>
      <c r="AE60" s="163"/>
      <c r="AF60" s="20" t="s">
        <v>57</v>
      </c>
      <c r="AG60" s="23">
        <f>AG62</f>
        <v>1064999.9999999998</v>
      </c>
      <c r="AH60" s="23">
        <f>AH62-AG62</f>
        <v>1490999.9999999998</v>
      </c>
      <c r="AI60" s="23">
        <f t="shared" ref="AI60:AP60" si="142">AI62-AH62</f>
        <v>2087400.0000000005</v>
      </c>
      <c r="AJ60" s="23">
        <f t="shared" si="142"/>
        <v>2922359.9999999991</v>
      </c>
      <c r="AK60" s="23">
        <f t="shared" si="142"/>
        <v>4091303.9999999991</v>
      </c>
      <c r="AL60" s="23">
        <f t="shared" si="142"/>
        <v>5727825.5999999996</v>
      </c>
      <c r="AM60" s="23">
        <f t="shared" si="142"/>
        <v>8018955.8400000036</v>
      </c>
      <c r="AN60" s="23">
        <f t="shared" si="142"/>
        <v>11226538.17600001</v>
      </c>
      <c r="AO60" s="23">
        <f t="shared" si="142"/>
        <v>15717153.446399987</v>
      </c>
      <c r="AP60" s="23">
        <f t="shared" si="142"/>
        <v>22004014.824959978</v>
      </c>
      <c r="AQ60" s="5"/>
      <c r="AR60" s="163"/>
      <c r="AS60" s="163"/>
      <c r="AT60" s="20" t="s">
        <v>57</v>
      </c>
      <c r="AU60" s="23">
        <f>AU62</f>
        <v>1089999.9999999998</v>
      </c>
      <c r="AV60" s="23">
        <f>AV62-AU62</f>
        <v>1525999.9999999998</v>
      </c>
      <c r="AW60" s="23">
        <f t="shared" ref="AW60:BD60" si="143">AW62-AV62</f>
        <v>2136400.0000000005</v>
      </c>
      <c r="AX60" s="23">
        <f t="shared" si="143"/>
        <v>2990959.9999999991</v>
      </c>
      <c r="AY60" s="23">
        <f t="shared" si="143"/>
        <v>4187343.9999999991</v>
      </c>
      <c r="AZ60" s="23">
        <f t="shared" si="143"/>
        <v>5862281.6000000034</v>
      </c>
      <c r="BA60" s="23">
        <f t="shared" si="143"/>
        <v>8207194.2399999984</v>
      </c>
      <c r="BB60" s="23">
        <f t="shared" si="143"/>
        <v>11490071.936000016</v>
      </c>
      <c r="BC60" s="23">
        <f t="shared" si="143"/>
        <v>16086100.710399978</v>
      </c>
      <c r="BD60" s="23">
        <f t="shared" si="143"/>
        <v>22520540.994560003</v>
      </c>
      <c r="BE60" s="5"/>
      <c r="BF60" s="163"/>
      <c r="BG60" s="163"/>
      <c r="BH60" s="20" t="s">
        <v>57</v>
      </c>
      <c r="BI60" s="23">
        <f>BI62</f>
        <v>1114999.9999999998</v>
      </c>
      <c r="BJ60" s="23">
        <f>BJ62-BI62</f>
        <v>1561000.0000000002</v>
      </c>
      <c r="BK60" s="23">
        <f t="shared" ref="BK60:BR60" si="144">BK62-BJ62</f>
        <v>2185400</v>
      </c>
      <c r="BL60" s="23">
        <f t="shared" si="144"/>
        <v>3059559.9999999981</v>
      </c>
      <c r="BM60" s="23">
        <f t="shared" si="144"/>
        <v>4283384</v>
      </c>
      <c r="BN60" s="23">
        <f t="shared" si="144"/>
        <v>5996737.5999999996</v>
      </c>
      <c r="BO60" s="23">
        <f t="shared" si="144"/>
        <v>8395432.6400000043</v>
      </c>
      <c r="BP60" s="23">
        <f t="shared" si="144"/>
        <v>11753605.69600001</v>
      </c>
      <c r="BQ60" s="23">
        <f t="shared" si="144"/>
        <v>16455047.974399984</v>
      </c>
      <c r="BR60" s="23">
        <f t="shared" si="144"/>
        <v>23037067.164159976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2221956.7999999993</v>
      </c>
      <c r="J61" s="23"/>
      <c r="K61" s="23"/>
      <c r="L61" s="23"/>
      <c r="M61" s="23"/>
      <c r="N61" s="23">
        <f>SUM(E60:N60)/10</f>
        <v>7086086.8700159965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2276684.7999999993</v>
      </c>
      <c r="X61" s="23"/>
      <c r="Y61" s="23"/>
      <c r="Z61" s="23"/>
      <c r="AA61" s="23"/>
      <c r="AB61" s="23">
        <f>SUM(S60:AB60)/10</f>
        <v>7260621.0293759974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2331412.7999999998</v>
      </c>
      <c r="AL61" s="23"/>
      <c r="AM61" s="23"/>
      <c r="AN61" s="23"/>
      <c r="AO61" s="23"/>
      <c r="AP61" s="23">
        <f>SUM(AG60:AP60)/10</f>
        <v>7435155.1887359973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2386140.7999999998</v>
      </c>
      <c r="AZ61" s="23"/>
      <c r="BA61" s="23"/>
      <c r="BB61" s="23"/>
      <c r="BC61" s="23"/>
      <c r="BD61" s="23">
        <f>SUM(AU60:BD60)/10</f>
        <v>7609689.348096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2440868.7999999998</v>
      </c>
      <c r="BN61" s="23"/>
      <c r="BO61" s="23"/>
      <c r="BP61" s="23"/>
      <c r="BQ61" s="23"/>
      <c r="BR61" s="23">
        <f>SUM(BI60:BR60)/10</f>
        <v>7784223.5074559972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145">E54*E$16</f>
        <v>1014999.9999999998</v>
      </c>
      <c r="F62" s="22">
        <f t="shared" si="145"/>
        <v>2435999.9999999995</v>
      </c>
      <c r="G62" s="22">
        <f t="shared" si="145"/>
        <v>4425400</v>
      </c>
      <c r="H62" s="22">
        <f t="shared" si="145"/>
        <v>7210559.9999999991</v>
      </c>
      <c r="I62" s="22">
        <f t="shared" si="145"/>
        <v>11109783.999999996</v>
      </c>
      <c r="J62" s="22">
        <f t="shared" si="145"/>
        <v>16568697.600000001</v>
      </c>
      <c r="K62" s="22">
        <f t="shared" si="145"/>
        <v>24211176.640000001</v>
      </c>
      <c r="L62" s="22">
        <f t="shared" si="145"/>
        <v>34910647.296000019</v>
      </c>
      <c r="M62" s="22">
        <f t="shared" si="145"/>
        <v>49889906.214399986</v>
      </c>
      <c r="N62" s="22">
        <f t="shared" si="145"/>
        <v>70860868.700159967</v>
      </c>
      <c r="P62" s="163"/>
      <c r="Q62" s="163"/>
      <c r="R62" s="20" t="s">
        <v>58</v>
      </c>
      <c r="S62" s="22">
        <f t="shared" ref="S62:AB62" si="146">S54*S$16</f>
        <v>1039999.9999999998</v>
      </c>
      <c r="T62" s="22">
        <f t="shared" si="146"/>
        <v>2495999.9999999991</v>
      </c>
      <c r="U62" s="22">
        <f t="shared" si="146"/>
        <v>4534400</v>
      </c>
      <c r="V62" s="22">
        <f t="shared" si="146"/>
        <v>7388159.9999999981</v>
      </c>
      <c r="W62" s="22">
        <f t="shared" si="146"/>
        <v>11383423.999999996</v>
      </c>
      <c r="X62" s="22">
        <f t="shared" si="146"/>
        <v>16976793.600000001</v>
      </c>
      <c r="Y62" s="22">
        <f t="shared" si="146"/>
        <v>24807511.039999995</v>
      </c>
      <c r="Z62" s="22">
        <f t="shared" si="146"/>
        <v>35770515.456000015</v>
      </c>
      <c r="AA62" s="22">
        <f t="shared" si="146"/>
        <v>51118721.638399988</v>
      </c>
      <c r="AB62" s="22">
        <f t="shared" si="146"/>
        <v>72606210.293759972</v>
      </c>
      <c r="AC62" s="5"/>
      <c r="AD62" s="163"/>
      <c r="AE62" s="163"/>
      <c r="AF62" s="20" t="s">
        <v>58</v>
      </c>
      <c r="AG62" s="22">
        <f t="shared" ref="AG62:AP62" si="147">AG54*AG$16</f>
        <v>1064999.9999999998</v>
      </c>
      <c r="AH62" s="22">
        <f t="shared" si="147"/>
        <v>2555999.9999999995</v>
      </c>
      <c r="AI62" s="22">
        <f t="shared" si="147"/>
        <v>4643400</v>
      </c>
      <c r="AJ62" s="22">
        <f t="shared" si="147"/>
        <v>7565759.9999999991</v>
      </c>
      <c r="AK62" s="22">
        <f t="shared" si="147"/>
        <v>11657063.999999998</v>
      </c>
      <c r="AL62" s="22">
        <f t="shared" si="147"/>
        <v>17384889.599999998</v>
      </c>
      <c r="AM62" s="22">
        <f t="shared" si="147"/>
        <v>25403845.440000001</v>
      </c>
      <c r="AN62" s="22">
        <f t="shared" si="147"/>
        <v>36630383.616000012</v>
      </c>
      <c r="AO62" s="22">
        <f t="shared" si="147"/>
        <v>52347537.062399998</v>
      </c>
      <c r="AP62" s="22">
        <f t="shared" si="147"/>
        <v>74351551.887359977</v>
      </c>
      <c r="AQ62" s="5"/>
      <c r="AR62" s="163"/>
      <c r="AS62" s="163"/>
      <c r="AT62" s="20" t="s">
        <v>58</v>
      </c>
      <c r="AU62" s="22">
        <f t="shared" ref="AU62:BD62" si="148">AU54*AU$16</f>
        <v>1089999.9999999998</v>
      </c>
      <c r="AV62" s="22">
        <f t="shared" si="148"/>
        <v>2615999.9999999995</v>
      </c>
      <c r="AW62" s="22">
        <f t="shared" si="148"/>
        <v>4752400</v>
      </c>
      <c r="AX62" s="22">
        <f t="shared" si="148"/>
        <v>7743359.9999999991</v>
      </c>
      <c r="AY62" s="22">
        <f t="shared" si="148"/>
        <v>11930703.999999998</v>
      </c>
      <c r="AZ62" s="22">
        <f t="shared" si="148"/>
        <v>17792985.600000001</v>
      </c>
      <c r="BA62" s="22">
        <f t="shared" si="148"/>
        <v>26000179.84</v>
      </c>
      <c r="BB62" s="22">
        <f t="shared" si="148"/>
        <v>37490251.776000015</v>
      </c>
      <c r="BC62" s="22">
        <f t="shared" si="148"/>
        <v>53576352.486399993</v>
      </c>
      <c r="BD62" s="22">
        <f t="shared" si="148"/>
        <v>76096893.480959997</v>
      </c>
      <c r="BE62" s="5"/>
      <c r="BF62" s="163"/>
      <c r="BG62" s="163"/>
      <c r="BH62" s="20" t="s">
        <v>58</v>
      </c>
      <c r="BI62" s="22">
        <f t="shared" ref="BI62:BR62" si="149">BI54*BI$16</f>
        <v>1114999.9999999998</v>
      </c>
      <c r="BJ62" s="22">
        <f t="shared" si="149"/>
        <v>2676000</v>
      </c>
      <c r="BK62" s="22">
        <f t="shared" si="149"/>
        <v>4861400</v>
      </c>
      <c r="BL62" s="22">
        <f t="shared" si="149"/>
        <v>7920959.9999999981</v>
      </c>
      <c r="BM62" s="22">
        <f t="shared" si="149"/>
        <v>12204343.999999998</v>
      </c>
      <c r="BN62" s="22">
        <f t="shared" si="149"/>
        <v>18201081.599999998</v>
      </c>
      <c r="BO62" s="22">
        <f t="shared" si="149"/>
        <v>26596514.240000002</v>
      </c>
      <c r="BP62" s="22">
        <f t="shared" si="149"/>
        <v>38350119.936000012</v>
      </c>
      <c r="BQ62" s="22">
        <f t="shared" si="149"/>
        <v>54805167.910399996</v>
      </c>
      <c r="BR62" s="22">
        <f t="shared" si="149"/>
        <v>77842235.074559972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3.5821428571428574E-2</v>
      </c>
      <c r="F63" s="17">
        <f t="shared" ref="F63:N63" si="150">F$26*$D48</f>
        <v>3.4086734693877553E-2</v>
      </c>
      <c r="G63" s="17">
        <f t="shared" si="150"/>
        <v>3.2847667638483964E-2</v>
      </c>
      <c r="H63" s="17">
        <f t="shared" si="150"/>
        <v>3.1962619741774258E-2</v>
      </c>
      <c r="I63" s="17">
        <f t="shared" si="150"/>
        <v>3.1330442672695899E-2</v>
      </c>
      <c r="J63" s="17">
        <f t="shared" si="150"/>
        <v>3.0878887623354216E-2</v>
      </c>
      <c r="K63" s="17">
        <f t="shared" si="150"/>
        <v>3.0556348302395869E-2</v>
      </c>
      <c r="L63" s="17">
        <f t="shared" si="150"/>
        <v>3.0325963073139905E-2</v>
      </c>
      <c r="M63" s="17">
        <f t="shared" si="150"/>
        <v>3.0161402195099933E-2</v>
      </c>
      <c r="N63" s="17">
        <f t="shared" si="150"/>
        <v>3.004385871078567E-2</v>
      </c>
      <c r="P63" s="163" t="s">
        <v>17</v>
      </c>
      <c r="Q63" s="165" t="s">
        <v>41</v>
      </c>
      <c r="R63" s="16" t="s">
        <v>55</v>
      </c>
      <c r="S63" s="17">
        <f>S$26*$D48</f>
        <v>3.5821428571428574E-2</v>
      </c>
      <c r="T63" s="17">
        <f t="shared" ref="T63:AB63" si="151">T$26*$D48</f>
        <v>3.4086734693877553E-2</v>
      </c>
      <c r="U63" s="17">
        <f t="shared" si="151"/>
        <v>3.2847667638483964E-2</v>
      </c>
      <c r="V63" s="17">
        <f t="shared" si="151"/>
        <v>3.1962619741774258E-2</v>
      </c>
      <c r="W63" s="17">
        <f t="shared" si="151"/>
        <v>3.1330442672695899E-2</v>
      </c>
      <c r="X63" s="17">
        <f t="shared" si="151"/>
        <v>3.0878887623354216E-2</v>
      </c>
      <c r="Y63" s="17">
        <f t="shared" si="151"/>
        <v>3.0556348302395869E-2</v>
      </c>
      <c r="Z63" s="17">
        <f t="shared" si="151"/>
        <v>3.0325963073139905E-2</v>
      </c>
      <c r="AA63" s="17">
        <f t="shared" si="151"/>
        <v>3.0161402195099933E-2</v>
      </c>
      <c r="AB63" s="17">
        <f t="shared" si="151"/>
        <v>3.004385871078567E-2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3.5821428571428574E-2</v>
      </c>
      <c r="AH63" s="17">
        <f t="shared" ref="AH63:AP63" si="152">AH$26*$D48</f>
        <v>3.4086734693877553E-2</v>
      </c>
      <c r="AI63" s="17">
        <f t="shared" si="152"/>
        <v>3.2847667638483964E-2</v>
      </c>
      <c r="AJ63" s="17">
        <f t="shared" si="152"/>
        <v>3.1962619741774258E-2</v>
      </c>
      <c r="AK63" s="17">
        <f t="shared" si="152"/>
        <v>3.1330442672695899E-2</v>
      </c>
      <c r="AL63" s="17">
        <f t="shared" si="152"/>
        <v>3.0878887623354216E-2</v>
      </c>
      <c r="AM63" s="17">
        <f t="shared" si="152"/>
        <v>3.0556348302395869E-2</v>
      </c>
      <c r="AN63" s="17">
        <f t="shared" si="152"/>
        <v>3.0325963073139905E-2</v>
      </c>
      <c r="AO63" s="17">
        <f t="shared" si="152"/>
        <v>3.0161402195099933E-2</v>
      </c>
      <c r="AP63" s="17">
        <f t="shared" si="152"/>
        <v>3.004385871078567E-2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3.5821428571428574E-2</v>
      </c>
      <c r="AV63" s="17">
        <f t="shared" ref="AV63:BD63" si="153">AV$26*$D48</f>
        <v>3.4086734693877553E-2</v>
      </c>
      <c r="AW63" s="17">
        <f t="shared" si="153"/>
        <v>3.2847667638483964E-2</v>
      </c>
      <c r="AX63" s="17">
        <f t="shared" si="153"/>
        <v>3.1962619741774258E-2</v>
      </c>
      <c r="AY63" s="17">
        <f t="shared" si="153"/>
        <v>3.1330442672695899E-2</v>
      </c>
      <c r="AZ63" s="17">
        <f t="shared" si="153"/>
        <v>3.0878887623354216E-2</v>
      </c>
      <c r="BA63" s="17">
        <f t="shared" si="153"/>
        <v>3.0556348302395869E-2</v>
      </c>
      <c r="BB63" s="17">
        <f t="shared" si="153"/>
        <v>3.0325963073139905E-2</v>
      </c>
      <c r="BC63" s="17">
        <f t="shared" si="153"/>
        <v>3.0161402195099933E-2</v>
      </c>
      <c r="BD63" s="17">
        <f t="shared" si="153"/>
        <v>3.004385871078567E-2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3.5821428571428574E-2</v>
      </c>
      <c r="BJ63" s="17">
        <f t="shared" ref="BJ63:BR63" si="154">BJ$26*$D48</f>
        <v>3.4086734693877553E-2</v>
      </c>
      <c r="BK63" s="17">
        <f t="shared" si="154"/>
        <v>3.2847667638483964E-2</v>
      </c>
      <c r="BL63" s="17">
        <f t="shared" si="154"/>
        <v>3.1962619741774258E-2</v>
      </c>
      <c r="BM63" s="17">
        <f t="shared" si="154"/>
        <v>3.1330442672695899E-2</v>
      </c>
      <c r="BN63" s="17">
        <f t="shared" si="154"/>
        <v>3.0878887623354216E-2</v>
      </c>
      <c r="BO63" s="17">
        <f t="shared" si="154"/>
        <v>3.0556348302395869E-2</v>
      </c>
      <c r="BP63" s="17">
        <f t="shared" si="154"/>
        <v>3.0325963073139905E-2</v>
      </c>
      <c r="BQ63" s="17">
        <f t="shared" si="154"/>
        <v>3.0161402195099933E-2</v>
      </c>
      <c r="BR63" s="17">
        <f t="shared" si="154"/>
        <v>3.004385871078567E-2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3.3209778663652045E-2</v>
      </c>
      <c r="J64" s="18"/>
      <c r="K64" s="18"/>
      <c r="L64" s="18"/>
      <c r="M64" s="18"/>
      <c r="N64" s="18">
        <f>SUM(E63:N63)/10</f>
        <v>3.1801535322303585E-2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3.3209778663652045E-2</v>
      </c>
      <c r="X64" s="18"/>
      <c r="Y64" s="18"/>
      <c r="Z64" s="18"/>
      <c r="AA64" s="18"/>
      <c r="AB64" s="18">
        <f>SUM(S63:AB63)/10</f>
        <v>3.1801535322303585E-2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3.3209778663652045E-2</v>
      </c>
      <c r="AL64" s="18"/>
      <c r="AM64" s="18"/>
      <c r="AN64" s="18"/>
      <c r="AO64" s="18"/>
      <c r="AP64" s="18">
        <f>SUM(AG63:AP63)/10</f>
        <v>3.1801535322303585E-2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3.3209778663652045E-2</v>
      </c>
      <c r="AZ64" s="18"/>
      <c r="BA64" s="18"/>
      <c r="BB64" s="18"/>
      <c r="BC64" s="18"/>
      <c r="BD64" s="18">
        <f>SUM(AU63:BD63)/10</f>
        <v>3.1801535322303585E-2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3.3209778663652045E-2</v>
      </c>
      <c r="BN64" s="18"/>
      <c r="BO64" s="18"/>
      <c r="BP64" s="18"/>
      <c r="BQ64" s="18"/>
      <c r="BR64" s="18">
        <f>SUM(BI63:BR63)/10</f>
        <v>3.1801535322303585E-2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155">E$28*$D48</f>
        <v>3.5821428571428574E-2</v>
      </c>
      <c r="F65" s="17">
        <f t="shared" si="155"/>
        <v>6.9908163265306134E-2</v>
      </c>
      <c r="G65" s="17">
        <f t="shared" si="155"/>
        <v>0.1027558309037901</v>
      </c>
      <c r="H65" s="17">
        <f t="shared" si="155"/>
        <v>0.13471845064556434</v>
      </c>
      <c r="I65" s="17">
        <f t="shared" si="155"/>
        <v>0.16604889331826025</v>
      </c>
      <c r="J65" s="17">
        <f t="shared" si="155"/>
        <v>0.19692778094161445</v>
      </c>
      <c r="K65" s="17">
        <f t="shared" si="155"/>
        <v>0.22748412924401032</v>
      </c>
      <c r="L65" s="17">
        <f t="shared" si="155"/>
        <v>0.25781009231715024</v>
      </c>
      <c r="M65" s="17">
        <f t="shared" si="155"/>
        <v>0.28797149451225018</v>
      </c>
      <c r="N65" s="17">
        <f t="shared" si="155"/>
        <v>0.31801535322303587</v>
      </c>
      <c r="P65" s="163"/>
      <c r="Q65" s="165"/>
      <c r="R65" s="16" t="s">
        <v>53</v>
      </c>
      <c r="S65" s="17">
        <f t="shared" ref="S65:AB65" si="156">S$28*$D48</f>
        <v>3.5821428571428574E-2</v>
      </c>
      <c r="T65" s="17">
        <f t="shared" si="156"/>
        <v>6.9908163265306134E-2</v>
      </c>
      <c r="U65" s="17">
        <f t="shared" si="156"/>
        <v>0.1027558309037901</v>
      </c>
      <c r="V65" s="17">
        <f t="shared" si="156"/>
        <v>0.13471845064556434</v>
      </c>
      <c r="W65" s="17">
        <f t="shared" si="156"/>
        <v>0.16604889331826025</v>
      </c>
      <c r="X65" s="17">
        <f t="shared" si="156"/>
        <v>0.19692778094161445</v>
      </c>
      <c r="Y65" s="17">
        <f t="shared" si="156"/>
        <v>0.22748412924401032</v>
      </c>
      <c r="Z65" s="17">
        <f t="shared" si="156"/>
        <v>0.25781009231715024</v>
      </c>
      <c r="AA65" s="17">
        <f t="shared" si="156"/>
        <v>0.28797149451225018</v>
      </c>
      <c r="AB65" s="17">
        <f t="shared" si="156"/>
        <v>0.31801535322303587</v>
      </c>
      <c r="AC65" s="5"/>
      <c r="AD65" s="163"/>
      <c r="AE65" s="165"/>
      <c r="AF65" s="16" t="s">
        <v>53</v>
      </c>
      <c r="AG65" s="17">
        <f t="shared" ref="AG65:AP65" si="157">AG$28*$D48</f>
        <v>3.5821428571428574E-2</v>
      </c>
      <c r="AH65" s="17">
        <f t="shared" si="157"/>
        <v>6.9908163265306134E-2</v>
      </c>
      <c r="AI65" s="17">
        <f t="shared" si="157"/>
        <v>0.1027558309037901</v>
      </c>
      <c r="AJ65" s="17">
        <f t="shared" si="157"/>
        <v>0.13471845064556434</v>
      </c>
      <c r="AK65" s="17">
        <f t="shared" si="157"/>
        <v>0.16604889331826025</v>
      </c>
      <c r="AL65" s="17">
        <f t="shared" si="157"/>
        <v>0.19692778094161445</v>
      </c>
      <c r="AM65" s="17">
        <f t="shared" si="157"/>
        <v>0.22748412924401032</v>
      </c>
      <c r="AN65" s="17">
        <f t="shared" si="157"/>
        <v>0.25781009231715024</v>
      </c>
      <c r="AO65" s="17">
        <f t="shared" si="157"/>
        <v>0.28797149451225018</v>
      </c>
      <c r="AP65" s="17">
        <f t="shared" si="157"/>
        <v>0.31801535322303587</v>
      </c>
      <c r="AQ65" s="5"/>
      <c r="AR65" s="163"/>
      <c r="AS65" s="165"/>
      <c r="AT65" s="16" t="s">
        <v>53</v>
      </c>
      <c r="AU65" s="17">
        <f t="shared" ref="AU65:BD65" si="158">AU$28*$D48</f>
        <v>3.5821428571428574E-2</v>
      </c>
      <c r="AV65" s="17">
        <f t="shared" si="158"/>
        <v>6.9908163265306134E-2</v>
      </c>
      <c r="AW65" s="17">
        <f t="shared" si="158"/>
        <v>0.1027558309037901</v>
      </c>
      <c r="AX65" s="17">
        <f t="shared" si="158"/>
        <v>0.13471845064556434</v>
      </c>
      <c r="AY65" s="17">
        <f t="shared" si="158"/>
        <v>0.16604889331826025</v>
      </c>
      <c r="AZ65" s="17">
        <f t="shared" si="158"/>
        <v>0.19692778094161445</v>
      </c>
      <c r="BA65" s="17">
        <f t="shared" si="158"/>
        <v>0.22748412924401032</v>
      </c>
      <c r="BB65" s="17">
        <f t="shared" si="158"/>
        <v>0.25781009231715024</v>
      </c>
      <c r="BC65" s="17">
        <f t="shared" si="158"/>
        <v>0.28797149451225018</v>
      </c>
      <c r="BD65" s="17">
        <f t="shared" si="158"/>
        <v>0.31801535322303587</v>
      </c>
      <c r="BE65" s="5"/>
      <c r="BF65" s="163"/>
      <c r="BG65" s="165"/>
      <c r="BH65" s="16" t="s">
        <v>53</v>
      </c>
      <c r="BI65" s="17">
        <f t="shared" ref="BI65:BR65" si="159">BI$28*$D48</f>
        <v>3.5821428571428574E-2</v>
      </c>
      <c r="BJ65" s="17">
        <f t="shared" si="159"/>
        <v>6.9908163265306134E-2</v>
      </c>
      <c r="BK65" s="17">
        <f t="shared" si="159"/>
        <v>0.1027558309037901</v>
      </c>
      <c r="BL65" s="17">
        <f t="shared" si="159"/>
        <v>0.13471845064556434</v>
      </c>
      <c r="BM65" s="17">
        <f t="shared" si="159"/>
        <v>0.16604889331826025</v>
      </c>
      <c r="BN65" s="17">
        <f t="shared" si="159"/>
        <v>0.19692778094161445</v>
      </c>
      <c r="BO65" s="17">
        <f t="shared" si="159"/>
        <v>0.22748412924401032</v>
      </c>
      <c r="BP65" s="17">
        <f t="shared" si="159"/>
        <v>0.25781009231715024</v>
      </c>
      <c r="BQ65" s="17">
        <f t="shared" si="159"/>
        <v>0.28797149451225018</v>
      </c>
      <c r="BR65" s="17">
        <f t="shared" si="159"/>
        <v>0.31801535322303587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160">10*E63</f>
        <v>0.35821428571428571</v>
      </c>
      <c r="F66" s="21">
        <f t="shared" si="160"/>
        <v>0.34086734693877552</v>
      </c>
      <c r="G66" s="21">
        <f t="shared" si="160"/>
        <v>0.32847667638483963</v>
      </c>
      <c r="H66" s="21">
        <f t="shared" si="160"/>
        <v>0.31962619741774256</v>
      </c>
      <c r="I66" s="21">
        <f t="shared" si="160"/>
        <v>0.31330442672695902</v>
      </c>
      <c r="J66" s="21">
        <f t="shared" si="160"/>
        <v>0.30878887623354218</v>
      </c>
      <c r="K66" s="21">
        <f t="shared" si="160"/>
        <v>0.30556348302395869</v>
      </c>
      <c r="L66" s="21">
        <f t="shared" si="160"/>
        <v>0.30325963073139905</v>
      </c>
      <c r="M66" s="21">
        <f t="shared" si="160"/>
        <v>0.30161402195099934</v>
      </c>
      <c r="N66" s="21">
        <f t="shared" si="160"/>
        <v>0.3004385871078567</v>
      </c>
      <c r="P66" s="163"/>
      <c r="Q66" s="163"/>
      <c r="R66" s="20" t="s">
        <v>57</v>
      </c>
      <c r="S66" s="21">
        <f t="shared" ref="S66:AB66" si="161">10*S63</f>
        <v>0.35821428571428571</v>
      </c>
      <c r="T66" s="21">
        <f t="shared" si="161"/>
        <v>0.34086734693877552</v>
      </c>
      <c r="U66" s="21">
        <f t="shared" si="161"/>
        <v>0.32847667638483963</v>
      </c>
      <c r="V66" s="21">
        <f t="shared" si="161"/>
        <v>0.31962619741774256</v>
      </c>
      <c r="W66" s="21">
        <f t="shared" si="161"/>
        <v>0.31330442672695902</v>
      </c>
      <c r="X66" s="21">
        <f t="shared" si="161"/>
        <v>0.30878887623354218</v>
      </c>
      <c r="Y66" s="21">
        <f t="shared" si="161"/>
        <v>0.30556348302395869</v>
      </c>
      <c r="Z66" s="21">
        <f t="shared" si="161"/>
        <v>0.30325963073139905</v>
      </c>
      <c r="AA66" s="21">
        <f t="shared" si="161"/>
        <v>0.30161402195099934</v>
      </c>
      <c r="AB66" s="21">
        <f t="shared" si="161"/>
        <v>0.3004385871078567</v>
      </c>
      <c r="AC66" s="5"/>
      <c r="AD66" s="163"/>
      <c r="AE66" s="163"/>
      <c r="AF66" s="20" t="s">
        <v>57</v>
      </c>
      <c r="AG66" s="21">
        <f t="shared" ref="AG66:AP66" si="162">10*AG63</f>
        <v>0.35821428571428571</v>
      </c>
      <c r="AH66" s="21">
        <f t="shared" si="162"/>
        <v>0.34086734693877552</v>
      </c>
      <c r="AI66" s="21">
        <f t="shared" si="162"/>
        <v>0.32847667638483963</v>
      </c>
      <c r="AJ66" s="21">
        <f t="shared" si="162"/>
        <v>0.31962619741774256</v>
      </c>
      <c r="AK66" s="21">
        <f t="shared" si="162"/>
        <v>0.31330442672695902</v>
      </c>
      <c r="AL66" s="21">
        <f t="shared" si="162"/>
        <v>0.30878887623354218</v>
      </c>
      <c r="AM66" s="21">
        <f t="shared" si="162"/>
        <v>0.30556348302395869</v>
      </c>
      <c r="AN66" s="21">
        <f t="shared" si="162"/>
        <v>0.30325963073139905</v>
      </c>
      <c r="AO66" s="21">
        <f t="shared" si="162"/>
        <v>0.30161402195099934</v>
      </c>
      <c r="AP66" s="21">
        <f t="shared" si="162"/>
        <v>0.3004385871078567</v>
      </c>
      <c r="AQ66" s="5"/>
      <c r="AR66" s="163"/>
      <c r="AS66" s="163"/>
      <c r="AT66" s="20" t="s">
        <v>57</v>
      </c>
      <c r="AU66" s="21">
        <f t="shared" ref="AU66:BD66" si="163">10*AU63</f>
        <v>0.35821428571428571</v>
      </c>
      <c r="AV66" s="21">
        <f t="shared" si="163"/>
        <v>0.34086734693877552</v>
      </c>
      <c r="AW66" s="21">
        <f t="shared" si="163"/>
        <v>0.32847667638483963</v>
      </c>
      <c r="AX66" s="21">
        <f t="shared" si="163"/>
        <v>0.31962619741774256</v>
      </c>
      <c r="AY66" s="21">
        <f t="shared" si="163"/>
        <v>0.31330442672695902</v>
      </c>
      <c r="AZ66" s="21">
        <f t="shared" si="163"/>
        <v>0.30878887623354218</v>
      </c>
      <c r="BA66" s="21">
        <f t="shared" si="163"/>
        <v>0.30556348302395869</v>
      </c>
      <c r="BB66" s="21">
        <f t="shared" si="163"/>
        <v>0.30325963073139905</v>
      </c>
      <c r="BC66" s="21">
        <f t="shared" si="163"/>
        <v>0.30161402195099934</v>
      </c>
      <c r="BD66" s="21">
        <f t="shared" si="163"/>
        <v>0.3004385871078567</v>
      </c>
      <c r="BE66" s="5"/>
      <c r="BF66" s="163"/>
      <c r="BG66" s="163"/>
      <c r="BH66" s="20" t="s">
        <v>57</v>
      </c>
      <c r="BI66" s="21">
        <f t="shared" ref="BI66:BR66" si="164">10*BI63</f>
        <v>0.35821428571428571</v>
      </c>
      <c r="BJ66" s="21">
        <f t="shared" si="164"/>
        <v>0.34086734693877552</v>
      </c>
      <c r="BK66" s="21">
        <f t="shared" si="164"/>
        <v>0.32847667638483963</v>
      </c>
      <c r="BL66" s="21">
        <f t="shared" si="164"/>
        <v>0.31962619741774256</v>
      </c>
      <c r="BM66" s="21">
        <f t="shared" si="164"/>
        <v>0.31330442672695902</v>
      </c>
      <c r="BN66" s="21">
        <f t="shared" si="164"/>
        <v>0.30878887623354218</v>
      </c>
      <c r="BO66" s="21">
        <f t="shared" si="164"/>
        <v>0.30556348302395869</v>
      </c>
      <c r="BP66" s="21">
        <f t="shared" si="164"/>
        <v>0.30325963073139905</v>
      </c>
      <c r="BQ66" s="21">
        <f t="shared" si="164"/>
        <v>0.30161402195099934</v>
      </c>
      <c r="BR66" s="21">
        <f t="shared" si="164"/>
        <v>0.3004385871078567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0.35821428571428571</v>
      </c>
      <c r="F67" s="21">
        <f t="shared" ref="F67:N67" si="165">10*F65</f>
        <v>0.69908163265306134</v>
      </c>
      <c r="G67" s="21">
        <f t="shared" si="165"/>
        <v>1.027558309037901</v>
      </c>
      <c r="H67" s="21">
        <f t="shared" si="165"/>
        <v>1.3471845064556434</v>
      </c>
      <c r="I67" s="21">
        <f t="shared" si="165"/>
        <v>1.6604889331826025</v>
      </c>
      <c r="J67" s="21">
        <f t="shared" si="165"/>
        <v>1.9692778094161445</v>
      </c>
      <c r="K67" s="21">
        <f t="shared" si="165"/>
        <v>2.2748412924401031</v>
      </c>
      <c r="L67" s="21">
        <f t="shared" si="165"/>
        <v>2.5781009231715024</v>
      </c>
      <c r="M67" s="21">
        <f t="shared" si="165"/>
        <v>2.8797149451225019</v>
      </c>
      <c r="N67" s="21">
        <f t="shared" si="165"/>
        <v>3.1801535322303587</v>
      </c>
      <c r="P67" s="163"/>
      <c r="Q67" s="163"/>
      <c r="R67" s="20" t="s">
        <v>58</v>
      </c>
      <c r="S67" s="21">
        <f>10*S65</f>
        <v>0.35821428571428571</v>
      </c>
      <c r="T67" s="21">
        <f t="shared" ref="T67:AB67" si="166">10*T65</f>
        <v>0.69908163265306134</v>
      </c>
      <c r="U67" s="21">
        <f t="shared" si="166"/>
        <v>1.027558309037901</v>
      </c>
      <c r="V67" s="21">
        <f t="shared" si="166"/>
        <v>1.3471845064556434</v>
      </c>
      <c r="W67" s="21">
        <f t="shared" si="166"/>
        <v>1.6604889331826025</v>
      </c>
      <c r="X67" s="21">
        <f t="shared" si="166"/>
        <v>1.9692778094161445</v>
      </c>
      <c r="Y67" s="21">
        <f t="shared" si="166"/>
        <v>2.2748412924401031</v>
      </c>
      <c r="Z67" s="21">
        <f t="shared" si="166"/>
        <v>2.5781009231715024</v>
      </c>
      <c r="AA67" s="21">
        <f t="shared" si="166"/>
        <v>2.8797149451225019</v>
      </c>
      <c r="AB67" s="21">
        <f t="shared" si="166"/>
        <v>3.1801535322303587</v>
      </c>
      <c r="AC67" s="5"/>
      <c r="AD67" s="163"/>
      <c r="AE67" s="163"/>
      <c r="AF67" s="20" t="s">
        <v>58</v>
      </c>
      <c r="AG67" s="21">
        <f>10*AG65</f>
        <v>0.35821428571428571</v>
      </c>
      <c r="AH67" s="21">
        <f t="shared" ref="AH67:AP67" si="167">10*AH65</f>
        <v>0.69908163265306134</v>
      </c>
      <c r="AI67" s="21">
        <f t="shared" si="167"/>
        <v>1.027558309037901</v>
      </c>
      <c r="AJ67" s="21">
        <f t="shared" si="167"/>
        <v>1.3471845064556434</v>
      </c>
      <c r="AK67" s="21">
        <f t="shared" si="167"/>
        <v>1.6604889331826025</v>
      </c>
      <c r="AL67" s="21">
        <f t="shared" si="167"/>
        <v>1.9692778094161445</v>
      </c>
      <c r="AM67" s="21">
        <f t="shared" si="167"/>
        <v>2.2748412924401031</v>
      </c>
      <c r="AN67" s="21">
        <f t="shared" si="167"/>
        <v>2.5781009231715024</v>
      </c>
      <c r="AO67" s="21">
        <f t="shared" si="167"/>
        <v>2.8797149451225019</v>
      </c>
      <c r="AP67" s="21">
        <f t="shared" si="167"/>
        <v>3.1801535322303587</v>
      </c>
      <c r="AQ67" s="5"/>
      <c r="AR67" s="163"/>
      <c r="AS67" s="163"/>
      <c r="AT67" s="20" t="s">
        <v>58</v>
      </c>
      <c r="AU67" s="21">
        <f>10*AU65</f>
        <v>0.35821428571428571</v>
      </c>
      <c r="AV67" s="21">
        <f t="shared" ref="AV67:BD67" si="168">10*AV65</f>
        <v>0.69908163265306134</v>
      </c>
      <c r="AW67" s="21">
        <f t="shared" si="168"/>
        <v>1.027558309037901</v>
      </c>
      <c r="AX67" s="21">
        <f t="shared" si="168"/>
        <v>1.3471845064556434</v>
      </c>
      <c r="AY67" s="21">
        <f t="shared" si="168"/>
        <v>1.6604889331826025</v>
      </c>
      <c r="AZ67" s="21">
        <f t="shared" si="168"/>
        <v>1.9692778094161445</v>
      </c>
      <c r="BA67" s="21">
        <f t="shared" si="168"/>
        <v>2.2748412924401031</v>
      </c>
      <c r="BB67" s="21">
        <f t="shared" si="168"/>
        <v>2.5781009231715024</v>
      </c>
      <c r="BC67" s="21">
        <f t="shared" si="168"/>
        <v>2.8797149451225019</v>
      </c>
      <c r="BD67" s="21">
        <f t="shared" si="168"/>
        <v>3.1801535322303587</v>
      </c>
      <c r="BE67" s="5"/>
      <c r="BF67" s="163"/>
      <c r="BG67" s="163"/>
      <c r="BH67" s="20" t="s">
        <v>58</v>
      </c>
      <c r="BI67" s="21">
        <f>10*BI65</f>
        <v>0.35821428571428571</v>
      </c>
      <c r="BJ67" s="21">
        <f t="shared" ref="BJ67:BR67" si="169">10*BJ65</f>
        <v>0.69908163265306134</v>
      </c>
      <c r="BK67" s="21">
        <f t="shared" si="169"/>
        <v>1.027558309037901</v>
      </c>
      <c r="BL67" s="21">
        <f t="shared" si="169"/>
        <v>1.3471845064556434</v>
      </c>
      <c r="BM67" s="21">
        <f t="shared" si="169"/>
        <v>1.6604889331826025</v>
      </c>
      <c r="BN67" s="21">
        <f t="shared" si="169"/>
        <v>1.9692778094161445</v>
      </c>
      <c r="BO67" s="21">
        <f t="shared" si="169"/>
        <v>2.2748412924401031</v>
      </c>
      <c r="BP67" s="21">
        <f t="shared" si="169"/>
        <v>2.5781009231715024</v>
      </c>
      <c r="BQ67" s="21">
        <f t="shared" si="169"/>
        <v>2.8797149451225019</v>
      </c>
      <c r="BR67" s="21">
        <f t="shared" si="169"/>
        <v>3.1801535322303587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5.015E-2</v>
      </c>
      <c r="F68" s="17">
        <f t="shared" ref="F68:N68" si="170">F63*F$16/$E$4</f>
        <v>6.6809999999999994E-2</v>
      </c>
      <c r="G68" s="17">
        <f t="shared" si="170"/>
        <v>9.0133999999999992E-2</v>
      </c>
      <c r="H68" s="17">
        <f t="shared" si="170"/>
        <v>0.12278759999999998</v>
      </c>
      <c r="I68" s="17">
        <f t="shared" si="170"/>
        <v>0.16850263999999998</v>
      </c>
      <c r="J68" s="17">
        <f t="shared" si="170"/>
        <v>0.23250369600000001</v>
      </c>
      <c r="K68" s="17">
        <f t="shared" si="170"/>
        <v>0.32210517440000003</v>
      </c>
      <c r="L68" s="17">
        <f t="shared" si="170"/>
        <v>0.44754724416000002</v>
      </c>
      <c r="M68" s="17">
        <f t="shared" si="170"/>
        <v>0.62316614182399999</v>
      </c>
      <c r="N68" s="17">
        <f t="shared" si="170"/>
        <v>0.86903259855360027</v>
      </c>
      <c r="P68" s="163"/>
      <c r="Q68" s="171" t="s">
        <v>45</v>
      </c>
      <c r="R68" s="16" t="s">
        <v>55</v>
      </c>
      <c r="S68" s="17">
        <f>S63*S$16/$E$4</f>
        <v>5.015E-2</v>
      </c>
      <c r="T68" s="17">
        <f t="shared" ref="T68:AB68" si="171">T63*T$16/$E$4</f>
        <v>6.6809999999999994E-2</v>
      </c>
      <c r="U68" s="17">
        <f t="shared" si="171"/>
        <v>9.0133999999999992E-2</v>
      </c>
      <c r="V68" s="17">
        <f t="shared" si="171"/>
        <v>0.12278759999999998</v>
      </c>
      <c r="W68" s="17">
        <f t="shared" si="171"/>
        <v>0.16850263999999998</v>
      </c>
      <c r="X68" s="17">
        <f t="shared" si="171"/>
        <v>0.23250369600000001</v>
      </c>
      <c r="Y68" s="17">
        <f t="shared" si="171"/>
        <v>0.32210517440000003</v>
      </c>
      <c r="Z68" s="17">
        <f t="shared" si="171"/>
        <v>0.44754724416000002</v>
      </c>
      <c r="AA68" s="17">
        <f t="shared" si="171"/>
        <v>0.62316614182399999</v>
      </c>
      <c r="AB68" s="17">
        <f t="shared" si="171"/>
        <v>0.86903259855360027</v>
      </c>
      <c r="AC68" s="5"/>
      <c r="AD68" s="163"/>
      <c r="AE68" s="171" t="s">
        <v>45</v>
      </c>
      <c r="AF68" s="16" t="s">
        <v>55</v>
      </c>
      <c r="AG68" s="17">
        <f>AG63*AG$16/$E$4</f>
        <v>5.015E-2</v>
      </c>
      <c r="AH68" s="17">
        <f t="shared" ref="AH68:AP68" si="172">AH63*AH$16/$E$4</f>
        <v>6.6809999999999994E-2</v>
      </c>
      <c r="AI68" s="17">
        <f t="shared" si="172"/>
        <v>9.0133999999999992E-2</v>
      </c>
      <c r="AJ68" s="17">
        <f t="shared" si="172"/>
        <v>0.12278759999999998</v>
      </c>
      <c r="AK68" s="17">
        <f t="shared" si="172"/>
        <v>0.16850263999999998</v>
      </c>
      <c r="AL68" s="17">
        <f t="shared" si="172"/>
        <v>0.23250369600000001</v>
      </c>
      <c r="AM68" s="17">
        <f t="shared" si="172"/>
        <v>0.32210517440000003</v>
      </c>
      <c r="AN68" s="17">
        <f t="shared" si="172"/>
        <v>0.44754724416000002</v>
      </c>
      <c r="AO68" s="17">
        <f t="shared" si="172"/>
        <v>0.62316614182399999</v>
      </c>
      <c r="AP68" s="17">
        <f t="shared" si="172"/>
        <v>0.86903259855360027</v>
      </c>
      <c r="AQ68" s="5"/>
      <c r="AR68" s="163"/>
      <c r="AS68" s="171" t="s">
        <v>45</v>
      </c>
      <c r="AT68" s="16" t="s">
        <v>55</v>
      </c>
      <c r="AU68" s="17">
        <f>AU63*AU$16/$E$4</f>
        <v>5.015E-2</v>
      </c>
      <c r="AV68" s="17">
        <f t="shared" ref="AV68:BD68" si="173">AV63*AV$16/$E$4</f>
        <v>6.6809999999999994E-2</v>
      </c>
      <c r="AW68" s="17">
        <f t="shared" si="173"/>
        <v>9.0133999999999992E-2</v>
      </c>
      <c r="AX68" s="17">
        <f t="shared" si="173"/>
        <v>0.12278759999999998</v>
      </c>
      <c r="AY68" s="17">
        <f t="shared" si="173"/>
        <v>0.16850263999999998</v>
      </c>
      <c r="AZ68" s="17">
        <f t="shared" si="173"/>
        <v>0.23250369600000001</v>
      </c>
      <c r="BA68" s="17">
        <f t="shared" si="173"/>
        <v>0.32210517440000003</v>
      </c>
      <c r="BB68" s="17">
        <f t="shared" si="173"/>
        <v>0.44754724416000002</v>
      </c>
      <c r="BC68" s="17">
        <f t="shared" si="173"/>
        <v>0.62316614182399999</v>
      </c>
      <c r="BD68" s="17">
        <f t="shared" si="173"/>
        <v>0.86903259855360027</v>
      </c>
      <c r="BE68" s="5"/>
      <c r="BF68" s="163"/>
      <c r="BG68" s="171" t="s">
        <v>45</v>
      </c>
      <c r="BH68" s="16" t="s">
        <v>55</v>
      </c>
      <c r="BI68" s="17">
        <f>BI63*BI$16/$E$4</f>
        <v>5.015E-2</v>
      </c>
      <c r="BJ68" s="17">
        <f t="shared" ref="BJ68:BR68" si="174">BJ63*BJ$16/$E$4</f>
        <v>6.6809999999999994E-2</v>
      </c>
      <c r="BK68" s="17">
        <f t="shared" si="174"/>
        <v>9.0133999999999992E-2</v>
      </c>
      <c r="BL68" s="17">
        <f t="shared" si="174"/>
        <v>0.12278759999999998</v>
      </c>
      <c r="BM68" s="17">
        <f t="shared" si="174"/>
        <v>0.16850263999999998</v>
      </c>
      <c r="BN68" s="17">
        <f t="shared" si="174"/>
        <v>0.23250369600000001</v>
      </c>
      <c r="BO68" s="17">
        <f t="shared" si="174"/>
        <v>0.32210517440000003</v>
      </c>
      <c r="BP68" s="17">
        <f t="shared" si="174"/>
        <v>0.44754724416000002</v>
      </c>
      <c r="BQ68" s="17">
        <f t="shared" si="174"/>
        <v>0.62316614182399999</v>
      </c>
      <c r="BR68" s="17">
        <f t="shared" si="174"/>
        <v>0.86903259855360027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9.9676847999999998E-2</v>
      </c>
      <c r="J69" s="18"/>
      <c r="K69" s="18"/>
      <c r="L69" s="18"/>
      <c r="M69" s="18"/>
      <c r="N69" s="18">
        <f>SUM(E68:N68)/10</f>
        <v>0.29927390949376004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9.9676847999999998E-2</v>
      </c>
      <c r="X69" s="18"/>
      <c r="Y69" s="18"/>
      <c r="Z69" s="18"/>
      <c r="AA69" s="18"/>
      <c r="AB69" s="18">
        <f>SUM(S68:AB68)/10</f>
        <v>0.29927390949376004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9.9676847999999998E-2</v>
      </c>
      <c r="AL69" s="18"/>
      <c r="AM69" s="18"/>
      <c r="AN69" s="18"/>
      <c r="AO69" s="18"/>
      <c r="AP69" s="18">
        <f>SUM(AG68:AP68)/10</f>
        <v>0.29927390949376004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9.9676847999999998E-2</v>
      </c>
      <c r="AZ69" s="18"/>
      <c r="BA69" s="18"/>
      <c r="BB69" s="18"/>
      <c r="BC69" s="18"/>
      <c r="BD69" s="18">
        <f>SUM(AU68:BD68)/10</f>
        <v>0.29927390949376004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9.9676847999999998E-2</v>
      </c>
      <c r="BN69" s="18"/>
      <c r="BO69" s="18"/>
      <c r="BP69" s="18"/>
      <c r="BQ69" s="18"/>
      <c r="BR69" s="18">
        <f>SUM(BI68:BR68)/10</f>
        <v>0.29927390949376004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175">E66*E$16</f>
        <v>50150</v>
      </c>
      <c r="F70" s="24">
        <f t="shared" si="175"/>
        <v>66810</v>
      </c>
      <c r="G70" s="24">
        <f t="shared" si="175"/>
        <v>90134</v>
      </c>
      <c r="H70" s="24">
        <f t="shared" si="175"/>
        <v>122787.59999999998</v>
      </c>
      <c r="I70" s="24">
        <f t="shared" si="175"/>
        <v>168502.64</v>
      </c>
      <c r="J70" s="24">
        <f t="shared" si="175"/>
        <v>232503.69600000003</v>
      </c>
      <c r="K70" s="24">
        <f t="shared" si="175"/>
        <v>322105.17440000002</v>
      </c>
      <c r="L70" s="24">
        <f t="shared" si="175"/>
        <v>447547.24416</v>
      </c>
      <c r="M70" s="24">
        <f t="shared" si="175"/>
        <v>623166.14182400005</v>
      </c>
      <c r="N70" s="24">
        <f t="shared" si="175"/>
        <v>869032.59855360026</v>
      </c>
      <c r="P70" s="163"/>
      <c r="Q70" s="163"/>
      <c r="R70" s="20" t="s">
        <v>57</v>
      </c>
      <c r="S70" s="24">
        <f t="shared" ref="S70:AB70" si="176">S66*S$16</f>
        <v>50150</v>
      </c>
      <c r="T70" s="24">
        <f t="shared" si="176"/>
        <v>66810</v>
      </c>
      <c r="U70" s="24">
        <f t="shared" si="176"/>
        <v>90134</v>
      </c>
      <c r="V70" s="24">
        <f t="shared" si="176"/>
        <v>122787.59999999998</v>
      </c>
      <c r="W70" s="24">
        <f t="shared" si="176"/>
        <v>168502.64</v>
      </c>
      <c r="X70" s="24">
        <f t="shared" si="176"/>
        <v>232503.69600000003</v>
      </c>
      <c r="Y70" s="24">
        <f t="shared" si="176"/>
        <v>322105.17440000002</v>
      </c>
      <c r="Z70" s="24">
        <f t="shared" si="176"/>
        <v>447547.24416</v>
      </c>
      <c r="AA70" s="24">
        <f t="shared" si="176"/>
        <v>623166.14182400005</v>
      </c>
      <c r="AB70" s="24">
        <f t="shared" si="176"/>
        <v>869032.59855360026</v>
      </c>
      <c r="AC70" s="5"/>
      <c r="AD70" s="163"/>
      <c r="AE70" s="163"/>
      <c r="AF70" s="20" t="s">
        <v>57</v>
      </c>
      <c r="AG70" s="24">
        <f t="shared" ref="AG70:AP70" si="177">AG66*AG$16</f>
        <v>50150</v>
      </c>
      <c r="AH70" s="24">
        <f t="shared" si="177"/>
        <v>66810</v>
      </c>
      <c r="AI70" s="24">
        <f t="shared" si="177"/>
        <v>90134</v>
      </c>
      <c r="AJ70" s="24">
        <f t="shared" si="177"/>
        <v>122787.59999999998</v>
      </c>
      <c r="AK70" s="24">
        <f t="shared" si="177"/>
        <v>168502.64</v>
      </c>
      <c r="AL70" s="24">
        <f t="shared" si="177"/>
        <v>232503.69600000003</v>
      </c>
      <c r="AM70" s="24">
        <f t="shared" si="177"/>
        <v>322105.17440000002</v>
      </c>
      <c r="AN70" s="24">
        <f t="shared" si="177"/>
        <v>447547.24416</v>
      </c>
      <c r="AO70" s="24">
        <f t="shared" si="177"/>
        <v>623166.14182400005</v>
      </c>
      <c r="AP70" s="24">
        <f t="shared" si="177"/>
        <v>869032.59855360026</v>
      </c>
      <c r="AQ70" s="5"/>
      <c r="AR70" s="163"/>
      <c r="AS70" s="163"/>
      <c r="AT70" s="20" t="s">
        <v>57</v>
      </c>
      <c r="AU70" s="24">
        <f t="shared" ref="AU70:BD70" si="178">AU66*AU$16</f>
        <v>50150</v>
      </c>
      <c r="AV70" s="24">
        <f t="shared" si="178"/>
        <v>66810</v>
      </c>
      <c r="AW70" s="24">
        <f t="shared" si="178"/>
        <v>90134</v>
      </c>
      <c r="AX70" s="24">
        <f t="shared" si="178"/>
        <v>122787.59999999998</v>
      </c>
      <c r="AY70" s="24">
        <f t="shared" si="178"/>
        <v>168502.64</v>
      </c>
      <c r="AZ70" s="24">
        <f t="shared" si="178"/>
        <v>232503.69600000003</v>
      </c>
      <c r="BA70" s="24">
        <f t="shared" si="178"/>
        <v>322105.17440000002</v>
      </c>
      <c r="BB70" s="24">
        <f t="shared" si="178"/>
        <v>447547.24416</v>
      </c>
      <c r="BC70" s="24">
        <f t="shared" si="178"/>
        <v>623166.14182400005</v>
      </c>
      <c r="BD70" s="24">
        <f t="shared" si="178"/>
        <v>869032.59855360026</v>
      </c>
      <c r="BE70" s="5"/>
      <c r="BF70" s="163"/>
      <c r="BG70" s="163"/>
      <c r="BH70" s="20" t="s">
        <v>57</v>
      </c>
      <c r="BI70" s="24">
        <f t="shared" ref="BI70:BR70" si="179">BI66*BI$16</f>
        <v>50150</v>
      </c>
      <c r="BJ70" s="24">
        <f t="shared" si="179"/>
        <v>66810</v>
      </c>
      <c r="BK70" s="24">
        <f t="shared" si="179"/>
        <v>90134</v>
      </c>
      <c r="BL70" s="24">
        <f t="shared" si="179"/>
        <v>122787.59999999998</v>
      </c>
      <c r="BM70" s="24">
        <f t="shared" si="179"/>
        <v>168502.64</v>
      </c>
      <c r="BN70" s="24">
        <f t="shared" si="179"/>
        <v>232503.69600000003</v>
      </c>
      <c r="BO70" s="24">
        <f t="shared" si="179"/>
        <v>322105.17440000002</v>
      </c>
      <c r="BP70" s="24">
        <f t="shared" si="179"/>
        <v>447547.24416</v>
      </c>
      <c r="BQ70" s="24">
        <f t="shared" si="179"/>
        <v>623166.14182400005</v>
      </c>
      <c r="BR70" s="24">
        <f t="shared" si="179"/>
        <v>869032.59855360026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99676.847999999998</v>
      </c>
      <c r="J71" s="24"/>
      <c r="K71" s="24"/>
      <c r="L71" s="24"/>
      <c r="M71" s="24"/>
      <c r="N71" s="24">
        <f>SUM(E70:N70)/10</f>
        <v>299273.90949376009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99676.847999999998</v>
      </c>
      <c r="X71" s="24"/>
      <c r="Y71" s="24"/>
      <c r="Z71" s="24"/>
      <c r="AA71" s="24"/>
      <c r="AB71" s="24">
        <f>SUM(S70:AB70)/10</f>
        <v>299273.90949376009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99676.847999999998</v>
      </c>
      <c r="AL71" s="24"/>
      <c r="AM71" s="24"/>
      <c r="AN71" s="24"/>
      <c r="AO71" s="24"/>
      <c r="AP71" s="24">
        <f>SUM(AG70:AP70)/10</f>
        <v>299273.90949376009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99676.847999999998</v>
      </c>
      <c r="AZ71" s="24"/>
      <c r="BA71" s="24"/>
      <c r="BB71" s="24"/>
      <c r="BC71" s="24"/>
      <c r="BD71" s="24">
        <f>SUM(AU70:BD70)/10</f>
        <v>299273.90949376009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99676.847999999998</v>
      </c>
      <c r="BN71" s="24"/>
      <c r="BO71" s="24"/>
      <c r="BP71" s="24"/>
      <c r="BQ71" s="24"/>
      <c r="BR71" s="24">
        <f>SUM(BI70:BR70)/10</f>
        <v>299273.90949376009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50150</v>
      </c>
      <c r="F72" s="25">
        <f t="shared" ref="F72:N72" si="180">E72+F70</f>
        <v>116960</v>
      </c>
      <c r="G72" s="25">
        <f t="shared" si="180"/>
        <v>207094</v>
      </c>
      <c r="H72" s="25">
        <f t="shared" si="180"/>
        <v>329881.59999999998</v>
      </c>
      <c r="I72" s="25">
        <f t="shared" si="180"/>
        <v>498384.24</v>
      </c>
      <c r="J72" s="25">
        <f t="shared" si="180"/>
        <v>730887.93599999999</v>
      </c>
      <c r="K72" s="25">
        <f t="shared" si="180"/>
        <v>1052993.1104000001</v>
      </c>
      <c r="L72" s="25">
        <f t="shared" si="180"/>
        <v>1500540.3545600001</v>
      </c>
      <c r="M72" s="25">
        <f t="shared" si="180"/>
        <v>2123706.4963840004</v>
      </c>
      <c r="N72" s="25">
        <f t="shared" si="180"/>
        <v>2992739.0949376007</v>
      </c>
      <c r="P72" s="163"/>
      <c r="Q72" s="163"/>
      <c r="R72" s="20" t="s">
        <v>58</v>
      </c>
      <c r="S72" s="25">
        <f>S70</f>
        <v>50150</v>
      </c>
      <c r="T72" s="25">
        <f t="shared" ref="T72:AB72" si="181">S72+T70</f>
        <v>116960</v>
      </c>
      <c r="U72" s="25">
        <f t="shared" si="181"/>
        <v>207094</v>
      </c>
      <c r="V72" s="25">
        <f t="shared" si="181"/>
        <v>329881.59999999998</v>
      </c>
      <c r="W72" s="25">
        <f t="shared" si="181"/>
        <v>498384.24</v>
      </c>
      <c r="X72" s="25">
        <f t="shared" si="181"/>
        <v>730887.93599999999</v>
      </c>
      <c r="Y72" s="25">
        <f t="shared" si="181"/>
        <v>1052993.1104000001</v>
      </c>
      <c r="Z72" s="25">
        <f t="shared" si="181"/>
        <v>1500540.3545600001</v>
      </c>
      <c r="AA72" s="25">
        <f t="shared" si="181"/>
        <v>2123706.4963840004</v>
      </c>
      <c r="AB72" s="25">
        <f t="shared" si="181"/>
        <v>2992739.0949376007</v>
      </c>
      <c r="AC72" s="5"/>
      <c r="AD72" s="163"/>
      <c r="AE72" s="163"/>
      <c r="AF72" s="20" t="s">
        <v>58</v>
      </c>
      <c r="AG72" s="25">
        <f>AG70</f>
        <v>50150</v>
      </c>
      <c r="AH72" s="25">
        <f t="shared" ref="AH72:AP72" si="182">AG72+AH70</f>
        <v>116960</v>
      </c>
      <c r="AI72" s="25">
        <f t="shared" si="182"/>
        <v>207094</v>
      </c>
      <c r="AJ72" s="25">
        <f t="shared" si="182"/>
        <v>329881.59999999998</v>
      </c>
      <c r="AK72" s="25">
        <f t="shared" si="182"/>
        <v>498384.24</v>
      </c>
      <c r="AL72" s="25">
        <f t="shared" si="182"/>
        <v>730887.93599999999</v>
      </c>
      <c r="AM72" s="25">
        <f t="shared" si="182"/>
        <v>1052993.1104000001</v>
      </c>
      <c r="AN72" s="25">
        <f t="shared" si="182"/>
        <v>1500540.3545600001</v>
      </c>
      <c r="AO72" s="25">
        <f t="shared" si="182"/>
        <v>2123706.4963840004</v>
      </c>
      <c r="AP72" s="25">
        <f t="shared" si="182"/>
        <v>2992739.0949376007</v>
      </c>
      <c r="AQ72" s="5"/>
      <c r="AR72" s="163"/>
      <c r="AS72" s="163"/>
      <c r="AT72" s="20" t="s">
        <v>58</v>
      </c>
      <c r="AU72" s="25">
        <f>AU70</f>
        <v>50150</v>
      </c>
      <c r="AV72" s="25">
        <f t="shared" ref="AV72:BD72" si="183">AU72+AV70</f>
        <v>116960</v>
      </c>
      <c r="AW72" s="25">
        <f t="shared" si="183"/>
        <v>207094</v>
      </c>
      <c r="AX72" s="25">
        <f t="shared" si="183"/>
        <v>329881.59999999998</v>
      </c>
      <c r="AY72" s="25">
        <f t="shared" si="183"/>
        <v>498384.24</v>
      </c>
      <c r="AZ72" s="25">
        <f t="shared" si="183"/>
        <v>730887.93599999999</v>
      </c>
      <c r="BA72" s="25">
        <f t="shared" si="183"/>
        <v>1052993.1104000001</v>
      </c>
      <c r="BB72" s="25">
        <f t="shared" si="183"/>
        <v>1500540.3545600001</v>
      </c>
      <c r="BC72" s="25">
        <f t="shared" si="183"/>
        <v>2123706.4963840004</v>
      </c>
      <c r="BD72" s="25">
        <f t="shared" si="183"/>
        <v>2992739.0949376007</v>
      </c>
      <c r="BE72" s="5"/>
      <c r="BF72" s="163"/>
      <c r="BG72" s="163"/>
      <c r="BH72" s="20" t="s">
        <v>58</v>
      </c>
      <c r="BI72" s="25">
        <f>BI70</f>
        <v>50150</v>
      </c>
      <c r="BJ72" s="25">
        <f t="shared" ref="BJ72:BR72" si="184">BI72+BJ70</f>
        <v>116960</v>
      </c>
      <c r="BK72" s="25">
        <f t="shared" si="184"/>
        <v>207094</v>
      </c>
      <c r="BL72" s="25">
        <f t="shared" si="184"/>
        <v>329881.59999999998</v>
      </c>
      <c r="BM72" s="25">
        <f t="shared" si="184"/>
        <v>498384.24</v>
      </c>
      <c r="BN72" s="25">
        <f t="shared" si="184"/>
        <v>730887.93599999999</v>
      </c>
      <c r="BO72" s="25">
        <f t="shared" si="184"/>
        <v>1052993.1104000001</v>
      </c>
      <c r="BP72" s="25">
        <f t="shared" si="184"/>
        <v>1500540.3545600001</v>
      </c>
      <c r="BQ72" s="25">
        <f t="shared" si="184"/>
        <v>2123706.4963840004</v>
      </c>
      <c r="BR72" s="25">
        <f t="shared" si="184"/>
        <v>2992739.0949376007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5.015E-2</v>
      </c>
      <c r="F73" s="17">
        <f>F65*F$16/$E$4-E73</f>
        <v>8.6870000000000031E-2</v>
      </c>
      <c r="G73" s="17">
        <f>G65*G$16/$E$4-F73-E73</f>
        <v>0.14494200000000002</v>
      </c>
      <c r="H73" s="17">
        <f>H65*H$16/$E$4-G73-F73-E73</f>
        <v>0.23557239999999993</v>
      </c>
      <c r="I73" s="17">
        <f>I65*I$16/$E$4-H73-G73-F73-E73</f>
        <v>0.37551640000000008</v>
      </c>
      <c r="J73" s="17">
        <f>J65*J$16/$E$4-I73-H73-G73-F73-E73</f>
        <v>0.58972401600000013</v>
      </c>
      <c r="K73" s="17">
        <f>K65*K$16/$E$4-J73-I73-H73-G73-F73-E73</f>
        <v>0.91521510079999946</v>
      </c>
      <c r="L73" s="17">
        <f>L65*L$16/$E$4-K73-J73-I73-H73-G73-F73-E73</f>
        <v>1.4067432108800013</v>
      </c>
      <c r="M73" s="17">
        <f>M65*M$16/$E$4-L73-K73-J73-I73-H73-G73-F73-E73</f>
        <v>2.145059392896</v>
      </c>
      <c r="N73" s="17">
        <f>N65*N$16/$E$4-M73-L73-K73-J73-I73-H73-G73-F73-E73</f>
        <v>3.2489496067840022</v>
      </c>
      <c r="P73" s="163"/>
      <c r="Q73" s="171" t="s">
        <v>44</v>
      </c>
      <c r="R73" s="16" t="s">
        <v>55</v>
      </c>
      <c r="S73" s="17">
        <f>S65*S$16/$E$4</f>
        <v>5.015E-2</v>
      </c>
      <c r="T73" s="17">
        <f>T65*T$16/$E$4-S73</f>
        <v>8.6870000000000031E-2</v>
      </c>
      <c r="U73" s="17">
        <f>U65*U$16/$E$4-T73-S73</f>
        <v>0.14494200000000002</v>
      </c>
      <c r="V73" s="17">
        <f>V65*V$16/$E$4-U73-T73-S73</f>
        <v>0.23557239999999993</v>
      </c>
      <c r="W73" s="17">
        <f>W65*W$16/$E$4-V73-U73-T73-S73</f>
        <v>0.37551640000000008</v>
      </c>
      <c r="X73" s="17">
        <f>X65*X$16/$E$4-W73-V73-U73-T73-S73</f>
        <v>0.58972401600000013</v>
      </c>
      <c r="Y73" s="17">
        <f>Y65*Y$16/$E$4-X73-W73-V73-U73-T73-S73</f>
        <v>0.91521510079999946</v>
      </c>
      <c r="Z73" s="17">
        <f>Z65*Z$16/$E$4-Y73-X73-W73-V73-U73-T73-S73</f>
        <v>1.4067432108800013</v>
      </c>
      <c r="AA73" s="17">
        <f>AA65*AA$16/$E$4-Z73-Y73-X73-W73-V73-U73-T73-S73</f>
        <v>2.145059392896</v>
      </c>
      <c r="AB73" s="17">
        <f>AB65*AB$16/$E$4-AA73-Z73-Y73-X73-W73-V73-U73-T73-S73</f>
        <v>3.2489496067840022</v>
      </c>
      <c r="AC73" s="5"/>
      <c r="AD73" s="163"/>
      <c r="AE73" s="171" t="s">
        <v>44</v>
      </c>
      <c r="AF73" s="16" t="s">
        <v>55</v>
      </c>
      <c r="AG73" s="17">
        <f>AG65*AG$16/$E$4</f>
        <v>5.015E-2</v>
      </c>
      <c r="AH73" s="17">
        <f>AH65*AH$16/$E$4-AG73</f>
        <v>8.6870000000000031E-2</v>
      </c>
      <c r="AI73" s="17">
        <f>AI65*AI$16/$E$4-AH73-AG73</f>
        <v>0.14494200000000002</v>
      </c>
      <c r="AJ73" s="17">
        <f>AJ65*AJ$16/$E$4-AI73-AH73-AG73</f>
        <v>0.23557239999999993</v>
      </c>
      <c r="AK73" s="17">
        <f>AK65*AK$16/$E$4-AJ73-AI73-AH73-AG73</f>
        <v>0.37551640000000008</v>
      </c>
      <c r="AL73" s="17">
        <f>AL65*AL$16/$E$4-AK73-AJ73-AI73-AH73-AG73</f>
        <v>0.58972401600000013</v>
      </c>
      <c r="AM73" s="17">
        <f>AM65*AM$16/$E$4-AL73-AK73-AJ73-AI73-AH73-AG73</f>
        <v>0.91521510079999946</v>
      </c>
      <c r="AN73" s="17">
        <f>AN65*AN$16/$E$4-AM73-AL73-AK73-AJ73-AI73-AH73-AG73</f>
        <v>1.4067432108800013</v>
      </c>
      <c r="AO73" s="17">
        <f>AO65*AO$16/$E$4-AN73-AM73-AL73-AK73-AJ73-AI73-AH73-AG73</f>
        <v>2.145059392896</v>
      </c>
      <c r="AP73" s="17">
        <f>AP65*AP$16/$E$4-AO73-AN73-AM73-AL73-AK73-AJ73-AI73-AH73-AG73</f>
        <v>3.2489496067840022</v>
      </c>
      <c r="AQ73" s="5"/>
      <c r="AR73" s="163"/>
      <c r="AS73" s="171" t="s">
        <v>44</v>
      </c>
      <c r="AT73" s="16" t="s">
        <v>55</v>
      </c>
      <c r="AU73" s="17">
        <f>AU65*AU$16/$E$4</f>
        <v>5.015E-2</v>
      </c>
      <c r="AV73" s="17">
        <f>AV65*AV$16/$E$4-AU73</f>
        <v>8.6870000000000031E-2</v>
      </c>
      <c r="AW73" s="17">
        <f>AW65*AW$16/$E$4-AV73-AU73</f>
        <v>0.14494200000000002</v>
      </c>
      <c r="AX73" s="17">
        <f>AX65*AX$16/$E$4-AW73-AV73-AU73</f>
        <v>0.23557239999999993</v>
      </c>
      <c r="AY73" s="17">
        <f>AY65*AY$16/$E$4-AX73-AW73-AV73-AU73</f>
        <v>0.37551640000000008</v>
      </c>
      <c r="AZ73" s="17">
        <f>AZ65*AZ$16/$E$4-AY73-AX73-AW73-AV73-AU73</f>
        <v>0.58972401600000013</v>
      </c>
      <c r="BA73" s="17">
        <f>BA65*BA$16/$E$4-AZ73-AY73-AX73-AW73-AV73-AU73</f>
        <v>0.91521510079999946</v>
      </c>
      <c r="BB73" s="17">
        <f>BB65*BB$16/$E$4-BA73-AZ73-AY73-AX73-AW73-AV73-AU73</f>
        <v>1.4067432108800013</v>
      </c>
      <c r="BC73" s="17">
        <f>BC65*BC$16/$E$4-BB73-BA73-AZ73-AY73-AX73-AW73-AV73-AU73</f>
        <v>2.145059392896</v>
      </c>
      <c r="BD73" s="17">
        <f>BD65*BD$16/$E$4-BC73-BB73-BA73-AZ73-AY73-AX73-AW73-AV73-AU73</f>
        <v>3.2489496067840022</v>
      </c>
      <c r="BE73" s="5"/>
      <c r="BF73" s="163"/>
      <c r="BG73" s="171" t="s">
        <v>44</v>
      </c>
      <c r="BH73" s="16" t="s">
        <v>55</v>
      </c>
      <c r="BI73" s="17">
        <f>BI65*BI$16/$E$4</f>
        <v>5.015E-2</v>
      </c>
      <c r="BJ73" s="17">
        <f>BJ65*BJ$16/$E$4-BI73</f>
        <v>8.6870000000000031E-2</v>
      </c>
      <c r="BK73" s="17">
        <f>BK65*BK$16/$E$4-BJ73-BI73</f>
        <v>0.14494200000000002</v>
      </c>
      <c r="BL73" s="17">
        <f>BL65*BL$16/$E$4-BK73-BJ73-BI73</f>
        <v>0.23557239999999993</v>
      </c>
      <c r="BM73" s="17">
        <f>BM65*BM$16/$E$4-BL73-BK73-BJ73-BI73</f>
        <v>0.37551640000000008</v>
      </c>
      <c r="BN73" s="17">
        <f>BN65*BN$16/$E$4-BM73-BL73-BK73-BJ73-BI73</f>
        <v>0.58972401600000013</v>
      </c>
      <c r="BO73" s="17">
        <f>BO65*BO$16/$E$4-BN73-BM73-BL73-BK73-BJ73-BI73</f>
        <v>0.91521510079999946</v>
      </c>
      <c r="BP73" s="17">
        <f>BP65*BP$16/$E$4-BO73-BN73-BM73-BL73-BK73-BJ73-BI73</f>
        <v>1.4067432108800013</v>
      </c>
      <c r="BQ73" s="17">
        <f>BQ65*BQ$16/$E$4-BP73-BO73-BN73-BM73-BL73-BK73-BJ73-BI73</f>
        <v>2.145059392896</v>
      </c>
      <c r="BR73" s="17">
        <f>BR65*BR$16/$E$4-BQ73-BP73-BO73-BN73-BM73-BL73-BK73-BJ73-BI73</f>
        <v>3.2489496067840022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0.17861016000000002</v>
      </c>
      <c r="J74" s="18"/>
      <c r="K74" s="18"/>
      <c r="L74" s="18"/>
      <c r="M74" s="18"/>
      <c r="N74" s="18">
        <f>SUM(E73:N73)/10</f>
        <v>0.91987421273600023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0.17861016000000002</v>
      </c>
      <c r="X74" s="18"/>
      <c r="Y74" s="18"/>
      <c r="Z74" s="18"/>
      <c r="AA74" s="18"/>
      <c r="AB74" s="18">
        <f>SUM(S73:AB73)/10</f>
        <v>0.91987421273600023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0.17861016000000002</v>
      </c>
      <c r="AL74" s="18"/>
      <c r="AM74" s="18"/>
      <c r="AN74" s="18"/>
      <c r="AO74" s="18"/>
      <c r="AP74" s="18">
        <f>SUM(AG73:AP73)/10</f>
        <v>0.91987421273600023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0.17861016000000002</v>
      </c>
      <c r="AZ74" s="18"/>
      <c r="BA74" s="18"/>
      <c r="BB74" s="18"/>
      <c r="BC74" s="18"/>
      <c r="BD74" s="18">
        <f>SUM(AU73:BD73)/10</f>
        <v>0.91987421273600023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0.17861016000000002</v>
      </c>
      <c r="BN74" s="18"/>
      <c r="BO74" s="18"/>
      <c r="BP74" s="18"/>
      <c r="BQ74" s="18"/>
      <c r="BR74" s="18">
        <f>SUM(BI73:BR73)/10</f>
        <v>0.91987421273600023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50150</v>
      </c>
      <c r="F75" s="24">
        <f>F77-E77</f>
        <v>86870.000000000029</v>
      </c>
      <c r="G75" s="24">
        <f>G77-F77</f>
        <v>144942.00000000003</v>
      </c>
      <c r="H75" s="24">
        <f t="shared" ref="H75:N75" si="185">H77-G77</f>
        <v>235572.39999999991</v>
      </c>
      <c r="I75" s="24">
        <f t="shared" si="185"/>
        <v>375516.40000000008</v>
      </c>
      <c r="J75" s="24">
        <f t="shared" si="185"/>
        <v>589724.01599999983</v>
      </c>
      <c r="K75" s="24">
        <f t="shared" si="185"/>
        <v>915215.1007999999</v>
      </c>
      <c r="L75" s="24">
        <f t="shared" si="185"/>
        <v>1406743.2108800006</v>
      </c>
      <c r="M75" s="24">
        <f t="shared" si="185"/>
        <v>2145059.3928960008</v>
      </c>
      <c r="N75" s="24">
        <f t="shared" si="185"/>
        <v>3248949.6067840001</v>
      </c>
      <c r="P75" s="163"/>
      <c r="Q75" s="163"/>
      <c r="R75" s="20" t="s">
        <v>57</v>
      </c>
      <c r="S75" s="24">
        <f>S77</f>
        <v>50150</v>
      </c>
      <c r="T75" s="24">
        <f>T77-S77</f>
        <v>86870.000000000029</v>
      </c>
      <c r="U75" s="24">
        <f>U77-T77</f>
        <v>144942.00000000003</v>
      </c>
      <c r="V75" s="24">
        <f t="shared" ref="V75:AB75" si="186">V77-U77</f>
        <v>235572.39999999991</v>
      </c>
      <c r="W75" s="24">
        <f t="shared" si="186"/>
        <v>375516.40000000008</v>
      </c>
      <c r="X75" s="24">
        <f t="shared" si="186"/>
        <v>589724.01599999983</v>
      </c>
      <c r="Y75" s="24">
        <f t="shared" si="186"/>
        <v>915215.1007999999</v>
      </c>
      <c r="Z75" s="24">
        <f t="shared" si="186"/>
        <v>1406743.2108800006</v>
      </c>
      <c r="AA75" s="24">
        <f t="shared" si="186"/>
        <v>2145059.3928960008</v>
      </c>
      <c r="AB75" s="24">
        <f t="shared" si="186"/>
        <v>3248949.6067840001</v>
      </c>
      <c r="AC75" s="5"/>
      <c r="AD75" s="163"/>
      <c r="AE75" s="163"/>
      <c r="AF75" s="20" t="s">
        <v>57</v>
      </c>
      <c r="AG75" s="24">
        <f>AG77</f>
        <v>50150</v>
      </c>
      <c r="AH75" s="24">
        <f>AH77-AG77</f>
        <v>86870.000000000029</v>
      </c>
      <c r="AI75" s="24">
        <f>AI77-AH77</f>
        <v>144942.00000000003</v>
      </c>
      <c r="AJ75" s="24">
        <f t="shared" ref="AJ75:AP75" si="187">AJ77-AI77</f>
        <v>235572.39999999991</v>
      </c>
      <c r="AK75" s="24">
        <f t="shared" si="187"/>
        <v>375516.40000000008</v>
      </c>
      <c r="AL75" s="24">
        <f t="shared" si="187"/>
        <v>589724.01599999983</v>
      </c>
      <c r="AM75" s="24">
        <f t="shared" si="187"/>
        <v>915215.1007999999</v>
      </c>
      <c r="AN75" s="24">
        <f t="shared" si="187"/>
        <v>1406743.2108800006</v>
      </c>
      <c r="AO75" s="24">
        <f t="shared" si="187"/>
        <v>2145059.3928960008</v>
      </c>
      <c r="AP75" s="24">
        <f t="shared" si="187"/>
        <v>3248949.6067840001</v>
      </c>
      <c r="AQ75" s="5"/>
      <c r="AR75" s="163"/>
      <c r="AS75" s="163"/>
      <c r="AT75" s="20" t="s">
        <v>57</v>
      </c>
      <c r="AU75" s="24">
        <f>AU77</f>
        <v>50150</v>
      </c>
      <c r="AV75" s="24">
        <f>AV77-AU77</f>
        <v>86870.000000000029</v>
      </c>
      <c r="AW75" s="24">
        <f>AW77-AV77</f>
        <v>144942.00000000003</v>
      </c>
      <c r="AX75" s="24">
        <f t="shared" ref="AX75:BD75" si="188">AX77-AW77</f>
        <v>235572.39999999991</v>
      </c>
      <c r="AY75" s="24">
        <f t="shared" si="188"/>
        <v>375516.40000000008</v>
      </c>
      <c r="AZ75" s="24">
        <f t="shared" si="188"/>
        <v>589724.01599999983</v>
      </c>
      <c r="BA75" s="24">
        <f t="shared" si="188"/>
        <v>915215.1007999999</v>
      </c>
      <c r="BB75" s="24">
        <f t="shared" si="188"/>
        <v>1406743.2108800006</v>
      </c>
      <c r="BC75" s="24">
        <f t="shared" si="188"/>
        <v>2145059.3928960008</v>
      </c>
      <c r="BD75" s="24">
        <f t="shared" si="188"/>
        <v>3248949.6067840001</v>
      </c>
      <c r="BE75" s="5"/>
      <c r="BF75" s="163"/>
      <c r="BG75" s="163"/>
      <c r="BH75" s="20" t="s">
        <v>57</v>
      </c>
      <c r="BI75" s="24">
        <f>BI77</f>
        <v>50150</v>
      </c>
      <c r="BJ75" s="24">
        <f>BJ77-BI77</f>
        <v>86870.000000000029</v>
      </c>
      <c r="BK75" s="24">
        <f>BK77-BJ77</f>
        <v>144942.00000000003</v>
      </c>
      <c r="BL75" s="24">
        <f t="shared" ref="BL75:BR75" si="189">BL77-BK77</f>
        <v>235572.39999999991</v>
      </c>
      <c r="BM75" s="24">
        <f t="shared" si="189"/>
        <v>375516.40000000008</v>
      </c>
      <c r="BN75" s="24">
        <f t="shared" si="189"/>
        <v>589724.01599999983</v>
      </c>
      <c r="BO75" s="24">
        <f t="shared" si="189"/>
        <v>915215.1007999999</v>
      </c>
      <c r="BP75" s="24">
        <f t="shared" si="189"/>
        <v>1406743.2108800006</v>
      </c>
      <c r="BQ75" s="24">
        <f t="shared" si="189"/>
        <v>2145059.3928960008</v>
      </c>
      <c r="BR75" s="24">
        <f t="shared" si="189"/>
        <v>3248949.6067840001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178610.16</v>
      </c>
      <c r="J76" s="24"/>
      <c r="K76" s="24"/>
      <c r="L76" s="24"/>
      <c r="M76" s="24"/>
      <c r="N76" s="24">
        <f>SUM(E75:N75)/10</f>
        <v>919874.21273600007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178610.16</v>
      </c>
      <c r="X76" s="24"/>
      <c r="Y76" s="24"/>
      <c r="Z76" s="24"/>
      <c r="AA76" s="24"/>
      <c r="AB76" s="24">
        <f>SUM(S75:AB75)/10</f>
        <v>919874.21273600007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178610.16</v>
      </c>
      <c r="AL76" s="24"/>
      <c r="AM76" s="24"/>
      <c r="AN76" s="24"/>
      <c r="AO76" s="24"/>
      <c r="AP76" s="24">
        <f>SUM(AG75:AP75)/10</f>
        <v>919874.21273600007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178610.16</v>
      </c>
      <c r="AZ76" s="24"/>
      <c r="BA76" s="24"/>
      <c r="BB76" s="24"/>
      <c r="BC76" s="24"/>
      <c r="BD76" s="24">
        <f>SUM(AU75:BD75)/10</f>
        <v>919874.21273600007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178610.16</v>
      </c>
      <c r="BN76" s="24"/>
      <c r="BO76" s="24"/>
      <c r="BP76" s="24"/>
      <c r="BQ76" s="24"/>
      <c r="BR76" s="24">
        <f>SUM(BI75:BR75)/10</f>
        <v>919874.21273600007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190">E67*E$16</f>
        <v>50150</v>
      </c>
      <c r="F77" s="25">
        <f t="shared" si="190"/>
        <v>137020.00000000003</v>
      </c>
      <c r="G77" s="25">
        <f t="shared" si="190"/>
        <v>281962.00000000006</v>
      </c>
      <c r="H77" s="25">
        <f t="shared" si="190"/>
        <v>517534.39999999997</v>
      </c>
      <c r="I77" s="25">
        <f t="shared" si="190"/>
        <v>893050.8</v>
      </c>
      <c r="J77" s="25">
        <f t="shared" si="190"/>
        <v>1482774.8159999999</v>
      </c>
      <c r="K77" s="25">
        <f t="shared" si="190"/>
        <v>2397989.9167999998</v>
      </c>
      <c r="L77" s="25">
        <f t="shared" si="190"/>
        <v>3804733.1276800004</v>
      </c>
      <c r="M77" s="25">
        <f t="shared" si="190"/>
        <v>5949792.5205760011</v>
      </c>
      <c r="N77" s="25">
        <f t="shared" si="190"/>
        <v>9198742.1273600012</v>
      </c>
      <c r="P77" s="163"/>
      <c r="Q77" s="163"/>
      <c r="R77" s="20" t="s">
        <v>58</v>
      </c>
      <c r="S77" s="25">
        <f t="shared" ref="S77:AB77" si="191">S67*S$16</f>
        <v>50150</v>
      </c>
      <c r="T77" s="25">
        <f t="shared" si="191"/>
        <v>137020.00000000003</v>
      </c>
      <c r="U77" s="25">
        <f t="shared" si="191"/>
        <v>281962.00000000006</v>
      </c>
      <c r="V77" s="25">
        <f t="shared" si="191"/>
        <v>517534.39999999997</v>
      </c>
      <c r="W77" s="25">
        <f t="shared" si="191"/>
        <v>893050.8</v>
      </c>
      <c r="X77" s="25">
        <f t="shared" si="191"/>
        <v>1482774.8159999999</v>
      </c>
      <c r="Y77" s="25">
        <f t="shared" si="191"/>
        <v>2397989.9167999998</v>
      </c>
      <c r="Z77" s="25">
        <f t="shared" si="191"/>
        <v>3804733.1276800004</v>
      </c>
      <c r="AA77" s="25">
        <f t="shared" si="191"/>
        <v>5949792.5205760011</v>
      </c>
      <c r="AB77" s="25">
        <f t="shared" si="191"/>
        <v>9198742.1273600012</v>
      </c>
      <c r="AC77" s="5"/>
      <c r="AD77" s="163"/>
      <c r="AE77" s="163"/>
      <c r="AF77" s="20" t="s">
        <v>58</v>
      </c>
      <c r="AG77" s="25">
        <f t="shared" ref="AG77:AP77" si="192">AG67*AG$16</f>
        <v>50150</v>
      </c>
      <c r="AH77" s="25">
        <f t="shared" si="192"/>
        <v>137020.00000000003</v>
      </c>
      <c r="AI77" s="25">
        <f t="shared" si="192"/>
        <v>281962.00000000006</v>
      </c>
      <c r="AJ77" s="25">
        <f t="shared" si="192"/>
        <v>517534.39999999997</v>
      </c>
      <c r="AK77" s="25">
        <f t="shared" si="192"/>
        <v>893050.8</v>
      </c>
      <c r="AL77" s="25">
        <f t="shared" si="192"/>
        <v>1482774.8159999999</v>
      </c>
      <c r="AM77" s="25">
        <f t="shared" si="192"/>
        <v>2397989.9167999998</v>
      </c>
      <c r="AN77" s="25">
        <f t="shared" si="192"/>
        <v>3804733.1276800004</v>
      </c>
      <c r="AO77" s="25">
        <f t="shared" si="192"/>
        <v>5949792.5205760011</v>
      </c>
      <c r="AP77" s="25">
        <f t="shared" si="192"/>
        <v>9198742.1273600012</v>
      </c>
      <c r="AQ77" s="5"/>
      <c r="AR77" s="163"/>
      <c r="AS77" s="163"/>
      <c r="AT77" s="20" t="s">
        <v>58</v>
      </c>
      <c r="AU77" s="25">
        <f t="shared" ref="AU77:BD77" si="193">AU67*AU$16</f>
        <v>50150</v>
      </c>
      <c r="AV77" s="25">
        <f t="shared" si="193"/>
        <v>137020.00000000003</v>
      </c>
      <c r="AW77" s="25">
        <f t="shared" si="193"/>
        <v>281962.00000000006</v>
      </c>
      <c r="AX77" s="25">
        <f t="shared" si="193"/>
        <v>517534.39999999997</v>
      </c>
      <c r="AY77" s="25">
        <f t="shared" si="193"/>
        <v>893050.8</v>
      </c>
      <c r="AZ77" s="25">
        <f t="shared" si="193"/>
        <v>1482774.8159999999</v>
      </c>
      <c r="BA77" s="25">
        <f t="shared" si="193"/>
        <v>2397989.9167999998</v>
      </c>
      <c r="BB77" s="25">
        <f t="shared" si="193"/>
        <v>3804733.1276800004</v>
      </c>
      <c r="BC77" s="25">
        <f t="shared" si="193"/>
        <v>5949792.5205760011</v>
      </c>
      <c r="BD77" s="25">
        <f t="shared" si="193"/>
        <v>9198742.1273600012</v>
      </c>
      <c r="BE77" s="5"/>
      <c r="BF77" s="163"/>
      <c r="BG77" s="163"/>
      <c r="BH77" s="20" t="s">
        <v>58</v>
      </c>
      <c r="BI77" s="25">
        <f t="shared" ref="BI77:BR77" si="194">BI67*BI$16</f>
        <v>50150</v>
      </c>
      <c r="BJ77" s="25">
        <f t="shared" si="194"/>
        <v>137020.00000000003</v>
      </c>
      <c r="BK77" s="25">
        <f t="shared" si="194"/>
        <v>281962.00000000006</v>
      </c>
      <c r="BL77" s="25">
        <f t="shared" si="194"/>
        <v>517534.39999999997</v>
      </c>
      <c r="BM77" s="25">
        <f t="shared" si="194"/>
        <v>893050.8</v>
      </c>
      <c r="BN77" s="25">
        <f t="shared" si="194"/>
        <v>1482774.8159999999</v>
      </c>
      <c r="BO77" s="25">
        <f t="shared" si="194"/>
        <v>2397989.9167999998</v>
      </c>
      <c r="BP77" s="25">
        <f t="shared" si="194"/>
        <v>3804733.1276800004</v>
      </c>
      <c r="BQ77" s="25">
        <f t="shared" si="194"/>
        <v>5949792.5205760011</v>
      </c>
      <c r="BR77" s="25">
        <f t="shared" si="194"/>
        <v>9198742.1273600012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195">E50+E63-E124</f>
        <v>0.62689285714285703</v>
      </c>
      <c r="F78" s="17">
        <f t="shared" si="195"/>
        <v>0.45628061224489791</v>
      </c>
      <c r="G78" s="17">
        <f t="shared" si="195"/>
        <v>0.33441472303207009</v>
      </c>
      <c r="H78" s="17">
        <f t="shared" si="195"/>
        <v>0.24736765930862128</v>
      </c>
      <c r="I78" s="17">
        <f t="shared" si="195"/>
        <v>0.18519118522044387</v>
      </c>
      <c r="J78" s="17">
        <f t="shared" si="195"/>
        <v>0.14077941801460278</v>
      </c>
      <c r="K78" s="17">
        <f t="shared" si="195"/>
        <v>0.10905672715328774</v>
      </c>
      <c r="L78" s="17">
        <f t="shared" si="195"/>
        <v>8.6397662252348489E-2</v>
      </c>
      <c r="M78" s="17">
        <f t="shared" si="195"/>
        <v>7.0212615894534453E-2</v>
      </c>
      <c r="N78" s="17">
        <f t="shared" si="195"/>
        <v>5.865186849609598E-2</v>
      </c>
      <c r="P78" s="163" t="s">
        <v>18</v>
      </c>
      <c r="Q78" s="165" t="s">
        <v>41</v>
      </c>
      <c r="R78" s="16" t="s">
        <v>55</v>
      </c>
      <c r="S78" s="17">
        <f t="shared" ref="S78:AB78" si="196">S50+S63-S124</f>
        <v>0.64474999999999993</v>
      </c>
      <c r="T78" s="17">
        <f t="shared" si="196"/>
        <v>0.46903571428571422</v>
      </c>
      <c r="U78" s="17">
        <f t="shared" si="196"/>
        <v>0.34352551020408173</v>
      </c>
      <c r="V78" s="17">
        <f t="shared" si="196"/>
        <v>0.25387536443148678</v>
      </c>
      <c r="W78" s="17">
        <f t="shared" si="196"/>
        <v>0.18983954602249065</v>
      </c>
      <c r="X78" s="17">
        <f t="shared" si="196"/>
        <v>0.14409967573035046</v>
      </c>
      <c r="Y78" s="17">
        <f t="shared" si="196"/>
        <v>0.11142833980739322</v>
      </c>
      <c r="Z78" s="17">
        <f t="shared" si="196"/>
        <v>8.8091671290995266E-2</v>
      </c>
      <c r="AA78" s="17">
        <f t="shared" si="196"/>
        <v>7.1422622350710716E-2</v>
      </c>
      <c r="AB78" s="17">
        <f t="shared" si="196"/>
        <v>5.9516158821936171E-2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197">AG50+AG63-AG124</f>
        <v>0.66260714285714273</v>
      </c>
      <c r="AH78" s="17">
        <f t="shared" si="197"/>
        <v>0.48179081632653054</v>
      </c>
      <c r="AI78" s="17">
        <f t="shared" si="197"/>
        <v>0.35263629737609337</v>
      </c>
      <c r="AJ78" s="17">
        <f t="shared" si="197"/>
        <v>0.26038306955435225</v>
      </c>
      <c r="AK78" s="17">
        <f t="shared" si="197"/>
        <v>0.19448790682453743</v>
      </c>
      <c r="AL78" s="17">
        <f t="shared" si="197"/>
        <v>0.14741993344609813</v>
      </c>
      <c r="AM78" s="17">
        <f t="shared" si="197"/>
        <v>0.11379995246149874</v>
      </c>
      <c r="AN78" s="17">
        <f t="shared" si="197"/>
        <v>8.9785680329642042E-2</v>
      </c>
      <c r="AO78" s="17">
        <f t="shared" si="197"/>
        <v>7.2632628806886992E-2</v>
      </c>
      <c r="AP78" s="17">
        <f t="shared" si="197"/>
        <v>6.0380449147776363E-2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198">AU50+AU63-AU124</f>
        <v>0.68046428571428563</v>
      </c>
      <c r="AV78" s="17">
        <f t="shared" si="198"/>
        <v>0.49454591836734685</v>
      </c>
      <c r="AW78" s="17">
        <f t="shared" si="198"/>
        <v>0.361747084548105</v>
      </c>
      <c r="AX78" s="17">
        <f t="shared" si="198"/>
        <v>0.26689077467721772</v>
      </c>
      <c r="AY78" s="17">
        <f t="shared" si="198"/>
        <v>0.19913626762658415</v>
      </c>
      <c r="AZ78" s="17">
        <f t="shared" si="198"/>
        <v>0.15074019116184584</v>
      </c>
      <c r="BA78" s="17">
        <f t="shared" si="198"/>
        <v>0.1161715651156042</v>
      </c>
      <c r="BB78" s="17">
        <f t="shared" si="198"/>
        <v>9.1479689368288833E-2</v>
      </c>
      <c r="BC78" s="17">
        <f t="shared" si="198"/>
        <v>7.3842635263063255E-2</v>
      </c>
      <c r="BD78" s="17">
        <f t="shared" si="198"/>
        <v>6.1244739473616569E-2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199">BI50+BI63-BI124</f>
        <v>0.69832142857142843</v>
      </c>
      <c r="BJ78" s="17">
        <f t="shared" si="199"/>
        <v>0.50730102040816327</v>
      </c>
      <c r="BK78" s="17">
        <f t="shared" si="199"/>
        <v>0.37085787172011675</v>
      </c>
      <c r="BL78" s="17">
        <f t="shared" si="199"/>
        <v>0.27339847980008319</v>
      </c>
      <c r="BM78" s="17">
        <f t="shared" si="199"/>
        <v>0.20378462842863093</v>
      </c>
      <c r="BN78" s="17">
        <f t="shared" si="199"/>
        <v>0.15406044887759354</v>
      </c>
      <c r="BO78" s="17">
        <f t="shared" si="199"/>
        <v>0.11854317776970971</v>
      </c>
      <c r="BP78" s="17">
        <f t="shared" si="199"/>
        <v>9.3173698406935609E-2</v>
      </c>
      <c r="BQ78" s="17">
        <f t="shared" si="199"/>
        <v>7.5052641719239532E-2</v>
      </c>
      <c r="BR78" s="17">
        <f t="shared" si="199"/>
        <v>6.2109029799456761E-2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0.37002940738977796</v>
      </c>
      <c r="J79" s="17"/>
      <c r="K79" s="17"/>
      <c r="L79" s="17"/>
      <c r="M79" s="17"/>
      <c r="N79" s="18">
        <f>SUM(E78:N78)/10</f>
        <v>0.23152453287597594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0.3802052269887547</v>
      </c>
      <c r="X79" s="17"/>
      <c r="Y79" s="17"/>
      <c r="Z79" s="17"/>
      <c r="AA79" s="17"/>
      <c r="AB79" s="18">
        <f>SUM(S78:AB78)/10</f>
        <v>0.23755846029451594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0.39038104658773126</v>
      </c>
      <c r="AL79" s="17"/>
      <c r="AM79" s="17"/>
      <c r="AN79" s="17"/>
      <c r="AO79" s="17"/>
      <c r="AP79" s="18">
        <f>SUM(AG78:AP78)/10</f>
        <v>0.24359238771305583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0.40055686618670788</v>
      </c>
      <c r="AZ79" s="17"/>
      <c r="BA79" s="17"/>
      <c r="BB79" s="17"/>
      <c r="BC79" s="17"/>
      <c r="BD79" s="18">
        <f>SUM(AU78:BD78)/10</f>
        <v>0.24962631513159578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0.41073268578568456</v>
      </c>
      <c r="BN79" s="17"/>
      <c r="BO79" s="17"/>
      <c r="BP79" s="17"/>
      <c r="BQ79" s="17"/>
      <c r="BR79" s="18">
        <f>SUM(BI78:BR78)/10</f>
        <v>0.25566024255013581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200">E52+E65-E126</f>
        <v>0.62689285714285703</v>
      </c>
      <c r="F80" s="17">
        <f t="shared" si="200"/>
        <v>1.0831734693877551</v>
      </c>
      <c r="G80" s="17">
        <f t="shared" si="200"/>
        <v>1.4175881924198253</v>
      </c>
      <c r="H80" s="17">
        <f t="shared" si="200"/>
        <v>1.664955851728446</v>
      </c>
      <c r="I80" s="17">
        <f t="shared" si="200"/>
        <v>1.8501470369488899</v>
      </c>
      <c r="J80" s="17">
        <f t="shared" si="200"/>
        <v>1.9909264549634933</v>
      </c>
      <c r="K80" s="17">
        <f t="shared" si="200"/>
        <v>2.0999831821167811</v>
      </c>
      <c r="L80" s="17">
        <f t="shared" si="200"/>
        <v>2.1863808443691313</v>
      </c>
      <c r="M80" s="17">
        <f t="shared" si="200"/>
        <v>2.2565934602636619</v>
      </c>
      <c r="N80" s="17">
        <f t="shared" si="200"/>
        <v>2.3152453287597572</v>
      </c>
      <c r="P80" s="163"/>
      <c r="Q80" s="165"/>
      <c r="R80" s="16" t="s">
        <v>53</v>
      </c>
      <c r="S80" s="17">
        <f t="shared" ref="S80:AB80" si="201">S52+S65-S126</f>
        <v>0.64474999999999982</v>
      </c>
      <c r="T80" s="17">
        <f t="shared" si="201"/>
        <v>1.1137857142857139</v>
      </c>
      <c r="U80" s="17">
        <f t="shared" si="201"/>
        <v>1.4573112244897961</v>
      </c>
      <c r="V80" s="17">
        <f t="shared" si="201"/>
        <v>1.7111865889212825</v>
      </c>
      <c r="W80" s="17">
        <f t="shared" si="201"/>
        <v>1.9010261349437729</v>
      </c>
      <c r="X80" s="17">
        <f t="shared" si="201"/>
        <v>2.0451258106741239</v>
      </c>
      <c r="Y80" s="17">
        <f t="shared" si="201"/>
        <v>2.1565541504815169</v>
      </c>
      <c r="Z80" s="17">
        <f t="shared" si="201"/>
        <v>2.2446458217725138</v>
      </c>
      <c r="AA80" s="17">
        <f t="shared" si="201"/>
        <v>2.3160684441232213</v>
      </c>
      <c r="AB80" s="17">
        <f t="shared" si="201"/>
        <v>2.3755846029451568</v>
      </c>
      <c r="AC80" s="5"/>
      <c r="AD80" s="163"/>
      <c r="AE80" s="165"/>
      <c r="AF80" s="16" t="s">
        <v>53</v>
      </c>
      <c r="AG80" s="17">
        <f t="shared" ref="AG80:AP80" si="202">AG52+AG65-AG126</f>
        <v>0.66260714285714273</v>
      </c>
      <c r="AH80" s="17">
        <f t="shared" si="202"/>
        <v>1.1443979591836733</v>
      </c>
      <c r="AI80" s="17">
        <f t="shared" si="202"/>
        <v>1.497034256559767</v>
      </c>
      <c r="AJ80" s="17">
        <f t="shared" si="202"/>
        <v>1.7574173261141186</v>
      </c>
      <c r="AK80" s="17">
        <f t="shared" si="202"/>
        <v>1.9519052329386564</v>
      </c>
      <c r="AL80" s="17">
        <f t="shared" si="202"/>
        <v>2.0993251663847543</v>
      </c>
      <c r="AM80" s="17">
        <f t="shared" si="202"/>
        <v>2.2131251188462535</v>
      </c>
      <c r="AN80" s="17">
        <f t="shared" si="202"/>
        <v>2.3029107991758964</v>
      </c>
      <c r="AO80" s="17">
        <f t="shared" si="202"/>
        <v>2.3755434279827812</v>
      </c>
      <c r="AP80" s="17">
        <f t="shared" si="202"/>
        <v>2.4359238771305565</v>
      </c>
      <c r="AQ80" s="5"/>
      <c r="AR80" s="163"/>
      <c r="AS80" s="165"/>
      <c r="AT80" s="16" t="s">
        <v>53</v>
      </c>
      <c r="AU80" s="17">
        <f t="shared" ref="AU80:BD80" si="203">AU52+AU65-AU126</f>
        <v>0.68046428571428563</v>
      </c>
      <c r="AV80" s="17">
        <f t="shared" si="203"/>
        <v>1.1750102040816326</v>
      </c>
      <c r="AW80" s="17">
        <f t="shared" si="203"/>
        <v>1.5367572886297378</v>
      </c>
      <c r="AX80" s="17">
        <f t="shared" si="203"/>
        <v>1.8036480633069552</v>
      </c>
      <c r="AY80" s="17">
        <f t="shared" si="203"/>
        <v>2.0027843309335394</v>
      </c>
      <c r="AZ80" s="17">
        <f t="shared" si="203"/>
        <v>2.1535245220953856</v>
      </c>
      <c r="BA80" s="17">
        <f t="shared" si="203"/>
        <v>2.2696960872109897</v>
      </c>
      <c r="BB80" s="17">
        <f t="shared" si="203"/>
        <v>2.3611757765792798</v>
      </c>
      <c r="BC80" s="17">
        <f t="shared" si="203"/>
        <v>2.4350184118423401</v>
      </c>
      <c r="BD80" s="17">
        <f t="shared" si="203"/>
        <v>2.4962631513159561</v>
      </c>
      <c r="BE80" s="5"/>
      <c r="BF80" s="163"/>
      <c r="BG80" s="165"/>
      <c r="BH80" s="16" t="s">
        <v>53</v>
      </c>
      <c r="BI80" s="17">
        <f t="shared" ref="BI80:BR80" si="204">BI52+BI65-BI126</f>
        <v>0.69832142857142843</v>
      </c>
      <c r="BJ80" s="17">
        <f t="shared" si="204"/>
        <v>1.2056224489795919</v>
      </c>
      <c r="BK80" s="17">
        <f t="shared" si="204"/>
        <v>1.5764803206997087</v>
      </c>
      <c r="BL80" s="17">
        <f t="shared" si="204"/>
        <v>1.8498788004997913</v>
      </c>
      <c r="BM80" s="17">
        <f t="shared" si="204"/>
        <v>2.0536634289284224</v>
      </c>
      <c r="BN80" s="17">
        <f t="shared" si="204"/>
        <v>2.207723877806016</v>
      </c>
      <c r="BO80" s="17">
        <f t="shared" si="204"/>
        <v>2.3262670555757263</v>
      </c>
      <c r="BP80" s="17">
        <f t="shared" si="204"/>
        <v>2.4194407539826623</v>
      </c>
      <c r="BQ80" s="17">
        <f t="shared" si="204"/>
        <v>2.4944933957018995</v>
      </c>
      <c r="BR80" s="17">
        <f t="shared" si="204"/>
        <v>2.5566024255013557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6.2689285714285701</v>
      </c>
      <c r="F81" s="21">
        <f t="shared" ref="F81:N81" si="205">10*F78</f>
        <v>4.5628061224489791</v>
      </c>
      <c r="G81" s="21">
        <f t="shared" si="205"/>
        <v>3.3441472303207007</v>
      </c>
      <c r="H81" s="21">
        <f t="shared" si="205"/>
        <v>2.4736765930862128</v>
      </c>
      <c r="I81" s="21">
        <f t="shared" si="205"/>
        <v>1.8519118522044387</v>
      </c>
      <c r="J81" s="21">
        <f t="shared" si="205"/>
        <v>1.4077941801460279</v>
      </c>
      <c r="K81" s="21">
        <f t="shared" si="205"/>
        <v>1.0905672715328774</v>
      </c>
      <c r="L81" s="21">
        <f t="shared" si="205"/>
        <v>0.86397662252348484</v>
      </c>
      <c r="M81" s="21">
        <f t="shared" si="205"/>
        <v>0.70212615894534447</v>
      </c>
      <c r="N81" s="21">
        <f t="shared" si="205"/>
        <v>0.58651868496095982</v>
      </c>
      <c r="P81" s="163"/>
      <c r="Q81" s="163"/>
      <c r="R81" s="20" t="s">
        <v>57</v>
      </c>
      <c r="S81" s="21">
        <f>10*S78</f>
        <v>6.4474999999999998</v>
      </c>
      <c r="T81" s="21">
        <f t="shared" ref="T81:AB81" si="206">10*T78</f>
        <v>4.6903571428571418</v>
      </c>
      <c r="U81" s="21">
        <f t="shared" si="206"/>
        <v>3.4352551020408173</v>
      </c>
      <c r="V81" s="21">
        <f t="shared" si="206"/>
        <v>2.5387536443148679</v>
      </c>
      <c r="W81" s="21">
        <f t="shared" si="206"/>
        <v>1.8983954602249065</v>
      </c>
      <c r="X81" s="21">
        <f t="shared" si="206"/>
        <v>1.4409967573035045</v>
      </c>
      <c r="Y81" s="21">
        <f t="shared" si="206"/>
        <v>1.1142833980739322</v>
      </c>
      <c r="Z81" s="21">
        <f t="shared" si="206"/>
        <v>0.88091671290995266</v>
      </c>
      <c r="AA81" s="21">
        <f t="shared" si="206"/>
        <v>0.71422622350710718</v>
      </c>
      <c r="AB81" s="21">
        <f t="shared" si="206"/>
        <v>0.59516158821936171</v>
      </c>
      <c r="AC81" s="5"/>
      <c r="AD81" s="163"/>
      <c r="AE81" s="163"/>
      <c r="AF81" s="20" t="s">
        <v>57</v>
      </c>
      <c r="AG81" s="21">
        <f>10*AG78</f>
        <v>6.6260714285714268</v>
      </c>
      <c r="AH81" s="21">
        <f t="shared" ref="AH81:AP81" si="207">10*AH78</f>
        <v>4.8179081632653054</v>
      </c>
      <c r="AI81" s="21">
        <f t="shared" si="207"/>
        <v>3.5263629737609339</v>
      </c>
      <c r="AJ81" s="21">
        <f t="shared" si="207"/>
        <v>2.6038306955435226</v>
      </c>
      <c r="AK81" s="21">
        <f t="shared" si="207"/>
        <v>1.9448790682453743</v>
      </c>
      <c r="AL81" s="21">
        <f t="shared" si="207"/>
        <v>1.4741993344609814</v>
      </c>
      <c r="AM81" s="21">
        <f t="shared" si="207"/>
        <v>1.1379995246149874</v>
      </c>
      <c r="AN81" s="21">
        <f t="shared" si="207"/>
        <v>0.89785680329642048</v>
      </c>
      <c r="AO81" s="21">
        <f t="shared" si="207"/>
        <v>0.7263262880688699</v>
      </c>
      <c r="AP81" s="21">
        <f t="shared" si="207"/>
        <v>0.60380449147776361</v>
      </c>
      <c r="AQ81" s="5"/>
      <c r="AR81" s="163"/>
      <c r="AS81" s="163"/>
      <c r="AT81" s="20" t="s">
        <v>57</v>
      </c>
      <c r="AU81" s="21">
        <f>10*AU78</f>
        <v>6.8046428571428565</v>
      </c>
      <c r="AV81" s="21">
        <f t="shared" ref="AV81:BD81" si="208">10*AV78</f>
        <v>4.9454591836734689</v>
      </c>
      <c r="AW81" s="21">
        <f t="shared" si="208"/>
        <v>3.61747084548105</v>
      </c>
      <c r="AX81" s="21">
        <f t="shared" si="208"/>
        <v>2.6689077467721773</v>
      </c>
      <c r="AY81" s="21">
        <f t="shared" si="208"/>
        <v>1.9913626762658416</v>
      </c>
      <c r="AZ81" s="21">
        <f t="shared" si="208"/>
        <v>1.5074019116184583</v>
      </c>
      <c r="BA81" s="21">
        <f t="shared" si="208"/>
        <v>1.161715651156042</v>
      </c>
      <c r="BB81" s="21">
        <f t="shared" si="208"/>
        <v>0.9147968936828883</v>
      </c>
      <c r="BC81" s="21">
        <f t="shared" si="208"/>
        <v>0.7384263526306325</v>
      </c>
      <c r="BD81" s="21">
        <f t="shared" si="208"/>
        <v>0.61244739473616572</v>
      </c>
      <c r="BE81" s="5"/>
      <c r="BF81" s="163"/>
      <c r="BG81" s="163"/>
      <c r="BH81" s="20" t="s">
        <v>57</v>
      </c>
      <c r="BI81" s="21">
        <f>10*BI78</f>
        <v>6.9832142857142845</v>
      </c>
      <c r="BJ81" s="21">
        <f t="shared" ref="BJ81:BR81" si="209">10*BJ78</f>
        <v>5.0730102040816325</v>
      </c>
      <c r="BK81" s="21">
        <f t="shared" si="209"/>
        <v>3.7085787172011675</v>
      </c>
      <c r="BL81" s="21">
        <f t="shared" si="209"/>
        <v>2.7339847980008321</v>
      </c>
      <c r="BM81" s="21">
        <f t="shared" si="209"/>
        <v>2.0378462842863092</v>
      </c>
      <c r="BN81" s="21">
        <f t="shared" si="209"/>
        <v>1.5406044887759354</v>
      </c>
      <c r="BO81" s="21">
        <f t="shared" si="209"/>
        <v>1.1854317776970971</v>
      </c>
      <c r="BP81" s="21">
        <f t="shared" si="209"/>
        <v>0.93173698406935612</v>
      </c>
      <c r="BQ81" s="21">
        <f t="shared" si="209"/>
        <v>0.75052641719239532</v>
      </c>
      <c r="BR81" s="21">
        <f t="shared" si="209"/>
        <v>0.62109029799456761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6.2689285714285701</v>
      </c>
      <c r="F82" s="21">
        <f>10*F80</f>
        <v>10.83173469387755</v>
      </c>
      <c r="G82" s="21">
        <f>10*G80</f>
        <v>14.175881924198253</v>
      </c>
      <c r="H82" s="21">
        <f t="shared" ref="H82:N82" si="210">10*H80</f>
        <v>16.649558517284461</v>
      </c>
      <c r="I82" s="21">
        <f t="shared" si="210"/>
        <v>18.501470369488899</v>
      </c>
      <c r="J82" s="21">
        <f t="shared" si="210"/>
        <v>19.909264549634933</v>
      </c>
      <c r="K82" s="21">
        <f t="shared" si="210"/>
        <v>20.99983182116781</v>
      </c>
      <c r="L82" s="21">
        <f t="shared" si="210"/>
        <v>21.863808443691312</v>
      </c>
      <c r="M82" s="21">
        <f t="shared" si="210"/>
        <v>22.56593460263662</v>
      </c>
      <c r="N82" s="21">
        <f t="shared" si="210"/>
        <v>23.152453287597574</v>
      </c>
      <c r="P82" s="163"/>
      <c r="Q82" s="163"/>
      <c r="R82" s="20" t="s">
        <v>58</v>
      </c>
      <c r="S82" s="21">
        <f>10*S80</f>
        <v>6.447499999999998</v>
      </c>
      <c r="T82" s="21">
        <f>10*T80</f>
        <v>11.13785714285714</v>
      </c>
      <c r="U82" s="21">
        <f>10*U80</f>
        <v>14.573112244897962</v>
      </c>
      <c r="V82" s="21">
        <f t="shared" ref="V82:AB82" si="211">10*V80</f>
        <v>17.111865889212826</v>
      </c>
      <c r="W82" s="21">
        <f t="shared" si="211"/>
        <v>19.01026134943773</v>
      </c>
      <c r="X82" s="21">
        <f t="shared" si="211"/>
        <v>20.451258106741239</v>
      </c>
      <c r="Y82" s="21">
        <f t="shared" si="211"/>
        <v>21.565541504815169</v>
      </c>
      <c r="Z82" s="21">
        <f t="shared" si="211"/>
        <v>22.446458217725137</v>
      </c>
      <c r="AA82" s="21">
        <f t="shared" si="211"/>
        <v>23.160684441232213</v>
      </c>
      <c r="AB82" s="21">
        <f t="shared" si="211"/>
        <v>23.755846029451568</v>
      </c>
      <c r="AC82" s="5"/>
      <c r="AD82" s="163"/>
      <c r="AE82" s="163"/>
      <c r="AF82" s="20" t="s">
        <v>58</v>
      </c>
      <c r="AG82" s="21">
        <f>10*AG80</f>
        <v>6.6260714285714268</v>
      </c>
      <c r="AH82" s="21">
        <f>10*AH80</f>
        <v>11.443979591836733</v>
      </c>
      <c r="AI82" s="21">
        <f>10*AI80</f>
        <v>14.970342565597669</v>
      </c>
      <c r="AJ82" s="21">
        <f t="shared" ref="AJ82:AP82" si="212">10*AJ80</f>
        <v>17.574173261141187</v>
      </c>
      <c r="AK82" s="21">
        <f t="shared" si="212"/>
        <v>19.519052329386565</v>
      </c>
      <c r="AL82" s="21">
        <f t="shared" si="212"/>
        <v>20.993251663847545</v>
      </c>
      <c r="AM82" s="21">
        <f t="shared" si="212"/>
        <v>22.131251188462535</v>
      </c>
      <c r="AN82" s="21">
        <f t="shared" si="212"/>
        <v>23.029107991758963</v>
      </c>
      <c r="AO82" s="21">
        <f t="shared" si="212"/>
        <v>23.75543427982781</v>
      </c>
      <c r="AP82" s="21">
        <f t="shared" si="212"/>
        <v>24.359238771305563</v>
      </c>
      <c r="AQ82" s="5"/>
      <c r="AR82" s="163"/>
      <c r="AS82" s="163"/>
      <c r="AT82" s="20" t="s">
        <v>58</v>
      </c>
      <c r="AU82" s="21">
        <f>10*AU80</f>
        <v>6.8046428571428565</v>
      </c>
      <c r="AV82" s="21">
        <f>10*AV80</f>
        <v>11.750102040816326</v>
      </c>
      <c r="AW82" s="21">
        <f>10*AW80</f>
        <v>15.367572886297378</v>
      </c>
      <c r="AX82" s="21">
        <f t="shared" ref="AX82:BD82" si="213">10*AX80</f>
        <v>18.036480633069552</v>
      </c>
      <c r="AY82" s="21">
        <f t="shared" si="213"/>
        <v>20.027843309335395</v>
      </c>
      <c r="AZ82" s="21">
        <f t="shared" si="213"/>
        <v>21.535245220953854</v>
      </c>
      <c r="BA82" s="21">
        <f t="shared" si="213"/>
        <v>22.696960872109898</v>
      </c>
      <c r="BB82" s="21">
        <f t="shared" si="213"/>
        <v>23.611757765792799</v>
      </c>
      <c r="BC82" s="21">
        <f t="shared" si="213"/>
        <v>24.3501841184234</v>
      </c>
      <c r="BD82" s="21">
        <f t="shared" si="213"/>
        <v>24.962631513159561</v>
      </c>
      <c r="BE82" s="5"/>
      <c r="BF82" s="163"/>
      <c r="BG82" s="163"/>
      <c r="BH82" s="20" t="s">
        <v>58</v>
      </c>
      <c r="BI82" s="21">
        <f>10*BI80</f>
        <v>6.9832142857142845</v>
      </c>
      <c r="BJ82" s="21">
        <f>10*BJ80</f>
        <v>12.05622448979592</v>
      </c>
      <c r="BK82" s="21">
        <f>10*BK80</f>
        <v>15.764803206997087</v>
      </c>
      <c r="BL82" s="21">
        <f t="shared" ref="BL82:BR82" si="214">10*BL80</f>
        <v>18.498788004997913</v>
      </c>
      <c r="BM82" s="21">
        <f t="shared" si="214"/>
        <v>20.536634289284223</v>
      </c>
      <c r="BN82" s="21">
        <f t="shared" si="214"/>
        <v>22.07723877806016</v>
      </c>
      <c r="BO82" s="21">
        <f t="shared" si="214"/>
        <v>23.262670555757264</v>
      </c>
      <c r="BP82" s="21">
        <f t="shared" si="214"/>
        <v>24.194407539826624</v>
      </c>
      <c r="BQ82" s="21">
        <f t="shared" si="214"/>
        <v>24.944933957018996</v>
      </c>
      <c r="BR82" s="21">
        <f t="shared" si="214"/>
        <v>25.566024255013559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215">E55+E68-E129</f>
        <v>0.87764999999999982</v>
      </c>
      <c r="F83" s="17">
        <f t="shared" si="215"/>
        <v>0.89430999999999994</v>
      </c>
      <c r="G83" s="17">
        <f t="shared" si="215"/>
        <v>0.91763400000000028</v>
      </c>
      <c r="H83" s="17">
        <f t="shared" si="215"/>
        <v>0.95028759999999934</v>
      </c>
      <c r="I83" s="17">
        <f t="shared" si="215"/>
        <v>0.99600263999999994</v>
      </c>
      <c r="J83" s="17">
        <f t="shared" si="215"/>
        <v>1.0600036960000001</v>
      </c>
      <c r="K83" s="17">
        <f t="shared" si="215"/>
        <v>1.1496051744000007</v>
      </c>
      <c r="L83" s="17">
        <f t="shared" si="215"/>
        <v>1.2750472441600023</v>
      </c>
      <c r="M83" s="17">
        <f t="shared" si="215"/>
        <v>1.4506661418239981</v>
      </c>
      <c r="N83" s="17">
        <f t="shared" si="215"/>
        <v>1.6965325985535971</v>
      </c>
      <c r="P83" s="163"/>
      <c r="Q83" s="171" t="s">
        <v>45</v>
      </c>
      <c r="R83" s="16" t="s">
        <v>55</v>
      </c>
      <c r="S83" s="17">
        <f t="shared" ref="S83:AB83" si="216">S55+S68-S129</f>
        <v>0.90264999999999973</v>
      </c>
      <c r="T83" s="17">
        <f t="shared" si="216"/>
        <v>0.91930999999999985</v>
      </c>
      <c r="U83" s="17">
        <f t="shared" si="216"/>
        <v>0.94263400000000019</v>
      </c>
      <c r="V83" s="17">
        <f t="shared" si="216"/>
        <v>0.97528759999999926</v>
      </c>
      <c r="W83" s="17">
        <f t="shared" si="216"/>
        <v>1.0210026400000001</v>
      </c>
      <c r="X83" s="17">
        <f t="shared" si="216"/>
        <v>1.085003696</v>
      </c>
      <c r="Y83" s="17">
        <f t="shared" si="216"/>
        <v>1.1746051744000006</v>
      </c>
      <c r="Z83" s="17">
        <f t="shared" si="216"/>
        <v>1.3000472441600022</v>
      </c>
      <c r="AA83" s="17">
        <f t="shared" si="216"/>
        <v>1.475666141823998</v>
      </c>
      <c r="AB83" s="17">
        <f t="shared" si="216"/>
        <v>1.721532598553597</v>
      </c>
      <c r="AC83" s="5"/>
      <c r="AD83" s="163"/>
      <c r="AE83" s="171" t="s">
        <v>45</v>
      </c>
      <c r="AF83" s="16" t="s">
        <v>55</v>
      </c>
      <c r="AG83" s="17">
        <f t="shared" ref="AG83:AP83" si="217">AG55+AG68-AG129</f>
        <v>0.92764999999999986</v>
      </c>
      <c r="AH83" s="17">
        <f t="shared" si="217"/>
        <v>0.94430999999999998</v>
      </c>
      <c r="AI83" s="17">
        <f t="shared" si="217"/>
        <v>0.96763400000000033</v>
      </c>
      <c r="AJ83" s="17">
        <f t="shared" si="217"/>
        <v>1.0002875999999994</v>
      </c>
      <c r="AK83" s="17">
        <f t="shared" si="217"/>
        <v>1.0460026400000002</v>
      </c>
      <c r="AL83" s="17">
        <f t="shared" si="217"/>
        <v>1.1100036959999999</v>
      </c>
      <c r="AM83" s="17">
        <f t="shared" si="217"/>
        <v>1.1996051744000007</v>
      </c>
      <c r="AN83" s="17">
        <f t="shared" si="217"/>
        <v>1.3250472441600021</v>
      </c>
      <c r="AO83" s="17">
        <f t="shared" si="217"/>
        <v>1.5006661418239982</v>
      </c>
      <c r="AP83" s="17">
        <f t="shared" si="217"/>
        <v>1.7465325985535969</v>
      </c>
      <c r="AQ83" s="5"/>
      <c r="AR83" s="163"/>
      <c r="AS83" s="171" t="s">
        <v>45</v>
      </c>
      <c r="AT83" s="16" t="s">
        <v>55</v>
      </c>
      <c r="AU83" s="17">
        <f t="shared" ref="AU83:BD83" si="218">AU55+AU68-AU129</f>
        <v>0.95264999999999977</v>
      </c>
      <c r="AV83" s="17">
        <f t="shared" si="218"/>
        <v>0.96930999999999989</v>
      </c>
      <c r="AW83" s="17">
        <f t="shared" si="218"/>
        <v>0.99263400000000024</v>
      </c>
      <c r="AX83" s="17">
        <f t="shared" si="218"/>
        <v>1.0252875999999993</v>
      </c>
      <c r="AY83" s="17">
        <f t="shared" si="218"/>
        <v>1.0710026400000001</v>
      </c>
      <c r="AZ83" s="17">
        <f t="shared" si="218"/>
        <v>1.1350036960000001</v>
      </c>
      <c r="BA83" s="17">
        <f t="shared" si="218"/>
        <v>1.2246051744000006</v>
      </c>
      <c r="BB83" s="17">
        <f t="shared" si="218"/>
        <v>1.350047244160002</v>
      </c>
      <c r="BC83" s="17">
        <f t="shared" si="218"/>
        <v>1.5256661418239981</v>
      </c>
      <c r="BD83" s="17">
        <f t="shared" si="218"/>
        <v>1.771532598553597</v>
      </c>
      <c r="BE83" s="5"/>
      <c r="BF83" s="163"/>
      <c r="BG83" s="171" t="s">
        <v>45</v>
      </c>
      <c r="BH83" s="16" t="s">
        <v>55</v>
      </c>
      <c r="BI83" s="17">
        <f t="shared" ref="BI83:BR83" si="219">BI55+BI68-BI129</f>
        <v>0.97764999999999969</v>
      </c>
      <c r="BJ83" s="17">
        <f t="shared" si="219"/>
        <v>0.99431000000000003</v>
      </c>
      <c r="BK83" s="17">
        <f t="shared" si="219"/>
        <v>1.0176340000000001</v>
      </c>
      <c r="BL83" s="17">
        <f t="shared" si="219"/>
        <v>1.0502875999999992</v>
      </c>
      <c r="BM83" s="17">
        <f t="shared" si="219"/>
        <v>1.09600264</v>
      </c>
      <c r="BN83" s="17">
        <f t="shared" si="219"/>
        <v>1.1600036960000002</v>
      </c>
      <c r="BO83" s="17">
        <f t="shared" si="219"/>
        <v>1.2496051744000007</v>
      </c>
      <c r="BP83" s="17">
        <f t="shared" si="219"/>
        <v>1.3750472441600019</v>
      </c>
      <c r="BQ83" s="17">
        <f t="shared" si="219"/>
        <v>1.5506661418239982</v>
      </c>
      <c r="BR83" s="17">
        <f t="shared" si="219"/>
        <v>1.7965325985535971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0.92717684799999989</v>
      </c>
      <c r="J84" s="18"/>
      <c r="K84" s="18"/>
      <c r="L84" s="18"/>
      <c r="M84" s="18"/>
      <c r="N84" s="18">
        <f>SUM(E83:N83)/10</f>
        <v>1.1267739094937599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0.95217684799999991</v>
      </c>
      <c r="X84" s="18"/>
      <c r="Y84" s="18"/>
      <c r="Z84" s="18"/>
      <c r="AA84" s="18"/>
      <c r="AB84" s="18">
        <f>SUM(S83:AB83)/10</f>
        <v>1.1517739094937598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0.97717684799999982</v>
      </c>
      <c r="AL84" s="18"/>
      <c r="AM84" s="18"/>
      <c r="AN84" s="18"/>
      <c r="AO84" s="18"/>
      <c r="AP84" s="18">
        <f>SUM(AG83:AP83)/10</f>
        <v>1.1767739094937597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1.002176848</v>
      </c>
      <c r="AZ84" s="18"/>
      <c r="BA84" s="18"/>
      <c r="BB84" s="18"/>
      <c r="BC84" s="18"/>
      <c r="BD84" s="18">
        <f>SUM(AU83:BD83)/10</f>
        <v>1.2017739094937598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1.0271768479999999</v>
      </c>
      <c r="BN84" s="18"/>
      <c r="BO84" s="18"/>
      <c r="BP84" s="18"/>
      <c r="BQ84" s="18"/>
      <c r="BR84" s="18">
        <f>SUM(BI83:BR83)/10</f>
        <v>1.2267739094937598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220">E81*E$16</f>
        <v>877649.99999999977</v>
      </c>
      <c r="F85" s="23">
        <f t="shared" si="220"/>
        <v>894309.99999999988</v>
      </c>
      <c r="G85" s="23">
        <f t="shared" si="220"/>
        <v>917634.00000000023</v>
      </c>
      <c r="H85" s="23">
        <f t="shared" si="220"/>
        <v>950287.59999999951</v>
      </c>
      <c r="I85" s="23">
        <f t="shared" si="220"/>
        <v>996002.64</v>
      </c>
      <c r="J85" s="23">
        <f t="shared" si="220"/>
        <v>1060003.6960000002</v>
      </c>
      <c r="K85" s="23">
        <f t="shared" si="220"/>
        <v>1149605.1744000006</v>
      </c>
      <c r="L85" s="23">
        <f t="shared" si="220"/>
        <v>1275047.2441600021</v>
      </c>
      <c r="M85" s="23">
        <f t="shared" si="220"/>
        <v>1450666.1418239982</v>
      </c>
      <c r="N85" s="23">
        <f t="shared" si="220"/>
        <v>1696532.598553597</v>
      </c>
      <c r="P85" s="163"/>
      <c r="Q85" s="163"/>
      <c r="R85" s="20" t="s">
        <v>57</v>
      </c>
      <c r="S85" s="23">
        <f t="shared" ref="S85:AB85" si="221">S81*S$16</f>
        <v>902650</v>
      </c>
      <c r="T85" s="23">
        <f t="shared" si="221"/>
        <v>919309.99999999977</v>
      </c>
      <c r="U85" s="23">
        <f t="shared" si="221"/>
        <v>942634.00000000023</v>
      </c>
      <c r="V85" s="23">
        <f t="shared" si="221"/>
        <v>975287.59999999963</v>
      </c>
      <c r="W85" s="23">
        <f t="shared" si="221"/>
        <v>1021002.6400000001</v>
      </c>
      <c r="X85" s="23">
        <f t="shared" si="221"/>
        <v>1085003.696</v>
      </c>
      <c r="Y85" s="23">
        <f t="shared" si="221"/>
        <v>1174605.1744000004</v>
      </c>
      <c r="Z85" s="23">
        <f t="shared" si="221"/>
        <v>1300047.2441600021</v>
      </c>
      <c r="AA85" s="23">
        <f t="shared" si="221"/>
        <v>1475666.1418239982</v>
      </c>
      <c r="AB85" s="23">
        <f t="shared" si="221"/>
        <v>1721532.5985535968</v>
      </c>
      <c r="AC85" s="5"/>
      <c r="AD85" s="163"/>
      <c r="AE85" s="163"/>
      <c r="AF85" s="20" t="s">
        <v>57</v>
      </c>
      <c r="AG85" s="23">
        <f t="shared" ref="AG85:AP85" si="222">AG81*AG$16</f>
        <v>927649.99999999977</v>
      </c>
      <c r="AH85" s="23">
        <f t="shared" si="222"/>
        <v>944309.99999999988</v>
      </c>
      <c r="AI85" s="23">
        <f t="shared" si="222"/>
        <v>967634.00000000023</v>
      </c>
      <c r="AJ85" s="23">
        <f t="shared" si="222"/>
        <v>1000287.5999999996</v>
      </c>
      <c r="AK85" s="23">
        <f t="shared" si="222"/>
        <v>1046002.6400000001</v>
      </c>
      <c r="AL85" s="23">
        <f t="shared" si="222"/>
        <v>1110003.696</v>
      </c>
      <c r="AM85" s="23">
        <f t="shared" si="222"/>
        <v>1199605.1744000008</v>
      </c>
      <c r="AN85" s="23">
        <f t="shared" si="222"/>
        <v>1325047.2441600021</v>
      </c>
      <c r="AO85" s="23">
        <f t="shared" si="222"/>
        <v>1500666.1418239982</v>
      </c>
      <c r="AP85" s="23">
        <f t="shared" si="222"/>
        <v>1746532.5985535965</v>
      </c>
      <c r="AQ85" s="5"/>
      <c r="AR85" s="163"/>
      <c r="AS85" s="163"/>
      <c r="AT85" s="20" t="s">
        <v>57</v>
      </c>
      <c r="AU85" s="23">
        <f t="shared" ref="AU85:BD85" si="223">AU81*AU$16</f>
        <v>952649.99999999988</v>
      </c>
      <c r="AV85" s="23">
        <f t="shared" si="223"/>
        <v>969309.99999999988</v>
      </c>
      <c r="AW85" s="23">
        <f t="shared" si="223"/>
        <v>992634.00000000012</v>
      </c>
      <c r="AX85" s="23">
        <f t="shared" si="223"/>
        <v>1025287.5999999996</v>
      </c>
      <c r="AY85" s="23">
        <f t="shared" si="223"/>
        <v>1071002.6399999999</v>
      </c>
      <c r="AZ85" s="23">
        <f t="shared" si="223"/>
        <v>1135003.696</v>
      </c>
      <c r="BA85" s="23">
        <f t="shared" si="223"/>
        <v>1224605.1744000004</v>
      </c>
      <c r="BB85" s="23">
        <f t="shared" si="223"/>
        <v>1350047.2441600021</v>
      </c>
      <c r="BC85" s="23">
        <f t="shared" si="223"/>
        <v>1525666.141823998</v>
      </c>
      <c r="BD85" s="23">
        <f t="shared" si="223"/>
        <v>1771532.5985535972</v>
      </c>
      <c r="BE85" s="5"/>
      <c r="BF85" s="163"/>
      <c r="BG85" s="163"/>
      <c r="BH85" s="20" t="s">
        <v>57</v>
      </c>
      <c r="BI85" s="23">
        <f t="shared" ref="BI85:BR85" si="224">BI81*BI$16</f>
        <v>977649.99999999988</v>
      </c>
      <c r="BJ85" s="23">
        <f t="shared" si="224"/>
        <v>994310</v>
      </c>
      <c r="BK85" s="23">
        <f t="shared" si="224"/>
        <v>1017634.0000000003</v>
      </c>
      <c r="BL85" s="23">
        <f t="shared" si="224"/>
        <v>1050287.5999999996</v>
      </c>
      <c r="BM85" s="23">
        <f t="shared" si="224"/>
        <v>1096002.6399999999</v>
      </c>
      <c r="BN85" s="23">
        <f t="shared" si="224"/>
        <v>1160003.696</v>
      </c>
      <c r="BO85" s="23">
        <f t="shared" si="224"/>
        <v>1249605.1744000006</v>
      </c>
      <c r="BP85" s="23">
        <f t="shared" si="224"/>
        <v>1375047.2441600021</v>
      </c>
      <c r="BQ85" s="23">
        <f t="shared" si="224"/>
        <v>1550666.1418239982</v>
      </c>
      <c r="BR85" s="23">
        <f t="shared" si="224"/>
        <v>1796532.598553597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927176.84799999988</v>
      </c>
      <c r="J86" s="23"/>
      <c r="K86" s="23"/>
      <c r="L86" s="23"/>
      <c r="M86" s="23"/>
      <c r="N86" s="23">
        <f>SUM(E85:N85)/10</f>
        <v>1126773.9094937597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952176.848</v>
      </c>
      <c r="X86" s="23"/>
      <c r="Y86" s="23"/>
      <c r="Z86" s="23"/>
      <c r="AA86" s="23"/>
      <c r="AB86" s="23">
        <f>SUM(S85:AB85)/10</f>
        <v>1151773.9094937597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977176.848</v>
      </c>
      <c r="AL86" s="23"/>
      <c r="AM86" s="23"/>
      <c r="AN86" s="23"/>
      <c r="AO86" s="23"/>
      <c r="AP86" s="23">
        <f>SUM(AG85:AP85)/10</f>
        <v>1176773.9094937597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1002176.8479999999</v>
      </c>
      <c r="AZ86" s="23"/>
      <c r="BA86" s="23"/>
      <c r="BB86" s="23"/>
      <c r="BC86" s="23"/>
      <c r="BD86" s="23">
        <f>SUM(AU85:BD85)/10</f>
        <v>1201773.9094937597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1027176.848</v>
      </c>
      <c r="BN86" s="23"/>
      <c r="BO86" s="23"/>
      <c r="BP86" s="23"/>
      <c r="BQ86" s="23"/>
      <c r="BR86" s="23">
        <f>SUM(BI85:BR85)/10</f>
        <v>1226773.9094937597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877649.99999999977</v>
      </c>
      <c r="F87" s="22">
        <f t="shared" ref="F87:N87" si="225">E87+F85</f>
        <v>1771959.9999999995</v>
      </c>
      <c r="G87" s="22">
        <f t="shared" si="225"/>
        <v>2689594</v>
      </c>
      <c r="H87" s="22">
        <f t="shared" si="225"/>
        <v>3639881.5999999996</v>
      </c>
      <c r="I87" s="22">
        <f t="shared" si="225"/>
        <v>4635884.2399999993</v>
      </c>
      <c r="J87" s="22">
        <f t="shared" si="225"/>
        <v>5695887.9359999998</v>
      </c>
      <c r="K87" s="22">
        <f t="shared" si="225"/>
        <v>6845493.1104000006</v>
      </c>
      <c r="L87" s="22">
        <f t="shared" si="225"/>
        <v>8120540.3545600027</v>
      </c>
      <c r="M87" s="22">
        <f t="shared" si="225"/>
        <v>9571206.4963840004</v>
      </c>
      <c r="N87" s="22">
        <f t="shared" si="225"/>
        <v>11267739.094937596</v>
      </c>
      <c r="P87" s="163"/>
      <c r="Q87" s="163"/>
      <c r="R87" s="20" t="s">
        <v>58</v>
      </c>
      <c r="S87" s="22">
        <f>S85</f>
        <v>902650</v>
      </c>
      <c r="T87" s="22">
        <f t="shared" ref="T87:AB87" si="226">S87+T85</f>
        <v>1821959.9999999998</v>
      </c>
      <c r="U87" s="22">
        <f t="shared" si="226"/>
        <v>2764594</v>
      </c>
      <c r="V87" s="22">
        <f t="shared" si="226"/>
        <v>3739881.5999999996</v>
      </c>
      <c r="W87" s="22">
        <f t="shared" si="226"/>
        <v>4760884.24</v>
      </c>
      <c r="X87" s="22">
        <f t="shared" si="226"/>
        <v>5845887.9360000007</v>
      </c>
      <c r="Y87" s="22">
        <f t="shared" si="226"/>
        <v>7020493.1104000006</v>
      </c>
      <c r="Z87" s="22">
        <f t="shared" si="226"/>
        <v>8320540.3545600027</v>
      </c>
      <c r="AA87" s="22">
        <f t="shared" si="226"/>
        <v>9796206.4963840004</v>
      </c>
      <c r="AB87" s="22">
        <f t="shared" si="226"/>
        <v>11517739.094937596</v>
      </c>
      <c r="AC87" s="5"/>
      <c r="AD87" s="163"/>
      <c r="AE87" s="163"/>
      <c r="AF87" s="20" t="s">
        <v>58</v>
      </c>
      <c r="AG87" s="22">
        <f>AG85</f>
        <v>927649.99999999977</v>
      </c>
      <c r="AH87" s="22">
        <f t="shared" ref="AH87:AP87" si="227">AG87+AH85</f>
        <v>1871959.9999999995</v>
      </c>
      <c r="AI87" s="22">
        <f t="shared" si="227"/>
        <v>2839594</v>
      </c>
      <c r="AJ87" s="22">
        <f t="shared" si="227"/>
        <v>3839881.5999999996</v>
      </c>
      <c r="AK87" s="22">
        <f t="shared" si="227"/>
        <v>4885884.24</v>
      </c>
      <c r="AL87" s="22">
        <f t="shared" si="227"/>
        <v>5995887.9360000007</v>
      </c>
      <c r="AM87" s="22">
        <f t="shared" si="227"/>
        <v>7195493.1104000015</v>
      </c>
      <c r="AN87" s="22">
        <f t="shared" si="227"/>
        <v>8520540.3545600027</v>
      </c>
      <c r="AO87" s="22">
        <f t="shared" si="227"/>
        <v>10021206.496384</v>
      </c>
      <c r="AP87" s="22">
        <f t="shared" si="227"/>
        <v>11767739.094937596</v>
      </c>
      <c r="AQ87" s="5"/>
      <c r="AR87" s="163"/>
      <c r="AS87" s="163"/>
      <c r="AT87" s="20" t="s">
        <v>58</v>
      </c>
      <c r="AU87" s="22">
        <f>AU85</f>
        <v>952649.99999999988</v>
      </c>
      <c r="AV87" s="22">
        <f t="shared" ref="AV87:BD87" si="228">AU87+AV85</f>
        <v>1921959.9999999998</v>
      </c>
      <c r="AW87" s="22">
        <f t="shared" si="228"/>
        <v>2914594</v>
      </c>
      <c r="AX87" s="22">
        <f t="shared" si="228"/>
        <v>3939881.5999999996</v>
      </c>
      <c r="AY87" s="22">
        <f t="shared" si="228"/>
        <v>5010884.2399999993</v>
      </c>
      <c r="AZ87" s="22">
        <f t="shared" si="228"/>
        <v>6145887.9359999988</v>
      </c>
      <c r="BA87" s="22">
        <f t="shared" si="228"/>
        <v>7370493.1103999987</v>
      </c>
      <c r="BB87" s="22">
        <f t="shared" si="228"/>
        <v>8720540.3545600008</v>
      </c>
      <c r="BC87" s="22">
        <f t="shared" si="228"/>
        <v>10246206.496383999</v>
      </c>
      <c r="BD87" s="22">
        <f t="shared" si="228"/>
        <v>12017739.094937596</v>
      </c>
      <c r="BE87" s="5"/>
      <c r="BF87" s="163"/>
      <c r="BG87" s="163"/>
      <c r="BH87" s="20" t="s">
        <v>58</v>
      </c>
      <c r="BI87" s="22">
        <f>BI85</f>
        <v>977649.99999999988</v>
      </c>
      <c r="BJ87" s="22">
        <f t="shared" ref="BJ87:BR87" si="229">BI87+BJ85</f>
        <v>1971960</v>
      </c>
      <c r="BK87" s="22">
        <f t="shared" si="229"/>
        <v>2989594.0000000005</v>
      </c>
      <c r="BL87" s="22">
        <f t="shared" si="229"/>
        <v>4039881.6</v>
      </c>
      <c r="BM87" s="22">
        <f t="shared" si="229"/>
        <v>5135884.24</v>
      </c>
      <c r="BN87" s="22">
        <f t="shared" si="229"/>
        <v>6295887.9360000007</v>
      </c>
      <c r="BO87" s="22">
        <f t="shared" si="229"/>
        <v>7545493.1104000015</v>
      </c>
      <c r="BP87" s="22">
        <f t="shared" si="229"/>
        <v>8920540.3545600027</v>
      </c>
      <c r="BQ87" s="22">
        <f t="shared" si="229"/>
        <v>10471206.496384</v>
      </c>
      <c r="BR87" s="22">
        <f t="shared" si="229"/>
        <v>12267739.094937596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230">E58+E73-E132</f>
        <v>0.87764999999999982</v>
      </c>
      <c r="F88" s="17">
        <f t="shared" si="230"/>
        <v>1.2453699999999996</v>
      </c>
      <c r="G88" s="17">
        <f t="shared" si="230"/>
        <v>1.7668420000000007</v>
      </c>
      <c r="H88" s="17">
        <f t="shared" si="230"/>
        <v>2.5062323999999991</v>
      </c>
      <c r="I88" s="17">
        <f t="shared" si="230"/>
        <v>3.5544403999999981</v>
      </c>
      <c r="J88" s="17">
        <f t="shared" si="230"/>
        <v>5.0402176160000041</v>
      </c>
      <c r="K88" s="17">
        <f t="shared" si="230"/>
        <v>7.14590614080001</v>
      </c>
      <c r="L88" s="17">
        <f t="shared" si="230"/>
        <v>10.129710666880021</v>
      </c>
      <c r="M88" s="17">
        <f t="shared" si="230"/>
        <v>14.357213831295947</v>
      </c>
      <c r="N88" s="17">
        <f t="shared" si="230"/>
        <v>20.34596582054396</v>
      </c>
      <c r="P88" s="163"/>
      <c r="Q88" s="171" t="s">
        <v>44</v>
      </c>
      <c r="R88" s="16" t="s">
        <v>55</v>
      </c>
      <c r="S88" s="17">
        <f t="shared" ref="S88:AB88" si="231">S58+S73-S132</f>
        <v>0.90264999999999973</v>
      </c>
      <c r="T88" s="17">
        <f t="shared" si="231"/>
        <v>1.2803699999999998</v>
      </c>
      <c r="U88" s="17">
        <f t="shared" si="231"/>
        <v>1.8158420000000002</v>
      </c>
      <c r="V88" s="17">
        <f t="shared" si="231"/>
        <v>2.5748323999999991</v>
      </c>
      <c r="W88" s="17">
        <f t="shared" si="231"/>
        <v>3.6504803999999984</v>
      </c>
      <c r="X88" s="17">
        <f t="shared" si="231"/>
        <v>5.1746736160000051</v>
      </c>
      <c r="Y88" s="17">
        <f t="shared" si="231"/>
        <v>7.3341445407999988</v>
      </c>
      <c r="Z88" s="17">
        <f t="shared" si="231"/>
        <v>10.39324442688002</v>
      </c>
      <c r="AA88" s="17">
        <f t="shared" si="231"/>
        <v>14.726161095295961</v>
      </c>
      <c r="AB88" s="17">
        <f t="shared" si="231"/>
        <v>20.862491990143965</v>
      </c>
      <c r="AC88" s="5"/>
      <c r="AD88" s="163"/>
      <c r="AE88" s="171" t="s">
        <v>44</v>
      </c>
      <c r="AF88" s="16" t="s">
        <v>55</v>
      </c>
      <c r="AG88" s="17">
        <f t="shared" ref="AG88:AP88" si="232">AG58+AG73-AG132</f>
        <v>0.92764999999999986</v>
      </c>
      <c r="AH88" s="17">
        <f t="shared" si="232"/>
        <v>1.3153699999999997</v>
      </c>
      <c r="AI88" s="17">
        <f t="shared" si="232"/>
        <v>1.8648420000000001</v>
      </c>
      <c r="AJ88" s="17">
        <f t="shared" si="232"/>
        <v>2.6434323999999982</v>
      </c>
      <c r="AK88" s="17">
        <f t="shared" si="232"/>
        <v>3.7465204000000005</v>
      </c>
      <c r="AL88" s="17">
        <f t="shared" si="232"/>
        <v>5.309129615999999</v>
      </c>
      <c r="AM88" s="17">
        <f t="shared" si="232"/>
        <v>7.5223829408000054</v>
      </c>
      <c r="AN88" s="17">
        <f t="shared" si="232"/>
        <v>10.65677818688002</v>
      </c>
      <c r="AO88" s="17">
        <f t="shared" si="232"/>
        <v>15.095108359295967</v>
      </c>
      <c r="AP88" s="17">
        <f t="shared" si="232"/>
        <v>21.379018159743957</v>
      </c>
      <c r="AQ88" s="5"/>
      <c r="AR88" s="163"/>
      <c r="AS88" s="171" t="s">
        <v>44</v>
      </c>
      <c r="AT88" s="16" t="s">
        <v>55</v>
      </c>
      <c r="AU88" s="17">
        <f t="shared" ref="AU88:BD88" si="233">AU58+AU73-AU132</f>
        <v>0.95264999999999977</v>
      </c>
      <c r="AV88" s="17">
        <f t="shared" si="233"/>
        <v>1.3503699999999998</v>
      </c>
      <c r="AW88" s="17">
        <f t="shared" si="233"/>
        <v>1.913842</v>
      </c>
      <c r="AX88" s="17">
        <f t="shared" si="233"/>
        <v>2.7120324</v>
      </c>
      <c r="AY88" s="17">
        <f t="shared" si="233"/>
        <v>3.8425603999999991</v>
      </c>
      <c r="AZ88" s="17">
        <f t="shared" si="233"/>
        <v>5.4435856160000009</v>
      </c>
      <c r="BA88" s="17">
        <f t="shared" si="233"/>
        <v>7.7106213408000031</v>
      </c>
      <c r="BB88" s="17">
        <f t="shared" si="233"/>
        <v>10.920311946880018</v>
      </c>
      <c r="BC88" s="17">
        <f t="shared" si="233"/>
        <v>15.464055623295959</v>
      </c>
      <c r="BD88" s="17">
        <f t="shared" si="233"/>
        <v>21.895544329343984</v>
      </c>
      <c r="BE88" s="5"/>
      <c r="BF88" s="163"/>
      <c r="BG88" s="171" t="s">
        <v>44</v>
      </c>
      <c r="BH88" s="16" t="s">
        <v>55</v>
      </c>
      <c r="BI88" s="17">
        <f t="shared" ref="BI88:BR88" si="234">BI58+BI73-BI132</f>
        <v>0.97764999999999969</v>
      </c>
      <c r="BJ88" s="17">
        <f t="shared" si="234"/>
        <v>1.3853700000000004</v>
      </c>
      <c r="BK88" s="17">
        <f t="shared" si="234"/>
        <v>1.9628420000000004</v>
      </c>
      <c r="BL88" s="17">
        <f t="shared" si="234"/>
        <v>2.7806323999999973</v>
      </c>
      <c r="BM88" s="17">
        <f t="shared" si="234"/>
        <v>3.9386004000000012</v>
      </c>
      <c r="BN88" s="17">
        <f t="shared" si="234"/>
        <v>5.578041616000001</v>
      </c>
      <c r="BO88" s="17">
        <f t="shared" si="234"/>
        <v>7.8988597408000061</v>
      </c>
      <c r="BP88" s="17">
        <f t="shared" si="234"/>
        <v>11.183845706880019</v>
      </c>
      <c r="BQ88" s="17">
        <f t="shared" si="234"/>
        <v>15.833002887295958</v>
      </c>
      <c r="BR88" s="17">
        <f t="shared" si="234"/>
        <v>22.412070498943962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1.9901069599999992</v>
      </c>
      <c r="J89" s="18"/>
      <c r="K89" s="18"/>
      <c r="L89" s="18"/>
      <c r="M89" s="18"/>
      <c r="N89" s="18">
        <f>SUM(E88:N88)/10</f>
        <v>6.6969548875519935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2.0448349599999993</v>
      </c>
      <c r="X89" s="18"/>
      <c r="Y89" s="18"/>
      <c r="Z89" s="18"/>
      <c r="AA89" s="18"/>
      <c r="AB89" s="18">
        <f>SUM(S88:AB88)/10</f>
        <v>6.8714890469119947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2.0995629599999996</v>
      </c>
      <c r="AL89" s="18"/>
      <c r="AM89" s="18"/>
      <c r="AN89" s="18"/>
      <c r="AO89" s="18"/>
      <c r="AP89" s="18">
        <f>SUM(AG88:AP88)/10</f>
        <v>7.0460232062719941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2.15429096</v>
      </c>
      <c r="AZ89" s="18"/>
      <c r="BA89" s="18"/>
      <c r="BB89" s="18"/>
      <c r="BC89" s="18"/>
      <c r="BD89" s="18">
        <f>SUM(AU88:BD88)/10</f>
        <v>7.2205573656319952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2.2090189599999999</v>
      </c>
      <c r="BN89" s="18"/>
      <c r="BO89" s="18"/>
      <c r="BP89" s="18"/>
      <c r="BQ89" s="18"/>
      <c r="BR89" s="18">
        <f>SUM(BI88:BR88)/10</f>
        <v>7.3950915249919946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877649.99999999977</v>
      </c>
      <c r="F90" s="23">
        <f>F92-E92</f>
        <v>1245370.0000000002</v>
      </c>
      <c r="G90" s="23">
        <f>G92-F92</f>
        <v>1766842.0000000005</v>
      </c>
      <c r="H90" s="23">
        <f t="shared" ref="H90:N90" si="235">H92-G92</f>
        <v>2506232.399999998</v>
      </c>
      <c r="I90" s="23">
        <f t="shared" si="235"/>
        <v>3554440.3999999985</v>
      </c>
      <c r="J90" s="23">
        <f t="shared" si="235"/>
        <v>5040217.6160000041</v>
      </c>
      <c r="K90" s="23">
        <f t="shared" si="235"/>
        <v>7145906.140800003</v>
      </c>
      <c r="L90" s="23">
        <f t="shared" si="235"/>
        <v>10129710.666880026</v>
      </c>
      <c r="M90" s="23">
        <f t="shared" si="235"/>
        <v>14357213.831295934</v>
      </c>
      <c r="N90" s="23">
        <f t="shared" si="235"/>
        <v>20345965.820543975</v>
      </c>
      <c r="P90" s="163"/>
      <c r="Q90" s="163"/>
      <c r="R90" s="20" t="s">
        <v>57</v>
      </c>
      <c r="S90" s="23">
        <f>S92</f>
        <v>902649.99999999977</v>
      </c>
      <c r="T90" s="23">
        <f>T92-S92</f>
        <v>1280369.9999999998</v>
      </c>
      <c r="U90" s="23">
        <f>U92-T92</f>
        <v>1815842.0000000009</v>
      </c>
      <c r="V90" s="23">
        <f t="shared" ref="V90:AB90" si="236">V92-U92</f>
        <v>2574832.399999999</v>
      </c>
      <c r="W90" s="23">
        <f t="shared" si="236"/>
        <v>3650480.3999999976</v>
      </c>
      <c r="X90" s="23">
        <f t="shared" si="236"/>
        <v>5174673.6160000023</v>
      </c>
      <c r="Y90" s="23">
        <f t="shared" si="236"/>
        <v>7334144.5407999996</v>
      </c>
      <c r="Z90" s="23">
        <f t="shared" si="236"/>
        <v>10393244.426880024</v>
      </c>
      <c r="AA90" s="23">
        <f t="shared" si="236"/>
        <v>14726161.095295943</v>
      </c>
      <c r="AB90" s="23">
        <f t="shared" si="236"/>
        <v>20862491.99014397</v>
      </c>
      <c r="AC90" s="5"/>
      <c r="AD90" s="163"/>
      <c r="AE90" s="163"/>
      <c r="AF90" s="20" t="s">
        <v>57</v>
      </c>
      <c r="AG90" s="23">
        <f>AG92</f>
        <v>927649.99999999977</v>
      </c>
      <c r="AH90" s="23">
        <f>AH92-AG92</f>
        <v>1315369.9999999998</v>
      </c>
      <c r="AI90" s="23">
        <f>AI92-AH92</f>
        <v>1864842.0000000009</v>
      </c>
      <c r="AJ90" s="23">
        <f t="shared" ref="AJ90:AP90" si="237">AJ92-AI92</f>
        <v>2643432.399999998</v>
      </c>
      <c r="AK90" s="23">
        <f t="shared" si="237"/>
        <v>3746520.4000000004</v>
      </c>
      <c r="AL90" s="23">
        <f t="shared" si="237"/>
        <v>5309129.6159999985</v>
      </c>
      <c r="AM90" s="23">
        <f t="shared" si="237"/>
        <v>7522382.9408000037</v>
      </c>
      <c r="AN90" s="23">
        <f t="shared" si="237"/>
        <v>10656778.186880019</v>
      </c>
      <c r="AO90" s="23">
        <f t="shared" si="237"/>
        <v>15095108.359295957</v>
      </c>
      <c r="AP90" s="23">
        <f t="shared" si="237"/>
        <v>21379018.159743965</v>
      </c>
      <c r="AQ90" s="5"/>
      <c r="AR90" s="163"/>
      <c r="AS90" s="163"/>
      <c r="AT90" s="20" t="s">
        <v>57</v>
      </c>
      <c r="AU90" s="23">
        <f>AU92</f>
        <v>952649.99999999988</v>
      </c>
      <c r="AV90" s="23">
        <f>AV92-AU92</f>
        <v>1350370</v>
      </c>
      <c r="AW90" s="23">
        <f>AW92-AV92</f>
        <v>1913842</v>
      </c>
      <c r="AX90" s="23">
        <f t="shared" ref="AX90:BD90" si="238">AX92-AW92</f>
        <v>2712032.3999999985</v>
      </c>
      <c r="AY90" s="23">
        <f t="shared" si="238"/>
        <v>3842560.4000000004</v>
      </c>
      <c r="AZ90" s="23">
        <f t="shared" si="238"/>
        <v>5443585.6160000004</v>
      </c>
      <c r="BA90" s="23">
        <f t="shared" si="238"/>
        <v>7710621.3408000041</v>
      </c>
      <c r="BB90" s="23">
        <f t="shared" si="238"/>
        <v>10920311.94688002</v>
      </c>
      <c r="BC90" s="23">
        <f t="shared" si="238"/>
        <v>15464055.623295948</v>
      </c>
      <c r="BD90" s="23">
        <f t="shared" si="238"/>
        <v>21895544.329343975</v>
      </c>
      <c r="BE90" s="5"/>
      <c r="BF90" s="163"/>
      <c r="BG90" s="163"/>
      <c r="BH90" s="20" t="s">
        <v>57</v>
      </c>
      <c r="BI90" s="23">
        <f>BI92</f>
        <v>977649.99999999988</v>
      </c>
      <c r="BJ90" s="23">
        <f>BJ92-BI92</f>
        <v>1385370.0000000005</v>
      </c>
      <c r="BK90" s="23">
        <f>BK92-BJ92</f>
        <v>1962842.0000000005</v>
      </c>
      <c r="BL90" s="23">
        <f t="shared" ref="BL90:BR90" si="239">BL92-BK92</f>
        <v>2780632.3999999976</v>
      </c>
      <c r="BM90" s="23">
        <f t="shared" si="239"/>
        <v>3938600.3999999985</v>
      </c>
      <c r="BN90" s="23">
        <f t="shared" si="239"/>
        <v>5578041.6160000004</v>
      </c>
      <c r="BO90" s="23">
        <f t="shared" si="239"/>
        <v>7898859.7408000082</v>
      </c>
      <c r="BP90" s="23">
        <f t="shared" si="239"/>
        <v>11183845.706880014</v>
      </c>
      <c r="BQ90" s="23">
        <f t="shared" si="239"/>
        <v>15833002.887295954</v>
      </c>
      <c r="BR90" s="23">
        <f t="shared" si="239"/>
        <v>22412070.498943977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1990106.9599999995</v>
      </c>
      <c r="J91" s="23"/>
      <c r="K91" s="23"/>
      <c r="L91" s="23"/>
      <c r="M91" s="23"/>
      <c r="N91" s="23">
        <f>SUM(E90:N90)/10</f>
        <v>6696954.8875519941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2044834.9599999995</v>
      </c>
      <c r="X91" s="23"/>
      <c r="Y91" s="23"/>
      <c r="Z91" s="23"/>
      <c r="AA91" s="23"/>
      <c r="AB91" s="23">
        <f>SUM(S90:AB90)/10</f>
        <v>6871489.046911994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2099562.96</v>
      </c>
      <c r="AL91" s="23"/>
      <c r="AM91" s="23"/>
      <c r="AN91" s="23"/>
      <c r="AO91" s="23"/>
      <c r="AP91" s="23">
        <f>SUM(AG90:AP90)/10</f>
        <v>7046023.2062719939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2154290.96</v>
      </c>
      <c r="AZ91" s="23"/>
      <c r="BA91" s="23"/>
      <c r="BB91" s="23"/>
      <c r="BC91" s="23"/>
      <c r="BD91" s="23">
        <f>SUM(AU90:BD90)/10</f>
        <v>7220557.3656319948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2209018.9599999995</v>
      </c>
      <c r="BN91" s="23"/>
      <c r="BO91" s="23"/>
      <c r="BP91" s="23"/>
      <c r="BQ91" s="23"/>
      <c r="BR91" s="23">
        <f>SUM(BI90:BR90)/10</f>
        <v>7395091.5249919947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240">E82*E$16</f>
        <v>877649.99999999977</v>
      </c>
      <c r="F92" s="22">
        <f t="shared" si="240"/>
        <v>2123020</v>
      </c>
      <c r="G92" s="22">
        <f t="shared" si="240"/>
        <v>3889862.0000000005</v>
      </c>
      <c r="H92" s="22">
        <f t="shared" si="240"/>
        <v>6396094.3999999985</v>
      </c>
      <c r="I92" s="22">
        <f t="shared" si="240"/>
        <v>9950534.799999997</v>
      </c>
      <c r="J92" s="22">
        <f t="shared" si="240"/>
        <v>14990752.416000001</v>
      </c>
      <c r="K92" s="22">
        <f t="shared" si="240"/>
        <v>22136658.556800004</v>
      </c>
      <c r="L92" s="22">
        <f t="shared" si="240"/>
        <v>32266369.223680031</v>
      </c>
      <c r="M92" s="22">
        <f t="shared" si="240"/>
        <v>46623583.054975964</v>
      </c>
      <c r="N92" s="22">
        <f t="shared" si="240"/>
        <v>66969548.875519939</v>
      </c>
      <c r="P92" s="163"/>
      <c r="Q92" s="163"/>
      <c r="R92" s="20" t="s">
        <v>58</v>
      </c>
      <c r="S92" s="22">
        <f t="shared" ref="S92:AB92" si="241">S82*S$16</f>
        <v>902649.99999999977</v>
      </c>
      <c r="T92" s="22">
        <f t="shared" si="241"/>
        <v>2183019.9999999995</v>
      </c>
      <c r="U92" s="22">
        <f t="shared" si="241"/>
        <v>3998862.0000000005</v>
      </c>
      <c r="V92" s="22">
        <f t="shared" si="241"/>
        <v>6573694.3999999994</v>
      </c>
      <c r="W92" s="22">
        <f t="shared" si="241"/>
        <v>10224174.799999997</v>
      </c>
      <c r="X92" s="22">
        <f t="shared" si="241"/>
        <v>15398848.415999999</v>
      </c>
      <c r="Y92" s="22">
        <f t="shared" si="241"/>
        <v>22732992.956799999</v>
      </c>
      <c r="Z92" s="22">
        <f t="shared" si="241"/>
        <v>33126237.383680023</v>
      </c>
      <c r="AA92" s="22">
        <f t="shared" si="241"/>
        <v>47852398.478975967</v>
      </c>
      <c r="AB92" s="22">
        <f t="shared" si="241"/>
        <v>68714890.469119936</v>
      </c>
      <c r="AC92" s="5"/>
      <c r="AD92" s="163"/>
      <c r="AE92" s="163"/>
      <c r="AF92" s="20" t="s">
        <v>58</v>
      </c>
      <c r="AG92" s="22">
        <f t="shared" ref="AG92:AP92" si="242">AG82*AG$16</f>
        <v>927649.99999999977</v>
      </c>
      <c r="AH92" s="22">
        <f t="shared" si="242"/>
        <v>2243019.9999999995</v>
      </c>
      <c r="AI92" s="22">
        <f t="shared" si="242"/>
        <v>4107862.0000000005</v>
      </c>
      <c r="AJ92" s="22">
        <f t="shared" si="242"/>
        <v>6751294.3999999985</v>
      </c>
      <c r="AK92" s="22">
        <f t="shared" si="242"/>
        <v>10497814.799999999</v>
      </c>
      <c r="AL92" s="22">
        <f t="shared" si="242"/>
        <v>15806944.415999997</v>
      </c>
      <c r="AM92" s="22">
        <f t="shared" si="242"/>
        <v>23329327.356800001</v>
      </c>
      <c r="AN92" s="22">
        <f t="shared" si="242"/>
        <v>33986105.54368002</v>
      </c>
      <c r="AO92" s="22">
        <f t="shared" si="242"/>
        <v>49081213.902975976</v>
      </c>
      <c r="AP92" s="22">
        <f t="shared" si="242"/>
        <v>70460232.062719941</v>
      </c>
      <c r="AQ92" s="5"/>
      <c r="AR92" s="163"/>
      <c r="AS92" s="163"/>
      <c r="AT92" s="20" t="s">
        <v>58</v>
      </c>
      <c r="AU92" s="22">
        <f t="shared" ref="AU92:BD92" si="243">AU82*AU$16</f>
        <v>952649.99999999988</v>
      </c>
      <c r="AV92" s="22">
        <f t="shared" si="243"/>
        <v>2303020</v>
      </c>
      <c r="AW92" s="22">
        <f t="shared" si="243"/>
        <v>4216862</v>
      </c>
      <c r="AX92" s="22">
        <f t="shared" si="243"/>
        <v>6928894.3999999985</v>
      </c>
      <c r="AY92" s="22">
        <f t="shared" si="243"/>
        <v>10771454.799999999</v>
      </c>
      <c r="AZ92" s="22">
        <f t="shared" si="243"/>
        <v>16215040.415999999</v>
      </c>
      <c r="BA92" s="22">
        <f t="shared" si="243"/>
        <v>23925661.756800003</v>
      </c>
      <c r="BB92" s="22">
        <f t="shared" si="243"/>
        <v>34845973.703680024</v>
      </c>
      <c r="BC92" s="22">
        <f t="shared" si="243"/>
        <v>50310029.326975971</v>
      </c>
      <c r="BD92" s="22">
        <f t="shared" si="243"/>
        <v>72205573.656319946</v>
      </c>
      <c r="BE92" s="5"/>
      <c r="BF92" s="163"/>
      <c r="BG92" s="163"/>
      <c r="BH92" s="20" t="s">
        <v>58</v>
      </c>
      <c r="BI92" s="22">
        <f t="shared" ref="BI92:BR92" si="244">BI82*BI$16</f>
        <v>977649.99999999988</v>
      </c>
      <c r="BJ92" s="22">
        <f t="shared" si="244"/>
        <v>2363020.0000000005</v>
      </c>
      <c r="BK92" s="22">
        <f t="shared" si="244"/>
        <v>4325862.0000000009</v>
      </c>
      <c r="BL92" s="22">
        <f t="shared" si="244"/>
        <v>7106494.3999999985</v>
      </c>
      <c r="BM92" s="22">
        <f t="shared" si="244"/>
        <v>11045094.799999997</v>
      </c>
      <c r="BN92" s="22">
        <f t="shared" si="244"/>
        <v>16623136.415999997</v>
      </c>
      <c r="BO92" s="22">
        <f t="shared" si="244"/>
        <v>24521996.156800006</v>
      </c>
      <c r="BP92" s="22">
        <f t="shared" si="244"/>
        <v>35705841.86368002</v>
      </c>
      <c r="BQ92" s="22">
        <f t="shared" si="244"/>
        <v>51538844.750975974</v>
      </c>
      <c r="BR92" s="22">
        <f t="shared" si="244"/>
        <v>73950915.249919951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0.14999999999999997</v>
      </c>
      <c r="F96" s="17">
        <f t="shared" ref="F96:N96" si="245">F$24*$D94</f>
        <v>0.10714285714285714</v>
      </c>
      <c r="G96" s="17">
        <f t="shared" si="245"/>
        <v>7.6530612244897975E-2</v>
      </c>
      <c r="H96" s="17">
        <f t="shared" si="245"/>
        <v>5.4664723032069949E-2</v>
      </c>
      <c r="I96" s="17">
        <f t="shared" si="245"/>
        <v>3.9046230737192836E-2</v>
      </c>
      <c r="J96" s="17">
        <f t="shared" si="245"/>
        <v>2.7890164812280599E-2</v>
      </c>
      <c r="K96" s="17">
        <f t="shared" si="245"/>
        <v>1.9921546294486149E-2</v>
      </c>
      <c r="L96" s="17">
        <f t="shared" si="245"/>
        <v>1.422967592463298E-2</v>
      </c>
      <c r="M96" s="17">
        <f t="shared" si="245"/>
        <v>1.0164054231880668E-2</v>
      </c>
      <c r="N96" s="17">
        <f t="shared" si="245"/>
        <v>7.260038737057611E-3</v>
      </c>
      <c r="P96" s="163" t="s">
        <v>16</v>
      </c>
      <c r="Q96" s="165" t="s">
        <v>41</v>
      </c>
      <c r="R96" s="16" t="s">
        <v>83</v>
      </c>
      <c r="S96" s="17">
        <f>S$24*$D94</f>
        <v>0.14999999999999997</v>
      </c>
      <c r="T96" s="17">
        <f t="shared" ref="T96:AB96" si="246">T$24*$D94</f>
        <v>0.10714285714285714</v>
      </c>
      <c r="U96" s="17">
        <f t="shared" si="246"/>
        <v>7.6530612244897975E-2</v>
      </c>
      <c r="V96" s="17">
        <f t="shared" si="246"/>
        <v>5.4664723032069949E-2</v>
      </c>
      <c r="W96" s="17">
        <f t="shared" si="246"/>
        <v>3.9046230737192836E-2</v>
      </c>
      <c r="X96" s="17">
        <f t="shared" si="246"/>
        <v>2.7890164812280599E-2</v>
      </c>
      <c r="Y96" s="17">
        <f t="shared" si="246"/>
        <v>1.9921546294486149E-2</v>
      </c>
      <c r="Z96" s="17">
        <f t="shared" si="246"/>
        <v>1.422967592463298E-2</v>
      </c>
      <c r="AA96" s="17">
        <f t="shared" si="246"/>
        <v>1.0164054231880668E-2</v>
      </c>
      <c r="AB96" s="17">
        <f t="shared" si="246"/>
        <v>7.260038737057611E-3</v>
      </c>
      <c r="AD96" s="163" t="s">
        <v>16</v>
      </c>
      <c r="AE96" s="165" t="s">
        <v>41</v>
      </c>
      <c r="AF96" s="16" t="s">
        <v>83</v>
      </c>
      <c r="AG96" s="17">
        <f>AG$24*$D94</f>
        <v>0.14999999999999997</v>
      </c>
      <c r="AH96" s="17">
        <f t="shared" ref="AH96:AP96" si="247">AH$24*$D94</f>
        <v>0.10714285714285714</v>
      </c>
      <c r="AI96" s="17">
        <f t="shared" si="247"/>
        <v>7.6530612244897975E-2</v>
      </c>
      <c r="AJ96" s="17">
        <f t="shared" si="247"/>
        <v>5.4664723032069949E-2</v>
      </c>
      <c r="AK96" s="17">
        <f t="shared" si="247"/>
        <v>3.9046230737192836E-2</v>
      </c>
      <c r="AL96" s="17">
        <f t="shared" si="247"/>
        <v>2.7890164812280599E-2</v>
      </c>
      <c r="AM96" s="17">
        <f t="shared" si="247"/>
        <v>1.9921546294486149E-2</v>
      </c>
      <c r="AN96" s="17">
        <f t="shared" si="247"/>
        <v>1.422967592463298E-2</v>
      </c>
      <c r="AO96" s="17">
        <f t="shared" si="247"/>
        <v>1.0164054231880668E-2</v>
      </c>
      <c r="AP96" s="17">
        <f t="shared" si="247"/>
        <v>7.260038737057611E-3</v>
      </c>
      <c r="AR96" s="163" t="s">
        <v>16</v>
      </c>
      <c r="AS96" s="165" t="s">
        <v>41</v>
      </c>
      <c r="AT96" s="16" t="s">
        <v>83</v>
      </c>
      <c r="AU96" s="17">
        <f>AU$24*$D94</f>
        <v>0.14999999999999997</v>
      </c>
      <c r="AV96" s="17">
        <f t="shared" ref="AV96:BD96" si="248">AV$24*$D94</f>
        <v>0.10714285714285714</v>
      </c>
      <c r="AW96" s="17">
        <f t="shared" si="248"/>
        <v>7.6530612244897975E-2</v>
      </c>
      <c r="AX96" s="17">
        <f t="shared" si="248"/>
        <v>5.4664723032069949E-2</v>
      </c>
      <c r="AY96" s="17">
        <f t="shared" si="248"/>
        <v>3.9046230737192836E-2</v>
      </c>
      <c r="AZ96" s="17">
        <f t="shared" si="248"/>
        <v>2.7890164812280599E-2</v>
      </c>
      <c r="BA96" s="17">
        <f t="shared" si="248"/>
        <v>1.9921546294486149E-2</v>
      </c>
      <c r="BB96" s="17">
        <f t="shared" si="248"/>
        <v>1.422967592463298E-2</v>
      </c>
      <c r="BC96" s="17">
        <f t="shared" si="248"/>
        <v>1.0164054231880668E-2</v>
      </c>
      <c r="BD96" s="17">
        <f t="shared" si="248"/>
        <v>7.260038737057611E-3</v>
      </c>
      <c r="BF96" s="163" t="s">
        <v>16</v>
      </c>
      <c r="BG96" s="165" t="s">
        <v>41</v>
      </c>
      <c r="BH96" s="16" t="s">
        <v>83</v>
      </c>
      <c r="BI96" s="17">
        <f>BI$24*$D94</f>
        <v>0.14999999999999997</v>
      </c>
      <c r="BJ96" s="17">
        <f t="shared" ref="BJ96:BR96" si="249">BJ$24*$D94</f>
        <v>0.10714285714285714</v>
      </c>
      <c r="BK96" s="17">
        <f t="shared" si="249"/>
        <v>7.6530612244897975E-2</v>
      </c>
      <c r="BL96" s="17">
        <f t="shared" si="249"/>
        <v>5.4664723032069949E-2</v>
      </c>
      <c r="BM96" s="17">
        <f t="shared" si="249"/>
        <v>3.9046230737192836E-2</v>
      </c>
      <c r="BN96" s="17">
        <f t="shared" si="249"/>
        <v>2.7890164812280599E-2</v>
      </c>
      <c r="BO96" s="17">
        <f t="shared" si="249"/>
        <v>1.9921546294486149E-2</v>
      </c>
      <c r="BP96" s="17">
        <f t="shared" si="249"/>
        <v>1.422967592463298E-2</v>
      </c>
      <c r="BQ96" s="17">
        <f t="shared" si="249"/>
        <v>1.0164054231880668E-2</v>
      </c>
      <c r="BR96" s="17">
        <f t="shared" si="249"/>
        <v>7.260038737057611E-3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8.5476884631403571E-2</v>
      </c>
      <c r="J97" s="17"/>
      <c r="K97" s="17"/>
      <c r="L97" s="17"/>
      <c r="M97" s="17"/>
      <c r="N97" s="18">
        <f>SUM(E96:N96)/10</f>
        <v>5.068499031573559E-2</v>
      </c>
      <c r="P97" s="163"/>
      <c r="Q97" s="165"/>
      <c r="R97" s="16" t="s">
        <v>84</v>
      </c>
      <c r="S97" s="17"/>
      <c r="T97" s="17"/>
      <c r="U97" s="17"/>
      <c r="V97" s="17"/>
      <c r="W97" s="100">
        <f>SUM(S96:W96)/5</f>
        <v>8.5476884631403571E-2</v>
      </c>
      <c r="X97" s="17"/>
      <c r="Y97" s="17"/>
      <c r="Z97" s="17"/>
      <c r="AA97" s="17"/>
      <c r="AB97" s="18">
        <f>SUM(S96:AB96)/10</f>
        <v>5.068499031573559E-2</v>
      </c>
      <c r="AD97" s="163"/>
      <c r="AE97" s="165"/>
      <c r="AF97" s="16" t="s">
        <v>84</v>
      </c>
      <c r="AG97" s="17"/>
      <c r="AH97" s="17"/>
      <c r="AI97" s="17"/>
      <c r="AJ97" s="17"/>
      <c r="AK97" s="100">
        <f>SUM(AG96:AK96)/5</f>
        <v>8.5476884631403571E-2</v>
      </c>
      <c r="AL97" s="17"/>
      <c r="AM97" s="17"/>
      <c r="AN97" s="17"/>
      <c r="AO97" s="17"/>
      <c r="AP97" s="18">
        <f>SUM(AG96:AP96)/10</f>
        <v>5.068499031573559E-2</v>
      </c>
      <c r="AR97" s="163"/>
      <c r="AS97" s="165"/>
      <c r="AT97" s="16" t="s">
        <v>84</v>
      </c>
      <c r="AU97" s="17"/>
      <c r="AV97" s="17"/>
      <c r="AW97" s="17"/>
      <c r="AX97" s="17"/>
      <c r="AY97" s="100">
        <f>SUM(AU96:AY96)/5</f>
        <v>8.5476884631403571E-2</v>
      </c>
      <c r="AZ97" s="17"/>
      <c r="BA97" s="17"/>
      <c r="BB97" s="17"/>
      <c r="BC97" s="17"/>
      <c r="BD97" s="18">
        <f>SUM(AU96:BD96)/10</f>
        <v>5.068499031573559E-2</v>
      </c>
      <c r="BF97" s="163"/>
      <c r="BG97" s="165"/>
      <c r="BH97" s="16" t="s">
        <v>84</v>
      </c>
      <c r="BI97" s="17"/>
      <c r="BJ97" s="17"/>
      <c r="BK97" s="17"/>
      <c r="BL97" s="17"/>
      <c r="BM97" s="100">
        <f>SUM(BI96:BM96)/5</f>
        <v>8.5476884631403571E-2</v>
      </c>
      <c r="BN97" s="17"/>
      <c r="BO97" s="17"/>
      <c r="BP97" s="17"/>
      <c r="BQ97" s="17"/>
      <c r="BR97" s="18">
        <f>SUM(BI96:BR96)/10</f>
        <v>5.068499031573559E-2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0.14999999999999997</v>
      </c>
      <c r="F98" s="17">
        <f t="shared" ref="F98:N98" si="250">F$18*(F96/F$20)</f>
        <v>0.25714285714285712</v>
      </c>
      <c r="G98" s="17">
        <f t="shared" si="250"/>
        <v>0.33367346938775511</v>
      </c>
      <c r="H98" s="17">
        <f t="shared" si="250"/>
        <v>0.38833819241982509</v>
      </c>
      <c r="I98" s="17">
        <f t="shared" si="250"/>
        <v>0.42738442315701786</v>
      </c>
      <c r="J98" s="17">
        <f t="shared" si="250"/>
        <v>0.45527458796929854</v>
      </c>
      <c r="K98" s="17">
        <f t="shared" si="250"/>
        <v>0.4751961342637846</v>
      </c>
      <c r="L98" s="17">
        <f t="shared" si="250"/>
        <v>0.48942581018841758</v>
      </c>
      <c r="M98" s="17">
        <f t="shared" si="250"/>
        <v>0.49958986442029835</v>
      </c>
      <c r="N98" s="17">
        <f t="shared" si="250"/>
        <v>0.5068499031573559</v>
      </c>
      <c r="P98" s="163"/>
      <c r="Q98" s="165"/>
      <c r="R98" s="16" t="s">
        <v>53</v>
      </c>
      <c r="S98" s="17">
        <f>S$18*(S96/S$20)</f>
        <v>0.14999999999999997</v>
      </c>
      <c r="T98" s="17">
        <f t="shared" ref="T98:AB98" si="251">T$18*(T96/T$20)</f>
        <v>0.25714285714285712</v>
      </c>
      <c r="U98" s="17">
        <f t="shared" si="251"/>
        <v>0.33367346938775511</v>
      </c>
      <c r="V98" s="17">
        <f t="shared" si="251"/>
        <v>0.38833819241982509</v>
      </c>
      <c r="W98" s="17">
        <f t="shared" si="251"/>
        <v>0.42738442315701786</v>
      </c>
      <c r="X98" s="17">
        <f t="shared" si="251"/>
        <v>0.45527458796929854</v>
      </c>
      <c r="Y98" s="17">
        <f t="shared" si="251"/>
        <v>0.4751961342637846</v>
      </c>
      <c r="Z98" s="17">
        <f t="shared" si="251"/>
        <v>0.48942581018841758</v>
      </c>
      <c r="AA98" s="17">
        <f t="shared" si="251"/>
        <v>0.49958986442029835</v>
      </c>
      <c r="AB98" s="17">
        <f t="shared" si="251"/>
        <v>0.5068499031573559</v>
      </c>
      <c r="AD98" s="163"/>
      <c r="AE98" s="165"/>
      <c r="AF98" s="16" t="s">
        <v>53</v>
      </c>
      <c r="AG98" s="17">
        <f>AG$18*(AG96/AG$20)</f>
        <v>0.14999999999999997</v>
      </c>
      <c r="AH98" s="17">
        <f t="shared" ref="AH98:AP98" si="252">AH$18*(AH96/AH$20)</f>
        <v>0.25714285714285712</v>
      </c>
      <c r="AI98" s="17">
        <f t="shared" si="252"/>
        <v>0.33367346938775511</v>
      </c>
      <c r="AJ98" s="17">
        <f t="shared" si="252"/>
        <v>0.38833819241982509</v>
      </c>
      <c r="AK98" s="17">
        <f t="shared" si="252"/>
        <v>0.42738442315701786</v>
      </c>
      <c r="AL98" s="17">
        <f t="shared" si="252"/>
        <v>0.45527458796929854</v>
      </c>
      <c r="AM98" s="17">
        <f t="shared" si="252"/>
        <v>0.4751961342637846</v>
      </c>
      <c r="AN98" s="17">
        <f t="shared" si="252"/>
        <v>0.48942581018841758</v>
      </c>
      <c r="AO98" s="17">
        <f t="shared" si="252"/>
        <v>0.49958986442029835</v>
      </c>
      <c r="AP98" s="17">
        <f t="shared" si="252"/>
        <v>0.5068499031573559</v>
      </c>
      <c r="AR98" s="163"/>
      <c r="AS98" s="165"/>
      <c r="AT98" s="16" t="s">
        <v>53</v>
      </c>
      <c r="AU98" s="17">
        <f>AU$18*(AU96/AU$20)</f>
        <v>0.14999999999999997</v>
      </c>
      <c r="AV98" s="17">
        <f t="shared" ref="AV98:BD98" si="253">AV$18*(AV96/AV$20)</f>
        <v>0.25714285714285712</v>
      </c>
      <c r="AW98" s="17">
        <f t="shared" si="253"/>
        <v>0.33367346938775511</v>
      </c>
      <c r="AX98" s="17">
        <f t="shared" si="253"/>
        <v>0.38833819241982509</v>
      </c>
      <c r="AY98" s="17">
        <f t="shared" si="253"/>
        <v>0.42738442315701786</v>
      </c>
      <c r="AZ98" s="17">
        <f t="shared" si="253"/>
        <v>0.45527458796929854</v>
      </c>
      <c r="BA98" s="17">
        <f t="shared" si="253"/>
        <v>0.4751961342637846</v>
      </c>
      <c r="BB98" s="17">
        <f t="shared" si="253"/>
        <v>0.48942581018841758</v>
      </c>
      <c r="BC98" s="17">
        <f t="shared" si="253"/>
        <v>0.49958986442029835</v>
      </c>
      <c r="BD98" s="17">
        <f t="shared" si="253"/>
        <v>0.5068499031573559</v>
      </c>
      <c r="BF98" s="163"/>
      <c r="BG98" s="165"/>
      <c r="BH98" s="16" t="s">
        <v>53</v>
      </c>
      <c r="BI98" s="17">
        <f>BI$18*(BI96/BI$20)</f>
        <v>0.14999999999999997</v>
      </c>
      <c r="BJ98" s="17">
        <f t="shared" ref="BJ98:BR98" si="254">BJ$18*(BJ96/BJ$20)</f>
        <v>0.25714285714285712</v>
      </c>
      <c r="BK98" s="17">
        <f t="shared" si="254"/>
        <v>0.33367346938775511</v>
      </c>
      <c r="BL98" s="17">
        <f t="shared" si="254"/>
        <v>0.38833819241982509</v>
      </c>
      <c r="BM98" s="17">
        <f t="shared" si="254"/>
        <v>0.42738442315701786</v>
      </c>
      <c r="BN98" s="17">
        <f t="shared" si="254"/>
        <v>0.45527458796929854</v>
      </c>
      <c r="BO98" s="17">
        <f t="shared" si="254"/>
        <v>0.4751961342637846</v>
      </c>
      <c r="BP98" s="17">
        <f t="shared" si="254"/>
        <v>0.48942581018841758</v>
      </c>
      <c r="BQ98" s="17">
        <f t="shared" si="254"/>
        <v>0.49958986442029835</v>
      </c>
      <c r="BR98" s="17">
        <f t="shared" si="254"/>
        <v>0.5068499031573559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1.4999999999999996</v>
      </c>
      <c r="F99" s="21">
        <f t="shared" ref="F99:N99" si="255">10*F96</f>
        <v>1.0714285714285714</v>
      </c>
      <c r="G99" s="21">
        <f t="shared" si="255"/>
        <v>0.76530612244897978</v>
      </c>
      <c r="H99" s="21">
        <f t="shared" si="255"/>
        <v>0.54664723032069951</v>
      </c>
      <c r="I99" s="21">
        <f t="shared" si="255"/>
        <v>0.39046230737192833</v>
      </c>
      <c r="J99" s="21">
        <f t="shared" si="255"/>
        <v>0.27890164812280599</v>
      </c>
      <c r="K99" s="21">
        <f t="shared" si="255"/>
        <v>0.19921546294486148</v>
      </c>
      <c r="L99" s="21">
        <f t="shared" si="255"/>
        <v>0.14229675924632981</v>
      </c>
      <c r="M99" s="21">
        <f t="shared" si="255"/>
        <v>0.10164054231880668</v>
      </c>
      <c r="N99" s="21">
        <f t="shared" si="255"/>
        <v>7.2600387370576114E-2</v>
      </c>
      <c r="P99" s="163"/>
      <c r="Q99" s="163"/>
      <c r="R99" s="20" t="s">
        <v>57</v>
      </c>
      <c r="S99" s="21">
        <f>10*S96</f>
        <v>1.4999999999999996</v>
      </c>
      <c r="T99" s="21">
        <f t="shared" ref="T99:AB99" si="256">10*T96</f>
        <v>1.0714285714285714</v>
      </c>
      <c r="U99" s="21">
        <f t="shared" si="256"/>
        <v>0.76530612244897978</v>
      </c>
      <c r="V99" s="21">
        <f t="shared" si="256"/>
        <v>0.54664723032069951</v>
      </c>
      <c r="W99" s="21">
        <f t="shared" si="256"/>
        <v>0.39046230737192833</v>
      </c>
      <c r="X99" s="21">
        <f t="shared" si="256"/>
        <v>0.27890164812280599</v>
      </c>
      <c r="Y99" s="21">
        <f t="shared" si="256"/>
        <v>0.19921546294486148</v>
      </c>
      <c r="Z99" s="21">
        <f t="shared" si="256"/>
        <v>0.14229675924632981</v>
      </c>
      <c r="AA99" s="21">
        <f t="shared" si="256"/>
        <v>0.10164054231880668</v>
      </c>
      <c r="AB99" s="21">
        <f t="shared" si="256"/>
        <v>7.2600387370576114E-2</v>
      </c>
      <c r="AD99" s="163"/>
      <c r="AE99" s="163"/>
      <c r="AF99" s="20" t="s">
        <v>57</v>
      </c>
      <c r="AG99" s="21">
        <f>10*AG96</f>
        <v>1.4999999999999996</v>
      </c>
      <c r="AH99" s="21">
        <f t="shared" ref="AH99:AP99" si="257">10*AH96</f>
        <v>1.0714285714285714</v>
      </c>
      <c r="AI99" s="21">
        <f t="shared" si="257"/>
        <v>0.76530612244897978</v>
      </c>
      <c r="AJ99" s="21">
        <f t="shared" si="257"/>
        <v>0.54664723032069951</v>
      </c>
      <c r="AK99" s="21">
        <f t="shared" si="257"/>
        <v>0.39046230737192833</v>
      </c>
      <c r="AL99" s="21">
        <f t="shared" si="257"/>
        <v>0.27890164812280599</v>
      </c>
      <c r="AM99" s="21">
        <f t="shared" si="257"/>
        <v>0.19921546294486148</v>
      </c>
      <c r="AN99" s="21">
        <f t="shared" si="257"/>
        <v>0.14229675924632981</v>
      </c>
      <c r="AO99" s="21">
        <f t="shared" si="257"/>
        <v>0.10164054231880668</v>
      </c>
      <c r="AP99" s="21">
        <f t="shared" si="257"/>
        <v>7.2600387370576114E-2</v>
      </c>
      <c r="AR99" s="163"/>
      <c r="AS99" s="163"/>
      <c r="AT99" s="20" t="s">
        <v>57</v>
      </c>
      <c r="AU99" s="21">
        <f>10*AU96</f>
        <v>1.4999999999999996</v>
      </c>
      <c r="AV99" s="21">
        <f t="shared" ref="AV99:BD99" si="258">10*AV96</f>
        <v>1.0714285714285714</v>
      </c>
      <c r="AW99" s="21">
        <f t="shared" si="258"/>
        <v>0.76530612244897978</v>
      </c>
      <c r="AX99" s="21">
        <f t="shared" si="258"/>
        <v>0.54664723032069951</v>
      </c>
      <c r="AY99" s="21">
        <f t="shared" si="258"/>
        <v>0.39046230737192833</v>
      </c>
      <c r="AZ99" s="21">
        <f t="shared" si="258"/>
        <v>0.27890164812280599</v>
      </c>
      <c r="BA99" s="21">
        <f t="shared" si="258"/>
        <v>0.19921546294486148</v>
      </c>
      <c r="BB99" s="21">
        <f t="shared" si="258"/>
        <v>0.14229675924632981</v>
      </c>
      <c r="BC99" s="21">
        <f t="shared" si="258"/>
        <v>0.10164054231880668</v>
      </c>
      <c r="BD99" s="21">
        <f t="shared" si="258"/>
        <v>7.2600387370576114E-2</v>
      </c>
      <c r="BF99" s="163"/>
      <c r="BG99" s="163"/>
      <c r="BH99" s="20" t="s">
        <v>57</v>
      </c>
      <c r="BI99" s="21">
        <f>10*BI96</f>
        <v>1.4999999999999996</v>
      </c>
      <c r="BJ99" s="21">
        <f t="shared" ref="BJ99:BR99" si="259">10*BJ96</f>
        <v>1.0714285714285714</v>
      </c>
      <c r="BK99" s="21">
        <f t="shared" si="259"/>
        <v>0.76530612244897978</v>
      </c>
      <c r="BL99" s="21">
        <f t="shared" si="259"/>
        <v>0.54664723032069951</v>
      </c>
      <c r="BM99" s="21">
        <f t="shared" si="259"/>
        <v>0.39046230737192833</v>
      </c>
      <c r="BN99" s="21">
        <f t="shared" si="259"/>
        <v>0.27890164812280599</v>
      </c>
      <c r="BO99" s="21">
        <f t="shared" si="259"/>
        <v>0.19921546294486148</v>
      </c>
      <c r="BP99" s="21">
        <f t="shared" si="259"/>
        <v>0.14229675924632981</v>
      </c>
      <c r="BQ99" s="21">
        <f t="shared" si="259"/>
        <v>0.10164054231880668</v>
      </c>
      <c r="BR99" s="21">
        <f t="shared" si="259"/>
        <v>7.2600387370576114E-2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1.4999999999999996</v>
      </c>
      <c r="F100" s="21">
        <f>10*F98</f>
        <v>2.5714285714285712</v>
      </c>
      <c r="G100" s="21">
        <f>10*G98</f>
        <v>3.3367346938775508</v>
      </c>
      <c r="H100" s="21">
        <f t="shared" ref="H100:N100" si="260">10*H98</f>
        <v>3.8833819241982508</v>
      </c>
      <c r="I100" s="21">
        <f t="shared" si="260"/>
        <v>4.2738442315701786</v>
      </c>
      <c r="J100" s="21">
        <f t="shared" si="260"/>
        <v>4.5527458796929849</v>
      </c>
      <c r="K100" s="21">
        <f t="shared" si="260"/>
        <v>4.7519613426378458</v>
      </c>
      <c r="L100" s="21">
        <f t="shared" si="260"/>
        <v>4.8942581018841755</v>
      </c>
      <c r="M100" s="21">
        <f t="shared" si="260"/>
        <v>4.9958986442029838</v>
      </c>
      <c r="N100" s="21">
        <f t="shared" si="260"/>
        <v>5.068499031573559</v>
      </c>
      <c r="P100" s="163"/>
      <c r="Q100" s="163"/>
      <c r="R100" s="20" t="s">
        <v>58</v>
      </c>
      <c r="S100" s="21">
        <f>10*S98</f>
        <v>1.4999999999999996</v>
      </c>
      <c r="T100" s="21">
        <f>10*T98</f>
        <v>2.5714285714285712</v>
      </c>
      <c r="U100" s="21">
        <f>10*U98</f>
        <v>3.3367346938775508</v>
      </c>
      <c r="V100" s="21">
        <f t="shared" ref="V100:AB100" si="261">10*V98</f>
        <v>3.8833819241982508</v>
      </c>
      <c r="W100" s="21">
        <f t="shared" si="261"/>
        <v>4.2738442315701786</v>
      </c>
      <c r="X100" s="21">
        <f t="shared" si="261"/>
        <v>4.5527458796929849</v>
      </c>
      <c r="Y100" s="21">
        <f t="shared" si="261"/>
        <v>4.7519613426378458</v>
      </c>
      <c r="Z100" s="21">
        <f t="shared" si="261"/>
        <v>4.8942581018841755</v>
      </c>
      <c r="AA100" s="21">
        <f t="shared" si="261"/>
        <v>4.9958986442029838</v>
      </c>
      <c r="AB100" s="21">
        <f t="shared" si="261"/>
        <v>5.068499031573559</v>
      </c>
      <c r="AD100" s="163"/>
      <c r="AE100" s="163"/>
      <c r="AF100" s="20" t="s">
        <v>58</v>
      </c>
      <c r="AG100" s="21">
        <f>10*AG98</f>
        <v>1.4999999999999996</v>
      </c>
      <c r="AH100" s="21">
        <f>10*AH98</f>
        <v>2.5714285714285712</v>
      </c>
      <c r="AI100" s="21">
        <f>10*AI98</f>
        <v>3.3367346938775508</v>
      </c>
      <c r="AJ100" s="21">
        <f t="shared" ref="AJ100:AP100" si="262">10*AJ98</f>
        <v>3.8833819241982508</v>
      </c>
      <c r="AK100" s="21">
        <f t="shared" si="262"/>
        <v>4.2738442315701786</v>
      </c>
      <c r="AL100" s="21">
        <f t="shared" si="262"/>
        <v>4.5527458796929849</v>
      </c>
      <c r="AM100" s="21">
        <f t="shared" si="262"/>
        <v>4.7519613426378458</v>
      </c>
      <c r="AN100" s="21">
        <f t="shared" si="262"/>
        <v>4.8942581018841755</v>
      </c>
      <c r="AO100" s="21">
        <f t="shared" si="262"/>
        <v>4.9958986442029838</v>
      </c>
      <c r="AP100" s="21">
        <f t="shared" si="262"/>
        <v>5.068499031573559</v>
      </c>
      <c r="AR100" s="163"/>
      <c r="AS100" s="163"/>
      <c r="AT100" s="20" t="s">
        <v>58</v>
      </c>
      <c r="AU100" s="21">
        <f>10*AU98</f>
        <v>1.4999999999999996</v>
      </c>
      <c r="AV100" s="21">
        <f>10*AV98</f>
        <v>2.5714285714285712</v>
      </c>
      <c r="AW100" s="21">
        <f>10*AW98</f>
        <v>3.3367346938775508</v>
      </c>
      <c r="AX100" s="21">
        <f t="shared" ref="AX100:BD100" si="263">10*AX98</f>
        <v>3.8833819241982508</v>
      </c>
      <c r="AY100" s="21">
        <f t="shared" si="263"/>
        <v>4.2738442315701786</v>
      </c>
      <c r="AZ100" s="21">
        <f t="shared" si="263"/>
        <v>4.5527458796929849</v>
      </c>
      <c r="BA100" s="21">
        <f t="shared" si="263"/>
        <v>4.7519613426378458</v>
      </c>
      <c r="BB100" s="21">
        <f t="shared" si="263"/>
        <v>4.8942581018841755</v>
      </c>
      <c r="BC100" s="21">
        <f t="shared" si="263"/>
        <v>4.9958986442029838</v>
      </c>
      <c r="BD100" s="21">
        <f t="shared" si="263"/>
        <v>5.068499031573559</v>
      </c>
      <c r="BF100" s="163"/>
      <c r="BG100" s="163"/>
      <c r="BH100" s="20" t="s">
        <v>58</v>
      </c>
      <c r="BI100" s="21">
        <f>10*BI98</f>
        <v>1.4999999999999996</v>
      </c>
      <c r="BJ100" s="21">
        <f>10*BJ98</f>
        <v>2.5714285714285712</v>
      </c>
      <c r="BK100" s="21">
        <f>10*BK98</f>
        <v>3.3367346938775508</v>
      </c>
      <c r="BL100" s="21">
        <f t="shared" ref="BL100:BR100" si="264">10*BL98</f>
        <v>3.8833819241982508</v>
      </c>
      <c r="BM100" s="21">
        <f t="shared" si="264"/>
        <v>4.2738442315701786</v>
      </c>
      <c r="BN100" s="21">
        <f t="shared" si="264"/>
        <v>4.5527458796929849</v>
      </c>
      <c r="BO100" s="21">
        <f t="shared" si="264"/>
        <v>4.7519613426378458</v>
      </c>
      <c r="BP100" s="21">
        <f t="shared" si="264"/>
        <v>4.8942581018841755</v>
      </c>
      <c r="BQ100" s="21">
        <f t="shared" si="264"/>
        <v>4.9958986442029838</v>
      </c>
      <c r="BR100" s="21">
        <f t="shared" si="264"/>
        <v>5.068499031573559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0.20999999999999996</v>
      </c>
      <c r="F101" s="17">
        <f t="shared" ref="F101:N101" si="265">F96*F$16/$E$4</f>
        <v>0.21</v>
      </c>
      <c r="G101" s="17">
        <f t="shared" si="265"/>
        <v>0.21000000000000005</v>
      </c>
      <c r="H101" s="17">
        <f t="shared" si="265"/>
        <v>0.20999999999999994</v>
      </c>
      <c r="I101" s="17">
        <f t="shared" si="265"/>
        <v>0.21</v>
      </c>
      <c r="J101" s="17">
        <f t="shared" si="265"/>
        <v>0.21</v>
      </c>
      <c r="K101" s="17">
        <f t="shared" si="265"/>
        <v>0.2100000000000001</v>
      </c>
      <c r="L101" s="17">
        <f t="shared" si="265"/>
        <v>0.21000000000000033</v>
      </c>
      <c r="M101" s="17">
        <f t="shared" si="265"/>
        <v>0.20999999999999966</v>
      </c>
      <c r="N101" s="17">
        <f t="shared" si="265"/>
        <v>0.20999999999999941</v>
      </c>
      <c r="P101" s="163"/>
      <c r="Q101" s="171" t="s">
        <v>45</v>
      </c>
      <c r="R101" s="16" t="s">
        <v>55</v>
      </c>
      <c r="S101" s="17">
        <f>S96*S$16/$E$4</f>
        <v>0.20999999999999996</v>
      </c>
      <c r="T101" s="17">
        <f t="shared" ref="T101:AB101" si="266">T96*T$16/$E$4</f>
        <v>0.21</v>
      </c>
      <c r="U101" s="17">
        <f t="shared" si="266"/>
        <v>0.21000000000000005</v>
      </c>
      <c r="V101" s="17">
        <f t="shared" si="266"/>
        <v>0.20999999999999994</v>
      </c>
      <c r="W101" s="17">
        <f t="shared" si="266"/>
        <v>0.21</v>
      </c>
      <c r="X101" s="17">
        <f t="shared" si="266"/>
        <v>0.21</v>
      </c>
      <c r="Y101" s="17">
        <f t="shared" si="266"/>
        <v>0.2100000000000001</v>
      </c>
      <c r="Z101" s="17">
        <f t="shared" si="266"/>
        <v>0.21000000000000033</v>
      </c>
      <c r="AA101" s="17">
        <f t="shared" si="266"/>
        <v>0.20999999999999966</v>
      </c>
      <c r="AB101" s="17">
        <f t="shared" si="266"/>
        <v>0.20999999999999941</v>
      </c>
      <c r="AD101" s="163"/>
      <c r="AE101" s="171" t="s">
        <v>45</v>
      </c>
      <c r="AF101" s="16" t="s">
        <v>55</v>
      </c>
      <c r="AG101" s="17">
        <f>AG96*AG$16/$E$4</f>
        <v>0.20999999999999996</v>
      </c>
      <c r="AH101" s="17">
        <f t="shared" ref="AH101:AP101" si="267">AH96*AH$16/$E$4</f>
        <v>0.21</v>
      </c>
      <c r="AI101" s="17">
        <f t="shared" si="267"/>
        <v>0.21000000000000005</v>
      </c>
      <c r="AJ101" s="17">
        <f t="shared" si="267"/>
        <v>0.20999999999999994</v>
      </c>
      <c r="AK101" s="17">
        <f t="shared" si="267"/>
        <v>0.21</v>
      </c>
      <c r="AL101" s="17">
        <f t="shared" si="267"/>
        <v>0.21</v>
      </c>
      <c r="AM101" s="17">
        <f t="shared" si="267"/>
        <v>0.2100000000000001</v>
      </c>
      <c r="AN101" s="17">
        <f t="shared" si="267"/>
        <v>0.21000000000000033</v>
      </c>
      <c r="AO101" s="17">
        <f t="shared" si="267"/>
        <v>0.20999999999999966</v>
      </c>
      <c r="AP101" s="17">
        <f t="shared" si="267"/>
        <v>0.20999999999999941</v>
      </c>
      <c r="AR101" s="163"/>
      <c r="AS101" s="171" t="s">
        <v>45</v>
      </c>
      <c r="AT101" s="16" t="s">
        <v>55</v>
      </c>
      <c r="AU101" s="17">
        <f>AU96*AU$16/$E$4</f>
        <v>0.20999999999999996</v>
      </c>
      <c r="AV101" s="17">
        <f t="shared" ref="AV101:BD101" si="268">AV96*AV$16/$E$4</f>
        <v>0.21</v>
      </c>
      <c r="AW101" s="17">
        <f t="shared" si="268"/>
        <v>0.21000000000000005</v>
      </c>
      <c r="AX101" s="17">
        <f t="shared" si="268"/>
        <v>0.20999999999999994</v>
      </c>
      <c r="AY101" s="17">
        <f t="shared" si="268"/>
        <v>0.21</v>
      </c>
      <c r="AZ101" s="17">
        <f t="shared" si="268"/>
        <v>0.21</v>
      </c>
      <c r="BA101" s="17">
        <f t="shared" si="268"/>
        <v>0.2100000000000001</v>
      </c>
      <c r="BB101" s="17">
        <f t="shared" si="268"/>
        <v>0.21000000000000033</v>
      </c>
      <c r="BC101" s="17">
        <f t="shared" si="268"/>
        <v>0.20999999999999966</v>
      </c>
      <c r="BD101" s="17">
        <f t="shared" si="268"/>
        <v>0.20999999999999941</v>
      </c>
      <c r="BF101" s="163"/>
      <c r="BG101" s="171" t="s">
        <v>45</v>
      </c>
      <c r="BH101" s="16" t="s">
        <v>55</v>
      </c>
      <c r="BI101" s="17">
        <f>BI96*BI$16/$E$4</f>
        <v>0.20999999999999996</v>
      </c>
      <c r="BJ101" s="17">
        <f t="shared" ref="BJ101:BR101" si="269">BJ96*BJ$16/$E$4</f>
        <v>0.21</v>
      </c>
      <c r="BK101" s="17">
        <f t="shared" si="269"/>
        <v>0.21000000000000005</v>
      </c>
      <c r="BL101" s="17">
        <f t="shared" si="269"/>
        <v>0.20999999999999994</v>
      </c>
      <c r="BM101" s="17">
        <f t="shared" si="269"/>
        <v>0.21</v>
      </c>
      <c r="BN101" s="17">
        <f t="shared" si="269"/>
        <v>0.21</v>
      </c>
      <c r="BO101" s="17">
        <f t="shared" si="269"/>
        <v>0.2100000000000001</v>
      </c>
      <c r="BP101" s="17">
        <f t="shared" si="269"/>
        <v>0.21000000000000033</v>
      </c>
      <c r="BQ101" s="17">
        <f t="shared" si="269"/>
        <v>0.20999999999999966</v>
      </c>
      <c r="BR101" s="17">
        <f t="shared" si="269"/>
        <v>0.20999999999999941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270">E99*E$16</f>
        <v>209999.99999999994</v>
      </c>
      <c r="F102" s="22">
        <f t="shared" si="270"/>
        <v>210000</v>
      </c>
      <c r="G102" s="22">
        <f t="shared" si="270"/>
        <v>210000.00000000006</v>
      </c>
      <c r="H102" s="22">
        <f t="shared" si="270"/>
        <v>209999.99999999991</v>
      </c>
      <c r="I102" s="22">
        <f t="shared" si="270"/>
        <v>209999.99999999997</v>
      </c>
      <c r="J102" s="22">
        <f t="shared" si="270"/>
        <v>210000</v>
      </c>
      <c r="K102" s="22">
        <f t="shared" si="270"/>
        <v>210000.00000000009</v>
      </c>
      <c r="L102" s="22">
        <f t="shared" si="270"/>
        <v>210000.00000000035</v>
      </c>
      <c r="M102" s="22">
        <f t="shared" si="270"/>
        <v>209999.99999999968</v>
      </c>
      <c r="N102" s="22">
        <f t="shared" si="270"/>
        <v>209999.99999999945</v>
      </c>
      <c r="P102" s="163"/>
      <c r="Q102" s="163"/>
      <c r="R102" s="20" t="s">
        <v>57</v>
      </c>
      <c r="S102" s="22">
        <f t="shared" ref="S102:AB102" si="271">S99*S$16</f>
        <v>209999.99999999994</v>
      </c>
      <c r="T102" s="22">
        <f t="shared" si="271"/>
        <v>210000</v>
      </c>
      <c r="U102" s="22">
        <f t="shared" si="271"/>
        <v>210000.00000000006</v>
      </c>
      <c r="V102" s="22">
        <f t="shared" si="271"/>
        <v>209999.99999999991</v>
      </c>
      <c r="W102" s="22">
        <f t="shared" si="271"/>
        <v>209999.99999999997</v>
      </c>
      <c r="X102" s="22">
        <f t="shared" si="271"/>
        <v>210000</v>
      </c>
      <c r="Y102" s="22">
        <f t="shared" si="271"/>
        <v>210000.00000000009</v>
      </c>
      <c r="Z102" s="22">
        <f t="shared" si="271"/>
        <v>210000.00000000035</v>
      </c>
      <c r="AA102" s="22">
        <f t="shared" si="271"/>
        <v>209999.99999999968</v>
      </c>
      <c r="AB102" s="22">
        <f t="shared" si="271"/>
        <v>209999.99999999945</v>
      </c>
      <c r="AD102" s="163"/>
      <c r="AE102" s="163"/>
      <c r="AF102" s="20" t="s">
        <v>57</v>
      </c>
      <c r="AG102" s="22">
        <f t="shared" ref="AG102:AP102" si="272">AG99*AG$16</f>
        <v>209999.99999999994</v>
      </c>
      <c r="AH102" s="22">
        <f t="shared" si="272"/>
        <v>210000</v>
      </c>
      <c r="AI102" s="22">
        <f t="shared" si="272"/>
        <v>210000.00000000006</v>
      </c>
      <c r="AJ102" s="22">
        <f t="shared" si="272"/>
        <v>209999.99999999991</v>
      </c>
      <c r="AK102" s="22">
        <f t="shared" si="272"/>
        <v>209999.99999999997</v>
      </c>
      <c r="AL102" s="22">
        <f t="shared" si="272"/>
        <v>210000</v>
      </c>
      <c r="AM102" s="22">
        <f t="shared" si="272"/>
        <v>210000.00000000009</v>
      </c>
      <c r="AN102" s="22">
        <f t="shared" si="272"/>
        <v>210000.00000000035</v>
      </c>
      <c r="AO102" s="22">
        <f t="shared" si="272"/>
        <v>209999.99999999968</v>
      </c>
      <c r="AP102" s="22">
        <f t="shared" si="272"/>
        <v>209999.99999999945</v>
      </c>
      <c r="AR102" s="163"/>
      <c r="AS102" s="163"/>
      <c r="AT102" s="20" t="s">
        <v>57</v>
      </c>
      <c r="AU102" s="22">
        <f t="shared" ref="AU102:BD102" si="273">AU99*AU$16</f>
        <v>209999.99999999994</v>
      </c>
      <c r="AV102" s="22">
        <f t="shared" si="273"/>
        <v>210000</v>
      </c>
      <c r="AW102" s="22">
        <f t="shared" si="273"/>
        <v>210000.00000000006</v>
      </c>
      <c r="AX102" s="22">
        <f t="shared" si="273"/>
        <v>209999.99999999991</v>
      </c>
      <c r="AY102" s="22">
        <f t="shared" si="273"/>
        <v>209999.99999999997</v>
      </c>
      <c r="AZ102" s="22">
        <f t="shared" si="273"/>
        <v>210000</v>
      </c>
      <c r="BA102" s="22">
        <f t="shared" si="273"/>
        <v>210000.00000000009</v>
      </c>
      <c r="BB102" s="22">
        <f t="shared" si="273"/>
        <v>210000.00000000035</v>
      </c>
      <c r="BC102" s="22">
        <f t="shared" si="273"/>
        <v>209999.99999999968</v>
      </c>
      <c r="BD102" s="22">
        <f t="shared" si="273"/>
        <v>209999.99999999945</v>
      </c>
      <c r="BF102" s="163"/>
      <c r="BG102" s="163"/>
      <c r="BH102" s="20" t="s">
        <v>57</v>
      </c>
      <c r="BI102" s="22">
        <f t="shared" ref="BI102:BR102" si="274">BI99*BI$16</f>
        <v>209999.99999999994</v>
      </c>
      <c r="BJ102" s="22">
        <f t="shared" si="274"/>
        <v>210000</v>
      </c>
      <c r="BK102" s="22">
        <f t="shared" si="274"/>
        <v>210000.00000000006</v>
      </c>
      <c r="BL102" s="22">
        <f t="shared" si="274"/>
        <v>209999.99999999991</v>
      </c>
      <c r="BM102" s="22">
        <f t="shared" si="274"/>
        <v>209999.99999999997</v>
      </c>
      <c r="BN102" s="22">
        <f t="shared" si="274"/>
        <v>210000</v>
      </c>
      <c r="BO102" s="22">
        <f t="shared" si="274"/>
        <v>210000.00000000009</v>
      </c>
      <c r="BP102" s="22">
        <f t="shared" si="274"/>
        <v>210000.00000000035</v>
      </c>
      <c r="BQ102" s="22">
        <f t="shared" si="274"/>
        <v>209999.99999999968</v>
      </c>
      <c r="BR102" s="22">
        <f t="shared" si="274"/>
        <v>209999.99999999945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209999.99999999994</v>
      </c>
      <c r="F103" s="22">
        <f>E103+F102</f>
        <v>419999.99999999994</v>
      </c>
      <c r="G103" s="22">
        <f t="shared" ref="G103:N103" si="275">F103+G102</f>
        <v>630000</v>
      </c>
      <c r="H103" s="22">
        <f t="shared" si="275"/>
        <v>839999.99999999988</v>
      </c>
      <c r="I103" s="22">
        <f t="shared" si="275"/>
        <v>1049999.9999999998</v>
      </c>
      <c r="J103" s="22">
        <f t="shared" si="275"/>
        <v>1259999.9999999998</v>
      </c>
      <c r="K103" s="22">
        <f t="shared" si="275"/>
        <v>1469999.9999999998</v>
      </c>
      <c r="L103" s="22">
        <f t="shared" si="275"/>
        <v>1680000</v>
      </c>
      <c r="M103" s="22">
        <f t="shared" si="275"/>
        <v>1889999.9999999998</v>
      </c>
      <c r="N103" s="22">
        <f t="shared" si="275"/>
        <v>2099999.9999999991</v>
      </c>
      <c r="P103" s="163"/>
      <c r="Q103" s="163"/>
      <c r="R103" s="20" t="s">
        <v>58</v>
      </c>
      <c r="S103" s="22">
        <f>S102</f>
        <v>209999.99999999994</v>
      </c>
      <c r="T103" s="22">
        <f>S103+T102</f>
        <v>419999.99999999994</v>
      </c>
      <c r="U103" s="22">
        <f t="shared" ref="U103:AB103" si="276">T103+U102</f>
        <v>630000</v>
      </c>
      <c r="V103" s="22">
        <f t="shared" si="276"/>
        <v>839999.99999999988</v>
      </c>
      <c r="W103" s="22">
        <f t="shared" si="276"/>
        <v>1049999.9999999998</v>
      </c>
      <c r="X103" s="22">
        <f t="shared" si="276"/>
        <v>1259999.9999999998</v>
      </c>
      <c r="Y103" s="22">
        <f t="shared" si="276"/>
        <v>1469999.9999999998</v>
      </c>
      <c r="Z103" s="22">
        <f t="shared" si="276"/>
        <v>1680000</v>
      </c>
      <c r="AA103" s="22">
        <f t="shared" si="276"/>
        <v>1889999.9999999998</v>
      </c>
      <c r="AB103" s="22">
        <f t="shared" si="276"/>
        <v>2099999.9999999991</v>
      </c>
      <c r="AD103" s="163"/>
      <c r="AE103" s="163"/>
      <c r="AF103" s="20" t="s">
        <v>58</v>
      </c>
      <c r="AG103" s="22">
        <f>AG102</f>
        <v>209999.99999999994</v>
      </c>
      <c r="AH103" s="22">
        <f>AG103+AH102</f>
        <v>419999.99999999994</v>
      </c>
      <c r="AI103" s="22">
        <f t="shared" ref="AI103:AP103" si="277">AH103+AI102</f>
        <v>630000</v>
      </c>
      <c r="AJ103" s="22">
        <f t="shared" si="277"/>
        <v>839999.99999999988</v>
      </c>
      <c r="AK103" s="22">
        <f t="shared" si="277"/>
        <v>1049999.9999999998</v>
      </c>
      <c r="AL103" s="22">
        <f t="shared" si="277"/>
        <v>1259999.9999999998</v>
      </c>
      <c r="AM103" s="22">
        <f t="shared" si="277"/>
        <v>1469999.9999999998</v>
      </c>
      <c r="AN103" s="22">
        <f t="shared" si="277"/>
        <v>1680000</v>
      </c>
      <c r="AO103" s="22">
        <f t="shared" si="277"/>
        <v>1889999.9999999998</v>
      </c>
      <c r="AP103" s="22">
        <f t="shared" si="277"/>
        <v>2099999.9999999991</v>
      </c>
      <c r="AR103" s="163"/>
      <c r="AS103" s="163"/>
      <c r="AT103" s="20" t="s">
        <v>58</v>
      </c>
      <c r="AU103" s="22">
        <f>AU102</f>
        <v>209999.99999999994</v>
      </c>
      <c r="AV103" s="22">
        <f>AU103+AV102</f>
        <v>419999.99999999994</v>
      </c>
      <c r="AW103" s="22">
        <f t="shared" ref="AW103:BD103" si="278">AV103+AW102</f>
        <v>630000</v>
      </c>
      <c r="AX103" s="22">
        <f t="shared" si="278"/>
        <v>839999.99999999988</v>
      </c>
      <c r="AY103" s="22">
        <f t="shared" si="278"/>
        <v>1049999.9999999998</v>
      </c>
      <c r="AZ103" s="22">
        <f t="shared" si="278"/>
        <v>1259999.9999999998</v>
      </c>
      <c r="BA103" s="22">
        <f t="shared" si="278"/>
        <v>1469999.9999999998</v>
      </c>
      <c r="BB103" s="22">
        <f t="shared" si="278"/>
        <v>1680000</v>
      </c>
      <c r="BC103" s="22">
        <f t="shared" si="278"/>
        <v>1889999.9999999998</v>
      </c>
      <c r="BD103" s="22">
        <f t="shared" si="278"/>
        <v>2099999.9999999991</v>
      </c>
      <c r="BF103" s="163"/>
      <c r="BG103" s="163"/>
      <c r="BH103" s="20" t="s">
        <v>58</v>
      </c>
      <c r="BI103" s="22">
        <f>BI102</f>
        <v>209999.99999999994</v>
      </c>
      <c r="BJ103" s="22">
        <f>BI103+BJ102</f>
        <v>419999.99999999994</v>
      </c>
      <c r="BK103" s="22">
        <f t="shared" ref="BK103:BR103" si="279">BJ103+BK102</f>
        <v>630000</v>
      </c>
      <c r="BL103" s="22">
        <f t="shared" si="279"/>
        <v>839999.99999999988</v>
      </c>
      <c r="BM103" s="22">
        <f t="shared" si="279"/>
        <v>1049999.9999999998</v>
      </c>
      <c r="BN103" s="22">
        <f t="shared" si="279"/>
        <v>1259999.9999999998</v>
      </c>
      <c r="BO103" s="22">
        <f t="shared" si="279"/>
        <v>1469999.9999999998</v>
      </c>
      <c r="BP103" s="22">
        <f t="shared" si="279"/>
        <v>1680000</v>
      </c>
      <c r="BQ103" s="22">
        <f t="shared" si="279"/>
        <v>1889999.9999999998</v>
      </c>
      <c r="BR103" s="22">
        <f t="shared" si="279"/>
        <v>2099999.9999999991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0.20999999999999996</v>
      </c>
      <c r="F104" s="17">
        <f>F98*F$16/$E$4-E104</f>
        <v>0.29399999999999993</v>
      </c>
      <c r="G104" s="17">
        <f>G98*G$16/$E$4-F104-E104</f>
        <v>0.41160000000000008</v>
      </c>
      <c r="H104" s="17">
        <f>H98*H$16/$E$4-G104-F104-E104</f>
        <v>0.57623999999999997</v>
      </c>
      <c r="I104" s="17">
        <f>I98*I$16/$E$4-H104-G104-F104-E104</f>
        <v>0.8067359999999999</v>
      </c>
      <c r="J104" s="17">
        <f>J98*J$16/$E$4-I104-H104-G104-F104-E104</f>
        <v>1.1294304000000004</v>
      </c>
      <c r="K104" s="17">
        <f>K98*K$16/$E$4-J104-I104-H104-G104-F104-E104</f>
        <v>1.5812025599999995</v>
      </c>
      <c r="L104" s="17">
        <f>L98*L$16/$E$4-K104-J104-I104-H104-G104-F104-E104</f>
        <v>2.213683584</v>
      </c>
      <c r="M104" s="17">
        <f>M98*M$16/$E$4-L104-K104-J104-I104-H104-G104-F104-E104</f>
        <v>3.0991570176000018</v>
      </c>
      <c r="N104" s="17">
        <f>N98*N$16/$E$4-M104-L104-K104-J104-I104-H104-G104-F104-E104</f>
        <v>4.3388198246400007</v>
      </c>
      <c r="P104" s="163"/>
      <c r="Q104" s="171" t="s">
        <v>44</v>
      </c>
      <c r="R104" s="16" t="s">
        <v>55</v>
      </c>
      <c r="S104" s="17">
        <f>S98*S$16/$E$4</f>
        <v>0.20999999999999996</v>
      </c>
      <c r="T104" s="17">
        <f>T98*T$16/$E$4-S104</f>
        <v>0.29399999999999993</v>
      </c>
      <c r="U104" s="17">
        <f>U98*U$16/$E$4-T104-S104</f>
        <v>0.41160000000000008</v>
      </c>
      <c r="V104" s="17">
        <f>V98*V$16/$E$4-U104-T104-S104</f>
        <v>0.57623999999999997</v>
      </c>
      <c r="W104" s="17">
        <f>W98*W$16/$E$4-V104-U104-T104-S104</f>
        <v>0.8067359999999999</v>
      </c>
      <c r="X104" s="17">
        <f>X98*X$16/$E$4-W104-V104-U104-T104-S104</f>
        <v>1.1294304000000004</v>
      </c>
      <c r="Y104" s="17">
        <f>Y98*Y$16/$E$4-X104-W104-V104-U104-T104-S104</f>
        <v>1.5812025599999995</v>
      </c>
      <c r="Z104" s="17">
        <f>Z98*Z$16/$E$4-Y104-X104-W104-V104-U104-T104-S104</f>
        <v>2.213683584</v>
      </c>
      <c r="AA104" s="17">
        <f>AA98*AA$16/$E$4-Z104-Y104-X104-W104-V104-U104-T104-S104</f>
        <v>3.0991570176000018</v>
      </c>
      <c r="AB104" s="17">
        <f>AB98*AB$16/$E$4-AA104-Z104-Y104-X104-W104-V104-U104-T104-S104</f>
        <v>4.3388198246400007</v>
      </c>
      <c r="AD104" s="163"/>
      <c r="AE104" s="171" t="s">
        <v>44</v>
      </c>
      <c r="AF104" s="16" t="s">
        <v>55</v>
      </c>
      <c r="AG104" s="17">
        <f>AG98*AG$16/$E$4</f>
        <v>0.20999999999999996</v>
      </c>
      <c r="AH104" s="17">
        <f>AH98*AH$16/$E$4-AG104</f>
        <v>0.29399999999999993</v>
      </c>
      <c r="AI104" s="17">
        <f>AI98*AI$16/$E$4-AH104-AG104</f>
        <v>0.41160000000000008</v>
      </c>
      <c r="AJ104" s="17">
        <f>AJ98*AJ$16/$E$4-AI104-AH104-AG104</f>
        <v>0.57623999999999997</v>
      </c>
      <c r="AK104" s="17">
        <f>AK98*AK$16/$E$4-AJ104-AI104-AH104-AG104</f>
        <v>0.8067359999999999</v>
      </c>
      <c r="AL104" s="17">
        <f>AL98*AL$16/$E$4-AK104-AJ104-AI104-AH104-AG104</f>
        <v>1.1294304000000004</v>
      </c>
      <c r="AM104" s="17">
        <f>AM98*AM$16/$E$4-AL104-AK104-AJ104-AI104-AH104-AG104</f>
        <v>1.5812025599999995</v>
      </c>
      <c r="AN104" s="17">
        <f>AN98*AN$16/$E$4-AM104-AL104-AK104-AJ104-AI104-AH104-AG104</f>
        <v>2.213683584</v>
      </c>
      <c r="AO104" s="17">
        <f>AO98*AO$16/$E$4-AN104-AM104-AL104-AK104-AJ104-AI104-AH104-AG104</f>
        <v>3.0991570176000018</v>
      </c>
      <c r="AP104" s="17">
        <f>AP98*AP$16/$E$4-AO104-AN104-AM104-AL104-AK104-AJ104-AI104-AH104-AG104</f>
        <v>4.3388198246400007</v>
      </c>
      <c r="AR104" s="163"/>
      <c r="AS104" s="171" t="s">
        <v>44</v>
      </c>
      <c r="AT104" s="16" t="s">
        <v>55</v>
      </c>
      <c r="AU104" s="17">
        <f>AU98*AU$16/$E$4</f>
        <v>0.20999999999999996</v>
      </c>
      <c r="AV104" s="17">
        <f>AV98*AV$16/$E$4-AU104</f>
        <v>0.29399999999999993</v>
      </c>
      <c r="AW104" s="17">
        <f>AW98*AW$16/$E$4-AV104-AU104</f>
        <v>0.41160000000000008</v>
      </c>
      <c r="AX104" s="17">
        <f>AX98*AX$16/$E$4-AW104-AV104-AU104</f>
        <v>0.57623999999999997</v>
      </c>
      <c r="AY104" s="17">
        <f>AY98*AY$16/$E$4-AX104-AW104-AV104-AU104</f>
        <v>0.8067359999999999</v>
      </c>
      <c r="AZ104" s="17">
        <f>AZ98*AZ$16/$E$4-AY104-AX104-AW104-AV104-AU104</f>
        <v>1.1294304000000004</v>
      </c>
      <c r="BA104" s="17">
        <f>BA98*BA$16/$E$4-AZ104-AY104-AX104-AW104-AV104-AU104</f>
        <v>1.5812025599999995</v>
      </c>
      <c r="BB104" s="17">
        <f>BB98*BB$16/$E$4-BA104-AZ104-AY104-AX104-AW104-AV104-AU104</f>
        <v>2.213683584</v>
      </c>
      <c r="BC104" s="17">
        <f>BC98*BC$16/$E$4-BB104-BA104-AZ104-AY104-AX104-AW104-AV104-AU104</f>
        <v>3.0991570176000018</v>
      </c>
      <c r="BD104" s="17">
        <f>BD98*BD$16/$E$4-BC104-BB104-BA104-AZ104-AY104-AX104-AW104-AV104-AU104</f>
        <v>4.3388198246400007</v>
      </c>
      <c r="BF104" s="163"/>
      <c r="BG104" s="171" t="s">
        <v>44</v>
      </c>
      <c r="BH104" s="16" t="s">
        <v>55</v>
      </c>
      <c r="BI104" s="17">
        <f>BI98*BI$16/$E$4</f>
        <v>0.20999999999999996</v>
      </c>
      <c r="BJ104" s="17">
        <f>BJ98*BJ$16/$E$4-BI104</f>
        <v>0.29399999999999993</v>
      </c>
      <c r="BK104" s="17">
        <f>BK98*BK$16/$E$4-BJ104-BI104</f>
        <v>0.41160000000000008</v>
      </c>
      <c r="BL104" s="17">
        <f>BL98*BL$16/$E$4-BK104-BJ104-BI104</f>
        <v>0.57623999999999997</v>
      </c>
      <c r="BM104" s="17">
        <f>BM98*BM$16/$E$4-BL104-BK104-BJ104-BI104</f>
        <v>0.8067359999999999</v>
      </c>
      <c r="BN104" s="17">
        <f>BN98*BN$16/$E$4-BM104-BL104-BK104-BJ104-BI104</f>
        <v>1.1294304000000004</v>
      </c>
      <c r="BO104" s="17">
        <f>BO98*BO$16/$E$4-BN104-BM104-BL104-BK104-BJ104-BI104</f>
        <v>1.5812025599999995</v>
      </c>
      <c r="BP104" s="17">
        <f>BP98*BP$16/$E$4-BO104-BN104-BM104-BL104-BK104-BJ104-BI104</f>
        <v>2.213683584</v>
      </c>
      <c r="BQ104" s="17">
        <f>BQ98*BQ$16/$E$4-BP104-BO104-BN104-BM104-BL104-BK104-BJ104-BI104</f>
        <v>3.0991570176000018</v>
      </c>
      <c r="BR104" s="17">
        <f>BR98*BR$16/$E$4-BQ104-BP104-BO104-BN104-BM104-BL104-BK104-BJ104-BI104</f>
        <v>4.3388198246400007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0.45971519999999993</v>
      </c>
      <c r="J105" s="18"/>
      <c r="K105" s="18"/>
      <c r="L105" s="18"/>
      <c r="M105" s="18"/>
      <c r="N105" s="18">
        <f>SUM(E104:N104)/10</f>
        <v>1.4660869386240001</v>
      </c>
      <c r="P105" s="163"/>
      <c r="Q105" s="165"/>
      <c r="R105" s="16" t="s">
        <v>56</v>
      </c>
      <c r="S105" s="18"/>
      <c r="T105" s="18"/>
      <c r="U105" s="18"/>
      <c r="V105" s="18"/>
      <c r="W105" s="18">
        <f>SUM(S104:W104)/5</f>
        <v>0.45971519999999993</v>
      </c>
      <c r="X105" s="18"/>
      <c r="Y105" s="18"/>
      <c r="Z105" s="18"/>
      <c r="AA105" s="18"/>
      <c r="AB105" s="18">
        <f>SUM(S104:AB104)/10</f>
        <v>1.4660869386240001</v>
      </c>
      <c r="AD105" s="163"/>
      <c r="AE105" s="165"/>
      <c r="AF105" s="16" t="s">
        <v>56</v>
      </c>
      <c r="AG105" s="18"/>
      <c r="AH105" s="18"/>
      <c r="AI105" s="18"/>
      <c r="AJ105" s="18"/>
      <c r="AK105" s="18">
        <f>SUM(AG104:AK104)/5</f>
        <v>0.45971519999999993</v>
      </c>
      <c r="AL105" s="18"/>
      <c r="AM105" s="18"/>
      <c r="AN105" s="18"/>
      <c r="AO105" s="18"/>
      <c r="AP105" s="18">
        <f>SUM(AG104:AP104)/10</f>
        <v>1.4660869386240001</v>
      </c>
      <c r="AR105" s="163"/>
      <c r="AS105" s="165"/>
      <c r="AT105" s="16" t="s">
        <v>56</v>
      </c>
      <c r="AU105" s="18"/>
      <c r="AV105" s="18"/>
      <c r="AW105" s="18"/>
      <c r="AX105" s="18"/>
      <c r="AY105" s="18">
        <f>SUM(AU104:AY104)/5</f>
        <v>0.45971519999999993</v>
      </c>
      <c r="AZ105" s="18"/>
      <c r="BA105" s="18"/>
      <c r="BB105" s="18"/>
      <c r="BC105" s="18"/>
      <c r="BD105" s="18">
        <f>SUM(AU104:BD104)/10</f>
        <v>1.4660869386240001</v>
      </c>
      <c r="BF105" s="163"/>
      <c r="BG105" s="165"/>
      <c r="BH105" s="16" t="s">
        <v>56</v>
      </c>
      <c r="BI105" s="18"/>
      <c r="BJ105" s="18"/>
      <c r="BK105" s="18"/>
      <c r="BL105" s="18"/>
      <c r="BM105" s="18">
        <f>SUM(BI104:BM104)/5</f>
        <v>0.45971519999999993</v>
      </c>
      <c r="BN105" s="18"/>
      <c r="BO105" s="18"/>
      <c r="BP105" s="18"/>
      <c r="BQ105" s="18"/>
      <c r="BR105" s="18">
        <f>SUM(BI104:BR104)/10</f>
        <v>1.4660869386240001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209999.99999999994</v>
      </c>
      <c r="F106" s="23">
        <f>F108-E108</f>
        <v>294000</v>
      </c>
      <c r="G106" s="23">
        <f t="shared" ref="G106:N106" si="280">G108-F108</f>
        <v>411600.00000000006</v>
      </c>
      <c r="H106" s="23">
        <f t="shared" si="280"/>
        <v>576240</v>
      </c>
      <c r="I106" s="23">
        <f t="shared" si="280"/>
        <v>806735.99999999953</v>
      </c>
      <c r="J106" s="23">
        <f t="shared" si="280"/>
        <v>1129430.4000000004</v>
      </c>
      <c r="K106" s="23">
        <f t="shared" si="280"/>
        <v>1581202.5599999991</v>
      </c>
      <c r="L106" s="23">
        <f t="shared" si="280"/>
        <v>2213683.5840000007</v>
      </c>
      <c r="M106" s="23">
        <f t="shared" si="280"/>
        <v>3099157.0176000018</v>
      </c>
      <c r="N106" s="23">
        <f t="shared" si="280"/>
        <v>4338819.8246400002</v>
      </c>
      <c r="P106" s="163"/>
      <c r="Q106" s="163"/>
      <c r="R106" s="20" t="s">
        <v>57</v>
      </c>
      <c r="S106" s="23">
        <f>S108</f>
        <v>209999.99999999994</v>
      </c>
      <c r="T106" s="23">
        <f>T108-S108</f>
        <v>294000</v>
      </c>
      <c r="U106" s="23">
        <f t="shared" ref="U106:AB106" si="281">U108-T108</f>
        <v>411600.00000000006</v>
      </c>
      <c r="V106" s="23">
        <f t="shared" si="281"/>
        <v>576240</v>
      </c>
      <c r="W106" s="23">
        <f t="shared" si="281"/>
        <v>806735.99999999953</v>
      </c>
      <c r="X106" s="23">
        <f t="shared" si="281"/>
        <v>1129430.4000000004</v>
      </c>
      <c r="Y106" s="23">
        <f t="shared" si="281"/>
        <v>1581202.5599999991</v>
      </c>
      <c r="Z106" s="23">
        <f t="shared" si="281"/>
        <v>2213683.5840000007</v>
      </c>
      <c r="AA106" s="23">
        <f t="shared" si="281"/>
        <v>3099157.0176000018</v>
      </c>
      <c r="AB106" s="23">
        <f t="shared" si="281"/>
        <v>4338819.8246400002</v>
      </c>
      <c r="AD106" s="163"/>
      <c r="AE106" s="163"/>
      <c r="AF106" s="20" t="s">
        <v>57</v>
      </c>
      <c r="AG106" s="23">
        <f>AG108</f>
        <v>209999.99999999994</v>
      </c>
      <c r="AH106" s="23">
        <f>AH108-AG108</f>
        <v>294000</v>
      </c>
      <c r="AI106" s="23">
        <f t="shared" ref="AI106:AP106" si="282">AI108-AH108</f>
        <v>411600.00000000006</v>
      </c>
      <c r="AJ106" s="23">
        <f t="shared" si="282"/>
        <v>576240</v>
      </c>
      <c r="AK106" s="23">
        <f t="shared" si="282"/>
        <v>806735.99999999953</v>
      </c>
      <c r="AL106" s="23">
        <f t="shared" si="282"/>
        <v>1129430.4000000004</v>
      </c>
      <c r="AM106" s="23">
        <f t="shared" si="282"/>
        <v>1581202.5599999991</v>
      </c>
      <c r="AN106" s="23">
        <f t="shared" si="282"/>
        <v>2213683.5840000007</v>
      </c>
      <c r="AO106" s="23">
        <f t="shared" si="282"/>
        <v>3099157.0176000018</v>
      </c>
      <c r="AP106" s="23">
        <f t="shared" si="282"/>
        <v>4338819.8246400002</v>
      </c>
      <c r="AR106" s="163"/>
      <c r="AS106" s="163"/>
      <c r="AT106" s="20" t="s">
        <v>57</v>
      </c>
      <c r="AU106" s="23">
        <f>AU108</f>
        <v>209999.99999999994</v>
      </c>
      <c r="AV106" s="23">
        <f>AV108-AU108</f>
        <v>294000</v>
      </c>
      <c r="AW106" s="23">
        <f t="shared" ref="AW106:BD106" si="283">AW108-AV108</f>
        <v>411600.00000000006</v>
      </c>
      <c r="AX106" s="23">
        <f t="shared" si="283"/>
        <v>576240</v>
      </c>
      <c r="AY106" s="23">
        <f t="shared" si="283"/>
        <v>806735.99999999953</v>
      </c>
      <c r="AZ106" s="23">
        <f t="shared" si="283"/>
        <v>1129430.4000000004</v>
      </c>
      <c r="BA106" s="23">
        <f t="shared" si="283"/>
        <v>1581202.5599999991</v>
      </c>
      <c r="BB106" s="23">
        <f t="shared" si="283"/>
        <v>2213683.5840000007</v>
      </c>
      <c r="BC106" s="23">
        <f t="shared" si="283"/>
        <v>3099157.0176000018</v>
      </c>
      <c r="BD106" s="23">
        <f t="shared" si="283"/>
        <v>4338819.8246400002</v>
      </c>
      <c r="BF106" s="163"/>
      <c r="BG106" s="163"/>
      <c r="BH106" s="20" t="s">
        <v>57</v>
      </c>
      <c r="BI106" s="23">
        <f>BI108</f>
        <v>209999.99999999994</v>
      </c>
      <c r="BJ106" s="23">
        <f>BJ108-BI108</f>
        <v>294000</v>
      </c>
      <c r="BK106" s="23">
        <f t="shared" ref="BK106:BR106" si="284">BK108-BJ108</f>
        <v>411600.00000000006</v>
      </c>
      <c r="BL106" s="23">
        <f t="shared" si="284"/>
        <v>576240</v>
      </c>
      <c r="BM106" s="23">
        <f t="shared" si="284"/>
        <v>806735.99999999953</v>
      </c>
      <c r="BN106" s="23">
        <f t="shared" si="284"/>
        <v>1129430.4000000004</v>
      </c>
      <c r="BO106" s="23">
        <f t="shared" si="284"/>
        <v>1581202.5599999991</v>
      </c>
      <c r="BP106" s="23">
        <f t="shared" si="284"/>
        <v>2213683.5840000007</v>
      </c>
      <c r="BQ106" s="23">
        <f t="shared" si="284"/>
        <v>3099157.0176000018</v>
      </c>
      <c r="BR106" s="23">
        <f t="shared" si="284"/>
        <v>4338819.8246400002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459715.1999999999</v>
      </c>
      <c r="J107" s="23"/>
      <c r="K107" s="23"/>
      <c r="L107" s="23"/>
      <c r="M107" s="23"/>
      <c r="N107" s="23">
        <f>SUM(E106:N106)/10</f>
        <v>1466086.9386240002</v>
      </c>
      <c r="P107" s="163"/>
      <c r="Q107" s="163"/>
      <c r="R107" s="20" t="s">
        <v>59</v>
      </c>
      <c r="S107" s="23"/>
      <c r="T107" s="23"/>
      <c r="U107" s="23"/>
      <c r="V107" s="23"/>
      <c r="W107" s="23">
        <f>SUM(S106:W106)/5</f>
        <v>459715.1999999999</v>
      </c>
      <c r="X107" s="23"/>
      <c r="Y107" s="23"/>
      <c r="Z107" s="23"/>
      <c r="AA107" s="23"/>
      <c r="AB107" s="23">
        <f>SUM(S106:AB106)/10</f>
        <v>1466086.9386240002</v>
      </c>
      <c r="AD107" s="163"/>
      <c r="AE107" s="163"/>
      <c r="AF107" s="20" t="s">
        <v>59</v>
      </c>
      <c r="AG107" s="23"/>
      <c r="AH107" s="23"/>
      <c r="AI107" s="23"/>
      <c r="AJ107" s="23"/>
      <c r="AK107" s="23">
        <f>SUM(AG106:AK106)/5</f>
        <v>459715.1999999999</v>
      </c>
      <c r="AL107" s="23"/>
      <c r="AM107" s="23"/>
      <c r="AN107" s="23"/>
      <c r="AO107" s="23"/>
      <c r="AP107" s="23">
        <f>SUM(AG106:AP106)/10</f>
        <v>1466086.9386240002</v>
      </c>
      <c r="AR107" s="163"/>
      <c r="AS107" s="163"/>
      <c r="AT107" s="20" t="s">
        <v>59</v>
      </c>
      <c r="AU107" s="23"/>
      <c r="AV107" s="23"/>
      <c r="AW107" s="23"/>
      <c r="AX107" s="23"/>
      <c r="AY107" s="23">
        <f>SUM(AU106:AY106)/5</f>
        <v>459715.1999999999</v>
      </c>
      <c r="AZ107" s="23"/>
      <c r="BA107" s="23"/>
      <c r="BB107" s="23"/>
      <c r="BC107" s="23"/>
      <c r="BD107" s="23">
        <f>SUM(AU106:BD106)/10</f>
        <v>1466086.9386240002</v>
      </c>
      <c r="BF107" s="163"/>
      <c r="BG107" s="163"/>
      <c r="BH107" s="20" t="s">
        <v>59</v>
      </c>
      <c r="BI107" s="23"/>
      <c r="BJ107" s="23"/>
      <c r="BK107" s="23"/>
      <c r="BL107" s="23"/>
      <c r="BM107" s="23">
        <f>SUM(BI106:BM106)/5</f>
        <v>459715.1999999999</v>
      </c>
      <c r="BN107" s="23"/>
      <c r="BO107" s="23"/>
      <c r="BP107" s="23"/>
      <c r="BQ107" s="23"/>
      <c r="BR107" s="23">
        <f>SUM(BI106:BR106)/10</f>
        <v>1466086.9386240002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209999.99999999994</v>
      </c>
      <c r="F108" s="22">
        <f t="shared" ref="F108:N108" si="285">F100*F$16</f>
        <v>503999.99999999994</v>
      </c>
      <c r="G108" s="22">
        <f t="shared" si="285"/>
        <v>915600</v>
      </c>
      <c r="H108" s="22">
        <f t="shared" si="285"/>
        <v>1491840</v>
      </c>
      <c r="I108" s="22">
        <f t="shared" si="285"/>
        <v>2298575.9999999995</v>
      </c>
      <c r="J108" s="22">
        <f t="shared" si="285"/>
        <v>3428006.4</v>
      </c>
      <c r="K108" s="22">
        <f t="shared" si="285"/>
        <v>5009208.959999999</v>
      </c>
      <c r="L108" s="22">
        <f t="shared" si="285"/>
        <v>7222892.5439999998</v>
      </c>
      <c r="M108" s="22">
        <f t="shared" si="285"/>
        <v>10322049.561600002</v>
      </c>
      <c r="N108" s="22">
        <f t="shared" si="285"/>
        <v>14660869.386240002</v>
      </c>
      <c r="P108" s="163"/>
      <c r="Q108" s="163"/>
      <c r="R108" s="20" t="s">
        <v>58</v>
      </c>
      <c r="S108" s="22">
        <f>S100*S$16</f>
        <v>209999.99999999994</v>
      </c>
      <c r="T108" s="22">
        <f t="shared" ref="T108:AB108" si="286">T100*T$16</f>
        <v>503999.99999999994</v>
      </c>
      <c r="U108" s="22">
        <f t="shared" si="286"/>
        <v>915600</v>
      </c>
      <c r="V108" s="22">
        <f t="shared" si="286"/>
        <v>1491840</v>
      </c>
      <c r="W108" s="22">
        <f t="shared" si="286"/>
        <v>2298575.9999999995</v>
      </c>
      <c r="X108" s="22">
        <f t="shared" si="286"/>
        <v>3428006.4</v>
      </c>
      <c r="Y108" s="22">
        <f t="shared" si="286"/>
        <v>5009208.959999999</v>
      </c>
      <c r="Z108" s="22">
        <f t="shared" si="286"/>
        <v>7222892.5439999998</v>
      </c>
      <c r="AA108" s="22">
        <f t="shared" si="286"/>
        <v>10322049.561600002</v>
      </c>
      <c r="AB108" s="22">
        <f t="shared" si="286"/>
        <v>14660869.386240002</v>
      </c>
      <c r="AD108" s="163"/>
      <c r="AE108" s="163"/>
      <c r="AF108" s="20" t="s">
        <v>58</v>
      </c>
      <c r="AG108" s="22">
        <f>AG100*AG$16</f>
        <v>209999.99999999994</v>
      </c>
      <c r="AH108" s="22">
        <f t="shared" ref="AH108:AP108" si="287">AH100*AH$16</f>
        <v>503999.99999999994</v>
      </c>
      <c r="AI108" s="22">
        <f t="shared" si="287"/>
        <v>915600</v>
      </c>
      <c r="AJ108" s="22">
        <f t="shared" si="287"/>
        <v>1491840</v>
      </c>
      <c r="AK108" s="22">
        <f t="shared" si="287"/>
        <v>2298575.9999999995</v>
      </c>
      <c r="AL108" s="22">
        <f t="shared" si="287"/>
        <v>3428006.4</v>
      </c>
      <c r="AM108" s="22">
        <f t="shared" si="287"/>
        <v>5009208.959999999</v>
      </c>
      <c r="AN108" s="22">
        <f t="shared" si="287"/>
        <v>7222892.5439999998</v>
      </c>
      <c r="AO108" s="22">
        <f t="shared" si="287"/>
        <v>10322049.561600002</v>
      </c>
      <c r="AP108" s="22">
        <f t="shared" si="287"/>
        <v>14660869.386240002</v>
      </c>
      <c r="AR108" s="163"/>
      <c r="AS108" s="163"/>
      <c r="AT108" s="20" t="s">
        <v>58</v>
      </c>
      <c r="AU108" s="22">
        <f>AU100*AU$16</f>
        <v>209999.99999999994</v>
      </c>
      <c r="AV108" s="22">
        <f t="shared" ref="AV108:BD108" si="288">AV100*AV$16</f>
        <v>503999.99999999994</v>
      </c>
      <c r="AW108" s="22">
        <f t="shared" si="288"/>
        <v>915600</v>
      </c>
      <c r="AX108" s="22">
        <f t="shared" si="288"/>
        <v>1491840</v>
      </c>
      <c r="AY108" s="22">
        <f t="shared" si="288"/>
        <v>2298575.9999999995</v>
      </c>
      <c r="AZ108" s="22">
        <f t="shared" si="288"/>
        <v>3428006.4</v>
      </c>
      <c r="BA108" s="22">
        <f t="shared" si="288"/>
        <v>5009208.959999999</v>
      </c>
      <c r="BB108" s="22">
        <f t="shared" si="288"/>
        <v>7222892.5439999998</v>
      </c>
      <c r="BC108" s="22">
        <f t="shared" si="288"/>
        <v>10322049.561600002</v>
      </c>
      <c r="BD108" s="22">
        <f t="shared" si="288"/>
        <v>14660869.386240002</v>
      </c>
      <c r="BF108" s="163"/>
      <c r="BG108" s="163"/>
      <c r="BH108" s="20" t="s">
        <v>58</v>
      </c>
      <c r="BI108" s="22">
        <f>BI100*BI$16</f>
        <v>209999.99999999994</v>
      </c>
      <c r="BJ108" s="22">
        <f t="shared" ref="BJ108:BR108" si="289">BJ100*BJ$16</f>
        <v>503999.99999999994</v>
      </c>
      <c r="BK108" s="22">
        <f t="shared" si="289"/>
        <v>915600</v>
      </c>
      <c r="BL108" s="22">
        <f t="shared" si="289"/>
        <v>1491840</v>
      </c>
      <c r="BM108" s="22">
        <f t="shared" si="289"/>
        <v>2298575.9999999995</v>
      </c>
      <c r="BN108" s="22">
        <f t="shared" si="289"/>
        <v>3428006.4</v>
      </c>
      <c r="BO108" s="22">
        <f t="shared" si="289"/>
        <v>5009208.959999999</v>
      </c>
      <c r="BP108" s="22">
        <f t="shared" si="289"/>
        <v>7222892.5439999998</v>
      </c>
      <c r="BQ108" s="22">
        <f t="shared" si="289"/>
        <v>10322049.561600002</v>
      </c>
      <c r="BR108" s="22">
        <f t="shared" si="289"/>
        <v>14660869.386240002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6.3214285714285725E-3</v>
      </c>
      <c r="F109" s="17">
        <f t="shared" ref="F109:N109" si="290">F$26*$D94</f>
        <v>6.0153061224489796E-3</v>
      </c>
      <c r="G109" s="17">
        <f t="shared" si="290"/>
        <v>5.7966472303206994E-3</v>
      </c>
      <c r="H109" s="17">
        <f t="shared" si="290"/>
        <v>5.640462307371928E-3</v>
      </c>
      <c r="I109" s="17">
        <f t="shared" si="290"/>
        <v>5.5289016481228056E-3</v>
      </c>
      <c r="J109" s="17">
        <f t="shared" si="290"/>
        <v>5.4492154629448616E-3</v>
      </c>
      <c r="K109" s="17">
        <f t="shared" si="290"/>
        <v>5.3922967592463294E-3</v>
      </c>
      <c r="L109" s="17">
        <f t="shared" si="290"/>
        <v>5.3516405423188066E-3</v>
      </c>
      <c r="M109" s="17">
        <f t="shared" si="290"/>
        <v>5.322600387370576E-3</v>
      </c>
      <c r="N109" s="17">
        <f t="shared" si="290"/>
        <v>5.3018574195504119E-3</v>
      </c>
      <c r="P109" s="163" t="s">
        <v>17</v>
      </c>
      <c r="Q109" s="165" t="s">
        <v>41</v>
      </c>
      <c r="R109" s="16" t="s">
        <v>55</v>
      </c>
      <c r="S109" s="17">
        <f>S$26*$D94</f>
        <v>6.3214285714285725E-3</v>
      </c>
      <c r="T109" s="17">
        <f t="shared" ref="T109:AB109" si="291">T$26*$D94</f>
        <v>6.0153061224489796E-3</v>
      </c>
      <c r="U109" s="17">
        <f t="shared" si="291"/>
        <v>5.7966472303206994E-3</v>
      </c>
      <c r="V109" s="17">
        <f t="shared" si="291"/>
        <v>5.640462307371928E-3</v>
      </c>
      <c r="W109" s="17">
        <f t="shared" si="291"/>
        <v>5.5289016481228056E-3</v>
      </c>
      <c r="X109" s="17">
        <f t="shared" si="291"/>
        <v>5.4492154629448616E-3</v>
      </c>
      <c r="Y109" s="17">
        <f t="shared" si="291"/>
        <v>5.3922967592463294E-3</v>
      </c>
      <c r="Z109" s="17">
        <f t="shared" si="291"/>
        <v>5.3516405423188066E-3</v>
      </c>
      <c r="AA109" s="17">
        <f t="shared" si="291"/>
        <v>5.322600387370576E-3</v>
      </c>
      <c r="AB109" s="17">
        <f t="shared" si="291"/>
        <v>5.3018574195504119E-3</v>
      </c>
      <c r="AD109" s="163" t="s">
        <v>17</v>
      </c>
      <c r="AE109" s="165" t="s">
        <v>41</v>
      </c>
      <c r="AF109" s="16" t="s">
        <v>55</v>
      </c>
      <c r="AG109" s="17">
        <f>AG$26*$D94</f>
        <v>6.3214285714285725E-3</v>
      </c>
      <c r="AH109" s="17">
        <f t="shared" ref="AH109:AP109" si="292">AH$26*$D94</f>
        <v>6.0153061224489796E-3</v>
      </c>
      <c r="AI109" s="17">
        <f t="shared" si="292"/>
        <v>5.7966472303206994E-3</v>
      </c>
      <c r="AJ109" s="17">
        <f t="shared" si="292"/>
        <v>5.640462307371928E-3</v>
      </c>
      <c r="AK109" s="17">
        <f t="shared" si="292"/>
        <v>5.5289016481228056E-3</v>
      </c>
      <c r="AL109" s="17">
        <f t="shared" si="292"/>
        <v>5.4492154629448616E-3</v>
      </c>
      <c r="AM109" s="17">
        <f t="shared" si="292"/>
        <v>5.3922967592463294E-3</v>
      </c>
      <c r="AN109" s="17">
        <f t="shared" si="292"/>
        <v>5.3516405423188066E-3</v>
      </c>
      <c r="AO109" s="17">
        <f t="shared" si="292"/>
        <v>5.322600387370576E-3</v>
      </c>
      <c r="AP109" s="17">
        <f t="shared" si="292"/>
        <v>5.3018574195504119E-3</v>
      </c>
      <c r="AR109" s="163" t="s">
        <v>17</v>
      </c>
      <c r="AS109" s="165" t="s">
        <v>41</v>
      </c>
      <c r="AT109" s="16" t="s">
        <v>55</v>
      </c>
      <c r="AU109" s="17">
        <f>AU$26*$D94</f>
        <v>6.3214285714285725E-3</v>
      </c>
      <c r="AV109" s="17">
        <f t="shared" ref="AV109:BD109" si="293">AV$26*$D94</f>
        <v>6.0153061224489796E-3</v>
      </c>
      <c r="AW109" s="17">
        <f t="shared" si="293"/>
        <v>5.7966472303206994E-3</v>
      </c>
      <c r="AX109" s="17">
        <f t="shared" si="293"/>
        <v>5.640462307371928E-3</v>
      </c>
      <c r="AY109" s="17">
        <f t="shared" si="293"/>
        <v>5.5289016481228056E-3</v>
      </c>
      <c r="AZ109" s="17">
        <f t="shared" si="293"/>
        <v>5.4492154629448616E-3</v>
      </c>
      <c r="BA109" s="17">
        <f t="shared" si="293"/>
        <v>5.3922967592463294E-3</v>
      </c>
      <c r="BB109" s="17">
        <f t="shared" si="293"/>
        <v>5.3516405423188066E-3</v>
      </c>
      <c r="BC109" s="17">
        <f t="shared" si="293"/>
        <v>5.322600387370576E-3</v>
      </c>
      <c r="BD109" s="17">
        <f t="shared" si="293"/>
        <v>5.3018574195504119E-3</v>
      </c>
      <c r="BF109" s="163" t="s">
        <v>17</v>
      </c>
      <c r="BG109" s="165" t="s">
        <v>41</v>
      </c>
      <c r="BH109" s="16" t="s">
        <v>55</v>
      </c>
      <c r="BI109" s="17">
        <f>BI$26*$D94</f>
        <v>6.3214285714285725E-3</v>
      </c>
      <c r="BJ109" s="17">
        <f t="shared" ref="BJ109:BR109" si="294">BJ$26*$D94</f>
        <v>6.0153061224489796E-3</v>
      </c>
      <c r="BK109" s="17">
        <f t="shared" si="294"/>
        <v>5.7966472303206994E-3</v>
      </c>
      <c r="BL109" s="17">
        <f t="shared" si="294"/>
        <v>5.640462307371928E-3</v>
      </c>
      <c r="BM109" s="17">
        <f t="shared" si="294"/>
        <v>5.5289016481228056E-3</v>
      </c>
      <c r="BN109" s="17">
        <f t="shared" si="294"/>
        <v>5.4492154629448616E-3</v>
      </c>
      <c r="BO109" s="17">
        <f t="shared" si="294"/>
        <v>5.3922967592463294E-3</v>
      </c>
      <c r="BP109" s="17">
        <f t="shared" si="294"/>
        <v>5.3516405423188066E-3</v>
      </c>
      <c r="BQ109" s="17">
        <f t="shared" si="294"/>
        <v>5.322600387370576E-3</v>
      </c>
      <c r="BR109" s="17">
        <f t="shared" si="294"/>
        <v>5.3018574195504119E-3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5.8605491759385966E-3</v>
      </c>
      <c r="J110" s="18"/>
      <c r="K110" s="18"/>
      <c r="L110" s="18"/>
      <c r="M110" s="18"/>
      <c r="N110" s="18">
        <f>SUM(E109:N109)/10</f>
        <v>5.6120356451123971E-3</v>
      </c>
      <c r="P110" s="163"/>
      <c r="Q110" s="165"/>
      <c r="R110" s="16" t="s">
        <v>56</v>
      </c>
      <c r="S110" s="17"/>
      <c r="T110" s="17"/>
      <c r="U110" s="17"/>
      <c r="V110" s="17"/>
      <c r="W110" s="100">
        <f>SUM(S109:W109)/5</f>
        <v>5.8605491759385966E-3</v>
      </c>
      <c r="X110" s="18"/>
      <c r="Y110" s="18"/>
      <c r="Z110" s="18"/>
      <c r="AA110" s="18"/>
      <c r="AB110" s="18">
        <f>SUM(S109:AB109)/10</f>
        <v>5.6120356451123971E-3</v>
      </c>
      <c r="AD110" s="163"/>
      <c r="AE110" s="165"/>
      <c r="AF110" s="16" t="s">
        <v>56</v>
      </c>
      <c r="AG110" s="17"/>
      <c r="AH110" s="17"/>
      <c r="AI110" s="17"/>
      <c r="AJ110" s="17"/>
      <c r="AK110" s="100">
        <f>SUM(AG109:AK109)/5</f>
        <v>5.8605491759385966E-3</v>
      </c>
      <c r="AL110" s="18"/>
      <c r="AM110" s="18"/>
      <c r="AN110" s="18"/>
      <c r="AO110" s="18"/>
      <c r="AP110" s="18">
        <f>SUM(AG109:AP109)/10</f>
        <v>5.6120356451123971E-3</v>
      </c>
      <c r="AR110" s="163"/>
      <c r="AS110" s="165"/>
      <c r="AT110" s="16" t="s">
        <v>56</v>
      </c>
      <c r="AU110" s="17"/>
      <c r="AV110" s="17"/>
      <c r="AW110" s="17"/>
      <c r="AX110" s="17"/>
      <c r="AY110" s="100">
        <f>SUM(AU109:AY109)/5</f>
        <v>5.8605491759385966E-3</v>
      </c>
      <c r="AZ110" s="18"/>
      <c r="BA110" s="18"/>
      <c r="BB110" s="18"/>
      <c r="BC110" s="18"/>
      <c r="BD110" s="18">
        <f>SUM(AU109:BD109)/10</f>
        <v>5.6120356451123971E-3</v>
      </c>
      <c r="BF110" s="163"/>
      <c r="BG110" s="165"/>
      <c r="BH110" s="16" t="s">
        <v>56</v>
      </c>
      <c r="BI110" s="17"/>
      <c r="BJ110" s="17"/>
      <c r="BK110" s="17"/>
      <c r="BL110" s="17"/>
      <c r="BM110" s="100">
        <f>SUM(BI109:BM109)/5</f>
        <v>5.8605491759385966E-3</v>
      </c>
      <c r="BN110" s="18"/>
      <c r="BO110" s="18"/>
      <c r="BP110" s="18"/>
      <c r="BQ110" s="18"/>
      <c r="BR110" s="18">
        <f>SUM(BI109:BR109)/10</f>
        <v>5.6120356451123971E-3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295">E$28*$D94</f>
        <v>6.3214285714285725E-3</v>
      </c>
      <c r="F111" s="17">
        <f t="shared" si="295"/>
        <v>1.2336734693877553E-2</v>
      </c>
      <c r="G111" s="17">
        <f t="shared" si="295"/>
        <v>1.8133381924198253E-2</v>
      </c>
      <c r="H111" s="17">
        <f t="shared" si="295"/>
        <v>2.3773844231570179E-2</v>
      </c>
      <c r="I111" s="17">
        <f t="shared" si="295"/>
        <v>2.9302745879692983E-2</v>
      </c>
      <c r="J111" s="17">
        <f t="shared" si="295"/>
        <v>3.4751961342637847E-2</v>
      </c>
      <c r="K111" s="17">
        <f t="shared" si="295"/>
        <v>4.0144258101884177E-2</v>
      </c>
      <c r="L111" s="17">
        <f t="shared" si="295"/>
        <v>4.5495898644202983E-2</v>
      </c>
      <c r="M111" s="17">
        <f t="shared" si="295"/>
        <v>5.0818499031573566E-2</v>
      </c>
      <c r="N111" s="17">
        <f t="shared" si="295"/>
        <v>5.6120356451123982E-2</v>
      </c>
      <c r="P111" s="163"/>
      <c r="Q111" s="165"/>
      <c r="R111" s="16" t="s">
        <v>53</v>
      </c>
      <c r="S111" s="17">
        <f t="shared" ref="S111:AB111" si="296">S$28*$D94</f>
        <v>6.3214285714285725E-3</v>
      </c>
      <c r="T111" s="17">
        <f t="shared" si="296"/>
        <v>1.2336734693877553E-2</v>
      </c>
      <c r="U111" s="17">
        <f t="shared" si="296"/>
        <v>1.8133381924198253E-2</v>
      </c>
      <c r="V111" s="17">
        <f t="shared" si="296"/>
        <v>2.3773844231570179E-2</v>
      </c>
      <c r="W111" s="17">
        <f t="shared" si="296"/>
        <v>2.9302745879692983E-2</v>
      </c>
      <c r="X111" s="17">
        <f t="shared" si="296"/>
        <v>3.4751961342637847E-2</v>
      </c>
      <c r="Y111" s="17">
        <f t="shared" si="296"/>
        <v>4.0144258101884177E-2</v>
      </c>
      <c r="Z111" s="17">
        <f t="shared" si="296"/>
        <v>4.5495898644202983E-2</v>
      </c>
      <c r="AA111" s="17">
        <f t="shared" si="296"/>
        <v>5.0818499031573566E-2</v>
      </c>
      <c r="AB111" s="17">
        <f t="shared" si="296"/>
        <v>5.6120356451123982E-2</v>
      </c>
      <c r="AD111" s="163"/>
      <c r="AE111" s="165"/>
      <c r="AF111" s="16" t="s">
        <v>53</v>
      </c>
      <c r="AG111" s="17">
        <f t="shared" ref="AG111:AP111" si="297">AG$28*$D94</f>
        <v>6.3214285714285725E-3</v>
      </c>
      <c r="AH111" s="17">
        <f t="shared" si="297"/>
        <v>1.2336734693877553E-2</v>
      </c>
      <c r="AI111" s="17">
        <f t="shared" si="297"/>
        <v>1.8133381924198253E-2</v>
      </c>
      <c r="AJ111" s="17">
        <f t="shared" si="297"/>
        <v>2.3773844231570179E-2</v>
      </c>
      <c r="AK111" s="17">
        <f t="shared" si="297"/>
        <v>2.9302745879692983E-2</v>
      </c>
      <c r="AL111" s="17">
        <f t="shared" si="297"/>
        <v>3.4751961342637847E-2</v>
      </c>
      <c r="AM111" s="17">
        <f t="shared" si="297"/>
        <v>4.0144258101884177E-2</v>
      </c>
      <c r="AN111" s="17">
        <f t="shared" si="297"/>
        <v>4.5495898644202983E-2</v>
      </c>
      <c r="AO111" s="17">
        <f t="shared" si="297"/>
        <v>5.0818499031573566E-2</v>
      </c>
      <c r="AP111" s="17">
        <f t="shared" si="297"/>
        <v>5.6120356451123982E-2</v>
      </c>
      <c r="AR111" s="163"/>
      <c r="AS111" s="165"/>
      <c r="AT111" s="16" t="s">
        <v>53</v>
      </c>
      <c r="AU111" s="17">
        <f t="shared" ref="AU111:BD111" si="298">AU$28*$D94</f>
        <v>6.3214285714285725E-3</v>
      </c>
      <c r="AV111" s="17">
        <f t="shared" si="298"/>
        <v>1.2336734693877553E-2</v>
      </c>
      <c r="AW111" s="17">
        <f t="shared" si="298"/>
        <v>1.8133381924198253E-2</v>
      </c>
      <c r="AX111" s="17">
        <f t="shared" si="298"/>
        <v>2.3773844231570179E-2</v>
      </c>
      <c r="AY111" s="17">
        <f t="shared" si="298"/>
        <v>2.9302745879692983E-2</v>
      </c>
      <c r="AZ111" s="17">
        <f t="shared" si="298"/>
        <v>3.4751961342637847E-2</v>
      </c>
      <c r="BA111" s="17">
        <f t="shared" si="298"/>
        <v>4.0144258101884177E-2</v>
      </c>
      <c r="BB111" s="17">
        <f t="shared" si="298"/>
        <v>4.5495898644202983E-2</v>
      </c>
      <c r="BC111" s="17">
        <f t="shared" si="298"/>
        <v>5.0818499031573566E-2</v>
      </c>
      <c r="BD111" s="17">
        <f t="shared" si="298"/>
        <v>5.6120356451123982E-2</v>
      </c>
      <c r="BF111" s="163"/>
      <c r="BG111" s="165"/>
      <c r="BH111" s="16" t="s">
        <v>53</v>
      </c>
      <c r="BI111" s="17">
        <f t="shared" ref="BI111:BR111" si="299">BI$28*$D94</f>
        <v>6.3214285714285725E-3</v>
      </c>
      <c r="BJ111" s="17">
        <f t="shared" si="299"/>
        <v>1.2336734693877553E-2</v>
      </c>
      <c r="BK111" s="17">
        <f t="shared" si="299"/>
        <v>1.8133381924198253E-2</v>
      </c>
      <c r="BL111" s="17">
        <f t="shared" si="299"/>
        <v>2.3773844231570179E-2</v>
      </c>
      <c r="BM111" s="17">
        <f t="shared" si="299"/>
        <v>2.9302745879692983E-2</v>
      </c>
      <c r="BN111" s="17">
        <f t="shared" si="299"/>
        <v>3.4751961342637847E-2</v>
      </c>
      <c r="BO111" s="17">
        <f t="shared" si="299"/>
        <v>4.0144258101884177E-2</v>
      </c>
      <c r="BP111" s="17">
        <f t="shared" si="299"/>
        <v>4.5495898644202983E-2</v>
      </c>
      <c r="BQ111" s="17">
        <f t="shared" si="299"/>
        <v>5.0818499031573566E-2</v>
      </c>
      <c r="BR111" s="17">
        <f t="shared" si="299"/>
        <v>5.6120356451123982E-2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300">10*E109</f>
        <v>6.3214285714285723E-2</v>
      </c>
      <c r="F112" s="21">
        <f t="shared" si="300"/>
        <v>6.0153061224489796E-2</v>
      </c>
      <c r="G112" s="21">
        <f t="shared" si="300"/>
        <v>5.7966472303206992E-2</v>
      </c>
      <c r="H112" s="21">
        <f t="shared" si="300"/>
        <v>5.6404623073719282E-2</v>
      </c>
      <c r="I112" s="21">
        <f t="shared" si="300"/>
        <v>5.5289016481228054E-2</v>
      </c>
      <c r="J112" s="21">
        <f t="shared" si="300"/>
        <v>5.4492154629448619E-2</v>
      </c>
      <c r="K112" s="21">
        <f t="shared" si="300"/>
        <v>5.3922967592463296E-2</v>
      </c>
      <c r="L112" s="21">
        <f t="shared" si="300"/>
        <v>5.3516405423188064E-2</v>
      </c>
      <c r="M112" s="21">
        <f t="shared" si="300"/>
        <v>5.3226003873705761E-2</v>
      </c>
      <c r="N112" s="21">
        <f t="shared" si="300"/>
        <v>5.3018574195504119E-2</v>
      </c>
      <c r="P112" s="163"/>
      <c r="Q112" s="163"/>
      <c r="R112" s="20" t="s">
        <v>57</v>
      </c>
      <c r="S112" s="21">
        <f t="shared" ref="S112:AB112" si="301">10*S109</f>
        <v>6.3214285714285723E-2</v>
      </c>
      <c r="T112" s="21">
        <f t="shared" si="301"/>
        <v>6.0153061224489796E-2</v>
      </c>
      <c r="U112" s="21">
        <f t="shared" si="301"/>
        <v>5.7966472303206992E-2</v>
      </c>
      <c r="V112" s="21">
        <f t="shared" si="301"/>
        <v>5.6404623073719282E-2</v>
      </c>
      <c r="W112" s="21">
        <f t="shared" si="301"/>
        <v>5.5289016481228054E-2</v>
      </c>
      <c r="X112" s="21">
        <f t="shared" si="301"/>
        <v>5.4492154629448619E-2</v>
      </c>
      <c r="Y112" s="21">
        <f t="shared" si="301"/>
        <v>5.3922967592463296E-2</v>
      </c>
      <c r="Z112" s="21">
        <f t="shared" si="301"/>
        <v>5.3516405423188064E-2</v>
      </c>
      <c r="AA112" s="21">
        <f t="shared" si="301"/>
        <v>5.3226003873705761E-2</v>
      </c>
      <c r="AB112" s="21">
        <f t="shared" si="301"/>
        <v>5.3018574195504119E-2</v>
      </c>
      <c r="AD112" s="163"/>
      <c r="AE112" s="163"/>
      <c r="AF112" s="20" t="s">
        <v>57</v>
      </c>
      <c r="AG112" s="21">
        <f t="shared" ref="AG112:AP112" si="302">10*AG109</f>
        <v>6.3214285714285723E-2</v>
      </c>
      <c r="AH112" s="21">
        <f t="shared" si="302"/>
        <v>6.0153061224489796E-2</v>
      </c>
      <c r="AI112" s="21">
        <f t="shared" si="302"/>
        <v>5.7966472303206992E-2</v>
      </c>
      <c r="AJ112" s="21">
        <f t="shared" si="302"/>
        <v>5.6404623073719282E-2</v>
      </c>
      <c r="AK112" s="21">
        <f t="shared" si="302"/>
        <v>5.5289016481228054E-2</v>
      </c>
      <c r="AL112" s="21">
        <f t="shared" si="302"/>
        <v>5.4492154629448619E-2</v>
      </c>
      <c r="AM112" s="21">
        <f t="shared" si="302"/>
        <v>5.3922967592463296E-2</v>
      </c>
      <c r="AN112" s="21">
        <f t="shared" si="302"/>
        <v>5.3516405423188064E-2</v>
      </c>
      <c r="AO112" s="21">
        <f t="shared" si="302"/>
        <v>5.3226003873705761E-2</v>
      </c>
      <c r="AP112" s="21">
        <f t="shared" si="302"/>
        <v>5.3018574195504119E-2</v>
      </c>
      <c r="AR112" s="163"/>
      <c r="AS112" s="163"/>
      <c r="AT112" s="20" t="s">
        <v>57</v>
      </c>
      <c r="AU112" s="21">
        <f t="shared" ref="AU112:BD112" si="303">10*AU109</f>
        <v>6.3214285714285723E-2</v>
      </c>
      <c r="AV112" s="21">
        <f t="shared" si="303"/>
        <v>6.0153061224489796E-2</v>
      </c>
      <c r="AW112" s="21">
        <f t="shared" si="303"/>
        <v>5.7966472303206992E-2</v>
      </c>
      <c r="AX112" s="21">
        <f t="shared" si="303"/>
        <v>5.6404623073719282E-2</v>
      </c>
      <c r="AY112" s="21">
        <f t="shared" si="303"/>
        <v>5.5289016481228054E-2</v>
      </c>
      <c r="AZ112" s="21">
        <f t="shared" si="303"/>
        <v>5.4492154629448619E-2</v>
      </c>
      <c r="BA112" s="21">
        <f t="shared" si="303"/>
        <v>5.3922967592463296E-2</v>
      </c>
      <c r="BB112" s="21">
        <f t="shared" si="303"/>
        <v>5.3516405423188064E-2</v>
      </c>
      <c r="BC112" s="21">
        <f t="shared" si="303"/>
        <v>5.3226003873705761E-2</v>
      </c>
      <c r="BD112" s="21">
        <f t="shared" si="303"/>
        <v>5.3018574195504119E-2</v>
      </c>
      <c r="BF112" s="163"/>
      <c r="BG112" s="163"/>
      <c r="BH112" s="20" t="s">
        <v>57</v>
      </c>
      <c r="BI112" s="21">
        <f t="shared" ref="BI112:BR112" si="304">10*BI109</f>
        <v>6.3214285714285723E-2</v>
      </c>
      <c r="BJ112" s="21">
        <f t="shared" si="304"/>
        <v>6.0153061224489796E-2</v>
      </c>
      <c r="BK112" s="21">
        <f t="shared" si="304"/>
        <v>5.7966472303206992E-2</v>
      </c>
      <c r="BL112" s="21">
        <f t="shared" si="304"/>
        <v>5.6404623073719282E-2</v>
      </c>
      <c r="BM112" s="21">
        <f t="shared" si="304"/>
        <v>5.5289016481228054E-2</v>
      </c>
      <c r="BN112" s="21">
        <f t="shared" si="304"/>
        <v>5.4492154629448619E-2</v>
      </c>
      <c r="BO112" s="21">
        <f t="shared" si="304"/>
        <v>5.3922967592463296E-2</v>
      </c>
      <c r="BP112" s="21">
        <f t="shared" si="304"/>
        <v>5.3516405423188064E-2</v>
      </c>
      <c r="BQ112" s="21">
        <f t="shared" si="304"/>
        <v>5.3226003873705761E-2</v>
      </c>
      <c r="BR112" s="21">
        <f t="shared" si="304"/>
        <v>5.3018574195504119E-2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6.3214285714285723E-2</v>
      </c>
      <c r="F113" s="21">
        <f t="shared" ref="F113:N113" si="305">10*F111</f>
        <v>0.12336734693877553</v>
      </c>
      <c r="G113" s="21">
        <f t="shared" si="305"/>
        <v>0.18133381924198252</v>
      </c>
      <c r="H113" s="21">
        <f t="shared" si="305"/>
        <v>0.23773844231570179</v>
      </c>
      <c r="I113" s="21">
        <f t="shared" si="305"/>
        <v>0.29302745879692982</v>
      </c>
      <c r="J113" s="21">
        <f t="shared" si="305"/>
        <v>0.34751961342637849</v>
      </c>
      <c r="K113" s="21">
        <f t="shared" si="305"/>
        <v>0.40144258101884178</v>
      </c>
      <c r="L113" s="21">
        <f t="shared" si="305"/>
        <v>0.45495898644202981</v>
      </c>
      <c r="M113" s="21">
        <f t="shared" si="305"/>
        <v>0.50818499031573561</v>
      </c>
      <c r="N113" s="21">
        <f t="shared" si="305"/>
        <v>0.56120356451123987</v>
      </c>
      <c r="P113" s="163"/>
      <c r="Q113" s="163"/>
      <c r="R113" s="20" t="s">
        <v>58</v>
      </c>
      <c r="S113" s="21">
        <f>10*S111</f>
        <v>6.3214285714285723E-2</v>
      </c>
      <c r="T113" s="21">
        <f t="shared" ref="T113:AB113" si="306">10*T111</f>
        <v>0.12336734693877553</v>
      </c>
      <c r="U113" s="21">
        <f t="shared" si="306"/>
        <v>0.18133381924198252</v>
      </c>
      <c r="V113" s="21">
        <f t="shared" si="306"/>
        <v>0.23773844231570179</v>
      </c>
      <c r="W113" s="21">
        <f t="shared" si="306"/>
        <v>0.29302745879692982</v>
      </c>
      <c r="X113" s="21">
        <f t="shared" si="306"/>
        <v>0.34751961342637849</v>
      </c>
      <c r="Y113" s="21">
        <f t="shared" si="306"/>
        <v>0.40144258101884178</v>
      </c>
      <c r="Z113" s="21">
        <f t="shared" si="306"/>
        <v>0.45495898644202981</v>
      </c>
      <c r="AA113" s="21">
        <f t="shared" si="306"/>
        <v>0.50818499031573561</v>
      </c>
      <c r="AB113" s="21">
        <f t="shared" si="306"/>
        <v>0.56120356451123987</v>
      </c>
      <c r="AD113" s="163"/>
      <c r="AE113" s="163"/>
      <c r="AF113" s="20" t="s">
        <v>58</v>
      </c>
      <c r="AG113" s="21">
        <f>10*AG111</f>
        <v>6.3214285714285723E-2</v>
      </c>
      <c r="AH113" s="21">
        <f t="shared" ref="AH113:AP113" si="307">10*AH111</f>
        <v>0.12336734693877553</v>
      </c>
      <c r="AI113" s="21">
        <f t="shared" si="307"/>
        <v>0.18133381924198252</v>
      </c>
      <c r="AJ113" s="21">
        <f t="shared" si="307"/>
        <v>0.23773844231570179</v>
      </c>
      <c r="AK113" s="21">
        <f t="shared" si="307"/>
        <v>0.29302745879692982</v>
      </c>
      <c r="AL113" s="21">
        <f t="shared" si="307"/>
        <v>0.34751961342637849</v>
      </c>
      <c r="AM113" s="21">
        <f t="shared" si="307"/>
        <v>0.40144258101884178</v>
      </c>
      <c r="AN113" s="21">
        <f t="shared" si="307"/>
        <v>0.45495898644202981</v>
      </c>
      <c r="AO113" s="21">
        <f t="shared" si="307"/>
        <v>0.50818499031573561</v>
      </c>
      <c r="AP113" s="21">
        <f t="shared" si="307"/>
        <v>0.56120356451123987</v>
      </c>
      <c r="AR113" s="163"/>
      <c r="AS113" s="163"/>
      <c r="AT113" s="20" t="s">
        <v>58</v>
      </c>
      <c r="AU113" s="21">
        <f>10*AU111</f>
        <v>6.3214285714285723E-2</v>
      </c>
      <c r="AV113" s="21">
        <f t="shared" ref="AV113:BD113" si="308">10*AV111</f>
        <v>0.12336734693877553</v>
      </c>
      <c r="AW113" s="21">
        <f t="shared" si="308"/>
        <v>0.18133381924198252</v>
      </c>
      <c r="AX113" s="21">
        <f t="shared" si="308"/>
        <v>0.23773844231570179</v>
      </c>
      <c r="AY113" s="21">
        <f t="shared" si="308"/>
        <v>0.29302745879692982</v>
      </c>
      <c r="AZ113" s="21">
        <f t="shared" si="308"/>
        <v>0.34751961342637849</v>
      </c>
      <c r="BA113" s="21">
        <f t="shared" si="308"/>
        <v>0.40144258101884178</v>
      </c>
      <c r="BB113" s="21">
        <f t="shared" si="308"/>
        <v>0.45495898644202981</v>
      </c>
      <c r="BC113" s="21">
        <f t="shared" si="308"/>
        <v>0.50818499031573561</v>
      </c>
      <c r="BD113" s="21">
        <f t="shared" si="308"/>
        <v>0.56120356451123987</v>
      </c>
      <c r="BF113" s="163"/>
      <c r="BG113" s="163"/>
      <c r="BH113" s="20" t="s">
        <v>58</v>
      </c>
      <c r="BI113" s="21">
        <f>10*BI111</f>
        <v>6.3214285714285723E-2</v>
      </c>
      <c r="BJ113" s="21">
        <f t="shared" ref="BJ113:BR113" si="309">10*BJ111</f>
        <v>0.12336734693877553</v>
      </c>
      <c r="BK113" s="21">
        <f t="shared" si="309"/>
        <v>0.18133381924198252</v>
      </c>
      <c r="BL113" s="21">
        <f t="shared" si="309"/>
        <v>0.23773844231570179</v>
      </c>
      <c r="BM113" s="21">
        <f t="shared" si="309"/>
        <v>0.29302745879692982</v>
      </c>
      <c r="BN113" s="21">
        <f t="shared" si="309"/>
        <v>0.34751961342637849</v>
      </c>
      <c r="BO113" s="21">
        <f t="shared" si="309"/>
        <v>0.40144258101884178</v>
      </c>
      <c r="BP113" s="21">
        <f t="shared" si="309"/>
        <v>0.45495898644202981</v>
      </c>
      <c r="BQ113" s="21">
        <f t="shared" si="309"/>
        <v>0.50818499031573561</v>
      </c>
      <c r="BR113" s="21">
        <f t="shared" si="309"/>
        <v>0.56120356451123987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310">E109*E$16/$E$4</f>
        <v>8.850000000000002E-3</v>
      </c>
      <c r="F114" s="17">
        <f t="shared" si="310"/>
        <v>1.179E-2</v>
      </c>
      <c r="G114" s="17">
        <f t="shared" si="310"/>
        <v>1.5906E-2</v>
      </c>
      <c r="H114" s="17">
        <f t="shared" si="310"/>
        <v>2.1668399999999997E-2</v>
      </c>
      <c r="I114" s="17">
        <f t="shared" si="310"/>
        <v>2.9735759999999997E-2</v>
      </c>
      <c r="J114" s="17">
        <f t="shared" si="310"/>
        <v>4.1030064000000005E-2</v>
      </c>
      <c r="K114" s="17">
        <f t="shared" si="310"/>
        <v>5.6842089599999999E-2</v>
      </c>
      <c r="L114" s="17">
        <f t="shared" si="310"/>
        <v>7.897892544E-2</v>
      </c>
      <c r="M114" s="17">
        <f t="shared" si="310"/>
        <v>0.10997049561599999</v>
      </c>
      <c r="N114" s="17">
        <f t="shared" si="310"/>
        <v>0.1533586938624</v>
      </c>
      <c r="P114" s="163"/>
      <c r="Q114" s="171" t="s">
        <v>45</v>
      </c>
      <c r="R114" s="16" t="s">
        <v>55</v>
      </c>
      <c r="S114" s="17">
        <f t="shared" ref="S114:AB114" si="311">S109*S$16/$E$4</f>
        <v>8.850000000000002E-3</v>
      </c>
      <c r="T114" s="17">
        <f t="shared" si="311"/>
        <v>1.179E-2</v>
      </c>
      <c r="U114" s="17">
        <f t="shared" si="311"/>
        <v>1.5906E-2</v>
      </c>
      <c r="V114" s="17">
        <f t="shared" si="311"/>
        <v>2.1668399999999997E-2</v>
      </c>
      <c r="W114" s="17">
        <f t="shared" si="311"/>
        <v>2.9735759999999997E-2</v>
      </c>
      <c r="X114" s="17">
        <f t="shared" si="311"/>
        <v>4.1030064000000005E-2</v>
      </c>
      <c r="Y114" s="17">
        <f t="shared" si="311"/>
        <v>5.6842089599999999E-2</v>
      </c>
      <c r="Z114" s="17">
        <f t="shared" si="311"/>
        <v>7.897892544E-2</v>
      </c>
      <c r="AA114" s="17">
        <f t="shared" si="311"/>
        <v>0.10997049561599999</v>
      </c>
      <c r="AB114" s="17">
        <f t="shared" si="311"/>
        <v>0.1533586938624</v>
      </c>
      <c r="AD114" s="163"/>
      <c r="AE114" s="171" t="s">
        <v>45</v>
      </c>
      <c r="AF114" s="16" t="s">
        <v>55</v>
      </c>
      <c r="AG114" s="17">
        <f t="shared" ref="AG114:AP114" si="312">AG109*AG$16/$E$4</f>
        <v>8.850000000000002E-3</v>
      </c>
      <c r="AH114" s="17">
        <f t="shared" si="312"/>
        <v>1.179E-2</v>
      </c>
      <c r="AI114" s="17">
        <f t="shared" si="312"/>
        <v>1.5906E-2</v>
      </c>
      <c r="AJ114" s="17">
        <f t="shared" si="312"/>
        <v>2.1668399999999997E-2</v>
      </c>
      <c r="AK114" s="17">
        <f t="shared" si="312"/>
        <v>2.9735759999999997E-2</v>
      </c>
      <c r="AL114" s="17">
        <f t="shared" si="312"/>
        <v>4.1030064000000005E-2</v>
      </c>
      <c r="AM114" s="17">
        <f t="shared" si="312"/>
        <v>5.6842089599999999E-2</v>
      </c>
      <c r="AN114" s="17">
        <f t="shared" si="312"/>
        <v>7.897892544E-2</v>
      </c>
      <c r="AO114" s="17">
        <f t="shared" si="312"/>
        <v>0.10997049561599999</v>
      </c>
      <c r="AP114" s="17">
        <f t="shared" si="312"/>
        <v>0.1533586938624</v>
      </c>
      <c r="AR114" s="163"/>
      <c r="AS114" s="171" t="s">
        <v>45</v>
      </c>
      <c r="AT114" s="16" t="s">
        <v>55</v>
      </c>
      <c r="AU114" s="17">
        <f t="shared" ref="AU114:BD114" si="313">AU109*AU$16/$E$4</f>
        <v>8.850000000000002E-3</v>
      </c>
      <c r="AV114" s="17">
        <f t="shared" si="313"/>
        <v>1.179E-2</v>
      </c>
      <c r="AW114" s="17">
        <f t="shared" si="313"/>
        <v>1.5906E-2</v>
      </c>
      <c r="AX114" s="17">
        <f t="shared" si="313"/>
        <v>2.1668399999999997E-2</v>
      </c>
      <c r="AY114" s="17">
        <f t="shared" si="313"/>
        <v>2.9735759999999997E-2</v>
      </c>
      <c r="AZ114" s="17">
        <f t="shared" si="313"/>
        <v>4.1030064000000005E-2</v>
      </c>
      <c r="BA114" s="17">
        <f t="shared" si="313"/>
        <v>5.6842089599999999E-2</v>
      </c>
      <c r="BB114" s="17">
        <f t="shared" si="313"/>
        <v>7.897892544E-2</v>
      </c>
      <c r="BC114" s="17">
        <f t="shared" si="313"/>
        <v>0.10997049561599999</v>
      </c>
      <c r="BD114" s="17">
        <f t="shared" si="313"/>
        <v>0.1533586938624</v>
      </c>
      <c r="BF114" s="163"/>
      <c r="BG114" s="171" t="s">
        <v>45</v>
      </c>
      <c r="BH114" s="16" t="s">
        <v>55</v>
      </c>
      <c r="BI114" s="17">
        <f t="shared" ref="BI114:BR114" si="314">BI109*BI$16/$E$4</f>
        <v>8.850000000000002E-3</v>
      </c>
      <c r="BJ114" s="17">
        <f t="shared" si="314"/>
        <v>1.179E-2</v>
      </c>
      <c r="BK114" s="17">
        <f t="shared" si="314"/>
        <v>1.5906E-2</v>
      </c>
      <c r="BL114" s="17">
        <f t="shared" si="314"/>
        <v>2.1668399999999997E-2</v>
      </c>
      <c r="BM114" s="17">
        <f t="shared" si="314"/>
        <v>2.9735759999999997E-2</v>
      </c>
      <c r="BN114" s="17">
        <f t="shared" si="314"/>
        <v>4.1030064000000005E-2</v>
      </c>
      <c r="BO114" s="17">
        <f t="shared" si="314"/>
        <v>5.6842089599999999E-2</v>
      </c>
      <c r="BP114" s="17">
        <f t="shared" si="314"/>
        <v>7.897892544E-2</v>
      </c>
      <c r="BQ114" s="17">
        <f t="shared" si="314"/>
        <v>0.10997049561599999</v>
      </c>
      <c r="BR114" s="17">
        <f t="shared" si="314"/>
        <v>0.1533586938624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1.7590031999999999E-2</v>
      </c>
      <c r="J115" s="18"/>
      <c r="K115" s="18"/>
      <c r="L115" s="18"/>
      <c r="M115" s="18"/>
      <c r="N115" s="18">
        <f>SUM(E114:N114)/10</f>
        <v>5.2813042851839999E-2</v>
      </c>
      <c r="P115" s="163"/>
      <c r="Q115" s="165"/>
      <c r="R115" s="16" t="s">
        <v>56</v>
      </c>
      <c r="S115" s="17"/>
      <c r="T115" s="17"/>
      <c r="U115" s="17"/>
      <c r="V115" s="17"/>
      <c r="W115" s="18">
        <f>SUM(S114:W114)/5</f>
        <v>1.7590031999999999E-2</v>
      </c>
      <c r="X115" s="18"/>
      <c r="Y115" s="18"/>
      <c r="Z115" s="18"/>
      <c r="AA115" s="18"/>
      <c r="AB115" s="18">
        <f>SUM(S114:AB114)/10</f>
        <v>5.2813042851839999E-2</v>
      </c>
      <c r="AD115" s="163"/>
      <c r="AE115" s="165"/>
      <c r="AF115" s="16" t="s">
        <v>56</v>
      </c>
      <c r="AG115" s="17"/>
      <c r="AH115" s="17"/>
      <c r="AI115" s="17"/>
      <c r="AJ115" s="17"/>
      <c r="AK115" s="18">
        <f>SUM(AG114:AK114)/5</f>
        <v>1.7590031999999999E-2</v>
      </c>
      <c r="AL115" s="18"/>
      <c r="AM115" s="18"/>
      <c r="AN115" s="18"/>
      <c r="AO115" s="18"/>
      <c r="AP115" s="18">
        <f>SUM(AG114:AP114)/10</f>
        <v>5.2813042851839999E-2</v>
      </c>
      <c r="AR115" s="163"/>
      <c r="AS115" s="165"/>
      <c r="AT115" s="16" t="s">
        <v>56</v>
      </c>
      <c r="AU115" s="17"/>
      <c r="AV115" s="17"/>
      <c r="AW115" s="17"/>
      <c r="AX115" s="17"/>
      <c r="AY115" s="18">
        <f>SUM(AU114:AY114)/5</f>
        <v>1.7590031999999999E-2</v>
      </c>
      <c r="AZ115" s="18"/>
      <c r="BA115" s="18"/>
      <c r="BB115" s="18"/>
      <c r="BC115" s="18"/>
      <c r="BD115" s="18">
        <f>SUM(AU114:BD114)/10</f>
        <v>5.2813042851839999E-2</v>
      </c>
      <c r="BF115" s="163"/>
      <c r="BG115" s="165"/>
      <c r="BH115" s="16" t="s">
        <v>56</v>
      </c>
      <c r="BI115" s="17"/>
      <c r="BJ115" s="17"/>
      <c r="BK115" s="17"/>
      <c r="BL115" s="17"/>
      <c r="BM115" s="18">
        <f>SUM(BI114:BM114)/5</f>
        <v>1.7590031999999999E-2</v>
      </c>
      <c r="BN115" s="18"/>
      <c r="BO115" s="18"/>
      <c r="BP115" s="18"/>
      <c r="BQ115" s="18"/>
      <c r="BR115" s="18">
        <f>SUM(BI114:BR114)/10</f>
        <v>5.2813042851839999E-2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315">E112*E$16</f>
        <v>8850.0000000000018</v>
      </c>
      <c r="F116" s="24">
        <f t="shared" si="315"/>
        <v>11790</v>
      </c>
      <c r="G116" s="24">
        <f t="shared" si="315"/>
        <v>15905.999999999998</v>
      </c>
      <c r="H116" s="24">
        <f t="shared" si="315"/>
        <v>21668.399999999998</v>
      </c>
      <c r="I116" s="24">
        <f t="shared" si="315"/>
        <v>29735.759999999998</v>
      </c>
      <c r="J116" s="24">
        <f t="shared" si="315"/>
        <v>41030.064000000006</v>
      </c>
      <c r="K116" s="24">
        <f t="shared" si="315"/>
        <v>56842.089599999999</v>
      </c>
      <c r="L116" s="24">
        <f t="shared" si="315"/>
        <v>78978.925439999992</v>
      </c>
      <c r="M116" s="24">
        <f t="shared" si="315"/>
        <v>109970.495616</v>
      </c>
      <c r="N116" s="24">
        <f t="shared" si="315"/>
        <v>153358.69386240002</v>
      </c>
      <c r="P116" s="163"/>
      <c r="Q116" s="163"/>
      <c r="R116" s="20" t="s">
        <v>57</v>
      </c>
      <c r="S116" s="24">
        <f t="shared" ref="S116:AB116" si="316">S112*S$16</f>
        <v>8850.0000000000018</v>
      </c>
      <c r="T116" s="24">
        <f t="shared" si="316"/>
        <v>11790</v>
      </c>
      <c r="U116" s="24">
        <f t="shared" si="316"/>
        <v>15905.999999999998</v>
      </c>
      <c r="V116" s="24">
        <f t="shared" si="316"/>
        <v>21668.399999999998</v>
      </c>
      <c r="W116" s="24">
        <f t="shared" si="316"/>
        <v>29735.759999999998</v>
      </c>
      <c r="X116" s="24">
        <f t="shared" si="316"/>
        <v>41030.064000000006</v>
      </c>
      <c r="Y116" s="24">
        <f t="shared" si="316"/>
        <v>56842.089599999999</v>
      </c>
      <c r="Z116" s="24">
        <f t="shared" si="316"/>
        <v>78978.925439999992</v>
      </c>
      <c r="AA116" s="24">
        <f t="shared" si="316"/>
        <v>109970.495616</v>
      </c>
      <c r="AB116" s="24">
        <f t="shared" si="316"/>
        <v>153358.69386240002</v>
      </c>
      <c r="AD116" s="163"/>
      <c r="AE116" s="163"/>
      <c r="AF116" s="20" t="s">
        <v>57</v>
      </c>
      <c r="AG116" s="24">
        <f t="shared" ref="AG116:AP116" si="317">AG112*AG$16</f>
        <v>8850.0000000000018</v>
      </c>
      <c r="AH116" s="24">
        <f t="shared" si="317"/>
        <v>11790</v>
      </c>
      <c r="AI116" s="24">
        <f t="shared" si="317"/>
        <v>15905.999999999998</v>
      </c>
      <c r="AJ116" s="24">
        <f t="shared" si="317"/>
        <v>21668.399999999998</v>
      </c>
      <c r="AK116" s="24">
        <f t="shared" si="317"/>
        <v>29735.759999999998</v>
      </c>
      <c r="AL116" s="24">
        <f t="shared" si="317"/>
        <v>41030.064000000006</v>
      </c>
      <c r="AM116" s="24">
        <f t="shared" si="317"/>
        <v>56842.089599999999</v>
      </c>
      <c r="AN116" s="24">
        <f t="shared" si="317"/>
        <v>78978.925439999992</v>
      </c>
      <c r="AO116" s="24">
        <f t="shared" si="317"/>
        <v>109970.495616</v>
      </c>
      <c r="AP116" s="24">
        <f t="shared" si="317"/>
        <v>153358.69386240002</v>
      </c>
      <c r="AR116" s="163"/>
      <c r="AS116" s="163"/>
      <c r="AT116" s="20" t="s">
        <v>57</v>
      </c>
      <c r="AU116" s="24">
        <f t="shared" ref="AU116:BD116" si="318">AU112*AU$16</f>
        <v>8850.0000000000018</v>
      </c>
      <c r="AV116" s="24">
        <f t="shared" si="318"/>
        <v>11790</v>
      </c>
      <c r="AW116" s="24">
        <f t="shared" si="318"/>
        <v>15905.999999999998</v>
      </c>
      <c r="AX116" s="24">
        <f t="shared" si="318"/>
        <v>21668.399999999998</v>
      </c>
      <c r="AY116" s="24">
        <f t="shared" si="318"/>
        <v>29735.759999999998</v>
      </c>
      <c r="AZ116" s="24">
        <f t="shared" si="318"/>
        <v>41030.064000000006</v>
      </c>
      <c r="BA116" s="24">
        <f t="shared" si="318"/>
        <v>56842.089599999999</v>
      </c>
      <c r="BB116" s="24">
        <f t="shared" si="318"/>
        <v>78978.925439999992</v>
      </c>
      <c r="BC116" s="24">
        <f t="shared" si="318"/>
        <v>109970.495616</v>
      </c>
      <c r="BD116" s="24">
        <f t="shared" si="318"/>
        <v>153358.69386240002</v>
      </c>
      <c r="BF116" s="163"/>
      <c r="BG116" s="163"/>
      <c r="BH116" s="20" t="s">
        <v>57</v>
      </c>
      <c r="BI116" s="24">
        <f t="shared" ref="BI116:BR116" si="319">BI112*BI$16</f>
        <v>8850.0000000000018</v>
      </c>
      <c r="BJ116" s="24">
        <f t="shared" si="319"/>
        <v>11790</v>
      </c>
      <c r="BK116" s="24">
        <f t="shared" si="319"/>
        <v>15905.999999999998</v>
      </c>
      <c r="BL116" s="24">
        <f t="shared" si="319"/>
        <v>21668.399999999998</v>
      </c>
      <c r="BM116" s="24">
        <f t="shared" si="319"/>
        <v>29735.759999999998</v>
      </c>
      <c r="BN116" s="24">
        <f t="shared" si="319"/>
        <v>41030.064000000006</v>
      </c>
      <c r="BO116" s="24">
        <f t="shared" si="319"/>
        <v>56842.089599999999</v>
      </c>
      <c r="BP116" s="24">
        <f t="shared" si="319"/>
        <v>78978.925439999992</v>
      </c>
      <c r="BQ116" s="24">
        <f t="shared" si="319"/>
        <v>109970.495616</v>
      </c>
      <c r="BR116" s="24">
        <f t="shared" si="319"/>
        <v>153358.69386240002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17590.031999999999</v>
      </c>
      <c r="J117" s="24"/>
      <c r="K117" s="24"/>
      <c r="L117" s="24"/>
      <c r="M117" s="24"/>
      <c r="N117" s="24">
        <f>SUM(E116:N116)/10</f>
        <v>52813.042851840008</v>
      </c>
      <c r="P117" s="163"/>
      <c r="Q117" s="163"/>
      <c r="R117" s="20" t="s">
        <v>59</v>
      </c>
      <c r="S117" s="25"/>
      <c r="T117" s="25"/>
      <c r="U117" s="25"/>
      <c r="V117" s="25"/>
      <c r="W117" s="24">
        <f>SUM(S116:W116)/5</f>
        <v>17590.031999999999</v>
      </c>
      <c r="X117" s="24"/>
      <c r="Y117" s="24"/>
      <c r="Z117" s="24"/>
      <c r="AA117" s="24"/>
      <c r="AB117" s="24">
        <f>SUM(S116:AB116)/10</f>
        <v>52813.042851840008</v>
      </c>
      <c r="AD117" s="163"/>
      <c r="AE117" s="163"/>
      <c r="AF117" s="20" t="s">
        <v>59</v>
      </c>
      <c r="AG117" s="25"/>
      <c r="AH117" s="25"/>
      <c r="AI117" s="25"/>
      <c r="AJ117" s="25"/>
      <c r="AK117" s="24">
        <f>SUM(AG116:AK116)/5</f>
        <v>17590.031999999999</v>
      </c>
      <c r="AL117" s="24"/>
      <c r="AM117" s="24"/>
      <c r="AN117" s="24"/>
      <c r="AO117" s="24"/>
      <c r="AP117" s="24">
        <f>SUM(AG116:AP116)/10</f>
        <v>52813.042851840008</v>
      </c>
      <c r="AR117" s="163"/>
      <c r="AS117" s="163"/>
      <c r="AT117" s="20" t="s">
        <v>59</v>
      </c>
      <c r="AU117" s="25"/>
      <c r="AV117" s="25"/>
      <c r="AW117" s="25"/>
      <c r="AX117" s="25"/>
      <c r="AY117" s="24">
        <f>SUM(AU116:AY116)/5</f>
        <v>17590.031999999999</v>
      </c>
      <c r="AZ117" s="24"/>
      <c r="BA117" s="24"/>
      <c r="BB117" s="24"/>
      <c r="BC117" s="24"/>
      <c r="BD117" s="24">
        <f>SUM(AU116:BD116)/10</f>
        <v>52813.042851840008</v>
      </c>
      <c r="BF117" s="163"/>
      <c r="BG117" s="163"/>
      <c r="BH117" s="20" t="s">
        <v>59</v>
      </c>
      <c r="BI117" s="25"/>
      <c r="BJ117" s="25"/>
      <c r="BK117" s="25"/>
      <c r="BL117" s="25"/>
      <c r="BM117" s="24">
        <f>SUM(BI116:BM116)/5</f>
        <v>17590.031999999999</v>
      </c>
      <c r="BN117" s="24"/>
      <c r="BO117" s="24"/>
      <c r="BP117" s="24"/>
      <c r="BQ117" s="24"/>
      <c r="BR117" s="24">
        <f>SUM(BI116:BR116)/10</f>
        <v>52813.042851840008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8850.0000000000018</v>
      </c>
      <c r="F118" s="25">
        <f t="shared" ref="F118:N118" si="320">E118+F116</f>
        <v>20640</v>
      </c>
      <c r="G118" s="25">
        <f t="shared" si="320"/>
        <v>36546</v>
      </c>
      <c r="H118" s="25">
        <f t="shared" si="320"/>
        <v>58214.399999999994</v>
      </c>
      <c r="I118" s="25">
        <f t="shared" si="320"/>
        <v>87950.159999999989</v>
      </c>
      <c r="J118" s="25">
        <f t="shared" si="320"/>
        <v>128980.22399999999</v>
      </c>
      <c r="K118" s="25">
        <f t="shared" si="320"/>
        <v>185822.31359999999</v>
      </c>
      <c r="L118" s="25">
        <f t="shared" si="320"/>
        <v>264801.23904000001</v>
      </c>
      <c r="M118" s="25">
        <f t="shared" si="320"/>
        <v>374771.73465600004</v>
      </c>
      <c r="N118" s="25">
        <f t="shared" si="320"/>
        <v>528130.42851840006</v>
      </c>
      <c r="P118" s="163"/>
      <c r="Q118" s="163"/>
      <c r="R118" s="20" t="s">
        <v>58</v>
      </c>
      <c r="S118" s="25">
        <f>S116</f>
        <v>8850.0000000000018</v>
      </c>
      <c r="T118" s="25">
        <f t="shared" ref="T118:AB118" si="321">S118+T116</f>
        <v>20640</v>
      </c>
      <c r="U118" s="25">
        <f t="shared" si="321"/>
        <v>36546</v>
      </c>
      <c r="V118" s="25">
        <f t="shared" si="321"/>
        <v>58214.399999999994</v>
      </c>
      <c r="W118" s="25">
        <f t="shared" si="321"/>
        <v>87950.159999999989</v>
      </c>
      <c r="X118" s="25">
        <f t="shared" si="321"/>
        <v>128980.22399999999</v>
      </c>
      <c r="Y118" s="25">
        <f t="shared" si="321"/>
        <v>185822.31359999999</v>
      </c>
      <c r="Z118" s="25">
        <f t="shared" si="321"/>
        <v>264801.23904000001</v>
      </c>
      <c r="AA118" s="25">
        <f t="shared" si="321"/>
        <v>374771.73465600004</v>
      </c>
      <c r="AB118" s="25">
        <f t="shared" si="321"/>
        <v>528130.42851840006</v>
      </c>
      <c r="AD118" s="163"/>
      <c r="AE118" s="163"/>
      <c r="AF118" s="20" t="s">
        <v>58</v>
      </c>
      <c r="AG118" s="25">
        <f>AG116</f>
        <v>8850.0000000000018</v>
      </c>
      <c r="AH118" s="25">
        <f t="shared" ref="AH118:AP118" si="322">AG118+AH116</f>
        <v>20640</v>
      </c>
      <c r="AI118" s="25">
        <f t="shared" si="322"/>
        <v>36546</v>
      </c>
      <c r="AJ118" s="25">
        <f t="shared" si="322"/>
        <v>58214.399999999994</v>
      </c>
      <c r="AK118" s="25">
        <f t="shared" si="322"/>
        <v>87950.159999999989</v>
      </c>
      <c r="AL118" s="25">
        <f t="shared" si="322"/>
        <v>128980.22399999999</v>
      </c>
      <c r="AM118" s="25">
        <f t="shared" si="322"/>
        <v>185822.31359999999</v>
      </c>
      <c r="AN118" s="25">
        <f t="shared" si="322"/>
        <v>264801.23904000001</v>
      </c>
      <c r="AO118" s="25">
        <f t="shared" si="322"/>
        <v>374771.73465600004</v>
      </c>
      <c r="AP118" s="25">
        <f t="shared" si="322"/>
        <v>528130.42851840006</v>
      </c>
      <c r="AR118" s="163"/>
      <c r="AS118" s="163"/>
      <c r="AT118" s="20" t="s">
        <v>58</v>
      </c>
      <c r="AU118" s="25">
        <f>AU116</f>
        <v>8850.0000000000018</v>
      </c>
      <c r="AV118" s="25">
        <f t="shared" ref="AV118:BD118" si="323">AU118+AV116</f>
        <v>20640</v>
      </c>
      <c r="AW118" s="25">
        <f t="shared" si="323"/>
        <v>36546</v>
      </c>
      <c r="AX118" s="25">
        <f t="shared" si="323"/>
        <v>58214.399999999994</v>
      </c>
      <c r="AY118" s="25">
        <f t="shared" si="323"/>
        <v>87950.159999999989</v>
      </c>
      <c r="AZ118" s="25">
        <f t="shared" si="323"/>
        <v>128980.22399999999</v>
      </c>
      <c r="BA118" s="25">
        <f t="shared" si="323"/>
        <v>185822.31359999999</v>
      </c>
      <c r="BB118" s="25">
        <f t="shared" si="323"/>
        <v>264801.23904000001</v>
      </c>
      <c r="BC118" s="25">
        <f t="shared" si="323"/>
        <v>374771.73465600004</v>
      </c>
      <c r="BD118" s="25">
        <f t="shared" si="323"/>
        <v>528130.42851840006</v>
      </c>
      <c r="BF118" s="163"/>
      <c r="BG118" s="163"/>
      <c r="BH118" s="20" t="s">
        <v>58</v>
      </c>
      <c r="BI118" s="25">
        <f>BI116</f>
        <v>8850.0000000000018</v>
      </c>
      <c r="BJ118" s="25">
        <f t="shared" ref="BJ118:BR118" si="324">BI118+BJ116</f>
        <v>20640</v>
      </c>
      <c r="BK118" s="25">
        <f t="shared" si="324"/>
        <v>36546</v>
      </c>
      <c r="BL118" s="25">
        <f t="shared" si="324"/>
        <v>58214.399999999994</v>
      </c>
      <c r="BM118" s="25">
        <f t="shared" si="324"/>
        <v>87950.159999999989</v>
      </c>
      <c r="BN118" s="25">
        <f t="shared" si="324"/>
        <v>128980.22399999999</v>
      </c>
      <c r="BO118" s="25">
        <f t="shared" si="324"/>
        <v>185822.31359999999</v>
      </c>
      <c r="BP118" s="25">
        <f t="shared" si="324"/>
        <v>264801.23904000001</v>
      </c>
      <c r="BQ118" s="25">
        <f t="shared" si="324"/>
        <v>374771.73465600004</v>
      </c>
      <c r="BR118" s="25">
        <f t="shared" si="324"/>
        <v>528130.42851840006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8.850000000000002E-3</v>
      </c>
      <c r="F119" s="17">
        <f>F111*F$16/$E$4-E119</f>
        <v>1.5330000000000002E-2</v>
      </c>
      <c r="G119" s="17">
        <f>G111*G$16/$E$4-F119-E119</f>
        <v>2.5578000000000004E-2</v>
      </c>
      <c r="H119" s="17">
        <f>H111*H$16/$E$4-G119-F119-E119</f>
        <v>4.1571599999999986E-2</v>
      </c>
      <c r="I119" s="17">
        <f>I111*I$16/$E$4-H119-G119-F119-E119</f>
        <v>6.626760000000001E-2</v>
      </c>
      <c r="J119" s="17">
        <f>J111*J$16/$E$4-I119-H119-G119-F119-E119</f>
        <v>0.10406894399999998</v>
      </c>
      <c r="K119" s="17">
        <f>K111*K$16/$E$4-J119-I119-H119-G119-F119-E119</f>
        <v>0.16150854719999999</v>
      </c>
      <c r="L119" s="17">
        <f>L111*L$16/$E$4-K119-J119-I119-H119-G119-F119-E119</f>
        <v>0.24824880192000012</v>
      </c>
      <c r="M119" s="17">
        <f>M111*M$16/$E$4-L119-K119-J119-I119-H119-G119-F119-E119</f>
        <v>0.37853989286400025</v>
      </c>
      <c r="N119" s="17">
        <f>N111*N$16/$E$4-M119-L119-K119-J119-I119-H119-G119-F119-E119</f>
        <v>0.57334404825600016</v>
      </c>
      <c r="P119" s="163"/>
      <c r="Q119" s="171" t="s">
        <v>44</v>
      </c>
      <c r="R119" s="16" t="s">
        <v>55</v>
      </c>
      <c r="S119" s="17">
        <f>S111*S$16/$E$4</f>
        <v>8.850000000000002E-3</v>
      </c>
      <c r="T119" s="17">
        <f>T111*T$16/$E$4-S119</f>
        <v>1.5330000000000002E-2</v>
      </c>
      <c r="U119" s="17">
        <f>U111*U$16/$E$4-T119-S119</f>
        <v>2.5578000000000004E-2</v>
      </c>
      <c r="V119" s="17">
        <f>V111*V$16/$E$4-U119-T119-S119</f>
        <v>4.1571599999999986E-2</v>
      </c>
      <c r="W119" s="17">
        <f>W111*W$16/$E$4-V119-U119-T119-S119</f>
        <v>6.626760000000001E-2</v>
      </c>
      <c r="X119" s="17">
        <f>X111*X$16/$E$4-W119-V119-U119-T119-S119</f>
        <v>0.10406894399999998</v>
      </c>
      <c r="Y119" s="17">
        <f>Y111*Y$16/$E$4-X119-W119-V119-U119-T119-S119</f>
        <v>0.16150854719999999</v>
      </c>
      <c r="Z119" s="17">
        <f>Z111*Z$16/$E$4-Y119-X119-W119-V119-U119-T119-S119</f>
        <v>0.24824880192000012</v>
      </c>
      <c r="AA119" s="17">
        <f>AA111*AA$16/$E$4-Z119-Y119-X119-W119-V119-U119-T119-S119</f>
        <v>0.37853989286400025</v>
      </c>
      <c r="AB119" s="17">
        <f>AB111*AB$16/$E$4-AA119-Z119-Y119-X119-W119-V119-U119-T119-S119</f>
        <v>0.57334404825600016</v>
      </c>
      <c r="AD119" s="163"/>
      <c r="AE119" s="171" t="s">
        <v>44</v>
      </c>
      <c r="AF119" s="16" t="s">
        <v>55</v>
      </c>
      <c r="AG119" s="17">
        <f>AG111*AG$16/$E$4</f>
        <v>8.850000000000002E-3</v>
      </c>
      <c r="AH119" s="17">
        <f>AH111*AH$16/$E$4-AG119</f>
        <v>1.5330000000000002E-2</v>
      </c>
      <c r="AI119" s="17">
        <f>AI111*AI$16/$E$4-AH119-AG119</f>
        <v>2.5578000000000004E-2</v>
      </c>
      <c r="AJ119" s="17">
        <f>AJ111*AJ$16/$E$4-AI119-AH119-AG119</f>
        <v>4.1571599999999986E-2</v>
      </c>
      <c r="AK119" s="17">
        <f>AK111*AK$16/$E$4-AJ119-AI119-AH119-AG119</f>
        <v>6.626760000000001E-2</v>
      </c>
      <c r="AL119" s="17">
        <f>AL111*AL$16/$E$4-AK119-AJ119-AI119-AH119-AG119</f>
        <v>0.10406894399999998</v>
      </c>
      <c r="AM119" s="17">
        <f>AM111*AM$16/$E$4-AL119-AK119-AJ119-AI119-AH119-AG119</f>
        <v>0.16150854719999999</v>
      </c>
      <c r="AN119" s="17">
        <f>AN111*AN$16/$E$4-AM119-AL119-AK119-AJ119-AI119-AH119-AG119</f>
        <v>0.24824880192000012</v>
      </c>
      <c r="AO119" s="17">
        <f>AO111*AO$16/$E$4-AN119-AM119-AL119-AK119-AJ119-AI119-AH119-AG119</f>
        <v>0.37853989286400025</v>
      </c>
      <c r="AP119" s="17">
        <f>AP111*AP$16/$E$4-AO119-AN119-AM119-AL119-AK119-AJ119-AI119-AH119-AG119</f>
        <v>0.57334404825600016</v>
      </c>
      <c r="AR119" s="163"/>
      <c r="AS119" s="171" t="s">
        <v>44</v>
      </c>
      <c r="AT119" s="16" t="s">
        <v>55</v>
      </c>
      <c r="AU119" s="17">
        <f>AU111*AU$16/$E$4</f>
        <v>8.850000000000002E-3</v>
      </c>
      <c r="AV119" s="17">
        <f>AV111*AV$16/$E$4-AU119</f>
        <v>1.5330000000000002E-2</v>
      </c>
      <c r="AW119" s="17">
        <f>AW111*AW$16/$E$4-AV119-AU119</f>
        <v>2.5578000000000004E-2</v>
      </c>
      <c r="AX119" s="17">
        <f>AX111*AX$16/$E$4-AW119-AV119-AU119</f>
        <v>4.1571599999999986E-2</v>
      </c>
      <c r="AY119" s="17">
        <f>AY111*AY$16/$E$4-AX119-AW119-AV119-AU119</f>
        <v>6.626760000000001E-2</v>
      </c>
      <c r="AZ119" s="17">
        <f>AZ111*AZ$16/$E$4-AY119-AX119-AW119-AV119-AU119</f>
        <v>0.10406894399999998</v>
      </c>
      <c r="BA119" s="17">
        <f>BA111*BA$16/$E$4-AZ119-AY119-AX119-AW119-AV119-AU119</f>
        <v>0.16150854719999999</v>
      </c>
      <c r="BB119" s="17">
        <f>BB111*BB$16/$E$4-BA119-AZ119-AY119-AX119-AW119-AV119-AU119</f>
        <v>0.24824880192000012</v>
      </c>
      <c r="BC119" s="17">
        <f>BC111*BC$16/$E$4-BB119-BA119-AZ119-AY119-AX119-AW119-AV119-AU119</f>
        <v>0.37853989286400025</v>
      </c>
      <c r="BD119" s="17">
        <f>BD111*BD$16/$E$4-BC119-BB119-BA119-AZ119-AY119-AX119-AW119-AV119-AU119</f>
        <v>0.57334404825600016</v>
      </c>
      <c r="BF119" s="163"/>
      <c r="BG119" s="171" t="s">
        <v>44</v>
      </c>
      <c r="BH119" s="16" t="s">
        <v>55</v>
      </c>
      <c r="BI119" s="17">
        <f>BI111*BI$16/$E$4</f>
        <v>8.850000000000002E-3</v>
      </c>
      <c r="BJ119" s="17">
        <f>BJ111*BJ$16/$E$4-BI119</f>
        <v>1.5330000000000002E-2</v>
      </c>
      <c r="BK119" s="17">
        <f>BK111*BK$16/$E$4-BJ119-BI119</f>
        <v>2.5578000000000004E-2</v>
      </c>
      <c r="BL119" s="17">
        <f>BL111*BL$16/$E$4-BK119-BJ119-BI119</f>
        <v>4.1571599999999986E-2</v>
      </c>
      <c r="BM119" s="17">
        <f>BM111*BM$16/$E$4-BL119-BK119-BJ119-BI119</f>
        <v>6.626760000000001E-2</v>
      </c>
      <c r="BN119" s="17">
        <f>BN111*BN$16/$E$4-BM119-BL119-BK119-BJ119-BI119</f>
        <v>0.10406894399999998</v>
      </c>
      <c r="BO119" s="17">
        <f>BO111*BO$16/$E$4-BN119-BM119-BL119-BK119-BJ119-BI119</f>
        <v>0.16150854719999999</v>
      </c>
      <c r="BP119" s="17">
        <f>BP111*BP$16/$E$4-BO119-BN119-BM119-BL119-BK119-BJ119-BI119</f>
        <v>0.24824880192000012</v>
      </c>
      <c r="BQ119" s="17">
        <f>BQ111*BQ$16/$E$4-BP119-BO119-BN119-BM119-BL119-BK119-BJ119-BI119</f>
        <v>0.37853989286400025</v>
      </c>
      <c r="BR119" s="17">
        <f>BR111*BR$16/$E$4-BQ119-BP119-BO119-BN119-BM119-BL119-BK119-BJ119-BI119</f>
        <v>0.57334404825600016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3.1519439999999996E-2</v>
      </c>
      <c r="J120" s="18"/>
      <c r="K120" s="18"/>
      <c r="L120" s="18"/>
      <c r="M120" s="18"/>
      <c r="N120" s="18">
        <f>SUM(E119:N119)/10</f>
        <v>0.16233074342400006</v>
      </c>
      <c r="P120" s="163"/>
      <c r="Q120" s="165"/>
      <c r="R120" s="16" t="s">
        <v>56</v>
      </c>
      <c r="S120" s="18"/>
      <c r="T120" s="18"/>
      <c r="U120" s="18"/>
      <c r="V120" s="18"/>
      <c r="W120" s="18">
        <f>SUM(S119:W119)/5</f>
        <v>3.1519439999999996E-2</v>
      </c>
      <c r="X120" s="18"/>
      <c r="Y120" s="18"/>
      <c r="Z120" s="18"/>
      <c r="AA120" s="18"/>
      <c r="AB120" s="18">
        <f>SUM(S119:AB119)/10</f>
        <v>0.16233074342400006</v>
      </c>
      <c r="AD120" s="163"/>
      <c r="AE120" s="165"/>
      <c r="AF120" s="16" t="s">
        <v>56</v>
      </c>
      <c r="AG120" s="18"/>
      <c r="AH120" s="18"/>
      <c r="AI120" s="18"/>
      <c r="AJ120" s="18"/>
      <c r="AK120" s="18">
        <f>SUM(AG119:AK119)/5</f>
        <v>3.1519439999999996E-2</v>
      </c>
      <c r="AL120" s="18"/>
      <c r="AM120" s="18"/>
      <c r="AN120" s="18"/>
      <c r="AO120" s="18"/>
      <c r="AP120" s="18">
        <f>SUM(AG119:AP119)/10</f>
        <v>0.16233074342400006</v>
      </c>
      <c r="AR120" s="163"/>
      <c r="AS120" s="165"/>
      <c r="AT120" s="16" t="s">
        <v>56</v>
      </c>
      <c r="AU120" s="18"/>
      <c r="AV120" s="18"/>
      <c r="AW120" s="18"/>
      <c r="AX120" s="18"/>
      <c r="AY120" s="18">
        <f>SUM(AU119:AY119)/5</f>
        <v>3.1519439999999996E-2</v>
      </c>
      <c r="AZ120" s="18"/>
      <c r="BA120" s="18"/>
      <c r="BB120" s="18"/>
      <c r="BC120" s="18"/>
      <c r="BD120" s="18">
        <f>SUM(AU119:BD119)/10</f>
        <v>0.16233074342400006</v>
      </c>
      <c r="BF120" s="163"/>
      <c r="BG120" s="165"/>
      <c r="BH120" s="16" t="s">
        <v>56</v>
      </c>
      <c r="BI120" s="18"/>
      <c r="BJ120" s="18"/>
      <c r="BK120" s="18"/>
      <c r="BL120" s="18"/>
      <c r="BM120" s="18">
        <f>SUM(BI119:BM119)/5</f>
        <v>3.1519439999999996E-2</v>
      </c>
      <c r="BN120" s="18"/>
      <c r="BO120" s="18"/>
      <c r="BP120" s="18"/>
      <c r="BQ120" s="18"/>
      <c r="BR120" s="18">
        <f>SUM(BI119:BR119)/10</f>
        <v>0.16233074342400006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8850.0000000000018</v>
      </c>
      <c r="F121" s="24">
        <f>F123-E123</f>
        <v>15330.000000000002</v>
      </c>
      <c r="G121" s="24">
        <f>G123-F123</f>
        <v>25578.000000000004</v>
      </c>
      <c r="H121" s="24">
        <f t="shared" ref="H121:N121" si="325">H123-G123</f>
        <v>41571.599999999999</v>
      </c>
      <c r="I121" s="24">
        <f t="shared" si="325"/>
        <v>66267.599999999977</v>
      </c>
      <c r="J121" s="24">
        <f t="shared" si="325"/>
        <v>104068.94400000002</v>
      </c>
      <c r="K121" s="24">
        <f t="shared" si="325"/>
        <v>161508.54720000006</v>
      </c>
      <c r="L121" s="24">
        <f t="shared" si="325"/>
        <v>248248.80191999994</v>
      </c>
      <c r="M121" s="24">
        <f t="shared" si="325"/>
        <v>378539.89286400005</v>
      </c>
      <c r="N121" s="24">
        <f t="shared" si="325"/>
        <v>573344.0482560005</v>
      </c>
      <c r="P121" s="163"/>
      <c r="Q121" s="163"/>
      <c r="R121" s="20" t="s">
        <v>57</v>
      </c>
      <c r="S121" s="24">
        <f>S123</f>
        <v>8850.0000000000018</v>
      </c>
      <c r="T121" s="24">
        <f>T123-S123</f>
        <v>15330.000000000002</v>
      </c>
      <c r="U121" s="24">
        <f>U123-T123</f>
        <v>25578.000000000004</v>
      </c>
      <c r="V121" s="24">
        <f t="shared" ref="V121:AB121" si="326">V123-U123</f>
        <v>41571.599999999999</v>
      </c>
      <c r="W121" s="24">
        <f t="shared" si="326"/>
        <v>66267.599999999977</v>
      </c>
      <c r="X121" s="24">
        <f t="shared" si="326"/>
        <v>104068.94400000002</v>
      </c>
      <c r="Y121" s="24">
        <f t="shared" si="326"/>
        <v>161508.54720000006</v>
      </c>
      <c r="Z121" s="24">
        <f t="shared" si="326"/>
        <v>248248.80191999994</v>
      </c>
      <c r="AA121" s="24">
        <f t="shared" si="326"/>
        <v>378539.89286400005</v>
      </c>
      <c r="AB121" s="24">
        <f t="shared" si="326"/>
        <v>573344.0482560005</v>
      </c>
      <c r="AD121" s="163"/>
      <c r="AE121" s="163"/>
      <c r="AF121" s="20" t="s">
        <v>57</v>
      </c>
      <c r="AG121" s="24">
        <f>AG123</f>
        <v>8850.0000000000018</v>
      </c>
      <c r="AH121" s="24">
        <f>AH123-AG123</f>
        <v>15330.000000000002</v>
      </c>
      <c r="AI121" s="24">
        <f>AI123-AH123</f>
        <v>25578.000000000004</v>
      </c>
      <c r="AJ121" s="24">
        <f t="shared" ref="AJ121:AP121" si="327">AJ123-AI123</f>
        <v>41571.599999999999</v>
      </c>
      <c r="AK121" s="24">
        <f t="shared" si="327"/>
        <v>66267.599999999977</v>
      </c>
      <c r="AL121" s="24">
        <f t="shared" si="327"/>
        <v>104068.94400000002</v>
      </c>
      <c r="AM121" s="24">
        <f t="shared" si="327"/>
        <v>161508.54720000006</v>
      </c>
      <c r="AN121" s="24">
        <f t="shared" si="327"/>
        <v>248248.80191999994</v>
      </c>
      <c r="AO121" s="24">
        <f t="shared" si="327"/>
        <v>378539.89286400005</v>
      </c>
      <c r="AP121" s="24">
        <f t="shared" si="327"/>
        <v>573344.0482560005</v>
      </c>
      <c r="AR121" s="163"/>
      <c r="AS121" s="163"/>
      <c r="AT121" s="20" t="s">
        <v>57</v>
      </c>
      <c r="AU121" s="24">
        <f>AU123</f>
        <v>8850.0000000000018</v>
      </c>
      <c r="AV121" s="24">
        <f>AV123-AU123</f>
        <v>15330.000000000002</v>
      </c>
      <c r="AW121" s="24">
        <f>AW123-AV123</f>
        <v>25578.000000000004</v>
      </c>
      <c r="AX121" s="24">
        <f t="shared" ref="AX121:BD121" si="328">AX123-AW123</f>
        <v>41571.599999999999</v>
      </c>
      <c r="AY121" s="24">
        <f t="shared" si="328"/>
        <v>66267.599999999977</v>
      </c>
      <c r="AZ121" s="24">
        <f t="shared" si="328"/>
        <v>104068.94400000002</v>
      </c>
      <c r="BA121" s="24">
        <f t="shared" si="328"/>
        <v>161508.54720000006</v>
      </c>
      <c r="BB121" s="24">
        <f t="shared" si="328"/>
        <v>248248.80191999994</v>
      </c>
      <c r="BC121" s="24">
        <f t="shared" si="328"/>
        <v>378539.89286400005</v>
      </c>
      <c r="BD121" s="24">
        <f t="shared" si="328"/>
        <v>573344.0482560005</v>
      </c>
      <c r="BF121" s="163"/>
      <c r="BG121" s="163"/>
      <c r="BH121" s="20" t="s">
        <v>57</v>
      </c>
      <c r="BI121" s="24">
        <f>BI123</f>
        <v>8850.0000000000018</v>
      </c>
      <c r="BJ121" s="24">
        <f>BJ123-BI123</f>
        <v>15330.000000000002</v>
      </c>
      <c r="BK121" s="24">
        <f>BK123-BJ123</f>
        <v>25578.000000000004</v>
      </c>
      <c r="BL121" s="24">
        <f t="shared" ref="BL121:BR121" si="329">BL123-BK123</f>
        <v>41571.599999999999</v>
      </c>
      <c r="BM121" s="24">
        <f t="shared" si="329"/>
        <v>66267.599999999977</v>
      </c>
      <c r="BN121" s="24">
        <f t="shared" si="329"/>
        <v>104068.94400000002</v>
      </c>
      <c r="BO121" s="24">
        <f t="shared" si="329"/>
        <v>161508.54720000006</v>
      </c>
      <c r="BP121" s="24">
        <f t="shared" si="329"/>
        <v>248248.80191999994</v>
      </c>
      <c r="BQ121" s="24">
        <f t="shared" si="329"/>
        <v>378539.89286400005</v>
      </c>
      <c r="BR121" s="24">
        <f t="shared" si="329"/>
        <v>573344.0482560005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31519.439999999995</v>
      </c>
      <c r="J122" s="24"/>
      <c r="K122" s="24"/>
      <c r="L122" s="24"/>
      <c r="M122" s="24"/>
      <c r="N122" s="24">
        <f>SUM(E121:N121)/10</f>
        <v>162330.74342400004</v>
      </c>
      <c r="P122" s="163"/>
      <c r="Q122" s="163"/>
      <c r="R122" s="20" t="s">
        <v>59</v>
      </c>
      <c r="S122" s="24"/>
      <c r="T122" s="24"/>
      <c r="U122" s="24"/>
      <c r="V122" s="24"/>
      <c r="W122" s="24">
        <f>SUM(S121:W121)/5</f>
        <v>31519.439999999995</v>
      </c>
      <c r="X122" s="24"/>
      <c r="Y122" s="24"/>
      <c r="Z122" s="24"/>
      <c r="AA122" s="24"/>
      <c r="AB122" s="24">
        <f>SUM(S121:AB121)/10</f>
        <v>162330.74342400004</v>
      </c>
      <c r="AD122" s="163"/>
      <c r="AE122" s="163"/>
      <c r="AF122" s="20" t="s">
        <v>59</v>
      </c>
      <c r="AG122" s="24"/>
      <c r="AH122" s="24"/>
      <c r="AI122" s="24"/>
      <c r="AJ122" s="24"/>
      <c r="AK122" s="24">
        <f>SUM(AG121:AK121)/5</f>
        <v>31519.439999999995</v>
      </c>
      <c r="AL122" s="24"/>
      <c r="AM122" s="24"/>
      <c r="AN122" s="24"/>
      <c r="AO122" s="24"/>
      <c r="AP122" s="24">
        <f>SUM(AG121:AP121)/10</f>
        <v>162330.74342400004</v>
      </c>
      <c r="AR122" s="163"/>
      <c r="AS122" s="163"/>
      <c r="AT122" s="20" t="s">
        <v>59</v>
      </c>
      <c r="AU122" s="24"/>
      <c r="AV122" s="24"/>
      <c r="AW122" s="24"/>
      <c r="AX122" s="24"/>
      <c r="AY122" s="24">
        <f>SUM(AU121:AY121)/5</f>
        <v>31519.439999999995</v>
      </c>
      <c r="AZ122" s="24"/>
      <c r="BA122" s="24"/>
      <c r="BB122" s="24"/>
      <c r="BC122" s="24"/>
      <c r="BD122" s="24">
        <f>SUM(AU121:BD121)/10</f>
        <v>162330.74342400004</v>
      </c>
      <c r="BF122" s="163"/>
      <c r="BG122" s="163"/>
      <c r="BH122" s="20" t="s">
        <v>59</v>
      </c>
      <c r="BI122" s="24"/>
      <c r="BJ122" s="24"/>
      <c r="BK122" s="24"/>
      <c r="BL122" s="24"/>
      <c r="BM122" s="24">
        <f>SUM(BI121:BM121)/5</f>
        <v>31519.439999999995</v>
      </c>
      <c r="BN122" s="24"/>
      <c r="BO122" s="24"/>
      <c r="BP122" s="24"/>
      <c r="BQ122" s="24"/>
      <c r="BR122" s="24">
        <f>SUM(BI121:BR121)/10</f>
        <v>162330.74342400004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330">E113*E$16</f>
        <v>8850.0000000000018</v>
      </c>
      <c r="F123" s="25">
        <f t="shared" si="330"/>
        <v>24180.000000000004</v>
      </c>
      <c r="G123" s="25">
        <f t="shared" si="330"/>
        <v>49758.000000000007</v>
      </c>
      <c r="H123" s="25">
        <f t="shared" si="330"/>
        <v>91329.600000000006</v>
      </c>
      <c r="I123" s="25">
        <f t="shared" si="330"/>
        <v>157597.19999999998</v>
      </c>
      <c r="J123" s="25">
        <f t="shared" si="330"/>
        <v>261666.144</v>
      </c>
      <c r="K123" s="25">
        <f t="shared" si="330"/>
        <v>423174.69120000006</v>
      </c>
      <c r="L123" s="25">
        <f t="shared" si="330"/>
        <v>671423.49312</v>
      </c>
      <c r="M123" s="25">
        <f t="shared" si="330"/>
        <v>1049963.3859840001</v>
      </c>
      <c r="N123" s="25">
        <f t="shared" si="330"/>
        <v>1623307.4342400006</v>
      </c>
      <c r="P123" s="163"/>
      <c r="Q123" s="163"/>
      <c r="R123" s="20" t="s">
        <v>58</v>
      </c>
      <c r="S123" s="25">
        <f t="shared" ref="S123:AB123" si="331">S113*S$16</f>
        <v>8850.0000000000018</v>
      </c>
      <c r="T123" s="25">
        <f t="shared" si="331"/>
        <v>24180.000000000004</v>
      </c>
      <c r="U123" s="25">
        <f t="shared" si="331"/>
        <v>49758.000000000007</v>
      </c>
      <c r="V123" s="25">
        <f t="shared" si="331"/>
        <v>91329.600000000006</v>
      </c>
      <c r="W123" s="25">
        <f t="shared" si="331"/>
        <v>157597.19999999998</v>
      </c>
      <c r="X123" s="25">
        <f t="shared" si="331"/>
        <v>261666.144</v>
      </c>
      <c r="Y123" s="25">
        <f t="shared" si="331"/>
        <v>423174.69120000006</v>
      </c>
      <c r="Z123" s="25">
        <f t="shared" si="331"/>
        <v>671423.49312</v>
      </c>
      <c r="AA123" s="25">
        <f t="shared" si="331"/>
        <v>1049963.3859840001</v>
      </c>
      <c r="AB123" s="25">
        <f t="shared" si="331"/>
        <v>1623307.4342400006</v>
      </c>
      <c r="AD123" s="163"/>
      <c r="AE123" s="163"/>
      <c r="AF123" s="20" t="s">
        <v>58</v>
      </c>
      <c r="AG123" s="25">
        <f t="shared" ref="AG123:AP123" si="332">AG113*AG$16</f>
        <v>8850.0000000000018</v>
      </c>
      <c r="AH123" s="25">
        <f t="shared" si="332"/>
        <v>24180.000000000004</v>
      </c>
      <c r="AI123" s="25">
        <f t="shared" si="332"/>
        <v>49758.000000000007</v>
      </c>
      <c r="AJ123" s="25">
        <f t="shared" si="332"/>
        <v>91329.600000000006</v>
      </c>
      <c r="AK123" s="25">
        <f t="shared" si="332"/>
        <v>157597.19999999998</v>
      </c>
      <c r="AL123" s="25">
        <f t="shared" si="332"/>
        <v>261666.144</v>
      </c>
      <c r="AM123" s="25">
        <f t="shared" si="332"/>
        <v>423174.69120000006</v>
      </c>
      <c r="AN123" s="25">
        <f t="shared" si="332"/>
        <v>671423.49312</v>
      </c>
      <c r="AO123" s="25">
        <f t="shared" si="332"/>
        <v>1049963.3859840001</v>
      </c>
      <c r="AP123" s="25">
        <f t="shared" si="332"/>
        <v>1623307.4342400006</v>
      </c>
      <c r="AR123" s="163"/>
      <c r="AS123" s="163"/>
      <c r="AT123" s="20" t="s">
        <v>58</v>
      </c>
      <c r="AU123" s="25">
        <f t="shared" ref="AU123:BD123" si="333">AU113*AU$16</f>
        <v>8850.0000000000018</v>
      </c>
      <c r="AV123" s="25">
        <f t="shared" si="333"/>
        <v>24180.000000000004</v>
      </c>
      <c r="AW123" s="25">
        <f t="shared" si="333"/>
        <v>49758.000000000007</v>
      </c>
      <c r="AX123" s="25">
        <f t="shared" si="333"/>
        <v>91329.600000000006</v>
      </c>
      <c r="AY123" s="25">
        <f t="shared" si="333"/>
        <v>157597.19999999998</v>
      </c>
      <c r="AZ123" s="25">
        <f t="shared" si="333"/>
        <v>261666.144</v>
      </c>
      <c r="BA123" s="25">
        <f t="shared" si="333"/>
        <v>423174.69120000006</v>
      </c>
      <c r="BB123" s="25">
        <f t="shared" si="333"/>
        <v>671423.49312</v>
      </c>
      <c r="BC123" s="25">
        <f t="shared" si="333"/>
        <v>1049963.3859840001</v>
      </c>
      <c r="BD123" s="25">
        <f t="shared" si="333"/>
        <v>1623307.4342400006</v>
      </c>
      <c r="BF123" s="163"/>
      <c r="BG123" s="163"/>
      <c r="BH123" s="20" t="s">
        <v>58</v>
      </c>
      <c r="BI123" s="25">
        <f t="shared" ref="BI123:BR123" si="334">BI113*BI$16</f>
        <v>8850.0000000000018</v>
      </c>
      <c r="BJ123" s="25">
        <f t="shared" si="334"/>
        <v>24180.000000000004</v>
      </c>
      <c r="BK123" s="25">
        <f t="shared" si="334"/>
        <v>49758.000000000007</v>
      </c>
      <c r="BL123" s="25">
        <f t="shared" si="334"/>
        <v>91329.600000000006</v>
      </c>
      <c r="BM123" s="25">
        <f t="shared" si="334"/>
        <v>157597.19999999998</v>
      </c>
      <c r="BN123" s="25">
        <f t="shared" si="334"/>
        <v>261666.144</v>
      </c>
      <c r="BO123" s="25">
        <f t="shared" si="334"/>
        <v>423174.69120000006</v>
      </c>
      <c r="BP123" s="25">
        <f t="shared" si="334"/>
        <v>671423.49312</v>
      </c>
      <c r="BQ123" s="25">
        <f t="shared" si="334"/>
        <v>1049963.3859840001</v>
      </c>
      <c r="BR123" s="25">
        <f t="shared" si="334"/>
        <v>1623307.4342400006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0.13392857142857142</v>
      </c>
      <c r="F124" s="17">
        <f t="shared" ref="F124:N124" si="335">F129*$E$4/F$16</f>
        <v>9.5663265306122444E-2</v>
      </c>
      <c r="G124" s="17">
        <f t="shared" si="335"/>
        <v>6.8330903790087466E-2</v>
      </c>
      <c r="H124" s="17">
        <f t="shared" si="335"/>
        <v>4.8807788421491048E-2</v>
      </c>
      <c r="I124" s="17">
        <f t="shared" si="335"/>
        <v>3.4862706015350749E-2</v>
      </c>
      <c r="J124" s="17">
        <f t="shared" si="335"/>
        <v>2.4901932868107678E-2</v>
      </c>
      <c r="K124" s="17">
        <f t="shared" si="335"/>
        <v>1.7787094905791195E-2</v>
      </c>
      <c r="L124" s="17">
        <f t="shared" si="335"/>
        <v>1.2705067789850854E-2</v>
      </c>
      <c r="M124" s="17">
        <f t="shared" si="335"/>
        <v>9.0750484213220385E-3</v>
      </c>
      <c r="N124" s="17">
        <f t="shared" si="335"/>
        <v>6.4821774438014561E-3</v>
      </c>
      <c r="P124" s="172" t="s">
        <v>71</v>
      </c>
      <c r="Q124" s="165" t="s">
        <v>41</v>
      </c>
      <c r="R124" s="16" t="s">
        <v>55</v>
      </c>
      <c r="S124" s="17">
        <f>S129*$E$4/S$16</f>
        <v>0.13392857142857142</v>
      </c>
      <c r="T124" s="17">
        <f t="shared" ref="T124:AB124" si="336">T129*$E$4/T$16</f>
        <v>9.5663265306122444E-2</v>
      </c>
      <c r="U124" s="17">
        <f t="shared" si="336"/>
        <v>6.8330903790087466E-2</v>
      </c>
      <c r="V124" s="17">
        <f t="shared" si="336"/>
        <v>4.8807788421491048E-2</v>
      </c>
      <c r="W124" s="17">
        <f t="shared" si="336"/>
        <v>3.4862706015350749E-2</v>
      </c>
      <c r="X124" s="17">
        <f t="shared" si="336"/>
        <v>2.4901932868107678E-2</v>
      </c>
      <c r="Y124" s="17">
        <f t="shared" si="336"/>
        <v>1.7787094905791195E-2</v>
      </c>
      <c r="Z124" s="17">
        <f t="shared" si="336"/>
        <v>1.2705067789850854E-2</v>
      </c>
      <c r="AA124" s="17">
        <f t="shared" si="336"/>
        <v>9.0750484213220385E-3</v>
      </c>
      <c r="AB124" s="17">
        <f t="shared" si="336"/>
        <v>6.4821774438014561E-3</v>
      </c>
      <c r="AC124" s="5"/>
      <c r="AD124" s="172" t="s">
        <v>71</v>
      </c>
      <c r="AE124" s="165" t="s">
        <v>41</v>
      </c>
      <c r="AF124" s="16" t="s">
        <v>55</v>
      </c>
      <c r="AG124" s="17">
        <f>AG129*$E$4/AG$16</f>
        <v>0.13392857142857142</v>
      </c>
      <c r="AH124" s="17">
        <f t="shared" ref="AH124:AP124" si="337">AH129*$E$4/AH$16</f>
        <v>9.5663265306122444E-2</v>
      </c>
      <c r="AI124" s="17">
        <f t="shared" si="337"/>
        <v>6.8330903790087466E-2</v>
      </c>
      <c r="AJ124" s="17">
        <f t="shared" si="337"/>
        <v>4.8807788421491048E-2</v>
      </c>
      <c r="AK124" s="17">
        <f t="shared" si="337"/>
        <v>3.4862706015350749E-2</v>
      </c>
      <c r="AL124" s="17">
        <f t="shared" si="337"/>
        <v>2.4901932868107678E-2</v>
      </c>
      <c r="AM124" s="17">
        <f t="shared" si="337"/>
        <v>1.7787094905791195E-2</v>
      </c>
      <c r="AN124" s="17">
        <f t="shared" si="337"/>
        <v>1.2705067789850854E-2</v>
      </c>
      <c r="AO124" s="17">
        <f t="shared" si="337"/>
        <v>9.0750484213220385E-3</v>
      </c>
      <c r="AP124" s="17">
        <f t="shared" si="337"/>
        <v>6.4821774438014561E-3</v>
      </c>
      <c r="AQ124" s="5"/>
      <c r="AR124" s="172" t="s">
        <v>71</v>
      </c>
      <c r="AS124" s="165" t="s">
        <v>41</v>
      </c>
      <c r="AT124" s="16" t="s">
        <v>55</v>
      </c>
      <c r="AU124" s="17">
        <f>AU129*$E$4/AU$16</f>
        <v>0.13392857142857142</v>
      </c>
      <c r="AV124" s="17">
        <f t="shared" ref="AV124:BD124" si="338">AV129*$E$4/AV$16</f>
        <v>9.5663265306122444E-2</v>
      </c>
      <c r="AW124" s="17">
        <f t="shared" si="338"/>
        <v>6.8330903790087466E-2</v>
      </c>
      <c r="AX124" s="17">
        <f t="shared" si="338"/>
        <v>4.8807788421491048E-2</v>
      </c>
      <c r="AY124" s="17">
        <f t="shared" si="338"/>
        <v>3.4862706015350749E-2</v>
      </c>
      <c r="AZ124" s="17">
        <f t="shared" si="338"/>
        <v>2.4901932868107678E-2</v>
      </c>
      <c r="BA124" s="17">
        <f t="shared" si="338"/>
        <v>1.7787094905791195E-2</v>
      </c>
      <c r="BB124" s="17">
        <f t="shared" si="338"/>
        <v>1.2705067789850854E-2</v>
      </c>
      <c r="BC124" s="17">
        <f t="shared" si="338"/>
        <v>9.0750484213220385E-3</v>
      </c>
      <c r="BD124" s="17">
        <f t="shared" si="338"/>
        <v>6.4821774438014561E-3</v>
      </c>
      <c r="BE124" s="5"/>
      <c r="BF124" s="172" t="s">
        <v>71</v>
      </c>
      <c r="BG124" s="165" t="s">
        <v>41</v>
      </c>
      <c r="BH124" s="16" t="s">
        <v>55</v>
      </c>
      <c r="BI124" s="17">
        <f>BI129*$E$4/BI$16</f>
        <v>0.13392857142857142</v>
      </c>
      <c r="BJ124" s="17">
        <f t="shared" ref="BJ124:BR124" si="339">BJ129*$E$4/BJ$16</f>
        <v>9.5663265306122444E-2</v>
      </c>
      <c r="BK124" s="17">
        <f t="shared" si="339"/>
        <v>6.8330903790087466E-2</v>
      </c>
      <c r="BL124" s="17">
        <f t="shared" si="339"/>
        <v>4.8807788421491048E-2</v>
      </c>
      <c r="BM124" s="17">
        <f t="shared" si="339"/>
        <v>3.4862706015350749E-2</v>
      </c>
      <c r="BN124" s="17">
        <f t="shared" si="339"/>
        <v>2.4901932868107678E-2</v>
      </c>
      <c r="BO124" s="17">
        <f t="shared" si="339"/>
        <v>1.7787094905791195E-2</v>
      </c>
      <c r="BP124" s="17">
        <f t="shared" si="339"/>
        <v>1.2705067789850854E-2</v>
      </c>
      <c r="BQ124" s="17">
        <f t="shared" si="339"/>
        <v>9.0750484213220385E-3</v>
      </c>
      <c r="BR124" s="17">
        <f t="shared" si="339"/>
        <v>6.4821774438014561E-3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7.6318646992324615E-2</v>
      </c>
      <c r="J125" s="17"/>
      <c r="K125" s="17"/>
      <c r="L125" s="17"/>
      <c r="M125" s="17"/>
      <c r="N125" s="18">
        <f>SUM(E124:N124)/10</f>
        <v>4.5254455639049632E-2</v>
      </c>
      <c r="P125" s="173"/>
      <c r="Q125" s="165"/>
      <c r="R125" s="16" t="s">
        <v>56</v>
      </c>
      <c r="S125" s="17"/>
      <c r="T125" s="17"/>
      <c r="U125" s="17"/>
      <c r="V125" s="17"/>
      <c r="W125" s="100">
        <f>SUM(S124:W124)/5</f>
        <v>7.6318646992324615E-2</v>
      </c>
      <c r="X125" s="17"/>
      <c r="Y125" s="17"/>
      <c r="Z125" s="17"/>
      <c r="AA125" s="17"/>
      <c r="AB125" s="18">
        <f>SUM(S124:AB124)/10</f>
        <v>4.5254455639049632E-2</v>
      </c>
      <c r="AC125" s="5"/>
      <c r="AD125" s="173"/>
      <c r="AE125" s="165"/>
      <c r="AF125" s="16" t="s">
        <v>56</v>
      </c>
      <c r="AG125" s="17"/>
      <c r="AH125" s="17"/>
      <c r="AI125" s="17"/>
      <c r="AJ125" s="17"/>
      <c r="AK125" s="100">
        <f>SUM(AG124:AK124)/5</f>
        <v>7.6318646992324615E-2</v>
      </c>
      <c r="AL125" s="17"/>
      <c r="AM125" s="17"/>
      <c r="AN125" s="17"/>
      <c r="AO125" s="17"/>
      <c r="AP125" s="18">
        <f>SUM(AG124:AP124)/10</f>
        <v>4.5254455639049632E-2</v>
      </c>
      <c r="AQ125" s="5"/>
      <c r="AR125" s="173"/>
      <c r="AS125" s="165"/>
      <c r="AT125" s="16" t="s">
        <v>56</v>
      </c>
      <c r="AU125" s="17"/>
      <c r="AV125" s="17"/>
      <c r="AW125" s="17"/>
      <c r="AX125" s="17"/>
      <c r="AY125" s="100">
        <f>SUM(AU124:AY124)/5</f>
        <v>7.6318646992324615E-2</v>
      </c>
      <c r="AZ125" s="17"/>
      <c r="BA125" s="17"/>
      <c r="BB125" s="17"/>
      <c r="BC125" s="17"/>
      <c r="BD125" s="18">
        <f>SUM(AU124:BD124)/10</f>
        <v>4.5254455639049632E-2</v>
      </c>
      <c r="BE125" s="5"/>
      <c r="BF125" s="173"/>
      <c r="BG125" s="165"/>
      <c r="BH125" s="16" t="s">
        <v>56</v>
      </c>
      <c r="BI125" s="17"/>
      <c r="BJ125" s="17"/>
      <c r="BK125" s="17"/>
      <c r="BL125" s="17"/>
      <c r="BM125" s="100">
        <f>SUM(BI124:BM124)/5</f>
        <v>7.6318646992324615E-2</v>
      </c>
      <c r="BN125" s="17"/>
      <c r="BO125" s="17"/>
      <c r="BP125" s="17"/>
      <c r="BQ125" s="17"/>
      <c r="BR125" s="18">
        <f>SUM(BI124:BR124)/10</f>
        <v>4.5254455639049632E-2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340">E$18*(E124/E$20)</f>
        <v>0.13392857142857142</v>
      </c>
      <c r="F126" s="17">
        <f t="shared" si="340"/>
        <v>0.22959183673469385</v>
      </c>
      <c r="G126" s="17">
        <f t="shared" si="340"/>
        <v>0.29792274052478129</v>
      </c>
      <c r="H126" s="17">
        <f t="shared" si="340"/>
        <v>0.34673052894627254</v>
      </c>
      <c r="I126" s="17">
        <f t="shared" si="340"/>
        <v>0.38159323496162312</v>
      </c>
      <c r="J126" s="17">
        <f t="shared" si="340"/>
        <v>0.40649516782973083</v>
      </c>
      <c r="K126" s="17">
        <f t="shared" si="340"/>
        <v>0.42428226273552178</v>
      </c>
      <c r="L126" s="17">
        <f t="shared" si="340"/>
        <v>0.43698733052537209</v>
      </c>
      <c r="M126" s="17">
        <f t="shared" si="340"/>
        <v>0.44606237894669559</v>
      </c>
      <c r="N126" s="17">
        <f t="shared" si="340"/>
        <v>0.45254455639049757</v>
      </c>
      <c r="P126" s="173"/>
      <c r="Q126" s="165"/>
      <c r="R126" s="16" t="s">
        <v>53</v>
      </c>
      <c r="S126" s="17">
        <f t="shared" ref="S126:AB126" si="341">S$18*(S124/S$20)</f>
        <v>0.13392857142857142</v>
      </c>
      <c r="T126" s="17">
        <f t="shared" si="341"/>
        <v>0.22959183673469385</v>
      </c>
      <c r="U126" s="17">
        <f t="shared" si="341"/>
        <v>0.29792274052478129</v>
      </c>
      <c r="V126" s="17">
        <f t="shared" si="341"/>
        <v>0.34673052894627254</v>
      </c>
      <c r="W126" s="17">
        <f t="shared" si="341"/>
        <v>0.38159323496162312</v>
      </c>
      <c r="X126" s="17">
        <f t="shared" si="341"/>
        <v>0.40649516782973083</v>
      </c>
      <c r="Y126" s="17">
        <f t="shared" si="341"/>
        <v>0.42428226273552178</v>
      </c>
      <c r="Z126" s="17">
        <f t="shared" si="341"/>
        <v>0.43698733052537209</v>
      </c>
      <c r="AA126" s="17">
        <f t="shared" si="341"/>
        <v>0.44606237894669559</v>
      </c>
      <c r="AB126" s="17">
        <f t="shared" si="341"/>
        <v>0.45254455639049757</v>
      </c>
      <c r="AC126" s="5"/>
      <c r="AD126" s="173"/>
      <c r="AE126" s="165"/>
      <c r="AF126" s="16" t="s">
        <v>53</v>
      </c>
      <c r="AG126" s="17">
        <f t="shared" ref="AG126:AP126" si="342">AG$18*(AG124/AG$20)</f>
        <v>0.13392857142857142</v>
      </c>
      <c r="AH126" s="17">
        <f t="shared" si="342"/>
        <v>0.22959183673469385</v>
      </c>
      <c r="AI126" s="17">
        <f t="shared" si="342"/>
        <v>0.29792274052478129</v>
      </c>
      <c r="AJ126" s="17">
        <f t="shared" si="342"/>
        <v>0.34673052894627254</v>
      </c>
      <c r="AK126" s="17">
        <f t="shared" si="342"/>
        <v>0.38159323496162312</v>
      </c>
      <c r="AL126" s="17">
        <f t="shared" si="342"/>
        <v>0.40649516782973083</v>
      </c>
      <c r="AM126" s="17">
        <f t="shared" si="342"/>
        <v>0.42428226273552178</v>
      </c>
      <c r="AN126" s="17">
        <f t="shared" si="342"/>
        <v>0.43698733052537209</v>
      </c>
      <c r="AO126" s="17">
        <f t="shared" si="342"/>
        <v>0.44606237894669559</v>
      </c>
      <c r="AP126" s="17">
        <f t="shared" si="342"/>
        <v>0.45254455639049757</v>
      </c>
      <c r="AQ126" s="5"/>
      <c r="AR126" s="173"/>
      <c r="AS126" s="165"/>
      <c r="AT126" s="16" t="s">
        <v>53</v>
      </c>
      <c r="AU126" s="17">
        <f t="shared" ref="AU126:BD126" si="343">AU$18*(AU124/AU$20)</f>
        <v>0.13392857142857142</v>
      </c>
      <c r="AV126" s="17">
        <f t="shared" si="343"/>
        <v>0.22959183673469385</v>
      </c>
      <c r="AW126" s="17">
        <f t="shared" si="343"/>
        <v>0.29792274052478129</v>
      </c>
      <c r="AX126" s="17">
        <f t="shared" si="343"/>
        <v>0.34673052894627254</v>
      </c>
      <c r="AY126" s="17">
        <f t="shared" si="343"/>
        <v>0.38159323496162312</v>
      </c>
      <c r="AZ126" s="17">
        <f t="shared" si="343"/>
        <v>0.40649516782973083</v>
      </c>
      <c r="BA126" s="17">
        <f t="shared" si="343"/>
        <v>0.42428226273552178</v>
      </c>
      <c r="BB126" s="17">
        <f t="shared" si="343"/>
        <v>0.43698733052537209</v>
      </c>
      <c r="BC126" s="17">
        <f t="shared" si="343"/>
        <v>0.44606237894669559</v>
      </c>
      <c r="BD126" s="17">
        <f t="shared" si="343"/>
        <v>0.45254455639049757</v>
      </c>
      <c r="BE126" s="5"/>
      <c r="BF126" s="173"/>
      <c r="BG126" s="165"/>
      <c r="BH126" s="16" t="s">
        <v>53</v>
      </c>
      <c r="BI126" s="17">
        <f t="shared" ref="BI126:BR126" si="344">BI$18*(BI124/BI$20)</f>
        <v>0.13392857142857142</v>
      </c>
      <c r="BJ126" s="17">
        <f t="shared" si="344"/>
        <v>0.22959183673469385</v>
      </c>
      <c r="BK126" s="17">
        <f t="shared" si="344"/>
        <v>0.29792274052478129</v>
      </c>
      <c r="BL126" s="17">
        <f t="shared" si="344"/>
        <v>0.34673052894627254</v>
      </c>
      <c r="BM126" s="17">
        <f t="shared" si="344"/>
        <v>0.38159323496162312</v>
      </c>
      <c r="BN126" s="17">
        <f t="shared" si="344"/>
        <v>0.40649516782973083</v>
      </c>
      <c r="BO126" s="17">
        <f t="shared" si="344"/>
        <v>0.42428226273552178</v>
      </c>
      <c r="BP126" s="17">
        <f t="shared" si="344"/>
        <v>0.43698733052537209</v>
      </c>
      <c r="BQ126" s="17">
        <f t="shared" si="344"/>
        <v>0.44606237894669559</v>
      </c>
      <c r="BR126" s="17">
        <f t="shared" si="344"/>
        <v>0.45254455639049757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1.3392857142857142</v>
      </c>
      <c r="F127" s="21">
        <f t="shared" ref="F127:N127" si="345">10*F124</f>
        <v>0.95663265306122447</v>
      </c>
      <c r="G127" s="21">
        <f t="shared" si="345"/>
        <v>0.68330903790087461</v>
      </c>
      <c r="H127" s="21">
        <f t="shared" si="345"/>
        <v>0.4880778842149105</v>
      </c>
      <c r="I127" s="21">
        <f t="shared" si="345"/>
        <v>0.34862706015350747</v>
      </c>
      <c r="J127" s="21">
        <f t="shared" si="345"/>
        <v>0.24901932868107679</v>
      </c>
      <c r="K127" s="21">
        <f t="shared" si="345"/>
        <v>0.17787094905791195</v>
      </c>
      <c r="L127" s="21">
        <f t="shared" si="345"/>
        <v>0.12705067789850855</v>
      </c>
      <c r="M127" s="21">
        <f t="shared" si="345"/>
        <v>9.0750484213220378E-2</v>
      </c>
      <c r="N127" s="21">
        <f t="shared" si="345"/>
        <v>6.4821774438014568E-2</v>
      </c>
      <c r="P127" s="173"/>
      <c r="Q127" s="163"/>
      <c r="R127" s="20" t="s">
        <v>57</v>
      </c>
      <c r="S127" s="21">
        <f>10*S124</f>
        <v>1.3392857142857142</v>
      </c>
      <c r="T127" s="21">
        <f t="shared" ref="T127:AB127" si="346">10*T124</f>
        <v>0.95663265306122447</v>
      </c>
      <c r="U127" s="21">
        <f t="shared" si="346"/>
        <v>0.68330903790087461</v>
      </c>
      <c r="V127" s="21">
        <f t="shared" si="346"/>
        <v>0.4880778842149105</v>
      </c>
      <c r="W127" s="21">
        <f t="shared" si="346"/>
        <v>0.34862706015350747</v>
      </c>
      <c r="X127" s="21">
        <f t="shared" si="346"/>
        <v>0.24901932868107679</v>
      </c>
      <c r="Y127" s="21">
        <f t="shared" si="346"/>
        <v>0.17787094905791195</v>
      </c>
      <c r="Z127" s="21">
        <f t="shared" si="346"/>
        <v>0.12705067789850855</v>
      </c>
      <c r="AA127" s="21">
        <f t="shared" si="346"/>
        <v>9.0750484213220378E-2</v>
      </c>
      <c r="AB127" s="21">
        <f t="shared" si="346"/>
        <v>6.4821774438014568E-2</v>
      </c>
      <c r="AC127" s="5"/>
      <c r="AD127" s="173"/>
      <c r="AE127" s="163"/>
      <c r="AF127" s="20" t="s">
        <v>57</v>
      </c>
      <c r="AG127" s="21">
        <f>10*AG124</f>
        <v>1.3392857142857142</v>
      </c>
      <c r="AH127" s="21">
        <f t="shared" ref="AH127:AP127" si="347">10*AH124</f>
        <v>0.95663265306122447</v>
      </c>
      <c r="AI127" s="21">
        <f t="shared" si="347"/>
        <v>0.68330903790087461</v>
      </c>
      <c r="AJ127" s="21">
        <f t="shared" si="347"/>
        <v>0.4880778842149105</v>
      </c>
      <c r="AK127" s="21">
        <f t="shared" si="347"/>
        <v>0.34862706015350747</v>
      </c>
      <c r="AL127" s="21">
        <f t="shared" si="347"/>
        <v>0.24901932868107679</v>
      </c>
      <c r="AM127" s="21">
        <f t="shared" si="347"/>
        <v>0.17787094905791195</v>
      </c>
      <c r="AN127" s="21">
        <f t="shared" si="347"/>
        <v>0.12705067789850855</v>
      </c>
      <c r="AO127" s="21">
        <f t="shared" si="347"/>
        <v>9.0750484213220378E-2</v>
      </c>
      <c r="AP127" s="21">
        <f t="shared" si="347"/>
        <v>6.4821774438014568E-2</v>
      </c>
      <c r="AQ127" s="5"/>
      <c r="AR127" s="173"/>
      <c r="AS127" s="163"/>
      <c r="AT127" s="20" t="s">
        <v>57</v>
      </c>
      <c r="AU127" s="21">
        <f>10*AU124</f>
        <v>1.3392857142857142</v>
      </c>
      <c r="AV127" s="21">
        <f t="shared" ref="AV127:BD127" si="348">10*AV124</f>
        <v>0.95663265306122447</v>
      </c>
      <c r="AW127" s="21">
        <f t="shared" si="348"/>
        <v>0.68330903790087461</v>
      </c>
      <c r="AX127" s="21">
        <f t="shared" si="348"/>
        <v>0.4880778842149105</v>
      </c>
      <c r="AY127" s="21">
        <f t="shared" si="348"/>
        <v>0.34862706015350747</v>
      </c>
      <c r="AZ127" s="21">
        <f t="shared" si="348"/>
        <v>0.24901932868107679</v>
      </c>
      <c r="BA127" s="21">
        <f t="shared" si="348"/>
        <v>0.17787094905791195</v>
      </c>
      <c r="BB127" s="21">
        <f t="shared" si="348"/>
        <v>0.12705067789850855</v>
      </c>
      <c r="BC127" s="21">
        <f t="shared" si="348"/>
        <v>9.0750484213220378E-2</v>
      </c>
      <c r="BD127" s="21">
        <f t="shared" si="348"/>
        <v>6.4821774438014568E-2</v>
      </c>
      <c r="BE127" s="5"/>
      <c r="BF127" s="173"/>
      <c r="BG127" s="163"/>
      <c r="BH127" s="20" t="s">
        <v>57</v>
      </c>
      <c r="BI127" s="21">
        <f>10*BI124</f>
        <v>1.3392857142857142</v>
      </c>
      <c r="BJ127" s="21">
        <f t="shared" ref="BJ127:BR127" si="349">10*BJ124</f>
        <v>0.95663265306122447</v>
      </c>
      <c r="BK127" s="21">
        <f t="shared" si="349"/>
        <v>0.68330903790087461</v>
      </c>
      <c r="BL127" s="21">
        <f t="shared" si="349"/>
        <v>0.4880778842149105</v>
      </c>
      <c r="BM127" s="21">
        <f t="shared" si="349"/>
        <v>0.34862706015350747</v>
      </c>
      <c r="BN127" s="21">
        <f t="shared" si="349"/>
        <v>0.24901932868107679</v>
      </c>
      <c r="BO127" s="21">
        <f t="shared" si="349"/>
        <v>0.17787094905791195</v>
      </c>
      <c r="BP127" s="21">
        <f t="shared" si="349"/>
        <v>0.12705067789850855</v>
      </c>
      <c r="BQ127" s="21">
        <f t="shared" si="349"/>
        <v>9.0750484213220378E-2</v>
      </c>
      <c r="BR127" s="21">
        <f t="shared" si="349"/>
        <v>6.4821774438014568E-2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1.3392857142857142</v>
      </c>
      <c r="F128" s="21">
        <f>10*F126</f>
        <v>2.2959183673469385</v>
      </c>
      <c r="G128" s="21">
        <f>10*G126</f>
        <v>2.9792274052478129</v>
      </c>
      <c r="H128" s="21">
        <f t="shared" ref="H128:N128" si="350">10*H126</f>
        <v>3.4673052894627254</v>
      </c>
      <c r="I128" s="21">
        <f t="shared" si="350"/>
        <v>3.8159323496162312</v>
      </c>
      <c r="J128" s="21">
        <f t="shared" si="350"/>
        <v>4.0649516782973087</v>
      </c>
      <c r="K128" s="21">
        <f t="shared" si="350"/>
        <v>4.2428226273552179</v>
      </c>
      <c r="L128" s="21">
        <f t="shared" si="350"/>
        <v>4.3698733052537211</v>
      </c>
      <c r="M128" s="21">
        <f t="shared" si="350"/>
        <v>4.4606237894669558</v>
      </c>
      <c r="N128" s="21">
        <f t="shared" si="350"/>
        <v>4.5254455639049755</v>
      </c>
      <c r="P128" s="173"/>
      <c r="Q128" s="163"/>
      <c r="R128" s="20" t="s">
        <v>58</v>
      </c>
      <c r="S128" s="21">
        <f>10*S126</f>
        <v>1.3392857142857142</v>
      </c>
      <c r="T128" s="21">
        <f>10*T126</f>
        <v>2.2959183673469385</v>
      </c>
      <c r="U128" s="21">
        <f>10*U126</f>
        <v>2.9792274052478129</v>
      </c>
      <c r="V128" s="21">
        <f t="shared" ref="V128:AB128" si="351">10*V126</f>
        <v>3.4673052894627254</v>
      </c>
      <c r="W128" s="21">
        <f t="shared" si="351"/>
        <v>3.8159323496162312</v>
      </c>
      <c r="X128" s="21">
        <f t="shared" si="351"/>
        <v>4.0649516782973087</v>
      </c>
      <c r="Y128" s="21">
        <f t="shared" si="351"/>
        <v>4.2428226273552179</v>
      </c>
      <c r="Z128" s="21">
        <f t="shared" si="351"/>
        <v>4.3698733052537211</v>
      </c>
      <c r="AA128" s="21">
        <f t="shared" si="351"/>
        <v>4.4606237894669558</v>
      </c>
      <c r="AB128" s="21">
        <f t="shared" si="351"/>
        <v>4.5254455639049755</v>
      </c>
      <c r="AC128" s="5"/>
      <c r="AD128" s="173"/>
      <c r="AE128" s="163"/>
      <c r="AF128" s="20" t="s">
        <v>58</v>
      </c>
      <c r="AG128" s="21">
        <f>10*AG126</f>
        <v>1.3392857142857142</v>
      </c>
      <c r="AH128" s="21">
        <f>10*AH126</f>
        <v>2.2959183673469385</v>
      </c>
      <c r="AI128" s="21">
        <f>10*AI126</f>
        <v>2.9792274052478129</v>
      </c>
      <c r="AJ128" s="21">
        <f t="shared" ref="AJ128:AP128" si="352">10*AJ126</f>
        <v>3.4673052894627254</v>
      </c>
      <c r="AK128" s="21">
        <f t="shared" si="352"/>
        <v>3.8159323496162312</v>
      </c>
      <c r="AL128" s="21">
        <f t="shared" si="352"/>
        <v>4.0649516782973087</v>
      </c>
      <c r="AM128" s="21">
        <f t="shared" si="352"/>
        <v>4.2428226273552179</v>
      </c>
      <c r="AN128" s="21">
        <f t="shared" si="352"/>
        <v>4.3698733052537211</v>
      </c>
      <c r="AO128" s="21">
        <f t="shared" si="352"/>
        <v>4.4606237894669558</v>
      </c>
      <c r="AP128" s="21">
        <f t="shared" si="352"/>
        <v>4.5254455639049755</v>
      </c>
      <c r="AQ128" s="5"/>
      <c r="AR128" s="173"/>
      <c r="AS128" s="163"/>
      <c r="AT128" s="20" t="s">
        <v>58</v>
      </c>
      <c r="AU128" s="21">
        <f>10*AU126</f>
        <v>1.3392857142857142</v>
      </c>
      <c r="AV128" s="21">
        <f>10*AV126</f>
        <v>2.2959183673469385</v>
      </c>
      <c r="AW128" s="21">
        <f>10*AW126</f>
        <v>2.9792274052478129</v>
      </c>
      <c r="AX128" s="21">
        <f t="shared" ref="AX128:BD128" si="353">10*AX126</f>
        <v>3.4673052894627254</v>
      </c>
      <c r="AY128" s="21">
        <f t="shared" si="353"/>
        <v>3.8159323496162312</v>
      </c>
      <c r="AZ128" s="21">
        <f t="shared" si="353"/>
        <v>4.0649516782973087</v>
      </c>
      <c r="BA128" s="21">
        <f t="shared" si="353"/>
        <v>4.2428226273552179</v>
      </c>
      <c r="BB128" s="21">
        <f t="shared" si="353"/>
        <v>4.3698733052537211</v>
      </c>
      <c r="BC128" s="21">
        <f t="shared" si="353"/>
        <v>4.4606237894669558</v>
      </c>
      <c r="BD128" s="21">
        <f t="shared" si="353"/>
        <v>4.5254455639049755</v>
      </c>
      <c r="BE128" s="5"/>
      <c r="BF128" s="173"/>
      <c r="BG128" s="163"/>
      <c r="BH128" s="20" t="s">
        <v>58</v>
      </c>
      <c r="BI128" s="21">
        <f>10*BI126</f>
        <v>1.3392857142857142</v>
      </c>
      <c r="BJ128" s="21">
        <f>10*BJ126</f>
        <v>2.2959183673469385</v>
      </c>
      <c r="BK128" s="21">
        <f>10*BK126</f>
        <v>2.9792274052478129</v>
      </c>
      <c r="BL128" s="21">
        <f t="shared" ref="BL128:BR128" si="354">10*BL126</f>
        <v>3.4673052894627254</v>
      </c>
      <c r="BM128" s="21">
        <f t="shared" si="354"/>
        <v>3.8159323496162312</v>
      </c>
      <c r="BN128" s="21">
        <f t="shared" si="354"/>
        <v>4.0649516782973087</v>
      </c>
      <c r="BO128" s="21">
        <f t="shared" si="354"/>
        <v>4.2428226273552179</v>
      </c>
      <c r="BP128" s="21">
        <f t="shared" si="354"/>
        <v>4.3698733052537211</v>
      </c>
      <c r="BQ128" s="21">
        <f t="shared" si="354"/>
        <v>4.4606237894669558</v>
      </c>
      <c r="BR128" s="21">
        <f t="shared" si="354"/>
        <v>4.5254455639049755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0.1875</v>
      </c>
      <c r="F129" s="17">
        <f t="shared" ref="F129:N129" si="355">$E$11*$E$12</f>
        <v>0.1875</v>
      </c>
      <c r="G129" s="17">
        <f t="shared" si="355"/>
        <v>0.1875</v>
      </c>
      <c r="H129" s="17">
        <f t="shared" si="355"/>
        <v>0.1875</v>
      </c>
      <c r="I129" s="17">
        <f t="shared" si="355"/>
        <v>0.1875</v>
      </c>
      <c r="J129" s="17">
        <f t="shared" si="355"/>
        <v>0.1875</v>
      </c>
      <c r="K129" s="17">
        <f t="shared" si="355"/>
        <v>0.1875</v>
      </c>
      <c r="L129" s="17">
        <f t="shared" si="355"/>
        <v>0.1875</v>
      </c>
      <c r="M129" s="17">
        <f t="shared" si="355"/>
        <v>0.1875</v>
      </c>
      <c r="N129" s="17">
        <f t="shared" si="355"/>
        <v>0.1875</v>
      </c>
      <c r="P129" s="173"/>
      <c r="Q129" s="171" t="s">
        <v>45</v>
      </c>
      <c r="R129" s="16" t="s">
        <v>55</v>
      </c>
      <c r="S129" s="17">
        <f>$E$11*$E$12</f>
        <v>0.1875</v>
      </c>
      <c r="T129" s="17">
        <f t="shared" ref="T129:AB129" si="356">$E$11*$E$12</f>
        <v>0.1875</v>
      </c>
      <c r="U129" s="17">
        <f t="shared" si="356"/>
        <v>0.1875</v>
      </c>
      <c r="V129" s="17">
        <f t="shared" si="356"/>
        <v>0.1875</v>
      </c>
      <c r="W129" s="17">
        <f t="shared" si="356"/>
        <v>0.1875</v>
      </c>
      <c r="X129" s="17">
        <f t="shared" si="356"/>
        <v>0.1875</v>
      </c>
      <c r="Y129" s="17">
        <f t="shared" si="356"/>
        <v>0.1875</v>
      </c>
      <c r="Z129" s="17">
        <f t="shared" si="356"/>
        <v>0.1875</v>
      </c>
      <c r="AA129" s="17">
        <f t="shared" si="356"/>
        <v>0.1875</v>
      </c>
      <c r="AB129" s="17">
        <f t="shared" si="356"/>
        <v>0.1875</v>
      </c>
      <c r="AC129" s="5"/>
      <c r="AD129" s="173"/>
      <c r="AE129" s="171" t="s">
        <v>45</v>
      </c>
      <c r="AF129" s="16" t="s">
        <v>55</v>
      </c>
      <c r="AG129" s="17">
        <f>$E$11*$E$12</f>
        <v>0.1875</v>
      </c>
      <c r="AH129" s="17">
        <f t="shared" ref="AH129:AP129" si="357">$E$11*$E$12</f>
        <v>0.1875</v>
      </c>
      <c r="AI129" s="17">
        <f t="shared" si="357"/>
        <v>0.1875</v>
      </c>
      <c r="AJ129" s="17">
        <f t="shared" si="357"/>
        <v>0.1875</v>
      </c>
      <c r="AK129" s="17">
        <f t="shared" si="357"/>
        <v>0.1875</v>
      </c>
      <c r="AL129" s="17">
        <f t="shared" si="357"/>
        <v>0.1875</v>
      </c>
      <c r="AM129" s="17">
        <f t="shared" si="357"/>
        <v>0.1875</v>
      </c>
      <c r="AN129" s="17">
        <f t="shared" si="357"/>
        <v>0.1875</v>
      </c>
      <c r="AO129" s="17">
        <f t="shared" si="357"/>
        <v>0.1875</v>
      </c>
      <c r="AP129" s="17">
        <f t="shared" si="357"/>
        <v>0.1875</v>
      </c>
      <c r="AQ129" s="5"/>
      <c r="AR129" s="173"/>
      <c r="AS129" s="171" t="s">
        <v>45</v>
      </c>
      <c r="AT129" s="16" t="s">
        <v>55</v>
      </c>
      <c r="AU129" s="17">
        <f>$E$11*$E$12</f>
        <v>0.1875</v>
      </c>
      <c r="AV129" s="17">
        <f t="shared" ref="AV129:BD129" si="358">$E$11*$E$12</f>
        <v>0.1875</v>
      </c>
      <c r="AW129" s="17">
        <f t="shared" si="358"/>
        <v>0.1875</v>
      </c>
      <c r="AX129" s="17">
        <f t="shared" si="358"/>
        <v>0.1875</v>
      </c>
      <c r="AY129" s="17">
        <f t="shared" si="358"/>
        <v>0.1875</v>
      </c>
      <c r="AZ129" s="17">
        <f t="shared" si="358"/>
        <v>0.1875</v>
      </c>
      <c r="BA129" s="17">
        <f t="shared" si="358"/>
        <v>0.1875</v>
      </c>
      <c r="BB129" s="17">
        <f t="shared" si="358"/>
        <v>0.1875</v>
      </c>
      <c r="BC129" s="17">
        <f t="shared" si="358"/>
        <v>0.1875</v>
      </c>
      <c r="BD129" s="17">
        <f t="shared" si="358"/>
        <v>0.1875</v>
      </c>
      <c r="BE129" s="5"/>
      <c r="BF129" s="173"/>
      <c r="BG129" s="171" t="s">
        <v>45</v>
      </c>
      <c r="BH129" s="16" t="s">
        <v>55</v>
      </c>
      <c r="BI129" s="17">
        <f>$E$11*$E$12</f>
        <v>0.1875</v>
      </c>
      <c r="BJ129" s="17">
        <f t="shared" ref="BJ129:BR129" si="359">$E$11*$E$12</f>
        <v>0.1875</v>
      </c>
      <c r="BK129" s="17">
        <f t="shared" si="359"/>
        <v>0.1875</v>
      </c>
      <c r="BL129" s="17">
        <f t="shared" si="359"/>
        <v>0.1875</v>
      </c>
      <c r="BM129" s="17">
        <f t="shared" si="359"/>
        <v>0.1875</v>
      </c>
      <c r="BN129" s="17">
        <f t="shared" si="359"/>
        <v>0.1875</v>
      </c>
      <c r="BO129" s="17">
        <f t="shared" si="359"/>
        <v>0.1875</v>
      </c>
      <c r="BP129" s="17">
        <f t="shared" si="359"/>
        <v>0.1875</v>
      </c>
      <c r="BQ129" s="17">
        <f t="shared" si="359"/>
        <v>0.1875</v>
      </c>
      <c r="BR129" s="17">
        <f t="shared" si="359"/>
        <v>0.1875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187500</v>
      </c>
      <c r="F130" s="22">
        <f t="shared" ref="F130:N130" si="360">F127*F$16</f>
        <v>187500</v>
      </c>
      <c r="G130" s="22">
        <f t="shared" si="360"/>
        <v>187500</v>
      </c>
      <c r="H130" s="22">
        <f t="shared" si="360"/>
        <v>187500.00000000003</v>
      </c>
      <c r="I130" s="22">
        <f t="shared" si="360"/>
        <v>187500</v>
      </c>
      <c r="J130" s="22">
        <f t="shared" si="360"/>
        <v>187500.00000000003</v>
      </c>
      <c r="K130" s="22">
        <f t="shared" si="360"/>
        <v>187500</v>
      </c>
      <c r="L130" s="22">
        <f t="shared" si="360"/>
        <v>187500</v>
      </c>
      <c r="M130" s="22">
        <f t="shared" si="360"/>
        <v>187499.99999999997</v>
      </c>
      <c r="N130" s="22">
        <f t="shared" si="360"/>
        <v>187500.00000000003</v>
      </c>
      <c r="P130" s="173"/>
      <c r="Q130" s="163"/>
      <c r="R130" s="20" t="s">
        <v>57</v>
      </c>
      <c r="S130" s="22">
        <f>S127*S$16</f>
        <v>187500</v>
      </c>
      <c r="T130" s="22">
        <f t="shared" ref="T130:AB130" si="361">T127*T$16</f>
        <v>187500</v>
      </c>
      <c r="U130" s="22">
        <f t="shared" si="361"/>
        <v>187500</v>
      </c>
      <c r="V130" s="22">
        <f t="shared" si="361"/>
        <v>187500.00000000003</v>
      </c>
      <c r="W130" s="22">
        <f t="shared" si="361"/>
        <v>187500</v>
      </c>
      <c r="X130" s="22">
        <f t="shared" si="361"/>
        <v>187500.00000000003</v>
      </c>
      <c r="Y130" s="22">
        <f t="shared" si="361"/>
        <v>187500</v>
      </c>
      <c r="Z130" s="22">
        <f t="shared" si="361"/>
        <v>187500</v>
      </c>
      <c r="AA130" s="22">
        <f t="shared" si="361"/>
        <v>187499.99999999997</v>
      </c>
      <c r="AB130" s="22">
        <f t="shared" si="361"/>
        <v>187500.00000000003</v>
      </c>
      <c r="AC130" s="5"/>
      <c r="AD130" s="173"/>
      <c r="AE130" s="163"/>
      <c r="AF130" s="20" t="s">
        <v>57</v>
      </c>
      <c r="AG130" s="22">
        <f>AG127*AG$16</f>
        <v>187500</v>
      </c>
      <c r="AH130" s="22">
        <f t="shared" ref="AH130:AP130" si="362">AH127*AH$16</f>
        <v>187500</v>
      </c>
      <c r="AI130" s="22">
        <f t="shared" si="362"/>
        <v>187500</v>
      </c>
      <c r="AJ130" s="22">
        <f t="shared" si="362"/>
        <v>187500.00000000003</v>
      </c>
      <c r="AK130" s="22">
        <f t="shared" si="362"/>
        <v>187500</v>
      </c>
      <c r="AL130" s="22">
        <f t="shared" si="362"/>
        <v>187500.00000000003</v>
      </c>
      <c r="AM130" s="22">
        <f t="shared" si="362"/>
        <v>187500</v>
      </c>
      <c r="AN130" s="22">
        <f t="shared" si="362"/>
        <v>187500</v>
      </c>
      <c r="AO130" s="22">
        <f t="shared" si="362"/>
        <v>187499.99999999997</v>
      </c>
      <c r="AP130" s="22">
        <f t="shared" si="362"/>
        <v>187500.00000000003</v>
      </c>
      <c r="AQ130" s="5"/>
      <c r="AR130" s="173"/>
      <c r="AS130" s="163"/>
      <c r="AT130" s="20" t="s">
        <v>57</v>
      </c>
      <c r="AU130" s="22">
        <f>AU127*AU$16</f>
        <v>187500</v>
      </c>
      <c r="AV130" s="22">
        <f t="shared" ref="AV130:BD130" si="363">AV127*AV$16</f>
        <v>187500</v>
      </c>
      <c r="AW130" s="22">
        <f t="shared" si="363"/>
        <v>187500</v>
      </c>
      <c r="AX130" s="22">
        <f t="shared" si="363"/>
        <v>187500.00000000003</v>
      </c>
      <c r="AY130" s="22">
        <f t="shared" si="363"/>
        <v>187500</v>
      </c>
      <c r="AZ130" s="22">
        <f t="shared" si="363"/>
        <v>187500.00000000003</v>
      </c>
      <c r="BA130" s="22">
        <f t="shared" si="363"/>
        <v>187500</v>
      </c>
      <c r="BB130" s="22">
        <f t="shared" si="363"/>
        <v>187500</v>
      </c>
      <c r="BC130" s="22">
        <f t="shared" si="363"/>
        <v>187499.99999999997</v>
      </c>
      <c r="BD130" s="22">
        <f t="shared" si="363"/>
        <v>187500.00000000003</v>
      </c>
      <c r="BE130" s="5"/>
      <c r="BF130" s="173"/>
      <c r="BG130" s="163"/>
      <c r="BH130" s="20" t="s">
        <v>57</v>
      </c>
      <c r="BI130" s="22">
        <f>BI127*BI$16</f>
        <v>187500</v>
      </c>
      <c r="BJ130" s="22">
        <f t="shared" ref="BJ130:BR130" si="364">BJ127*BJ$16</f>
        <v>187500</v>
      </c>
      <c r="BK130" s="22">
        <f t="shared" si="364"/>
        <v>187500</v>
      </c>
      <c r="BL130" s="22">
        <f t="shared" si="364"/>
        <v>187500.00000000003</v>
      </c>
      <c r="BM130" s="22">
        <f t="shared" si="364"/>
        <v>187500</v>
      </c>
      <c r="BN130" s="22">
        <f t="shared" si="364"/>
        <v>187500.00000000003</v>
      </c>
      <c r="BO130" s="22">
        <f t="shared" si="364"/>
        <v>187500</v>
      </c>
      <c r="BP130" s="22">
        <f t="shared" si="364"/>
        <v>187500</v>
      </c>
      <c r="BQ130" s="22">
        <f t="shared" si="364"/>
        <v>187499.99999999997</v>
      </c>
      <c r="BR130" s="22">
        <f t="shared" si="364"/>
        <v>187500.00000000003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187500</v>
      </c>
      <c r="F131" s="22">
        <f>E131+F130</f>
        <v>375000</v>
      </c>
      <c r="G131" s="22">
        <f t="shared" ref="G131:N131" si="365">F131+G130</f>
        <v>562500</v>
      </c>
      <c r="H131" s="22">
        <f t="shared" si="365"/>
        <v>750000</v>
      </c>
      <c r="I131" s="22">
        <f t="shared" si="365"/>
        <v>937500</v>
      </c>
      <c r="J131" s="22">
        <f t="shared" si="365"/>
        <v>1125000</v>
      </c>
      <c r="K131" s="22">
        <f t="shared" si="365"/>
        <v>1312500</v>
      </c>
      <c r="L131" s="22">
        <f t="shared" si="365"/>
        <v>1500000</v>
      </c>
      <c r="M131" s="22">
        <f t="shared" si="365"/>
        <v>1687500</v>
      </c>
      <c r="N131" s="22">
        <f t="shared" si="365"/>
        <v>1875000</v>
      </c>
      <c r="P131" s="173"/>
      <c r="Q131" s="163"/>
      <c r="R131" s="20" t="s">
        <v>58</v>
      </c>
      <c r="S131" s="22">
        <f>S130</f>
        <v>187500</v>
      </c>
      <c r="T131" s="22">
        <f>S131+T130</f>
        <v>375000</v>
      </c>
      <c r="U131" s="22">
        <f t="shared" ref="U131:AB131" si="366">T131+U130</f>
        <v>562500</v>
      </c>
      <c r="V131" s="22">
        <f t="shared" si="366"/>
        <v>750000</v>
      </c>
      <c r="W131" s="22">
        <f t="shared" si="366"/>
        <v>937500</v>
      </c>
      <c r="X131" s="22">
        <f t="shared" si="366"/>
        <v>1125000</v>
      </c>
      <c r="Y131" s="22">
        <f t="shared" si="366"/>
        <v>1312500</v>
      </c>
      <c r="Z131" s="22">
        <f t="shared" si="366"/>
        <v>1500000</v>
      </c>
      <c r="AA131" s="22">
        <f t="shared" si="366"/>
        <v>1687500</v>
      </c>
      <c r="AB131" s="22">
        <f t="shared" si="366"/>
        <v>1875000</v>
      </c>
      <c r="AC131" s="5"/>
      <c r="AD131" s="173"/>
      <c r="AE131" s="163"/>
      <c r="AF131" s="20" t="s">
        <v>58</v>
      </c>
      <c r="AG131" s="22">
        <f>AG130</f>
        <v>187500</v>
      </c>
      <c r="AH131" s="22">
        <f>AG131+AH130</f>
        <v>375000</v>
      </c>
      <c r="AI131" s="22">
        <f t="shared" ref="AI131:AP131" si="367">AH131+AI130</f>
        <v>562500</v>
      </c>
      <c r="AJ131" s="22">
        <f t="shared" si="367"/>
        <v>750000</v>
      </c>
      <c r="AK131" s="22">
        <f t="shared" si="367"/>
        <v>937500</v>
      </c>
      <c r="AL131" s="22">
        <f t="shared" si="367"/>
        <v>1125000</v>
      </c>
      <c r="AM131" s="22">
        <f t="shared" si="367"/>
        <v>1312500</v>
      </c>
      <c r="AN131" s="22">
        <f t="shared" si="367"/>
        <v>1500000</v>
      </c>
      <c r="AO131" s="22">
        <f t="shared" si="367"/>
        <v>1687500</v>
      </c>
      <c r="AP131" s="22">
        <f t="shared" si="367"/>
        <v>1875000</v>
      </c>
      <c r="AQ131" s="5"/>
      <c r="AR131" s="173"/>
      <c r="AS131" s="163"/>
      <c r="AT131" s="20" t="s">
        <v>58</v>
      </c>
      <c r="AU131" s="22">
        <f>AU130</f>
        <v>187500</v>
      </c>
      <c r="AV131" s="22">
        <f>AU131+AV130</f>
        <v>375000</v>
      </c>
      <c r="AW131" s="22">
        <f t="shared" ref="AW131:BD131" si="368">AV131+AW130</f>
        <v>562500</v>
      </c>
      <c r="AX131" s="22">
        <f t="shared" si="368"/>
        <v>750000</v>
      </c>
      <c r="AY131" s="22">
        <f t="shared" si="368"/>
        <v>937500</v>
      </c>
      <c r="AZ131" s="22">
        <f t="shared" si="368"/>
        <v>1125000</v>
      </c>
      <c r="BA131" s="22">
        <f t="shared" si="368"/>
        <v>1312500</v>
      </c>
      <c r="BB131" s="22">
        <f t="shared" si="368"/>
        <v>1500000</v>
      </c>
      <c r="BC131" s="22">
        <f t="shared" si="368"/>
        <v>1687500</v>
      </c>
      <c r="BD131" s="22">
        <f t="shared" si="368"/>
        <v>1875000</v>
      </c>
      <c r="BE131" s="5"/>
      <c r="BF131" s="173"/>
      <c r="BG131" s="163"/>
      <c r="BH131" s="20" t="s">
        <v>58</v>
      </c>
      <c r="BI131" s="22">
        <f>BI130</f>
        <v>187500</v>
      </c>
      <c r="BJ131" s="22">
        <f>BI131+BJ130</f>
        <v>375000</v>
      </c>
      <c r="BK131" s="22">
        <f t="shared" ref="BK131:BR131" si="369">BJ131+BK130</f>
        <v>562500</v>
      </c>
      <c r="BL131" s="22">
        <f t="shared" si="369"/>
        <v>750000</v>
      </c>
      <c r="BM131" s="22">
        <f t="shared" si="369"/>
        <v>937500</v>
      </c>
      <c r="BN131" s="22">
        <f t="shared" si="369"/>
        <v>1125000</v>
      </c>
      <c r="BO131" s="22">
        <f t="shared" si="369"/>
        <v>1312500</v>
      </c>
      <c r="BP131" s="22">
        <f t="shared" si="369"/>
        <v>1500000</v>
      </c>
      <c r="BQ131" s="22">
        <f t="shared" si="369"/>
        <v>1687500</v>
      </c>
      <c r="BR131" s="22">
        <f t="shared" si="369"/>
        <v>1875000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0.1875</v>
      </c>
      <c r="F132" s="17">
        <f>F126*F$16/$E$4-E132</f>
        <v>0.2624999999999999</v>
      </c>
      <c r="G132" s="17">
        <f>G126*G$16/$E$4-F132-E132</f>
        <v>0.36749999999999994</v>
      </c>
      <c r="H132" s="17">
        <f>H126*H$16/$E$4-G132-F132-E132</f>
        <v>0.51450000000000062</v>
      </c>
      <c r="I132" s="17">
        <f>I126*I$16/$E$4-H132-G132-F132-E132</f>
        <v>0.72029999999999927</v>
      </c>
      <c r="J132" s="17">
        <f>J126*J$16/$E$4-I132-H132-G132-F132-E132</f>
        <v>1.0084200000000003</v>
      </c>
      <c r="K132" s="17">
        <f>K126*K$16/$E$4-J132-I132-H132-G132-F132-E132</f>
        <v>1.4117879999999978</v>
      </c>
      <c r="L132" s="17">
        <f>L126*L$16/$E$4-K132-J132-I132-H132-G132-F132-E132</f>
        <v>1.9765031999999922</v>
      </c>
      <c r="M132" s="17">
        <f>M126*M$16/$E$4-L132-K132-J132-I132-H132-G132-F132-E132</f>
        <v>2.7671044800000257</v>
      </c>
      <c r="N132" s="17">
        <f>N126*N$16/$E$4-M132-L132-K132-J132-I132-H132-G132-F132-E132</f>
        <v>3.8739462720000208</v>
      </c>
      <c r="P132" s="173"/>
      <c r="Q132" s="171" t="s">
        <v>44</v>
      </c>
      <c r="R132" s="16" t="s">
        <v>55</v>
      </c>
      <c r="S132" s="17">
        <f>S126*S$16/$E$4</f>
        <v>0.1875</v>
      </c>
      <c r="T132" s="17">
        <f>T126*T$16/$E$4-S132</f>
        <v>0.2624999999999999</v>
      </c>
      <c r="U132" s="17">
        <f>U126*U$16/$E$4-T132-S132</f>
        <v>0.36749999999999994</v>
      </c>
      <c r="V132" s="17">
        <f>V126*V$16/$E$4-U132-T132-S132</f>
        <v>0.51450000000000062</v>
      </c>
      <c r="W132" s="17">
        <f>W126*W$16/$E$4-V132-U132-T132-S132</f>
        <v>0.72029999999999927</v>
      </c>
      <c r="X132" s="17">
        <f>X126*X$16/$E$4-W132-V132-U132-T132-S132</f>
        <v>1.0084200000000003</v>
      </c>
      <c r="Y132" s="17">
        <f>Y126*Y$16/$E$4-X132-W132-V132-U132-T132-S132</f>
        <v>1.4117879999999978</v>
      </c>
      <c r="Z132" s="17">
        <f>Z126*Z$16/$E$4-Y132-X132-W132-V132-U132-T132-S132</f>
        <v>1.9765031999999922</v>
      </c>
      <c r="AA132" s="17">
        <f>AA126*AA$16/$E$4-Z132-Y132-X132-W132-V132-U132-T132-S132</f>
        <v>2.7671044800000257</v>
      </c>
      <c r="AB132" s="17">
        <f>AB126*AB$16/$E$4-AA132-Z132-Y132-X132-W132-V132-U132-T132-S132</f>
        <v>3.8739462720000208</v>
      </c>
      <c r="AC132" s="5"/>
      <c r="AD132" s="173"/>
      <c r="AE132" s="171" t="s">
        <v>44</v>
      </c>
      <c r="AF132" s="16" t="s">
        <v>55</v>
      </c>
      <c r="AG132" s="17">
        <f>AG126*AG$16/$E$4</f>
        <v>0.1875</v>
      </c>
      <c r="AH132" s="17">
        <f>AH126*AH$16/$E$4-AG132</f>
        <v>0.2624999999999999</v>
      </c>
      <c r="AI132" s="17">
        <f>AI126*AI$16/$E$4-AH132-AG132</f>
        <v>0.36749999999999994</v>
      </c>
      <c r="AJ132" s="17">
        <f>AJ126*AJ$16/$E$4-AI132-AH132-AG132</f>
        <v>0.51450000000000062</v>
      </c>
      <c r="AK132" s="17">
        <f>AK126*AK$16/$E$4-AJ132-AI132-AH132-AG132</f>
        <v>0.72029999999999927</v>
      </c>
      <c r="AL132" s="17">
        <f>AL126*AL$16/$E$4-AK132-AJ132-AI132-AH132-AG132</f>
        <v>1.0084200000000003</v>
      </c>
      <c r="AM132" s="17">
        <f>AM126*AM$16/$E$4-AL132-AK132-AJ132-AI132-AH132-AG132</f>
        <v>1.4117879999999978</v>
      </c>
      <c r="AN132" s="17">
        <f>AN126*AN$16/$E$4-AM132-AL132-AK132-AJ132-AI132-AH132-AG132</f>
        <v>1.9765031999999922</v>
      </c>
      <c r="AO132" s="17">
        <f>AO126*AO$16/$E$4-AN132-AM132-AL132-AK132-AJ132-AI132-AH132-AG132</f>
        <v>2.7671044800000257</v>
      </c>
      <c r="AP132" s="17">
        <f>AP126*AP$16/$E$4-AO132-AN132-AM132-AL132-AK132-AJ132-AI132-AH132-AG132</f>
        <v>3.8739462720000208</v>
      </c>
      <c r="AQ132" s="5"/>
      <c r="AR132" s="173"/>
      <c r="AS132" s="171" t="s">
        <v>44</v>
      </c>
      <c r="AT132" s="16" t="s">
        <v>55</v>
      </c>
      <c r="AU132" s="17">
        <f>AU126*AU$16/$E$4</f>
        <v>0.1875</v>
      </c>
      <c r="AV132" s="17">
        <f>AV126*AV$16/$E$4-AU132</f>
        <v>0.2624999999999999</v>
      </c>
      <c r="AW132" s="17">
        <f>AW126*AW$16/$E$4-AV132-AU132</f>
        <v>0.36749999999999994</v>
      </c>
      <c r="AX132" s="17">
        <f>AX126*AX$16/$E$4-AW132-AV132-AU132</f>
        <v>0.51450000000000062</v>
      </c>
      <c r="AY132" s="17">
        <f>AY126*AY$16/$E$4-AX132-AW132-AV132-AU132</f>
        <v>0.72029999999999927</v>
      </c>
      <c r="AZ132" s="17">
        <f>AZ126*AZ$16/$E$4-AY132-AX132-AW132-AV132-AU132</f>
        <v>1.0084200000000003</v>
      </c>
      <c r="BA132" s="17">
        <f>BA126*BA$16/$E$4-AZ132-AY132-AX132-AW132-AV132-AU132</f>
        <v>1.4117879999999978</v>
      </c>
      <c r="BB132" s="17">
        <f>BB126*BB$16/$E$4-BA132-AZ132-AY132-AX132-AW132-AV132-AU132</f>
        <v>1.9765031999999922</v>
      </c>
      <c r="BC132" s="17">
        <f>BC126*BC$16/$E$4-BB132-BA132-AZ132-AY132-AX132-AW132-AV132-AU132</f>
        <v>2.7671044800000257</v>
      </c>
      <c r="BD132" s="17">
        <f>BD126*BD$16/$E$4-BC132-BB132-BA132-AZ132-AY132-AX132-AW132-AV132-AU132</f>
        <v>3.8739462720000208</v>
      </c>
      <c r="BE132" s="5"/>
      <c r="BF132" s="173"/>
      <c r="BG132" s="171" t="s">
        <v>44</v>
      </c>
      <c r="BH132" s="16" t="s">
        <v>55</v>
      </c>
      <c r="BI132" s="17">
        <f>BI126*BI$16/$E$4</f>
        <v>0.1875</v>
      </c>
      <c r="BJ132" s="17">
        <f>BJ126*BJ$16/$E$4-BI132</f>
        <v>0.2624999999999999</v>
      </c>
      <c r="BK132" s="17">
        <f>BK126*BK$16/$E$4-BJ132-BI132</f>
        <v>0.36749999999999994</v>
      </c>
      <c r="BL132" s="17">
        <f>BL126*BL$16/$E$4-BK132-BJ132-BI132</f>
        <v>0.51450000000000062</v>
      </c>
      <c r="BM132" s="17">
        <f>BM126*BM$16/$E$4-BL132-BK132-BJ132-BI132</f>
        <v>0.72029999999999927</v>
      </c>
      <c r="BN132" s="17">
        <f>BN126*BN$16/$E$4-BM132-BL132-BK132-BJ132-BI132</f>
        <v>1.0084200000000003</v>
      </c>
      <c r="BO132" s="17">
        <f>BO126*BO$16/$E$4-BN132-BM132-BL132-BK132-BJ132-BI132</f>
        <v>1.4117879999999978</v>
      </c>
      <c r="BP132" s="17">
        <f>BP126*BP$16/$E$4-BO132-BN132-BM132-BL132-BK132-BJ132-BI132</f>
        <v>1.9765031999999922</v>
      </c>
      <c r="BQ132" s="17">
        <f>BQ126*BQ$16/$E$4-BP132-BO132-BN132-BM132-BL132-BK132-BJ132-BI132</f>
        <v>2.7671044800000257</v>
      </c>
      <c r="BR132" s="17">
        <f>BR126*BR$16/$E$4-BQ132-BP132-BO132-BN132-BM132-BL132-BK132-BJ132-BI132</f>
        <v>3.8739462720000208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0.41045999999999994</v>
      </c>
      <c r="J133" s="18"/>
      <c r="K133" s="18"/>
      <c r="L133" s="18"/>
      <c r="M133" s="18"/>
      <c r="N133" s="18">
        <f>SUM(E132:N132)/10</f>
        <v>1.3090061952000036</v>
      </c>
      <c r="P133" s="173"/>
      <c r="Q133" s="165"/>
      <c r="R133" s="16" t="s">
        <v>56</v>
      </c>
      <c r="S133" s="18"/>
      <c r="T133" s="18"/>
      <c r="U133" s="18"/>
      <c r="V133" s="18"/>
      <c r="W133" s="18">
        <f>SUM(S132:W132)/5</f>
        <v>0.41045999999999994</v>
      </c>
      <c r="X133" s="18"/>
      <c r="Y133" s="18"/>
      <c r="Z133" s="18"/>
      <c r="AA133" s="18"/>
      <c r="AB133" s="18">
        <f>SUM(S132:AB132)/10</f>
        <v>1.3090061952000036</v>
      </c>
      <c r="AC133" s="5"/>
      <c r="AD133" s="173"/>
      <c r="AE133" s="165"/>
      <c r="AF133" s="16" t="s">
        <v>56</v>
      </c>
      <c r="AG133" s="18"/>
      <c r="AH133" s="18"/>
      <c r="AI133" s="18"/>
      <c r="AJ133" s="18"/>
      <c r="AK133" s="18">
        <f>SUM(AG132:AK132)/5</f>
        <v>0.41045999999999994</v>
      </c>
      <c r="AL133" s="18"/>
      <c r="AM133" s="18"/>
      <c r="AN133" s="18"/>
      <c r="AO133" s="18"/>
      <c r="AP133" s="18">
        <f>SUM(AG132:AP132)/10</f>
        <v>1.3090061952000036</v>
      </c>
      <c r="AQ133" s="5"/>
      <c r="AR133" s="173"/>
      <c r="AS133" s="165"/>
      <c r="AT133" s="16" t="s">
        <v>56</v>
      </c>
      <c r="AU133" s="18"/>
      <c r="AV133" s="18"/>
      <c r="AW133" s="18"/>
      <c r="AX133" s="18"/>
      <c r="AY133" s="18">
        <f>SUM(AU132:AY132)/5</f>
        <v>0.41045999999999994</v>
      </c>
      <c r="AZ133" s="18"/>
      <c r="BA133" s="18"/>
      <c r="BB133" s="18"/>
      <c r="BC133" s="18"/>
      <c r="BD133" s="18">
        <f>SUM(AU132:BD132)/10</f>
        <v>1.3090061952000036</v>
      </c>
      <c r="BE133" s="5"/>
      <c r="BF133" s="173"/>
      <c r="BG133" s="165"/>
      <c r="BH133" s="16" t="s">
        <v>56</v>
      </c>
      <c r="BI133" s="18"/>
      <c r="BJ133" s="18"/>
      <c r="BK133" s="18"/>
      <c r="BL133" s="18"/>
      <c r="BM133" s="18">
        <f>SUM(BI132:BM132)/5</f>
        <v>0.41045999999999994</v>
      </c>
      <c r="BN133" s="18"/>
      <c r="BO133" s="18"/>
      <c r="BP133" s="18"/>
      <c r="BQ133" s="18"/>
      <c r="BR133" s="18">
        <f>SUM(BI132:BR132)/10</f>
        <v>1.3090061952000036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187500</v>
      </c>
      <c r="F134" s="23">
        <f>F136-E136</f>
        <v>262499.99999999994</v>
      </c>
      <c r="G134" s="23">
        <f t="shared" ref="G134:N134" si="370">G136-F136</f>
        <v>367499.99999999994</v>
      </c>
      <c r="H134" s="23">
        <f t="shared" si="370"/>
        <v>514500.00000000081</v>
      </c>
      <c r="I134" s="23">
        <f t="shared" si="370"/>
        <v>720299.9999999993</v>
      </c>
      <c r="J134" s="23">
        <f t="shared" si="370"/>
        <v>1008420.0000000005</v>
      </c>
      <c r="K134" s="23">
        <f t="shared" si="370"/>
        <v>1411787.9999999977</v>
      </c>
      <c r="L134" s="23">
        <f t="shared" si="370"/>
        <v>1976503.1999999909</v>
      </c>
      <c r="M134" s="23">
        <f t="shared" si="370"/>
        <v>2767104.4800000256</v>
      </c>
      <c r="N134" s="23">
        <f t="shared" si="370"/>
        <v>3873946.2720000222</v>
      </c>
      <c r="P134" s="173"/>
      <c r="Q134" s="163"/>
      <c r="R134" s="20" t="s">
        <v>57</v>
      </c>
      <c r="S134" s="23">
        <f>S136</f>
        <v>187500</v>
      </c>
      <c r="T134" s="23">
        <f>T136-S136</f>
        <v>262499.99999999994</v>
      </c>
      <c r="U134" s="23">
        <f t="shared" ref="U134:AB134" si="371">U136-T136</f>
        <v>367499.99999999994</v>
      </c>
      <c r="V134" s="23">
        <f t="shared" si="371"/>
        <v>514500.00000000081</v>
      </c>
      <c r="W134" s="23">
        <f t="shared" si="371"/>
        <v>720299.9999999993</v>
      </c>
      <c r="X134" s="23">
        <f t="shared" si="371"/>
        <v>1008420.0000000005</v>
      </c>
      <c r="Y134" s="23">
        <f t="shared" si="371"/>
        <v>1411787.9999999977</v>
      </c>
      <c r="Z134" s="23">
        <f t="shared" si="371"/>
        <v>1976503.1999999909</v>
      </c>
      <c r="AA134" s="23">
        <f t="shared" si="371"/>
        <v>2767104.4800000256</v>
      </c>
      <c r="AB134" s="23">
        <f t="shared" si="371"/>
        <v>3873946.2720000222</v>
      </c>
      <c r="AC134" s="5"/>
      <c r="AD134" s="173"/>
      <c r="AE134" s="163"/>
      <c r="AF134" s="20" t="s">
        <v>57</v>
      </c>
      <c r="AG134" s="23">
        <f>AG136</f>
        <v>187500</v>
      </c>
      <c r="AH134" s="23">
        <f>AH136-AG136</f>
        <v>262499.99999999994</v>
      </c>
      <c r="AI134" s="23">
        <f t="shared" ref="AI134:AP134" si="372">AI136-AH136</f>
        <v>367499.99999999994</v>
      </c>
      <c r="AJ134" s="23">
        <f t="shared" si="372"/>
        <v>514500.00000000081</v>
      </c>
      <c r="AK134" s="23">
        <f t="shared" si="372"/>
        <v>720299.9999999993</v>
      </c>
      <c r="AL134" s="23">
        <f t="shared" si="372"/>
        <v>1008420.0000000005</v>
      </c>
      <c r="AM134" s="23">
        <f t="shared" si="372"/>
        <v>1411787.9999999977</v>
      </c>
      <c r="AN134" s="23">
        <f t="shared" si="372"/>
        <v>1976503.1999999909</v>
      </c>
      <c r="AO134" s="23">
        <f t="shared" si="372"/>
        <v>2767104.4800000256</v>
      </c>
      <c r="AP134" s="23">
        <f t="shared" si="372"/>
        <v>3873946.2720000222</v>
      </c>
      <c r="AQ134" s="5"/>
      <c r="AR134" s="173"/>
      <c r="AS134" s="163"/>
      <c r="AT134" s="20" t="s">
        <v>57</v>
      </c>
      <c r="AU134" s="23">
        <f>AU136</f>
        <v>187500</v>
      </c>
      <c r="AV134" s="23">
        <f>AV136-AU136</f>
        <v>262499.99999999994</v>
      </c>
      <c r="AW134" s="23">
        <f t="shared" ref="AW134:BD134" si="373">AW136-AV136</f>
        <v>367499.99999999994</v>
      </c>
      <c r="AX134" s="23">
        <f t="shared" si="373"/>
        <v>514500.00000000081</v>
      </c>
      <c r="AY134" s="23">
        <f t="shared" si="373"/>
        <v>720299.9999999993</v>
      </c>
      <c r="AZ134" s="23">
        <f t="shared" si="373"/>
        <v>1008420.0000000005</v>
      </c>
      <c r="BA134" s="23">
        <f t="shared" si="373"/>
        <v>1411787.9999999977</v>
      </c>
      <c r="BB134" s="23">
        <f t="shared" si="373"/>
        <v>1976503.1999999909</v>
      </c>
      <c r="BC134" s="23">
        <f t="shared" si="373"/>
        <v>2767104.4800000256</v>
      </c>
      <c r="BD134" s="23">
        <f t="shared" si="373"/>
        <v>3873946.2720000222</v>
      </c>
      <c r="BE134" s="5"/>
      <c r="BF134" s="173"/>
      <c r="BG134" s="163"/>
      <c r="BH134" s="20" t="s">
        <v>57</v>
      </c>
      <c r="BI134" s="23">
        <f>BI136</f>
        <v>187500</v>
      </c>
      <c r="BJ134" s="23">
        <f>BJ136-BI136</f>
        <v>262499.99999999994</v>
      </c>
      <c r="BK134" s="23">
        <f t="shared" ref="BK134:BR134" si="374">BK136-BJ136</f>
        <v>367499.99999999994</v>
      </c>
      <c r="BL134" s="23">
        <f t="shared" si="374"/>
        <v>514500.00000000081</v>
      </c>
      <c r="BM134" s="23">
        <f t="shared" si="374"/>
        <v>720299.9999999993</v>
      </c>
      <c r="BN134" s="23">
        <f t="shared" si="374"/>
        <v>1008420.0000000005</v>
      </c>
      <c r="BO134" s="23">
        <f t="shared" si="374"/>
        <v>1411787.9999999977</v>
      </c>
      <c r="BP134" s="23">
        <f t="shared" si="374"/>
        <v>1976503.1999999909</v>
      </c>
      <c r="BQ134" s="23">
        <f t="shared" si="374"/>
        <v>2767104.4800000256</v>
      </c>
      <c r="BR134" s="23">
        <f t="shared" si="374"/>
        <v>3873946.2720000222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410460</v>
      </c>
      <c r="J135" s="23"/>
      <c r="K135" s="23"/>
      <c r="L135" s="23"/>
      <c r="M135" s="23"/>
      <c r="N135" s="23">
        <f>SUM(E134:N134)/10</f>
        <v>1309006.1952000037</v>
      </c>
      <c r="P135" s="173"/>
      <c r="Q135" s="163"/>
      <c r="R135" s="20" t="s">
        <v>59</v>
      </c>
      <c r="S135" s="23"/>
      <c r="T135" s="23"/>
      <c r="U135" s="23"/>
      <c r="V135" s="23"/>
      <c r="W135" s="23">
        <f>SUM(S134:W134)/5</f>
        <v>410460</v>
      </c>
      <c r="X135" s="23"/>
      <c r="Y135" s="23"/>
      <c r="Z135" s="23"/>
      <c r="AA135" s="23"/>
      <c r="AB135" s="23">
        <f>SUM(S134:AB134)/10</f>
        <v>1309006.1952000037</v>
      </c>
      <c r="AC135" s="5"/>
      <c r="AD135" s="173"/>
      <c r="AE135" s="163"/>
      <c r="AF135" s="20" t="s">
        <v>59</v>
      </c>
      <c r="AG135" s="23"/>
      <c r="AH135" s="23"/>
      <c r="AI135" s="23"/>
      <c r="AJ135" s="23"/>
      <c r="AK135" s="23">
        <f>SUM(AG134:AK134)/5</f>
        <v>410460</v>
      </c>
      <c r="AL135" s="23"/>
      <c r="AM135" s="23"/>
      <c r="AN135" s="23"/>
      <c r="AO135" s="23"/>
      <c r="AP135" s="23">
        <f>SUM(AG134:AP134)/10</f>
        <v>1309006.1952000037</v>
      </c>
      <c r="AQ135" s="5"/>
      <c r="AR135" s="173"/>
      <c r="AS135" s="163"/>
      <c r="AT135" s="20" t="s">
        <v>59</v>
      </c>
      <c r="AU135" s="23"/>
      <c r="AV135" s="23"/>
      <c r="AW135" s="23"/>
      <c r="AX135" s="23"/>
      <c r="AY135" s="23">
        <f>SUM(AU134:AY134)/5</f>
        <v>410460</v>
      </c>
      <c r="AZ135" s="23"/>
      <c r="BA135" s="23"/>
      <c r="BB135" s="23"/>
      <c r="BC135" s="23"/>
      <c r="BD135" s="23">
        <f>SUM(AU134:BD134)/10</f>
        <v>1309006.1952000037</v>
      </c>
      <c r="BE135" s="5"/>
      <c r="BF135" s="173"/>
      <c r="BG135" s="163"/>
      <c r="BH135" s="20" t="s">
        <v>59</v>
      </c>
      <c r="BI135" s="23"/>
      <c r="BJ135" s="23"/>
      <c r="BK135" s="23"/>
      <c r="BL135" s="23"/>
      <c r="BM135" s="23">
        <f>SUM(BI134:BM134)/5</f>
        <v>410460</v>
      </c>
      <c r="BN135" s="23"/>
      <c r="BO135" s="23"/>
      <c r="BP135" s="23"/>
      <c r="BQ135" s="23"/>
      <c r="BR135" s="23">
        <f>SUM(BI134:BR134)/10</f>
        <v>1309006.1952000037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375">E128*E$16</f>
        <v>187500</v>
      </c>
      <c r="F136" s="22">
        <f t="shared" si="375"/>
        <v>449999.99999999994</v>
      </c>
      <c r="G136" s="22">
        <f t="shared" si="375"/>
        <v>817499.99999999988</v>
      </c>
      <c r="H136" s="22">
        <f t="shared" si="375"/>
        <v>1332000.0000000007</v>
      </c>
      <c r="I136" s="22">
        <f t="shared" si="375"/>
        <v>2052300</v>
      </c>
      <c r="J136" s="22">
        <f t="shared" si="375"/>
        <v>3060720.0000000005</v>
      </c>
      <c r="K136" s="22">
        <f t="shared" si="375"/>
        <v>4472507.9999999981</v>
      </c>
      <c r="L136" s="22">
        <f t="shared" si="375"/>
        <v>6449011.199999989</v>
      </c>
      <c r="M136" s="22">
        <f t="shared" si="375"/>
        <v>9216115.6800000146</v>
      </c>
      <c r="N136" s="22">
        <f t="shared" si="375"/>
        <v>13090061.952000037</v>
      </c>
      <c r="P136" s="164"/>
      <c r="Q136" s="163"/>
      <c r="R136" s="20" t="s">
        <v>58</v>
      </c>
      <c r="S136" s="22">
        <f t="shared" ref="S136:AB136" si="376">S128*S$16</f>
        <v>187500</v>
      </c>
      <c r="T136" s="22">
        <f t="shared" si="376"/>
        <v>449999.99999999994</v>
      </c>
      <c r="U136" s="22">
        <f t="shared" si="376"/>
        <v>817499.99999999988</v>
      </c>
      <c r="V136" s="22">
        <f t="shared" si="376"/>
        <v>1332000.0000000007</v>
      </c>
      <c r="W136" s="22">
        <f t="shared" si="376"/>
        <v>2052300</v>
      </c>
      <c r="X136" s="22">
        <f t="shared" si="376"/>
        <v>3060720.0000000005</v>
      </c>
      <c r="Y136" s="22">
        <f t="shared" si="376"/>
        <v>4472507.9999999981</v>
      </c>
      <c r="Z136" s="22">
        <f t="shared" si="376"/>
        <v>6449011.199999989</v>
      </c>
      <c r="AA136" s="22">
        <f t="shared" si="376"/>
        <v>9216115.6800000146</v>
      </c>
      <c r="AB136" s="22">
        <f t="shared" si="376"/>
        <v>13090061.952000037</v>
      </c>
      <c r="AC136" s="5"/>
      <c r="AD136" s="164"/>
      <c r="AE136" s="163"/>
      <c r="AF136" s="20" t="s">
        <v>58</v>
      </c>
      <c r="AG136" s="22">
        <f t="shared" ref="AG136:AP136" si="377">AG128*AG$16</f>
        <v>187500</v>
      </c>
      <c r="AH136" s="22">
        <f t="shared" si="377"/>
        <v>449999.99999999994</v>
      </c>
      <c r="AI136" s="22">
        <f t="shared" si="377"/>
        <v>817499.99999999988</v>
      </c>
      <c r="AJ136" s="22">
        <f t="shared" si="377"/>
        <v>1332000.0000000007</v>
      </c>
      <c r="AK136" s="22">
        <f t="shared" si="377"/>
        <v>2052300</v>
      </c>
      <c r="AL136" s="22">
        <f t="shared" si="377"/>
        <v>3060720.0000000005</v>
      </c>
      <c r="AM136" s="22">
        <f t="shared" si="377"/>
        <v>4472507.9999999981</v>
      </c>
      <c r="AN136" s="22">
        <f t="shared" si="377"/>
        <v>6449011.199999989</v>
      </c>
      <c r="AO136" s="22">
        <f t="shared" si="377"/>
        <v>9216115.6800000146</v>
      </c>
      <c r="AP136" s="22">
        <f t="shared" si="377"/>
        <v>13090061.952000037</v>
      </c>
      <c r="AQ136" s="5"/>
      <c r="AR136" s="164"/>
      <c r="AS136" s="163"/>
      <c r="AT136" s="20" t="s">
        <v>58</v>
      </c>
      <c r="AU136" s="22">
        <f t="shared" ref="AU136:BD136" si="378">AU128*AU$16</f>
        <v>187500</v>
      </c>
      <c r="AV136" s="22">
        <f t="shared" si="378"/>
        <v>449999.99999999994</v>
      </c>
      <c r="AW136" s="22">
        <f t="shared" si="378"/>
        <v>817499.99999999988</v>
      </c>
      <c r="AX136" s="22">
        <f t="shared" si="378"/>
        <v>1332000.0000000007</v>
      </c>
      <c r="AY136" s="22">
        <f t="shared" si="378"/>
        <v>2052300</v>
      </c>
      <c r="AZ136" s="22">
        <f t="shared" si="378"/>
        <v>3060720.0000000005</v>
      </c>
      <c r="BA136" s="22">
        <f t="shared" si="378"/>
        <v>4472507.9999999981</v>
      </c>
      <c r="BB136" s="22">
        <f t="shared" si="378"/>
        <v>6449011.199999989</v>
      </c>
      <c r="BC136" s="22">
        <f t="shared" si="378"/>
        <v>9216115.6800000146</v>
      </c>
      <c r="BD136" s="22">
        <f t="shared" si="378"/>
        <v>13090061.952000037</v>
      </c>
      <c r="BE136" s="5"/>
      <c r="BF136" s="164"/>
      <c r="BG136" s="163"/>
      <c r="BH136" s="20" t="s">
        <v>58</v>
      </c>
      <c r="BI136" s="22">
        <f t="shared" ref="BI136:BR136" si="379">BI128*BI$16</f>
        <v>187500</v>
      </c>
      <c r="BJ136" s="22">
        <f t="shared" si="379"/>
        <v>449999.99999999994</v>
      </c>
      <c r="BK136" s="22">
        <f t="shared" si="379"/>
        <v>817499.99999999988</v>
      </c>
      <c r="BL136" s="22">
        <f t="shared" si="379"/>
        <v>1332000.0000000007</v>
      </c>
      <c r="BM136" s="22">
        <f t="shared" si="379"/>
        <v>2052300</v>
      </c>
      <c r="BN136" s="22">
        <f t="shared" si="379"/>
        <v>3060720.0000000005</v>
      </c>
      <c r="BO136" s="22">
        <f t="shared" si="379"/>
        <v>4472507.9999999981</v>
      </c>
      <c r="BP136" s="22">
        <f t="shared" si="379"/>
        <v>6449011.199999989</v>
      </c>
      <c r="BQ136" s="22">
        <f t="shared" si="379"/>
        <v>9216115.6800000146</v>
      </c>
      <c r="BR136" s="22">
        <f t="shared" si="379"/>
        <v>13090061.952000037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0.29024999999999995</v>
      </c>
      <c r="F137" s="17">
        <f t="shared" ref="F137:N137" si="380">F96+F109+F124</f>
        <v>0.20882142857142855</v>
      </c>
      <c r="G137" s="17">
        <f t="shared" si="380"/>
        <v>0.15065816326530612</v>
      </c>
      <c r="H137" s="17">
        <f t="shared" si="380"/>
        <v>0.10911297376093293</v>
      </c>
      <c r="I137" s="17">
        <f t="shared" si="380"/>
        <v>7.94378384006664E-2</v>
      </c>
      <c r="J137" s="17">
        <f t="shared" si="380"/>
        <v>5.824131314333314E-2</v>
      </c>
      <c r="K137" s="17">
        <f t="shared" si="380"/>
        <v>4.3100937959523675E-2</v>
      </c>
      <c r="L137" s="17">
        <f t="shared" si="380"/>
        <v>3.2286384256802643E-2</v>
      </c>
      <c r="M137" s="17">
        <f t="shared" si="380"/>
        <v>2.4561703040573282E-2</v>
      </c>
      <c r="N137" s="17">
        <f t="shared" si="380"/>
        <v>1.9044073600409481E-2</v>
      </c>
      <c r="P137" s="163" t="s">
        <v>18</v>
      </c>
      <c r="Q137" s="165" t="s">
        <v>41</v>
      </c>
      <c r="R137" s="16" t="s">
        <v>55</v>
      </c>
      <c r="S137" s="17">
        <f>S96+S109+S124</f>
        <v>0.29024999999999995</v>
      </c>
      <c r="T137" s="17">
        <f t="shared" ref="T137:AB137" si="381">T96+T109+T124</f>
        <v>0.20882142857142855</v>
      </c>
      <c r="U137" s="17">
        <f t="shared" si="381"/>
        <v>0.15065816326530612</v>
      </c>
      <c r="V137" s="17">
        <f t="shared" si="381"/>
        <v>0.10911297376093293</v>
      </c>
      <c r="W137" s="17">
        <f t="shared" si="381"/>
        <v>7.94378384006664E-2</v>
      </c>
      <c r="X137" s="17">
        <f t="shared" si="381"/>
        <v>5.824131314333314E-2</v>
      </c>
      <c r="Y137" s="17">
        <f t="shared" si="381"/>
        <v>4.3100937959523675E-2</v>
      </c>
      <c r="Z137" s="17">
        <f t="shared" si="381"/>
        <v>3.2286384256802643E-2</v>
      </c>
      <c r="AA137" s="17">
        <f t="shared" si="381"/>
        <v>2.4561703040573282E-2</v>
      </c>
      <c r="AB137" s="17">
        <f t="shared" si="381"/>
        <v>1.9044073600409481E-2</v>
      </c>
      <c r="AD137" s="163" t="s">
        <v>18</v>
      </c>
      <c r="AE137" s="165" t="s">
        <v>41</v>
      </c>
      <c r="AF137" s="16" t="s">
        <v>55</v>
      </c>
      <c r="AG137" s="17">
        <f>AG96+AG109+AG124</f>
        <v>0.29024999999999995</v>
      </c>
      <c r="AH137" s="17">
        <f t="shared" ref="AH137:AP137" si="382">AH96+AH109+AH124</f>
        <v>0.20882142857142855</v>
      </c>
      <c r="AI137" s="17">
        <f t="shared" si="382"/>
        <v>0.15065816326530612</v>
      </c>
      <c r="AJ137" s="17">
        <f t="shared" si="382"/>
        <v>0.10911297376093293</v>
      </c>
      <c r="AK137" s="17">
        <f t="shared" si="382"/>
        <v>7.94378384006664E-2</v>
      </c>
      <c r="AL137" s="17">
        <f t="shared" si="382"/>
        <v>5.824131314333314E-2</v>
      </c>
      <c r="AM137" s="17">
        <f t="shared" si="382"/>
        <v>4.3100937959523675E-2</v>
      </c>
      <c r="AN137" s="17">
        <f t="shared" si="382"/>
        <v>3.2286384256802643E-2</v>
      </c>
      <c r="AO137" s="17">
        <f t="shared" si="382"/>
        <v>2.4561703040573282E-2</v>
      </c>
      <c r="AP137" s="17">
        <f t="shared" si="382"/>
        <v>1.9044073600409481E-2</v>
      </c>
      <c r="AR137" s="163" t="s">
        <v>18</v>
      </c>
      <c r="AS137" s="165" t="s">
        <v>41</v>
      </c>
      <c r="AT137" s="16" t="s">
        <v>55</v>
      </c>
      <c r="AU137" s="17">
        <f>AU96+AU109+AU124</f>
        <v>0.29024999999999995</v>
      </c>
      <c r="AV137" s="17">
        <f t="shared" ref="AV137:BD137" si="383">AV96+AV109+AV124</f>
        <v>0.20882142857142855</v>
      </c>
      <c r="AW137" s="17">
        <f t="shared" si="383"/>
        <v>0.15065816326530612</v>
      </c>
      <c r="AX137" s="17">
        <f t="shared" si="383"/>
        <v>0.10911297376093293</v>
      </c>
      <c r="AY137" s="17">
        <f t="shared" si="383"/>
        <v>7.94378384006664E-2</v>
      </c>
      <c r="AZ137" s="17">
        <f t="shared" si="383"/>
        <v>5.824131314333314E-2</v>
      </c>
      <c r="BA137" s="17">
        <f t="shared" si="383"/>
        <v>4.3100937959523675E-2</v>
      </c>
      <c r="BB137" s="17">
        <f t="shared" si="383"/>
        <v>3.2286384256802643E-2</v>
      </c>
      <c r="BC137" s="17">
        <f t="shared" si="383"/>
        <v>2.4561703040573282E-2</v>
      </c>
      <c r="BD137" s="17">
        <f t="shared" si="383"/>
        <v>1.9044073600409481E-2</v>
      </c>
      <c r="BF137" s="163" t="s">
        <v>18</v>
      </c>
      <c r="BG137" s="165" t="s">
        <v>41</v>
      </c>
      <c r="BH137" s="16" t="s">
        <v>55</v>
      </c>
      <c r="BI137" s="17">
        <f>BI96+BI109+BI124</f>
        <v>0.29024999999999995</v>
      </c>
      <c r="BJ137" s="17">
        <f t="shared" ref="BJ137:BR137" si="384">BJ96+BJ109+BJ124</f>
        <v>0.20882142857142855</v>
      </c>
      <c r="BK137" s="17">
        <f t="shared" si="384"/>
        <v>0.15065816326530612</v>
      </c>
      <c r="BL137" s="17">
        <f t="shared" si="384"/>
        <v>0.10911297376093293</v>
      </c>
      <c r="BM137" s="17">
        <f t="shared" si="384"/>
        <v>7.94378384006664E-2</v>
      </c>
      <c r="BN137" s="17">
        <f t="shared" si="384"/>
        <v>5.824131314333314E-2</v>
      </c>
      <c r="BO137" s="17">
        <f t="shared" si="384"/>
        <v>4.3100937959523675E-2</v>
      </c>
      <c r="BP137" s="17">
        <f t="shared" si="384"/>
        <v>3.2286384256802643E-2</v>
      </c>
      <c r="BQ137" s="17">
        <f t="shared" si="384"/>
        <v>2.4561703040573282E-2</v>
      </c>
      <c r="BR137" s="17">
        <f t="shared" si="384"/>
        <v>1.9044073600409481E-2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0.16765608079966682</v>
      </c>
      <c r="J138" s="17"/>
      <c r="K138" s="17"/>
      <c r="L138" s="17"/>
      <c r="M138" s="17"/>
      <c r="N138" s="18">
        <f>SUM(E137:N137)/10</f>
        <v>0.10155148159989762</v>
      </c>
      <c r="P138" s="163"/>
      <c r="Q138" s="165"/>
      <c r="R138" s="16" t="s">
        <v>56</v>
      </c>
      <c r="S138" s="17"/>
      <c r="T138" s="17"/>
      <c r="U138" s="17"/>
      <c r="V138" s="17"/>
      <c r="W138" s="43">
        <f>SUM(S137:W137)/5</f>
        <v>0.16765608079966682</v>
      </c>
      <c r="X138" s="17"/>
      <c r="Y138" s="17"/>
      <c r="Z138" s="17"/>
      <c r="AA138" s="17"/>
      <c r="AB138" s="18">
        <f>SUM(S137:AB137)/10</f>
        <v>0.10155148159989762</v>
      </c>
      <c r="AD138" s="163"/>
      <c r="AE138" s="165"/>
      <c r="AF138" s="16" t="s">
        <v>56</v>
      </c>
      <c r="AG138" s="17"/>
      <c r="AH138" s="17"/>
      <c r="AI138" s="17"/>
      <c r="AJ138" s="17"/>
      <c r="AK138" s="43">
        <f>SUM(AG137:AK137)/5</f>
        <v>0.16765608079966682</v>
      </c>
      <c r="AL138" s="17"/>
      <c r="AM138" s="17"/>
      <c r="AN138" s="17"/>
      <c r="AO138" s="17"/>
      <c r="AP138" s="18">
        <f>SUM(AG137:AP137)/10</f>
        <v>0.10155148159989762</v>
      </c>
      <c r="AR138" s="163"/>
      <c r="AS138" s="165"/>
      <c r="AT138" s="16" t="s">
        <v>56</v>
      </c>
      <c r="AU138" s="17"/>
      <c r="AV138" s="17"/>
      <c r="AW138" s="17"/>
      <c r="AX138" s="17"/>
      <c r="AY138" s="43">
        <f>SUM(AU137:AY137)/5</f>
        <v>0.16765608079966682</v>
      </c>
      <c r="AZ138" s="17"/>
      <c r="BA138" s="17"/>
      <c r="BB138" s="17"/>
      <c r="BC138" s="17"/>
      <c r="BD138" s="18">
        <f>SUM(AU137:BD137)/10</f>
        <v>0.10155148159989762</v>
      </c>
      <c r="BF138" s="163"/>
      <c r="BG138" s="165"/>
      <c r="BH138" s="16" t="s">
        <v>56</v>
      </c>
      <c r="BI138" s="17"/>
      <c r="BJ138" s="17"/>
      <c r="BK138" s="17"/>
      <c r="BL138" s="17"/>
      <c r="BM138" s="43">
        <f>SUM(BI137:BM137)/5</f>
        <v>0.16765608079966682</v>
      </c>
      <c r="BN138" s="17"/>
      <c r="BO138" s="17"/>
      <c r="BP138" s="17"/>
      <c r="BQ138" s="17"/>
      <c r="BR138" s="18">
        <f>SUM(BI137:BR137)/10</f>
        <v>0.10155148159989762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0.15632142857142853</v>
      </c>
      <c r="F139" s="17">
        <f t="shared" ref="F139:N139" si="385">F98+F111</f>
        <v>0.26947959183673464</v>
      </c>
      <c r="G139" s="17">
        <f t="shared" si="385"/>
        <v>0.35180685131195338</v>
      </c>
      <c r="H139" s="17">
        <f t="shared" si="385"/>
        <v>0.41211203665139529</v>
      </c>
      <c r="I139" s="17">
        <f t="shared" si="385"/>
        <v>0.45668716903671086</v>
      </c>
      <c r="J139" s="17">
        <f t="shared" si="385"/>
        <v>0.4900265493119364</v>
      </c>
      <c r="K139" s="17">
        <f t="shared" si="385"/>
        <v>0.51534039236566875</v>
      </c>
      <c r="L139" s="17">
        <f t="shared" si="385"/>
        <v>0.53492170883262058</v>
      </c>
      <c r="M139" s="17">
        <f t="shared" si="385"/>
        <v>0.55040836345187194</v>
      </c>
      <c r="N139" s="17">
        <f t="shared" si="385"/>
        <v>0.56297025960847991</v>
      </c>
      <c r="P139" s="163"/>
      <c r="Q139" s="165"/>
      <c r="R139" s="16" t="s">
        <v>53</v>
      </c>
      <c r="S139" s="17">
        <f>S98+S111</f>
        <v>0.15632142857142853</v>
      </c>
      <c r="T139" s="17">
        <f t="shared" ref="T139:AB139" si="386">T98+T111</f>
        <v>0.26947959183673464</v>
      </c>
      <c r="U139" s="17">
        <f t="shared" si="386"/>
        <v>0.35180685131195338</v>
      </c>
      <c r="V139" s="17">
        <f t="shared" si="386"/>
        <v>0.41211203665139529</v>
      </c>
      <c r="W139" s="17">
        <f t="shared" si="386"/>
        <v>0.45668716903671086</v>
      </c>
      <c r="X139" s="17">
        <f t="shared" si="386"/>
        <v>0.4900265493119364</v>
      </c>
      <c r="Y139" s="17">
        <f t="shared" si="386"/>
        <v>0.51534039236566875</v>
      </c>
      <c r="Z139" s="17">
        <f t="shared" si="386"/>
        <v>0.53492170883262058</v>
      </c>
      <c r="AA139" s="17">
        <f t="shared" si="386"/>
        <v>0.55040836345187194</v>
      </c>
      <c r="AB139" s="17">
        <f t="shared" si="386"/>
        <v>0.56297025960847991</v>
      </c>
      <c r="AC139" s="5"/>
      <c r="AD139" s="163"/>
      <c r="AE139" s="165"/>
      <c r="AF139" s="16" t="s">
        <v>53</v>
      </c>
      <c r="AG139" s="17">
        <f>AG98+AG111</f>
        <v>0.15632142857142853</v>
      </c>
      <c r="AH139" s="17">
        <f t="shared" ref="AH139:AP139" si="387">AH98+AH111</f>
        <v>0.26947959183673464</v>
      </c>
      <c r="AI139" s="17">
        <f t="shared" si="387"/>
        <v>0.35180685131195338</v>
      </c>
      <c r="AJ139" s="17">
        <f t="shared" si="387"/>
        <v>0.41211203665139529</v>
      </c>
      <c r="AK139" s="17">
        <f t="shared" si="387"/>
        <v>0.45668716903671086</v>
      </c>
      <c r="AL139" s="17">
        <f t="shared" si="387"/>
        <v>0.4900265493119364</v>
      </c>
      <c r="AM139" s="17">
        <f t="shared" si="387"/>
        <v>0.51534039236566875</v>
      </c>
      <c r="AN139" s="17">
        <f t="shared" si="387"/>
        <v>0.53492170883262058</v>
      </c>
      <c r="AO139" s="17">
        <f t="shared" si="387"/>
        <v>0.55040836345187194</v>
      </c>
      <c r="AP139" s="17">
        <f t="shared" si="387"/>
        <v>0.56297025960847991</v>
      </c>
      <c r="AQ139" s="5"/>
      <c r="AR139" s="163"/>
      <c r="AS139" s="165"/>
      <c r="AT139" s="16" t="s">
        <v>53</v>
      </c>
      <c r="AU139" s="17">
        <f>AU98+AU111</f>
        <v>0.15632142857142853</v>
      </c>
      <c r="AV139" s="17">
        <f t="shared" ref="AV139:BD139" si="388">AV98+AV111</f>
        <v>0.26947959183673464</v>
      </c>
      <c r="AW139" s="17">
        <f t="shared" si="388"/>
        <v>0.35180685131195338</v>
      </c>
      <c r="AX139" s="17">
        <f t="shared" si="388"/>
        <v>0.41211203665139529</v>
      </c>
      <c r="AY139" s="17">
        <f t="shared" si="388"/>
        <v>0.45668716903671086</v>
      </c>
      <c r="AZ139" s="17">
        <f t="shared" si="388"/>
        <v>0.4900265493119364</v>
      </c>
      <c r="BA139" s="17">
        <f t="shared" si="388"/>
        <v>0.51534039236566875</v>
      </c>
      <c r="BB139" s="17">
        <f t="shared" si="388"/>
        <v>0.53492170883262058</v>
      </c>
      <c r="BC139" s="17">
        <f t="shared" si="388"/>
        <v>0.55040836345187194</v>
      </c>
      <c r="BD139" s="17">
        <f t="shared" si="388"/>
        <v>0.56297025960847991</v>
      </c>
      <c r="BE139" s="5"/>
      <c r="BF139" s="163"/>
      <c r="BG139" s="165"/>
      <c r="BH139" s="16" t="s">
        <v>53</v>
      </c>
      <c r="BI139" s="17">
        <f>BI98+BI111</f>
        <v>0.15632142857142853</v>
      </c>
      <c r="BJ139" s="17">
        <f t="shared" ref="BJ139:BR139" si="389">BJ98+BJ111</f>
        <v>0.26947959183673464</v>
      </c>
      <c r="BK139" s="17">
        <f t="shared" si="389"/>
        <v>0.35180685131195338</v>
      </c>
      <c r="BL139" s="17">
        <f t="shared" si="389"/>
        <v>0.41211203665139529</v>
      </c>
      <c r="BM139" s="17">
        <f t="shared" si="389"/>
        <v>0.45668716903671086</v>
      </c>
      <c r="BN139" s="17">
        <f t="shared" si="389"/>
        <v>0.4900265493119364</v>
      </c>
      <c r="BO139" s="17">
        <f t="shared" si="389"/>
        <v>0.51534039236566875</v>
      </c>
      <c r="BP139" s="17">
        <f t="shared" si="389"/>
        <v>0.53492170883262058</v>
      </c>
      <c r="BQ139" s="17">
        <f t="shared" si="389"/>
        <v>0.55040836345187194</v>
      </c>
      <c r="BR139" s="17">
        <f t="shared" si="389"/>
        <v>0.56297025960847991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2.9024999999999994</v>
      </c>
      <c r="F140" s="21">
        <f t="shared" ref="F140:N140" si="390">10*F137</f>
        <v>2.0882142857142854</v>
      </c>
      <c r="G140" s="21">
        <f t="shared" si="390"/>
        <v>1.5065816326530612</v>
      </c>
      <c r="H140" s="21">
        <f t="shared" si="390"/>
        <v>1.0911297376093292</v>
      </c>
      <c r="I140" s="21">
        <f t="shared" si="390"/>
        <v>0.79437838400666405</v>
      </c>
      <c r="J140" s="21">
        <f t="shared" si="390"/>
        <v>0.5824131314333314</v>
      </c>
      <c r="K140" s="21">
        <f t="shared" si="390"/>
        <v>0.43100937959523677</v>
      </c>
      <c r="L140" s="21">
        <f t="shared" si="390"/>
        <v>0.32286384256802642</v>
      </c>
      <c r="M140" s="21">
        <f t="shared" si="390"/>
        <v>0.24561703040573282</v>
      </c>
      <c r="N140" s="21">
        <f t="shared" si="390"/>
        <v>0.19044073600409481</v>
      </c>
      <c r="P140" s="163"/>
      <c r="Q140" s="163"/>
      <c r="R140" s="20" t="s">
        <v>57</v>
      </c>
      <c r="S140" s="21">
        <f>10*S137</f>
        <v>2.9024999999999994</v>
      </c>
      <c r="T140" s="21">
        <f t="shared" ref="T140:AB140" si="391">10*T137</f>
        <v>2.0882142857142854</v>
      </c>
      <c r="U140" s="21">
        <f t="shared" si="391"/>
        <v>1.5065816326530612</v>
      </c>
      <c r="V140" s="21">
        <f t="shared" si="391"/>
        <v>1.0911297376093292</v>
      </c>
      <c r="W140" s="21">
        <f t="shared" si="391"/>
        <v>0.79437838400666405</v>
      </c>
      <c r="X140" s="21">
        <f t="shared" si="391"/>
        <v>0.5824131314333314</v>
      </c>
      <c r="Y140" s="21">
        <f t="shared" si="391"/>
        <v>0.43100937959523677</v>
      </c>
      <c r="Z140" s="21">
        <f t="shared" si="391"/>
        <v>0.32286384256802642</v>
      </c>
      <c r="AA140" s="21">
        <f t="shared" si="391"/>
        <v>0.24561703040573282</v>
      </c>
      <c r="AB140" s="21">
        <f t="shared" si="391"/>
        <v>0.19044073600409481</v>
      </c>
      <c r="AC140" s="5"/>
      <c r="AD140" s="163"/>
      <c r="AE140" s="163"/>
      <c r="AF140" s="20" t="s">
        <v>57</v>
      </c>
      <c r="AG140" s="21">
        <f>10*AG137</f>
        <v>2.9024999999999994</v>
      </c>
      <c r="AH140" s="21">
        <f t="shared" ref="AH140:AP140" si="392">10*AH137</f>
        <v>2.0882142857142854</v>
      </c>
      <c r="AI140" s="21">
        <f t="shared" si="392"/>
        <v>1.5065816326530612</v>
      </c>
      <c r="AJ140" s="21">
        <f t="shared" si="392"/>
        <v>1.0911297376093292</v>
      </c>
      <c r="AK140" s="21">
        <f t="shared" si="392"/>
        <v>0.79437838400666405</v>
      </c>
      <c r="AL140" s="21">
        <f t="shared" si="392"/>
        <v>0.5824131314333314</v>
      </c>
      <c r="AM140" s="21">
        <f t="shared" si="392"/>
        <v>0.43100937959523677</v>
      </c>
      <c r="AN140" s="21">
        <f t="shared" si="392"/>
        <v>0.32286384256802642</v>
      </c>
      <c r="AO140" s="21">
        <f t="shared" si="392"/>
        <v>0.24561703040573282</v>
      </c>
      <c r="AP140" s="21">
        <f t="shared" si="392"/>
        <v>0.19044073600409481</v>
      </c>
      <c r="AQ140" s="5"/>
      <c r="AR140" s="163"/>
      <c r="AS140" s="163"/>
      <c r="AT140" s="20" t="s">
        <v>57</v>
      </c>
      <c r="AU140" s="21">
        <f>10*AU137</f>
        <v>2.9024999999999994</v>
      </c>
      <c r="AV140" s="21">
        <f t="shared" ref="AV140:BD140" si="393">10*AV137</f>
        <v>2.0882142857142854</v>
      </c>
      <c r="AW140" s="21">
        <f t="shared" si="393"/>
        <v>1.5065816326530612</v>
      </c>
      <c r="AX140" s="21">
        <f t="shared" si="393"/>
        <v>1.0911297376093292</v>
      </c>
      <c r="AY140" s="21">
        <f t="shared" si="393"/>
        <v>0.79437838400666405</v>
      </c>
      <c r="AZ140" s="21">
        <f t="shared" si="393"/>
        <v>0.5824131314333314</v>
      </c>
      <c r="BA140" s="21">
        <f t="shared" si="393"/>
        <v>0.43100937959523677</v>
      </c>
      <c r="BB140" s="21">
        <f t="shared" si="393"/>
        <v>0.32286384256802642</v>
      </c>
      <c r="BC140" s="21">
        <f t="shared" si="393"/>
        <v>0.24561703040573282</v>
      </c>
      <c r="BD140" s="21">
        <f t="shared" si="393"/>
        <v>0.19044073600409481</v>
      </c>
      <c r="BE140" s="5"/>
      <c r="BF140" s="163"/>
      <c r="BG140" s="163"/>
      <c r="BH140" s="20" t="s">
        <v>57</v>
      </c>
      <c r="BI140" s="21">
        <f>10*BI137</f>
        <v>2.9024999999999994</v>
      </c>
      <c r="BJ140" s="21">
        <f t="shared" ref="BJ140:BR140" si="394">10*BJ137</f>
        <v>2.0882142857142854</v>
      </c>
      <c r="BK140" s="21">
        <f t="shared" si="394"/>
        <v>1.5065816326530612</v>
      </c>
      <c r="BL140" s="21">
        <f t="shared" si="394"/>
        <v>1.0911297376093292</v>
      </c>
      <c r="BM140" s="21">
        <f t="shared" si="394"/>
        <v>0.79437838400666405</v>
      </c>
      <c r="BN140" s="21">
        <f t="shared" si="394"/>
        <v>0.5824131314333314</v>
      </c>
      <c r="BO140" s="21">
        <f t="shared" si="394"/>
        <v>0.43100937959523677</v>
      </c>
      <c r="BP140" s="21">
        <f t="shared" si="394"/>
        <v>0.32286384256802642</v>
      </c>
      <c r="BQ140" s="21">
        <f t="shared" si="394"/>
        <v>0.24561703040573282</v>
      </c>
      <c r="BR140" s="21">
        <f t="shared" si="394"/>
        <v>0.19044073600409481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1.5632142857142852</v>
      </c>
      <c r="F141" s="21">
        <f>10*F139</f>
        <v>2.6947959183673467</v>
      </c>
      <c r="G141" s="21">
        <f>10*G139</f>
        <v>3.5180685131195339</v>
      </c>
      <c r="H141" s="21">
        <f t="shared" ref="H141:N141" si="395">10*H139</f>
        <v>4.1211203665139529</v>
      </c>
      <c r="I141" s="21">
        <f t="shared" si="395"/>
        <v>4.5668716903671083</v>
      </c>
      <c r="J141" s="21">
        <f t="shared" si="395"/>
        <v>4.9002654931193641</v>
      </c>
      <c r="K141" s="21">
        <f t="shared" si="395"/>
        <v>5.153403923656688</v>
      </c>
      <c r="L141" s="21">
        <f t="shared" si="395"/>
        <v>5.3492170883262062</v>
      </c>
      <c r="M141" s="21">
        <f t="shared" si="395"/>
        <v>5.5040836345187198</v>
      </c>
      <c r="N141" s="21">
        <f t="shared" si="395"/>
        <v>5.6297025960847993</v>
      </c>
      <c r="P141" s="163"/>
      <c r="Q141" s="163"/>
      <c r="R141" s="20" t="s">
        <v>58</v>
      </c>
      <c r="S141" s="21">
        <f>10*S139</f>
        <v>1.5632142857142852</v>
      </c>
      <c r="T141" s="21">
        <f>10*T139</f>
        <v>2.6947959183673467</v>
      </c>
      <c r="U141" s="21">
        <f>10*U139</f>
        <v>3.5180685131195339</v>
      </c>
      <c r="V141" s="21">
        <f t="shared" ref="V141:AB141" si="396">10*V139</f>
        <v>4.1211203665139529</v>
      </c>
      <c r="W141" s="21">
        <f t="shared" si="396"/>
        <v>4.5668716903671083</v>
      </c>
      <c r="X141" s="21">
        <f t="shared" si="396"/>
        <v>4.9002654931193641</v>
      </c>
      <c r="Y141" s="21">
        <f t="shared" si="396"/>
        <v>5.153403923656688</v>
      </c>
      <c r="Z141" s="21">
        <f t="shared" si="396"/>
        <v>5.3492170883262062</v>
      </c>
      <c r="AA141" s="21">
        <f t="shared" si="396"/>
        <v>5.5040836345187198</v>
      </c>
      <c r="AB141" s="21">
        <f t="shared" si="396"/>
        <v>5.6297025960847993</v>
      </c>
      <c r="AC141" s="5"/>
      <c r="AD141" s="163"/>
      <c r="AE141" s="163"/>
      <c r="AF141" s="20" t="s">
        <v>58</v>
      </c>
      <c r="AG141" s="21">
        <f>10*AG139</f>
        <v>1.5632142857142852</v>
      </c>
      <c r="AH141" s="21">
        <f>10*AH139</f>
        <v>2.6947959183673467</v>
      </c>
      <c r="AI141" s="21">
        <f>10*AI139</f>
        <v>3.5180685131195339</v>
      </c>
      <c r="AJ141" s="21">
        <f t="shared" ref="AJ141:AP141" si="397">10*AJ139</f>
        <v>4.1211203665139529</v>
      </c>
      <c r="AK141" s="21">
        <f t="shared" si="397"/>
        <v>4.5668716903671083</v>
      </c>
      <c r="AL141" s="21">
        <f t="shared" si="397"/>
        <v>4.9002654931193641</v>
      </c>
      <c r="AM141" s="21">
        <f t="shared" si="397"/>
        <v>5.153403923656688</v>
      </c>
      <c r="AN141" s="21">
        <f t="shared" si="397"/>
        <v>5.3492170883262062</v>
      </c>
      <c r="AO141" s="21">
        <f t="shared" si="397"/>
        <v>5.5040836345187198</v>
      </c>
      <c r="AP141" s="21">
        <f t="shared" si="397"/>
        <v>5.6297025960847993</v>
      </c>
      <c r="AQ141" s="5"/>
      <c r="AR141" s="163"/>
      <c r="AS141" s="163"/>
      <c r="AT141" s="20" t="s">
        <v>58</v>
      </c>
      <c r="AU141" s="21">
        <f>10*AU139</f>
        <v>1.5632142857142852</v>
      </c>
      <c r="AV141" s="21">
        <f>10*AV139</f>
        <v>2.6947959183673467</v>
      </c>
      <c r="AW141" s="21">
        <f>10*AW139</f>
        <v>3.5180685131195339</v>
      </c>
      <c r="AX141" s="21">
        <f t="shared" ref="AX141:BD141" si="398">10*AX139</f>
        <v>4.1211203665139529</v>
      </c>
      <c r="AY141" s="21">
        <f t="shared" si="398"/>
        <v>4.5668716903671083</v>
      </c>
      <c r="AZ141" s="21">
        <f t="shared" si="398"/>
        <v>4.9002654931193641</v>
      </c>
      <c r="BA141" s="21">
        <f t="shared" si="398"/>
        <v>5.153403923656688</v>
      </c>
      <c r="BB141" s="21">
        <f t="shared" si="398"/>
        <v>5.3492170883262062</v>
      </c>
      <c r="BC141" s="21">
        <f t="shared" si="398"/>
        <v>5.5040836345187198</v>
      </c>
      <c r="BD141" s="21">
        <f t="shared" si="398"/>
        <v>5.6297025960847993</v>
      </c>
      <c r="BE141" s="5"/>
      <c r="BF141" s="163"/>
      <c r="BG141" s="163"/>
      <c r="BH141" s="20" t="s">
        <v>58</v>
      </c>
      <c r="BI141" s="21">
        <f>10*BI139</f>
        <v>1.5632142857142852</v>
      </c>
      <c r="BJ141" s="21">
        <f>10*BJ139</f>
        <v>2.6947959183673467</v>
      </c>
      <c r="BK141" s="21">
        <f>10*BK139</f>
        <v>3.5180685131195339</v>
      </c>
      <c r="BL141" s="21">
        <f t="shared" ref="BL141:BR141" si="399">10*BL139</f>
        <v>4.1211203665139529</v>
      </c>
      <c r="BM141" s="21">
        <f t="shared" si="399"/>
        <v>4.5668716903671083</v>
      </c>
      <c r="BN141" s="21">
        <f t="shared" si="399"/>
        <v>4.9002654931193641</v>
      </c>
      <c r="BO141" s="21">
        <f t="shared" si="399"/>
        <v>5.153403923656688</v>
      </c>
      <c r="BP141" s="21">
        <f t="shared" si="399"/>
        <v>5.3492170883262062</v>
      </c>
      <c r="BQ141" s="21">
        <f t="shared" si="399"/>
        <v>5.5040836345187198</v>
      </c>
      <c r="BR141" s="21">
        <f t="shared" si="399"/>
        <v>5.6297025960847993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0.40634999999999999</v>
      </c>
      <c r="F142" s="17">
        <f t="shared" ref="F142:N142" si="400">F101+F114+F129</f>
        <v>0.40928999999999999</v>
      </c>
      <c r="G142" s="17">
        <f t="shared" si="400"/>
        <v>0.41340600000000005</v>
      </c>
      <c r="H142" s="17">
        <f t="shared" si="400"/>
        <v>0.41916839999999994</v>
      </c>
      <c r="I142" s="17">
        <f t="shared" si="400"/>
        <v>0.42723575999999996</v>
      </c>
      <c r="J142" s="17">
        <f t="shared" si="400"/>
        <v>0.438530064</v>
      </c>
      <c r="K142" s="17">
        <f t="shared" si="400"/>
        <v>0.45434208960000011</v>
      </c>
      <c r="L142" s="17">
        <f t="shared" si="400"/>
        <v>0.47647892544000031</v>
      </c>
      <c r="M142" s="17">
        <f t="shared" si="400"/>
        <v>0.50747049561599966</v>
      </c>
      <c r="N142" s="17">
        <f t="shared" si="400"/>
        <v>0.55085869386239938</v>
      </c>
      <c r="P142" s="163"/>
      <c r="Q142" s="171" t="s">
        <v>45</v>
      </c>
      <c r="R142" s="16" t="s">
        <v>55</v>
      </c>
      <c r="S142" s="17">
        <f>S101+S114+S129</f>
        <v>0.40634999999999999</v>
      </c>
      <c r="T142" s="17">
        <f t="shared" ref="T142:AB142" si="401">T101+T114+T129</f>
        <v>0.40928999999999999</v>
      </c>
      <c r="U142" s="17">
        <f t="shared" si="401"/>
        <v>0.41340600000000005</v>
      </c>
      <c r="V142" s="17">
        <f t="shared" si="401"/>
        <v>0.41916839999999994</v>
      </c>
      <c r="W142" s="17">
        <f t="shared" si="401"/>
        <v>0.42723575999999996</v>
      </c>
      <c r="X142" s="17">
        <f t="shared" si="401"/>
        <v>0.438530064</v>
      </c>
      <c r="Y142" s="17">
        <f t="shared" si="401"/>
        <v>0.45434208960000011</v>
      </c>
      <c r="Z142" s="17">
        <f t="shared" si="401"/>
        <v>0.47647892544000031</v>
      </c>
      <c r="AA142" s="17">
        <f t="shared" si="401"/>
        <v>0.50747049561599966</v>
      </c>
      <c r="AB142" s="17">
        <f t="shared" si="401"/>
        <v>0.55085869386239938</v>
      </c>
      <c r="AC142" s="5"/>
      <c r="AD142" s="163"/>
      <c r="AE142" s="171" t="s">
        <v>45</v>
      </c>
      <c r="AF142" s="16" t="s">
        <v>55</v>
      </c>
      <c r="AG142" s="17">
        <f>AG101+AG114+AG129</f>
        <v>0.40634999999999999</v>
      </c>
      <c r="AH142" s="17">
        <f t="shared" ref="AH142:AP142" si="402">AH101+AH114+AH129</f>
        <v>0.40928999999999999</v>
      </c>
      <c r="AI142" s="17">
        <f t="shared" si="402"/>
        <v>0.41340600000000005</v>
      </c>
      <c r="AJ142" s="17">
        <f t="shared" si="402"/>
        <v>0.41916839999999994</v>
      </c>
      <c r="AK142" s="17">
        <f t="shared" si="402"/>
        <v>0.42723575999999996</v>
      </c>
      <c r="AL142" s="17">
        <f t="shared" si="402"/>
        <v>0.438530064</v>
      </c>
      <c r="AM142" s="17">
        <f t="shared" si="402"/>
        <v>0.45434208960000011</v>
      </c>
      <c r="AN142" s="17">
        <f t="shared" si="402"/>
        <v>0.47647892544000031</v>
      </c>
      <c r="AO142" s="17">
        <f t="shared" si="402"/>
        <v>0.50747049561599966</v>
      </c>
      <c r="AP142" s="17">
        <f t="shared" si="402"/>
        <v>0.55085869386239938</v>
      </c>
      <c r="AQ142" s="5"/>
      <c r="AR142" s="163"/>
      <c r="AS142" s="171" t="s">
        <v>45</v>
      </c>
      <c r="AT142" s="16" t="s">
        <v>55</v>
      </c>
      <c r="AU142" s="17">
        <f>AU101+AU114+AU129</f>
        <v>0.40634999999999999</v>
      </c>
      <c r="AV142" s="17">
        <f t="shared" ref="AV142:BD142" si="403">AV101+AV114+AV129</f>
        <v>0.40928999999999999</v>
      </c>
      <c r="AW142" s="17">
        <f t="shared" si="403"/>
        <v>0.41340600000000005</v>
      </c>
      <c r="AX142" s="17">
        <f t="shared" si="403"/>
        <v>0.41916839999999994</v>
      </c>
      <c r="AY142" s="17">
        <f t="shared" si="403"/>
        <v>0.42723575999999996</v>
      </c>
      <c r="AZ142" s="17">
        <f t="shared" si="403"/>
        <v>0.438530064</v>
      </c>
      <c r="BA142" s="17">
        <f t="shared" si="403"/>
        <v>0.45434208960000011</v>
      </c>
      <c r="BB142" s="17">
        <f t="shared" si="403"/>
        <v>0.47647892544000031</v>
      </c>
      <c r="BC142" s="17">
        <f t="shared" si="403"/>
        <v>0.50747049561599966</v>
      </c>
      <c r="BD142" s="17">
        <f t="shared" si="403"/>
        <v>0.55085869386239938</v>
      </c>
      <c r="BE142" s="5"/>
      <c r="BF142" s="163"/>
      <c r="BG142" s="171" t="s">
        <v>45</v>
      </c>
      <c r="BH142" s="16" t="s">
        <v>55</v>
      </c>
      <c r="BI142" s="17">
        <f>BI101+BI114+BI129</f>
        <v>0.40634999999999999</v>
      </c>
      <c r="BJ142" s="17">
        <f t="shared" ref="BJ142:BR142" si="404">BJ101+BJ114+BJ129</f>
        <v>0.40928999999999999</v>
      </c>
      <c r="BK142" s="17">
        <f t="shared" si="404"/>
        <v>0.41340600000000005</v>
      </c>
      <c r="BL142" s="17">
        <f t="shared" si="404"/>
        <v>0.41916839999999994</v>
      </c>
      <c r="BM142" s="17">
        <f t="shared" si="404"/>
        <v>0.42723575999999996</v>
      </c>
      <c r="BN142" s="17">
        <f t="shared" si="404"/>
        <v>0.438530064</v>
      </c>
      <c r="BO142" s="17">
        <f t="shared" si="404"/>
        <v>0.45434208960000011</v>
      </c>
      <c r="BP142" s="17">
        <f t="shared" si="404"/>
        <v>0.47647892544000031</v>
      </c>
      <c r="BQ142" s="17">
        <f t="shared" si="404"/>
        <v>0.50747049561599966</v>
      </c>
      <c r="BR142" s="17">
        <f t="shared" si="404"/>
        <v>0.55085869386239938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0.415090032</v>
      </c>
      <c r="J143" s="18"/>
      <c r="K143" s="18"/>
      <c r="L143" s="18"/>
      <c r="M143" s="18"/>
      <c r="N143" s="18">
        <f>SUM(E142:N142)/10</f>
        <v>0.45031304285183993</v>
      </c>
      <c r="P143" s="163"/>
      <c r="Q143" s="165"/>
      <c r="R143" s="16" t="s">
        <v>56</v>
      </c>
      <c r="S143" s="17"/>
      <c r="T143" s="17"/>
      <c r="U143" s="17"/>
      <c r="V143" s="17"/>
      <c r="W143" s="18">
        <f>SUM(S142:W142)/5</f>
        <v>0.415090032</v>
      </c>
      <c r="X143" s="18"/>
      <c r="Y143" s="18"/>
      <c r="Z143" s="18"/>
      <c r="AA143" s="18"/>
      <c r="AB143" s="18">
        <f>SUM(S142:AB142)/10</f>
        <v>0.45031304285183993</v>
      </c>
      <c r="AC143" s="5"/>
      <c r="AD143" s="163"/>
      <c r="AE143" s="165"/>
      <c r="AF143" s="16" t="s">
        <v>56</v>
      </c>
      <c r="AG143" s="17"/>
      <c r="AH143" s="17"/>
      <c r="AI143" s="17"/>
      <c r="AJ143" s="17"/>
      <c r="AK143" s="18">
        <f>SUM(AG142:AK142)/5</f>
        <v>0.415090032</v>
      </c>
      <c r="AL143" s="18"/>
      <c r="AM143" s="18"/>
      <c r="AN143" s="18"/>
      <c r="AO143" s="18"/>
      <c r="AP143" s="18">
        <f>SUM(AG142:AP142)/10</f>
        <v>0.45031304285183993</v>
      </c>
      <c r="AQ143" s="5"/>
      <c r="AR143" s="163"/>
      <c r="AS143" s="165"/>
      <c r="AT143" s="16" t="s">
        <v>56</v>
      </c>
      <c r="AU143" s="17"/>
      <c r="AV143" s="17"/>
      <c r="AW143" s="17"/>
      <c r="AX143" s="17"/>
      <c r="AY143" s="18">
        <f>SUM(AU142:AY142)/5</f>
        <v>0.415090032</v>
      </c>
      <c r="AZ143" s="18"/>
      <c r="BA143" s="18"/>
      <c r="BB143" s="18"/>
      <c r="BC143" s="18"/>
      <c r="BD143" s="18">
        <f>SUM(AU142:BD142)/10</f>
        <v>0.45031304285183993</v>
      </c>
      <c r="BE143" s="5"/>
      <c r="BF143" s="163"/>
      <c r="BG143" s="165"/>
      <c r="BH143" s="16" t="s">
        <v>56</v>
      </c>
      <c r="BI143" s="17"/>
      <c r="BJ143" s="17"/>
      <c r="BK143" s="17"/>
      <c r="BL143" s="17"/>
      <c r="BM143" s="18">
        <f>SUM(BI142:BM142)/5</f>
        <v>0.415090032</v>
      </c>
      <c r="BN143" s="18"/>
      <c r="BO143" s="18"/>
      <c r="BP143" s="18"/>
      <c r="BQ143" s="18"/>
      <c r="BR143" s="18">
        <f>SUM(BI142:BR142)/10</f>
        <v>0.45031304285183993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405">E140*E$16</f>
        <v>406349.99999999994</v>
      </c>
      <c r="F144" s="23">
        <f t="shared" si="405"/>
        <v>409289.99999999994</v>
      </c>
      <c r="G144" s="23">
        <f t="shared" si="405"/>
        <v>413406</v>
      </c>
      <c r="H144" s="23">
        <f t="shared" si="405"/>
        <v>419168.39999999991</v>
      </c>
      <c r="I144" s="23">
        <f t="shared" si="405"/>
        <v>427235.76000000007</v>
      </c>
      <c r="J144" s="23">
        <f t="shared" si="405"/>
        <v>438530.06400000001</v>
      </c>
      <c r="K144" s="23">
        <f t="shared" si="405"/>
        <v>454342.08960000012</v>
      </c>
      <c r="L144" s="23">
        <f t="shared" si="405"/>
        <v>476478.92544000037</v>
      </c>
      <c r="M144" s="23">
        <f t="shared" si="405"/>
        <v>507470.49561599968</v>
      </c>
      <c r="N144" s="23">
        <f t="shared" si="405"/>
        <v>550858.69386239955</v>
      </c>
      <c r="P144" s="163"/>
      <c r="Q144" s="163"/>
      <c r="R144" s="20" t="s">
        <v>57</v>
      </c>
      <c r="S144" s="23">
        <f t="shared" ref="S144:AB144" si="406">S140*S$16</f>
        <v>406349.99999999994</v>
      </c>
      <c r="T144" s="23">
        <f t="shared" si="406"/>
        <v>409289.99999999994</v>
      </c>
      <c r="U144" s="23">
        <f t="shared" si="406"/>
        <v>413406</v>
      </c>
      <c r="V144" s="23">
        <f t="shared" si="406"/>
        <v>419168.39999999991</v>
      </c>
      <c r="W144" s="23">
        <f t="shared" si="406"/>
        <v>427235.76000000007</v>
      </c>
      <c r="X144" s="23">
        <f t="shared" si="406"/>
        <v>438530.06400000001</v>
      </c>
      <c r="Y144" s="23">
        <f t="shared" si="406"/>
        <v>454342.08960000012</v>
      </c>
      <c r="Z144" s="23">
        <f t="shared" si="406"/>
        <v>476478.92544000037</v>
      </c>
      <c r="AA144" s="23">
        <f t="shared" si="406"/>
        <v>507470.49561599968</v>
      </c>
      <c r="AB144" s="23">
        <f t="shared" si="406"/>
        <v>550858.69386239955</v>
      </c>
      <c r="AC144" s="5"/>
      <c r="AD144" s="163"/>
      <c r="AE144" s="163"/>
      <c r="AF144" s="20" t="s">
        <v>57</v>
      </c>
      <c r="AG144" s="23">
        <f t="shared" ref="AG144:AP144" si="407">AG140*AG$16</f>
        <v>406349.99999999994</v>
      </c>
      <c r="AH144" s="23">
        <f t="shared" si="407"/>
        <v>409289.99999999994</v>
      </c>
      <c r="AI144" s="23">
        <f t="shared" si="407"/>
        <v>413406</v>
      </c>
      <c r="AJ144" s="23">
        <f t="shared" si="407"/>
        <v>419168.39999999991</v>
      </c>
      <c r="AK144" s="23">
        <f t="shared" si="407"/>
        <v>427235.76000000007</v>
      </c>
      <c r="AL144" s="23">
        <f t="shared" si="407"/>
        <v>438530.06400000001</v>
      </c>
      <c r="AM144" s="23">
        <f t="shared" si="407"/>
        <v>454342.08960000012</v>
      </c>
      <c r="AN144" s="23">
        <f t="shared" si="407"/>
        <v>476478.92544000037</v>
      </c>
      <c r="AO144" s="23">
        <f t="shared" si="407"/>
        <v>507470.49561599968</v>
      </c>
      <c r="AP144" s="23">
        <f t="shared" si="407"/>
        <v>550858.69386239955</v>
      </c>
      <c r="AQ144" s="5"/>
      <c r="AR144" s="163"/>
      <c r="AS144" s="163"/>
      <c r="AT144" s="20" t="s">
        <v>57</v>
      </c>
      <c r="AU144" s="23">
        <f t="shared" ref="AU144:BD144" si="408">AU140*AU$16</f>
        <v>406349.99999999994</v>
      </c>
      <c r="AV144" s="23">
        <f t="shared" si="408"/>
        <v>409289.99999999994</v>
      </c>
      <c r="AW144" s="23">
        <f t="shared" si="408"/>
        <v>413406</v>
      </c>
      <c r="AX144" s="23">
        <f t="shared" si="408"/>
        <v>419168.39999999991</v>
      </c>
      <c r="AY144" s="23">
        <f t="shared" si="408"/>
        <v>427235.76000000007</v>
      </c>
      <c r="AZ144" s="23">
        <f t="shared" si="408"/>
        <v>438530.06400000001</v>
      </c>
      <c r="BA144" s="23">
        <f t="shared" si="408"/>
        <v>454342.08960000012</v>
      </c>
      <c r="BB144" s="23">
        <f t="shared" si="408"/>
        <v>476478.92544000037</v>
      </c>
      <c r="BC144" s="23">
        <f t="shared" si="408"/>
        <v>507470.49561599968</v>
      </c>
      <c r="BD144" s="23">
        <f t="shared" si="408"/>
        <v>550858.69386239955</v>
      </c>
      <c r="BE144" s="5"/>
      <c r="BF144" s="163"/>
      <c r="BG144" s="163"/>
      <c r="BH144" s="20" t="s">
        <v>57</v>
      </c>
      <c r="BI144" s="23">
        <f t="shared" ref="BI144:BR144" si="409">BI140*BI$16</f>
        <v>406349.99999999994</v>
      </c>
      <c r="BJ144" s="23">
        <f t="shared" si="409"/>
        <v>409289.99999999994</v>
      </c>
      <c r="BK144" s="23">
        <f t="shared" si="409"/>
        <v>413406</v>
      </c>
      <c r="BL144" s="23">
        <f t="shared" si="409"/>
        <v>419168.39999999991</v>
      </c>
      <c r="BM144" s="23">
        <f t="shared" si="409"/>
        <v>427235.76000000007</v>
      </c>
      <c r="BN144" s="23">
        <f t="shared" si="409"/>
        <v>438530.06400000001</v>
      </c>
      <c r="BO144" s="23">
        <f t="shared" si="409"/>
        <v>454342.08960000012</v>
      </c>
      <c r="BP144" s="23">
        <f t="shared" si="409"/>
        <v>476478.92544000037</v>
      </c>
      <c r="BQ144" s="23">
        <f t="shared" si="409"/>
        <v>507470.49561599968</v>
      </c>
      <c r="BR144" s="23">
        <f t="shared" si="409"/>
        <v>550858.69386239955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415090.03200000001</v>
      </c>
      <c r="J145" s="23"/>
      <c r="K145" s="23"/>
      <c r="L145" s="23"/>
      <c r="M145" s="23"/>
      <c r="N145" s="23">
        <f>SUM(E144:N144)/10</f>
        <v>450313.04285183997</v>
      </c>
      <c r="P145" s="163"/>
      <c r="Q145" s="163"/>
      <c r="R145" s="20" t="s">
        <v>59</v>
      </c>
      <c r="S145" s="22"/>
      <c r="T145" s="22"/>
      <c r="U145" s="22"/>
      <c r="V145" s="22"/>
      <c r="W145" s="23">
        <f>SUM(S144:W144)/5</f>
        <v>415090.03200000001</v>
      </c>
      <c r="X145" s="23"/>
      <c r="Y145" s="23"/>
      <c r="Z145" s="23"/>
      <c r="AA145" s="23"/>
      <c r="AB145" s="23">
        <f>SUM(S144:AB144)/10</f>
        <v>450313.04285183997</v>
      </c>
      <c r="AC145" s="5"/>
      <c r="AD145" s="163"/>
      <c r="AE145" s="163"/>
      <c r="AF145" s="20" t="s">
        <v>59</v>
      </c>
      <c r="AG145" s="22"/>
      <c r="AH145" s="22"/>
      <c r="AI145" s="22"/>
      <c r="AJ145" s="22"/>
      <c r="AK145" s="23">
        <f>SUM(AG144:AK144)/5</f>
        <v>415090.03200000001</v>
      </c>
      <c r="AL145" s="23"/>
      <c r="AM145" s="23"/>
      <c r="AN145" s="23"/>
      <c r="AO145" s="23"/>
      <c r="AP145" s="23">
        <f>SUM(AG144:AP144)/10</f>
        <v>450313.04285183997</v>
      </c>
      <c r="AQ145" s="5"/>
      <c r="AR145" s="163"/>
      <c r="AS145" s="163"/>
      <c r="AT145" s="20" t="s">
        <v>59</v>
      </c>
      <c r="AU145" s="22"/>
      <c r="AV145" s="22"/>
      <c r="AW145" s="22"/>
      <c r="AX145" s="22"/>
      <c r="AY145" s="23">
        <f>SUM(AU144:AY144)/5</f>
        <v>415090.03200000001</v>
      </c>
      <c r="AZ145" s="23"/>
      <c r="BA145" s="23"/>
      <c r="BB145" s="23"/>
      <c r="BC145" s="23"/>
      <c r="BD145" s="23">
        <f>SUM(AU144:BD144)/10</f>
        <v>450313.04285183997</v>
      </c>
      <c r="BE145" s="5"/>
      <c r="BF145" s="163"/>
      <c r="BG145" s="163"/>
      <c r="BH145" s="20" t="s">
        <v>59</v>
      </c>
      <c r="BI145" s="22"/>
      <c r="BJ145" s="22"/>
      <c r="BK145" s="22"/>
      <c r="BL145" s="22"/>
      <c r="BM145" s="23">
        <f>SUM(BI144:BM144)/5</f>
        <v>415090.03200000001</v>
      </c>
      <c r="BN145" s="23"/>
      <c r="BO145" s="23"/>
      <c r="BP145" s="23"/>
      <c r="BQ145" s="23"/>
      <c r="BR145" s="23">
        <f>SUM(BI144:BR144)/10</f>
        <v>450313.04285183997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406349.99999999994</v>
      </c>
      <c r="F146" s="22">
        <f t="shared" ref="F146:N146" si="410">E146+F144</f>
        <v>815639.99999999988</v>
      </c>
      <c r="G146" s="22">
        <f t="shared" si="410"/>
        <v>1229046</v>
      </c>
      <c r="H146" s="22">
        <f t="shared" si="410"/>
        <v>1648214.4</v>
      </c>
      <c r="I146" s="22">
        <f t="shared" si="410"/>
        <v>2075450.16</v>
      </c>
      <c r="J146" s="22">
        <f t="shared" si="410"/>
        <v>2513980.2239999999</v>
      </c>
      <c r="K146" s="22">
        <f t="shared" si="410"/>
        <v>2968322.3136</v>
      </c>
      <c r="L146" s="22">
        <f t="shared" si="410"/>
        <v>3444801.2390400004</v>
      </c>
      <c r="M146" s="22">
        <f t="shared" si="410"/>
        <v>3952271.734656</v>
      </c>
      <c r="N146" s="22">
        <f t="shared" si="410"/>
        <v>4503130.4285183996</v>
      </c>
      <c r="P146" s="163"/>
      <c r="Q146" s="163"/>
      <c r="R146" s="20" t="s">
        <v>58</v>
      </c>
      <c r="S146" s="22">
        <f>S144</f>
        <v>406349.99999999994</v>
      </c>
      <c r="T146" s="22">
        <f t="shared" ref="T146:AB146" si="411">S146+T144</f>
        <v>815639.99999999988</v>
      </c>
      <c r="U146" s="22">
        <f t="shared" si="411"/>
        <v>1229046</v>
      </c>
      <c r="V146" s="22">
        <f t="shared" si="411"/>
        <v>1648214.4</v>
      </c>
      <c r="W146" s="22">
        <f t="shared" si="411"/>
        <v>2075450.16</v>
      </c>
      <c r="X146" s="22">
        <f t="shared" si="411"/>
        <v>2513980.2239999999</v>
      </c>
      <c r="Y146" s="22">
        <f t="shared" si="411"/>
        <v>2968322.3136</v>
      </c>
      <c r="Z146" s="22">
        <f t="shared" si="411"/>
        <v>3444801.2390400004</v>
      </c>
      <c r="AA146" s="22">
        <f t="shared" si="411"/>
        <v>3952271.734656</v>
      </c>
      <c r="AB146" s="22">
        <f t="shared" si="411"/>
        <v>4503130.4285183996</v>
      </c>
      <c r="AC146" s="5"/>
      <c r="AD146" s="163"/>
      <c r="AE146" s="163"/>
      <c r="AF146" s="20" t="s">
        <v>58</v>
      </c>
      <c r="AG146" s="22">
        <f>AG144</f>
        <v>406349.99999999994</v>
      </c>
      <c r="AH146" s="22">
        <f t="shared" ref="AH146:AP146" si="412">AG146+AH144</f>
        <v>815639.99999999988</v>
      </c>
      <c r="AI146" s="22">
        <f t="shared" si="412"/>
        <v>1229046</v>
      </c>
      <c r="AJ146" s="22">
        <f t="shared" si="412"/>
        <v>1648214.4</v>
      </c>
      <c r="AK146" s="22">
        <f t="shared" si="412"/>
        <v>2075450.16</v>
      </c>
      <c r="AL146" s="22">
        <f t="shared" si="412"/>
        <v>2513980.2239999999</v>
      </c>
      <c r="AM146" s="22">
        <f t="shared" si="412"/>
        <v>2968322.3136</v>
      </c>
      <c r="AN146" s="22">
        <f t="shared" si="412"/>
        <v>3444801.2390400004</v>
      </c>
      <c r="AO146" s="22">
        <f t="shared" si="412"/>
        <v>3952271.734656</v>
      </c>
      <c r="AP146" s="22">
        <f t="shared" si="412"/>
        <v>4503130.4285183996</v>
      </c>
      <c r="AQ146" s="5"/>
      <c r="AR146" s="163"/>
      <c r="AS146" s="163"/>
      <c r="AT146" s="20" t="s">
        <v>58</v>
      </c>
      <c r="AU146" s="22">
        <f>AU144</f>
        <v>406349.99999999994</v>
      </c>
      <c r="AV146" s="22">
        <f t="shared" ref="AV146:BD146" si="413">AU146+AV144</f>
        <v>815639.99999999988</v>
      </c>
      <c r="AW146" s="22">
        <f t="shared" si="413"/>
        <v>1229046</v>
      </c>
      <c r="AX146" s="22">
        <f t="shared" si="413"/>
        <v>1648214.4</v>
      </c>
      <c r="AY146" s="22">
        <f t="shared" si="413"/>
        <v>2075450.16</v>
      </c>
      <c r="AZ146" s="22">
        <f t="shared" si="413"/>
        <v>2513980.2239999999</v>
      </c>
      <c r="BA146" s="22">
        <f t="shared" si="413"/>
        <v>2968322.3136</v>
      </c>
      <c r="BB146" s="22">
        <f t="shared" si="413"/>
        <v>3444801.2390400004</v>
      </c>
      <c r="BC146" s="22">
        <f t="shared" si="413"/>
        <v>3952271.734656</v>
      </c>
      <c r="BD146" s="22">
        <f t="shared" si="413"/>
        <v>4503130.4285183996</v>
      </c>
      <c r="BE146" s="5"/>
      <c r="BF146" s="163"/>
      <c r="BG146" s="163"/>
      <c r="BH146" s="20" t="s">
        <v>58</v>
      </c>
      <c r="BI146" s="22">
        <f>BI144</f>
        <v>406349.99999999994</v>
      </c>
      <c r="BJ146" s="22">
        <f t="shared" ref="BJ146:BR146" si="414">BI146+BJ144</f>
        <v>815639.99999999988</v>
      </c>
      <c r="BK146" s="22">
        <f t="shared" si="414"/>
        <v>1229046</v>
      </c>
      <c r="BL146" s="22">
        <f t="shared" si="414"/>
        <v>1648214.4</v>
      </c>
      <c r="BM146" s="22">
        <f t="shared" si="414"/>
        <v>2075450.16</v>
      </c>
      <c r="BN146" s="22">
        <f t="shared" si="414"/>
        <v>2513980.2239999999</v>
      </c>
      <c r="BO146" s="22">
        <f t="shared" si="414"/>
        <v>2968322.3136</v>
      </c>
      <c r="BP146" s="22">
        <f t="shared" si="414"/>
        <v>3444801.2390400004</v>
      </c>
      <c r="BQ146" s="22">
        <f t="shared" si="414"/>
        <v>3952271.734656</v>
      </c>
      <c r="BR146" s="22">
        <f t="shared" si="414"/>
        <v>4503130.4285183996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0.40634999999999999</v>
      </c>
      <c r="F147" s="17">
        <f t="shared" ref="F147:N147" si="415">F104+F119+F132</f>
        <v>0.57182999999999984</v>
      </c>
      <c r="G147" s="17">
        <f t="shared" si="415"/>
        <v>0.804678</v>
      </c>
      <c r="H147" s="17">
        <f t="shared" si="415"/>
        <v>1.1323116000000006</v>
      </c>
      <c r="I147" s="17">
        <f t="shared" si="415"/>
        <v>1.5933035999999992</v>
      </c>
      <c r="J147" s="17">
        <f t="shared" si="415"/>
        <v>2.2419193440000007</v>
      </c>
      <c r="K147" s="17">
        <f t="shared" si="415"/>
        <v>3.1544991071999973</v>
      </c>
      <c r="L147" s="17">
        <f t="shared" si="415"/>
        <v>4.4384355859199918</v>
      </c>
      <c r="M147" s="17">
        <f t="shared" si="415"/>
        <v>6.244801390464028</v>
      </c>
      <c r="N147" s="17">
        <f t="shared" si="415"/>
        <v>8.7861101448960213</v>
      </c>
      <c r="P147" s="163"/>
      <c r="Q147" s="171" t="s">
        <v>44</v>
      </c>
      <c r="R147" s="16" t="s">
        <v>55</v>
      </c>
      <c r="S147" s="17">
        <f>S104+S119+S132</f>
        <v>0.40634999999999999</v>
      </c>
      <c r="T147" s="17">
        <f t="shared" ref="T147:AB147" si="416">T104+T119+T132</f>
        <v>0.57182999999999984</v>
      </c>
      <c r="U147" s="17">
        <f t="shared" si="416"/>
        <v>0.804678</v>
      </c>
      <c r="V147" s="17">
        <f t="shared" si="416"/>
        <v>1.1323116000000006</v>
      </c>
      <c r="W147" s="17">
        <f t="shared" si="416"/>
        <v>1.5933035999999992</v>
      </c>
      <c r="X147" s="17">
        <f t="shared" si="416"/>
        <v>2.2419193440000007</v>
      </c>
      <c r="Y147" s="17">
        <f t="shared" si="416"/>
        <v>3.1544991071999973</v>
      </c>
      <c r="Z147" s="17">
        <f t="shared" si="416"/>
        <v>4.4384355859199918</v>
      </c>
      <c r="AA147" s="17">
        <f t="shared" si="416"/>
        <v>6.244801390464028</v>
      </c>
      <c r="AB147" s="17">
        <f t="shared" si="416"/>
        <v>8.7861101448960213</v>
      </c>
      <c r="AC147" s="5"/>
      <c r="AD147" s="163"/>
      <c r="AE147" s="171" t="s">
        <v>44</v>
      </c>
      <c r="AF147" s="16" t="s">
        <v>55</v>
      </c>
      <c r="AG147" s="17">
        <f>AG104+AG119+AG132</f>
        <v>0.40634999999999999</v>
      </c>
      <c r="AH147" s="17">
        <f t="shared" ref="AH147:AP147" si="417">AH104+AH119+AH132</f>
        <v>0.57182999999999984</v>
      </c>
      <c r="AI147" s="17">
        <f t="shared" si="417"/>
        <v>0.804678</v>
      </c>
      <c r="AJ147" s="17">
        <f t="shared" si="417"/>
        <v>1.1323116000000006</v>
      </c>
      <c r="AK147" s="17">
        <f t="shared" si="417"/>
        <v>1.5933035999999992</v>
      </c>
      <c r="AL147" s="17">
        <f t="shared" si="417"/>
        <v>2.2419193440000007</v>
      </c>
      <c r="AM147" s="17">
        <f t="shared" si="417"/>
        <v>3.1544991071999973</v>
      </c>
      <c r="AN147" s="17">
        <f t="shared" si="417"/>
        <v>4.4384355859199918</v>
      </c>
      <c r="AO147" s="17">
        <f t="shared" si="417"/>
        <v>6.244801390464028</v>
      </c>
      <c r="AP147" s="17">
        <f t="shared" si="417"/>
        <v>8.7861101448960213</v>
      </c>
      <c r="AQ147" s="5"/>
      <c r="AR147" s="163"/>
      <c r="AS147" s="171" t="s">
        <v>44</v>
      </c>
      <c r="AT147" s="16" t="s">
        <v>55</v>
      </c>
      <c r="AU147" s="17">
        <f>AU104+AU119+AU132</f>
        <v>0.40634999999999999</v>
      </c>
      <c r="AV147" s="17">
        <f t="shared" ref="AV147:BD147" si="418">AV104+AV119+AV132</f>
        <v>0.57182999999999984</v>
      </c>
      <c r="AW147" s="17">
        <f t="shared" si="418"/>
        <v>0.804678</v>
      </c>
      <c r="AX147" s="17">
        <f t="shared" si="418"/>
        <v>1.1323116000000006</v>
      </c>
      <c r="AY147" s="17">
        <f t="shared" si="418"/>
        <v>1.5933035999999992</v>
      </c>
      <c r="AZ147" s="17">
        <f t="shared" si="418"/>
        <v>2.2419193440000007</v>
      </c>
      <c r="BA147" s="17">
        <f t="shared" si="418"/>
        <v>3.1544991071999973</v>
      </c>
      <c r="BB147" s="17">
        <f t="shared" si="418"/>
        <v>4.4384355859199918</v>
      </c>
      <c r="BC147" s="17">
        <f t="shared" si="418"/>
        <v>6.244801390464028</v>
      </c>
      <c r="BD147" s="17">
        <f t="shared" si="418"/>
        <v>8.7861101448960213</v>
      </c>
      <c r="BE147" s="5"/>
      <c r="BF147" s="163"/>
      <c r="BG147" s="171" t="s">
        <v>44</v>
      </c>
      <c r="BH147" s="16" t="s">
        <v>55</v>
      </c>
      <c r="BI147" s="17">
        <f>BI104+BI119+BI132</f>
        <v>0.40634999999999999</v>
      </c>
      <c r="BJ147" s="17">
        <f t="shared" ref="BJ147:BR147" si="419">BJ104+BJ119+BJ132</f>
        <v>0.57182999999999984</v>
      </c>
      <c r="BK147" s="17">
        <f t="shared" si="419"/>
        <v>0.804678</v>
      </c>
      <c r="BL147" s="17">
        <f t="shared" si="419"/>
        <v>1.1323116000000006</v>
      </c>
      <c r="BM147" s="17">
        <f t="shared" si="419"/>
        <v>1.5933035999999992</v>
      </c>
      <c r="BN147" s="17">
        <f t="shared" si="419"/>
        <v>2.2419193440000007</v>
      </c>
      <c r="BO147" s="17">
        <f t="shared" si="419"/>
        <v>3.1544991071999973</v>
      </c>
      <c r="BP147" s="17">
        <f t="shared" si="419"/>
        <v>4.4384355859199918</v>
      </c>
      <c r="BQ147" s="17">
        <f t="shared" si="419"/>
        <v>6.244801390464028</v>
      </c>
      <c r="BR147" s="17">
        <f t="shared" si="419"/>
        <v>8.7861101448960213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0.90169463999999988</v>
      </c>
      <c r="J148" s="18"/>
      <c r="K148" s="18"/>
      <c r="L148" s="18"/>
      <c r="M148" s="18"/>
      <c r="N148" s="18">
        <f>SUM(E147:N147)/10</f>
        <v>2.9374238772480039</v>
      </c>
      <c r="O148" s="9"/>
      <c r="P148" s="163"/>
      <c r="Q148" s="165"/>
      <c r="R148" s="16" t="s">
        <v>56</v>
      </c>
      <c r="S148" s="18"/>
      <c r="T148" s="18"/>
      <c r="U148" s="18"/>
      <c r="V148" s="18"/>
      <c r="W148" s="18">
        <f>SUM(S147:W147)/5</f>
        <v>0.90169463999999988</v>
      </c>
      <c r="X148" s="18"/>
      <c r="Y148" s="18"/>
      <c r="Z148" s="18"/>
      <c r="AA148" s="18"/>
      <c r="AB148" s="18">
        <f>SUM(S147:AB147)/10</f>
        <v>2.9374238772480039</v>
      </c>
      <c r="AC148" s="9"/>
      <c r="AD148" s="163"/>
      <c r="AE148" s="165"/>
      <c r="AF148" s="16" t="s">
        <v>56</v>
      </c>
      <c r="AG148" s="18"/>
      <c r="AH148" s="18"/>
      <c r="AI148" s="18"/>
      <c r="AJ148" s="18"/>
      <c r="AK148" s="18">
        <f>SUM(AG147:AK147)/5</f>
        <v>0.90169463999999988</v>
      </c>
      <c r="AL148" s="18"/>
      <c r="AM148" s="18"/>
      <c r="AN148" s="18"/>
      <c r="AO148" s="18"/>
      <c r="AP148" s="18">
        <f>SUM(AG147:AP147)/10</f>
        <v>2.9374238772480039</v>
      </c>
      <c r="AQ148" s="9"/>
      <c r="AR148" s="163"/>
      <c r="AS148" s="165"/>
      <c r="AT148" s="16" t="s">
        <v>56</v>
      </c>
      <c r="AU148" s="18"/>
      <c r="AV148" s="18"/>
      <c r="AW148" s="18"/>
      <c r="AX148" s="18"/>
      <c r="AY148" s="18">
        <f>SUM(AU147:AY147)/5</f>
        <v>0.90169463999999988</v>
      </c>
      <c r="AZ148" s="18"/>
      <c r="BA148" s="18"/>
      <c r="BB148" s="18"/>
      <c r="BC148" s="18"/>
      <c r="BD148" s="18">
        <f>SUM(AU147:BD147)/10</f>
        <v>2.9374238772480039</v>
      </c>
      <c r="BE148" s="9"/>
      <c r="BF148" s="163"/>
      <c r="BG148" s="165"/>
      <c r="BH148" s="16" t="s">
        <v>56</v>
      </c>
      <c r="BI148" s="18"/>
      <c r="BJ148" s="18"/>
      <c r="BK148" s="18"/>
      <c r="BL148" s="18"/>
      <c r="BM148" s="18">
        <f>SUM(BI147:BM147)/5</f>
        <v>0.90169463999999988</v>
      </c>
      <c r="BN148" s="18"/>
      <c r="BO148" s="18"/>
      <c r="BP148" s="18"/>
      <c r="BQ148" s="18"/>
      <c r="BR148" s="18">
        <f>SUM(BI147:BR147)/10</f>
        <v>2.9374238772480039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218849.99999999994</v>
      </c>
      <c r="F149" s="23">
        <f>F151-E151</f>
        <v>309330.00000000006</v>
      </c>
      <c r="G149" s="23">
        <f>G151-F151</f>
        <v>437178.00000000012</v>
      </c>
      <c r="H149" s="23">
        <f t="shared" ref="H149:N149" si="420">H151-G151</f>
        <v>617811.6</v>
      </c>
      <c r="I149" s="23">
        <f t="shared" si="420"/>
        <v>873003.59999999963</v>
      </c>
      <c r="J149" s="23">
        <f t="shared" si="420"/>
        <v>1233499.3440000005</v>
      </c>
      <c r="K149" s="23">
        <f t="shared" si="420"/>
        <v>1742711.1072</v>
      </c>
      <c r="L149" s="23">
        <f t="shared" si="420"/>
        <v>2461932.3859200012</v>
      </c>
      <c r="M149" s="23">
        <f t="shared" si="420"/>
        <v>3477696.9104640018</v>
      </c>
      <c r="N149" s="23">
        <f t="shared" si="420"/>
        <v>4912163.8728959989</v>
      </c>
      <c r="P149" s="163"/>
      <c r="Q149" s="163"/>
      <c r="R149" s="20" t="s">
        <v>57</v>
      </c>
      <c r="S149" s="23">
        <f>S151</f>
        <v>218849.99999999994</v>
      </c>
      <c r="T149" s="23">
        <f>T151-S151</f>
        <v>309330.00000000006</v>
      </c>
      <c r="U149" s="23">
        <f>U151-T151</f>
        <v>437178.00000000012</v>
      </c>
      <c r="V149" s="23">
        <f t="shared" ref="V149:AB149" si="421">V151-U151</f>
        <v>617811.6</v>
      </c>
      <c r="W149" s="23">
        <f t="shared" si="421"/>
        <v>873003.59999999963</v>
      </c>
      <c r="X149" s="23">
        <f t="shared" si="421"/>
        <v>1233499.3440000005</v>
      </c>
      <c r="Y149" s="23">
        <f t="shared" si="421"/>
        <v>1742711.1072</v>
      </c>
      <c r="Z149" s="23">
        <f t="shared" si="421"/>
        <v>2461932.3859200012</v>
      </c>
      <c r="AA149" s="23">
        <f t="shared" si="421"/>
        <v>3477696.9104640018</v>
      </c>
      <c r="AB149" s="23">
        <f t="shared" si="421"/>
        <v>4912163.8728959989</v>
      </c>
      <c r="AC149" s="5"/>
      <c r="AD149" s="163"/>
      <c r="AE149" s="163"/>
      <c r="AF149" s="20" t="s">
        <v>57</v>
      </c>
      <c r="AG149" s="23">
        <f>AG151</f>
        <v>218849.99999999994</v>
      </c>
      <c r="AH149" s="23">
        <f>AH151-AG151</f>
        <v>309330.00000000006</v>
      </c>
      <c r="AI149" s="23">
        <f>AI151-AH151</f>
        <v>437178.00000000012</v>
      </c>
      <c r="AJ149" s="23">
        <f t="shared" ref="AJ149:AP149" si="422">AJ151-AI151</f>
        <v>617811.6</v>
      </c>
      <c r="AK149" s="23">
        <f t="shared" si="422"/>
        <v>873003.59999999963</v>
      </c>
      <c r="AL149" s="23">
        <f t="shared" si="422"/>
        <v>1233499.3440000005</v>
      </c>
      <c r="AM149" s="23">
        <f t="shared" si="422"/>
        <v>1742711.1072</v>
      </c>
      <c r="AN149" s="23">
        <f t="shared" si="422"/>
        <v>2461932.3859200012</v>
      </c>
      <c r="AO149" s="23">
        <f t="shared" si="422"/>
        <v>3477696.9104640018</v>
      </c>
      <c r="AP149" s="23">
        <f t="shared" si="422"/>
        <v>4912163.8728959989</v>
      </c>
      <c r="AQ149" s="5"/>
      <c r="AR149" s="163"/>
      <c r="AS149" s="163"/>
      <c r="AT149" s="20" t="s">
        <v>57</v>
      </c>
      <c r="AU149" s="23">
        <f>AU151</f>
        <v>218849.99999999994</v>
      </c>
      <c r="AV149" s="23">
        <f>AV151-AU151</f>
        <v>309330.00000000006</v>
      </c>
      <c r="AW149" s="23">
        <f>AW151-AV151</f>
        <v>437178.00000000012</v>
      </c>
      <c r="AX149" s="23">
        <f t="shared" ref="AX149:BD149" si="423">AX151-AW151</f>
        <v>617811.6</v>
      </c>
      <c r="AY149" s="23">
        <f t="shared" si="423"/>
        <v>873003.59999999963</v>
      </c>
      <c r="AZ149" s="23">
        <f t="shared" si="423"/>
        <v>1233499.3440000005</v>
      </c>
      <c r="BA149" s="23">
        <f t="shared" si="423"/>
        <v>1742711.1072</v>
      </c>
      <c r="BB149" s="23">
        <f t="shared" si="423"/>
        <v>2461932.3859200012</v>
      </c>
      <c r="BC149" s="23">
        <f t="shared" si="423"/>
        <v>3477696.9104640018</v>
      </c>
      <c r="BD149" s="23">
        <f t="shared" si="423"/>
        <v>4912163.8728959989</v>
      </c>
      <c r="BE149" s="5"/>
      <c r="BF149" s="163"/>
      <c r="BG149" s="163"/>
      <c r="BH149" s="20" t="s">
        <v>57</v>
      </c>
      <c r="BI149" s="23">
        <f>BI151</f>
        <v>218849.99999999994</v>
      </c>
      <c r="BJ149" s="23">
        <f>BJ151-BI151</f>
        <v>309330.00000000006</v>
      </c>
      <c r="BK149" s="23">
        <f>BK151-BJ151</f>
        <v>437178.00000000012</v>
      </c>
      <c r="BL149" s="23">
        <f t="shared" ref="BL149:BR149" si="424">BL151-BK151</f>
        <v>617811.6</v>
      </c>
      <c r="BM149" s="23">
        <f t="shared" si="424"/>
        <v>873003.59999999963</v>
      </c>
      <c r="BN149" s="23">
        <f t="shared" si="424"/>
        <v>1233499.3440000005</v>
      </c>
      <c r="BO149" s="23">
        <f t="shared" si="424"/>
        <v>1742711.1072</v>
      </c>
      <c r="BP149" s="23">
        <f t="shared" si="424"/>
        <v>2461932.3859200012</v>
      </c>
      <c r="BQ149" s="23">
        <f t="shared" si="424"/>
        <v>3477696.9104640018</v>
      </c>
      <c r="BR149" s="23">
        <f t="shared" si="424"/>
        <v>4912163.8728959989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491234.63999999996</v>
      </c>
      <c r="J150" s="23"/>
      <c r="K150" s="23"/>
      <c r="L150" s="23"/>
      <c r="M150" s="23"/>
      <c r="N150" s="23">
        <f>SUM(E149:N149)/10</f>
        <v>1628417.6820480002</v>
      </c>
      <c r="P150" s="163"/>
      <c r="Q150" s="163"/>
      <c r="R150" s="20" t="s">
        <v>59</v>
      </c>
      <c r="S150" s="23"/>
      <c r="T150" s="23"/>
      <c r="U150" s="23"/>
      <c r="V150" s="23"/>
      <c r="W150" s="23">
        <f>SUM(S149:W149)/5</f>
        <v>491234.63999999996</v>
      </c>
      <c r="X150" s="23"/>
      <c r="Y150" s="23"/>
      <c r="Z150" s="23"/>
      <c r="AA150" s="23"/>
      <c r="AB150" s="23">
        <f>SUM(S149:AB149)/10</f>
        <v>1628417.6820480002</v>
      </c>
      <c r="AC150" s="5"/>
      <c r="AD150" s="163"/>
      <c r="AE150" s="163"/>
      <c r="AF150" s="20" t="s">
        <v>59</v>
      </c>
      <c r="AG150" s="23"/>
      <c r="AH150" s="23"/>
      <c r="AI150" s="23"/>
      <c r="AJ150" s="23"/>
      <c r="AK150" s="23">
        <f>SUM(AG149:AK149)/5</f>
        <v>491234.63999999996</v>
      </c>
      <c r="AL150" s="23"/>
      <c r="AM150" s="23"/>
      <c r="AN150" s="23"/>
      <c r="AO150" s="23"/>
      <c r="AP150" s="23">
        <f>SUM(AG149:AP149)/10</f>
        <v>1628417.6820480002</v>
      </c>
      <c r="AQ150" s="5"/>
      <c r="AR150" s="163"/>
      <c r="AS150" s="163"/>
      <c r="AT150" s="20" t="s">
        <v>59</v>
      </c>
      <c r="AU150" s="23"/>
      <c r="AV150" s="23"/>
      <c r="AW150" s="23"/>
      <c r="AX150" s="23"/>
      <c r="AY150" s="23">
        <f>SUM(AU149:AY149)/5</f>
        <v>491234.63999999996</v>
      </c>
      <c r="AZ150" s="23"/>
      <c r="BA150" s="23"/>
      <c r="BB150" s="23"/>
      <c r="BC150" s="23"/>
      <c r="BD150" s="23">
        <f>SUM(AU149:BD149)/10</f>
        <v>1628417.6820480002</v>
      </c>
      <c r="BE150" s="5"/>
      <c r="BF150" s="163"/>
      <c r="BG150" s="163"/>
      <c r="BH150" s="20" t="s">
        <v>59</v>
      </c>
      <c r="BI150" s="23"/>
      <c r="BJ150" s="23"/>
      <c r="BK150" s="23"/>
      <c r="BL150" s="23"/>
      <c r="BM150" s="23">
        <f>SUM(BI149:BM149)/5</f>
        <v>491234.63999999996</v>
      </c>
      <c r="BN150" s="23"/>
      <c r="BO150" s="23"/>
      <c r="BP150" s="23"/>
      <c r="BQ150" s="23"/>
      <c r="BR150" s="23">
        <f>SUM(BI149:BR149)/10</f>
        <v>1628417.6820480002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425">E141*E$16</f>
        <v>218849.99999999994</v>
      </c>
      <c r="F151" s="22">
        <f t="shared" si="425"/>
        <v>528180</v>
      </c>
      <c r="G151" s="22">
        <f t="shared" si="425"/>
        <v>965358.00000000012</v>
      </c>
      <c r="H151" s="22">
        <f t="shared" si="425"/>
        <v>1583169.6</v>
      </c>
      <c r="I151" s="22">
        <f t="shared" si="425"/>
        <v>2456173.1999999997</v>
      </c>
      <c r="J151" s="22">
        <f t="shared" si="425"/>
        <v>3689672.5440000002</v>
      </c>
      <c r="K151" s="22">
        <f t="shared" si="425"/>
        <v>5432383.6512000002</v>
      </c>
      <c r="L151" s="22">
        <f t="shared" si="425"/>
        <v>7894316.0371200014</v>
      </c>
      <c r="M151" s="22">
        <f t="shared" si="425"/>
        <v>11372012.947584003</v>
      </c>
      <c r="N151" s="22">
        <f t="shared" si="425"/>
        <v>16284176.820480002</v>
      </c>
      <c r="P151" s="163"/>
      <c r="Q151" s="163"/>
      <c r="R151" s="20" t="s">
        <v>58</v>
      </c>
      <c r="S151" s="22">
        <f t="shared" ref="S151:AB151" si="426">S141*S$16</f>
        <v>218849.99999999994</v>
      </c>
      <c r="T151" s="22">
        <f t="shared" si="426"/>
        <v>528180</v>
      </c>
      <c r="U151" s="22">
        <f t="shared" si="426"/>
        <v>965358.00000000012</v>
      </c>
      <c r="V151" s="22">
        <f t="shared" si="426"/>
        <v>1583169.6</v>
      </c>
      <c r="W151" s="22">
        <f t="shared" si="426"/>
        <v>2456173.1999999997</v>
      </c>
      <c r="X151" s="22">
        <f t="shared" si="426"/>
        <v>3689672.5440000002</v>
      </c>
      <c r="Y151" s="22">
        <f t="shared" si="426"/>
        <v>5432383.6512000002</v>
      </c>
      <c r="Z151" s="22">
        <f t="shared" si="426"/>
        <v>7894316.0371200014</v>
      </c>
      <c r="AA151" s="22">
        <f t="shared" si="426"/>
        <v>11372012.947584003</v>
      </c>
      <c r="AB151" s="22">
        <f t="shared" si="426"/>
        <v>16284176.820480002</v>
      </c>
      <c r="AC151" s="5"/>
      <c r="AD151" s="163"/>
      <c r="AE151" s="163"/>
      <c r="AF151" s="20" t="s">
        <v>58</v>
      </c>
      <c r="AG151" s="22">
        <f t="shared" ref="AG151:AP151" si="427">AG141*AG$16</f>
        <v>218849.99999999994</v>
      </c>
      <c r="AH151" s="22">
        <f t="shared" si="427"/>
        <v>528180</v>
      </c>
      <c r="AI151" s="22">
        <f t="shared" si="427"/>
        <v>965358.00000000012</v>
      </c>
      <c r="AJ151" s="22">
        <f t="shared" si="427"/>
        <v>1583169.6</v>
      </c>
      <c r="AK151" s="22">
        <f t="shared" si="427"/>
        <v>2456173.1999999997</v>
      </c>
      <c r="AL151" s="22">
        <f t="shared" si="427"/>
        <v>3689672.5440000002</v>
      </c>
      <c r="AM151" s="22">
        <f t="shared" si="427"/>
        <v>5432383.6512000002</v>
      </c>
      <c r="AN151" s="22">
        <f t="shared" si="427"/>
        <v>7894316.0371200014</v>
      </c>
      <c r="AO151" s="22">
        <f t="shared" si="427"/>
        <v>11372012.947584003</v>
      </c>
      <c r="AP151" s="22">
        <f t="shared" si="427"/>
        <v>16284176.820480002</v>
      </c>
      <c r="AQ151" s="5"/>
      <c r="AR151" s="163"/>
      <c r="AS151" s="163"/>
      <c r="AT151" s="20" t="s">
        <v>58</v>
      </c>
      <c r="AU151" s="22">
        <f t="shared" ref="AU151:BD151" si="428">AU141*AU$16</f>
        <v>218849.99999999994</v>
      </c>
      <c r="AV151" s="22">
        <f t="shared" si="428"/>
        <v>528180</v>
      </c>
      <c r="AW151" s="22">
        <f t="shared" si="428"/>
        <v>965358.00000000012</v>
      </c>
      <c r="AX151" s="22">
        <f t="shared" si="428"/>
        <v>1583169.6</v>
      </c>
      <c r="AY151" s="22">
        <f t="shared" si="428"/>
        <v>2456173.1999999997</v>
      </c>
      <c r="AZ151" s="22">
        <f t="shared" si="428"/>
        <v>3689672.5440000002</v>
      </c>
      <c r="BA151" s="22">
        <f t="shared" si="428"/>
        <v>5432383.6512000002</v>
      </c>
      <c r="BB151" s="22">
        <f t="shared" si="428"/>
        <v>7894316.0371200014</v>
      </c>
      <c r="BC151" s="22">
        <f t="shared" si="428"/>
        <v>11372012.947584003</v>
      </c>
      <c r="BD151" s="22">
        <f t="shared" si="428"/>
        <v>16284176.820480002</v>
      </c>
      <c r="BE151" s="5"/>
      <c r="BF151" s="163"/>
      <c r="BG151" s="163"/>
      <c r="BH151" s="20" t="s">
        <v>58</v>
      </c>
      <c r="BI151" s="22">
        <f t="shared" ref="BI151:BR151" si="429">BI141*BI$16</f>
        <v>218849.99999999994</v>
      </c>
      <c r="BJ151" s="22">
        <f t="shared" si="429"/>
        <v>528180</v>
      </c>
      <c r="BK151" s="22">
        <f t="shared" si="429"/>
        <v>965358.00000000012</v>
      </c>
      <c r="BL151" s="22">
        <f t="shared" si="429"/>
        <v>1583169.6</v>
      </c>
      <c r="BM151" s="22">
        <f t="shared" si="429"/>
        <v>2456173.1999999997</v>
      </c>
      <c r="BN151" s="22">
        <f t="shared" si="429"/>
        <v>3689672.5440000002</v>
      </c>
      <c r="BO151" s="22">
        <f t="shared" si="429"/>
        <v>5432383.6512000002</v>
      </c>
      <c r="BP151" s="22">
        <f t="shared" si="429"/>
        <v>7894316.0371200014</v>
      </c>
      <c r="BQ151" s="22">
        <f t="shared" si="429"/>
        <v>11372012.947584003</v>
      </c>
      <c r="BR151" s="22">
        <f t="shared" si="429"/>
        <v>16284176.820480002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666.66666666666652</v>
      </c>
      <c r="F155" s="28">
        <f t="shared" ref="F155:N155" si="430">F$99/10*$C155/(2+$E$12)</f>
        <v>476.19047619047615</v>
      </c>
      <c r="G155" s="28">
        <f t="shared" si="430"/>
        <v>340.13605442176879</v>
      </c>
      <c r="H155" s="28">
        <f t="shared" si="430"/>
        <v>242.95432458697755</v>
      </c>
      <c r="I155" s="28">
        <f t="shared" si="430"/>
        <v>173.53880327641261</v>
      </c>
      <c r="J155" s="28">
        <f t="shared" si="430"/>
        <v>123.95628805458043</v>
      </c>
      <c r="K155" s="28">
        <f t="shared" si="430"/>
        <v>88.540205753271778</v>
      </c>
      <c r="L155" s="28">
        <f t="shared" si="430"/>
        <v>63.243004109479926</v>
      </c>
      <c r="M155" s="28">
        <f t="shared" si="430"/>
        <v>45.173574363914078</v>
      </c>
      <c r="N155" s="28">
        <f t="shared" si="430"/>
        <v>32.26683883136716</v>
      </c>
      <c r="P155" s="164" t="s">
        <v>16</v>
      </c>
      <c r="Q155" s="166">
        <v>20000</v>
      </c>
      <c r="R155" s="58" t="s">
        <v>19</v>
      </c>
      <c r="S155" s="28">
        <f>S$99/10*$C155/(2+$E$12)</f>
        <v>666.66666666666652</v>
      </c>
      <c r="T155" s="28">
        <f t="shared" ref="T155:AB155" si="431">T$99/10*$C155/(2+$E$12)</f>
        <v>476.19047619047615</v>
      </c>
      <c r="U155" s="28">
        <f t="shared" si="431"/>
        <v>340.13605442176879</v>
      </c>
      <c r="V155" s="28">
        <f t="shared" si="431"/>
        <v>242.95432458697755</v>
      </c>
      <c r="W155" s="28">
        <f t="shared" si="431"/>
        <v>173.53880327641261</v>
      </c>
      <c r="X155" s="28">
        <f t="shared" si="431"/>
        <v>123.95628805458043</v>
      </c>
      <c r="Y155" s="28">
        <f t="shared" si="431"/>
        <v>88.540205753271778</v>
      </c>
      <c r="Z155" s="28">
        <f t="shared" si="431"/>
        <v>63.243004109479926</v>
      </c>
      <c r="AA155" s="28">
        <f t="shared" si="431"/>
        <v>45.173574363914078</v>
      </c>
      <c r="AB155" s="28">
        <f t="shared" si="431"/>
        <v>32.26683883136716</v>
      </c>
      <c r="AD155" s="164" t="s">
        <v>16</v>
      </c>
      <c r="AE155" s="166">
        <v>20000</v>
      </c>
      <c r="AF155" s="58" t="s">
        <v>19</v>
      </c>
      <c r="AG155" s="28">
        <f>AG$99/10*$C155/(2+$E$12)</f>
        <v>666.66666666666652</v>
      </c>
      <c r="AH155" s="28">
        <f t="shared" ref="AH155:AP155" si="432">AH$99/10*$C155/(2+$E$12)</f>
        <v>476.19047619047615</v>
      </c>
      <c r="AI155" s="28">
        <f t="shared" si="432"/>
        <v>340.13605442176879</v>
      </c>
      <c r="AJ155" s="28">
        <f t="shared" si="432"/>
        <v>242.95432458697755</v>
      </c>
      <c r="AK155" s="28">
        <f t="shared" si="432"/>
        <v>173.53880327641261</v>
      </c>
      <c r="AL155" s="28">
        <f t="shared" si="432"/>
        <v>123.95628805458043</v>
      </c>
      <c r="AM155" s="28">
        <f t="shared" si="432"/>
        <v>88.540205753271778</v>
      </c>
      <c r="AN155" s="28">
        <f t="shared" si="432"/>
        <v>63.243004109479926</v>
      </c>
      <c r="AO155" s="28">
        <f t="shared" si="432"/>
        <v>45.173574363914078</v>
      </c>
      <c r="AP155" s="28">
        <f t="shared" si="432"/>
        <v>32.26683883136716</v>
      </c>
      <c r="AR155" s="164" t="s">
        <v>16</v>
      </c>
      <c r="AS155" s="166">
        <v>20000</v>
      </c>
      <c r="AT155" s="58" t="s">
        <v>19</v>
      </c>
      <c r="AU155" s="28">
        <f>AU$99/10*$C155/(2+$E$12)</f>
        <v>666.66666666666652</v>
      </c>
      <c r="AV155" s="28">
        <f t="shared" ref="AV155:BD155" si="433">AV$99/10*$C155/(2+$E$12)</f>
        <v>476.19047619047615</v>
      </c>
      <c r="AW155" s="28">
        <f t="shared" si="433"/>
        <v>340.13605442176879</v>
      </c>
      <c r="AX155" s="28">
        <f t="shared" si="433"/>
        <v>242.95432458697755</v>
      </c>
      <c r="AY155" s="28">
        <f t="shared" si="433"/>
        <v>173.53880327641261</v>
      </c>
      <c r="AZ155" s="28">
        <f t="shared" si="433"/>
        <v>123.95628805458043</v>
      </c>
      <c r="BA155" s="28">
        <f t="shared" si="433"/>
        <v>88.540205753271778</v>
      </c>
      <c r="BB155" s="28">
        <f t="shared" si="433"/>
        <v>63.243004109479926</v>
      </c>
      <c r="BC155" s="28">
        <f t="shared" si="433"/>
        <v>45.173574363914078</v>
      </c>
      <c r="BD155" s="28">
        <f t="shared" si="433"/>
        <v>32.26683883136716</v>
      </c>
      <c r="BF155" s="164" t="s">
        <v>16</v>
      </c>
      <c r="BG155" s="166">
        <v>20000</v>
      </c>
      <c r="BH155" s="58" t="s">
        <v>19</v>
      </c>
      <c r="BI155" s="28">
        <f>BI$99/10*$C155/(2+$E$12)</f>
        <v>666.66666666666652</v>
      </c>
      <c r="BJ155" s="28">
        <f t="shared" ref="BJ155:BR155" si="434">BJ$99/10*$C155/(2+$E$12)</f>
        <v>476.19047619047615</v>
      </c>
      <c r="BK155" s="28">
        <f t="shared" si="434"/>
        <v>340.13605442176879</v>
      </c>
      <c r="BL155" s="28">
        <f t="shared" si="434"/>
        <v>242.95432458697755</v>
      </c>
      <c r="BM155" s="28">
        <f t="shared" si="434"/>
        <v>173.53880327641261</v>
      </c>
      <c r="BN155" s="28">
        <f t="shared" si="434"/>
        <v>123.95628805458043</v>
      </c>
      <c r="BO155" s="28">
        <f t="shared" si="434"/>
        <v>88.540205753271778</v>
      </c>
      <c r="BP155" s="28">
        <f t="shared" si="434"/>
        <v>63.243004109479926</v>
      </c>
      <c r="BQ155" s="28">
        <f t="shared" si="434"/>
        <v>45.173574363914078</v>
      </c>
      <c r="BR155" s="28">
        <f t="shared" si="434"/>
        <v>32.26683883136716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379.89726502846031</v>
      </c>
      <c r="J156" s="28"/>
      <c r="K156" s="28"/>
      <c r="L156" s="28"/>
      <c r="M156" s="28"/>
      <c r="N156" s="28">
        <f>SUM(E155:N155)/10</f>
        <v>225.26662362549149</v>
      </c>
      <c r="P156" s="163"/>
      <c r="Q156" s="162"/>
      <c r="R156" s="20" t="s">
        <v>22</v>
      </c>
      <c r="S156" s="28"/>
      <c r="T156" s="28"/>
      <c r="U156" s="28"/>
      <c r="V156" s="28"/>
      <c r="W156" s="28">
        <f>SUM(S155:W155)/5</f>
        <v>379.89726502846031</v>
      </c>
      <c r="X156" s="28"/>
      <c r="Y156" s="28"/>
      <c r="Z156" s="28"/>
      <c r="AA156" s="28"/>
      <c r="AB156" s="28">
        <f>SUM(S155:AB155)/10</f>
        <v>225.26662362549149</v>
      </c>
      <c r="AD156" s="163"/>
      <c r="AE156" s="162"/>
      <c r="AF156" s="20" t="s">
        <v>22</v>
      </c>
      <c r="AG156" s="28"/>
      <c r="AH156" s="28"/>
      <c r="AI156" s="28"/>
      <c r="AJ156" s="28"/>
      <c r="AK156" s="28">
        <f>SUM(AG155:AK155)/5</f>
        <v>379.89726502846031</v>
      </c>
      <c r="AL156" s="28"/>
      <c r="AM156" s="28"/>
      <c r="AN156" s="28"/>
      <c r="AO156" s="28"/>
      <c r="AP156" s="28">
        <f>SUM(AG155:AP155)/10</f>
        <v>225.26662362549149</v>
      </c>
      <c r="AR156" s="163"/>
      <c r="AS156" s="162"/>
      <c r="AT156" s="20" t="s">
        <v>22</v>
      </c>
      <c r="AU156" s="28"/>
      <c r="AV156" s="28"/>
      <c r="AW156" s="28"/>
      <c r="AX156" s="28"/>
      <c r="AY156" s="28">
        <f>SUM(AU155:AY155)/5</f>
        <v>379.89726502846031</v>
      </c>
      <c r="AZ156" s="28"/>
      <c r="BA156" s="28"/>
      <c r="BB156" s="28"/>
      <c r="BC156" s="28"/>
      <c r="BD156" s="28">
        <f>SUM(AU155:BD155)/10</f>
        <v>225.26662362549149</v>
      </c>
      <c r="BF156" s="163"/>
      <c r="BG156" s="162"/>
      <c r="BH156" s="20" t="s">
        <v>22</v>
      </c>
      <c r="BI156" s="28"/>
      <c r="BJ156" s="28"/>
      <c r="BK156" s="28"/>
      <c r="BL156" s="28"/>
      <c r="BM156" s="28">
        <f>SUM(BI155:BM155)/5</f>
        <v>379.89726502846031</v>
      </c>
      <c r="BN156" s="28"/>
      <c r="BO156" s="28"/>
      <c r="BP156" s="28"/>
      <c r="BQ156" s="28"/>
      <c r="BR156" s="28">
        <f>SUM(BI155:BR155)/10</f>
        <v>225.26662362549149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666.66666666666652</v>
      </c>
      <c r="F157" s="28">
        <f t="shared" ref="F157:N157" si="435">F$100/10*$C155/(2+$E$12)</f>
        <v>1142.8571428571427</v>
      </c>
      <c r="G157" s="28">
        <f t="shared" si="435"/>
        <v>1482.9931972789116</v>
      </c>
      <c r="H157" s="28">
        <f t="shared" si="435"/>
        <v>1725.9475218658893</v>
      </c>
      <c r="I157" s="28">
        <f t="shared" si="435"/>
        <v>1899.4863251423017</v>
      </c>
      <c r="J157" s="28">
        <f t="shared" si="435"/>
        <v>2023.4426131968821</v>
      </c>
      <c r="K157" s="28">
        <f t="shared" si="435"/>
        <v>2111.9828189501541</v>
      </c>
      <c r="L157" s="28">
        <f t="shared" si="435"/>
        <v>2175.2258230596335</v>
      </c>
      <c r="M157" s="28">
        <f t="shared" si="435"/>
        <v>2220.3993974235482</v>
      </c>
      <c r="N157" s="28">
        <f t="shared" si="435"/>
        <v>2252.666236254915</v>
      </c>
      <c r="P157" s="163"/>
      <c r="Q157" s="162"/>
      <c r="R157" s="20" t="s">
        <v>52</v>
      </c>
      <c r="S157" s="28">
        <f>S$100/10*$C155/(2+$E$12)</f>
        <v>666.66666666666652</v>
      </c>
      <c r="T157" s="28">
        <f t="shared" ref="T157:AB157" si="436">T$100/10*$C155/(2+$E$12)</f>
        <v>1142.8571428571427</v>
      </c>
      <c r="U157" s="28">
        <f t="shared" si="436"/>
        <v>1482.9931972789116</v>
      </c>
      <c r="V157" s="28">
        <f t="shared" si="436"/>
        <v>1725.9475218658893</v>
      </c>
      <c r="W157" s="28">
        <f t="shared" si="436"/>
        <v>1899.4863251423017</v>
      </c>
      <c r="X157" s="28">
        <f t="shared" si="436"/>
        <v>2023.4426131968821</v>
      </c>
      <c r="Y157" s="28">
        <f t="shared" si="436"/>
        <v>2111.9828189501541</v>
      </c>
      <c r="Z157" s="28">
        <f t="shared" si="436"/>
        <v>2175.2258230596335</v>
      </c>
      <c r="AA157" s="28">
        <f t="shared" si="436"/>
        <v>2220.3993974235482</v>
      </c>
      <c r="AB157" s="28">
        <f t="shared" si="436"/>
        <v>2252.666236254915</v>
      </c>
      <c r="AD157" s="163"/>
      <c r="AE157" s="162"/>
      <c r="AF157" s="20" t="s">
        <v>52</v>
      </c>
      <c r="AG157" s="28">
        <f>AG$100/10*$C155/(2+$E$12)</f>
        <v>666.66666666666652</v>
      </c>
      <c r="AH157" s="28">
        <f t="shared" ref="AH157:AP157" si="437">AH$100/10*$C155/(2+$E$12)</f>
        <v>1142.8571428571427</v>
      </c>
      <c r="AI157" s="28">
        <f t="shared" si="437"/>
        <v>1482.9931972789116</v>
      </c>
      <c r="AJ157" s="28">
        <f t="shared" si="437"/>
        <v>1725.9475218658893</v>
      </c>
      <c r="AK157" s="28">
        <f t="shared" si="437"/>
        <v>1899.4863251423017</v>
      </c>
      <c r="AL157" s="28">
        <f t="shared" si="437"/>
        <v>2023.4426131968821</v>
      </c>
      <c r="AM157" s="28">
        <f t="shared" si="437"/>
        <v>2111.9828189501541</v>
      </c>
      <c r="AN157" s="28">
        <f t="shared" si="437"/>
        <v>2175.2258230596335</v>
      </c>
      <c r="AO157" s="28">
        <f t="shared" si="437"/>
        <v>2220.3993974235482</v>
      </c>
      <c r="AP157" s="28">
        <f t="shared" si="437"/>
        <v>2252.666236254915</v>
      </c>
      <c r="AR157" s="163"/>
      <c r="AS157" s="162"/>
      <c r="AT157" s="20" t="s">
        <v>52</v>
      </c>
      <c r="AU157" s="28">
        <f>AU$100/10*$C155/(2+$E$12)</f>
        <v>666.66666666666652</v>
      </c>
      <c r="AV157" s="28">
        <f t="shared" ref="AV157:BD157" si="438">AV$100/10*$C155/(2+$E$12)</f>
        <v>1142.8571428571427</v>
      </c>
      <c r="AW157" s="28">
        <f t="shared" si="438"/>
        <v>1482.9931972789116</v>
      </c>
      <c r="AX157" s="28">
        <f t="shared" si="438"/>
        <v>1725.9475218658893</v>
      </c>
      <c r="AY157" s="28">
        <f t="shared" si="438"/>
        <v>1899.4863251423017</v>
      </c>
      <c r="AZ157" s="28">
        <f t="shared" si="438"/>
        <v>2023.4426131968821</v>
      </c>
      <c r="BA157" s="28">
        <f t="shared" si="438"/>
        <v>2111.9828189501541</v>
      </c>
      <c r="BB157" s="28">
        <f t="shared" si="438"/>
        <v>2175.2258230596335</v>
      </c>
      <c r="BC157" s="28">
        <f t="shared" si="438"/>
        <v>2220.3993974235482</v>
      </c>
      <c r="BD157" s="28">
        <f t="shared" si="438"/>
        <v>2252.666236254915</v>
      </c>
      <c r="BF157" s="163"/>
      <c r="BG157" s="162"/>
      <c r="BH157" s="20" t="s">
        <v>52</v>
      </c>
      <c r="BI157" s="28">
        <f>BI$100/10*$C155/(2+$E$12)</f>
        <v>666.66666666666652</v>
      </c>
      <c r="BJ157" s="28">
        <f t="shared" ref="BJ157:BR157" si="439">BJ$100/10*$C155/(2+$E$12)</f>
        <v>1142.8571428571427</v>
      </c>
      <c r="BK157" s="28">
        <f t="shared" si="439"/>
        <v>1482.9931972789116</v>
      </c>
      <c r="BL157" s="28">
        <f t="shared" si="439"/>
        <v>1725.9475218658893</v>
      </c>
      <c r="BM157" s="28">
        <f t="shared" si="439"/>
        <v>1899.4863251423017</v>
      </c>
      <c r="BN157" s="28">
        <f t="shared" si="439"/>
        <v>2023.4426131968821</v>
      </c>
      <c r="BO157" s="28">
        <f t="shared" si="439"/>
        <v>2111.9828189501541</v>
      </c>
      <c r="BP157" s="28">
        <f t="shared" si="439"/>
        <v>2175.2258230596335</v>
      </c>
      <c r="BQ157" s="28">
        <f t="shared" si="439"/>
        <v>2220.3993974235482</v>
      </c>
      <c r="BR157" s="28">
        <f t="shared" si="439"/>
        <v>2252.666236254915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13333.33333333333</v>
      </c>
      <c r="F158" s="28">
        <f t="shared" ref="F158:N158" si="440">F$99/10*$C158/(2+$E$12)</f>
        <v>9523.8095238095229</v>
      </c>
      <c r="G158" s="28">
        <f t="shared" si="440"/>
        <v>6802.7210884353753</v>
      </c>
      <c r="H158" s="28">
        <f t="shared" si="440"/>
        <v>4859.0864917395511</v>
      </c>
      <c r="I158" s="28">
        <f t="shared" si="440"/>
        <v>3470.7760655282523</v>
      </c>
      <c r="J158" s="28">
        <f t="shared" si="440"/>
        <v>2479.1257610916091</v>
      </c>
      <c r="K158" s="28">
        <f t="shared" si="440"/>
        <v>1770.8041150654356</v>
      </c>
      <c r="L158" s="28">
        <f t="shared" si="440"/>
        <v>1264.8600821895984</v>
      </c>
      <c r="M158" s="28">
        <f t="shared" si="440"/>
        <v>903.47148727828164</v>
      </c>
      <c r="N158" s="28">
        <f t="shared" si="440"/>
        <v>645.33677662734317</v>
      </c>
      <c r="P158" s="163"/>
      <c r="Q158" s="162">
        <v>400000</v>
      </c>
      <c r="R158" s="58" t="s">
        <v>19</v>
      </c>
      <c r="S158" s="28">
        <f>S$99/10*$C158/(2+$E$12)</f>
        <v>13333.33333333333</v>
      </c>
      <c r="T158" s="28">
        <f t="shared" ref="T158:AB158" si="441">T$99/10*$C158/(2+$E$12)</f>
        <v>9523.8095238095229</v>
      </c>
      <c r="U158" s="28">
        <f t="shared" si="441"/>
        <v>6802.7210884353753</v>
      </c>
      <c r="V158" s="28">
        <f t="shared" si="441"/>
        <v>4859.0864917395511</v>
      </c>
      <c r="W158" s="28">
        <f t="shared" si="441"/>
        <v>3470.7760655282523</v>
      </c>
      <c r="X158" s="28">
        <f t="shared" si="441"/>
        <v>2479.1257610916091</v>
      </c>
      <c r="Y158" s="28">
        <f t="shared" si="441"/>
        <v>1770.8041150654356</v>
      </c>
      <c r="Z158" s="28">
        <f t="shared" si="441"/>
        <v>1264.8600821895984</v>
      </c>
      <c r="AA158" s="28">
        <f t="shared" si="441"/>
        <v>903.47148727828164</v>
      </c>
      <c r="AB158" s="28">
        <f t="shared" si="441"/>
        <v>645.33677662734317</v>
      </c>
      <c r="AD158" s="163"/>
      <c r="AE158" s="162">
        <v>400000</v>
      </c>
      <c r="AF158" s="58" t="s">
        <v>19</v>
      </c>
      <c r="AG158" s="28">
        <f>AG$99/10*$C158/(2+$E$12)</f>
        <v>13333.33333333333</v>
      </c>
      <c r="AH158" s="28">
        <f t="shared" ref="AH158:AP158" si="442">AH$99/10*$C158/(2+$E$12)</f>
        <v>9523.8095238095229</v>
      </c>
      <c r="AI158" s="28">
        <f t="shared" si="442"/>
        <v>6802.7210884353753</v>
      </c>
      <c r="AJ158" s="28">
        <f t="shared" si="442"/>
        <v>4859.0864917395511</v>
      </c>
      <c r="AK158" s="28">
        <f t="shared" si="442"/>
        <v>3470.7760655282523</v>
      </c>
      <c r="AL158" s="28">
        <f t="shared" si="442"/>
        <v>2479.1257610916091</v>
      </c>
      <c r="AM158" s="28">
        <f t="shared" si="442"/>
        <v>1770.8041150654356</v>
      </c>
      <c r="AN158" s="28">
        <f t="shared" si="442"/>
        <v>1264.8600821895984</v>
      </c>
      <c r="AO158" s="28">
        <f t="shared" si="442"/>
        <v>903.47148727828164</v>
      </c>
      <c r="AP158" s="28">
        <f t="shared" si="442"/>
        <v>645.33677662734317</v>
      </c>
      <c r="AR158" s="163"/>
      <c r="AS158" s="162">
        <v>400000</v>
      </c>
      <c r="AT158" s="58" t="s">
        <v>19</v>
      </c>
      <c r="AU158" s="28">
        <f>AU$99/10*$C158/(2+$E$12)</f>
        <v>13333.33333333333</v>
      </c>
      <c r="AV158" s="28">
        <f t="shared" ref="AV158:BD158" si="443">AV$99/10*$C158/(2+$E$12)</f>
        <v>9523.8095238095229</v>
      </c>
      <c r="AW158" s="28">
        <f t="shared" si="443"/>
        <v>6802.7210884353753</v>
      </c>
      <c r="AX158" s="28">
        <f t="shared" si="443"/>
        <v>4859.0864917395511</v>
      </c>
      <c r="AY158" s="28">
        <f t="shared" si="443"/>
        <v>3470.7760655282523</v>
      </c>
      <c r="AZ158" s="28">
        <f t="shared" si="443"/>
        <v>2479.1257610916091</v>
      </c>
      <c r="BA158" s="28">
        <f t="shared" si="443"/>
        <v>1770.8041150654356</v>
      </c>
      <c r="BB158" s="28">
        <f t="shared" si="443"/>
        <v>1264.8600821895984</v>
      </c>
      <c r="BC158" s="28">
        <f t="shared" si="443"/>
        <v>903.47148727828164</v>
      </c>
      <c r="BD158" s="28">
        <f t="shared" si="443"/>
        <v>645.33677662734317</v>
      </c>
      <c r="BF158" s="163"/>
      <c r="BG158" s="162">
        <v>400000</v>
      </c>
      <c r="BH158" s="58" t="s">
        <v>19</v>
      </c>
      <c r="BI158" s="28">
        <f>BI$99/10*$C158/(2+$E$12)</f>
        <v>13333.33333333333</v>
      </c>
      <c r="BJ158" s="28">
        <f t="shared" ref="BJ158:BR158" si="444">BJ$99/10*$C158/(2+$E$12)</f>
        <v>9523.8095238095229</v>
      </c>
      <c r="BK158" s="28">
        <f t="shared" si="444"/>
        <v>6802.7210884353753</v>
      </c>
      <c r="BL158" s="28">
        <f t="shared" si="444"/>
        <v>4859.0864917395511</v>
      </c>
      <c r="BM158" s="28">
        <f t="shared" si="444"/>
        <v>3470.7760655282523</v>
      </c>
      <c r="BN158" s="28">
        <f t="shared" si="444"/>
        <v>2479.1257610916091</v>
      </c>
      <c r="BO158" s="28">
        <f t="shared" si="444"/>
        <v>1770.8041150654356</v>
      </c>
      <c r="BP158" s="28">
        <f t="shared" si="444"/>
        <v>1264.8600821895984</v>
      </c>
      <c r="BQ158" s="28">
        <f t="shared" si="444"/>
        <v>903.47148727828164</v>
      </c>
      <c r="BR158" s="28">
        <f t="shared" si="444"/>
        <v>645.33677662734317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7597.9453005692076</v>
      </c>
      <c r="J159" s="28"/>
      <c r="K159" s="28"/>
      <c r="L159" s="28"/>
      <c r="M159" s="28"/>
      <c r="N159" s="28">
        <f>SUM(E158:N158)/10</f>
        <v>4505.33247250983</v>
      </c>
      <c r="P159" s="163"/>
      <c r="Q159" s="162"/>
      <c r="R159" s="20" t="s">
        <v>22</v>
      </c>
      <c r="S159" s="28"/>
      <c r="T159" s="28"/>
      <c r="U159" s="28"/>
      <c r="V159" s="28"/>
      <c r="W159" s="28">
        <f>SUM(S158:W158)/5</f>
        <v>7597.9453005692076</v>
      </c>
      <c r="X159" s="28"/>
      <c r="Y159" s="28"/>
      <c r="Z159" s="28"/>
      <c r="AA159" s="28"/>
      <c r="AB159" s="28">
        <f>SUM(S158:AB158)/10</f>
        <v>4505.33247250983</v>
      </c>
      <c r="AD159" s="163"/>
      <c r="AE159" s="162"/>
      <c r="AF159" s="20" t="s">
        <v>22</v>
      </c>
      <c r="AG159" s="28"/>
      <c r="AH159" s="28"/>
      <c r="AI159" s="28"/>
      <c r="AJ159" s="28"/>
      <c r="AK159" s="28">
        <f>SUM(AG158:AK158)/5</f>
        <v>7597.9453005692076</v>
      </c>
      <c r="AL159" s="28"/>
      <c r="AM159" s="28"/>
      <c r="AN159" s="28"/>
      <c r="AO159" s="28"/>
      <c r="AP159" s="28">
        <f>SUM(AG158:AP158)/10</f>
        <v>4505.33247250983</v>
      </c>
      <c r="AR159" s="163"/>
      <c r="AS159" s="162"/>
      <c r="AT159" s="20" t="s">
        <v>22</v>
      </c>
      <c r="AU159" s="28"/>
      <c r="AV159" s="28"/>
      <c r="AW159" s="28"/>
      <c r="AX159" s="28"/>
      <c r="AY159" s="28">
        <f>SUM(AU158:AY158)/5</f>
        <v>7597.9453005692076</v>
      </c>
      <c r="AZ159" s="28"/>
      <c r="BA159" s="28"/>
      <c r="BB159" s="28"/>
      <c r="BC159" s="28"/>
      <c r="BD159" s="28">
        <f>SUM(AU158:BD158)/10</f>
        <v>4505.33247250983</v>
      </c>
      <c r="BF159" s="163"/>
      <c r="BG159" s="162"/>
      <c r="BH159" s="20" t="s">
        <v>22</v>
      </c>
      <c r="BI159" s="28"/>
      <c r="BJ159" s="28"/>
      <c r="BK159" s="28"/>
      <c r="BL159" s="28"/>
      <c r="BM159" s="28">
        <f>SUM(BI158:BM158)/5</f>
        <v>7597.9453005692076</v>
      </c>
      <c r="BN159" s="28"/>
      <c r="BO159" s="28"/>
      <c r="BP159" s="28"/>
      <c r="BQ159" s="28"/>
      <c r="BR159" s="28">
        <f>SUM(BI158:BR158)/10</f>
        <v>4505.33247250983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13333.33333333333</v>
      </c>
      <c r="F160" s="28">
        <f t="shared" ref="F160:N160" si="445">F$100/10*$C158/(2+$E$12)</f>
        <v>22857.142857142855</v>
      </c>
      <c r="G160" s="28">
        <f t="shared" si="445"/>
        <v>29659.863945578232</v>
      </c>
      <c r="H160" s="28">
        <f t="shared" si="445"/>
        <v>34518.950437317784</v>
      </c>
      <c r="I160" s="28">
        <f t="shared" si="445"/>
        <v>37989.726502846032</v>
      </c>
      <c r="J160" s="28">
        <f t="shared" si="445"/>
        <v>40468.852263937646</v>
      </c>
      <c r="K160" s="28">
        <f t="shared" si="445"/>
        <v>42239.656379003078</v>
      </c>
      <c r="L160" s="28">
        <f t="shared" si="445"/>
        <v>43504.516461192674</v>
      </c>
      <c r="M160" s="28">
        <f t="shared" si="445"/>
        <v>44407.987948470967</v>
      </c>
      <c r="N160" s="28">
        <f t="shared" si="445"/>
        <v>45053.324725098297</v>
      </c>
      <c r="P160" s="163"/>
      <c r="Q160" s="162"/>
      <c r="R160" s="20" t="s">
        <v>52</v>
      </c>
      <c r="S160" s="28">
        <f>S$100/10*$C158/(2+$E$12)</f>
        <v>13333.33333333333</v>
      </c>
      <c r="T160" s="28">
        <f t="shared" ref="T160:AB160" si="446">T$100/10*$C158/(2+$E$12)</f>
        <v>22857.142857142855</v>
      </c>
      <c r="U160" s="28">
        <f t="shared" si="446"/>
        <v>29659.863945578232</v>
      </c>
      <c r="V160" s="28">
        <f t="shared" si="446"/>
        <v>34518.950437317784</v>
      </c>
      <c r="W160" s="28">
        <f t="shared" si="446"/>
        <v>37989.726502846032</v>
      </c>
      <c r="X160" s="28">
        <f t="shared" si="446"/>
        <v>40468.852263937646</v>
      </c>
      <c r="Y160" s="28">
        <f t="shared" si="446"/>
        <v>42239.656379003078</v>
      </c>
      <c r="Z160" s="28">
        <f t="shared" si="446"/>
        <v>43504.516461192674</v>
      </c>
      <c r="AA160" s="28">
        <f t="shared" si="446"/>
        <v>44407.987948470967</v>
      </c>
      <c r="AB160" s="28">
        <f t="shared" si="446"/>
        <v>45053.324725098297</v>
      </c>
      <c r="AD160" s="163"/>
      <c r="AE160" s="162"/>
      <c r="AF160" s="20" t="s">
        <v>52</v>
      </c>
      <c r="AG160" s="28">
        <f>AG$100/10*$C158/(2+$E$12)</f>
        <v>13333.33333333333</v>
      </c>
      <c r="AH160" s="28">
        <f t="shared" ref="AH160:AP160" si="447">AH$100/10*$C158/(2+$E$12)</f>
        <v>22857.142857142855</v>
      </c>
      <c r="AI160" s="28">
        <f t="shared" si="447"/>
        <v>29659.863945578232</v>
      </c>
      <c r="AJ160" s="28">
        <f t="shared" si="447"/>
        <v>34518.950437317784</v>
      </c>
      <c r="AK160" s="28">
        <f t="shared" si="447"/>
        <v>37989.726502846032</v>
      </c>
      <c r="AL160" s="28">
        <f t="shared" si="447"/>
        <v>40468.852263937646</v>
      </c>
      <c r="AM160" s="28">
        <f t="shared" si="447"/>
        <v>42239.656379003078</v>
      </c>
      <c r="AN160" s="28">
        <f t="shared" si="447"/>
        <v>43504.516461192674</v>
      </c>
      <c r="AO160" s="28">
        <f t="shared" si="447"/>
        <v>44407.987948470967</v>
      </c>
      <c r="AP160" s="28">
        <f t="shared" si="447"/>
        <v>45053.324725098297</v>
      </c>
      <c r="AR160" s="163"/>
      <c r="AS160" s="162"/>
      <c r="AT160" s="20" t="s">
        <v>52</v>
      </c>
      <c r="AU160" s="28">
        <f>AU$100/10*$C158/(2+$E$12)</f>
        <v>13333.33333333333</v>
      </c>
      <c r="AV160" s="28">
        <f t="shared" ref="AV160:BD160" si="448">AV$100/10*$C158/(2+$E$12)</f>
        <v>22857.142857142855</v>
      </c>
      <c r="AW160" s="28">
        <f t="shared" si="448"/>
        <v>29659.863945578232</v>
      </c>
      <c r="AX160" s="28">
        <f t="shared" si="448"/>
        <v>34518.950437317784</v>
      </c>
      <c r="AY160" s="28">
        <f t="shared" si="448"/>
        <v>37989.726502846032</v>
      </c>
      <c r="AZ160" s="28">
        <f t="shared" si="448"/>
        <v>40468.852263937646</v>
      </c>
      <c r="BA160" s="28">
        <f t="shared" si="448"/>
        <v>42239.656379003078</v>
      </c>
      <c r="BB160" s="28">
        <f t="shared" si="448"/>
        <v>43504.516461192674</v>
      </c>
      <c r="BC160" s="28">
        <f t="shared" si="448"/>
        <v>44407.987948470967</v>
      </c>
      <c r="BD160" s="28">
        <f t="shared" si="448"/>
        <v>45053.324725098297</v>
      </c>
      <c r="BF160" s="163"/>
      <c r="BG160" s="162"/>
      <c r="BH160" s="20" t="s">
        <v>52</v>
      </c>
      <c r="BI160" s="28">
        <f>BI$100/10*$C158/(2+$E$12)</f>
        <v>13333.33333333333</v>
      </c>
      <c r="BJ160" s="28">
        <f t="shared" ref="BJ160:BR160" si="449">BJ$100/10*$C158/(2+$E$12)</f>
        <v>22857.142857142855</v>
      </c>
      <c r="BK160" s="28">
        <f t="shared" si="449"/>
        <v>29659.863945578232</v>
      </c>
      <c r="BL160" s="28">
        <f t="shared" si="449"/>
        <v>34518.950437317784</v>
      </c>
      <c r="BM160" s="28">
        <f t="shared" si="449"/>
        <v>37989.726502846032</v>
      </c>
      <c r="BN160" s="28">
        <f t="shared" si="449"/>
        <v>40468.852263937646</v>
      </c>
      <c r="BO160" s="28">
        <f t="shared" si="449"/>
        <v>42239.656379003078</v>
      </c>
      <c r="BP160" s="28">
        <f t="shared" si="449"/>
        <v>43504.516461192674</v>
      </c>
      <c r="BQ160" s="28">
        <f t="shared" si="449"/>
        <v>44407.987948470967</v>
      </c>
      <c r="BR160" s="28">
        <f t="shared" si="449"/>
        <v>45053.324725098297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33333.333333333328</v>
      </c>
      <c r="F161" s="30">
        <f t="shared" ref="F161:N161" si="450">F$99/10*$C$161/(2+$E$12)</f>
        <v>23809.523809523806</v>
      </c>
      <c r="G161" s="30">
        <f t="shared" si="450"/>
        <v>17006.802721088439</v>
      </c>
      <c r="H161" s="30">
        <f t="shared" si="450"/>
        <v>12147.716229348878</v>
      </c>
      <c r="I161" s="30">
        <f t="shared" si="450"/>
        <v>8676.9401638206291</v>
      </c>
      <c r="J161" s="30">
        <f t="shared" si="450"/>
        <v>6197.8144027290218</v>
      </c>
      <c r="K161" s="30">
        <f t="shared" si="450"/>
        <v>4427.0102876635892</v>
      </c>
      <c r="L161" s="30">
        <f t="shared" si="450"/>
        <v>3162.1502054739958</v>
      </c>
      <c r="M161" s="30">
        <f t="shared" si="450"/>
        <v>2258.6787181957038</v>
      </c>
      <c r="N161" s="30">
        <f t="shared" si="450"/>
        <v>1613.3419415683579</v>
      </c>
      <c r="P161" s="165"/>
      <c r="Q161" s="161">
        <v>1000000</v>
      </c>
      <c r="R161" s="16" t="s">
        <v>19</v>
      </c>
      <c r="S161" s="30">
        <f>S$99/10*$C$161/(2+$E$12)</f>
        <v>33333.333333333328</v>
      </c>
      <c r="T161" s="30">
        <f t="shared" ref="T161:AB161" si="451">T$99/10*$C$161/(2+$E$12)</f>
        <v>23809.523809523806</v>
      </c>
      <c r="U161" s="30">
        <f t="shared" si="451"/>
        <v>17006.802721088439</v>
      </c>
      <c r="V161" s="30">
        <f t="shared" si="451"/>
        <v>12147.716229348878</v>
      </c>
      <c r="W161" s="30">
        <f t="shared" si="451"/>
        <v>8676.9401638206291</v>
      </c>
      <c r="X161" s="30">
        <f t="shared" si="451"/>
        <v>6197.8144027290218</v>
      </c>
      <c r="Y161" s="30">
        <f t="shared" si="451"/>
        <v>4427.0102876635892</v>
      </c>
      <c r="Z161" s="30">
        <f t="shared" si="451"/>
        <v>3162.1502054739958</v>
      </c>
      <c r="AA161" s="30">
        <f t="shared" si="451"/>
        <v>2258.6787181957038</v>
      </c>
      <c r="AB161" s="30">
        <f t="shared" si="451"/>
        <v>1613.3419415683579</v>
      </c>
      <c r="AD161" s="165"/>
      <c r="AE161" s="161">
        <v>1000000</v>
      </c>
      <c r="AF161" s="16" t="s">
        <v>19</v>
      </c>
      <c r="AG161" s="30">
        <f>AG$99/10*$C$161/(2+$E$12)</f>
        <v>33333.333333333328</v>
      </c>
      <c r="AH161" s="30">
        <f t="shared" ref="AH161:AP161" si="452">AH$99/10*$C$161/(2+$E$12)</f>
        <v>23809.523809523806</v>
      </c>
      <c r="AI161" s="30">
        <f t="shared" si="452"/>
        <v>17006.802721088439</v>
      </c>
      <c r="AJ161" s="30">
        <f t="shared" si="452"/>
        <v>12147.716229348878</v>
      </c>
      <c r="AK161" s="30">
        <f t="shared" si="452"/>
        <v>8676.9401638206291</v>
      </c>
      <c r="AL161" s="30">
        <f t="shared" si="452"/>
        <v>6197.8144027290218</v>
      </c>
      <c r="AM161" s="30">
        <f t="shared" si="452"/>
        <v>4427.0102876635892</v>
      </c>
      <c r="AN161" s="30">
        <f t="shared" si="452"/>
        <v>3162.1502054739958</v>
      </c>
      <c r="AO161" s="30">
        <f t="shared" si="452"/>
        <v>2258.6787181957038</v>
      </c>
      <c r="AP161" s="30">
        <f t="shared" si="452"/>
        <v>1613.3419415683579</v>
      </c>
      <c r="AR161" s="165"/>
      <c r="AS161" s="161">
        <v>1000000</v>
      </c>
      <c r="AT161" s="16" t="s">
        <v>19</v>
      </c>
      <c r="AU161" s="30">
        <f>AU$99/10*$C$161/(2+$E$12)</f>
        <v>33333.333333333328</v>
      </c>
      <c r="AV161" s="30">
        <f t="shared" ref="AV161:BD161" si="453">AV$99/10*$C$161/(2+$E$12)</f>
        <v>23809.523809523806</v>
      </c>
      <c r="AW161" s="30">
        <f t="shared" si="453"/>
        <v>17006.802721088439</v>
      </c>
      <c r="AX161" s="30">
        <f t="shared" si="453"/>
        <v>12147.716229348878</v>
      </c>
      <c r="AY161" s="30">
        <f t="shared" si="453"/>
        <v>8676.9401638206291</v>
      </c>
      <c r="AZ161" s="30">
        <f t="shared" si="453"/>
        <v>6197.8144027290218</v>
      </c>
      <c r="BA161" s="30">
        <f t="shared" si="453"/>
        <v>4427.0102876635892</v>
      </c>
      <c r="BB161" s="30">
        <f t="shared" si="453"/>
        <v>3162.1502054739958</v>
      </c>
      <c r="BC161" s="30">
        <f t="shared" si="453"/>
        <v>2258.6787181957038</v>
      </c>
      <c r="BD161" s="30">
        <f t="shared" si="453"/>
        <v>1613.3419415683579</v>
      </c>
      <c r="BF161" s="165"/>
      <c r="BG161" s="161">
        <v>1000000</v>
      </c>
      <c r="BH161" s="16" t="s">
        <v>19</v>
      </c>
      <c r="BI161" s="30">
        <f>BI$99/10*$C$161/(2+$E$12)</f>
        <v>33333.333333333328</v>
      </c>
      <c r="BJ161" s="30">
        <f t="shared" ref="BJ161:BR161" si="454">BJ$99/10*$C$161/(2+$E$12)</f>
        <v>23809.523809523806</v>
      </c>
      <c r="BK161" s="30">
        <f t="shared" si="454"/>
        <v>17006.802721088439</v>
      </c>
      <c r="BL161" s="30">
        <f t="shared" si="454"/>
        <v>12147.716229348878</v>
      </c>
      <c r="BM161" s="30">
        <f t="shared" si="454"/>
        <v>8676.9401638206291</v>
      </c>
      <c r="BN161" s="30">
        <f t="shared" si="454"/>
        <v>6197.8144027290218</v>
      </c>
      <c r="BO161" s="30">
        <f t="shared" si="454"/>
        <v>4427.0102876635892</v>
      </c>
      <c r="BP161" s="30">
        <f t="shared" si="454"/>
        <v>3162.1502054739958</v>
      </c>
      <c r="BQ161" s="30">
        <f t="shared" si="454"/>
        <v>2258.6787181957038</v>
      </c>
      <c r="BR161" s="30">
        <f t="shared" si="454"/>
        <v>1613.3419415683579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18994.863251423016</v>
      </c>
      <c r="J162" s="30"/>
      <c r="K162" s="30"/>
      <c r="L162" s="30"/>
      <c r="M162" s="30"/>
      <c r="N162" s="30">
        <f>SUM(E161:N161)/10</f>
        <v>11263.331181274576</v>
      </c>
      <c r="P162" s="165"/>
      <c r="Q162" s="161"/>
      <c r="R162" s="16" t="s">
        <v>22</v>
      </c>
      <c r="S162" s="30"/>
      <c r="T162" s="30"/>
      <c r="U162" s="30"/>
      <c r="V162" s="30"/>
      <c r="W162" s="30">
        <f>SUM(S161:W161)/5</f>
        <v>18994.863251423016</v>
      </c>
      <c r="X162" s="30"/>
      <c r="Y162" s="30"/>
      <c r="Z162" s="30"/>
      <c r="AA162" s="30"/>
      <c r="AB162" s="30">
        <f>SUM(S161:AB161)/10</f>
        <v>11263.331181274576</v>
      </c>
      <c r="AD162" s="165"/>
      <c r="AE162" s="161"/>
      <c r="AF162" s="16" t="s">
        <v>22</v>
      </c>
      <c r="AG162" s="30"/>
      <c r="AH162" s="30"/>
      <c r="AI162" s="30"/>
      <c r="AJ162" s="30"/>
      <c r="AK162" s="30">
        <f>SUM(AG161:AK161)/5</f>
        <v>18994.863251423016</v>
      </c>
      <c r="AL162" s="30"/>
      <c r="AM162" s="30"/>
      <c r="AN162" s="30"/>
      <c r="AO162" s="30"/>
      <c r="AP162" s="30">
        <f>SUM(AG161:AP161)/10</f>
        <v>11263.331181274576</v>
      </c>
      <c r="AR162" s="165"/>
      <c r="AS162" s="161"/>
      <c r="AT162" s="16" t="s">
        <v>22</v>
      </c>
      <c r="AU162" s="30"/>
      <c r="AV162" s="30"/>
      <c r="AW162" s="30"/>
      <c r="AX162" s="30"/>
      <c r="AY162" s="30">
        <f>SUM(AU161:AY161)/5</f>
        <v>18994.863251423016</v>
      </c>
      <c r="AZ162" s="30"/>
      <c r="BA162" s="30"/>
      <c r="BB162" s="30"/>
      <c r="BC162" s="30"/>
      <c r="BD162" s="30">
        <f>SUM(AU161:BD161)/10</f>
        <v>11263.331181274576</v>
      </c>
      <c r="BF162" s="165"/>
      <c r="BG162" s="161"/>
      <c r="BH162" s="16" t="s">
        <v>22</v>
      </c>
      <c r="BI162" s="30"/>
      <c r="BJ162" s="30"/>
      <c r="BK162" s="30"/>
      <c r="BL162" s="30"/>
      <c r="BM162" s="30">
        <f>SUM(BI161:BM161)/5</f>
        <v>18994.863251423016</v>
      </c>
      <c r="BN162" s="30"/>
      <c r="BO162" s="30"/>
      <c r="BP162" s="30"/>
      <c r="BQ162" s="30"/>
      <c r="BR162" s="30">
        <f>SUM(BI161:BR161)/10</f>
        <v>11263.331181274576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33333.333333333328</v>
      </c>
      <c r="F163" s="30">
        <f t="shared" ref="F163:N163" si="455">F$100/10*$C161/(2+$E$12)</f>
        <v>57142.857142857138</v>
      </c>
      <c r="G163" s="30">
        <f t="shared" si="455"/>
        <v>74149.659863945577</v>
      </c>
      <c r="H163" s="30">
        <f t="shared" si="455"/>
        <v>86297.376093294457</v>
      </c>
      <c r="I163" s="30">
        <f t="shared" si="455"/>
        <v>94974.316257115075</v>
      </c>
      <c r="J163" s="30">
        <f t="shared" si="455"/>
        <v>101172.1306598441</v>
      </c>
      <c r="K163" s="30">
        <f t="shared" si="455"/>
        <v>105599.14094750769</v>
      </c>
      <c r="L163" s="30">
        <f t="shared" si="455"/>
        <v>108761.29115298168</v>
      </c>
      <c r="M163" s="30">
        <f t="shared" si="455"/>
        <v>111019.96987117743</v>
      </c>
      <c r="N163" s="30">
        <f t="shared" si="455"/>
        <v>112633.31181274576</v>
      </c>
      <c r="P163" s="165"/>
      <c r="Q163" s="161"/>
      <c r="R163" s="16" t="s">
        <v>52</v>
      </c>
      <c r="S163" s="30">
        <f>S$100/10*$C161/(2+$E$12)</f>
        <v>33333.333333333328</v>
      </c>
      <c r="T163" s="30">
        <f t="shared" ref="T163:AB163" si="456">T$100/10*$C161/(2+$E$12)</f>
        <v>57142.857142857138</v>
      </c>
      <c r="U163" s="30">
        <f t="shared" si="456"/>
        <v>74149.659863945577</v>
      </c>
      <c r="V163" s="30">
        <f t="shared" si="456"/>
        <v>86297.376093294457</v>
      </c>
      <c r="W163" s="30">
        <f t="shared" si="456"/>
        <v>94974.316257115075</v>
      </c>
      <c r="X163" s="30">
        <f t="shared" si="456"/>
        <v>101172.1306598441</v>
      </c>
      <c r="Y163" s="30">
        <f t="shared" si="456"/>
        <v>105599.14094750769</v>
      </c>
      <c r="Z163" s="30">
        <f t="shared" si="456"/>
        <v>108761.29115298168</v>
      </c>
      <c r="AA163" s="30">
        <f t="shared" si="456"/>
        <v>111019.96987117743</v>
      </c>
      <c r="AB163" s="30">
        <f t="shared" si="456"/>
        <v>112633.31181274576</v>
      </c>
      <c r="AD163" s="165"/>
      <c r="AE163" s="161"/>
      <c r="AF163" s="16" t="s">
        <v>52</v>
      </c>
      <c r="AG163" s="30">
        <f>AG$100/10*$C161/(2+$E$12)</f>
        <v>33333.333333333328</v>
      </c>
      <c r="AH163" s="30">
        <f t="shared" ref="AH163:AP163" si="457">AH$100/10*$C161/(2+$E$12)</f>
        <v>57142.857142857138</v>
      </c>
      <c r="AI163" s="30">
        <f t="shared" si="457"/>
        <v>74149.659863945577</v>
      </c>
      <c r="AJ163" s="30">
        <f t="shared" si="457"/>
        <v>86297.376093294457</v>
      </c>
      <c r="AK163" s="30">
        <f t="shared" si="457"/>
        <v>94974.316257115075</v>
      </c>
      <c r="AL163" s="30">
        <f t="shared" si="457"/>
        <v>101172.1306598441</v>
      </c>
      <c r="AM163" s="30">
        <f t="shared" si="457"/>
        <v>105599.14094750769</v>
      </c>
      <c r="AN163" s="30">
        <f t="shared" si="457"/>
        <v>108761.29115298168</v>
      </c>
      <c r="AO163" s="30">
        <f t="shared" si="457"/>
        <v>111019.96987117743</v>
      </c>
      <c r="AP163" s="30">
        <f t="shared" si="457"/>
        <v>112633.31181274576</v>
      </c>
      <c r="AR163" s="165"/>
      <c r="AS163" s="161"/>
      <c r="AT163" s="16" t="s">
        <v>52</v>
      </c>
      <c r="AU163" s="30">
        <f>AU$100/10*$C161/(2+$E$12)</f>
        <v>33333.333333333328</v>
      </c>
      <c r="AV163" s="30">
        <f t="shared" ref="AV163:BD163" si="458">AV$100/10*$C161/(2+$E$12)</f>
        <v>57142.857142857138</v>
      </c>
      <c r="AW163" s="30">
        <f t="shared" si="458"/>
        <v>74149.659863945577</v>
      </c>
      <c r="AX163" s="30">
        <f t="shared" si="458"/>
        <v>86297.376093294457</v>
      </c>
      <c r="AY163" s="30">
        <f t="shared" si="458"/>
        <v>94974.316257115075</v>
      </c>
      <c r="AZ163" s="30">
        <f t="shared" si="458"/>
        <v>101172.1306598441</v>
      </c>
      <c r="BA163" s="30">
        <f t="shared" si="458"/>
        <v>105599.14094750769</v>
      </c>
      <c r="BB163" s="30">
        <f t="shared" si="458"/>
        <v>108761.29115298168</v>
      </c>
      <c r="BC163" s="30">
        <f t="shared" si="458"/>
        <v>111019.96987117743</v>
      </c>
      <c r="BD163" s="30">
        <f t="shared" si="458"/>
        <v>112633.31181274576</v>
      </c>
      <c r="BF163" s="165"/>
      <c r="BG163" s="161"/>
      <c r="BH163" s="16" t="s">
        <v>52</v>
      </c>
      <c r="BI163" s="30">
        <f>BI$100/10*$C161/(2+$E$12)</f>
        <v>33333.333333333328</v>
      </c>
      <c r="BJ163" s="30">
        <f t="shared" ref="BJ163:BR163" si="459">BJ$100/10*$C161/(2+$E$12)</f>
        <v>57142.857142857138</v>
      </c>
      <c r="BK163" s="30">
        <f t="shared" si="459"/>
        <v>74149.659863945577</v>
      </c>
      <c r="BL163" s="30">
        <f t="shared" si="459"/>
        <v>86297.376093294457</v>
      </c>
      <c r="BM163" s="30">
        <f t="shared" si="459"/>
        <v>94974.316257115075</v>
      </c>
      <c r="BN163" s="30">
        <f t="shared" si="459"/>
        <v>101172.1306598441</v>
      </c>
      <c r="BO163" s="30">
        <f t="shared" si="459"/>
        <v>105599.14094750769</v>
      </c>
      <c r="BP163" s="30">
        <f t="shared" si="459"/>
        <v>108761.29115298168</v>
      </c>
      <c r="BQ163" s="30">
        <f t="shared" si="459"/>
        <v>111019.96987117743</v>
      </c>
      <c r="BR163" s="30">
        <f t="shared" si="459"/>
        <v>112633.31181274576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69999.999999999985</v>
      </c>
      <c r="F164" s="30">
        <f t="shared" ref="F164:N164" si="460">F$99/10*$C164/(2+$E$12)</f>
        <v>50000</v>
      </c>
      <c r="G164" s="30">
        <f t="shared" si="460"/>
        <v>35714.285714285717</v>
      </c>
      <c r="H164" s="30">
        <f t="shared" si="460"/>
        <v>25510.204081632644</v>
      </c>
      <c r="I164" s="30">
        <f t="shared" si="460"/>
        <v>18221.574344023324</v>
      </c>
      <c r="J164" s="30">
        <f t="shared" si="460"/>
        <v>13015.410245730945</v>
      </c>
      <c r="K164" s="30">
        <f t="shared" si="460"/>
        <v>9296.7216040935364</v>
      </c>
      <c r="L164" s="30">
        <f t="shared" si="460"/>
        <v>6640.5154314953916</v>
      </c>
      <c r="M164" s="30">
        <f t="shared" si="460"/>
        <v>4743.2253082109783</v>
      </c>
      <c r="N164" s="30">
        <f t="shared" si="460"/>
        <v>3388.0180772935519</v>
      </c>
      <c r="P164" s="165"/>
      <c r="Q164" s="161">
        <v>2100000</v>
      </c>
      <c r="R164" s="16" t="s">
        <v>19</v>
      </c>
      <c r="S164" s="30">
        <f>S$99/10*$C164/(2+$E$12)</f>
        <v>69999.999999999985</v>
      </c>
      <c r="T164" s="30">
        <f t="shared" ref="T164:AB164" si="461">T$99/10*$C164/(2+$E$12)</f>
        <v>50000</v>
      </c>
      <c r="U164" s="30">
        <f t="shared" si="461"/>
        <v>35714.285714285717</v>
      </c>
      <c r="V164" s="30">
        <f t="shared" si="461"/>
        <v>25510.204081632644</v>
      </c>
      <c r="W164" s="30">
        <f t="shared" si="461"/>
        <v>18221.574344023324</v>
      </c>
      <c r="X164" s="30">
        <f t="shared" si="461"/>
        <v>13015.410245730945</v>
      </c>
      <c r="Y164" s="30">
        <f t="shared" si="461"/>
        <v>9296.7216040935364</v>
      </c>
      <c r="Z164" s="30">
        <f t="shared" si="461"/>
        <v>6640.5154314953916</v>
      </c>
      <c r="AA164" s="30">
        <f t="shared" si="461"/>
        <v>4743.2253082109783</v>
      </c>
      <c r="AB164" s="30">
        <f t="shared" si="461"/>
        <v>3388.0180772935519</v>
      </c>
      <c r="AD164" s="165"/>
      <c r="AE164" s="161">
        <v>2100000</v>
      </c>
      <c r="AF164" s="16" t="s">
        <v>19</v>
      </c>
      <c r="AG164" s="30">
        <f>AG$99/10*$C164/(2+$E$12)</f>
        <v>69999.999999999985</v>
      </c>
      <c r="AH164" s="30">
        <f t="shared" ref="AH164:AP164" si="462">AH$99/10*$C164/(2+$E$12)</f>
        <v>50000</v>
      </c>
      <c r="AI164" s="30">
        <f t="shared" si="462"/>
        <v>35714.285714285717</v>
      </c>
      <c r="AJ164" s="30">
        <f t="shared" si="462"/>
        <v>25510.204081632644</v>
      </c>
      <c r="AK164" s="30">
        <f t="shared" si="462"/>
        <v>18221.574344023324</v>
      </c>
      <c r="AL164" s="30">
        <f t="shared" si="462"/>
        <v>13015.410245730945</v>
      </c>
      <c r="AM164" s="30">
        <f t="shared" si="462"/>
        <v>9296.7216040935364</v>
      </c>
      <c r="AN164" s="30">
        <f t="shared" si="462"/>
        <v>6640.5154314953916</v>
      </c>
      <c r="AO164" s="30">
        <f t="shared" si="462"/>
        <v>4743.2253082109783</v>
      </c>
      <c r="AP164" s="30">
        <f t="shared" si="462"/>
        <v>3388.0180772935519</v>
      </c>
      <c r="AR164" s="165"/>
      <c r="AS164" s="161">
        <v>2100000</v>
      </c>
      <c r="AT164" s="16" t="s">
        <v>19</v>
      </c>
      <c r="AU164" s="30">
        <f>AU$99/10*$C164/(2+$E$12)</f>
        <v>69999.999999999985</v>
      </c>
      <c r="AV164" s="30">
        <f t="shared" ref="AV164:BD164" si="463">AV$99/10*$C164/(2+$E$12)</f>
        <v>50000</v>
      </c>
      <c r="AW164" s="30">
        <f t="shared" si="463"/>
        <v>35714.285714285717</v>
      </c>
      <c r="AX164" s="30">
        <f t="shared" si="463"/>
        <v>25510.204081632644</v>
      </c>
      <c r="AY164" s="30">
        <f t="shared" si="463"/>
        <v>18221.574344023324</v>
      </c>
      <c r="AZ164" s="30">
        <f t="shared" si="463"/>
        <v>13015.410245730945</v>
      </c>
      <c r="BA164" s="30">
        <f t="shared" si="463"/>
        <v>9296.7216040935364</v>
      </c>
      <c r="BB164" s="30">
        <f t="shared" si="463"/>
        <v>6640.5154314953916</v>
      </c>
      <c r="BC164" s="30">
        <f t="shared" si="463"/>
        <v>4743.2253082109783</v>
      </c>
      <c r="BD164" s="30">
        <f t="shared" si="463"/>
        <v>3388.0180772935519</v>
      </c>
      <c r="BF164" s="165"/>
      <c r="BG164" s="161">
        <v>2100000</v>
      </c>
      <c r="BH164" s="16" t="s">
        <v>19</v>
      </c>
      <c r="BI164" s="30">
        <f>BI$99/10*$C164/(2+$E$12)</f>
        <v>69999.999999999985</v>
      </c>
      <c r="BJ164" s="30">
        <f t="shared" ref="BJ164:BR164" si="464">BJ$99/10*$C164/(2+$E$12)</f>
        <v>50000</v>
      </c>
      <c r="BK164" s="30">
        <f t="shared" si="464"/>
        <v>35714.285714285717</v>
      </c>
      <c r="BL164" s="30">
        <f t="shared" si="464"/>
        <v>25510.204081632644</v>
      </c>
      <c r="BM164" s="30">
        <f t="shared" si="464"/>
        <v>18221.574344023324</v>
      </c>
      <c r="BN164" s="30">
        <f t="shared" si="464"/>
        <v>13015.410245730945</v>
      </c>
      <c r="BO164" s="30">
        <f t="shared" si="464"/>
        <v>9296.7216040935364</v>
      </c>
      <c r="BP164" s="30">
        <f t="shared" si="464"/>
        <v>6640.5154314953916</v>
      </c>
      <c r="BQ164" s="30">
        <f t="shared" si="464"/>
        <v>4743.2253082109783</v>
      </c>
      <c r="BR164" s="30">
        <f t="shared" si="464"/>
        <v>3388.0180772935519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39889.212827988333</v>
      </c>
      <c r="J165" s="30"/>
      <c r="K165" s="30"/>
      <c r="L165" s="30"/>
      <c r="M165" s="30"/>
      <c r="N165" s="30">
        <f>SUM(E164:N164)/10</f>
        <v>23652.995480676607</v>
      </c>
      <c r="P165" s="165"/>
      <c r="Q165" s="161"/>
      <c r="R165" s="16" t="s">
        <v>22</v>
      </c>
      <c r="S165" s="30"/>
      <c r="T165" s="30"/>
      <c r="U165" s="30"/>
      <c r="V165" s="30"/>
      <c r="W165" s="30">
        <f>SUM(S164:W164)/5</f>
        <v>39889.212827988333</v>
      </c>
      <c r="X165" s="30"/>
      <c r="Y165" s="30"/>
      <c r="Z165" s="30"/>
      <c r="AA165" s="30"/>
      <c r="AB165" s="30">
        <f>SUM(S164:AB164)/10</f>
        <v>23652.995480676607</v>
      </c>
      <c r="AD165" s="165"/>
      <c r="AE165" s="161"/>
      <c r="AF165" s="16" t="s">
        <v>22</v>
      </c>
      <c r="AG165" s="30"/>
      <c r="AH165" s="30"/>
      <c r="AI165" s="30"/>
      <c r="AJ165" s="30"/>
      <c r="AK165" s="30">
        <f>SUM(AG164:AK164)/5</f>
        <v>39889.212827988333</v>
      </c>
      <c r="AL165" s="30"/>
      <c r="AM165" s="30"/>
      <c r="AN165" s="30"/>
      <c r="AO165" s="30"/>
      <c r="AP165" s="30">
        <f>SUM(AG164:AP164)/10</f>
        <v>23652.995480676607</v>
      </c>
      <c r="AR165" s="165"/>
      <c r="AS165" s="161"/>
      <c r="AT165" s="16" t="s">
        <v>22</v>
      </c>
      <c r="AU165" s="30"/>
      <c r="AV165" s="30"/>
      <c r="AW165" s="30"/>
      <c r="AX165" s="30"/>
      <c r="AY165" s="30">
        <f>SUM(AU164:AY164)/5</f>
        <v>39889.212827988333</v>
      </c>
      <c r="AZ165" s="30"/>
      <c r="BA165" s="30"/>
      <c r="BB165" s="30"/>
      <c r="BC165" s="30"/>
      <c r="BD165" s="30">
        <f>SUM(AU164:BD164)/10</f>
        <v>23652.995480676607</v>
      </c>
      <c r="BF165" s="165"/>
      <c r="BG165" s="161"/>
      <c r="BH165" s="16" t="s">
        <v>22</v>
      </c>
      <c r="BI165" s="30"/>
      <c r="BJ165" s="30"/>
      <c r="BK165" s="30"/>
      <c r="BL165" s="30"/>
      <c r="BM165" s="30">
        <f>SUM(BI164:BM164)/5</f>
        <v>39889.212827988333</v>
      </c>
      <c r="BN165" s="30"/>
      <c r="BO165" s="30"/>
      <c r="BP165" s="30"/>
      <c r="BQ165" s="30"/>
      <c r="BR165" s="30">
        <f>SUM(BI164:BR164)/10</f>
        <v>23652.995480676607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69999.999999999985</v>
      </c>
      <c r="F166" s="30">
        <f t="shared" ref="F166:N166" si="465">F$100/10*$C164/(2+$E$12)</f>
        <v>120000</v>
      </c>
      <c r="G166" s="30">
        <f t="shared" si="465"/>
        <v>155714.28571428571</v>
      </c>
      <c r="H166" s="30">
        <f t="shared" si="465"/>
        <v>181224.48979591837</v>
      </c>
      <c r="I166" s="30">
        <f t="shared" si="465"/>
        <v>199446.06413994165</v>
      </c>
      <c r="J166" s="30">
        <f t="shared" si="465"/>
        <v>212461.47438567263</v>
      </c>
      <c r="K166" s="30">
        <f t="shared" si="465"/>
        <v>221758.19598976616</v>
      </c>
      <c r="L166" s="30">
        <f t="shared" si="465"/>
        <v>228398.71142126154</v>
      </c>
      <c r="M166" s="30">
        <f t="shared" si="465"/>
        <v>233141.9367294726</v>
      </c>
      <c r="N166" s="30">
        <f t="shared" si="465"/>
        <v>236529.95480676612</v>
      </c>
      <c r="P166" s="165"/>
      <c r="Q166" s="161"/>
      <c r="R166" s="16" t="s">
        <v>52</v>
      </c>
      <c r="S166" s="30">
        <f>S$100/10*$C164/(2+$E$12)</f>
        <v>69999.999999999985</v>
      </c>
      <c r="T166" s="30">
        <f t="shared" ref="T166:AB166" si="466">T$100/10*$C164/(2+$E$12)</f>
        <v>120000</v>
      </c>
      <c r="U166" s="30">
        <f t="shared" si="466"/>
        <v>155714.28571428571</v>
      </c>
      <c r="V166" s="30">
        <f t="shared" si="466"/>
        <v>181224.48979591837</v>
      </c>
      <c r="W166" s="30">
        <f t="shared" si="466"/>
        <v>199446.06413994165</v>
      </c>
      <c r="X166" s="30">
        <f t="shared" si="466"/>
        <v>212461.47438567263</v>
      </c>
      <c r="Y166" s="30">
        <f t="shared" si="466"/>
        <v>221758.19598976616</v>
      </c>
      <c r="Z166" s="30">
        <f t="shared" si="466"/>
        <v>228398.71142126154</v>
      </c>
      <c r="AA166" s="30">
        <f t="shared" si="466"/>
        <v>233141.9367294726</v>
      </c>
      <c r="AB166" s="30">
        <f t="shared" si="466"/>
        <v>236529.95480676612</v>
      </c>
      <c r="AD166" s="165"/>
      <c r="AE166" s="161"/>
      <c r="AF166" s="16" t="s">
        <v>52</v>
      </c>
      <c r="AG166" s="30">
        <f>AG$100/10*$C164/(2+$E$12)</f>
        <v>69999.999999999985</v>
      </c>
      <c r="AH166" s="30">
        <f t="shared" ref="AH166:AP166" si="467">AH$100/10*$C164/(2+$E$12)</f>
        <v>120000</v>
      </c>
      <c r="AI166" s="30">
        <f t="shared" si="467"/>
        <v>155714.28571428571</v>
      </c>
      <c r="AJ166" s="30">
        <f t="shared" si="467"/>
        <v>181224.48979591837</v>
      </c>
      <c r="AK166" s="30">
        <f t="shared" si="467"/>
        <v>199446.06413994165</v>
      </c>
      <c r="AL166" s="30">
        <f t="shared" si="467"/>
        <v>212461.47438567263</v>
      </c>
      <c r="AM166" s="30">
        <f t="shared" si="467"/>
        <v>221758.19598976616</v>
      </c>
      <c r="AN166" s="30">
        <f t="shared" si="467"/>
        <v>228398.71142126154</v>
      </c>
      <c r="AO166" s="30">
        <f t="shared" si="467"/>
        <v>233141.9367294726</v>
      </c>
      <c r="AP166" s="30">
        <f t="shared" si="467"/>
        <v>236529.95480676612</v>
      </c>
      <c r="AR166" s="165"/>
      <c r="AS166" s="161"/>
      <c r="AT166" s="16" t="s">
        <v>52</v>
      </c>
      <c r="AU166" s="30">
        <f>AU$100/10*$C164/(2+$E$12)</f>
        <v>69999.999999999985</v>
      </c>
      <c r="AV166" s="30">
        <f t="shared" ref="AV166:BD166" si="468">AV$100/10*$C164/(2+$E$12)</f>
        <v>120000</v>
      </c>
      <c r="AW166" s="30">
        <f t="shared" si="468"/>
        <v>155714.28571428571</v>
      </c>
      <c r="AX166" s="30">
        <f t="shared" si="468"/>
        <v>181224.48979591837</v>
      </c>
      <c r="AY166" s="30">
        <f t="shared" si="468"/>
        <v>199446.06413994165</v>
      </c>
      <c r="AZ166" s="30">
        <f t="shared" si="468"/>
        <v>212461.47438567263</v>
      </c>
      <c r="BA166" s="30">
        <f t="shared" si="468"/>
        <v>221758.19598976616</v>
      </c>
      <c r="BB166" s="30">
        <f t="shared" si="468"/>
        <v>228398.71142126154</v>
      </c>
      <c r="BC166" s="30">
        <f t="shared" si="468"/>
        <v>233141.9367294726</v>
      </c>
      <c r="BD166" s="30">
        <f t="shared" si="468"/>
        <v>236529.95480676612</v>
      </c>
      <c r="BF166" s="165"/>
      <c r="BG166" s="161"/>
      <c r="BH166" s="16" t="s">
        <v>52</v>
      </c>
      <c r="BI166" s="30">
        <f>BI$100/10*$C164/(2+$E$12)</f>
        <v>69999.999999999985</v>
      </c>
      <c r="BJ166" s="30">
        <f t="shared" ref="BJ166:BR166" si="469">BJ$100/10*$C164/(2+$E$12)</f>
        <v>120000</v>
      </c>
      <c r="BK166" s="30">
        <f t="shared" si="469"/>
        <v>155714.28571428571</v>
      </c>
      <c r="BL166" s="30">
        <f t="shared" si="469"/>
        <v>181224.48979591837</v>
      </c>
      <c r="BM166" s="30">
        <f t="shared" si="469"/>
        <v>199446.06413994165</v>
      </c>
      <c r="BN166" s="30">
        <f t="shared" si="469"/>
        <v>212461.47438567263</v>
      </c>
      <c r="BO166" s="30">
        <f t="shared" si="469"/>
        <v>221758.19598976616</v>
      </c>
      <c r="BP166" s="30">
        <f t="shared" si="469"/>
        <v>228398.71142126154</v>
      </c>
      <c r="BQ166" s="30">
        <f t="shared" si="469"/>
        <v>233141.9367294726</v>
      </c>
      <c r="BR166" s="30">
        <f t="shared" si="469"/>
        <v>236529.95480676612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28.095238095238098</v>
      </c>
      <c r="F167" s="28">
        <f t="shared" ref="F167:N167" si="470">F$112/10*$C167/(2+$E$12)</f>
        <v>26.73469387755102</v>
      </c>
      <c r="G167" s="28">
        <f t="shared" si="470"/>
        <v>25.762876579203109</v>
      </c>
      <c r="H167" s="28">
        <f t="shared" si="470"/>
        <v>25.068721366097456</v>
      </c>
      <c r="I167" s="28">
        <f t="shared" si="470"/>
        <v>24.572896213879133</v>
      </c>
      <c r="J167" s="28">
        <f t="shared" si="470"/>
        <v>24.218735390866051</v>
      </c>
      <c r="K167" s="28">
        <f t="shared" si="470"/>
        <v>23.965763374428132</v>
      </c>
      <c r="L167" s="28">
        <f t="shared" si="470"/>
        <v>23.785069076972476</v>
      </c>
      <c r="M167" s="28">
        <f t="shared" si="470"/>
        <v>23.656001721647002</v>
      </c>
      <c r="N167" s="28">
        <f t="shared" si="470"/>
        <v>23.563810753557384</v>
      </c>
      <c r="P167" s="163" t="s">
        <v>17</v>
      </c>
      <c r="Q167" s="162">
        <v>20000</v>
      </c>
      <c r="R167" s="58" t="s">
        <v>19</v>
      </c>
      <c r="S167" s="28">
        <f>S$112/10*$C167/(2+$E$12)</f>
        <v>28.095238095238098</v>
      </c>
      <c r="T167" s="28">
        <f t="shared" ref="T167:AB167" si="471">T$112/10*$C167/(2+$E$12)</f>
        <v>26.73469387755102</v>
      </c>
      <c r="U167" s="28">
        <f t="shared" si="471"/>
        <v>25.762876579203109</v>
      </c>
      <c r="V167" s="28">
        <f t="shared" si="471"/>
        <v>25.068721366097456</v>
      </c>
      <c r="W167" s="28">
        <f t="shared" si="471"/>
        <v>24.572896213879133</v>
      </c>
      <c r="X167" s="28">
        <f t="shared" si="471"/>
        <v>24.218735390866051</v>
      </c>
      <c r="Y167" s="28">
        <f t="shared" si="471"/>
        <v>23.965763374428132</v>
      </c>
      <c r="Z167" s="28">
        <f t="shared" si="471"/>
        <v>23.785069076972476</v>
      </c>
      <c r="AA167" s="28">
        <f t="shared" si="471"/>
        <v>23.656001721647002</v>
      </c>
      <c r="AB167" s="28">
        <f t="shared" si="471"/>
        <v>23.563810753557384</v>
      </c>
      <c r="AD167" s="163" t="s">
        <v>17</v>
      </c>
      <c r="AE167" s="162">
        <v>20000</v>
      </c>
      <c r="AF167" s="58" t="s">
        <v>19</v>
      </c>
      <c r="AG167" s="28">
        <f>AG$112/10*$C167/(2+$E$12)</f>
        <v>28.095238095238098</v>
      </c>
      <c r="AH167" s="28">
        <f t="shared" ref="AH167:AP167" si="472">AH$112/10*$C167/(2+$E$12)</f>
        <v>26.73469387755102</v>
      </c>
      <c r="AI167" s="28">
        <f t="shared" si="472"/>
        <v>25.762876579203109</v>
      </c>
      <c r="AJ167" s="28">
        <f t="shared" si="472"/>
        <v>25.068721366097456</v>
      </c>
      <c r="AK167" s="28">
        <f t="shared" si="472"/>
        <v>24.572896213879133</v>
      </c>
      <c r="AL167" s="28">
        <f t="shared" si="472"/>
        <v>24.218735390866051</v>
      </c>
      <c r="AM167" s="28">
        <f t="shared" si="472"/>
        <v>23.965763374428132</v>
      </c>
      <c r="AN167" s="28">
        <f t="shared" si="472"/>
        <v>23.785069076972476</v>
      </c>
      <c r="AO167" s="28">
        <f t="shared" si="472"/>
        <v>23.656001721647002</v>
      </c>
      <c r="AP167" s="28">
        <f t="shared" si="472"/>
        <v>23.563810753557384</v>
      </c>
      <c r="AR167" s="163" t="s">
        <v>17</v>
      </c>
      <c r="AS167" s="162">
        <v>20000</v>
      </c>
      <c r="AT167" s="58" t="s">
        <v>19</v>
      </c>
      <c r="AU167" s="28">
        <f>AU$112/10*$C167/(2+$E$12)</f>
        <v>28.095238095238098</v>
      </c>
      <c r="AV167" s="28">
        <f t="shared" ref="AV167:BD167" si="473">AV$112/10*$C167/(2+$E$12)</f>
        <v>26.73469387755102</v>
      </c>
      <c r="AW167" s="28">
        <f t="shared" si="473"/>
        <v>25.762876579203109</v>
      </c>
      <c r="AX167" s="28">
        <f t="shared" si="473"/>
        <v>25.068721366097456</v>
      </c>
      <c r="AY167" s="28">
        <f t="shared" si="473"/>
        <v>24.572896213879133</v>
      </c>
      <c r="AZ167" s="28">
        <f t="shared" si="473"/>
        <v>24.218735390866051</v>
      </c>
      <c r="BA167" s="28">
        <f t="shared" si="473"/>
        <v>23.965763374428132</v>
      </c>
      <c r="BB167" s="28">
        <f t="shared" si="473"/>
        <v>23.785069076972476</v>
      </c>
      <c r="BC167" s="28">
        <f t="shared" si="473"/>
        <v>23.656001721647002</v>
      </c>
      <c r="BD167" s="28">
        <f t="shared" si="473"/>
        <v>23.563810753557384</v>
      </c>
      <c r="BF167" s="163" t="s">
        <v>17</v>
      </c>
      <c r="BG167" s="162">
        <v>20000</v>
      </c>
      <c r="BH167" s="58" t="s">
        <v>19</v>
      </c>
      <c r="BI167" s="28">
        <f>BI$112/10*$C167/(2+$E$12)</f>
        <v>28.095238095238098</v>
      </c>
      <c r="BJ167" s="28">
        <f t="shared" ref="BJ167:BR167" si="474">BJ$112/10*$C167/(2+$E$12)</f>
        <v>26.73469387755102</v>
      </c>
      <c r="BK167" s="28">
        <f t="shared" si="474"/>
        <v>25.762876579203109</v>
      </c>
      <c r="BL167" s="28">
        <f t="shared" si="474"/>
        <v>25.068721366097456</v>
      </c>
      <c r="BM167" s="28">
        <f t="shared" si="474"/>
        <v>24.572896213879133</v>
      </c>
      <c r="BN167" s="28">
        <f t="shared" si="474"/>
        <v>24.218735390866051</v>
      </c>
      <c r="BO167" s="28">
        <f t="shared" si="474"/>
        <v>23.965763374428132</v>
      </c>
      <c r="BP167" s="28">
        <f t="shared" si="474"/>
        <v>23.785069076972476</v>
      </c>
      <c r="BQ167" s="28">
        <f t="shared" si="474"/>
        <v>23.656001721647002</v>
      </c>
      <c r="BR167" s="28">
        <f t="shared" si="474"/>
        <v>23.563810753557384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26.046885226393762</v>
      </c>
      <c r="J168" s="28"/>
      <c r="K168" s="28"/>
      <c r="L168" s="28"/>
      <c r="M168" s="28"/>
      <c r="N168" s="28">
        <f>SUM(E167:N167)/10</f>
        <v>24.942380644943984</v>
      </c>
      <c r="P168" s="163"/>
      <c r="Q168" s="162"/>
      <c r="R168" s="20" t="s">
        <v>22</v>
      </c>
      <c r="S168" s="28"/>
      <c r="T168" s="28"/>
      <c r="U168" s="28"/>
      <c r="V168" s="28"/>
      <c r="W168" s="28">
        <f>SUM(S167:W167)/5</f>
        <v>26.046885226393762</v>
      </c>
      <c r="X168" s="28"/>
      <c r="Y168" s="28"/>
      <c r="Z168" s="28"/>
      <c r="AA168" s="28"/>
      <c r="AB168" s="28">
        <f>SUM(S167:AB167)/10</f>
        <v>24.942380644943984</v>
      </c>
      <c r="AD168" s="163"/>
      <c r="AE168" s="162"/>
      <c r="AF168" s="20" t="s">
        <v>22</v>
      </c>
      <c r="AG168" s="28"/>
      <c r="AH168" s="28"/>
      <c r="AI168" s="28"/>
      <c r="AJ168" s="28"/>
      <c r="AK168" s="28">
        <f>SUM(AG167:AK167)/5</f>
        <v>26.046885226393762</v>
      </c>
      <c r="AL168" s="28"/>
      <c r="AM168" s="28"/>
      <c r="AN168" s="28"/>
      <c r="AO168" s="28"/>
      <c r="AP168" s="28">
        <f>SUM(AG167:AP167)/10</f>
        <v>24.942380644943984</v>
      </c>
      <c r="AR168" s="163"/>
      <c r="AS168" s="162"/>
      <c r="AT168" s="20" t="s">
        <v>22</v>
      </c>
      <c r="AU168" s="28"/>
      <c r="AV168" s="28"/>
      <c r="AW168" s="28"/>
      <c r="AX168" s="28"/>
      <c r="AY168" s="28">
        <f>SUM(AU167:AY167)/5</f>
        <v>26.046885226393762</v>
      </c>
      <c r="AZ168" s="28"/>
      <c r="BA168" s="28"/>
      <c r="BB168" s="28"/>
      <c r="BC168" s="28"/>
      <c r="BD168" s="28">
        <f>SUM(AU167:BD167)/10</f>
        <v>24.942380644943984</v>
      </c>
      <c r="BF168" s="163"/>
      <c r="BG168" s="162"/>
      <c r="BH168" s="20" t="s">
        <v>22</v>
      </c>
      <c r="BI168" s="28"/>
      <c r="BJ168" s="28"/>
      <c r="BK168" s="28"/>
      <c r="BL168" s="28"/>
      <c r="BM168" s="28">
        <f>SUM(BI167:BM167)/5</f>
        <v>26.046885226393762</v>
      </c>
      <c r="BN168" s="28"/>
      <c r="BO168" s="28"/>
      <c r="BP168" s="28"/>
      <c r="BQ168" s="28"/>
      <c r="BR168" s="28">
        <f>SUM(BI167:BR167)/10</f>
        <v>24.942380644943984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28.095238095238098</v>
      </c>
      <c r="F169" s="28">
        <f t="shared" ref="F169:N169" si="475">F$113/10*$C167/(2+$E$12)</f>
        <v>54.829931972789126</v>
      </c>
      <c r="G169" s="28">
        <f t="shared" si="475"/>
        <v>80.592808551992235</v>
      </c>
      <c r="H169" s="28">
        <f t="shared" si="475"/>
        <v>105.66152991808968</v>
      </c>
      <c r="I169" s="28">
        <f t="shared" si="475"/>
        <v>130.2344261319688</v>
      </c>
      <c r="J169" s="28">
        <f t="shared" si="475"/>
        <v>154.45316152283488</v>
      </c>
      <c r="K169" s="28">
        <f t="shared" si="475"/>
        <v>178.41892489726303</v>
      </c>
      <c r="L169" s="28">
        <f t="shared" si="475"/>
        <v>202.20399397423546</v>
      </c>
      <c r="M169" s="28">
        <f t="shared" si="475"/>
        <v>225.8599956958825</v>
      </c>
      <c r="N169" s="28">
        <f t="shared" si="475"/>
        <v>249.42380644943992</v>
      </c>
      <c r="P169" s="163"/>
      <c r="Q169" s="162"/>
      <c r="R169" s="20" t="s">
        <v>52</v>
      </c>
      <c r="S169" s="28">
        <f>S$113/10*$C167/(2+$E$12)</f>
        <v>28.095238095238098</v>
      </c>
      <c r="T169" s="28">
        <f t="shared" ref="T169:AB169" si="476">T$113/10*$C167/(2+$E$12)</f>
        <v>54.829931972789126</v>
      </c>
      <c r="U169" s="28">
        <f t="shared" si="476"/>
        <v>80.592808551992235</v>
      </c>
      <c r="V169" s="28">
        <f t="shared" si="476"/>
        <v>105.66152991808968</v>
      </c>
      <c r="W169" s="28">
        <f t="shared" si="476"/>
        <v>130.2344261319688</v>
      </c>
      <c r="X169" s="28">
        <f t="shared" si="476"/>
        <v>154.45316152283488</v>
      </c>
      <c r="Y169" s="28">
        <f t="shared" si="476"/>
        <v>178.41892489726303</v>
      </c>
      <c r="Z169" s="28">
        <f t="shared" si="476"/>
        <v>202.20399397423546</v>
      </c>
      <c r="AA169" s="28">
        <f t="shared" si="476"/>
        <v>225.8599956958825</v>
      </c>
      <c r="AB169" s="28">
        <f t="shared" si="476"/>
        <v>249.42380644943992</v>
      </c>
      <c r="AD169" s="163"/>
      <c r="AE169" s="162"/>
      <c r="AF169" s="20" t="s">
        <v>52</v>
      </c>
      <c r="AG169" s="28">
        <f>AG$113/10*$C167/(2+$E$12)</f>
        <v>28.095238095238098</v>
      </c>
      <c r="AH169" s="28">
        <f t="shared" ref="AH169:AP169" si="477">AH$113/10*$C167/(2+$E$12)</f>
        <v>54.829931972789126</v>
      </c>
      <c r="AI169" s="28">
        <f t="shared" si="477"/>
        <v>80.592808551992235</v>
      </c>
      <c r="AJ169" s="28">
        <f t="shared" si="477"/>
        <v>105.66152991808968</v>
      </c>
      <c r="AK169" s="28">
        <f t="shared" si="477"/>
        <v>130.2344261319688</v>
      </c>
      <c r="AL169" s="28">
        <f t="shared" si="477"/>
        <v>154.45316152283488</v>
      </c>
      <c r="AM169" s="28">
        <f t="shared" si="477"/>
        <v>178.41892489726303</v>
      </c>
      <c r="AN169" s="28">
        <f t="shared" si="477"/>
        <v>202.20399397423546</v>
      </c>
      <c r="AO169" s="28">
        <f t="shared" si="477"/>
        <v>225.8599956958825</v>
      </c>
      <c r="AP169" s="28">
        <f t="shared" si="477"/>
        <v>249.42380644943992</v>
      </c>
      <c r="AR169" s="163"/>
      <c r="AS169" s="162"/>
      <c r="AT169" s="20" t="s">
        <v>52</v>
      </c>
      <c r="AU169" s="28">
        <f>AU$113/10*$C167/(2+$E$12)</f>
        <v>28.095238095238098</v>
      </c>
      <c r="AV169" s="28">
        <f t="shared" ref="AV169:BD169" si="478">AV$113/10*$C167/(2+$E$12)</f>
        <v>54.829931972789126</v>
      </c>
      <c r="AW169" s="28">
        <f t="shared" si="478"/>
        <v>80.592808551992235</v>
      </c>
      <c r="AX169" s="28">
        <f t="shared" si="478"/>
        <v>105.66152991808968</v>
      </c>
      <c r="AY169" s="28">
        <f t="shared" si="478"/>
        <v>130.2344261319688</v>
      </c>
      <c r="AZ169" s="28">
        <f t="shared" si="478"/>
        <v>154.45316152283488</v>
      </c>
      <c r="BA169" s="28">
        <f t="shared" si="478"/>
        <v>178.41892489726303</v>
      </c>
      <c r="BB169" s="28">
        <f t="shared" si="478"/>
        <v>202.20399397423546</v>
      </c>
      <c r="BC169" s="28">
        <f t="shared" si="478"/>
        <v>225.8599956958825</v>
      </c>
      <c r="BD169" s="28">
        <f t="shared" si="478"/>
        <v>249.42380644943992</v>
      </c>
      <c r="BF169" s="163"/>
      <c r="BG169" s="162"/>
      <c r="BH169" s="20" t="s">
        <v>52</v>
      </c>
      <c r="BI169" s="28">
        <f>BI$113/10*$C167/(2+$E$12)</f>
        <v>28.095238095238098</v>
      </c>
      <c r="BJ169" s="28">
        <f t="shared" ref="BJ169:BR169" si="479">BJ$113/10*$C167/(2+$E$12)</f>
        <v>54.829931972789126</v>
      </c>
      <c r="BK169" s="28">
        <f t="shared" si="479"/>
        <v>80.592808551992235</v>
      </c>
      <c r="BL169" s="28">
        <f t="shared" si="479"/>
        <v>105.66152991808968</v>
      </c>
      <c r="BM169" s="28">
        <f t="shared" si="479"/>
        <v>130.2344261319688</v>
      </c>
      <c r="BN169" s="28">
        <f t="shared" si="479"/>
        <v>154.45316152283488</v>
      </c>
      <c r="BO169" s="28">
        <f t="shared" si="479"/>
        <v>178.41892489726303</v>
      </c>
      <c r="BP169" s="28">
        <f t="shared" si="479"/>
        <v>202.20399397423546</v>
      </c>
      <c r="BQ169" s="28">
        <f t="shared" si="479"/>
        <v>225.8599956958825</v>
      </c>
      <c r="BR169" s="28">
        <f t="shared" si="479"/>
        <v>249.42380644943992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561.90476190476193</v>
      </c>
      <c r="F170" s="28">
        <f t="shared" ref="F170:N170" si="480">F$112/10*$C170/(2+$E$12)</f>
        <v>534.69387755102036</v>
      </c>
      <c r="G170" s="28">
        <f t="shared" si="480"/>
        <v>515.25753158406212</v>
      </c>
      <c r="H170" s="28">
        <f t="shared" si="480"/>
        <v>501.37442732194916</v>
      </c>
      <c r="I170" s="28">
        <f t="shared" si="480"/>
        <v>491.45792427758272</v>
      </c>
      <c r="J170" s="28">
        <f t="shared" si="480"/>
        <v>484.374707817321</v>
      </c>
      <c r="K170" s="28">
        <f t="shared" si="480"/>
        <v>479.3152674885626</v>
      </c>
      <c r="L170" s="28">
        <f t="shared" si="480"/>
        <v>475.70138153944947</v>
      </c>
      <c r="M170" s="28">
        <f t="shared" si="480"/>
        <v>473.12003443294009</v>
      </c>
      <c r="N170" s="28">
        <f t="shared" si="480"/>
        <v>471.2762150711477</v>
      </c>
      <c r="P170" s="163"/>
      <c r="Q170" s="162">
        <v>400000</v>
      </c>
      <c r="R170" s="58" t="s">
        <v>19</v>
      </c>
      <c r="S170" s="28">
        <f>S$112/10*$C170/(2+$E$12)</f>
        <v>561.90476190476193</v>
      </c>
      <c r="T170" s="28">
        <f t="shared" ref="T170:AB170" si="481">T$112/10*$C170/(2+$E$12)</f>
        <v>534.69387755102036</v>
      </c>
      <c r="U170" s="28">
        <f t="shared" si="481"/>
        <v>515.25753158406212</v>
      </c>
      <c r="V170" s="28">
        <f t="shared" si="481"/>
        <v>501.37442732194916</v>
      </c>
      <c r="W170" s="28">
        <f t="shared" si="481"/>
        <v>491.45792427758272</v>
      </c>
      <c r="X170" s="28">
        <f t="shared" si="481"/>
        <v>484.374707817321</v>
      </c>
      <c r="Y170" s="28">
        <f t="shared" si="481"/>
        <v>479.3152674885626</v>
      </c>
      <c r="Z170" s="28">
        <f t="shared" si="481"/>
        <v>475.70138153944947</v>
      </c>
      <c r="AA170" s="28">
        <f t="shared" si="481"/>
        <v>473.12003443294009</v>
      </c>
      <c r="AB170" s="28">
        <f t="shared" si="481"/>
        <v>471.2762150711477</v>
      </c>
      <c r="AD170" s="163"/>
      <c r="AE170" s="162">
        <v>400000</v>
      </c>
      <c r="AF170" s="58" t="s">
        <v>19</v>
      </c>
      <c r="AG170" s="28">
        <f>AG$112/10*$C170/(2+$E$12)</f>
        <v>561.90476190476193</v>
      </c>
      <c r="AH170" s="28">
        <f t="shared" ref="AH170:AP170" si="482">AH$112/10*$C170/(2+$E$12)</f>
        <v>534.69387755102036</v>
      </c>
      <c r="AI170" s="28">
        <f t="shared" si="482"/>
        <v>515.25753158406212</v>
      </c>
      <c r="AJ170" s="28">
        <f t="shared" si="482"/>
        <v>501.37442732194916</v>
      </c>
      <c r="AK170" s="28">
        <f t="shared" si="482"/>
        <v>491.45792427758272</v>
      </c>
      <c r="AL170" s="28">
        <f t="shared" si="482"/>
        <v>484.374707817321</v>
      </c>
      <c r="AM170" s="28">
        <f t="shared" si="482"/>
        <v>479.3152674885626</v>
      </c>
      <c r="AN170" s="28">
        <f t="shared" si="482"/>
        <v>475.70138153944947</v>
      </c>
      <c r="AO170" s="28">
        <f t="shared" si="482"/>
        <v>473.12003443294009</v>
      </c>
      <c r="AP170" s="28">
        <f t="shared" si="482"/>
        <v>471.2762150711477</v>
      </c>
      <c r="AR170" s="163"/>
      <c r="AS170" s="162">
        <v>400000</v>
      </c>
      <c r="AT170" s="58" t="s">
        <v>19</v>
      </c>
      <c r="AU170" s="28">
        <f>AU$112/10*$C170/(2+$E$12)</f>
        <v>561.90476190476193</v>
      </c>
      <c r="AV170" s="28">
        <f t="shared" ref="AV170:BD170" si="483">AV$112/10*$C170/(2+$E$12)</f>
        <v>534.69387755102036</v>
      </c>
      <c r="AW170" s="28">
        <f t="shared" si="483"/>
        <v>515.25753158406212</v>
      </c>
      <c r="AX170" s="28">
        <f t="shared" si="483"/>
        <v>501.37442732194916</v>
      </c>
      <c r="AY170" s="28">
        <f t="shared" si="483"/>
        <v>491.45792427758272</v>
      </c>
      <c r="AZ170" s="28">
        <f t="shared" si="483"/>
        <v>484.374707817321</v>
      </c>
      <c r="BA170" s="28">
        <f t="shared" si="483"/>
        <v>479.3152674885626</v>
      </c>
      <c r="BB170" s="28">
        <f t="shared" si="483"/>
        <v>475.70138153944947</v>
      </c>
      <c r="BC170" s="28">
        <f t="shared" si="483"/>
        <v>473.12003443294009</v>
      </c>
      <c r="BD170" s="28">
        <f t="shared" si="483"/>
        <v>471.2762150711477</v>
      </c>
      <c r="BF170" s="163"/>
      <c r="BG170" s="162">
        <v>400000</v>
      </c>
      <c r="BH170" s="58" t="s">
        <v>19</v>
      </c>
      <c r="BI170" s="28">
        <f>BI$112/10*$C170/(2+$E$12)</f>
        <v>561.90476190476193</v>
      </c>
      <c r="BJ170" s="28">
        <f t="shared" ref="BJ170:BR170" si="484">BJ$112/10*$C170/(2+$E$12)</f>
        <v>534.69387755102036</v>
      </c>
      <c r="BK170" s="28">
        <f t="shared" si="484"/>
        <v>515.25753158406212</v>
      </c>
      <c r="BL170" s="28">
        <f t="shared" si="484"/>
        <v>501.37442732194916</v>
      </c>
      <c r="BM170" s="28">
        <f t="shared" si="484"/>
        <v>491.45792427758272</v>
      </c>
      <c r="BN170" s="28">
        <f t="shared" si="484"/>
        <v>484.374707817321</v>
      </c>
      <c r="BO170" s="28">
        <f t="shared" si="484"/>
        <v>479.3152674885626</v>
      </c>
      <c r="BP170" s="28">
        <f t="shared" si="484"/>
        <v>475.70138153944947</v>
      </c>
      <c r="BQ170" s="28">
        <f t="shared" si="484"/>
        <v>473.12003443294009</v>
      </c>
      <c r="BR170" s="28">
        <f t="shared" si="484"/>
        <v>471.2762150711477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520.93770452787521</v>
      </c>
      <c r="J171" s="28"/>
      <c r="K171" s="28"/>
      <c r="L171" s="28"/>
      <c r="M171" s="28"/>
      <c r="N171" s="28">
        <f>SUM(E170:N170)/10</f>
        <v>498.84761289887973</v>
      </c>
      <c r="P171" s="163"/>
      <c r="Q171" s="162"/>
      <c r="R171" s="20" t="s">
        <v>22</v>
      </c>
      <c r="S171" s="28"/>
      <c r="T171" s="28"/>
      <c r="U171" s="28"/>
      <c r="V171" s="28"/>
      <c r="W171" s="28">
        <f>SUM(S170:W170)/5</f>
        <v>520.93770452787521</v>
      </c>
      <c r="X171" s="28"/>
      <c r="Y171" s="28"/>
      <c r="Z171" s="28"/>
      <c r="AA171" s="28"/>
      <c r="AB171" s="28">
        <f>SUM(S170:AB170)/10</f>
        <v>498.84761289887973</v>
      </c>
      <c r="AD171" s="163"/>
      <c r="AE171" s="162"/>
      <c r="AF171" s="20" t="s">
        <v>22</v>
      </c>
      <c r="AG171" s="28"/>
      <c r="AH171" s="28"/>
      <c r="AI171" s="28"/>
      <c r="AJ171" s="28"/>
      <c r="AK171" s="28">
        <f>SUM(AG170:AK170)/5</f>
        <v>520.93770452787521</v>
      </c>
      <c r="AL171" s="28"/>
      <c r="AM171" s="28"/>
      <c r="AN171" s="28"/>
      <c r="AO171" s="28"/>
      <c r="AP171" s="28">
        <f>SUM(AG170:AP170)/10</f>
        <v>498.84761289887973</v>
      </c>
      <c r="AR171" s="163"/>
      <c r="AS171" s="162"/>
      <c r="AT171" s="20" t="s">
        <v>22</v>
      </c>
      <c r="AU171" s="28"/>
      <c r="AV171" s="28"/>
      <c r="AW171" s="28"/>
      <c r="AX171" s="28"/>
      <c r="AY171" s="28">
        <f>SUM(AU170:AY170)/5</f>
        <v>520.93770452787521</v>
      </c>
      <c r="AZ171" s="28"/>
      <c r="BA171" s="28"/>
      <c r="BB171" s="28"/>
      <c r="BC171" s="28"/>
      <c r="BD171" s="28">
        <f>SUM(AU170:BD170)/10</f>
        <v>498.84761289887973</v>
      </c>
      <c r="BF171" s="163"/>
      <c r="BG171" s="162"/>
      <c r="BH171" s="20" t="s">
        <v>22</v>
      </c>
      <c r="BI171" s="28"/>
      <c r="BJ171" s="28"/>
      <c r="BK171" s="28"/>
      <c r="BL171" s="28"/>
      <c r="BM171" s="28">
        <f>SUM(BI170:BM170)/5</f>
        <v>520.93770452787521</v>
      </c>
      <c r="BN171" s="28"/>
      <c r="BO171" s="28"/>
      <c r="BP171" s="28"/>
      <c r="BQ171" s="28"/>
      <c r="BR171" s="28">
        <f>SUM(BI170:BR170)/10</f>
        <v>498.84761289887973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561.90476190476193</v>
      </c>
      <c r="F172" s="28">
        <f t="shared" ref="F172:N172" si="485">F$113/10*$C170/(2+$E$12)</f>
        <v>1096.5986394557824</v>
      </c>
      <c r="G172" s="28">
        <f t="shared" si="485"/>
        <v>1611.8561710398449</v>
      </c>
      <c r="H172" s="28">
        <f t="shared" si="485"/>
        <v>2113.2305983617935</v>
      </c>
      <c r="I172" s="28">
        <f t="shared" si="485"/>
        <v>2604.6885226393765</v>
      </c>
      <c r="J172" s="28">
        <f t="shared" si="485"/>
        <v>3089.0632304566975</v>
      </c>
      <c r="K172" s="28">
        <f t="shared" si="485"/>
        <v>3568.3784979452598</v>
      </c>
      <c r="L172" s="28">
        <f t="shared" si="485"/>
        <v>4044.0798794847092</v>
      </c>
      <c r="M172" s="28">
        <f t="shared" si="485"/>
        <v>4517.1999139176496</v>
      </c>
      <c r="N172" s="28">
        <f t="shared" si="485"/>
        <v>4988.4761289887992</v>
      </c>
      <c r="P172" s="163"/>
      <c r="Q172" s="162"/>
      <c r="R172" s="20" t="s">
        <v>52</v>
      </c>
      <c r="S172" s="28">
        <f>S$113/10*$C170/(2+$E$12)</f>
        <v>561.90476190476193</v>
      </c>
      <c r="T172" s="28">
        <f t="shared" ref="T172:AB172" si="486">T$113/10*$C170/(2+$E$12)</f>
        <v>1096.5986394557824</v>
      </c>
      <c r="U172" s="28">
        <f t="shared" si="486"/>
        <v>1611.8561710398449</v>
      </c>
      <c r="V172" s="28">
        <f t="shared" si="486"/>
        <v>2113.2305983617935</v>
      </c>
      <c r="W172" s="28">
        <f t="shared" si="486"/>
        <v>2604.6885226393765</v>
      </c>
      <c r="X172" s="28">
        <f t="shared" si="486"/>
        <v>3089.0632304566975</v>
      </c>
      <c r="Y172" s="28">
        <f t="shared" si="486"/>
        <v>3568.3784979452598</v>
      </c>
      <c r="Z172" s="28">
        <f t="shared" si="486"/>
        <v>4044.0798794847092</v>
      </c>
      <c r="AA172" s="28">
        <f t="shared" si="486"/>
        <v>4517.1999139176496</v>
      </c>
      <c r="AB172" s="28">
        <f t="shared" si="486"/>
        <v>4988.4761289887992</v>
      </c>
      <c r="AD172" s="163"/>
      <c r="AE172" s="162"/>
      <c r="AF172" s="20" t="s">
        <v>52</v>
      </c>
      <c r="AG172" s="28">
        <f>AG$113/10*$C170/(2+$E$12)</f>
        <v>561.90476190476193</v>
      </c>
      <c r="AH172" s="28">
        <f t="shared" ref="AH172:AP172" si="487">AH$113/10*$C170/(2+$E$12)</f>
        <v>1096.5986394557824</v>
      </c>
      <c r="AI172" s="28">
        <f t="shared" si="487"/>
        <v>1611.8561710398449</v>
      </c>
      <c r="AJ172" s="28">
        <f t="shared" si="487"/>
        <v>2113.2305983617935</v>
      </c>
      <c r="AK172" s="28">
        <f t="shared" si="487"/>
        <v>2604.6885226393765</v>
      </c>
      <c r="AL172" s="28">
        <f t="shared" si="487"/>
        <v>3089.0632304566975</v>
      </c>
      <c r="AM172" s="28">
        <f t="shared" si="487"/>
        <v>3568.3784979452598</v>
      </c>
      <c r="AN172" s="28">
        <f t="shared" si="487"/>
        <v>4044.0798794847092</v>
      </c>
      <c r="AO172" s="28">
        <f t="shared" si="487"/>
        <v>4517.1999139176496</v>
      </c>
      <c r="AP172" s="28">
        <f t="shared" si="487"/>
        <v>4988.4761289887992</v>
      </c>
      <c r="AR172" s="163"/>
      <c r="AS172" s="162"/>
      <c r="AT172" s="20" t="s">
        <v>52</v>
      </c>
      <c r="AU172" s="28">
        <f>AU$113/10*$C170/(2+$E$12)</f>
        <v>561.90476190476193</v>
      </c>
      <c r="AV172" s="28">
        <f t="shared" ref="AV172:BD172" si="488">AV$113/10*$C170/(2+$E$12)</f>
        <v>1096.5986394557824</v>
      </c>
      <c r="AW172" s="28">
        <f t="shared" si="488"/>
        <v>1611.8561710398449</v>
      </c>
      <c r="AX172" s="28">
        <f t="shared" si="488"/>
        <v>2113.2305983617935</v>
      </c>
      <c r="AY172" s="28">
        <f t="shared" si="488"/>
        <v>2604.6885226393765</v>
      </c>
      <c r="AZ172" s="28">
        <f t="shared" si="488"/>
        <v>3089.0632304566975</v>
      </c>
      <c r="BA172" s="28">
        <f t="shared" si="488"/>
        <v>3568.3784979452598</v>
      </c>
      <c r="BB172" s="28">
        <f t="shared" si="488"/>
        <v>4044.0798794847092</v>
      </c>
      <c r="BC172" s="28">
        <f t="shared" si="488"/>
        <v>4517.1999139176496</v>
      </c>
      <c r="BD172" s="28">
        <f t="shared" si="488"/>
        <v>4988.4761289887992</v>
      </c>
      <c r="BF172" s="163"/>
      <c r="BG172" s="162"/>
      <c r="BH172" s="20" t="s">
        <v>52</v>
      </c>
      <c r="BI172" s="28">
        <f>BI$113/10*$C170/(2+$E$12)</f>
        <v>561.90476190476193</v>
      </c>
      <c r="BJ172" s="28">
        <f t="shared" ref="BJ172:BR172" si="489">BJ$113/10*$C170/(2+$E$12)</f>
        <v>1096.5986394557824</v>
      </c>
      <c r="BK172" s="28">
        <f t="shared" si="489"/>
        <v>1611.8561710398449</v>
      </c>
      <c r="BL172" s="28">
        <f t="shared" si="489"/>
        <v>2113.2305983617935</v>
      </c>
      <c r="BM172" s="28">
        <f t="shared" si="489"/>
        <v>2604.6885226393765</v>
      </c>
      <c r="BN172" s="28">
        <f t="shared" si="489"/>
        <v>3089.0632304566975</v>
      </c>
      <c r="BO172" s="28">
        <f t="shared" si="489"/>
        <v>3568.3784979452598</v>
      </c>
      <c r="BP172" s="28">
        <f t="shared" si="489"/>
        <v>4044.0798794847092</v>
      </c>
      <c r="BQ172" s="28">
        <f t="shared" si="489"/>
        <v>4517.1999139176496</v>
      </c>
      <c r="BR172" s="28">
        <f t="shared" si="489"/>
        <v>4988.4761289887992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1404.761904761905</v>
      </c>
      <c r="F173" s="30">
        <f t="shared" ref="F173:N173" si="490">F$112/10*$C173/(2+$E$12)</f>
        <v>1336.7346938775509</v>
      </c>
      <c r="G173" s="30">
        <f t="shared" si="490"/>
        <v>1288.1438289601554</v>
      </c>
      <c r="H173" s="30">
        <f t="shared" si="490"/>
        <v>1253.4360683048728</v>
      </c>
      <c r="I173" s="30">
        <f t="shared" si="490"/>
        <v>1228.6448106939567</v>
      </c>
      <c r="J173" s="30">
        <f t="shared" si="490"/>
        <v>1210.9367695433025</v>
      </c>
      <c r="K173" s="30">
        <f t="shared" si="490"/>
        <v>1198.2881687214065</v>
      </c>
      <c r="L173" s="30">
        <f t="shared" si="490"/>
        <v>1189.2534538486236</v>
      </c>
      <c r="M173" s="30">
        <f t="shared" si="490"/>
        <v>1182.8000860823502</v>
      </c>
      <c r="N173" s="30">
        <f t="shared" si="490"/>
        <v>1178.1905376778693</v>
      </c>
      <c r="P173" s="163"/>
      <c r="Q173" s="161">
        <v>1000000</v>
      </c>
      <c r="R173" s="16" t="s">
        <v>19</v>
      </c>
      <c r="S173" s="30">
        <f>S$112/10*$C173/(2+$E$12)</f>
        <v>1404.761904761905</v>
      </c>
      <c r="T173" s="30">
        <f t="shared" ref="T173:AB173" si="491">T$112/10*$C173/(2+$E$12)</f>
        <v>1336.7346938775509</v>
      </c>
      <c r="U173" s="30">
        <f t="shared" si="491"/>
        <v>1288.1438289601554</v>
      </c>
      <c r="V173" s="30">
        <f t="shared" si="491"/>
        <v>1253.4360683048728</v>
      </c>
      <c r="W173" s="30">
        <f t="shared" si="491"/>
        <v>1228.6448106939567</v>
      </c>
      <c r="X173" s="30">
        <f t="shared" si="491"/>
        <v>1210.9367695433025</v>
      </c>
      <c r="Y173" s="30">
        <f t="shared" si="491"/>
        <v>1198.2881687214065</v>
      </c>
      <c r="Z173" s="30">
        <f t="shared" si="491"/>
        <v>1189.2534538486236</v>
      </c>
      <c r="AA173" s="30">
        <f t="shared" si="491"/>
        <v>1182.8000860823502</v>
      </c>
      <c r="AB173" s="30">
        <f t="shared" si="491"/>
        <v>1178.1905376778693</v>
      </c>
      <c r="AD173" s="163"/>
      <c r="AE173" s="161">
        <v>1000000</v>
      </c>
      <c r="AF173" s="16" t="s">
        <v>19</v>
      </c>
      <c r="AG173" s="30">
        <f>AG$112/10*$C173/(2+$E$12)</f>
        <v>1404.761904761905</v>
      </c>
      <c r="AH173" s="30">
        <f t="shared" ref="AH173:AP173" si="492">AH$112/10*$C173/(2+$E$12)</f>
        <v>1336.7346938775509</v>
      </c>
      <c r="AI173" s="30">
        <f t="shared" si="492"/>
        <v>1288.1438289601554</v>
      </c>
      <c r="AJ173" s="30">
        <f t="shared" si="492"/>
        <v>1253.4360683048728</v>
      </c>
      <c r="AK173" s="30">
        <f t="shared" si="492"/>
        <v>1228.6448106939567</v>
      </c>
      <c r="AL173" s="30">
        <f t="shared" si="492"/>
        <v>1210.9367695433025</v>
      </c>
      <c r="AM173" s="30">
        <f t="shared" si="492"/>
        <v>1198.2881687214065</v>
      </c>
      <c r="AN173" s="30">
        <f t="shared" si="492"/>
        <v>1189.2534538486236</v>
      </c>
      <c r="AO173" s="30">
        <f t="shared" si="492"/>
        <v>1182.8000860823502</v>
      </c>
      <c r="AP173" s="30">
        <f t="shared" si="492"/>
        <v>1178.1905376778693</v>
      </c>
      <c r="AR173" s="163"/>
      <c r="AS173" s="161">
        <v>1000000</v>
      </c>
      <c r="AT173" s="16" t="s">
        <v>19</v>
      </c>
      <c r="AU173" s="30">
        <f>AU$112/10*$C173/(2+$E$12)</f>
        <v>1404.761904761905</v>
      </c>
      <c r="AV173" s="30">
        <f t="shared" ref="AV173:BD173" si="493">AV$112/10*$C173/(2+$E$12)</f>
        <v>1336.7346938775509</v>
      </c>
      <c r="AW173" s="30">
        <f t="shared" si="493"/>
        <v>1288.1438289601554</v>
      </c>
      <c r="AX173" s="30">
        <f t="shared" si="493"/>
        <v>1253.4360683048728</v>
      </c>
      <c r="AY173" s="30">
        <f t="shared" si="493"/>
        <v>1228.6448106939567</v>
      </c>
      <c r="AZ173" s="30">
        <f t="shared" si="493"/>
        <v>1210.9367695433025</v>
      </c>
      <c r="BA173" s="30">
        <f t="shared" si="493"/>
        <v>1198.2881687214065</v>
      </c>
      <c r="BB173" s="30">
        <f t="shared" si="493"/>
        <v>1189.2534538486236</v>
      </c>
      <c r="BC173" s="30">
        <f t="shared" si="493"/>
        <v>1182.8000860823502</v>
      </c>
      <c r="BD173" s="30">
        <f t="shared" si="493"/>
        <v>1178.1905376778693</v>
      </c>
      <c r="BF173" s="163"/>
      <c r="BG173" s="161">
        <v>1000000</v>
      </c>
      <c r="BH173" s="16" t="s">
        <v>19</v>
      </c>
      <c r="BI173" s="30">
        <f>BI$112/10*$C173/(2+$E$12)</f>
        <v>1404.761904761905</v>
      </c>
      <c r="BJ173" s="30">
        <f t="shared" ref="BJ173:BR173" si="494">BJ$112/10*$C173/(2+$E$12)</f>
        <v>1336.7346938775509</v>
      </c>
      <c r="BK173" s="30">
        <f t="shared" si="494"/>
        <v>1288.1438289601554</v>
      </c>
      <c r="BL173" s="30">
        <f t="shared" si="494"/>
        <v>1253.4360683048728</v>
      </c>
      <c r="BM173" s="30">
        <f t="shared" si="494"/>
        <v>1228.6448106939567</v>
      </c>
      <c r="BN173" s="30">
        <f t="shared" si="494"/>
        <v>1210.9367695433025</v>
      </c>
      <c r="BO173" s="30">
        <f t="shared" si="494"/>
        <v>1198.2881687214065</v>
      </c>
      <c r="BP173" s="30">
        <f t="shared" si="494"/>
        <v>1189.2534538486236</v>
      </c>
      <c r="BQ173" s="30">
        <f t="shared" si="494"/>
        <v>1182.8000860823502</v>
      </c>
      <c r="BR173" s="30">
        <f t="shared" si="494"/>
        <v>1178.1905376778693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1302.344261319688</v>
      </c>
      <c r="J174" s="30"/>
      <c r="K174" s="30"/>
      <c r="L174" s="30"/>
      <c r="M174" s="30"/>
      <c r="N174" s="30">
        <f>SUM(E173:N173)/10</f>
        <v>1247.1190322471991</v>
      </c>
      <c r="P174" s="163"/>
      <c r="Q174" s="161"/>
      <c r="R174" s="16" t="s">
        <v>22</v>
      </c>
      <c r="S174" s="30"/>
      <c r="T174" s="30"/>
      <c r="U174" s="30"/>
      <c r="V174" s="30"/>
      <c r="W174" s="30">
        <f>SUM(S173:W173)/5</f>
        <v>1302.344261319688</v>
      </c>
      <c r="X174" s="30"/>
      <c r="Y174" s="30"/>
      <c r="Z174" s="30"/>
      <c r="AA174" s="30"/>
      <c r="AB174" s="30">
        <f>SUM(S173:AB173)/10</f>
        <v>1247.1190322471991</v>
      </c>
      <c r="AD174" s="163"/>
      <c r="AE174" s="161"/>
      <c r="AF174" s="16" t="s">
        <v>22</v>
      </c>
      <c r="AG174" s="30"/>
      <c r="AH174" s="30"/>
      <c r="AI174" s="30"/>
      <c r="AJ174" s="30"/>
      <c r="AK174" s="30">
        <f>SUM(AG173:AK173)/5</f>
        <v>1302.344261319688</v>
      </c>
      <c r="AL174" s="30"/>
      <c r="AM174" s="30"/>
      <c r="AN174" s="30"/>
      <c r="AO174" s="30"/>
      <c r="AP174" s="30">
        <f>SUM(AG173:AP173)/10</f>
        <v>1247.1190322471991</v>
      </c>
      <c r="AR174" s="163"/>
      <c r="AS174" s="161"/>
      <c r="AT174" s="16" t="s">
        <v>22</v>
      </c>
      <c r="AU174" s="30"/>
      <c r="AV174" s="30"/>
      <c r="AW174" s="30"/>
      <c r="AX174" s="30"/>
      <c r="AY174" s="30">
        <f>SUM(AU173:AY173)/5</f>
        <v>1302.344261319688</v>
      </c>
      <c r="AZ174" s="30"/>
      <c r="BA174" s="30"/>
      <c r="BB174" s="30"/>
      <c r="BC174" s="30"/>
      <c r="BD174" s="30">
        <f>SUM(AU173:BD173)/10</f>
        <v>1247.1190322471991</v>
      </c>
      <c r="BF174" s="163"/>
      <c r="BG174" s="161"/>
      <c r="BH174" s="16" t="s">
        <v>22</v>
      </c>
      <c r="BI174" s="30"/>
      <c r="BJ174" s="30"/>
      <c r="BK174" s="30"/>
      <c r="BL174" s="30"/>
      <c r="BM174" s="30">
        <f>SUM(BI173:BM173)/5</f>
        <v>1302.344261319688</v>
      </c>
      <c r="BN174" s="30"/>
      <c r="BO174" s="30"/>
      <c r="BP174" s="30"/>
      <c r="BQ174" s="30"/>
      <c r="BR174" s="30">
        <f>SUM(BI173:BR173)/10</f>
        <v>1247.1190322471991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1404.761904761905</v>
      </c>
      <c r="F175" s="30">
        <f t="shared" ref="F175:N175" si="495">F$113/10*$C173/(2+$E$12)</f>
        <v>2741.4965986394564</v>
      </c>
      <c r="G175" s="30">
        <f t="shared" si="495"/>
        <v>4029.6404275996119</v>
      </c>
      <c r="H175" s="30">
        <f t="shared" si="495"/>
        <v>5283.0764959044845</v>
      </c>
      <c r="I175" s="30">
        <f t="shared" si="495"/>
        <v>6511.7213065984406</v>
      </c>
      <c r="J175" s="30">
        <f t="shared" si="495"/>
        <v>7722.6580761417445</v>
      </c>
      <c r="K175" s="30">
        <f t="shared" si="495"/>
        <v>8920.9462448631493</v>
      </c>
      <c r="L175" s="30">
        <f t="shared" si="495"/>
        <v>10110.199698711775</v>
      </c>
      <c r="M175" s="30">
        <f t="shared" si="495"/>
        <v>11292.999784794123</v>
      </c>
      <c r="N175" s="30">
        <f t="shared" si="495"/>
        <v>12471.190322471997</v>
      </c>
      <c r="P175" s="163"/>
      <c r="Q175" s="161"/>
      <c r="R175" s="16" t="s">
        <v>52</v>
      </c>
      <c r="S175" s="30">
        <f>S$113/10*$C173/(2+$E$12)</f>
        <v>1404.761904761905</v>
      </c>
      <c r="T175" s="30">
        <f t="shared" ref="T175:AB175" si="496">T$113/10*$C173/(2+$E$12)</f>
        <v>2741.4965986394564</v>
      </c>
      <c r="U175" s="30">
        <f t="shared" si="496"/>
        <v>4029.6404275996119</v>
      </c>
      <c r="V175" s="30">
        <f t="shared" si="496"/>
        <v>5283.0764959044845</v>
      </c>
      <c r="W175" s="30">
        <f t="shared" si="496"/>
        <v>6511.7213065984406</v>
      </c>
      <c r="X175" s="30">
        <f t="shared" si="496"/>
        <v>7722.6580761417445</v>
      </c>
      <c r="Y175" s="30">
        <f t="shared" si="496"/>
        <v>8920.9462448631493</v>
      </c>
      <c r="Z175" s="30">
        <f t="shared" si="496"/>
        <v>10110.199698711775</v>
      </c>
      <c r="AA175" s="30">
        <f t="shared" si="496"/>
        <v>11292.999784794123</v>
      </c>
      <c r="AB175" s="30">
        <f t="shared" si="496"/>
        <v>12471.190322471997</v>
      </c>
      <c r="AD175" s="163"/>
      <c r="AE175" s="161"/>
      <c r="AF175" s="16" t="s">
        <v>52</v>
      </c>
      <c r="AG175" s="30">
        <f>AG$113/10*$C173/(2+$E$12)</f>
        <v>1404.761904761905</v>
      </c>
      <c r="AH175" s="30">
        <f t="shared" ref="AH175:AP175" si="497">AH$113/10*$C173/(2+$E$12)</f>
        <v>2741.4965986394564</v>
      </c>
      <c r="AI175" s="30">
        <f t="shared" si="497"/>
        <v>4029.6404275996119</v>
      </c>
      <c r="AJ175" s="30">
        <f t="shared" si="497"/>
        <v>5283.0764959044845</v>
      </c>
      <c r="AK175" s="30">
        <f t="shared" si="497"/>
        <v>6511.7213065984406</v>
      </c>
      <c r="AL175" s="30">
        <f t="shared" si="497"/>
        <v>7722.6580761417445</v>
      </c>
      <c r="AM175" s="30">
        <f t="shared" si="497"/>
        <v>8920.9462448631493</v>
      </c>
      <c r="AN175" s="30">
        <f t="shared" si="497"/>
        <v>10110.199698711775</v>
      </c>
      <c r="AO175" s="30">
        <f t="shared" si="497"/>
        <v>11292.999784794123</v>
      </c>
      <c r="AP175" s="30">
        <f t="shared" si="497"/>
        <v>12471.190322471997</v>
      </c>
      <c r="AR175" s="163"/>
      <c r="AS175" s="161"/>
      <c r="AT175" s="16" t="s">
        <v>52</v>
      </c>
      <c r="AU175" s="30">
        <f>AU$113/10*$C173/(2+$E$12)</f>
        <v>1404.761904761905</v>
      </c>
      <c r="AV175" s="30">
        <f t="shared" ref="AV175:BD175" si="498">AV$113/10*$C173/(2+$E$12)</f>
        <v>2741.4965986394564</v>
      </c>
      <c r="AW175" s="30">
        <f t="shared" si="498"/>
        <v>4029.6404275996119</v>
      </c>
      <c r="AX175" s="30">
        <f t="shared" si="498"/>
        <v>5283.0764959044845</v>
      </c>
      <c r="AY175" s="30">
        <f t="shared" si="498"/>
        <v>6511.7213065984406</v>
      </c>
      <c r="AZ175" s="30">
        <f t="shared" si="498"/>
        <v>7722.6580761417445</v>
      </c>
      <c r="BA175" s="30">
        <f t="shared" si="498"/>
        <v>8920.9462448631493</v>
      </c>
      <c r="BB175" s="30">
        <f t="shared" si="498"/>
        <v>10110.199698711775</v>
      </c>
      <c r="BC175" s="30">
        <f t="shared" si="498"/>
        <v>11292.999784794123</v>
      </c>
      <c r="BD175" s="30">
        <f t="shared" si="498"/>
        <v>12471.190322471997</v>
      </c>
      <c r="BF175" s="163"/>
      <c r="BG175" s="161"/>
      <c r="BH175" s="16" t="s">
        <v>52</v>
      </c>
      <c r="BI175" s="30">
        <f>BI$113/10*$C173/(2+$E$12)</f>
        <v>1404.761904761905</v>
      </c>
      <c r="BJ175" s="30">
        <f t="shared" ref="BJ175:BR175" si="499">BJ$113/10*$C173/(2+$E$12)</f>
        <v>2741.4965986394564</v>
      </c>
      <c r="BK175" s="30">
        <f t="shared" si="499"/>
        <v>4029.6404275996119</v>
      </c>
      <c r="BL175" s="30">
        <f t="shared" si="499"/>
        <v>5283.0764959044845</v>
      </c>
      <c r="BM175" s="30">
        <f t="shared" si="499"/>
        <v>6511.7213065984406</v>
      </c>
      <c r="BN175" s="30">
        <f t="shared" si="499"/>
        <v>7722.6580761417445</v>
      </c>
      <c r="BO175" s="30">
        <f t="shared" si="499"/>
        <v>8920.9462448631493</v>
      </c>
      <c r="BP175" s="30">
        <f t="shared" si="499"/>
        <v>10110.199698711775</v>
      </c>
      <c r="BQ175" s="30">
        <f t="shared" si="499"/>
        <v>11292.999784794123</v>
      </c>
      <c r="BR175" s="30">
        <f t="shared" si="499"/>
        <v>12471.190322471997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2950.0000000000005</v>
      </c>
      <c r="F176" s="30">
        <f t="shared" ref="F176:N176" si="500">F$112/10*$C176/(2+$E$12)</f>
        <v>2807.1428571428569</v>
      </c>
      <c r="G176" s="30">
        <f t="shared" si="500"/>
        <v>2705.1020408163263</v>
      </c>
      <c r="H176" s="30">
        <f t="shared" si="500"/>
        <v>2632.2157434402329</v>
      </c>
      <c r="I176" s="30">
        <f t="shared" si="500"/>
        <v>2580.1541024573094</v>
      </c>
      <c r="J176" s="30">
        <f t="shared" si="500"/>
        <v>2542.9672160409355</v>
      </c>
      <c r="K176" s="30">
        <f t="shared" si="500"/>
        <v>2516.4051543149535</v>
      </c>
      <c r="L176" s="30">
        <f t="shared" si="500"/>
        <v>2497.43225308211</v>
      </c>
      <c r="M176" s="30">
        <f t="shared" si="500"/>
        <v>2483.8801807729355</v>
      </c>
      <c r="N176" s="30">
        <f t="shared" si="500"/>
        <v>2474.2001291235256</v>
      </c>
      <c r="P176" s="163"/>
      <c r="Q176" s="161">
        <v>2100000</v>
      </c>
      <c r="R176" s="16" t="s">
        <v>19</v>
      </c>
      <c r="S176" s="30">
        <f>S$112/10*$C176/(2+$E$12)</f>
        <v>2950.0000000000005</v>
      </c>
      <c r="T176" s="30">
        <f t="shared" ref="T176:AB176" si="501">T$112/10*$C176/(2+$E$12)</f>
        <v>2807.1428571428569</v>
      </c>
      <c r="U176" s="30">
        <f t="shared" si="501"/>
        <v>2705.1020408163263</v>
      </c>
      <c r="V176" s="30">
        <f t="shared" si="501"/>
        <v>2632.2157434402329</v>
      </c>
      <c r="W176" s="30">
        <f t="shared" si="501"/>
        <v>2580.1541024573094</v>
      </c>
      <c r="X176" s="30">
        <f t="shared" si="501"/>
        <v>2542.9672160409355</v>
      </c>
      <c r="Y176" s="30">
        <f t="shared" si="501"/>
        <v>2516.4051543149535</v>
      </c>
      <c r="Z176" s="30">
        <f t="shared" si="501"/>
        <v>2497.43225308211</v>
      </c>
      <c r="AA176" s="30">
        <f t="shared" si="501"/>
        <v>2483.8801807729355</v>
      </c>
      <c r="AB176" s="30">
        <f t="shared" si="501"/>
        <v>2474.2001291235256</v>
      </c>
      <c r="AD176" s="163"/>
      <c r="AE176" s="161">
        <v>2100000</v>
      </c>
      <c r="AF176" s="16" t="s">
        <v>19</v>
      </c>
      <c r="AG176" s="30">
        <f>AG$112/10*$C176/(2+$E$12)</f>
        <v>2950.0000000000005</v>
      </c>
      <c r="AH176" s="30">
        <f t="shared" ref="AH176:AP176" si="502">AH$112/10*$C176/(2+$E$12)</f>
        <v>2807.1428571428569</v>
      </c>
      <c r="AI176" s="30">
        <f t="shared" si="502"/>
        <v>2705.1020408163263</v>
      </c>
      <c r="AJ176" s="30">
        <f t="shared" si="502"/>
        <v>2632.2157434402329</v>
      </c>
      <c r="AK176" s="30">
        <f t="shared" si="502"/>
        <v>2580.1541024573094</v>
      </c>
      <c r="AL176" s="30">
        <f t="shared" si="502"/>
        <v>2542.9672160409355</v>
      </c>
      <c r="AM176" s="30">
        <f t="shared" si="502"/>
        <v>2516.4051543149535</v>
      </c>
      <c r="AN176" s="30">
        <f t="shared" si="502"/>
        <v>2497.43225308211</v>
      </c>
      <c r="AO176" s="30">
        <f t="shared" si="502"/>
        <v>2483.8801807729355</v>
      </c>
      <c r="AP176" s="30">
        <f t="shared" si="502"/>
        <v>2474.2001291235256</v>
      </c>
      <c r="AR176" s="163"/>
      <c r="AS176" s="161">
        <v>2100000</v>
      </c>
      <c r="AT176" s="16" t="s">
        <v>19</v>
      </c>
      <c r="AU176" s="30">
        <f>AU$112/10*$C176/(2+$E$12)</f>
        <v>2950.0000000000005</v>
      </c>
      <c r="AV176" s="30">
        <f t="shared" ref="AV176:BD176" si="503">AV$112/10*$C176/(2+$E$12)</f>
        <v>2807.1428571428569</v>
      </c>
      <c r="AW176" s="30">
        <f t="shared" si="503"/>
        <v>2705.1020408163263</v>
      </c>
      <c r="AX176" s="30">
        <f t="shared" si="503"/>
        <v>2632.2157434402329</v>
      </c>
      <c r="AY176" s="30">
        <f t="shared" si="503"/>
        <v>2580.1541024573094</v>
      </c>
      <c r="AZ176" s="30">
        <f t="shared" si="503"/>
        <v>2542.9672160409355</v>
      </c>
      <c r="BA176" s="30">
        <f t="shared" si="503"/>
        <v>2516.4051543149535</v>
      </c>
      <c r="BB176" s="30">
        <f t="shared" si="503"/>
        <v>2497.43225308211</v>
      </c>
      <c r="BC176" s="30">
        <f t="shared" si="503"/>
        <v>2483.8801807729355</v>
      </c>
      <c r="BD176" s="30">
        <f t="shared" si="503"/>
        <v>2474.2001291235256</v>
      </c>
      <c r="BF176" s="163"/>
      <c r="BG176" s="161">
        <v>2100000</v>
      </c>
      <c r="BH176" s="16" t="s">
        <v>19</v>
      </c>
      <c r="BI176" s="30">
        <f>BI$112/10*$C176/(2+$E$12)</f>
        <v>2950.0000000000005</v>
      </c>
      <c r="BJ176" s="30">
        <f t="shared" ref="BJ176:BR176" si="504">BJ$112/10*$C176/(2+$E$12)</f>
        <v>2807.1428571428569</v>
      </c>
      <c r="BK176" s="30">
        <f t="shared" si="504"/>
        <v>2705.1020408163263</v>
      </c>
      <c r="BL176" s="30">
        <f t="shared" si="504"/>
        <v>2632.2157434402329</v>
      </c>
      <c r="BM176" s="30">
        <f t="shared" si="504"/>
        <v>2580.1541024573094</v>
      </c>
      <c r="BN176" s="30">
        <f t="shared" si="504"/>
        <v>2542.9672160409355</v>
      </c>
      <c r="BO176" s="30">
        <f t="shared" si="504"/>
        <v>2516.4051543149535</v>
      </c>
      <c r="BP176" s="30">
        <f t="shared" si="504"/>
        <v>2497.43225308211</v>
      </c>
      <c r="BQ176" s="30">
        <f t="shared" si="504"/>
        <v>2483.8801807729355</v>
      </c>
      <c r="BR176" s="30">
        <f t="shared" si="504"/>
        <v>2474.2001291235256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2734.9229487713446</v>
      </c>
      <c r="J177" s="30"/>
      <c r="K177" s="30"/>
      <c r="L177" s="30"/>
      <c r="M177" s="30"/>
      <c r="N177" s="30">
        <f>SUM(E176:N176)/10</f>
        <v>2618.9499677191184</v>
      </c>
      <c r="P177" s="163"/>
      <c r="Q177" s="161"/>
      <c r="R177" s="16" t="s">
        <v>22</v>
      </c>
      <c r="S177" s="30"/>
      <c r="T177" s="30"/>
      <c r="U177" s="30"/>
      <c r="V177" s="30"/>
      <c r="W177" s="30">
        <f>SUM(S176:W176)/5</f>
        <v>2734.9229487713446</v>
      </c>
      <c r="X177" s="30"/>
      <c r="Y177" s="30"/>
      <c r="Z177" s="30"/>
      <c r="AA177" s="30"/>
      <c r="AB177" s="30">
        <f>SUM(S176:AB176)/10</f>
        <v>2618.9499677191184</v>
      </c>
      <c r="AD177" s="163"/>
      <c r="AE177" s="161"/>
      <c r="AF177" s="16" t="s">
        <v>22</v>
      </c>
      <c r="AG177" s="30"/>
      <c r="AH177" s="30"/>
      <c r="AI177" s="30"/>
      <c r="AJ177" s="30"/>
      <c r="AK177" s="30">
        <f>SUM(AG176:AK176)/5</f>
        <v>2734.9229487713446</v>
      </c>
      <c r="AL177" s="30"/>
      <c r="AM177" s="30"/>
      <c r="AN177" s="30"/>
      <c r="AO177" s="30"/>
      <c r="AP177" s="30">
        <f>SUM(AG176:AP176)/10</f>
        <v>2618.9499677191184</v>
      </c>
      <c r="AR177" s="163"/>
      <c r="AS177" s="161"/>
      <c r="AT177" s="16" t="s">
        <v>22</v>
      </c>
      <c r="AU177" s="30"/>
      <c r="AV177" s="30"/>
      <c r="AW177" s="30"/>
      <c r="AX177" s="30"/>
      <c r="AY177" s="30">
        <f>SUM(AU176:AY176)/5</f>
        <v>2734.9229487713446</v>
      </c>
      <c r="AZ177" s="30"/>
      <c r="BA177" s="30"/>
      <c r="BB177" s="30"/>
      <c r="BC177" s="30"/>
      <c r="BD177" s="30">
        <f>SUM(AU176:BD176)/10</f>
        <v>2618.9499677191184</v>
      </c>
      <c r="BF177" s="163"/>
      <c r="BG177" s="161"/>
      <c r="BH177" s="16" t="s">
        <v>22</v>
      </c>
      <c r="BI177" s="30"/>
      <c r="BJ177" s="30"/>
      <c r="BK177" s="30"/>
      <c r="BL177" s="30"/>
      <c r="BM177" s="30">
        <f>SUM(BI176:BM176)/5</f>
        <v>2734.9229487713446</v>
      </c>
      <c r="BN177" s="30"/>
      <c r="BO177" s="30"/>
      <c r="BP177" s="30"/>
      <c r="BQ177" s="30"/>
      <c r="BR177" s="30">
        <f>SUM(BI176:BR176)/10</f>
        <v>2618.9499677191184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2950.0000000000005</v>
      </c>
      <c r="F178" s="30">
        <f t="shared" ref="F178:N178" si="505">F$113/10*$C176/(2+$E$12)</f>
        <v>5757.1428571428587</v>
      </c>
      <c r="G178" s="30">
        <f t="shared" si="505"/>
        <v>8462.2448979591845</v>
      </c>
      <c r="H178" s="30">
        <f t="shared" si="505"/>
        <v>11094.460641399417</v>
      </c>
      <c r="I178" s="30">
        <f t="shared" si="505"/>
        <v>13674.614743856726</v>
      </c>
      <c r="J178" s="30">
        <f t="shared" si="505"/>
        <v>16217.581959897661</v>
      </c>
      <c r="K178" s="30">
        <f t="shared" si="505"/>
        <v>18733.987114212614</v>
      </c>
      <c r="L178" s="30">
        <f t="shared" si="505"/>
        <v>21231.419367294726</v>
      </c>
      <c r="M178" s="30">
        <f t="shared" si="505"/>
        <v>23715.299548067662</v>
      </c>
      <c r="N178" s="30">
        <f t="shared" si="505"/>
        <v>26189.499677191194</v>
      </c>
      <c r="P178" s="163"/>
      <c r="Q178" s="161"/>
      <c r="R178" s="16" t="s">
        <v>52</v>
      </c>
      <c r="S178" s="30">
        <f>S$113/10*$C176/(2+$E$12)</f>
        <v>2950.0000000000005</v>
      </c>
      <c r="T178" s="30">
        <f t="shared" ref="T178:AB178" si="506">T$113/10*$C176/(2+$E$12)</f>
        <v>5757.1428571428587</v>
      </c>
      <c r="U178" s="30">
        <f t="shared" si="506"/>
        <v>8462.2448979591845</v>
      </c>
      <c r="V178" s="30">
        <f t="shared" si="506"/>
        <v>11094.460641399417</v>
      </c>
      <c r="W178" s="30">
        <f t="shared" si="506"/>
        <v>13674.614743856726</v>
      </c>
      <c r="X178" s="30">
        <f t="shared" si="506"/>
        <v>16217.581959897661</v>
      </c>
      <c r="Y178" s="30">
        <f t="shared" si="506"/>
        <v>18733.987114212614</v>
      </c>
      <c r="Z178" s="30">
        <f t="shared" si="506"/>
        <v>21231.419367294726</v>
      </c>
      <c r="AA178" s="30">
        <f t="shared" si="506"/>
        <v>23715.299548067662</v>
      </c>
      <c r="AB178" s="30">
        <f t="shared" si="506"/>
        <v>26189.499677191194</v>
      </c>
      <c r="AD178" s="163"/>
      <c r="AE178" s="161"/>
      <c r="AF178" s="16" t="s">
        <v>52</v>
      </c>
      <c r="AG178" s="30">
        <f>AG$113/10*$C176/(2+$E$12)</f>
        <v>2950.0000000000005</v>
      </c>
      <c r="AH178" s="30">
        <f t="shared" ref="AH178:AP178" si="507">AH$113/10*$C176/(2+$E$12)</f>
        <v>5757.1428571428587</v>
      </c>
      <c r="AI178" s="30">
        <f t="shared" si="507"/>
        <v>8462.2448979591845</v>
      </c>
      <c r="AJ178" s="30">
        <f t="shared" si="507"/>
        <v>11094.460641399417</v>
      </c>
      <c r="AK178" s="30">
        <f t="shared" si="507"/>
        <v>13674.614743856726</v>
      </c>
      <c r="AL178" s="30">
        <f t="shared" si="507"/>
        <v>16217.581959897661</v>
      </c>
      <c r="AM178" s="30">
        <f t="shared" si="507"/>
        <v>18733.987114212614</v>
      </c>
      <c r="AN178" s="30">
        <f t="shared" si="507"/>
        <v>21231.419367294726</v>
      </c>
      <c r="AO178" s="30">
        <f t="shared" si="507"/>
        <v>23715.299548067662</v>
      </c>
      <c r="AP178" s="30">
        <f t="shared" si="507"/>
        <v>26189.499677191194</v>
      </c>
      <c r="AR178" s="163"/>
      <c r="AS178" s="161"/>
      <c r="AT178" s="16" t="s">
        <v>52</v>
      </c>
      <c r="AU178" s="30">
        <f>AU$113/10*$C176/(2+$E$12)</f>
        <v>2950.0000000000005</v>
      </c>
      <c r="AV178" s="30">
        <f t="shared" ref="AV178:BD178" si="508">AV$113/10*$C176/(2+$E$12)</f>
        <v>5757.1428571428587</v>
      </c>
      <c r="AW178" s="30">
        <f t="shared" si="508"/>
        <v>8462.2448979591845</v>
      </c>
      <c r="AX178" s="30">
        <f t="shared" si="508"/>
        <v>11094.460641399417</v>
      </c>
      <c r="AY178" s="30">
        <f t="shared" si="508"/>
        <v>13674.614743856726</v>
      </c>
      <c r="AZ178" s="30">
        <f t="shared" si="508"/>
        <v>16217.581959897661</v>
      </c>
      <c r="BA178" s="30">
        <f t="shared" si="508"/>
        <v>18733.987114212614</v>
      </c>
      <c r="BB178" s="30">
        <f t="shared" si="508"/>
        <v>21231.419367294726</v>
      </c>
      <c r="BC178" s="30">
        <f t="shared" si="508"/>
        <v>23715.299548067662</v>
      </c>
      <c r="BD178" s="30">
        <f t="shared" si="508"/>
        <v>26189.499677191194</v>
      </c>
      <c r="BF178" s="163"/>
      <c r="BG178" s="161"/>
      <c r="BH178" s="16" t="s">
        <v>52</v>
      </c>
      <c r="BI178" s="30">
        <f>BI$113/10*$C176/(2+$E$12)</f>
        <v>2950.0000000000005</v>
      </c>
      <c r="BJ178" s="30">
        <f t="shared" ref="BJ178:BR178" si="509">BJ$113/10*$C176/(2+$E$12)</f>
        <v>5757.1428571428587</v>
      </c>
      <c r="BK178" s="30">
        <f t="shared" si="509"/>
        <v>8462.2448979591845</v>
      </c>
      <c r="BL178" s="30">
        <f t="shared" si="509"/>
        <v>11094.460641399417</v>
      </c>
      <c r="BM178" s="30">
        <f t="shared" si="509"/>
        <v>13674.614743856726</v>
      </c>
      <c r="BN178" s="30">
        <f t="shared" si="509"/>
        <v>16217.581959897661</v>
      </c>
      <c r="BO178" s="30">
        <f t="shared" si="509"/>
        <v>18733.987114212614</v>
      </c>
      <c r="BP178" s="30">
        <f t="shared" si="509"/>
        <v>21231.419367294726</v>
      </c>
      <c r="BQ178" s="30">
        <f t="shared" si="509"/>
        <v>23715.299548067662</v>
      </c>
      <c r="BR178" s="30">
        <f t="shared" si="509"/>
        <v>26189.499677191194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595.23809523809518</v>
      </c>
      <c r="F179" s="28">
        <f t="shared" ref="F179:N179" si="510">F$127/10*$C179/(2+$E$12)</f>
        <v>425.17006802721085</v>
      </c>
      <c r="G179" s="28">
        <f t="shared" si="510"/>
        <v>303.69290573372206</v>
      </c>
      <c r="H179" s="28">
        <f t="shared" si="510"/>
        <v>216.92350409551577</v>
      </c>
      <c r="I179" s="28">
        <f t="shared" si="510"/>
        <v>154.94536006822557</v>
      </c>
      <c r="J179" s="28">
        <f t="shared" si="510"/>
        <v>110.67525719158968</v>
      </c>
      <c r="K179" s="28">
        <f t="shared" si="510"/>
        <v>79.053755136849759</v>
      </c>
      <c r="L179" s="28">
        <f t="shared" si="510"/>
        <v>56.466967954892688</v>
      </c>
      <c r="M179" s="28">
        <f t="shared" si="510"/>
        <v>40.333548539209062</v>
      </c>
      <c r="N179" s="28">
        <f t="shared" si="510"/>
        <v>28.809677528006475</v>
      </c>
      <c r="P179" s="163" t="s">
        <v>71</v>
      </c>
      <c r="Q179" s="162">
        <v>20000</v>
      </c>
      <c r="R179" s="58" t="s">
        <v>19</v>
      </c>
      <c r="S179" s="28">
        <f>S$127/10*$C179/(2+$E$12)</f>
        <v>595.23809523809518</v>
      </c>
      <c r="T179" s="28">
        <f t="shared" ref="T179:AB179" si="511">T$127/10*$C179/(2+$E$12)</f>
        <v>425.17006802721085</v>
      </c>
      <c r="U179" s="28">
        <f t="shared" si="511"/>
        <v>303.69290573372206</v>
      </c>
      <c r="V179" s="28">
        <f t="shared" si="511"/>
        <v>216.92350409551577</v>
      </c>
      <c r="W179" s="28">
        <f t="shared" si="511"/>
        <v>154.94536006822557</v>
      </c>
      <c r="X179" s="28">
        <f t="shared" si="511"/>
        <v>110.67525719158968</v>
      </c>
      <c r="Y179" s="28">
        <f t="shared" si="511"/>
        <v>79.053755136849759</v>
      </c>
      <c r="Z179" s="28">
        <f t="shared" si="511"/>
        <v>56.466967954892688</v>
      </c>
      <c r="AA179" s="28">
        <f t="shared" si="511"/>
        <v>40.333548539209062</v>
      </c>
      <c r="AB179" s="28">
        <f t="shared" si="511"/>
        <v>28.809677528006475</v>
      </c>
      <c r="AD179" s="163" t="s">
        <v>71</v>
      </c>
      <c r="AE179" s="162">
        <v>20000</v>
      </c>
      <c r="AF179" s="58" t="s">
        <v>19</v>
      </c>
      <c r="AG179" s="28">
        <f>AG$127/10*$C179/(2+$E$12)</f>
        <v>595.23809523809518</v>
      </c>
      <c r="AH179" s="28">
        <f t="shared" ref="AH179:AP179" si="512">AH$127/10*$C179/(2+$E$12)</f>
        <v>425.17006802721085</v>
      </c>
      <c r="AI179" s="28">
        <f t="shared" si="512"/>
        <v>303.69290573372206</v>
      </c>
      <c r="AJ179" s="28">
        <f t="shared" si="512"/>
        <v>216.92350409551577</v>
      </c>
      <c r="AK179" s="28">
        <f t="shared" si="512"/>
        <v>154.94536006822557</v>
      </c>
      <c r="AL179" s="28">
        <f t="shared" si="512"/>
        <v>110.67525719158968</v>
      </c>
      <c r="AM179" s="28">
        <f t="shared" si="512"/>
        <v>79.053755136849759</v>
      </c>
      <c r="AN179" s="28">
        <f t="shared" si="512"/>
        <v>56.466967954892688</v>
      </c>
      <c r="AO179" s="28">
        <f t="shared" si="512"/>
        <v>40.333548539209062</v>
      </c>
      <c r="AP179" s="28">
        <f t="shared" si="512"/>
        <v>28.809677528006475</v>
      </c>
      <c r="AR179" s="163" t="s">
        <v>71</v>
      </c>
      <c r="AS179" s="162">
        <v>20000</v>
      </c>
      <c r="AT179" s="58" t="s">
        <v>19</v>
      </c>
      <c r="AU179" s="28">
        <f>AU$127/10*$C179/(2+$E$12)</f>
        <v>595.23809523809518</v>
      </c>
      <c r="AV179" s="28">
        <f t="shared" ref="AV179:BD179" si="513">AV$127/10*$C179/(2+$E$12)</f>
        <v>425.17006802721085</v>
      </c>
      <c r="AW179" s="28">
        <f t="shared" si="513"/>
        <v>303.69290573372206</v>
      </c>
      <c r="AX179" s="28">
        <f t="shared" si="513"/>
        <v>216.92350409551577</v>
      </c>
      <c r="AY179" s="28">
        <f t="shared" si="513"/>
        <v>154.94536006822557</v>
      </c>
      <c r="AZ179" s="28">
        <f t="shared" si="513"/>
        <v>110.67525719158968</v>
      </c>
      <c r="BA179" s="28">
        <f t="shared" si="513"/>
        <v>79.053755136849759</v>
      </c>
      <c r="BB179" s="28">
        <f t="shared" si="513"/>
        <v>56.466967954892688</v>
      </c>
      <c r="BC179" s="28">
        <f t="shared" si="513"/>
        <v>40.333548539209062</v>
      </c>
      <c r="BD179" s="28">
        <f t="shared" si="513"/>
        <v>28.809677528006475</v>
      </c>
      <c r="BF179" s="163" t="s">
        <v>71</v>
      </c>
      <c r="BG179" s="162">
        <v>20000</v>
      </c>
      <c r="BH179" s="58" t="s">
        <v>19</v>
      </c>
      <c r="BI179" s="28">
        <f>BI$127/10*$C179/(2+$E$12)</f>
        <v>595.23809523809518</v>
      </c>
      <c r="BJ179" s="28">
        <f t="shared" ref="BJ179:BR179" si="514">BJ$127/10*$C179/(2+$E$12)</f>
        <v>425.17006802721085</v>
      </c>
      <c r="BK179" s="28">
        <f t="shared" si="514"/>
        <v>303.69290573372206</v>
      </c>
      <c r="BL179" s="28">
        <f t="shared" si="514"/>
        <v>216.92350409551577</v>
      </c>
      <c r="BM179" s="28">
        <f t="shared" si="514"/>
        <v>154.94536006822557</v>
      </c>
      <c r="BN179" s="28">
        <f t="shared" si="514"/>
        <v>110.67525719158968</v>
      </c>
      <c r="BO179" s="28">
        <f t="shared" si="514"/>
        <v>79.053755136849759</v>
      </c>
      <c r="BP179" s="28">
        <f t="shared" si="514"/>
        <v>56.466967954892688</v>
      </c>
      <c r="BQ179" s="28">
        <f t="shared" si="514"/>
        <v>40.333548539209062</v>
      </c>
      <c r="BR179" s="28">
        <f t="shared" si="514"/>
        <v>28.809677528006475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339.1939866325539</v>
      </c>
      <c r="J180" s="28"/>
      <c r="K180" s="28"/>
      <c r="L180" s="28"/>
      <c r="M180" s="28"/>
      <c r="N180" s="28">
        <f>SUM(E179:N179)/10</f>
        <v>201.13091395133171</v>
      </c>
      <c r="P180" s="163"/>
      <c r="Q180" s="162"/>
      <c r="R180" s="20" t="s">
        <v>22</v>
      </c>
      <c r="S180" s="28"/>
      <c r="T180" s="28"/>
      <c r="U180" s="28"/>
      <c r="V180" s="28"/>
      <c r="W180" s="28">
        <f>SUM(S179:W179)/5</f>
        <v>339.1939866325539</v>
      </c>
      <c r="X180" s="28"/>
      <c r="Y180" s="28"/>
      <c r="Z180" s="28"/>
      <c r="AA180" s="28"/>
      <c r="AB180" s="28">
        <f>SUM(S179:AB179)/10</f>
        <v>201.13091395133171</v>
      </c>
      <c r="AD180" s="163"/>
      <c r="AE180" s="162"/>
      <c r="AF180" s="20" t="s">
        <v>22</v>
      </c>
      <c r="AG180" s="28"/>
      <c r="AH180" s="28"/>
      <c r="AI180" s="28"/>
      <c r="AJ180" s="28"/>
      <c r="AK180" s="28">
        <f>SUM(AG179:AK179)/5</f>
        <v>339.1939866325539</v>
      </c>
      <c r="AL180" s="28"/>
      <c r="AM180" s="28"/>
      <c r="AN180" s="28"/>
      <c r="AO180" s="28"/>
      <c r="AP180" s="28">
        <f>SUM(AG179:AP179)/10</f>
        <v>201.13091395133171</v>
      </c>
      <c r="AR180" s="163"/>
      <c r="AS180" s="162"/>
      <c r="AT180" s="20" t="s">
        <v>22</v>
      </c>
      <c r="AU180" s="28"/>
      <c r="AV180" s="28"/>
      <c r="AW180" s="28"/>
      <c r="AX180" s="28"/>
      <c r="AY180" s="28">
        <f>SUM(AU179:AY179)/5</f>
        <v>339.1939866325539</v>
      </c>
      <c r="AZ180" s="28"/>
      <c r="BA180" s="28"/>
      <c r="BB180" s="28"/>
      <c r="BC180" s="28"/>
      <c r="BD180" s="28">
        <f>SUM(AU179:BD179)/10</f>
        <v>201.13091395133171</v>
      </c>
      <c r="BF180" s="163"/>
      <c r="BG180" s="162"/>
      <c r="BH180" s="20" t="s">
        <v>22</v>
      </c>
      <c r="BI180" s="28"/>
      <c r="BJ180" s="28"/>
      <c r="BK180" s="28"/>
      <c r="BL180" s="28"/>
      <c r="BM180" s="28">
        <f>SUM(BI179:BM179)/5</f>
        <v>339.1939866325539</v>
      </c>
      <c r="BN180" s="28"/>
      <c r="BO180" s="28"/>
      <c r="BP180" s="28"/>
      <c r="BQ180" s="28"/>
      <c r="BR180" s="28">
        <f>SUM(BI179:BR179)/10</f>
        <v>201.13091395133171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595.23809523809518</v>
      </c>
      <c r="F181" s="28">
        <f t="shared" ref="F181:N181" si="515">F$128/10*$C179/(2+$E$12)</f>
        <v>1020.4081632653059</v>
      </c>
      <c r="G181" s="28">
        <f t="shared" si="515"/>
        <v>1324.101068999028</v>
      </c>
      <c r="H181" s="28">
        <f t="shared" si="515"/>
        <v>1541.0245730945446</v>
      </c>
      <c r="I181" s="28">
        <f t="shared" si="515"/>
        <v>1695.9699331627694</v>
      </c>
      <c r="J181" s="28">
        <f t="shared" si="515"/>
        <v>1806.6451903543593</v>
      </c>
      <c r="K181" s="28">
        <f t="shared" si="515"/>
        <v>1885.6989454912082</v>
      </c>
      <c r="L181" s="28">
        <f t="shared" si="515"/>
        <v>1942.1659134460981</v>
      </c>
      <c r="M181" s="28">
        <f t="shared" si="515"/>
        <v>1982.4994619853137</v>
      </c>
      <c r="N181" s="28">
        <f t="shared" si="515"/>
        <v>2011.3091395133224</v>
      </c>
      <c r="P181" s="163"/>
      <c r="Q181" s="162"/>
      <c r="R181" s="20" t="s">
        <v>52</v>
      </c>
      <c r="S181" s="28">
        <f>S$128/10*$C179/(2+$E$12)</f>
        <v>595.23809523809518</v>
      </c>
      <c r="T181" s="28">
        <f t="shared" ref="T181:AB181" si="516">T$128/10*$C179/(2+$E$12)</f>
        <v>1020.4081632653059</v>
      </c>
      <c r="U181" s="28">
        <f t="shared" si="516"/>
        <v>1324.101068999028</v>
      </c>
      <c r="V181" s="28">
        <f t="shared" si="516"/>
        <v>1541.0245730945446</v>
      </c>
      <c r="W181" s="28">
        <f t="shared" si="516"/>
        <v>1695.9699331627694</v>
      </c>
      <c r="X181" s="28">
        <f t="shared" si="516"/>
        <v>1806.6451903543593</v>
      </c>
      <c r="Y181" s="28">
        <f t="shared" si="516"/>
        <v>1885.6989454912082</v>
      </c>
      <c r="Z181" s="28">
        <f t="shared" si="516"/>
        <v>1942.1659134460981</v>
      </c>
      <c r="AA181" s="28">
        <f t="shared" si="516"/>
        <v>1982.4994619853137</v>
      </c>
      <c r="AB181" s="28">
        <f t="shared" si="516"/>
        <v>2011.3091395133224</v>
      </c>
      <c r="AD181" s="163"/>
      <c r="AE181" s="162"/>
      <c r="AF181" s="20" t="s">
        <v>52</v>
      </c>
      <c r="AG181" s="28">
        <f>AG$128/10*$C179/(2+$E$12)</f>
        <v>595.23809523809518</v>
      </c>
      <c r="AH181" s="28">
        <f t="shared" ref="AH181:AP181" si="517">AH$128/10*$C179/(2+$E$12)</f>
        <v>1020.4081632653059</v>
      </c>
      <c r="AI181" s="28">
        <f t="shared" si="517"/>
        <v>1324.101068999028</v>
      </c>
      <c r="AJ181" s="28">
        <f t="shared" si="517"/>
        <v>1541.0245730945446</v>
      </c>
      <c r="AK181" s="28">
        <f t="shared" si="517"/>
        <v>1695.9699331627694</v>
      </c>
      <c r="AL181" s="28">
        <f t="shared" si="517"/>
        <v>1806.6451903543593</v>
      </c>
      <c r="AM181" s="28">
        <f t="shared" si="517"/>
        <v>1885.6989454912082</v>
      </c>
      <c r="AN181" s="28">
        <f t="shared" si="517"/>
        <v>1942.1659134460981</v>
      </c>
      <c r="AO181" s="28">
        <f t="shared" si="517"/>
        <v>1982.4994619853137</v>
      </c>
      <c r="AP181" s="28">
        <f t="shared" si="517"/>
        <v>2011.3091395133224</v>
      </c>
      <c r="AR181" s="163"/>
      <c r="AS181" s="162"/>
      <c r="AT181" s="20" t="s">
        <v>52</v>
      </c>
      <c r="AU181" s="28">
        <f>AU$128/10*$C179/(2+$E$12)</f>
        <v>595.23809523809518</v>
      </c>
      <c r="AV181" s="28">
        <f t="shared" ref="AV181:BD181" si="518">AV$128/10*$C179/(2+$E$12)</f>
        <v>1020.4081632653059</v>
      </c>
      <c r="AW181" s="28">
        <f t="shared" si="518"/>
        <v>1324.101068999028</v>
      </c>
      <c r="AX181" s="28">
        <f t="shared" si="518"/>
        <v>1541.0245730945446</v>
      </c>
      <c r="AY181" s="28">
        <f t="shared" si="518"/>
        <v>1695.9699331627694</v>
      </c>
      <c r="AZ181" s="28">
        <f t="shared" si="518"/>
        <v>1806.6451903543593</v>
      </c>
      <c r="BA181" s="28">
        <f t="shared" si="518"/>
        <v>1885.6989454912082</v>
      </c>
      <c r="BB181" s="28">
        <f t="shared" si="518"/>
        <v>1942.1659134460981</v>
      </c>
      <c r="BC181" s="28">
        <f t="shared" si="518"/>
        <v>1982.4994619853137</v>
      </c>
      <c r="BD181" s="28">
        <f t="shared" si="518"/>
        <v>2011.3091395133224</v>
      </c>
      <c r="BF181" s="163"/>
      <c r="BG181" s="162"/>
      <c r="BH181" s="20" t="s">
        <v>52</v>
      </c>
      <c r="BI181" s="28">
        <f>BI$128/10*$C179/(2+$E$12)</f>
        <v>595.23809523809518</v>
      </c>
      <c r="BJ181" s="28">
        <f t="shared" ref="BJ181:BR181" si="519">BJ$128/10*$C179/(2+$E$12)</f>
        <v>1020.4081632653059</v>
      </c>
      <c r="BK181" s="28">
        <f t="shared" si="519"/>
        <v>1324.101068999028</v>
      </c>
      <c r="BL181" s="28">
        <f t="shared" si="519"/>
        <v>1541.0245730945446</v>
      </c>
      <c r="BM181" s="28">
        <f t="shared" si="519"/>
        <v>1695.9699331627694</v>
      </c>
      <c r="BN181" s="28">
        <f t="shared" si="519"/>
        <v>1806.6451903543593</v>
      </c>
      <c r="BO181" s="28">
        <f t="shared" si="519"/>
        <v>1885.6989454912082</v>
      </c>
      <c r="BP181" s="28">
        <f t="shared" si="519"/>
        <v>1942.1659134460981</v>
      </c>
      <c r="BQ181" s="28">
        <f t="shared" si="519"/>
        <v>1982.4994619853137</v>
      </c>
      <c r="BR181" s="28">
        <f t="shared" si="519"/>
        <v>2011.3091395133224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11904.761904761905</v>
      </c>
      <c r="F182" s="28">
        <f t="shared" ref="F182:N182" si="520">F$127/10*$C182/(2+$E$12)</f>
        <v>8503.4013605442178</v>
      </c>
      <c r="G182" s="28">
        <f t="shared" si="520"/>
        <v>6073.8581146744418</v>
      </c>
      <c r="H182" s="28">
        <f t="shared" si="520"/>
        <v>4338.4700819103155</v>
      </c>
      <c r="I182" s="28">
        <f t="shared" si="520"/>
        <v>3098.9072013645109</v>
      </c>
      <c r="J182" s="28">
        <f t="shared" si="520"/>
        <v>2213.5051438317937</v>
      </c>
      <c r="K182" s="28">
        <f t="shared" si="520"/>
        <v>1581.0751027369952</v>
      </c>
      <c r="L182" s="28">
        <f t="shared" si="520"/>
        <v>1129.3393590978537</v>
      </c>
      <c r="M182" s="28">
        <f t="shared" si="520"/>
        <v>806.67097078418124</v>
      </c>
      <c r="N182" s="28">
        <f t="shared" si="520"/>
        <v>576.19355056012955</v>
      </c>
      <c r="P182" s="163"/>
      <c r="Q182" s="162">
        <v>400000</v>
      </c>
      <c r="R182" s="58" t="s">
        <v>19</v>
      </c>
      <c r="S182" s="28">
        <f>S$127/10*$C182/(2+$E$12)</f>
        <v>11904.761904761905</v>
      </c>
      <c r="T182" s="28">
        <f t="shared" ref="T182:AB182" si="521">T$127/10*$C182/(2+$E$12)</f>
        <v>8503.4013605442178</v>
      </c>
      <c r="U182" s="28">
        <f t="shared" si="521"/>
        <v>6073.8581146744418</v>
      </c>
      <c r="V182" s="28">
        <f t="shared" si="521"/>
        <v>4338.4700819103155</v>
      </c>
      <c r="W182" s="28">
        <f t="shared" si="521"/>
        <v>3098.9072013645109</v>
      </c>
      <c r="X182" s="28">
        <f t="shared" si="521"/>
        <v>2213.5051438317937</v>
      </c>
      <c r="Y182" s="28">
        <f t="shared" si="521"/>
        <v>1581.0751027369952</v>
      </c>
      <c r="Z182" s="28">
        <f t="shared" si="521"/>
        <v>1129.3393590978537</v>
      </c>
      <c r="AA182" s="28">
        <f t="shared" si="521"/>
        <v>806.67097078418124</v>
      </c>
      <c r="AB182" s="28">
        <f t="shared" si="521"/>
        <v>576.19355056012955</v>
      </c>
      <c r="AD182" s="163"/>
      <c r="AE182" s="162">
        <v>400000</v>
      </c>
      <c r="AF182" s="58" t="s">
        <v>19</v>
      </c>
      <c r="AG182" s="28">
        <f>AG$127/10*$C182/(2+$E$12)</f>
        <v>11904.761904761905</v>
      </c>
      <c r="AH182" s="28">
        <f t="shared" ref="AH182:AP182" si="522">AH$127/10*$C182/(2+$E$12)</f>
        <v>8503.4013605442178</v>
      </c>
      <c r="AI182" s="28">
        <f t="shared" si="522"/>
        <v>6073.8581146744418</v>
      </c>
      <c r="AJ182" s="28">
        <f t="shared" si="522"/>
        <v>4338.4700819103155</v>
      </c>
      <c r="AK182" s="28">
        <f t="shared" si="522"/>
        <v>3098.9072013645109</v>
      </c>
      <c r="AL182" s="28">
        <f t="shared" si="522"/>
        <v>2213.5051438317937</v>
      </c>
      <c r="AM182" s="28">
        <f t="shared" si="522"/>
        <v>1581.0751027369952</v>
      </c>
      <c r="AN182" s="28">
        <f t="shared" si="522"/>
        <v>1129.3393590978537</v>
      </c>
      <c r="AO182" s="28">
        <f t="shared" si="522"/>
        <v>806.67097078418124</v>
      </c>
      <c r="AP182" s="28">
        <f t="shared" si="522"/>
        <v>576.19355056012955</v>
      </c>
      <c r="AR182" s="163"/>
      <c r="AS182" s="162">
        <v>400000</v>
      </c>
      <c r="AT182" s="58" t="s">
        <v>19</v>
      </c>
      <c r="AU182" s="28">
        <f>AU$127/10*$C182/(2+$E$12)</f>
        <v>11904.761904761905</v>
      </c>
      <c r="AV182" s="28">
        <f t="shared" ref="AV182:BD182" si="523">AV$127/10*$C182/(2+$E$12)</f>
        <v>8503.4013605442178</v>
      </c>
      <c r="AW182" s="28">
        <f t="shared" si="523"/>
        <v>6073.8581146744418</v>
      </c>
      <c r="AX182" s="28">
        <f t="shared" si="523"/>
        <v>4338.4700819103155</v>
      </c>
      <c r="AY182" s="28">
        <f t="shared" si="523"/>
        <v>3098.9072013645109</v>
      </c>
      <c r="AZ182" s="28">
        <f t="shared" si="523"/>
        <v>2213.5051438317937</v>
      </c>
      <c r="BA182" s="28">
        <f t="shared" si="523"/>
        <v>1581.0751027369952</v>
      </c>
      <c r="BB182" s="28">
        <f t="shared" si="523"/>
        <v>1129.3393590978537</v>
      </c>
      <c r="BC182" s="28">
        <f t="shared" si="523"/>
        <v>806.67097078418124</v>
      </c>
      <c r="BD182" s="28">
        <f t="shared" si="523"/>
        <v>576.19355056012955</v>
      </c>
      <c r="BF182" s="163"/>
      <c r="BG182" s="162">
        <v>400000</v>
      </c>
      <c r="BH182" s="58" t="s">
        <v>19</v>
      </c>
      <c r="BI182" s="28">
        <f>BI$127/10*$C182/(2+$E$12)</f>
        <v>11904.761904761905</v>
      </c>
      <c r="BJ182" s="28">
        <f t="shared" ref="BJ182:BR182" si="524">BJ$127/10*$C182/(2+$E$12)</f>
        <v>8503.4013605442178</v>
      </c>
      <c r="BK182" s="28">
        <f t="shared" si="524"/>
        <v>6073.8581146744418</v>
      </c>
      <c r="BL182" s="28">
        <f t="shared" si="524"/>
        <v>4338.4700819103155</v>
      </c>
      <c r="BM182" s="28">
        <f t="shared" si="524"/>
        <v>3098.9072013645109</v>
      </c>
      <c r="BN182" s="28">
        <f t="shared" si="524"/>
        <v>2213.5051438317937</v>
      </c>
      <c r="BO182" s="28">
        <f t="shared" si="524"/>
        <v>1581.0751027369952</v>
      </c>
      <c r="BP182" s="28">
        <f t="shared" si="524"/>
        <v>1129.3393590978537</v>
      </c>
      <c r="BQ182" s="28">
        <f t="shared" si="524"/>
        <v>806.67097078418124</v>
      </c>
      <c r="BR182" s="28">
        <f t="shared" si="524"/>
        <v>576.19355056012955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6783.8797326510785</v>
      </c>
      <c r="J183" s="28"/>
      <c r="K183" s="28"/>
      <c r="L183" s="28"/>
      <c r="M183" s="28"/>
      <c r="N183" s="28">
        <f>SUM(E182:N182)/10</f>
        <v>4022.6182790266348</v>
      </c>
      <c r="P183" s="163"/>
      <c r="Q183" s="162"/>
      <c r="R183" s="20" t="s">
        <v>22</v>
      </c>
      <c r="S183" s="28"/>
      <c r="T183" s="28"/>
      <c r="U183" s="28"/>
      <c r="V183" s="28"/>
      <c r="W183" s="28">
        <f>SUM(S182:W182)/5</f>
        <v>6783.8797326510785</v>
      </c>
      <c r="X183" s="28"/>
      <c r="Y183" s="28"/>
      <c r="Z183" s="28"/>
      <c r="AA183" s="28"/>
      <c r="AB183" s="28">
        <f>SUM(S182:AB182)/10</f>
        <v>4022.6182790266348</v>
      </c>
      <c r="AD183" s="163"/>
      <c r="AE183" s="162"/>
      <c r="AF183" s="20" t="s">
        <v>22</v>
      </c>
      <c r="AG183" s="28"/>
      <c r="AH183" s="28"/>
      <c r="AI183" s="28"/>
      <c r="AJ183" s="28"/>
      <c r="AK183" s="28">
        <f>SUM(AG182:AK182)/5</f>
        <v>6783.8797326510785</v>
      </c>
      <c r="AL183" s="28"/>
      <c r="AM183" s="28"/>
      <c r="AN183" s="28"/>
      <c r="AO183" s="28"/>
      <c r="AP183" s="28">
        <f>SUM(AG182:AP182)/10</f>
        <v>4022.6182790266348</v>
      </c>
      <c r="AR183" s="163"/>
      <c r="AS183" s="162"/>
      <c r="AT183" s="20" t="s">
        <v>22</v>
      </c>
      <c r="AU183" s="28"/>
      <c r="AV183" s="28"/>
      <c r="AW183" s="28"/>
      <c r="AX183" s="28"/>
      <c r="AY183" s="28">
        <f>SUM(AU182:AY182)/5</f>
        <v>6783.8797326510785</v>
      </c>
      <c r="AZ183" s="28"/>
      <c r="BA183" s="28"/>
      <c r="BB183" s="28"/>
      <c r="BC183" s="28"/>
      <c r="BD183" s="28">
        <f>SUM(AU182:BD182)/10</f>
        <v>4022.6182790266348</v>
      </c>
      <c r="BF183" s="163"/>
      <c r="BG183" s="162"/>
      <c r="BH183" s="20" t="s">
        <v>22</v>
      </c>
      <c r="BI183" s="28"/>
      <c r="BJ183" s="28"/>
      <c r="BK183" s="28"/>
      <c r="BL183" s="28"/>
      <c r="BM183" s="28">
        <f>SUM(BI182:BM182)/5</f>
        <v>6783.8797326510785</v>
      </c>
      <c r="BN183" s="28"/>
      <c r="BO183" s="28"/>
      <c r="BP183" s="28"/>
      <c r="BQ183" s="28"/>
      <c r="BR183" s="28">
        <f>SUM(BI182:BR182)/10</f>
        <v>4022.6182790266348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11904.761904761905</v>
      </c>
      <c r="F184" s="28">
        <f t="shared" ref="F184:N184" si="525">F$128/10*$C182/(2+$E$12)</f>
        <v>20408.163265306121</v>
      </c>
      <c r="G184" s="28">
        <f t="shared" si="525"/>
        <v>26482.021379980561</v>
      </c>
      <c r="H184" s="28">
        <f t="shared" si="525"/>
        <v>30820.491461890892</v>
      </c>
      <c r="I184" s="28">
        <f t="shared" si="525"/>
        <v>33919.398663255386</v>
      </c>
      <c r="J184" s="28">
        <f t="shared" si="525"/>
        <v>36132.90380708719</v>
      </c>
      <c r="K184" s="28">
        <f t="shared" si="525"/>
        <v>37713.97890982416</v>
      </c>
      <c r="L184" s="28">
        <f t="shared" si="525"/>
        <v>38843.318268921961</v>
      </c>
      <c r="M184" s="28">
        <f t="shared" si="525"/>
        <v>39649.989239706279</v>
      </c>
      <c r="N184" s="28">
        <f t="shared" si="525"/>
        <v>40226.182790266452</v>
      </c>
      <c r="P184" s="163"/>
      <c r="Q184" s="162"/>
      <c r="R184" s="20" t="s">
        <v>52</v>
      </c>
      <c r="S184" s="28">
        <f>S$128/10*$C182/(2+$E$12)</f>
        <v>11904.761904761905</v>
      </c>
      <c r="T184" s="28">
        <f t="shared" ref="T184:AB184" si="526">T$128/10*$C182/(2+$E$12)</f>
        <v>20408.163265306121</v>
      </c>
      <c r="U184" s="28">
        <f t="shared" si="526"/>
        <v>26482.021379980561</v>
      </c>
      <c r="V184" s="28">
        <f t="shared" si="526"/>
        <v>30820.491461890892</v>
      </c>
      <c r="W184" s="28">
        <f t="shared" si="526"/>
        <v>33919.398663255386</v>
      </c>
      <c r="X184" s="28">
        <f t="shared" si="526"/>
        <v>36132.90380708719</v>
      </c>
      <c r="Y184" s="28">
        <f t="shared" si="526"/>
        <v>37713.97890982416</v>
      </c>
      <c r="Z184" s="28">
        <f t="shared" si="526"/>
        <v>38843.318268921961</v>
      </c>
      <c r="AA184" s="28">
        <f t="shared" si="526"/>
        <v>39649.989239706279</v>
      </c>
      <c r="AB184" s="28">
        <f t="shared" si="526"/>
        <v>40226.182790266452</v>
      </c>
      <c r="AD184" s="163"/>
      <c r="AE184" s="162"/>
      <c r="AF184" s="20" t="s">
        <v>52</v>
      </c>
      <c r="AG184" s="28">
        <f>AG$128/10*$C182/(2+$E$12)</f>
        <v>11904.761904761905</v>
      </c>
      <c r="AH184" s="28">
        <f t="shared" ref="AH184:AP184" si="527">AH$128/10*$C182/(2+$E$12)</f>
        <v>20408.163265306121</v>
      </c>
      <c r="AI184" s="28">
        <f t="shared" si="527"/>
        <v>26482.021379980561</v>
      </c>
      <c r="AJ184" s="28">
        <f t="shared" si="527"/>
        <v>30820.491461890892</v>
      </c>
      <c r="AK184" s="28">
        <f t="shared" si="527"/>
        <v>33919.398663255386</v>
      </c>
      <c r="AL184" s="28">
        <f t="shared" si="527"/>
        <v>36132.90380708719</v>
      </c>
      <c r="AM184" s="28">
        <f t="shared" si="527"/>
        <v>37713.97890982416</v>
      </c>
      <c r="AN184" s="28">
        <f t="shared" si="527"/>
        <v>38843.318268921961</v>
      </c>
      <c r="AO184" s="28">
        <f t="shared" si="527"/>
        <v>39649.989239706279</v>
      </c>
      <c r="AP184" s="28">
        <f t="shared" si="527"/>
        <v>40226.182790266452</v>
      </c>
      <c r="AR184" s="163"/>
      <c r="AS184" s="162"/>
      <c r="AT184" s="20" t="s">
        <v>52</v>
      </c>
      <c r="AU184" s="28">
        <f>AU$128/10*$C182/(2+$E$12)</f>
        <v>11904.761904761905</v>
      </c>
      <c r="AV184" s="28">
        <f t="shared" ref="AV184:BD184" si="528">AV$128/10*$C182/(2+$E$12)</f>
        <v>20408.163265306121</v>
      </c>
      <c r="AW184" s="28">
        <f t="shared" si="528"/>
        <v>26482.021379980561</v>
      </c>
      <c r="AX184" s="28">
        <f t="shared" si="528"/>
        <v>30820.491461890892</v>
      </c>
      <c r="AY184" s="28">
        <f t="shared" si="528"/>
        <v>33919.398663255386</v>
      </c>
      <c r="AZ184" s="28">
        <f t="shared" si="528"/>
        <v>36132.90380708719</v>
      </c>
      <c r="BA184" s="28">
        <f t="shared" si="528"/>
        <v>37713.97890982416</v>
      </c>
      <c r="BB184" s="28">
        <f t="shared" si="528"/>
        <v>38843.318268921961</v>
      </c>
      <c r="BC184" s="28">
        <f t="shared" si="528"/>
        <v>39649.989239706279</v>
      </c>
      <c r="BD184" s="28">
        <f t="shared" si="528"/>
        <v>40226.182790266452</v>
      </c>
      <c r="BF184" s="163"/>
      <c r="BG184" s="162"/>
      <c r="BH184" s="20" t="s">
        <v>52</v>
      </c>
      <c r="BI184" s="28">
        <f>BI$128/10*$C182/(2+$E$12)</f>
        <v>11904.761904761905</v>
      </c>
      <c r="BJ184" s="28">
        <f t="shared" ref="BJ184:BR184" si="529">BJ$128/10*$C182/(2+$E$12)</f>
        <v>20408.163265306121</v>
      </c>
      <c r="BK184" s="28">
        <f t="shared" si="529"/>
        <v>26482.021379980561</v>
      </c>
      <c r="BL184" s="28">
        <f t="shared" si="529"/>
        <v>30820.491461890892</v>
      </c>
      <c r="BM184" s="28">
        <f t="shared" si="529"/>
        <v>33919.398663255386</v>
      </c>
      <c r="BN184" s="28">
        <f t="shared" si="529"/>
        <v>36132.90380708719</v>
      </c>
      <c r="BO184" s="28">
        <f t="shared" si="529"/>
        <v>37713.97890982416</v>
      </c>
      <c r="BP184" s="28">
        <f t="shared" si="529"/>
        <v>38843.318268921961</v>
      </c>
      <c r="BQ184" s="28">
        <f t="shared" si="529"/>
        <v>39649.989239706279</v>
      </c>
      <c r="BR184" s="28">
        <f t="shared" si="529"/>
        <v>40226.182790266452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29761.90476190476</v>
      </c>
      <c r="F185" s="30">
        <f t="shared" ref="F185:N185" si="530">F$127/10*$C185/(2+$E$12)</f>
        <v>21258.503401360544</v>
      </c>
      <c r="G185" s="30">
        <f t="shared" si="530"/>
        <v>15184.645286686104</v>
      </c>
      <c r="H185" s="30">
        <f t="shared" si="530"/>
        <v>10846.175204775787</v>
      </c>
      <c r="I185" s="30">
        <f t="shared" si="530"/>
        <v>7747.2680034112773</v>
      </c>
      <c r="J185" s="30">
        <f t="shared" si="530"/>
        <v>5533.762859579484</v>
      </c>
      <c r="K185" s="30">
        <f t="shared" si="530"/>
        <v>3952.6877568424879</v>
      </c>
      <c r="L185" s="30">
        <f t="shared" si="530"/>
        <v>2823.3483977446344</v>
      </c>
      <c r="M185" s="30">
        <f t="shared" si="530"/>
        <v>2016.677426960453</v>
      </c>
      <c r="N185" s="30">
        <f t="shared" si="530"/>
        <v>1440.4838764003239</v>
      </c>
      <c r="P185" s="163"/>
      <c r="Q185" s="161">
        <v>1000000</v>
      </c>
      <c r="R185" s="16" t="s">
        <v>19</v>
      </c>
      <c r="S185" s="30">
        <f>S$127/10*$C185/(2+$E$12)</f>
        <v>29761.90476190476</v>
      </c>
      <c r="T185" s="30">
        <f t="shared" ref="T185:AB185" si="531">T$127/10*$C185/(2+$E$12)</f>
        <v>21258.503401360544</v>
      </c>
      <c r="U185" s="30">
        <f t="shared" si="531"/>
        <v>15184.645286686104</v>
      </c>
      <c r="V185" s="30">
        <f t="shared" si="531"/>
        <v>10846.175204775787</v>
      </c>
      <c r="W185" s="30">
        <f t="shared" si="531"/>
        <v>7747.2680034112773</v>
      </c>
      <c r="X185" s="30">
        <f t="shared" si="531"/>
        <v>5533.762859579484</v>
      </c>
      <c r="Y185" s="30">
        <f t="shared" si="531"/>
        <v>3952.6877568424879</v>
      </c>
      <c r="Z185" s="30">
        <f t="shared" si="531"/>
        <v>2823.3483977446344</v>
      </c>
      <c r="AA185" s="30">
        <f t="shared" si="531"/>
        <v>2016.677426960453</v>
      </c>
      <c r="AB185" s="30">
        <f t="shared" si="531"/>
        <v>1440.4838764003239</v>
      </c>
      <c r="AD185" s="163"/>
      <c r="AE185" s="161">
        <v>1000000</v>
      </c>
      <c r="AF185" s="16" t="s">
        <v>19</v>
      </c>
      <c r="AG185" s="30">
        <f>AG$127/10*$C185/(2+$E$12)</f>
        <v>29761.90476190476</v>
      </c>
      <c r="AH185" s="30">
        <f t="shared" ref="AH185:AP185" si="532">AH$127/10*$C185/(2+$E$12)</f>
        <v>21258.503401360544</v>
      </c>
      <c r="AI185" s="30">
        <f t="shared" si="532"/>
        <v>15184.645286686104</v>
      </c>
      <c r="AJ185" s="30">
        <f t="shared" si="532"/>
        <v>10846.175204775787</v>
      </c>
      <c r="AK185" s="30">
        <f t="shared" si="532"/>
        <v>7747.2680034112773</v>
      </c>
      <c r="AL185" s="30">
        <f t="shared" si="532"/>
        <v>5533.762859579484</v>
      </c>
      <c r="AM185" s="30">
        <f t="shared" si="532"/>
        <v>3952.6877568424879</v>
      </c>
      <c r="AN185" s="30">
        <f t="shared" si="532"/>
        <v>2823.3483977446344</v>
      </c>
      <c r="AO185" s="30">
        <f t="shared" si="532"/>
        <v>2016.677426960453</v>
      </c>
      <c r="AP185" s="30">
        <f t="shared" si="532"/>
        <v>1440.4838764003239</v>
      </c>
      <c r="AR185" s="163"/>
      <c r="AS185" s="161">
        <v>1000000</v>
      </c>
      <c r="AT185" s="16" t="s">
        <v>19</v>
      </c>
      <c r="AU185" s="30">
        <f>AU$127/10*$C185/(2+$E$12)</f>
        <v>29761.90476190476</v>
      </c>
      <c r="AV185" s="30">
        <f t="shared" ref="AV185:BD185" si="533">AV$127/10*$C185/(2+$E$12)</f>
        <v>21258.503401360544</v>
      </c>
      <c r="AW185" s="30">
        <f t="shared" si="533"/>
        <v>15184.645286686104</v>
      </c>
      <c r="AX185" s="30">
        <f t="shared" si="533"/>
        <v>10846.175204775787</v>
      </c>
      <c r="AY185" s="30">
        <f t="shared" si="533"/>
        <v>7747.2680034112773</v>
      </c>
      <c r="AZ185" s="30">
        <f t="shared" si="533"/>
        <v>5533.762859579484</v>
      </c>
      <c r="BA185" s="30">
        <f t="shared" si="533"/>
        <v>3952.6877568424879</v>
      </c>
      <c r="BB185" s="30">
        <f t="shared" si="533"/>
        <v>2823.3483977446344</v>
      </c>
      <c r="BC185" s="30">
        <f t="shared" si="533"/>
        <v>2016.677426960453</v>
      </c>
      <c r="BD185" s="30">
        <f t="shared" si="533"/>
        <v>1440.4838764003239</v>
      </c>
      <c r="BF185" s="163"/>
      <c r="BG185" s="161">
        <v>1000000</v>
      </c>
      <c r="BH185" s="16" t="s">
        <v>19</v>
      </c>
      <c r="BI185" s="30">
        <f>BI$127/10*$C185/(2+$E$12)</f>
        <v>29761.90476190476</v>
      </c>
      <c r="BJ185" s="30">
        <f t="shared" ref="BJ185:BR185" si="534">BJ$127/10*$C185/(2+$E$12)</f>
        <v>21258.503401360544</v>
      </c>
      <c r="BK185" s="30">
        <f t="shared" si="534"/>
        <v>15184.645286686104</v>
      </c>
      <c r="BL185" s="30">
        <f t="shared" si="534"/>
        <v>10846.175204775787</v>
      </c>
      <c r="BM185" s="30">
        <f t="shared" si="534"/>
        <v>7747.2680034112773</v>
      </c>
      <c r="BN185" s="30">
        <f t="shared" si="534"/>
        <v>5533.762859579484</v>
      </c>
      <c r="BO185" s="30">
        <f t="shared" si="534"/>
        <v>3952.6877568424879</v>
      </c>
      <c r="BP185" s="30">
        <f t="shared" si="534"/>
        <v>2823.3483977446344</v>
      </c>
      <c r="BQ185" s="30">
        <f t="shared" si="534"/>
        <v>2016.677426960453</v>
      </c>
      <c r="BR185" s="30">
        <f t="shared" si="534"/>
        <v>1440.4838764003239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16959.699331627693</v>
      </c>
      <c r="J186" s="30"/>
      <c r="K186" s="30"/>
      <c r="L186" s="30"/>
      <c r="M186" s="30"/>
      <c r="N186" s="30">
        <f>SUM(E185:N185)/10</f>
        <v>10056.545697566584</v>
      </c>
      <c r="P186" s="163"/>
      <c r="Q186" s="161"/>
      <c r="R186" s="16" t="s">
        <v>22</v>
      </c>
      <c r="S186" s="30"/>
      <c r="T186" s="30"/>
      <c r="U186" s="30"/>
      <c r="V186" s="30"/>
      <c r="W186" s="30">
        <f>SUM(S185:W185)/5</f>
        <v>16959.699331627693</v>
      </c>
      <c r="X186" s="30"/>
      <c r="Y186" s="30"/>
      <c r="Z186" s="30"/>
      <c r="AA186" s="30"/>
      <c r="AB186" s="30">
        <f>SUM(S185:AB185)/10</f>
        <v>10056.545697566584</v>
      </c>
      <c r="AD186" s="163"/>
      <c r="AE186" s="161"/>
      <c r="AF186" s="16" t="s">
        <v>22</v>
      </c>
      <c r="AG186" s="30"/>
      <c r="AH186" s="30"/>
      <c r="AI186" s="30"/>
      <c r="AJ186" s="30"/>
      <c r="AK186" s="30">
        <f>SUM(AG185:AK185)/5</f>
        <v>16959.699331627693</v>
      </c>
      <c r="AL186" s="30"/>
      <c r="AM186" s="30"/>
      <c r="AN186" s="30"/>
      <c r="AO186" s="30"/>
      <c r="AP186" s="30">
        <f>SUM(AG185:AP185)/10</f>
        <v>10056.545697566584</v>
      </c>
      <c r="AR186" s="163"/>
      <c r="AS186" s="161"/>
      <c r="AT186" s="16" t="s">
        <v>22</v>
      </c>
      <c r="AU186" s="30"/>
      <c r="AV186" s="30"/>
      <c r="AW186" s="30"/>
      <c r="AX186" s="30"/>
      <c r="AY186" s="30">
        <f>SUM(AU185:AY185)/5</f>
        <v>16959.699331627693</v>
      </c>
      <c r="AZ186" s="30"/>
      <c r="BA186" s="30"/>
      <c r="BB186" s="30"/>
      <c r="BC186" s="30"/>
      <c r="BD186" s="30">
        <f>SUM(AU185:BD185)/10</f>
        <v>10056.545697566584</v>
      </c>
      <c r="BF186" s="163"/>
      <c r="BG186" s="161"/>
      <c r="BH186" s="16" t="s">
        <v>22</v>
      </c>
      <c r="BI186" s="30"/>
      <c r="BJ186" s="30"/>
      <c r="BK186" s="30"/>
      <c r="BL186" s="30"/>
      <c r="BM186" s="30">
        <f>SUM(BI185:BM185)/5</f>
        <v>16959.699331627693</v>
      </c>
      <c r="BN186" s="30"/>
      <c r="BO186" s="30"/>
      <c r="BP186" s="30"/>
      <c r="BQ186" s="30"/>
      <c r="BR186" s="30">
        <f>SUM(BI185:BR185)/10</f>
        <v>10056.545697566584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29761.90476190476</v>
      </c>
      <c r="F187" s="30">
        <f t="shared" ref="F187:N187" si="535">F$128/10*$C185/(2+$E$12)</f>
        <v>51020.408163265296</v>
      </c>
      <c r="G187" s="30">
        <f t="shared" si="535"/>
        <v>66205.053449951403</v>
      </c>
      <c r="H187" s="30">
        <f t="shared" si="535"/>
        <v>77051.228654727238</v>
      </c>
      <c r="I187" s="30">
        <f t="shared" si="535"/>
        <v>84798.496658138465</v>
      </c>
      <c r="J187" s="30">
        <f t="shared" si="535"/>
        <v>90332.259517717976</v>
      </c>
      <c r="K187" s="30">
        <f t="shared" si="535"/>
        <v>94284.9472745604</v>
      </c>
      <c r="L187" s="30">
        <f t="shared" si="535"/>
        <v>97108.295672304899</v>
      </c>
      <c r="M187" s="30">
        <f t="shared" si="535"/>
        <v>99124.973099265684</v>
      </c>
      <c r="N187" s="30">
        <f t="shared" si="535"/>
        <v>100565.45697566612</v>
      </c>
      <c r="P187" s="163"/>
      <c r="Q187" s="161"/>
      <c r="R187" s="16" t="s">
        <v>52</v>
      </c>
      <c r="S187" s="30">
        <f>S$128/10*$C185/(2+$E$12)</f>
        <v>29761.90476190476</v>
      </c>
      <c r="T187" s="30">
        <f t="shared" ref="T187:AB187" si="536">T$128/10*$C185/(2+$E$12)</f>
        <v>51020.408163265296</v>
      </c>
      <c r="U187" s="30">
        <f t="shared" si="536"/>
        <v>66205.053449951403</v>
      </c>
      <c r="V187" s="30">
        <f t="shared" si="536"/>
        <v>77051.228654727238</v>
      </c>
      <c r="W187" s="30">
        <f t="shared" si="536"/>
        <v>84798.496658138465</v>
      </c>
      <c r="X187" s="30">
        <f t="shared" si="536"/>
        <v>90332.259517717976</v>
      </c>
      <c r="Y187" s="30">
        <f t="shared" si="536"/>
        <v>94284.9472745604</v>
      </c>
      <c r="Z187" s="30">
        <f t="shared" si="536"/>
        <v>97108.295672304899</v>
      </c>
      <c r="AA187" s="30">
        <f t="shared" si="536"/>
        <v>99124.973099265684</v>
      </c>
      <c r="AB187" s="30">
        <f t="shared" si="536"/>
        <v>100565.45697566612</v>
      </c>
      <c r="AD187" s="163"/>
      <c r="AE187" s="161"/>
      <c r="AF187" s="16" t="s">
        <v>52</v>
      </c>
      <c r="AG187" s="30">
        <f>AG$128/10*$C185/(2+$E$12)</f>
        <v>29761.90476190476</v>
      </c>
      <c r="AH187" s="30">
        <f t="shared" ref="AH187:AP187" si="537">AH$128/10*$C185/(2+$E$12)</f>
        <v>51020.408163265296</v>
      </c>
      <c r="AI187" s="30">
        <f t="shared" si="537"/>
        <v>66205.053449951403</v>
      </c>
      <c r="AJ187" s="30">
        <f t="shared" si="537"/>
        <v>77051.228654727238</v>
      </c>
      <c r="AK187" s="30">
        <f t="shared" si="537"/>
        <v>84798.496658138465</v>
      </c>
      <c r="AL187" s="30">
        <f t="shared" si="537"/>
        <v>90332.259517717976</v>
      </c>
      <c r="AM187" s="30">
        <f t="shared" si="537"/>
        <v>94284.9472745604</v>
      </c>
      <c r="AN187" s="30">
        <f t="shared" si="537"/>
        <v>97108.295672304899</v>
      </c>
      <c r="AO187" s="30">
        <f t="shared" si="537"/>
        <v>99124.973099265684</v>
      </c>
      <c r="AP187" s="30">
        <f t="shared" si="537"/>
        <v>100565.45697566612</v>
      </c>
      <c r="AR187" s="163"/>
      <c r="AS187" s="161"/>
      <c r="AT187" s="16" t="s">
        <v>52</v>
      </c>
      <c r="AU187" s="30">
        <f>AU$128/10*$C185/(2+$E$12)</f>
        <v>29761.90476190476</v>
      </c>
      <c r="AV187" s="30">
        <f t="shared" ref="AV187:BD187" si="538">AV$128/10*$C185/(2+$E$12)</f>
        <v>51020.408163265296</v>
      </c>
      <c r="AW187" s="30">
        <f t="shared" si="538"/>
        <v>66205.053449951403</v>
      </c>
      <c r="AX187" s="30">
        <f t="shared" si="538"/>
        <v>77051.228654727238</v>
      </c>
      <c r="AY187" s="30">
        <f t="shared" si="538"/>
        <v>84798.496658138465</v>
      </c>
      <c r="AZ187" s="30">
        <f t="shared" si="538"/>
        <v>90332.259517717976</v>
      </c>
      <c r="BA187" s="30">
        <f t="shared" si="538"/>
        <v>94284.9472745604</v>
      </c>
      <c r="BB187" s="30">
        <f t="shared" si="538"/>
        <v>97108.295672304899</v>
      </c>
      <c r="BC187" s="30">
        <f t="shared" si="538"/>
        <v>99124.973099265684</v>
      </c>
      <c r="BD187" s="30">
        <f t="shared" si="538"/>
        <v>100565.45697566612</v>
      </c>
      <c r="BF187" s="163"/>
      <c r="BG187" s="161"/>
      <c r="BH187" s="16" t="s">
        <v>52</v>
      </c>
      <c r="BI187" s="30">
        <f>BI$128/10*$C185/(2+$E$12)</f>
        <v>29761.90476190476</v>
      </c>
      <c r="BJ187" s="30">
        <f t="shared" ref="BJ187:BR187" si="539">BJ$128/10*$C185/(2+$E$12)</f>
        <v>51020.408163265296</v>
      </c>
      <c r="BK187" s="30">
        <f t="shared" si="539"/>
        <v>66205.053449951403</v>
      </c>
      <c r="BL187" s="30">
        <f t="shared" si="539"/>
        <v>77051.228654727238</v>
      </c>
      <c r="BM187" s="30">
        <f t="shared" si="539"/>
        <v>84798.496658138465</v>
      </c>
      <c r="BN187" s="30">
        <f t="shared" si="539"/>
        <v>90332.259517717976</v>
      </c>
      <c r="BO187" s="30">
        <f t="shared" si="539"/>
        <v>94284.9472745604</v>
      </c>
      <c r="BP187" s="30">
        <f t="shared" si="539"/>
        <v>97108.295672304899</v>
      </c>
      <c r="BQ187" s="30">
        <f t="shared" si="539"/>
        <v>99124.973099265684</v>
      </c>
      <c r="BR187" s="30">
        <f t="shared" si="539"/>
        <v>100565.45697566612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62500</v>
      </c>
      <c r="F188" s="30">
        <f t="shared" ref="F188:N188" si="540">F$127/10*$C188/(2+$E$12)</f>
        <v>44642.857142857138</v>
      </c>
      <c r="G188" s="30">
        <f t="shared" si="540"/>
        <v>31887.755102040814</v>
      </c>
      <c r="H188" s="30">
        <f t="shared" si="540"/>
        <v>22776.967930029157</v>
      </c>
      <c r="I188" s="30">
        <f t="shared" si="540"/>
        <v>16269.262807163681</v>
      </c>
      <c r="J188" s="30">
        <f t="shared" si="540"/>
        <v>11620.902005116915</v>
      </c>
      <c r="K188" s="30">
        <f t="shared" si="540"/>
        <v>8300.6442893692238</v>
      </c>
      <c r="L188" s="30">
        <f t="shared" si="540"/>
        <v>5929.0316352637328</v>
      </c>
      <c r="M188" s="30">
        <f t="shared" si="540"/>
        <v>4235.022596616951</v>
      </c>
      <c r="N188" s="30">
        <f t="shared" si="540"/>
        <v>3025.0161404406799</v>
      </c>
      <c r="P188" s="163"/>
      <c r="Q188" s="161">
        <v>2100000</v>
      </c>
      <c r="R188" s="16" t="s">
        <v>19</v>
      </c>
      <c r="S188" s="30">
        <f>S$127/10*$C188/(2+$E$12)</f>
        <v>62500</v>
      </c>
      <c r="T188" s="30">
        <f t="shared" ref="T188:AB188" si="541">T$127/10*$C188/(2+$E$12)</f>
        <v>44642.857142857138</v>
      </c>
      <c r="U188" s="30">
        <f t="shared" si="541"/>
        <v>31887.755102040814</v>
      </c>
      <c r="V188" s="30">
        <f t="shared" si="541"/>
        <v>22776.967930029157</v>
      </c>
      <c r="W188" s="30">
        <f t="shared" si="541"/>
        <v>16269.262807163681</v>
      </c>
      <c r="X188" s="30">
        <f t="shared" si="541"/>
        <v>11620.902005116915</v>
      </c>
      <c r="Y188" s="30">
        <f t="shared" si="541"/>
        <v>8300.6442893692238</v>
      </c>
      <c r="Z188" s="30">
        <f t="shared" si="541"/>
        <v>5929.0316352637328</v>
      </c>
      <c r="AA188" s="30">
        <f t="shared" si="541"/>
        <v>4235.022596616951</v>
      </c>
      <c r="AB188" s="30">
        <f t="shared" si="541"/>
        <v>3025.0161404406799</v>
      </c>
      <c r="AD188" s="163"/>
      <c r="AE188" s="161">
        <v>2100000</v>
      </c>
      <c r="AF188" s="16" t="s">
        <v>19</v>
      </c>
      <c r="AG188" s="30">
        <f>AG$127/10*$C188/(2+$E$12)</f>
        <v>62500</v>
      </c>
      <c r="AH188" s="30">
        <f t="shared" ref="AH188:AP188" si="542">AH$127/10*$C188/(2+$E$12)</f>
        <v>44642.857142857138</v>
      </c>
      <c r="AI188" s="30">
        <f t="shared" si="542"/>
        <v>31887.755102040814</v>
      </c>
      <c r="AJ188" s="30">
        <f t="shared" si="542"/>
        <v>22776.967930029157</v>
      </c>
      <c r="AK188" s="30">
        <f t="shared" si="542"/>
        <v>16269.262807163681</v>
      </c>
      <c r="AL188" s="30">
        <f t="shared" si="542"/>
        <v>11620.902005116915</v>
      </c>
      <c r="AM188" s="30">
        <f t="shared" si="542"/>
        <v>8300.6442893692238</v>
      </c>
      <c r="AN188" s="30">
        <f t="shared" si="542"/>
        <v>5929.0316352637328</v>
      </c>
      <c r="AO188" s="30">
        <f t="shared" si="542"/>
        <v>4235.022596616951</v>
      </c>
      <c r="AP188" s="30">
        <f t="shared" si="542"/>
        <v>3025.0161404406799</v>
      </c>
      <c r="AR188" s="163"/>
      <c r="AS188" s="161">
        <v>2100000</v>
      </c>
      <c r="AT188" s="16" t="s">
        <v>19</v>
      </c>
      <c r="AU188" s="30">
        <f>AU$127/10*$C188/(2+$E$12)</f>
        <v>62500</v>
      </c>
      <c r="AV188" s="30">
        <f t="shared" ref="AV188:BD188" si="543">AV$127/10*$C188/(2+$E$12)</f>
        <v>44642.857142857138</v>
      </c>
      <c r="AW188" s="30">
        <f t="shared" si="543"/>
        <v>31887.755102040814</v>
      </c>
      <c r="AX188" s="30">
        <f t="shared" si="543"/>
        <v>22776.967930029157</v>
      </c>
      <c r="AY188" s="30">
        <f t="shared" si="543"/>
        <v>16269.262807163681</v>
      </c>
      <c r="AZ188" s="30">
        <f t="shared" si="543"/>
        <v>11620.902005116915</v>
      </c>
      <c r="BA188" s="30">
        <f t="shared" si="543"/>
        <v>8300.6442893692238</v>
      </c>
      <c r="BB188" s="30">
        <f t="shared" si="543"/>
        <v>5929.0316352637328</v>
      </c>
      <c r="BC188" s="30">
        <f t="shared" si="543"/>
        <v>4235.022596616951</v>
      </c>
      <c r="BD188" s="30">
        <f t="shared" si="543"/>
        <v>3025.0161404406799</v>
      </c>
      <c r="BF188" s="163"/>
      <c r="BG188" s="161">
        <v>2100000</v>
      </c>
      <c r="BH188" s="16" t="s">
        <v>19</v>
      </c>
      <c r="BI188" s="30">
        <f>BI$127/10*$C188/(2+$E$12)</f>
        <v>62500</v>
      </c>
      <c r="BJ188" s="30">
        <f t="shared" ref="BJ188:BR188" si="544">BJ$127/10*$C188/(2+$E$12)</f>
        <v>44642.857142857138</v>
      </c>
      <c r="BK188" s="30">
        <f t="shared" si="544"/>
        <v>31887.755102040814</v>
      </c>
      <c r="BL188" s="30">
        <f t="shared" si="544"/>
        <v>22776.967930029157</v>
      </c>
      <c r="BM188" s="30">
        <f t="shared" si="544"/>
        <v>16269.262807163681</v>
      </c>
      <c r="BN188" s="30">
        <f t="shared" si="544"/>
        <v>11620.902005116915</v>
      </c>
      <c r="BO188" s="30">
        <f t="shared" si="544"/>
        <v>8300.6442893692238</v>
      </c>
      <c r="BP188" s="30">
        <f t="shared" si="544"/>
        <v>5929.0316352637328</v>
      </c>
      <c r="BQ188" s="30">
        <f t="shared" si="544"/>
        <v>4235.022596616951</v>
      </c>
      <c r="BR188" s="30">
        <f t="shared" si="544"/>
        <v>3025.0161404406799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35615.36859641815</v>
      </c>
      <c r="J189" s="30"/>
      <c r="K189" s="30"/>
      <c r="L189" s="30"/>
      <c r="M189" s="30"/>
      <c r="N189" s="30">
        <f>SUM(E188:N188)/10</f>
        <v>21118.745964889826</v>
      </c>
      <c r="P189" s="163"/>
      <c r="Q189" s="161"/>
      <c r="R189" s="16" t="s">
        <v>22</v>
      </c>
      <c r="S189" s="30"/>
      <c r="T189" s="30"/>
      <c r="U189" s="30"/>
      <c r="V189" s="30"/>
      <c r="W189" s="30">
        <f>SUM(S188:W188)/5</f>
        <v>35615.36859641815</v>
      </c>
      <c r="X189" s="30"/>
      <c r="Y189" s="30"/>
      <c r="Z189" s="30"/>
      <c r="AA189" s="30"/>
      <c r="AB189" s="30">
        <f>SUM(S188:AB188)/10</f>
        <v>21118.745964889826</v>
      </c>
      <c r="AD189" s="163"/>
      <c r="AE189" s="161"/>
      <c r="AF189" s="16" t="s">
        <v>22</v>
      </c>
      <c r="AG189" s="30"/>
      <c r="AH189" s="30"/>
      <c r="AI189" s="30"/>
      <c r="AJ189" s="30"/>
      <c r="AK189" s="30">
        <f>SUM(AG188:AK188)/5</f>
        <v>35615.36859641815</v>
      </c>
      <c r="AL189" s="30"/>
      <c r="AM189" s="30"/>
      <c r="AN189" s="30"/>
      <c r="AO189" s="30"/>
      <c r="AP189" s="30">
        <f>SUM(AG188:AP188)/10</f>
        <v>21118.745964889826</v>
      </c>
      <c r="AR189" s="163"/>
      <c r="AS189" s="161"/>
      <c r="AT189" s="16" t="s">
        <v>22</v>
      </c>
      <c r="AU189" s="30"/>
      <c r="AV189" s="30"/>
      <c r="AW189" s="30"/>
      <c r="AX189" s="30"/>
      <c r="AY189" s="30">
        <f>SUM(AU188:AY188)/5</f>
        <v>35615.36859641815</v>
      </c>
      <c r="AZ189" s="30"/>
      <c r="BA189" s="30"/>
      <c r="BB189" s="30"/>
      <c r="BC189" s="30"/>
      <c r="BD189" s="30">
        <f>SUM(AU188:BD188)/10</f>
        <v>21118.745964889826</v>
      </c>
      <c r="BF189" s="163"/>
      <c r="BG189" s="161"/>
      <c r="BH189" s="16" t="s">
        <v>22</v>
      </c>
      <c r="BI189" s="30"/>
      <c r="BJ189" s="30"/>
      <c r="BK189" s="30"/>
      <c r="BL189" s="30"/>
      <c r="BM189" s="30">
        <f>SUM(BI188:BM188)/5</f>
        <v>35615.36859641815</v>
      </c>
      <c r="BN189" s="30"/>
      <c r="BO189" s="30"/>
      <c r="BP189" s="30"/>
      <c r="BQ189" s="30"/>
      <c r="BR189" s="30">
        <f>SUM(BI188:BR188)/10</f>
        <v>21118.745964889826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62500</v>
      </c>
      <c r="F190" s="30">
        <f t="shared" ref="F190:N190" si="545">F$128/10*$C188/(2+$E$12)</f>
        <v>107142.85714285713</v>
      </c>
      <c r="G190" s="30">
        <f t="shared" si="545"/>
        <v>139030.61224489793</v>
      </c>
      <c r="H190" s="30">
        <f t="shared" si="545"/>
        <v>161807.58017492719</v>
      </c>
      <c r="I190" s="30">
        <f t="shared" si="545"/>
        <v>178076.84298209078</v>
      </c>
      <c r="J190" s="30">
        <f t="shared" si="545"/>
        <v>189697.74498720776</v>
      </c>
      <c r="K190" s="30">
        <f t="shared" si="545"/>
        <v>197998.38927657681</v>
      </c>
      <c r="L190" s="30">
        <f t="shared" si="545"/>
        <v>203927.42091184031</v>
      </c>
      <c r="M190" s="30">
        <f t="shared" si="545"/>
        <v>208162.44350845795</v>
      </c>
      <c r="N190" s="30">
        <f t="shared" si="545"/>
        <v>211187.45964889886</v>
      </c>
      <c r="P190" s="163"/>
      <c r="Q190" s="161"/>
      <c r="R190" s="16" t="s">
        <v>52</v>
      </c>
      <c r="S190" s="30">
        <f>S$128/10*$C188/(2+$E$12)</f>
        <v>62500</v>
      </c>
      <c r="T190" s="30">
        <f t="shared" ref="T190:AB190" si="546">T$128/10*$C188/(2+$E$12)</f>
        <v>107142.85714285713</v>
      </c>
      <c r="U190" s="30">
        <f t="shared" si="546"/>
        <v>139030.61224489793</v>
      </c>
      <c r="V190" s="30">
        <f t="shared" si="546"/>
        <v>161807.58017492719</v>
      </c>
      <c r="W190" s="30">
        <f t="shared" si="546"/>
        <v>178076.84298209078</v>
      </c>
      <c r="X190" s="30">
        <f t="shared" si="546"/>
        <v>189697.74498720776</v>
      </c>
      <c r="Y190" s="30">
        <f t="shared" si="546"/>
        <v>197998.38927657681</v>
      </c>
      <c r="Z190" s="30">
        <f t="shared" si="546"/>
        <v>203927.42091184031</v>
      </c>
      <c r="AA190" s="30">
        <f t="shared" si="546"/>
        <v>208162.44350845795</v>
      </c>
      <c r="AB190" s="30">
        <f t="shared" si="546"/>
        <v>211187.45964889886</v>
      </c>
      <c r="AD190" s="163"/>
      <c r="AE190" s="161"/>
      <c r="AF190" s="16" t="s">
        <v>52</v>
      </c>
      <c r="AG190" s="30">
        <f>AG$128/10*$C188/(2+$E$12)</f>
        <v>62500</v>
      </c>
      <c r="AH190" s="30">
        <f t="shared" ref="AH190:AP190" si="547">AH$128/10*$C188/(2+$E$12)</f>
        <v>107142.85714285713</v>
      </c>
      <c r="AI190" s="30">
        <f t="shared" si="547"/>
        <v>139030.61224489793</v>
      </c>
      <c r="AJ190" s="30">
        <f t="shared" si="547"/>
        <v>161807.58017492719</v>
      </c>
      <c r="AK190" s="30">
        <f t="shared" si="547"/>
        <v>178076.84298209078</v>
      </c>
      <c r="AL190" s="30">
        <f t="shared" si="547"/>
        <v>189697.74498720776</v>
      </c>
      <c r="AM190" s="30">
        <f t="shared" si="547"/>
        <v>197998.38927657681</v>
      </c>
      <c r="AN190" s="30">
        <f t="shared" si="547"/>
        <v>203927.42091184031</v>
      </c>
      <c r="AO190" s="30">
        <f t="shared" si="547"/>
        <v>208162.44350845795</v>
      </c>
      <c r="AP190" s="30">
        <f t="shared" si="547"/>
        <v>211187.45964889886</v>
      </c>
      <c r="AR190" s="163"/>
      <c r="AS190" s="161"/>
      <c r="AT190" s="16" t="s">
        <v>52</v>
      </c>
      <c r="AU190" s="30">
        <f>AU$128/10*$C188/(2+$E$12)</f>
        <v>62500</v>
      </c>
      <c r="AV190" s="30">
        <f t="shared" ref="AV190:BD190" si="548">AV$128/10*$C188/(2+$E$12)</f>
        <v>107142.85714285713</v>
      </c>
      <c r="AW190" s="30">
        <f t="shared" si="548"/>
        <v>139030.61224489793</v>
      </c>
      <c r="AX190" s="30">
        <f t="shared" si="548"/>
        <v>161807.58017492719</v>
      </c>
      <c r="AY190" s="30">
        <f t="shared" si="548"/>
        <v>178076.84298209078</v>
      </c>
      <c r="AZ190" s="30">
        <f t="shared" si="548"/>
        <v>189697.74498720776</v>
      </c>
      <c r="BA190" s="30">
        <f t="shared" si="548"/>
        <v>197998.38927657681</v>
      </c>
      <c r="BB190" s="30">
        <f t="shared" si="548"/>
        <v>203927.42091184031</v>
      </c>
      <c r="BC190" s="30">
        <f t="shared" si="548"/>
        <v>208162.44350845795</v>
      </c>
      <c r="BD190" s="30">
        <f t="shared" si="548"/>
        <v>211187.45964889886</v>
      </c>
      <c r="BF190" s="163"/>
      <c r="BG190" s="161"/>
      <c r="BH190" s="16" t="s">
        <v>52</v>
      </c>
      <c r="BI190" s="30">
        <f>BI$128/10*$C188/(2+$E$12)</f>
        <v>62500</v>
      </c>
      <c r="BJ190" s="30">
        <f t="shared" ref="BJ190:BR190" si="549">BJ$128/10*$C188/(2+$E$12)</f>
        <v>107142.85714285713</v>
      </c>
      <c r="BK190" s="30">
        <f t="shared" si="549"/>
        <v>139030.61224489793</v>
      </c>
      <c r="BL190" s="30">
        <f t="shared" si="549"/>
        <v>161807.58017492719</v>
      </c>
      <c r="BM190" s="30">
        <f t="shared" si="549"/>
        <v>178076.84298209078</v>
      </c>
      <c r="BN190" s="30">
        <f t="shared" si="549"/>
        <v>189697.74498720776</v>
      </c>
      <c r="BO190" s="30">
        <f t="shared" si="549"/>
        <v>197998.38927657681</v>
      </c>
      <c r="BP190" s="30">
        <f t="shared" si="549"/>
        <v>203927.42091184031</v>
      </c>
      <c r="BQ190" s="30">
        <f t="shared" si="549"/>
        <v>208162.44350845795</v>
      </c>
      <c r="BR190" s="30">
        <f t="shared" si="549"/>
        <v>211187.45964889886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1289.9999999999998</v>
      </c>
      <c r="F191" s="28">
        <f t="shared" ref="F191:N191" si="550">F155+F167+F179</f>
        <v>928.09523809523807</v>
      </c>
      <c r="G191" s="28">
        <f t="shared" si="550"/>
        <v>669.59183673469397</v>
      </c>
      <c r="H191" s="28">
        <f t="shared" si="550"/>
        <v>484.94655004859078</v>
      </c>
      <c r="I191" s="28">
        <f t="shared" si="550"/>
        <v>353.05705955851732</v>
      </c>
      <c r="J191" s="28">
        <f t="shared" si="550"/>
        <v>258.85028063703612</v>
      </c>
      <c r="K191" s="28">
        <f t="shared" si="550"/>
        <v>191.55972426454969</v>
      </c>
      <c r="L191" s="28">
        <f t="shared" si="550"/>
        <v>143.4950411413451</v>
      </c>
      <c r="M191" s="28">
        <f t="shared" si="550"/>
        <v>109.16312462477015</v>
      </c>
      <c r="N191" s="28">
        <f t="shared" si="550"/>
        <v>84.640327112931018</v>
      </c>
      <c r="P191" s="163" t="s">
        <v>18</v>
      </c>
      <c r="Q191" s="162">
        <v>20000</v>
      </c>
      <c r="R191" s="58" t="s">
        <v>19</v>
      </c>
      <c r="S191" s="28">
        <f>S155+S167+S179</f>
        <v>1289.9999999999998</v>
      </c>
      <c r="T191" s="28">
        <f t="shared" ref="T191:AB191" si="551">T155+T167+T179</f>
        <v>928.09523809523807</v>
      </c>
      <c r="U191" s="28">
        <f t="shared" si="551"/>
        <v>669.59183673469397</v>
      </c>
      <c r="V191" s="28">
        <f t="shared" si="551"/>
        <v>484.94655004859078</v>
      </c>
      <c r="W191" s="28">
        <f t="shared" si="551"/>
        <v>353.05705955851732</v>
      </c>
      <c r="X191" s="28">
        <f t="shared" si="551"/>
        <v>258.85028063703612</v>
      </c>
      <c r="Y191" s="28">
        <f t="shared" si="551"/>
        <v>191.55972426454969</v>
      </c>
      <c r="Z191" s="28">
        <f t="shared" si="551"/>
        <v>143.4950411413451</v>
      </c>
      <c r="AA191" s="28">
        <f t="shared" si="551"/>
        <v>109.16312462477015</v>
      </c>
      <c r="AB191" s="28">
        <f t="shared" si="551"/>
        <v>84.640327112931018</v>
      </c>
      <c r="AD191" s="163" t="s">
        <v>18</v>
      </c>
      <c r="AE191" s="162">
        <v>20000</v>
      </c>
      <c r="AF191" s="58" t="s">
        <v>19</v>
      </c>
      <c r="AG191" s="28">
        <f>AG155+AG167+AG179</f>
        <v>1289.9999999999998</v>
      </c>
      <c r="AH191" s="28">
        <f t="shared" ref="AH191:AP191" si="552">AH155+AH167+AH179</f>
        <v>928.09523809523807</v>
      </c>
      <c r="AI191" s="28">
        <f t="shared" si="552"/>
        <v>669.59183673469397</v>
      </c>
      <c r="AJ191" s="28">
        <f t="shared" si="552"/>
        <v>484.94655004859078</v>
      </c>
      <c r="AK191" s="28">
        <f t="shared" si="552"/>
        <v>353.05705955851732</v>
      </c>
      <c r="AL191" s="28">
        <f t="shared" si="552"/>
        <v>258.85028063703612</v>
      </c>
      <c r="AM191" s="28">
        <f t="shared" si="552"/>
        <v>191.55972426454969</v>
      </c>
      <c r="AN191" s="28">
        <f t="shared" si="552"/>
        <v>143.4950411413451</v>
      </c>
      <c r="AO191" s="28">
        <f t="shared" si="552"/>
        <v>109.16312462477015</v>
      </c>
      <c r="AP191" s="28">
        <f t="shared" si="552"/>
        <v>84.640327112931018</v>
      </c>
      <c r="AR191" s="163" t="s">
        <v>18</v>
      </c>
      <c r="AS191" s="162">
        <v>20000</v>
      </c>
      <c r="AT191" s="58" t="s">
        <v>19</v>
      </c>
      <c r="AU191" s="28">
        <f>AU155+AU167+AU179</f>
        <v>1289.9999999999998</v>
      </c>
      <c r="AV191" s="28">
        <f t="shared" ref="AV191:BD191" si="553">AV155+AV167+AV179</f>
        <v>928.09523809523807</v>
      </c>
      <c r="AW191" s="28">
        <f t="shared" si="553"/>
        <v>669.59183673469397</v>
      </c>
      <c r="AX191" s="28">
        <f t="shared" si="553"/>
        <v>484.94655004859078</v>
      </c>
      <c r="AY191" s="28">
        <f t="shared" si="553"/>
        <v>353.05705955851732</v>
      </c>
      <c r="AZ191" s="28">
        <f t="shared" si="553"/>
        <v>258.85028063703612</v>
      </c>
      <c r="BA191" s="28">
        <f t="shared" si="553"/>
        <v>191.55972426454969</v>
      </c>
      <c r="BB191" s="28">
        <f t="shared" si="553"/>
        <v>143.4950411413451</v>
      </c>
      <c r="BC191" s="28">
        <f t="shared" si="553"/>
        <v>109.16312462477015</v>
      </c>
      <c r="BD191" s="28">
        <f t="shared" si="553"/>
        <v>84.640327112931018</v>
      </c>
      <c r="BF191" s="163" t="s">
        <v>18</v>
      </c>
      <c r="BG191" s="162">
        <v>20000</v>
      </c>
      <c r="BH191" s="58" t="s">
        <v>19</v>
      </c>
      <c r="BI191" s="28">
        <f>BI155+BI167+BI179</f>
        <v>1289.9999999999998</v>
      </c>
      <c r="BJ191" s="28">
        <f t="shared" ref="BJ191:BR191" si="554">BJ155+BJ167+BJ179</f>
        <v>928.09523809523807</v>
      </c>
      <c r="BK191" s="28">
        <f t="shared" si="554"/>
        <v>669.59183673469397</v>
      </c>
      <c r="BL191" s="28">
        <f t="shared" si="554"/>
        <v>484.94655004859078</v>
      </c>
      <c r="BM191" s="28">
        <f t="shared" si="554"/>
        <v>353.05705955851732</v>
      </c>
      <c r="BN191" s="28">
        <f t="shared" si="554"/>
        <v>258.85028063703612</v>
      </c>
      <c r="BO191" s="28">
        <f t="shared" si="554"/>
        <v>191.55972426454969</v>
      </c>
      <c r="BP191" s="28">
        <f t="shared" si="554"/>
        <v>143.4950411413451</v>
      </c>
      <c r="BQ191" s="28">
        <f t="shared" si="554"/>
        <v>109.16312462477015</v>
      </c>
      <c r="BR191" s="28">
        <f t="shared" si="554"/>
        <v>84.640327112931018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745.13813688740788</v>
      </c>
      <c r="J192" s="28"/>
      <c r="K192" s="28"/>
      <c r="L192" s="28"/>
      <c r="M192" s="28"/>
      <c r="N192" s="28">
        <f>SUM(E191:N191)/10</f>
        <v>451.33991822176711</v>
      </c>
      <c r="P192" s="163"/>
      <c r="Q192" s="162"/>
      <c r="R192" s="20" t="s">
        <v>22</v>
      </c>
      <c r="S192" s="28"/>
      <c r="T192" s="28"/>
      <c r="U192" s="28"/>
      <c r="V192" s="28"/>
      <c r="W192" s="29">
        <f>SUM(S191:W191)/5</f>
        <v>745.13813688740788</v>
      </c>
      <c r="X192" s="28"/>
      <c r="Y192" s="28"/>
      <c r="Z192" s="28"/>
      <c r="AA192" s="28"/>
      <c r="AB192" s="28">
        <f>SUM(S191:AB191)/10</f>
        <v>451.33991822176711</v>
      </c>
      <c r="AD192" s="163"/>
      <c r="AE192" s="162"/>
      <c r="AF192" s="20" t="s">
        <v>22</v>
      </c>
      <c r="AG192" s="28"/>
      <c r="AH192" s="28"/>
      <c r="AI192" s="28"/>
      <c r="AJ192" s="28"/>
      <c r="AK192" s="29">
        <f>SUM(AG191:AK191)/5</f>
        <v>745.13813688740788</v>
      </c>
      <c r="AL192" s="28"/>
      <c r="AM192" s="28"/>
      <c r="AN192" s="28"/>
      <c r="AO192" s="28"/>
      <c r="AP192" s="28">
        <f>SUM(AG191:AP191)/10</f>
        <v>451.33991822176711</v>
      </c>
      <c r="AR192" s="163"/>
      <c r="AS192" s="162"/>
      <c r="AT192" s="20" t="s">
        <v>22</v>
      </c>
      <c r="AU192" s="28"/>
      <c r="AV192" s="28"/>
      <c r="AW192" s="28"/>
      <c r="AX192" s="28"/>
      <c r="AY192" s="29">
        <f>SUM(AU191:AY191)/5</f>
        <v>745.13813688740788</v>
      </c>
      <c r="AZ192" s="28"/>
      <c r="BA192" s="28"/>
      <c r="BB192" s="28"/>
      <c r="BC192" s="28"/>
      <c r="BD192" s="28">
        <f>SUM(AU191:BD191)/10</f>
        <v>451.33991822176711</v>
      </c>
      <c r="BF192" s="163"/>
      <c r="BG192" s="162"/>
      <c r="BH192" s="20" t="s">
        <v>22</v>
      </c>
      <c r="BI192" s="28"/>
      <c r="BJ192" s="28"/>
      <c r="BK192" s="28"/>
      <c r="BL192" s="28"/>
      <c r="BM192" s="29">
        <f>SUM(BI191:BM191)/5</f>
        <v>745.13813688740788</v>
      </c>
      <c r="BN192" s="28"/>
      <c r="BO192" s="28"/>
      <c r="BP192" s="28"/>
      <c r="BQ192" s="28"/>
      <c r="BR192" s="28">
        <f>SUM(BI191:BR191)/10</f>
        <v>451.33991822176711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1289.9999999999998</v>
      </c>
      <c r="F193" s="28">
        <f t="shared" ref="F193:N194" si="555">F157+F169+F181</f>
        <v>2218.0952380952376</v>
      </c>
      <c r="G193" s="28">
        <f t="shared" si="555"/>
        <v>2887.6870748299316</v>
      </c>
      <c r="H193" s="28">
        <f t="shared" si="555"/>
        <v>3372.6336248785237</v>
      </c>
      <c r="I193" s="29">
        <f t="shared" si="555"/>
        <v>3725.6906844370396</v>
      </c>
      <c r="J193" s="28">
        <f t="shared" si="555"/>
        <v>3984.5409650740762</v>
      </c>
      <c r="K193" s="28">
        <f t="shared" si="555"/>
        <v>4176.1006893386257</v>
      </c>
      <c r="L193" s="28">
        <f t="shared" si="555"/>
        <v>4319.5957304799667</v>
      </c>
      <c r="M193" s="28">
        <f t="shared" si="555"/>
        <v>4428.7588551047447</v>
      </c>
      <c r="N193" s="28">
        <f t="shared" si="555"/>
        <v>4513.3991822176777</v>
      </c>
      <c r="P193" s="163"/>
      <c r="Q193" s="162"/>
      <c r="R193" s="20" t="s">
        <v>52</v>
      </c>
      <c r="S193" s="28">
        <f>S157+S169+S181</f>
        <v>1289.9999999999998</v>
      </c>
      <c r="T193" s="28">
        <f t="shared" ref="T193:AB194" si="556">T157+T169+T181</f>
        <v>2218.0952380952376</v>
      </c>
      <c r="U193" s="28">
        <f t="shared" si="556"/>
        <v>2887.6870748299316</v>
      </c>
      <c r="V193" s="28">
        <f t="shared" si="556"/>
        <v>3372.6336248785237</v>
      </c>
      <c r="W193" s="29">
        <f t="shared" si="556"/>
        <v>3725.6906844370396</v>
      </c>
      <c r="X193" s="28">
        <f t="shared" si="556"/>
        <v>3984.5409650740762</v>
      </c>
      <c r="Y193" s="28">
        <f t="shared" si="556"/>
        <v>4176.1006893386257</v>
      </c>
      <c r="Z193" s="28">
        <f t="shared" si="556"/>
        <v>4319.5957304799667</v>
      </c>
      <c r="AA193" s="28">
        <f t="shared" si="556"/>
        <v>4428.7588551047447</v>
      </c>
      <c r="AB193" s="28">
        <f t="shared" si="556"/>
        <v>4513.3991822176777</v>
      </c>
      <c r="AD193" s="163"/>
      <c r="AE193" s="162"/>
      <c r="AF193" s="20" t="s">
        <v>52</v>
      </c>
      <c r="AG193" s="28">
        <f>AG157+AG169+AG181</f>
        <v>1289.9999999999998</v>
      </c>
      <c r="AH193" s="28">
        <f t="shared" ref="AH193:AP194" si="557">AH157+AH169+AH181</f>
        <v>2218.0952380952376</v>
      </c>
      <c r="AI193" s="28">
        <f t="shared" si="557"/>
        <v>2887.6870748299316</v>
      </c>
      <c r="AJ193" s="28">
        <f t="shared" si="557"/>
        <v>3372.6336248785237</v>
      </c>
      <c r="AK193" s="29">
        <f t="shared" si="557"/>
        <v>3725.6906844370396</v>
      </c>
      <c r="AL193" s="28">
        <f t="shared" si="557"/>
        <v>3984.5409650740762</v>
      </c>
      <c r="AM193" s="28">
        <f t="shared" si="557"/>
        <v>4176.1006893386257</v>
      </c>
      <c r="AN193" s="28">
        <f t="shared" si="557"/>
        <v>4319.5957304799667</v>
      </c>
      <c r="AO193" s="28">
        <f t="shared" si="557"/>
        <v>4428.7588551047447</v>
      </c>
      <c r="AP193" s="28">
        <f t="shared" si="557"/>
        <v>4513.3991822176777</v>
      </c>
      <c r="AR193" s="163"/>
      <c r="AS193" s="162"/>
      <c r="AT193" s="20" t="s">
        <v>52</v>
      </c>
      <c r="AU193" s="28">
        <f>AU157+AU169+AU181</f>
        <v>1289.9999999999998</v>
      </c>
      <c r="AV193" s="28">
        <f t="shared" ref="AV193:BD194" si="558">AV157+AV169+AV181</f>
        <v>2218.0952380952376</v>
      </c>
      <c r="AW193" s="28">
        <f t="shared" si="558"/>
        <v>2887.6870748299316</v>
      </c>
      <c r="AX193" s="28">
        <f t="shared" si="558"/>
        <v>3372.6336248785237</v>
      </c>
      <c r="AY193" s="29">
        <f t="shared" si="558"/>
        <v>3725.6906844370396</v>
      </c>
      <c r="AZ193" s="28">
        <f t="shared" si="558"/>
        <v>3984.5409650740762</v>
      </c>
      <c r="BA193" s="28">
        <f t="shared" si="558"/>
        <v>4176.1006893386257</v>
      </c>
      <c r="BB193" s="28">
        <f t="shared" si="558"/>
        <v>4319.5957304799667</v>
      </c>
      <c r="BC193" s="28">
        <f t="shared" si="558"/>
        <v>4428.7588551047447</v>
      </c>
      <c r="BD193" s="28">
        <f t="shared" si="558"/>
        <v>4513.3991822176777</v>
      </c>
      <c r="BF193" s="163"/>
      <c r="BG193" s="162"/>
      <c r="BH193" s="20" t="s">
        <v>52</v>
      </c>
      <c r="BI193" s="28">
        <f>BI157+BI169+BI181</f>
        <v>1289.9999999999998</v>
      </c>
      <c r="BJ193" s="28">
        <f t="shared" ref="BJ193:BR194" si="559">BJ157+BJ169+BJ181</f>
        <v>2218.0952380952376</v>
      </c>
      <c r="BK193" s="28">
        <f t="shared" si="559"/>
        <v>2887.6870748299316</v>
      </c>
      <c r="BL193" s="28">
        <f t="shared" si="559"/>
        <v>3372.6336248785237</v>
      </c>
      <c r="BM193" s="29">
        <f t="shared" si="559"/>
        <v>3725.6906844370396</v>
      </c>
      <c r="BN193" s="28">
        <f t="shared" si="559"/>
        <v>3984.5409650740762</v>
      </c>
      <c r="BO193" s="28">
        <f t="shared" si="559"/>
        <v>4176.1006893386257</v>
      </c>
      <c r="BP193" s="28">
        <f t="shared" si="559"/>
        <v>4319.5957304799667</v>
      </c>
      <c r="BQ193" s="28">
        <f t="shared" si="559"/>
        <v>4428.7588551047447</v>
      </c>
      <c r="BR193" s="28">
        <f t="shared" si="559"/>
        <v>4513.3991822176777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25799.999999999996</v>
      </c>
      <c r="F194" s="28">
        <f t="shared" si="555"/>
        <v>18561.904761904763</v>
      </c>
      <c r="G194" s="28">
        <f t="shared" si="555"/>
        <v>13391.836734693879</v>
      </c>
      <c r="H194" s="28">
        <f t="shared" si="555"/>
        <v>9698.9310009718156</v>
      </c>
      <c r="I194" s="28">
        <f t="shared" si="555"/>
        <v>7061.1411911703453</v>
      </c>
      <c r="J194" s="28">
        <f t="shared" si="555"/>
        <v>5177.0056127407242</v>
      </c>
      <c r="K194" s="28">
        <f t="shared" si="555"/>
        <v>3831.1944852909933</v>
      </c>
      <c r="L194" s="28">
        <f t="shared" si="555"/>
        <v>2869.9008228269013</v>
      </c>
      <c r="M194" s="28">
        <f t="shared" si="555"/>
        <v>2183.262492495403</v>
      </c>
      <c r="N194" s="28">
        <f t="shared" si="555"/>
        <v>1692.8065422586205</v>
      </c>
      <c r="P194" s="163"/>
      <c r="Q194" s="162">
        <v>400000</v>
      </c>
      <c r="R194" s="58" t="s">
        <v>19</v>
      </c>
      <c r="S194" s="28">
        <f>S158+S170+S182</f>
        <v>25799.999999999996</v>
      </c>
      <c r="T194" s="28">
        <f t="shared" si="556"/>
        <v>18561.904761904763</v>
      </c>
      <c r="U194" s="28">
        <f t="shared" si="556"/>
        <v>13391.836734693879</v>
      </c>
      <c r="V194" s="28">
        <f t="shared" si="556"/>
        <v>9698.9310009718156</v>
      </c>
      <c r="W194" s="28">
        <f t="shared" si="556"/>
        <v>7061.1411911703453</v>
      </c>
      <c r="X194" s="28">
        <f t="shared" si="556"/>
        <v>5177.0056127407242</v>
      </c>
      <c r="Y194" s="28">
        <f t="shared" si="556"/>
        <v>3831.1944852909933</v>
      </c>
      <c r="Z194" s="28">
        <f t="shared" si="556"/>
        <v>2869.9008228269013</v>
      </c>
      <c r="AA194" s="28">
        <f t="shared" si="556"/>
        <v>2183.262492495403</v>
      </c>
      <c r="AB194" s="28">
        <f t="shared" si="556"/>
        <v>1692.8065422586205</v>
      </c>
      <c r="AD194" s="163"/>
      <c r="AE194" s="162">
        <v>400000</v>
      </c>
      <c r="AF194" s="58" t="s">
        <v>19</v>
      </c>
      <c r="AG194" s="28">
        <f>AG158+AG170+AG182</f>
        <v>25799.999999999996</v>
      </c>
      <c r="AH194" s="28">
        <f t="shared" si="557"/>
        <v>18561.904761904763</v>
      </c>
      <c r="AI194" s="28">
        <f t="shared" si="557"/>
        <v>13391.836734693879</v>
      </c>
      <c r="AJ194" s="28">
        <f t="shared" si="557"/>
        <v>9698.9310009718156</v>
      </c>
      <c r="AK194" s="28">
        <f t="shared" si="557"/>
        <v>7061.1411911703453</v>
      </c>
      <c r="AL194" s="28">
        <f t="shared" si="557"/>
        <v>5177.0056127407242</v>
      </c>
      <c r="AM194" s="28">
        <f t="shared" si="557"/>
        <v>3831.1944852909933</v>
      </c>
      <c r="AN194" s="28">
        <f t="shared" si="557"/>
        <v>2869.9008228269013</v>
      </c>
      <c r="AO194" s="28">
        <f t="shared" si="557"/>
        <v>2183.262492495403</v>
      </c>
      <c r="AP194" s="28">
        <f t="shared" si="557"/>
        <v>1692.8065422586205</v>
      </c>
      <c r="AR194" s="163"/>
      <c r="AS194" s="162">
        <v>400000</v>
      </c>
      <c r="AT194" s="58" t="s">
        <v>19</v>
      </c>
      <c r="AU194" s="28">
        <f>AU158+AU170+AU182</f>
        <v>25799.999999999996</v>
      </c>
      <c r="AV194" s="28">
        <f t="shared" si="558"/>
        <v>18561.904761904763</v>
      </c>
      <c r="AW194" s="28">
        <f t="shared" si="558"/>
        <v>13391.836734693879</v>
      </c>
      <c r="AX194" s="28">
        <f t="shared" si="558"/>
        <v>9698.9310009718156</v>
      </c>
      <c r="AY194" s="28">
        <f t="shared" si="558"/>
        <v>7061.1411911703453</v>
      </c>
      <c r="AZ194" s="28">
        <f t="shared" si="558"/>
        <v>5177.0056127407242</v>
      </c>
      <c r="BA194" s="28">
        <f t="shared" si="558"/>
        <v>3831.1944852909933</v>
      </c>
      <c r="BB194" s="28">
        <f t="shared" si="558"/>
        <v>2869.9008228269013</v>
      </c>
      <c r="BC194" s="28">
        <f t="shared" si="558"/>
        <v>2183.262492495403</v>
      </c>
      <c r="BD194" s="28">
        <f t="shared" si="558"/>
        <v>1692.8065422586205</v>
      </c>
      <c r="BF194" s="163"/>
      <c r="BG194" s="162">
        <v>400000</v>
      </c>
      <c r="BH194" s="58" t="s">
        <v>19</v>
      </c>
      <c r="BI194" s="28">
        <f>BI158+BI170+BI182</f>
        <v>25799.999999999996</v>
      </c>
      <c r="BJ194" s="28">
        <f t="shared" si="559"/>
        <v>18561.904761904763</v>
      </c>
      <c r="BK194" s="28">
        <f t="shared" si="559"/>
        <v>13391.836734693879</v>
      </c>
      <c r="BL194" s="28">
        <f t="shared" si="559"/>
        <v>9698.9310009718156</v>
      </c>
      <c r="BM194" s="28">
        <f t="shared" si="559"/>
        <v>7061.1411911703453</v>
      </c>
      <c r="BN194" s="28">
        <f t="shared" si="559"/>
        <v>5177.0056127407242</v>
      </c>
      <c r="BO194" s="28">
        <f t="shared" si="559"/>
        <v>3831.1944852909933</v>
      </c>
      <c r="BP194" s="28">
        <f t="shared" si="559"/>
        <v>2869.9008228269013</v>
      </c>
      <c r="BQ194" s="28">
        <f t="shared" si="559"/>
        <v>2183.262492495403</v>
      </c>
      <c r="BR194" s="28">
        <f t="shared" si="559"/>
        <v>1692.8065422586205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14902.76273774816</v>
      </c>
      <c r="J195" s="28"/>
      <c r="K195" s="28"/>
      <c r="L195" s="28"/>
      <c r="M195" s="28"/>
      <c r="N195" s="28">
        <f>SUM(E194:N194)/10</f>
        <v>9026.7983644353444</v>
      </c>
      <c r="P195" s="163"/>
      <c r="Q195" s="162"/>
      <c r="R195" s="20" t="s">
        <v>22</v>
      </c>
      <c r="S195" s="28"/>
      <c r="T195" s="28"/>
      <c r="U195" s="28"/>
      <c r="V195" s="28"/>
      <c r="W195" s="29">
        <f>SUM(S194:W194)/5</f>
        <v>14902.76273774816</v>
      </c>
      <c r="X195" s="28"/>
      <c r="Y195" s="28"/>
      <c r="Z195" s="28"/>
      <c r="AA195" s="28"/>
      <c r="AB195" s="28">
        <f>SUM(S194:AB194)/10</f>
        <v>9026.7983644353444</v>
      </c>
      <c r="AD195" s="163"/>
      <c r="AE195" s="162"/>
      <c r="AF195" s="20" t="s">
        <v>22</v>
      </c>
      <c r="AG195" s="28"/>
      <c r="AH195" s="28"/>
      <c r="AI195" s="28"/>
      <c r="AJ195" s="28"/>
      <c r="AK195" s="29">
        <f>SUM(AG194:AK194)/5</f>
        <v>14902.76273774816</v>
      </c>
      <c r="AL195" s="28"/>
      <c r="AM195" s="28"/>
      <c r="AN195" s="28"/>
      <c r="AO195" s="28"/>
      <c r="AP195" s="28">
        <f>SUM(AG194:AP194)/10</f>
        <v>9026.7983644353444</v>
      </c>
      <c r="AR195" s="163"/>
      <c r="AS195" s="162"/>
      <c r="AT195" s="20" t="s">
        <v>22</v>
      </c>
      <c r="AU195" s="28"/>
      <c r="AV195" s="28"/>
      <c r="AW195" s="28"/>
      <c r="AX195" s="28"/>
      <c r="AY195" s="29">
        <f>SUM(AU194:AY194)/5</f>
        <v>14902.76273774816</v>
      </c>
      <c r="AZ195" s="28"/>
      <c r="BA195" s="28"/>
      <c r="BB195" s="28"/>
      <c r="BC195" s="28"/>
      <c r="BD195" s="28">
        <f>SUM(AU194:BD194)/10</f>
        <v>9026.7983644353444</v>
      </c>
      <c r="BF195" s="163"/>
      <c r="BG195" s="162"/>
      <c r="BH195" s="20" t="s">
        <v>22</v>
      </c>
      <c r="BI195" s="28"/>
      <c r="BJ195" s="28"/>
      <c r="BK195" s="28"/>
      <c r="BL195" s="28"/>
      <c r="BM195" s="29">
        <f>SUM(BI194:BM194)/5</f>
        <v>14902.76273774816</v>
      </c>
      <c r="BN195" s="28"/>
      <c r="BO195" s="28"/>
      <c r="BP195" s="28"/>
      <c r="BQ195" s="28"/>
      <c r="BR195" s="28">
        <f>SUM(BI194:BR194)/10</f>
        <v>9026.7983644353444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25799.999999999996</v>
      </c>
      <c r="F196" s="28">
        <f t="shared" ref="F196:N197" si="560">F160+F172+F184</f>
        <v>44361.904761904763</v>
      </c>
      <c r="G196" s="28">
        <f t="shared" si="560"/>
        <v>57753.741496598639</v>
      </c>
      <c r="H196" s="28">
        <f t="shared" si="560"/>
        <v>67452.672497570471</v>
      </c>
      <c r="I196" s="29">
        <f t="shared" si="560"/>
        <v>74513.813688740804</v>
      </c>
      <c r="J196" s="28">
        <f t="shared" si="560"/>
        <v>79690.819301481533</v>
      </c>
      <c r="K196" s="28">
        <f t="shared" si="560"/>
        <v>83522.013786772499</v>
      </c>
      <c r="L196" s="28">
        <f t="shared" si="560"/>
        <v>86391.914609599335</v>
      </c>
      <c r="M196" s="28">
        <f t="shared" si="560"/>
        <v>88575.177102094895</v>
      </c>
      <c r="N196" s="28">
        <f t="shared" si="560"/>
        <v>90267.983644353546</v>
      </c>
      <c r="P196" s="163"/>
      <c r="Q196" s="162"/>
      <c r="R196" s="20" t="s">
        <v>52</v>
      </c>
      <c r="S196" s="28">
        <f>S160+S172+S184</f>
        <v>25799.999999999996</v>
      </c>
      <c r="T196" s="28">
        <f t="shared" ref="T196:AB197" si="561">T160+T172+T184</f>
        <v>44361.904761904763</v>
      </c>
      <c r="U196" s="28">
        <f t="shared" si="561"/>
        <v>57753.741496598639</v>
      </c>
      <c r="V196" s="28">
        <f t="shared" si="561"/>
        <v>67452.672497570471</v>
      </c>
      <c r="W196" s="29">
        <f t="shared" si="561"/>
        <v>74513.813688740804</v>
      </c>
      <c r="X196" s="28">
        <f t="shared" si="561"/>
        <v>79690.819301481533</v>
      </c>
      <c r="Y196" s="28">
        <f t="shared" si="561"/>
        <v>83522.013786772499</v>
      </c>
      <c r="Z196" s="28">
        <f t="shared" si="561"/>
        <v>86391.914609599335</v>
      </c>
      <c r="AA196" s="28">
        <f t="shared" si="561"/>
        <v>88575.177102094895</v>
      </c>
      <c r="AB196" s="28">
        <f t="shared" si="561"/>
        <v>90267.983644353546</v>
      </c>
      <c r="AD196" s="163"/>
      <c r="AE196" s="162"/>
      <c r="AF196" s="20" t="s">
        <v>52</v>
      </c>
      <c r="AG196" s="28">
        <f>AG160+AG172+AG184</f>
        <v>25799.999999999996</v>
      </c>
      <c r="AH196" s="28">
        <f t="shared" ref="AH196:AP197" si="562">AH160+AH172+AH184</f>
        <v>44361.904761904763</v>
      </c>
      <c r="AI196" s="28">
        <f t="shared" si="562"/>
        <v>57753.741496598639</v>
      </c>
      <c r="AJ196" s="28">
        <f t="shared" si="562"/>
        <v>67452.672497570471</v>
      </c>
      <c r="AK196" s="29">
        <f t="shared" si="562"/>
        <v>74513.813688740804</v>
      </c>
      <c r="AL196" s="28">
        <f t="shared" si="562"/>
        <v>79690.819301481533</v>
      </c>
      <c r="AM196" s="28">
        <f t="shared" si="562"/>
        <v>83522.013786772499</v>
      </c>
      <c r="AN196" s="28">
        <f t="shared" si="562"/>
        <v>86391.914609599335</v>
      </c>
      <c r="AO196" s="28">
        <f t="shared" si="562"/>
        <v>88575.177102094895</v>
      </c>
      <c r="AP196" s="28">
        <f t="shared" si="562"/>
        <v>90267.983644353546</v>
      </c>
      <c r="AR196" s="163"/>
      <c r="AS196" s="162"/>
      <c r="AT196" s="20" t="s">
        <v>52</v>
      </c>
      <c r="AU196" s="28">
        <f>AU160+AU172+AU184</f>
        <v>25799.999999999996</v>
      </c>
      <c r="AV196" s="28">
        <f t="shared" ref="AV196:BD197" si="563">AV160+AV172+AV184</f>
        <v>44361.904761904763</v>
      </c>
      <c r="AW196" s="28">
        <f t="shared" si="563"/>
        <v>57753.741496598639</v>
      </c>
      <c r="AX196" s="28">
        <f t="shared" si="563"/>
        <v>67452.672497570471</v>
      </c>
      <c r="AY196" s="29">
        <f t="shared" si="563"/>
        <v>74513.813688740804</v>
      </c>
      <c r="AZ196" s="28">
        <f t="shared" si="563"/>
        <v>79690.819301481533</v>
      </c>
      <c r="BA196" s="28">
        <f t="shared" si="563"/>
        <v>83522.013786772499</v>
      </c>
      <c r="BB196" s="28">
        <f t="shared" si="563"/>
        <v>86391.914609599335</v>
      </c>
      <c r="BC196" s="28">
        <f t="shared" si="563"/>
        <v>88575.177102094895</v>
      </c>
      <c r="BD196" s="28">
        <f t="shared" si="563"/>
        <v>90267.983644353546</v>
      </c>
      <c r="BF196" s="163"/>
      <c r="BG196" s="162"/>
      <c r="BH196" s="20" t="s">
        <v>52</v>
      </c>
      <c r="BI196" s="28">
        <f>BI160+BI172+BI184</f>
        <v>25799.999999999996</v>
      </c>
      <c r="BJ196" s="28">
        <f t="shared" ref="BJ196:BR197" si="564">BJ160+BJ172+BJ184</f>
        <v>44361.904761904763</v>
      </c>
      <c r="BK196" s="28">
        <f t="shared" si="564"/>
        <v>57753.741496598639</v>
      </c>
      <c r="BL196" s="28">
        <f t="shared" si="564"/>
        <v>67452.672497570471</v>
      </c>
      <c r="BM196" s="29">
        <f t="shared" si="564"/>
        <v>74513.813688740804</v>
      </c>
      <c r="BN196" s="28">
        <f t="shared" si="564"/>
        <v>79690.819301481533</v>
      </c>
      <c r="BO196" s="28">
        <f t="shared" si="564"/>
        <v>83522.013786772499</v>
      </c>
      <c r="BP196" s="28">
        <f t="shared" si="564"/>
        <v>86391.914609599335</v>
      </c>
      <c r="BQ196" s="28">
        <f t="shared" si="564"/>
        <v>88575.177102094895</v>
      </c>
      <c r="BR196" s="28">
        <f t="shared" si="564"/>
        <v>90267.983644353546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64500</v>
      </c>
      <c r="F197" s="30">
        <f t="shared" si="560"/>
        <v>46404.761904761901</v>
      </c>
      <c r="G197" s="30">
        <f t="shared" si="560"/>
        <v>33479.591836734697</v>
      </c>
      <c r="H197" s="30">
        <f t="shared" si="560"/>
        <v>24247.327502429536</v>
      </c>
      <c r="I197" s="30">
        <f t="shared" si="560"/>
        <v>17652.852977925864</v>
      </c>
      <c r="J197" s="30">
        <f t="shared" si="560"/>
        <v>12942.51403185181</v>
      </c>
      <c r="K197" s="30">
        <f t="shared" si="560"/>
        <v>9577.9862132274829</v>
      </c>
      <c r="L197" s="30">
        <f t="shared" si="560"/>
        <v>7174.7520570672532</v>
      </c>
      <c r="M197" s="30">
        <f t="shared" si="560"/>
        <v>5458.1562312385067</v>
      </c>
      <c r="N197" s="30">
        <f t="shared" si="560"/>
        <v>4232.0163556465504</v>
      </c>
      <c r="P197" s="163"/>
      <c r="Q197" s="161">
        <v>1000000</v>
      </c>
      <c r="R197" s="16" t="s">
        <v>19</v>
      </c>
      <c r="S197" s="30">
        <f>S161+S173+S185</f>
        <v>64500</v>
      </c>
      <c r="T197" s="30">
        <f t="shared" si="561"/>
        <v>46404.761904761901</v>
      </c>
      <c r="U197" s="30">
        <f t="shared" si="561"/>
        <v>33479.591836734697</v>
      </c>
      <c r="V197" s="30">
        <f t="shared" si="561"/>
        <v>24247.327502429536</v>
      </c>
      <c r="W197" s="30">
        <f t="shared" si="561"/>
        <v>17652.852977925864</v>
      </c>
      <c r="X197" s="30">
        <f t="shared" si="561"/>
        <v>12942.51403185181</v>
      </c>
      <c r="Y197" s="30">
        <f t="shared" si="561"/>
        <v>9577.9862132274829</v>
      </c>
      <c r="Z197" s="30">
        <f t="shared" si="561"/>
        <v>7174.7520570672532</v>
      </c>
      <c r="AA197" s="30">
        <f t="shared" si="561"/>
        <v>5458.1562312385067</v>
      </c>
      <c r="AB197" s="30">
        <f t="shared" si="561"/>
        <v>4232.0163556465504</v>
      </c>
      <c r="AD197" s="163"/>
      <c r="AE197" s="161">
        <v>1000000</v>
      </c>
      <c r="AF197" s="16" t="s">
        <v>19</v>
      </c>
      <c r="AG197" s="30">
        <f>AG161+AG173+AG185</f>
        <v>64500</v>
      </c>
      <c r="AH197" s="30">
        <f t="shared" si="562"/>
        <v>46404.761904761901</v>
      </c>
      <c r="AI197" s="30">
        <f t="shared" si="562"/>
        <v>33479.591836734697</v>
      </c>
      <c r="AJ197" s="30">
        <f t="shared" si="562"/>
        <v>24247.327502429536</v>
      </c>
      <c r="AK197" s="30">
        <f t="shared" si="562"/>
        <v>17652.852977925864</v>
      </c>
      <c r="AL197" s="30">
        <f t="shared" si="562"/>
        <v>12942.51403185181</v>
      </c>
      <c r="AM197" s="30">
        <f t="shared" si="562"/>
        <v>9577.9862132274829</v>
      </c>
      <c r="AN197" s="30">
        <f t="shared" si="562"/>
        <v>7174.7520570672532</v>
      </c>
      <c r="AO197" s="30">
        <f t="shared" si="562"/>
        <v>5458.1562312385067</v>
      </c>
      <c r="AP197" s="30">
        <f t="shared" si="562"/>
        <v>4232.0163556465504</v>
      </c>
      <c r="AR197" s="163"/>
      <c r="AS197" s="161">
        <v>1000000</v>
      </c>
      <c r="AT197" s="16" t="s">
        <v>19</v>
      </c>
      <c r="AU197" s="30">
        <f>AU161+AU173+AU185</f>
        <v>64500</v>
      </c>
      <c r="AV197" s="30">
        <f t="shared" si="563"/>
        <v>46404.761904761901</v>
      </c>
      <c r="AW197" s="30">
        <f t="shared" si="563"/>
        <v>33479.591836734697</v>
      </c>
      <c r="AX197" s="30">
        <f t="shared" si="563"/>
        <v>24247.327502429536</v>
      </c>
      <c r="AY197" s="30">
        <f t="shared" si="563"/>
        <v>17652.852977925864</v>
      </c>
      <c r="AZ197" s="30">
        <f t="shared" si="563"/>
        <v>12942.51403185181</v>
      </c>
      <c r="BA197" s="30">
        <f t="shared" si="563"/>
        <v>9577.9862132274829</v>
      </c>
      <c r="BB197" s="30">
        <f t="shared" si="563"/>
        <v>7174.7520570672532</v>
      </c>
      <c r="BC197" s="30">
        <f t="shared" si="563"/>
        <v>5458.1562312385067</v>
      </c>
      <c r="BD197" s="30">
        <f t="shared" si="563"/>
        <v>4232.0163556465504</v>
      </c>
      <c r="BF197" s="163"/>
      <c r="BG197" s="161">
        <v>1000000</v>
      </c>
      <c r="BH197" s="16" t="s">
        <v>19</v>
      </c>
      <c r="BI197" s="30">
        <f>BI161+BI173+BI185</f>
        <v>64500</v>
      </c>
      <c r="BJ197" s="30">
        <f t="shared" si="564"/>
        <v>46404.761904761901</v>
      </c>
      <c r="BK197" s="30">
        <f t="shared" si="564"/>
        <v>33479.591836734697</v>
      </c>
      <c r="BL197" s="30">
        <f t="shared" si="564"/>
        <v>24247.327502429536</v>
      </c>
      <c r="BM197" s="30">
        <f t="shared" si="564"/>
        <v>17652.852977925864</v>
      </c>
      <c r="BN197" s="30">
        <f t="shared" si="564"/>
        <v>12942.51403185181</v>
      </c>
      <c r="BO197" s="30">
        <f t="shared" si="564"/>
        <v>9577.9862132274829</v>
      </c>
      <c r="BP197" s="30">
        <f t="shared" si="564"/>
        <v>7174.7520570672532</v>
      </c>
      <c r="BQ197" s="30">
        <f t="shared" si="564"/>
        <v>5458.1562312385067</v>
      </c>
      <c r="BR197" s="30">
        <f t="shared" si="564"/>
        <v>4232.0163556465504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37256.906844370402</v>
      </c>
      <c r="J198" s="30"/>
      <c r="K198" s="30"/>
      <c r="L198" s="30"/>
      <c r="M198" s="30"/>
      <c r="N198" s="30">
        <f>SUM(E197:N197)/10</f>
        <v>22566.995911088357</v>
      </c>
      <c r="P198" s="163"/>
      <c r="Q198" s="161"/>
      <c r="R198" s="16" t="s">
        <v>22</v>
      </c>
      <c r="S198" s="30"/>
      <c r="T198" s="30"/>
      <c r="U198" s="30"/>
      <c r="V198" s="30"/>
      <c r="W198" s="31">
        <f>SUM(S197:W197)/5</f>
        <v>37256.906844370402</v>
      </c>
      <c r="X198" s="30"/>
      <c r="Y198" s="30"/>
      <c r="Z198" s="30"/>
      <c r="AA198" s="30"/>
      <c r="AB198" s="30">
        <f>SUM(S197:AB197)/10</f>
        <v>22566.995911088357</v>
      </c>
      <c r="AD198" s="163"/>
      <c r="AE198" s="161"/>
      <c r="AF198" s="16" t="s">
        <v>22</v>
      </c>
      <c r="AG198" s="30"/>
      <c r="AH198" s="30"/>
      <c r="AI198" s="30"/>
      <c r="AJ198" s="30"/>
      <c r="AK198" s="31">
        <f>SUM(AG197:AK197)/5</f>
        <v>37256.906844370402</v>
      </c>
      <c r="AL198" s="30"/>
      <c r="AM198" s="30"/>
      <c r="AN198" s="30"/>
      <c r="AO198" s="30"/>
      <c r="AP198" s="30">
        <f>SUM(AG197:AP197)/10</f>
        <v>22566.995911088357</v>
      </c>
      <c r="AR198" s="163"/>
      <c r="AS198" s="161"/>
      <c r="AT198" s="16" t="s">
        <v>22</v>
      </c>
      <c r="AU198" s="30"/>
      <c r="AV198" s="30"/>
      <c r="AW198" s="30"/>
      <c r="AX198" s="30"/>
      <c r="AY198" s="31">
        <f>SUM(AU197:AY197)/5</f>
        <v>37256.906844370402</v>
      </c>
      <c r="AZ198" s="30"/>
      <c r="BA198" s="30"/>
      <c r="BB198" s="30"/>
      <c r="BC198" s="30"/>
      <c r="BD198" s="30">
        <f>SUM(AU197:BD197)/10</f>
        <v>22566.995911088357</v>
      </c>
      <c r="BF198" s="163"/>
      <c r="BG198" s="161"/>
      <c r="BH198" s="16" t="s">
        <v>22</v>
      </c>
      <c r="BI198" s="30"/>
      <c r="BJ198" s="30"/>
      <c r="BK198" s="30"/>
      <c r="BL198" s="30"/>
      <c r="BM198" s="31">
        <f>SUM(BI197:BM197)/5</f>
        <v>37256.906844370402</v>
      </c>
      <c r="BN198" s="30"/>
      <c r="BO198" s="30"/>
      <c r="BP198" s="30"/>
      <c r="BQ198" s="30"/>
      <c r="BR198" s="30">
        <f>SUM(BI197:BR197)/10</f>
        <v>22566.995911088357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64500</v>
      </c>
      <c r="F199" s="30">
        <f t="shared" ref="F199:N200" si="565">F163+F175+F187</f>
        <v>110904.76190476189</v>
      </c>
      <c r="G199" s="30">
        <f t="shared" si="565"/>
        <v>144384.3537414966</v>
      </c>
      <c r="H199" s="30">
        <f t="shared" si="565"/>
        <v>168631.68124392617</v>
      </c>
      <c r="I199" s="31">
        <f t="shared" si="565"/>
        <v>186284.53422185197</v>
      </c>
      <c r="J199" s="30">
        <f t="shared" si="565"/>
        <v>199227.0482537038</v>
      </c>
      <c r="K199" s="30">
        <f t="shared" si="565"/>
        <v>208805.03446693125</v>
      </c>
      <c r="L199" s="30">
        <f t="shared" si="565"/>
        <v>215979.78652399837</v>
      </c>
      <c r="M199" s="30">
        <f t="shared" si="565"/>
        <v>221437.94275523722</v>
      </c>
      <c r="N199" s="30">
        <f t="shared" si="565"/>
        <v>225669.95911088388</v>
      </c>
      <c r="P199" s="163"/>
      <c r="Q199" s="161"/>
      <c r="R199" s="16" t="s">
        <v>52</v>
      </c>
      <c r="S199" s="30">
        <f>S163+S175+S187</f>
        <v>64500</v>
      </c>
      <c r="T199" s="30">
        <f t="shared" ref="T199:AB200" si="566">T163+T175+T187</f>
        <v>110904.76190476189</v>
      </c>
      <c r="U199" s="30">
        <f t="shared" si="566"/>
        <v>144384.3537414966</v>
      </c>
      <c r="V199" s="30">
        <f t="shared" si="566"/>
        <v>168631.68124392617</v>
      </c>
      <c r="W199" s="31">
        <f t="shared" si="566"/>
        <v>186284.53422185197</v>
      </c>
      <c r="X199" s="30">
        <f t="shared" si="566"/>
        <v>199227.0482537038</v>
      </c>
      <c r="Y199" s="30">
        <f t="shared" si="566"/>
        <v>208805.03446693125</v>
      </c>
      <c r="Z199" s="30">
        <f t="shared" si="566"/>
        <v>215979.78652399837</v>
      </c>
      <c r="AA199" s="30">
        <f t="shared" si="566"/>
        <v>221437.94275523722</v>
      </c>
      <c r="AB199" s="30">
        <f t="shared" si="566"/>
        <v>225669.95911088388</v>
      </c>
      <c r="AD199" s="163"/>
      <c r="AE199" s="161"/>
      <c r="AF199" s="16" t="s">
        <v>52</v>
      </c>
      <c r="AG199" s="30">
        <f>AG163+AG175+AG187</f>
        <v>64500</v>
      </c>
      <c r="AH199" s="30">
        <f t="shared" ref="AH199:AP200" si="567">AH163+AH175+AH187</f>
        <v>110904.76190476189</v>
      </c>
      <c r="AI199" s="30">
        <f t="shared" si="567"/>
        <v>144384.3537414966</v>
      </c>
      <c r="AJ199" s="30">
        <f t="shared" si="567"/>
        <v>168631.68124392617</v>
      </c>
      <c r="AK199" s="31">
        <f t="shared" si="567"/>
        <v>186284.53422185197</v>
      </c>
      <c r="AL199" s="30">
        <f t="shared" si="567"/>
        <v>199227.0482537038</v>
      </c>
      <c r="AM199" s="30">
        <f t="shared" si="567"/>
        <v>208805.03446693125</v>
      </c>
      <c r="AN199" s="30">
        <f t="shared" si="567"/>
        <v>215979.78652399837</v>
      </c>
      <c r="AO199" s="30">
        <f t="shared" si="567"/>
        <v>221437.94275523722</v>
      </c>
      <c r="AP199" s="30">
        <f t="shared" si="567"/>
        <v>225669.95911088388</v>
      </c>
      <c r="AR199" s="163"/>
      <c r="AS199" s="161"/>
      <c r="AT199" s="16" t="s">
        <v>52</v>
      </c>
      <c r="AU199" s="30">
        <f>AU163+AU175+AU187</f>
        <v>64500</v>
      </c>
      <c r="AV199" s="30">
        <f t="shared" ref="AV199:BD200" si="568">AV163+AV175+AV187</f>
        <v>110904.76190476189</v>
      </c>
      <c r="AW199" s="30">
        <f t="shared" si="568"/>
        <v>144384.3537414966</v>
      </c>
      <c r="AX199" s="30">
        <f t="shared" si="568"/>
        <v>168631.68124392617</v>
      </c>
      <c r="AY199" s="31">
        <f t="shared" si="568"/>
        <v>186284.53422185197</v>
      </c>
      <c r="AZ199" s="30">
        <f t="shared" si="568"/>
        <v>199227.0482537038</v>
      </c>
      <c r="BA199" s="30">
        <f t="shared" si="568"/>
        <v>208805.03446693125</v>
      </c>
      <c r="BB199" s="30">
        <f t="shared" si="568"/>
        <v>215979.78652399837</v>
      </c>
      <c r="BC199" s="30">
        <f t="shared" si="568"/>
        <v>221437.94275523722</v>
      </c>
      <c r="BD199" s="30">
        <f t="shared" si="568"/>
        <v>225669.95911088388</v>
      </c>
      <c r="BF199" s="163"/>
      <c r="BG199" s="161"/>
      <c r="BH199" s="16" t="s">
        <v>52</v>
      </c>
      <c r="BI199" s="30">
        <f>BI163+BI175+BI187</f>
        <v>64500</v>
      </c>
      <c r="BJ199" s="30">
        <f t="shared" ref="BJ199:BR200" si="569">BJ163+BJ175+BJ187</f>
        <v>110904.76190476189</v>
      </c>
      <c r="BK199" s="30">
        <f t="shared" si="569"/>
        <v>144384.3537414966</v>
      </c>
      <c r="BL199" s="30">
        <f t="shared" si="569"/>
        <v>168631.68124392617</v>
      </c>
      <c r="BM199" s="31">
        <f t="shared" si="569"/>
        <v>186284.53422185197</v>
      </c>
      <c r="BN199" s="30">
        <f t="shared" si="569"/>
        <v>199227.0482537038</v>
      </c>
      <c r="BO199" s="30">
        <f t="shared" si="569"/>
        <v>208805.03446693125</v>
      </c>
      <c r="BP199" s="30">
        <f t="shared" si="569"/>
        <v>215979.78652399837</v>
      </c>
      <c r="BQ199" s="30">
        <f t="shared" si="569"/>
        <v>221437.94275523722</v>
      </c>
      <c r="BR199" s="30">
        <f t="shared" si="569"/>
        <v>225669.95911088388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135450</v>
      </c>
      <c r="F200" s="30">
        <f t="shared" si="565"/>
        <v>97450</v>
      </c>
      <c r="G200" s="30">
        <f t="shared" si="565"/>
        <v>70307.142857142855</v>
      </c>
      <c r="H200" s="30">
        <f t="shared" si="565"/>
        <v>50919.387755102034</v>
      </c>
      <c r="I200" s="30">
        <f t="shared" si="565"/>
        <v>37070.991253644315</v>
      </c>
      <c r="J200" s="30">
        <f t="shared" si="565"/>
        <v>27179.279466888795</v>
      </c>
      <c r="K200" s="30">
        <f t="shared" si="565"/>
        <v>20113.771047777715</v>
      </c>
      <c r="L200" s="30">
        <f t="shared" si="565"/>
        <v>15066.979319841235</v>
      </c>
      <c r="M200" s="30">
        <f t="shared" si="565"/>
        <v>11462.128085600865</v>
      </c>
      <c r="N200" s="30">
        <f t="shared" si="565"/>
        <v>8887.2343468577565</v>
      </c>
      <c r="P200" s="163"/>
      <c r="Q200" s="161">
        <v>2100000</v>
      </c>
      <c r="R200" s="16" t="s">
        <v>19</v>
      </c>
      <c r="S200" s="30">
        <f>S164+S176+S188</f>
        <v>135450</v>
      </c>
      <c r="T200" s="30">
        <f t="shared" si="566"/>
        <v>97450</v>
      </c>
      <c r="U200" s="30">
        <f t="shared" si="566"/>
        <v>70307.142857142855</v>
      </c>
      <c r="V200" s="30">
        <f t="shared" si="566"/>
        <v>50919.387755102034</v>
      </c>
      <c r="W200" s="30">
        <f t="shared" si="566"/>
        <v>37070.991253644315</v>
      </c>
      <c r="X200" s="30">
        <f t="shared" si="566"/>
        <v>27179.279466888795</v>
      </c>
      <c r="Y200" s="30">
        <f t="shared" si="566"/>
        <v>20113.771047777715</v>
      </c>
      <c r="Z200" s="30">
        <f t="shared" si="566"/>
        <v>15066.979319841235</v>
      </c>
      <c r="AA200" s="30">
        <f t="shared" si="566"/>
        <v>11462.128085600865</v>
      </c>
      <c r="AB200" s="30">
        <f t="shared" si="566"/>
        <v>8887.2343468577565</v>
      </c>
      <c r="AD200" s="163"/>
      <c r="AE200" s="161">
        <v>2100000</v>
      </c>
      <c r="AF200" s="16" t="s">
        <v>19</v>
      </c>
      <c r="AG200" s="30">
        <f>AG164+AG176+AG188</f>
        <v>135450</v>
      </c>
      <c r="AH200" s="30">
        <f t="shared" si="567"/>
        <v>97450</v>
      </c>
      <c r="AI200" s="30">
        <f t="shared" si="567"/>
        <v>70307.142857142855</v>
      </c>
      <c r="AJ200" s="30">
        <f t="shared" si="567"/>
        <v>50919.387755102034</v>
      </c>
      <c r="AK200" s="30">
        <f t="shared" si="567"/>
        <v>37070.991253644315</v>
      </c>
      <c r="AL200" s="30">
        <f t="shared" si="567"/>
        <v>27179.279466888795</v>
      </c>
      <c r="AM200" s="30">
        <f t="shared" si="567"/>
        <v>20113.771047777715</v>
      </c>
      <c r="AN200" s="30">
        <f t="shared" si="567"/>
        <v>15066.979319841235</v>
      </c>
      <c r="AO200" s="30">
        <f t="shared" si="567"/>
        <v>11462.128085600865</v>
      </c>
      <c r="AP200" s="30">
        <f t="shared" si="567"/>
        <v>8887.2343468577565</v>
      </c>
      <c r="AR200" s="163"/>
      <c r="AS200" s="161">
        <v>2100000</v>
      </c>
      <c r="AT200" s="16" t="s">
        <v>19</v>
      </c>
      <c r="AU200" s="30">
        <f>AU164+AU176+AU188</f>
        <v>135450</v>
      </c>
      <c r="AV200" s="30">
        <f t="shared" si="568"/>
        <v>97450</v>
      </c>
      <c r="AW200" s="30">
        <f t="shared" si="568"/>
        <v>70307.142857142855</v>
      </c>
      <c r="AX200" s="30">
        <f t="shared" si="568"/>
        <v>50919.387755102034</v>
      </c>
      <c r="AY200" s="30">
        <f t="shared" si="568"/>
        <v>37070.991253644315</v>
      </c>
      <c r="AZ200" s="30">
        <f t="shared" si="568"/>
        <v>27179.279466888795</v>
      </c>
      <c r="BA200" s="30">
        <f t="shared" si="568"/>
        <v>20113.771047777715</v>
      </c>
      <c r="BB200" s="30">
        <f t="shared" si="568"/>
        <v>15066.979319841235</v>
      </c>
      <c r="BC200" s="30">
        <f t="shared" si="568"/>
        <v>11462.128085600865</v>
      </c>
      <c r="BD200" s="30">
        <f t="shared" si="568"/>
        <v>8887.2343468577565</v>
      </c>
      <c r="BF200" s="163"/>
      <c r="BG200" s="161">
        <v>2100000</v>
      </c>
      <c r="BH200" s="16" t="s">
        <v>19</v>
      </c>
      <c r="BI200" s="30">
        <f>BI164+BI176+BI188</f>
        <v>135450</v>
      </c>
      <c r="BJ200" s="30">
        <f t="shared" si="569"/>
        <v>97450</v>
      </c>
      <c r="BK200" s="30">
        <f t="shared" si="569"/>
        <v>70307.142857142855</v>
      </c>
      <c r="BL200" s="30">
        <f t="shared" si="569"/>
        <v>50919.387755102034</v>
      </c>
      <c r="BM200" s="30">
        <f t="shared" si="569"/>
        <v>37070.991253644315</v>
      </c>
      <c r="BN200" s="30">
        <f t="shared" si="569"/>
        <v>27179.279466888795</v>
      </c>
      <c r="BO200" s="30">
        <f t="shared" si="569"/>
        <v>20113.771047777715</v>
      </c>
      <c r="BP200" s="30">
        <f t="shared" si="569"/>
        <v>15066.979319841235</v>
      </c>
      <c r="BQ200" s="30">
        <f t="shared" si="569"/>
        <v>11462.128085600865</v>
      </c>
      <c r="BR200" s="30">
        <f t="shared" si="569"/>
        <v>8887.2343468577565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78239.504373177842</v>
      </c>
      <c r="J201" s="30"/>
      <c r="K201" s="30"/>
      <c r="L201" s="30"/>
      <c r="M201" s="30"/>
      <c r="N201" s="30">
        <f>SUM(E200:N200)/10</f>
        <v>47390.69141328556</v>
      </c>
      <c r="P201" s="163"/>
      <c r="Q201" s="161"/>
      <c r="R201" s="16" t="s">
        <v>22</v>
      </c>
      <c r="S201" s="30"/>
      <c r="T201" s="30"/>
      <c r="U201" s="30"/>
      <c r="V201" s="30"/>
      <c r="W201" s="31">
        <f>SUM(S200:W200)/5</f>
        <v>78239.504373177842</v>
      </c>
      <c r="X201" s="30"/>
      <c r="Y201" s="30"/>
      <c r="Z201" s="30"/>
      <c r="AA201" s="30"/>
      <c r="AB201" s="30">
        <f>SUM(S200:AB200)/10</f>
        <v>47390.69141328556</v>
      </c>
      <c r="AD201" s="163"/>
      <c r="AE201" s="161"/>
      <c r="AF201" s="16" t="s">
        <v>22</v>
      </c>
      <c r="AG201" s="30"/>
      <c r="AH201" s="30"/>
      <c r="AI201" s="30"/>
      <c r="AJ201" s="30"/>
      <c r="AK201" s="31">
        <f>SUM(AG200:AK200)/5</f>
        <v>78239.504373177842</v>
      </c>
      <c r="AL201" s="30"/>
      <c r="AM201" s="30"/>
      <c r="AN201" s="30"/>
      <c r="AO201" s="30"/>
      <c r="AP201" s="30">
        <f>SUM(AG200:AP200)/10</f>
        <v>47390.69141328556</v>
      </c>
      <c r="AR201" s="163"/>
      <c r="AS201" s="161"/>
      <c r="AT201" s="16" t="s">
        <v>22</v>
      </c>
      <c r="AU201" s="30"/>
      <c r="AV201" s="30"/>
      <c r="AW201" s="30"/>
      <c r="AX201" s="30"/>
      <c r="AY201" s="31">
        <f>SUM(AU200:AY200)/5</f>
        <v>78239.504373177842</v>
      </c>
      <c r="AZ201" s="30"/>
      <c r="BA201" s="30"/>
      <c r="BB201" s="30"/>
      <c r="BC201" s="30"/>
      <c r="BD201" s="30">
        <f>SUM(AU200:BD200)/10</f>
        <v>47390.69141328556</v>
      </c>
      <c r="BF201" s="163"/>
      <c r="BG201" s="161"/>
      <c r="BH201" s="16" t="s">
        <v>22</v>
      </c>
      <c r="BI201" s="30"/>
      <c r="BJ201" s="30"/>
      <c r="BK201" s="30"/>
      <c r="BL201" s="30"/>
      <c r="BM201" s="31">
        <f>SUM(BI200:BM200)/5</f>
        <v>78239.504373177842</v>
      </c>
      <c r="BN201" s="30"/>
      <c r="BO201" s="30"/>
      <c r="BP201" s="30"/>
      <c r="BQ201" s="30"/>
      <c r="BR201" s="30">
        <f>SUM(BI200:BR200)/10</f>
        <v>47390.69141328556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135450</v>
      </c>
      <c r="F202" s="30">
        <f t="shared" ref="F202:N202" si="570">F166+F178+F190</f>
        <v>232900</v>
      </c>
      <c r="G202" s="30">
        <f t="shared" si="570"/>
        <v>303207.14285714284</v>
      </c>
      <c r="H202" s="30">
        <f t="shared" si="570"/>
        <v>354126.53061224497</v>
      </c>
      <c r="I202" s="31">
        <f t="shared" si="570"/>
        <v>391197.52186588914</v>
      </c>
      <c r="J202" s="30">
        <f t="shared" si="570"/>
        <v>418376.80133277806</v>
      </c>
      <c r="K202" s="30">
        <f t="shared" si="570"/>
        <v>438490.57238055556</v>
      </c>
      <c r="L202" s="30">
        <f t="shared" si="570"/>
        <v>453557.55170039658</v>
      </c>
      <c r="M202" s="30">
        <f t="shared" si="570"/>
        <v>465019.67978599819</v>
      </c>
      <c r="N202" s="30">
        <f t="shared" si="570"/>
        <v>473906.91413285618</v>
      </c>
      <c r="P202" s="163"/>
      <c r="Q202" s="161"/>
      <c r="R202" s="16" t="s">
        <v>52</v>
      </c>
      <c r="S202" s="30">
        <f>S166+S178+S190</f>
        <v>135450</v>
      </c>
      <c r="T202" s="30">
        <f t="shared" ref="T202:AB202" si="571">T166+T178+T190</f>
        <v>232900</v>
      </c>
      <c r="U202" s="30">
        <f t="shared" si="571"/>
        <v>303207.14285714284</v>
      </c>
      <c r="V202" s="30">
        <f t="shared" si="571"/>
        <v>354126.53061224497</v>
      </c>
      <c r="W202" s="31">
        <f t="shared" si="571"/>
        <v>391197.52186588914</v>
      </c>
      <c r="X202" s="30">
        <f t="shared" si="571"/>
        <v>418376.80133277806</v>
      </c>
      <c r="Y202" s="30">
        <f t="shared" si="571"/>
        <v>438490.57238055556</v>
      </c>
      <c r="Z202" s="30">
        <f t="shared" si="571"/>
        <v>453557.55170039658</v>
      </c>
      <c r="AA202" s="30">
        <f t="shared" si="571"/>
        <v>465019.67978599819</v>
      </c>
      <c r="AB202" s="30">
        <f t="shared" si="571"/>
        <v>473906.91413285618</v>
      </c>
      <c r="AD202" s="163"/>
      <c r="AE202" s="161"/>
      <c r="AF202" s="16" t="s">
        <v>52</v>
      </c>
      <c r="AG202" s="30">
        <f>AG166+AG178+AG190</f>
        <v>135450</v>
      </c>
      <c r="AH202" s="30">
        <f t="shared" ref="AH202:AP202" si="572">AH166+AH178+AH190</f>
        <v>232900</v>
      </c>
      <c r="AI202" s="30">
        <f t="shared" si="572"/>
        <v>303207.14285714284</v>
      </c>
      <c r="AJ202" s="30">
        <f t="shared" si="572"/>
        <v>354126.53061224497</v>
      </c>
      <c r="AK202" s="31">
        <f t="shared" si="572"/>
        <v>391197.52186588914</v>
      </c>
      <c r="AL202" s="30">
        <f t="shared" si="572"/>
        <v>418376.80133277806</v>
      </c>
      <c r="AM202" s="30">
        <f t="shared" si="572"/>
        <v>438490.57238055556</v>
      </c>
      <c r="AN202" s="30">
        <f t="shared" si="572"/>
        <v>453557.55170039658</v>
      </c>
      <c r="AO202" s="30">
        <f t="shared" si="572"/>
        <v>465019.67978599819</v>
      </c>
      <c r="AP202" s="30">
        <f t="shared" si="572"/>
        <v>473906.91413285618</v>
      </c>
      <c r="AR202" s="163"/>
      <c r="AS202" s="161"/>
      <c r="AT202" s="16" t="s">
        <v>52</v>
      </c>
      <c r="AU202" s="30">
        <f>AU166+AU178+AU190</f>
        <v>135450</v>
      </c>
      <c r="AV202" s="30">
        <f t="shared" ref="AV202:BD202" si="573">AV166+AV178+AV190</f>
        <v>232900</v>
      </c>
      <c r="AW202" s="30">
        <f t="shared" si="573"/>
        <v>303207.14285714284</v>
      </c>
      <c r="AX202" s="30">
        <f t="shared" si="573"/>
        <v>354126.53061224497</v>
      </c>
      <c r="AY202" s="31">
        <f t="shared" si="573"/>
        <v>391197.52186588914</v>
      </c>
      <c r="AZ202" s="30">
        <f t="shared" si="573"/>
        <v>418376.80133277806</v>
      </c>
      <c r="BA202" s="30">
        <f t="shared" si="573"/>
        <v>438490.57238055556</v>
      </c>
      <c r="BB202" s="30">
        <f t="shared" si="573"/>
        <v>453557.55170039658</v>
      </c>
      <c r="BC202" s="30">
        <f t="shared" si="573"/>
        <v>465019.67978599819</v>
      </c>
      <c r="BD202" s="30">
        <f t="shared" si="573"/>
        <v>473906.91413285618</v>
      </c>
      <c r="BF202" s="163"/>
      <c r="BG202" s="161"/>
      <c r="BH202" s="16" t="s">
        <v>52</v>
      </c>
      <c r="BI202" s="30">
        <f>BI166+BI178+BI190</f>
        <v>135450</v>
      </c>
      <c r="BJ202" s="30">
        <f t="shared" ref="BJ202:BR202" si="574">BJ166+BJ178+BJ190</f>
        <v>232900</v>
      </c>
      <c r="BK202" s="30">
        <f t="shared" si="574"/>
        <v>303207.14285714284</v>
      </c>
      <c r="BL202" s="30">
        <f t="shared" si="574"/>
        <v>354126.53061224497</v>
      </c>
      <c r="BM202" s="31">
        <f t="shared" si="574"/>
        <v>391197.52186588914</v>
      </c>
      <c r="BN202" s="30">
        <f t="shared" si="574"/>
        <v>418376.80133277806</v>
      </c>
      <c r="BO202" s="30">
        <f t="shared" si="574"/>
        <v>438490.57238055556</v>
      </c>
      <c r="BP202" s="30">
        <f t="shared" si="574"/>
        <v>453557.55170039658</v>
      </c>
      <c r="BQ202" s="30">
        <f t="shared" si="574"/>
        <v>465019.67978599819</v>
      </c>
      <c r="BR202" s="30">
        <f t="shared" si="574"/>
        <v>473906.91413285618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AD2:AE12"/>
    <mergeCell ref="AF2:AG3"/>
    <mergeCell ref="AI2:AK3"/>
    <mergeCell ref="AM2:AP2"/>
    <mergeCell ref="B2:C12"/>
    <mergeCell ref="D2:E3"/>
    <mergeCell ref="G2:I3"/>
    <mergeCell ref="K2:N2"/>
    <mergeCell ref="P2:Q12"/>
    <mergeCell ref="R2:S3"/>
    <mergeCell ref="J14:J15"/>
    <mergeCell ref="K14:K15"/>
    <mergeCell ref="L14:L15"/>
    <mergeCell ref="M14:M15"/>
    <mergeCell ref="N14:N15"/>
    <mergeCell ref="P14:P15"/>
    <mergeCell ref="BK2:BM3"/>
    <mergeCell ref="BO2:BR2"/>
    <mergeCell ref="B14:B15"/>
    <mergeCell ref="C14:C15"/>
    <mergeCell ref="D14:D15"/>
    <mergeCell ref="E14:E15"/>
    <mergeCell ref="F14:F15"/>
    <mergeCell ref="G14:G15"/>
    <mergeCell ref="H14:H15"/>
    <mergeCell ref="I14:I15"/>
    <mergeCell ref="AR2:AS12"/>
    <mergeCell ref="AT2:AU3"/>
    <mergeCell ref="AW2:AY3"/>
    <mergeCell ref="BA2:BD2"/>
    <mergeCell ref="BF2:BG12"/>
    <mergeCell ref="BH2:BI3"/>
    <mergeCell ref="U2:W3"/>
    <mergeCell ref="Y2:AB2"/>
    <mergeCell ref="W14:W15"/>
    <mergeCell ref="X14:X15"/>
    <mergeCell ref="Y14:Y15"/>
    <mergeCell ref="Z14:Z15"/>
    <mergeCell ref="AA14:AA15"/>
    <mergeCell ref="AB14:AB15"/>
    <mergeCell ref="Q14:Q15"/>
    <mergeCell ref="R14:R15"/>
    <mergeCell ref="S14:S15"/>
    <mergeCell ref="T14:T15"/>
    <mergeCell ref="U14:U15"/>
    <mergeCell ref="V14:V15"/>
    <mergeCell ref="AJ14:AJ15"/>
    <mergeCell ref="AK14:AK15"/>
    <mergeCell ref="AL14:AL15"/>
    <mergeCell ref="AM14:AM15"/>
    <mergeCell ref="AN14:AN15"/>
    <mergeCell ref="AO14:AO15"/>
    <mergeCell ref="AD14:AD15"/>
    <mergeCell ref="AE14:AE15"/>
    <mergeCell ref="AF14:AF15"/>
    <mergeCell ref="AG14:AG15"/>
    <mergeCell ref="AH14:AH15"/>
    <mergeCell ref="AI14:AI15"/>
    <mergeCell ref="AY14:AY15"/>
    <mergeCell ref="AZ14:AZ15"/>
    <mergeCell ref="BA14:BA15"/>
    <mergeCell ref="BB14:BB15"/>
    <mergeCell ref="AP14:AP15"/>
    <mergeCell ref="AR14:AR15"/>
    <mergeCell ref="AS14:AS15"/>
    <mergeCell ref="AT14:AT15"/>
    <mergeCell ref="AU14:AU15"/>
    <mergeCell ref="AV14:AV15"/>
    <mergeCell ref="BP14:BP15"/>
    <mergeCell ref="BQ14:BQ15"/>
    <mergeCell ref="BR14:BR15"/>
    <mergeCell ref="B16:B17"/>
    <mergeCell ref="C16:C17"/>
    <mergeCell ref="P16:P17"/>
    <mergeCell ref="Q16:Q17"/>
    <mergeCell ref="AD16:AD17"/>
    <mergeCell ref="AE16:AE17"/>
    <mergeCell ref="AR16:AR17"/>
    <mergeCell ref="BJ14:BJ15"/>
    <mergeCell ref="BK14:BK15"/>
    <mergeCell ref="BL14:BL15"/>
    <mergeCell ref="BM14:BM15"/>
    <mergeCell ref="BN14:BN15"/>
    <mergeCell ref="BO14:BO15"/>
    <mergeCell ref="BC14:BC15"/>
    <mergeCell ref="BD14:BD15"/>
    <mergeCell ref="BF14:BF15"/>
    <mergeCell ref="BG14:BG15"/>
    <mergeCell ref="BH14:BH15"/>
    <mergeCell ref="BI14:BI15"/>
    <mergeCell ref="AW14:AW15"/>
    <mergeCell ref="AX14:AX15"/>
    <mergeCell ref="AS16:AS17"/>
    <mergeCell ref="BF16:BF17"/>
    <mergeCell ref="BG16:BG17"/>
    <mergeCell ref="B18:B25"/>
    <mergeCell ref="C18:C25"/>
    <mergeCell ref="P18:P25"/>
    <mergeCell ref="Q18:Q25"/>
    <mergeCell ref="AD18:AD25"/>
    <mergeCell ref="AE18:AE25"/>
    <mergeCell ref="AR18:AR25"/>
    <mergeCell ref="AS18:AS25"/>
    <mergeCell ref="BF18:BF25"/>
    <mergeCell ref="BG18:BG25"/>
    <mergeCell ref="B26:B30"/>
    <mergeCell ref="C26:C30"/>
    <mergeCell ref="P26:P30"/>
    <mergeCell ref="Q26:Q30"/>
    <mergeCell ref="AD26:AD30"/>
    <mergeCell ref="AE26:AE30"/>
    <mergeCell ref="AR26:AR30"/>
    <mergeCell ref="AS26:AS30"/>
    <mergeCell ref="BF26:BF30"/>
    <mergeCell ref="BG26:BG30"/>
    <mergeCell ref="B32:B33"/>
    <mergeCell ref="E32:E33"/>
    <mergeCell ref="F32:F33"/>
    <mergeCell ref="G32:G33"/>
    <mergeCell ref="H32:H33"/>
    <mergeCell ref="I32:I33"/>
    <mergeCell ref="J32:J33"/>
    <mergeCell ref="T32:T33"/>
    <mergeCell ref="U32:U33"/>
    <mergeCell ref="V32:V33"/>
    <mergeCell ref="W32:W33"/>
    <mergeCell ref="X32:X33"/>
    <mergeCell ref="Y32:Y33"/>
    <mergeCell ref="K32:K33"/>
    <mergeCell ref="L32:L33"/>
    <mergeCell ref="M32:M33"/>
    <mergeCell ref="N32:N33"/>
    <mergeCell ref="P32:P33"/>
    <mergeCell ref="S32:S33"/>
    <mergeCell ref="AI32:AI33"/>
    <mergeCell ref="AJ32:AJ33"/>
    <mergeCell ref="AK32:AK33"/>
    <mergeCell ref="AL32:AL33"/>
    <mergeCell ref="AM32:AM33"/>
    <mergeCell ref="AN32:AN33"/>
    <mergeCell ref="Z32:Z33"/>
    <mergeCell ref="AA32:AA33"/>
    <mergeCell ref="AB32:AB33"/>
    <mergeCell ref="AD32:AD33"/>
    <mergeCell ref="AG32:AG33"/>
    <mergeCell ref="AH32:AH33"/>
    <mergeCell ref="AX32:AX33"/>
    <mergeCell ref="AY32:AY33"/>
    <mergeCell ref="AZ32:AZ33"/>
    <mergeCell ref="BA32:BA33"/>
    <mergeCell ref="BB32:BB33"/>
    <mergeCell ref="BC32:BC33"/>
    <mergeCell ref="AO32:AO33"/>
    <mergeCell ref="AP32:AP33"/>
    <mergeCell ref="AR32:AR33"/>
    <mergeCell ref="AU32:AU33"/>
    <mergeCell ref="AV32:AV33"/>
    <mergeCell ref="AW32:AW33"/>
    <mergeCell ref="BM32:BM33"/>
    <mergeCell ref="BN32:BN33"/>
    <mergeCell ref="BO32:BO33"/>
    <mergeCell ref="BP32:BP33"/>
    <mergeCell ref="BQ32:BQ33"/>
    <mergeCell ref="BR32:BR33"/>
    <mergeCell ref="BD32:BD33"/>
    <mergeCell ref="BF32:BF33"/>
    <mergeCell ref="BI32:BI33"/>
    <mergeCell ref="BJ32:BJ33"/>
    <mergeCell ref="BK32:BK33"/>
    <mergeCell ref="BL32:BL33"/>
    <mergeCell ref="BG39:BG41"/>
    <mergeCell ref="C42:C46"/>
    <mergeCell ref="B34:B46"/>
    <mergeCell ref="C34:C38"/>
    <mergeCell ref="P34:P46"/>
    <mergeCell ref="Q34:Q38"/>
    <mergeCell ref="AD34:AD46"/>
    <mergeCell ref="AE34:AE38"/>
    <mergeCell ref="Q42:Q46"/>
    <mergeCell ref="AE42:AE46"/>
    <mergeCell ref="L48:L49"/>
    <mergeCell ref="M48:M49"/>
    <mergeCell ref="N48:N49"/>
    <mergeCell ref="P48:P49"/>
    <mergeCell ref="S48:S49"/>
    <mergeCell ref="T48:T49"/>
    <mergeCell ref="AS42:AS46"/>
    <mergeCell ref="BG42:BG46"/>
    <mergeCell ref="B48:B49"/>
    <mergeCell ref="E48:E49"/>
    <mergeCell ref="F48:F49"/>
    <mergeCell ref="G48:G49"/>
    <mergeCell ref="H48:H49"/>
    <mergeCell ref="I48:I49"/>
    <mergeCell ref="J48:J49"/>
    <mergeCell ref="K48:K49"/>
    <mergeCell ref="AR34:AR46"/>
    <mergeCell ref="AS34:AS38"/>
    <mergeCell ref="BF34:BF46"/>
    <mergeCell ref="BG34:BG38"/>
    <mergeCell ref="C39:C41"/>
    <mergeCell ref="Q39:Q41"/>
    <mergeCell ref="AE39:AE41"/>
    <mergeCell ref="AS39:AS41"/>
    <mergeCell ref="AA48:AA49"/>
    <mergeCell ref="AB48:AB49"/>
    <mergeCell ref="AD48:AD49"/>
    <mergeCell ref="AG48:AG49"/>
    <mergeCell ref="AH48:AH49"/>
    <mergeCell ref="AI48:AI49"/>
    <mergeCell ref="U48:U49"/>
    <mergeCell ref="V48:V49"/>
    <mergeCell ref="W48:W49"/>
    <mergeCell ref="X48:X49"/>
    <mergeCell ref="Y48:Y49"/>
    <mergeCell ref="Z48:Z49"/>
    <mergeCell ref="AU48:AU49"/>
    <mergeCell ref="AV48:AV49"/>
    <mergeCell ref="AW48:AW49"/>
    <mergeCell ref="AX48:AX49"/>
    <mergeCell ref="AJ48:AJ49"/>
    <mergeCell ref="AK48:AK49"/>
    <mergeCell ref="AL48:AL49"/>
    <mergeCell ref="AM48:AM49"/>
    <mergeCell ref="AN48:AN49"/>
    <mergeCell ref="AO48:AO49"/>
    <mergeCell ref="BN48:BN49"/>
    <mergeCell ref="BO48:BO49"/>
    <mergeCell ref="BP48:BP49"/>
    <mergeCell ref="BQ48:BQ49"/>
    <mergeCell ref="BR48:BR49"/>
    <mergeCell ref="B50:B62"/>
    <mergeCell ref="C50:C54"/>
    <mergeCell ref="P50:P62"/>
    <mergeCell ref="Q50:Q54"/>
    <mergeCell ref="AD50:AD62"/>
    <mergeCell ref="BF48:BF49"/>
    <mergeCell ref="BI48:BI49"/>
    <mergeCell ref="BJ48:BJ49"/>
    <mergeCell ref="BK48:BK49"/>
    <mergeCell ref="BL48:BL49"/>
    <mergeCell ref="BM48:BM49"/>
    <mergeCell ref="AY48:AY49"/>
    <mergeCell ref="AZ48:AZ49"/>
    <mergeCell ref="BA48:BA49"/>
    <mergeCell ref="BB48:BB49"/>
    <mergeCell ref="BC48:BC49"/>
    <mergeCell ref="BD48:BD49"/>
    <mergeCell ref="AP48:AP49"/>
    <mergeCell ref="AR48:AR49"/>
    <mergeCell ref="AE50:AE54"/>
    <mergeCell ref="AR50:AR62"/>
    <mergeCell ref="AS50:AS54"/>
    <mergeCell ref="BF50:BF62"/>
    <mergeCell ref="BG50:BG54"/>
    <mergeCell ref="C55:C57"/>
    <mergeCell ref="Q55:Q57"/>
    <mergeCell ref="AE55:AE57"/>
    <mergeCell ref="AS55:AS57"/>
    <mergeCell ref="BG55:BG57"/>
    <mergeCell ref="C58:C62"/>
    <mergeCell ref="Q58:Q62"/>
    <mergeCell ref="AE58:AE62"/>
    <mergeCell ref="AS58:AS62"/>
    <mergeCell ref="BG58:BG62"/>
    <mergeCell ref="B63:B77"/>
    <mergeCell ref="C63:C67"/>
    <mergeCell ref="P63:P77"/>
    <mergeCell ref="Q63:Q67"/>
    <mergeCell ref="AD63:AD77"/>
    <mergeCell ref="AE63:AE67"/>
    <mergeCell ref="AR63:AR77"/>
    <mergeCell ref="AS63:AS67"/>
    <mergeCell ref="BF63:BF77"/>
    <mergeCell ref="BG63:BG67"/>
    <mergeCell ref="C68:C72"/>
    <mergeCell ref="Q68:Q72"/>
    <mergeCell ref="AE68:AE72"/>
    <mergeCell ref="AS68:AS72"/>
    <mergeCell ref="BG68:BG72"/>
    <mergeCell ref="C73:C77"/>
    <mergeCell ref="Q73:Q77"/>
    <mergeCell ref="AE73:AE77"/>
    <mergeCell ref="AS73:AS77"/>
    <mergeCell ref="BG73:BG77"/>
    <mergeCell ref="B78:B92"/>
    <mergeCell ref="C78:C82"/>
    <mergeCell ref="P78:P92"/>
    <mergeCell ref="Q78:Q82"/>
    <mergeCell ref="AD78:AD92"/>
    <mergeCell ref="AE78:AE82"/>
    <mergeCell ref="AR78:AR92"/>
    <mergeCell ref="AS78:AS82"/>
    <mergeCell ref="BF78:BF92"/>
    <mergeCell ref="BG78:BG82"/>
    <mergeCell ref="C83:C87"/>
    <mergeCell ref="Q83:Q87"/>
    <mergeCell ref="AE83:AE87"/>
    <mergeCell ref="AS83:AS87"/>
    <mergeCell ref="BG83:BG87"/>
    <mergeCell ref="C88:C92"/>
    <mergeCell ref="Q88:Q92"/>
    <mergeCell ref="AE88:AE92"/>
    <mergeCell ref="AS88:AS92"/>
    <mergeCell ref="BG88:BG92"/>
    <mergeCell ref="B94:B95"/>
    <mergeCell ref="E94:E95"/>
    <mergeCell ref="F94:F95"/>
    <mergeCell ref="G94:G95"/>
    <mergeCell ref="H94:H95"/>
    <mergeCell ref="P94:P95"/>
    <mergeCell ref="S94:S95"/>
    <mergeCell ref="T94:T95"/>
    <mergeCell ref="U94:U95"/>
    <mergeCell ref="V94:V95"/>
    <mergeCell ref="W94:W95"/>
    <mergeCell ref="I94:I95"/>
    <mergeCell ref="J94:J95"/>
    <mergeCell ref="K94:K95"/>
    <mergeCell ref="L94:L95"/>
    <mergeCell ref="M94:M95"/>
    <mergeCell ref="N94:N95"/>
    <mergeCell ref="AG94:AG95"/>
    <mergeCell ref="AH94:AH95"/>
    <mergeCell ref="AI94:AI95"/>
    <mergeCell ref="AJ94:AJ95"/>
    <mergeCell ref="AK94:AK95"/>
    <mergeCell ref="AL94:AL95"/>
    <mergeCell ref="X94:X95"/>
    <mergeCell ref="Y94:Y95"/>
    <mergeCell ref="Z94:Z95"/>
    <mergeCell ref="AA94:AA95"/>
    <mergeCell ref="AB94:AB95"/>
    <mergeCell ref="AD94:AD95"/>
    <mergeCell ref="AX94:AX95"/>
    <mergeCell ref="AY94:AY95"/>
    <mergeCell ref="AZ94:AZ95"/>
    <mergeCell ref="BA94:BA95"/>
    <mergeCell ref="AM94:AM95"/>
    <mergeCell ref="AN94:AN95"/>
    <mergeCell ref="AO94:AO95"/>
    <mergeCell ref="AP94:AP95"/>
    <mergeCell ref="AR94:AR95"/>
    <mergeCell ref="AU94:AU95"/>
    <mergeCell ref="BQ94:BQ95"/>
    <mergeCell ref="BR94:BR95"/>
    <mergeCell ref="B96:B108"/>
    <mergeCell ref="C96:C100"/>
    <mergeCell ref="P96:P108"/>
    <mergeCell ref="Q96:Q100"/>
    <mergeCell ref="AD96:AD108"/>
    <mergeCell ref="AE96:AE100"/>
    <mergeCell ref="AR96:AR108"/>
    <mergeCell ref="AS96:AS100"/>
    <mergeCell ref="BK94:BK95"/>
    <mergeCell ref="BL94:BL95"/>
    <mergeCell ref="BM94:BM95"/>
    <mergeCell ref="BN94:BN95"/>
    <mergeCell ref="BO94:BO95"/>
    <mergeCell ref="BP94:BP95"/>
    <mergeCell ref="BB94:BB95"/>
    <mergeCell ref="BC94:BC95"/>
    <mergeCell ref="BD94:BD95"/>
    <mergeCell ref="BF94:BF95"/>
    <mergeCell ref="BI94:BI95"/>
    <mergeCell ref="BJ94:BJ95"/>
    <mergeCell ref="AV94:AV95"/>
    <mergeCell ref="AW94:AW95"/>
    <mergeCell ref="AS104:AS108"/>
    <mergeCell ref="BG104:BG108"/>
    <mergeCell ref="B109:B123"/>
    <mergeCell ref="C109:C113"/>
    <mergeCell ref="P109:P123"/>
    <mergeCell ref="Q109:Q113"/>
    <mergeCell ref="AD109:AD123"/>
    <mergeCell ref="AE109:AE113"/>
    <mergeCell ref="AR109:AR123"/>
    <mergeCell ref="AS109:AS113"/>
    <mergeCell ref="BF96:BF108"/>
    <mergeCell ref="BG96:BG100"/>
    <mergeCell ref="C101:C103"/>
    <mergeCell ref="Q101:Q103"/>
    <mergeCell ref="AE101:AE103"/>
    <mergeCell ref="AS101:AS103"/>
    <mergeCell ref="BG101:BG103"/>
    <mergeCell ref="C104:C108"/>
    <mergeCell ref="Q104:Q108"/>
    <mergeCell ref="AE104:AE108"/>
    <mergeCell ref="AS119:AS123"/>
    <mergeCell ref="BG119:BG123"/>
    <mergeCell ref="BG109:BG113"/>
    <mergeCell ref="BG114:BG118"/>
    <mergeCell ref="P124:P136"/>
    <mergeCell ref="Q124:Q128"/>
    <mergeCell ref="AD124:AD136"/>
    <mergeCell ref="AE124:AE128"/>
    <mergeCell ref="AR124:AR136"/>
    <mergeCell ref="AS124:AS128"/>
    <mergeCell ref="BF109:BF123"/>
    <mergeCell ref="C114:C118"/>
    <mergeCell ref="Q114:Q118"/>
    <mergeCell ref="AE114:AE118"/>
    <mergeCell ref="AS114:AS118"/>
    <mergeCell ref="C119:C123"/>
    <mergeCell ref="Q119:Q123"/>
    <mergeCell ref="AE119:AE123"/>
    <mergeCell ref="Q147:Q151"/>
    <mergeCell ref="AE147:AE151"/>
    <mergeCell ref="AS132:AS136"/>
    <mergeCell ref="BG132:BG136"/>
    <mergeCell ref="B137:B151"/>
    <mergeCell ref="C137:C141"/>
    <mergeCell ref="P137:P151"/>
    <mergeCell ref="Q137:Q141"/>
    <mergeCell ref="AD137:AD151"/>
    <mergeCell ref="AE137:AE141"/>
    <mergeCell ref="AR137:AR151"/>
    <mergeCell ref="AS137:AS141"/>
    <mergeCell ref="BF124:BF136"/>
    <mergeCell ref="BG124:BG128"/>
    <mergeCell ref="C129:C131"/>
    <mergeCell ref="Q129:Q131"/>
    <mergeCell ref="AE129:AE131"/>
    <mergeCell ref="AS129:AS131"/>
    <mergeCell ref="BG129:BG131"/>
    <mergeCell ref="C132:C136"/>
    <mergeCell ref="Q132:Q136"/>
    <mergeCell ref="AE132:AE136"/>
    <mergeCell ref="B124:B136"/>
    <mergeCell ref="C124:C128"/>
    <mergeCell ref="J153:J154"/>
    <mergeCell ref="K153:K154"/>
    <mergeCell ref="L153:L154"/>
    <mergeCell ref="M153:M154"/>
    <mergeCell ref="N153:N154"/>
    <mergeCell ref="P153:P154"/>
    <mergeCell ref="AS147:AS151"/>
    <mergeCell ref="BG147:BG151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BF137:BF151"/>
    <mergeCell ref="BG137:BG141"/>
    <mergeCell ref="C142:C146"/>
    <mergeCell ref="Q142:Q146"/>
    <mergeCell ref="AE142:AE146"/>
    <mergeCell ref="AS142:AS146"/>
    <mergeCell ref="BG142:BG146"/>
    <mergeCell ref="C147:C151"/>
    <mergeCell ref="W153:W154"/>
    <mergeCell ref="X153:X154"/>
    <mergeCell ref="Y153:Y154"/>
    <mergeCell ref="Z153:Z154"/>
    <mergeCell ref="AA153:AA154"/>
    <mergeCell ref="AB153:AB154"/>
    <mergeCell ref="Q153:Q154"/>
    <mergeCell ref="R153:R154"/>
    <mergeCell ref="S153:S154"/>
    <mergeCell ref="T153:T154"/>
    <mergeCell ref="U153:U154"/>
    <mergeCell ref="V153:V154"/>
    <mergeCell ref="AJ153:AJ154"/>
    <mergeCell ref="AK153:AK154"/>
    <mergeCell ref="AL153:AL154"/>
    <mergeCell ref="AM153:AM154"/>
    <mergeCell ref="AN153:AN154"/>
    <mergeCell ref="AO153:AO154"/>
    <mergeCell ref="AD153:AD154"/>
    <mergeCell ref="AE153:AE154"/>
    <mergeCell ref="AF153:AF154"/>
    <mergeCell ref="AG153:AG154"/>
    <mergeCell ref="AH153:AH154"/>
    <mergeCell ref="AI153:AI154"/>
    <mergeCell ref="AY153:AY154"/>
    <mergeCell ref="AZ153:AZ154"/>
    <mergeCell ref="BA153:BA154"/>
    <mergeCell ref="BB153:BB154"/>
    <mergeCell ref="AP153:AP154"/>
    <mergeCell ref="AR153:AR154"/>
    <mergeCell ref="AS153:AS154"/>
    <mergeCell ref="AT153:AT154"/>
    <mergeCell ref="AU153:AU154"/>
    <mergeCell ref="AV153:AV154"/>
    <mergeCell ref="BP153:BP154"/>
    <mergeCell ref="BQ153:BQ154"/>
    <mergeCell ref="BR153:BR154"/>
    <mergeCell ref="B155:B166"/>
    <mergeCell ref="C155:C157"/>
    <mergeCell ref="P155:P166"/>
    <mergeCell ref="Q155:Q157"/>
    <mergeCell ref="AD155:AD166"/>
    <mergeCell ref="AE155:AE157"/>
    <mergeCell ref="AR155:AR166"/>
    <mergeCell ref="BJ153:BJ154"/>
    <mergeCell ref="BK153:BK154"/>
    <mergeCell ref="BL153:BL154"/>
    <mergeCell ref="BM153:BM154"/>
    <mergeCell ref="BN153:BN154"/>
    <mergeCell ref="BO153:BO154"/>
    <mergeCell ref="BC153:BC154"/>
    <mergeCell ref="BD153:BD154"/>
    <mergeCell ref="BF153:BF154"/>
    <mergeCell ref="BG153:BG154"/>
    <mergeCell ref="BH153:BH154"/>
    <mergeCell ref="BI153:BI154"/>
    <mergeCell ref="AW153:AW154"/>
    <mergeCell ref="AX153:AX154"/>
    <mergeCell ref="AS161:AS163"/>
    <mergeCell ref="BG161:BG163"/>
    <mergeCell ref="C164:C166"/>
    <mergeCell ref="Q164:Q166"/>
    <mergeCell ref="AE164:AE166"/>
    <mergeCell ref="AS164:AS166"/>
    <mergeCell ref="BG164:BG166"/>
    <mergeCell ref="AS155:AS157"/>
    <mergeCell ref="BF155:BF166"/>
    <mergeCell ref="BG155:BG157"/>
    <mergeCell ref="C158:C160"/>
    <mergeCell ref="Q158:Q160"/>
    <mergeCell ref="AE158:AE160"/>
    <mergeCell ref="AS158:AS160"/>
    <mergeCell ref="BG158:BG160"/>
    <mergeCell ref="C161:C163"/>
    <mergeCell ref="Q161:Q163"/>
    <mergeCell ref="B167:B178"/>
    <mergeCell ref="C167:C169"/>
    <mergeCell ref="P167:P178"/>
    <mergeCell ref="Q167:Q169"/>
    <mergeCell ref="AD167:AD178"/>
    <mergeCell ref="AE167:AE169"/>
    <mergeCell ref="Q173:Q175"/>
    <mergeCell ref="AE173:AE175"/>
    <mergeCell ref="AE161:AE163"/>
    <mergeCell ref="AS173:AS175"/>
    <mergeCell ref="BG173:BG175"/>
    <mergeCell ref="C176:C178"/>
    <mergeCell ref="Q176:Q178"/>
    <mergeCell ref="AE176:AE178"/>
    <mergeCell ref="AS176:AS178"/>
    <mergeCell ref="BG176:BG178"/>
    <mergeCell ref="AR167:AR178"/>
    <mergeCell ref="AS167:AS169"/>
    <mergeCell ref="BF167:BF178"/>
    <mergeCell ref="BG167:BG169"/>
    <mergeCell ref="C170:C172"/>
    <mergeCell ref="Q170:Q172"/>
    <mergeCell ref="AE170:AE172"/>
    <mergeCell ref="AS170:AS172"/>
    <mergeCell ref="BG170:BG172"/>
    <mergeCell ref="C173:C175"/>
    <mergeCell ref="BG185:BG187"/>
    <mergeCell ref="C188:C190"/>
    <mergeCell ref="Q188:Q190"/>
    <mergeCell ref="AE188:AE190"/>
    <mergeCell ref="AS188:AS190"/>
    <mergeCell ref="BG188:BG190"/>
    <mergeCell ref="AR179:AR190"/>
    <mergeCell ref="AS179:AS181"/>
    <mergeCell ref="BF179:BF190"/>
    <mergeCell ref="BG179:BG181"/>
    <mergeCell ref="C182:C184"/>
    <mergeCell ref="Q182:Q184"/>
    <mergeCell ref="AE182:AE184"/>
    <mergeCell ref="AS182:AS184"/>
    <mergeCell ref="BG182:BG184"/>
    <mergeCell ref="C185:C187"/>
    <mergeCell ref="C179:C181"/>
    <mergeCell ref="P179:P190"/>
    <mergeCell ref="Q179:Q181"/>
    <mergeCell ref="AD179:AD190"/>
    <mergeCell ref="AE179:AE181"/>
    <mergeCell ref="Q185:Q187"/>
    <mergeCell ref="AE185:AE187"/>
    <mergeCell ref="B191:B202"/>
    <mergeCell ref="C191:C193"/>
    <mergeCell ref="P191:P202"/>
    <mergeCell ref="Q191:Q193"/>
    <mergeCell ref="AD191:AD202"/>
    <mergeCell ref="AE191:AE193"/>
    <mergeCell ref="Q197:Q199"/>
    <mergeCell ref="AE197:AE199"/>
    <mergeCell ref="AS185:AS187"/>
    <mergeCell ref="B179:B190"/>
    <mergeCell ref="AS197:AS199"/>
    <mergeCell ref="BG197:BG199"/>
    <mergeCell ref="C200:C202"/>
    <mergeCell ref="Q200:Q202"/>
    <mergeCell ref="AE200:AE202"/>
    <mergeCell ref="AS200:AS202"/>
    <mergeCell ref="BG200:BG202"/>
    <mergeCell ref="AR191:AR202"/>
    <mergeCell ref="AS191:AS193"/>
    <mergeCell ref="BF191:BF202"/>
    <mergeCell ref="BG191:BG193"/>
    <mergeCell ref="C194:C196"/>
    <mergeCell ref="Q194:Q196"/>
    <mergeCell ref="AE194:AE196"/>
    <mergeCell ref="AS194:AS196"/>
    <mergeCell ref="BG194:BG196"/>
    <mergeCell ref="C197:C199"/>
  </mergeCells>
  <conditionalFormatting sqref="E10">
    <cfRule type="cellIs" dxfId="44" priority="13" operator="lessThan">
      <formula>1</formula>
    </cfRule>
    <cfRule type="cellIs" dxfId="43" priority="14" operator="greaterThan">
      <formula>1</formula>
    </cfRule>
    <cfRule type="cellIs" dxfId="42" priority="15" operator="equal">
      <formula>1</formula>
    </cfRule>
  </conditionalFormatting>
  <conditionalFormatting sqref="S10">
    <cfRule type="cellIs" dxfId="41" priority="10" operator="lessThan">
      <formula>1</formula>
    </cfRule>
    <cfRule type="cellIs" dxfId="40" priority="11" operator="greaterThan">
      <formula>1</formula>
    </cfRule>
    <cfRule type="cellIs" dxfId="39" priority="12" operator="equal">
      <formula>1</formula>
    </cfRule>
  </conditionalFormatting>
  <conditionalFormatting sqref="AG10">
    <cfRule type="cellIs" dxfId="38" priority="7" operator="lessThan">
      <formula>1</formula>
    </cfRule>
    <cfRule type="cellIs" dxfId="37" priority="8" operator="greaterThan">
      <formula>1</formula>
    </cfRule>
    <cfRule type="cellIs" dxfId="36" priority="9" operator="equal">
      <formula>1</formula>
    </cfRule>
  </conditionalFormatting>
  <conditionalFormatting sqref="AU10">
    <cfRule type="cellIs" dxfId="35" priority="4" operator="lessThan">
      <formula>1</formula>
    </cfRule>
    <cfRule type="cellIs" dxfId="34" priority="5" operator="greaterThan">
      <formula>1</formula>
    </cfRule>
    <cfRule type="cellIs" dxfId="33" priority="6" operator="equal">
      <formula>1</formula>
    </cfRule>
  </conditionalFormatting>
  <conditionalFormatting sqref="BI10">
    <cfRule type="cellIs" dxfId="32" priority="1" operator="lessThan">
      <formula>1</formula>
    </cfRule>
    <cfRule type="cellIs" dxfId="31" priority="2" operator="greaterThan">
      <formula>1</formula>
    </cfRule>
    <cfRule type="cellIs" dxfId="30" priority="3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5B2B-E67F-4538-AC77-BD4C4A24D2AE}">
  <dimension ref="A1:BS205"/>
  <sheetViews>
    <sheetView zoomScaleNormal="100" workbookViewId="0">
      <selection activeCell="E9" sqref="E9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0.26045600000000002</v>
      </c>
      <c r="J4" s="10"/>
      <c r="K4" s="83">
        <f>C155</f>
        <v>20000</v>
      </c>
      <c r="L4" s="84" t="s">
        <v>51</v>
      </c>
      <c r="M4" s="51">
        <f>I192</f>
        <v>852.99768518518499</v>
      </c>
      <c r="N4" s="79">
        <f>M4*$I$16</f>
        <v>212253119.99999994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0.22324800000000006</v>
      </c>
      <c r="X4" s="10"/>
      <c r="Y4" s="83">
        <f>Q155</f>
        <v>20000</v>
      </c>
      <c r="Z4" s="84" t="s">
        <v>51</v>
      </c>
      <c r="AA4" s="51">
        <f>W192</f>
        <v>852.99768518518499</v>
      </c>
      <c r="AB4" s="79">
        <f t="shared" ref="AB4:AB11" si="0">AA4*$I$16</f>
        <v>212253119.99999994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0.18604000000000004</v>
      </c>
      <c r="AL4" s="10"/>
      <c r="AM4" s="83">
        <f>AE155</f>
        <v>20000</v>
      </c>
      <c r="AN4" s="84" t="s">
        <v>51</v>
      </c>
      <c r="AO4" s="51">
        <f>AK192</f>
        <v>852.99768518518499</v>
      </c>
      <c r="AP4" s="79">
        <f t="shared" ref="AP4:AP11" si="1">AO4*$I$16</f>
        <v>212253119.99999994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0.14883200000000005</v>
      </c>
      <c r="AZ4" s="10"/>
      <c r="BA4" s="83">
        <f>AS155</f>
        <v>20000</v>
      </c>
      <c r="BB4" s="84" t="s">
        <v>51</v>
      </c>
      <c r="BC4" s="51">
        <f>AY192</f>
        <v>852.99768518518499</v>
      </c>
      <c r="BD4" s="79">
        <f t="shared" ref="BD4:BD11" si="2">BC4*$I$16</f>
        <v>212253119.99999994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0.11162400000000003</v>
      </c>
      <c r="BN4" s="10"/>
      <c r="BO4" s="83">
        <f>BG155</f>
        <v>20000</v>
      </c>
      <c r="BP4" s="84" t="s">
        <v>51</v>
      </c>
      <c r="BQ4" s="51">
        <f>BM192</f>
        <v>852.99768518518499</v>
      </c>
      <c r="BR4" s="79">
        <f t="shared" ref="BR4:BR11" si="3">BQ4*$I$16</f>
        <v>212253119.99999994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0.30205182613168724</v>
      </c>
      <c r="J5" s="42"/>
      <c r="K5" s="83">
        <f>C155</f>
        <v>20000</v>
      </c>
      <c r="L5" s="81" t="s">
        <v>52</v>
      </c>
      <c r="M5" s="51">
        <f>I193</f>
        <v>4264.988425925927</v>
      </c>
      <c r="N5" s="79">
        <f t="shared" ref="N5:N11" si="4">M5*$I$16</f>
        <v>1061265600.0000002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0.3170048868312757</v>
      </c>
      <c r="X5" s="42"/>
      <c r="Y5" s="83">
        <f>Q155</f>
        <v>20000</v>
      </c>
      <c r="Z5" s="81" t="s">
        <v>52</v>
      </c>
      <c r="AA5" s="51">
        <f>W193</f>
        <v>4264.988425925927</v>
      </c>
      <c r="AB5" s="79">
        <f t="shared" si="0"/>
        <v>1061265600.0000002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0.33195794753086416</v>
      </c>
      <c r="AL5" s="42"/>
      <c r="AM5" s="83">
        <f>AE155</f>
        <v>20000</v>
      </c>
      <c r="AN5" s="81" t="s">
        <v>52</v>
      </c>
      <c r="AO5" s="51">
        <f>AK193</f>
        <v>4264.988425925927</v>
      </c>
      <c r="AP5" s="79">
        <f t="shared" si="1"/>
        <v>1061265600.0000002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0.34691100823045273</v>
      </c>
      <c r="AZ5" s="42"/>
      <c r="BA5" s="83">
        <f>AS155</f>
        <v>20000</v>
      </c>
      <c r="BB5" s="81" t="s">
        <v>52</v>
      </c>
      <c r="BC5" s="51">
        <f>AY193</f>
        <v>4264.988425925927</v>
      </c>
      <c r="BD5" s="79">
        <f t="shared" si="2"/>
        <v>1061265600.0000002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0.36186406893004114</v>
      </c>
      <c r="BN5" s="42"/>
      <c r="BO5" s="83">
        <f>BG155</f>
        <v>20000</v>
      </c>
      <c r="BP5" s="81" t="s">
        <v>52</v>
      </c>
      <c r="BQ5" s="51">
        <f>BM193</f>
        <v>4264.988425925927</v>
      </c>
      <c r="BR5" s="79">
        <f t="shared" si="3"/>
        <v>1061265600.0000002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0.2</v>
      </c>
      <c r="F6" s="42"/>
      <c r="G6" s="59" t="s">
        <v>74</v>
      </c>
      <c r="H6" s="80" t="s">
        <v>50</v>
      </c>
      <c r="I6" s="98">
        <f>I64</f>
        <v>3.9084040637860085E-2</v>
      </c>
      <c r="J6" s="42"/>
      <c r="K6" s="83">
        <f>C158</f>
        <v>400000</v>
      </c>
      <c r="L6" s="84" t="s">
        <v>51</v>
      </c>
      <c r="M6" s="31">
        <f>I195</f>
        <v>17059.953703703701</v>
      </c>
      <c r="N6" s="79">
        <f t="shared" si="4"/>
        <v>4245062399.999999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3.9084040637860085E-2</v>
      </c>
      <c r="X6" s="42"/>
      <c r="Y6" s="83">
        <f>Q158</f>
        <v>400000</v>
      </c>
      <c r="Z6" s="84" t="s">
        <v>51</v>
      </c>
      <c r="AA6" s="31">
        <f>W195</f>
        <v>17059.953703703701</v>
      </c>
      <c r="AB6" s="79">
        <f t="shared" si="0"/>
        <v>4245062399.999999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3.9084040637860085E-2</v>
      </c>
      <c r="AL6" s="42"/>
      <c r="AM6" s="83">
        <f>AE158</f>
        <v>400000</v>
      </c>
      <c r="AN6" s="84" t="s">
        <v>51</v>
      </c>
      <c r="AO6" s="31">
        <f>AK195</f>
        <v>17059.953703703701</v>
      </c>
      <c r="AP6" s="79">
        <f t="shared" si="1"/>
        <v>4245062399.999999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3.9084040637860085E-2</v>
      </c>
      <c r="AZ6" s="42"/>
      <c r="BA6" s="83">
        <f>AS158</f>
        <v>400000</v>
      </c>
      <c r="BB6" s="84" t="s">
        <v>51</v>
      </c>
      <c r="BC6" s="31">
        <f>AY195</f>
        <v>17059.953703703701</v>
      </c>
      <c r="BD6" s="79">
        <f t="shared" si="2"/>
        <v>4245062399.999999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3.9084040637860085E-2</v>
      </c>
      <c r="BN6" s="42"/>
      <c r="BO6" s="83">
        <f>BG158</f>
        <v>400000</v>
      </c>
      <c r="BP6" s="84" t="s">
        <v>51</v>
      </c>
      <c r="BQ6" s="31">
        <f>BM195</f>
        <v>17059.953703703701</v>
      </c>
      <c r="BR6" s="79">
        <f t="shared" si="3"/>
        <v>4245062399.999999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-0.13457754629629629</v>
      </c>
      <c r="J7" s="10"/>
      <c r="K7" s="83">
        <f>C158</f>
        <v>400000</v>
      </c>
      <c r="L7" s="81" t="s">
        <v>52</v>
      </c>
      <c r="M7" s="51">
        <f>I196</f>
        <v>85299.768518518526</v>
      </c>
      <c r="N7" s="79">
        <f t="shared" si="4"/>
        <v>21225312000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-0.13457754629629629</v>
      </c>
      <c r="X7" s="10"/>
      <c r="Y7" s="83">
        <f>Q158</f>
        <v>400000</v>
      </c>
      <c r="Z7" s="81" t="s">
        <v>52</v>
      </c>
      <c r="AA7" s="51">
        <f>W196</f>
        <v>85299.768518518526</v>
      </c>
      <c r="AB7" s="79">
        <f t="shared" si="0"/>
        <v>21225312000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-0.13457754629629629</v>
      </c>
      <c r="AL7" s="10"/>
      <c r="AM7" s="83">
        <f>AE158</f>
        <v>400000</v>
      </c>
      <c r="AN7" s="81" t="s">
        <v>52</v>
      </c>
      <c r="AO7" s="51">
        <f>AK196</f>
        <v>85299.768518518526</v>
      </c>
      <c r="AP7" s="79">
        <f t="shared" si="1"/>
        <v>21225312000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-0.13457754629629629</v>
      </c>
      <c r="AZ7" s="10"/>
      <c r="BA7" s="83">
        <f>AS158</f>
        <v>400000</v>
      </c>
      <c r="BB7" s="81" t="s">
        <v>52</v>
      </c>
      <c r="BC7" s="51">
        <f>AY196</f>
        <v>85299.768518518526</v>
      </c>
      <c r="BD7" s="79">
        <f t="shared" si="2"/>
        <v>21225312000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-0.13457754629629629</v>
      </c>
      <c r="BN7" s="10"/>
      <c r="BO7" s="83">
        <f>BG158</f>
        <v>400000</v>
      </c>
      <c r="BP7" s="81" t="s">
        <v>52</v>
      </c>
      <c r="BQ7" s="51">
        <f>BM196</f>
        <v>85299.768518518526</v>
      </c>
      <c r="BR7" s="79">
        <f t="shared" si="3"/>
        <v>21225312000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0.20655832047325107</v>
      </c>
      <c r="J8" s="10"/>
      <c r="K8" s="94">
        <f>C197</f>
        <v>1000000</v>
      </c>
      <c r="L8" s="95" t="s">
        <v>51</v>
      </c>
      <c r="M8" s="51">
        <f>I198</f>
        <v>42649.884259259248</v>
      </c>
      <c r="N8" s="79">
        <f t="shared" si="4"/>
        <v>10612655999.999998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0.22151138117283953</v>
      </c>
      <c r="X8" s="10"/>
      <c r="Y8" s="94">
        <f>Q197</f>
        <v>1000000</v>
      </c>
      <c r="Z8" s="95" t="s">
        <v>51</v>
      </c>
      <c r="AA8" s="51">
        <f>W198</f>
        <v>42649.884259259248</v>
      </c>
      <c r="AB8" s="79">
        <f t="shared" si="0"/>
        <v>10612655999.999998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0.23646444187242799</v>
      </c>
      <c r="AL8" s="10"/>
      <c r="AM8" s="94">
        <f>AE197</f>
        <v>1000000</v>
      </c>
      <c r="AN8" s="95" t="s">
        <v>51</v>
      </c>
      <c r="AO8" s="51">
        <f>AK198</f>
        <v>42649.884259259248</v>
      </c>
      <c r="AP8" s="79">
        <f t="shared" si="1"/>
        <v>10612655999.999998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0.2514175025720165</v>
      </c>
      <c r="AZ8" s="10"/>
      <c r="BA8" s="94">
        <f>AS197</f>
        <v>1000000</v>
      </c>
      <c r="BB8" s="95" t="s">
        <v>51</v>
      </c>
      <c r="BC8" s="51">
        <f>AY198</f>
        <v>42649.884259259248</v>
      </c>
      <c r="BD8" s="79">
        <f t="shared" si="2"/>
        <v>10612655999.999998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0.26637056327160497</v>
      </c>
      <c r="BN8" s="10"/>
      <c r="BO8" s="94">
        <f>BG197</f>
        <v>1000000</v>
      </c>
      <c r="BP8" s="95" t="s">
        <v>51</v>
      </c>
      <c r="BQ8" s="51">
        <f>BM198</f>
        <v>42649.884259259248</v>
      </c>
      <c r="BR8" s="79">
        <f t="shared" si="3"/>
        <v>10612655999.999998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7.1774691358024695E-2</v>
      </c>
      <c r="J9" s="9"/>
      <c r="K9" s="94">
        <f>C161</f>
        <v>1000000</v>
      </c>
      <c r="L9" s="96" t="s">
        <v>52</v>
      </c>
      <c r="M9" s="50">
        <f>I199</f>
        <v>213249.42129629632</v>
      </c>
      <c r="N9" s="79">
        <f t="shared" si="4"/>
        <v>53063280000.000008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7.1774691358024695E-2</v>
      </c>
      <c r="X9" s="9"/>
      <c r="Y9" s="94">
        <f>Q161</f>
        <v>1000000</v>
      </c>
      <c r="Z9" s="96" t="s">
        <v>52</v>
      </c>
      <c r="AA9" s="50">
        <f>W199</f>
        <v>213249.42129629632</v>
      </c>
      <c r="AB9" s="79">
        <f t="shared" si="0"/>
        <v>53063280000.000008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7.1774691358024695E-2</v>
      </c>
      <c r="AL9" s="9"/>
      <c r="AM9" s="94">
        <f>AE161</f>
        <v>1000000</v>
      </c>
      <c r="AN9" s="96" t="s">
        <v>52</v>
      </c>
      <c r="AO9" s="50">
        <f>AK199</f>
        <v>213249.42129629632</v>
      </c>
      <c r="AP9" s="79">
        <f t="shared" si="1"/>
        <v>53063280000.000008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7.1774691358024695E-2</v>
      </c>
      <c r="AZ9" s="9"/>
      <c r="BA9" s="94">
        <f>AS161</f>
        <v>1000000</v>
      </c>
      <c r="BB9" s="96" t="s">
        <v>52</v>
      </c>
      <c r="BC9" s="50">
        <f>AY199</f>
        <v>213249.42129629632</v>
      </c>
      <c r="BD9" s="79">
        <f t="shared" si="2"/>
        <v>53063280000.000008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7.1774691358024695E-2</v>
      </c>
      <c r="BN9" s="9"/>
      <c r="BO9" s="94">
        <f>BG161</f>
        <v>1000000</v>
      </c>
      <c r="BP9" s="96" t="s">
        <v>52</v>
      </c>
      <c r="BQ9" s="50">
        <f>BM199</f>
        <v>213249.42129629632</v>
      </c>
      <c r="BR9" s="79">
        <f t="shared" si="3"/>
        <v>53063280000.000008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6.8971836419753074E-3</v>
      </c>
      <c r="J10" s="9"/>
      <c r="K10" s="94">
        <f>C164</f>
        <v>2100000</v>
      </c>
      <c r="L10" s="95" t="s">
        <v>51</v>
      </c>
      <c r="M10" s="51">
        <f>I201</f>
        <v>89564.756944444438</v>
      </c>
      <c r="N10" s="79">
        <f t="shared" si="4"/>
        <v>22286577600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6.8971836419753074E-3</v>
      </c>
      <c r="X10" s="9"/>
      <c r="Y10" s="94">
        <f>Q164</f>
        <v>2100000</v>
      </c>
      <c r="Z10" s="95" t="s">
        <v>51</v>
      </c>
      <c r="AA10" s="51">
        <f>W201</f>
        <v>89564.756944444438</v>
      </c>
      <c r="AB10" s="79">
        <f t="shared" si="0"/>
        <v>22286577600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6.8971836419753074E-3</v>
      </c>
      <c r="AL10" s="9"/>
      <c r="AM10" s="94">
        <f>AE164</f>
        <v>2100000</v>
      </c>
      <c r="AN10" s="95" t="s">
        <v>51</v>
      </c>
      <c r="AO10" s="51">
        <f>AK201</f>
        <v>89564.756944444438</v>
      </c>
      <c r="AP10" s="79">
        <f t="shared" si="1"/>
        <v>22286577600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6.8971836419753074E-3</v>
      </c>
      <c r="AZ10" s="9"/>
      <c r="BA10" s="94">
        <f>AS164</f>
        <v>2100000</v>
      </c>
      <c r="BB10" s="95" t="s">
        <v>51</v>
      </c>
      <c r="BC10" s="51">
        <f>AY201</f>
        <v>89564.756944444438</v>
      </c>
      <c r="BD10" s="79">
        <f t="shared" si="2"/>
        <v>22286577600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6.8971836419753074E-3</v>
      </c>
      <c r="BN10" s="9"/>
      <c r="BO10" s="94">
        <f>BG164</f>
        <v>2100000</v>
      </c>
      <c r="BP10" s="95" t="s">
        <v>51</v>
      </c>
      <c r="BQ10" s="51">
        <f>BM201</f>
        <v>89564.756944444438</v>
      </c>
      <c r="BR10" s="79">
        <f t="shared" si="3"/>
        <v>22286577600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7.4999999999999997E-2</v>
      </c>
      <c r="F11" s="4"/>
      <c r="G11" s="82" t="s">
        <v>72</v>
      </c>
      <c r="H11" s="80" t="s">
        <v>50</v>
      </c>
      <c r="I11" s="99">
        <f>I125</f>
        <v>0.13457754629629629</v>
      </c>
      <c r="J11" s="9"/>
      <c r="K11" s="94">
        <f>C164</f>
        <v>2100000</v>
      </c>
      <c r="L11" s="96" t="s">
        <v>52</v>
      </c>
      <c r="M11" s="51">
        <f>I202</f>
        <v>447823.78472222231</v>
      </c>
      <c r="N11" s="79">
        <f t="shared" si="4"/>
        <v>111432888000.00002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0.13457754629629629</v>
      </c>
      <c r="X11" s="9"/>
      <c r="Y11" s="94">
        <f>Q164</f>
        <v>2100000</v>
      </c>
      <c r="Z11" s="96" t="s">
        <v>52</v>
      </c>
      <c r="AA11" s="51">
        <f>W202</f>
        <v>447823.78472222231</v>
      </c>
      <c r="AB11" s="79">
        <f t="shared" si="0"/>
        <v>111432888000.00002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0.13457754629629629</v>
      </c>
      <c r="AL11" s="9"/>
      <c r="AM11" s="94">
        <f>AE164</f>
        <v>2100000</v>
      </c>
      <c r="AN11" s="96" t="s">
        <v>52</v>
      </c>
      <c r="AO11" s="51">
        <f>AK202</f>
        <v>447823.78472222231</v>
      </c>
      <c r="AP11" s="79">
        <f t="shared" si="1"/>
        <v>111432888000.00002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0.13457754629629629</v>
      </c>
      <c r="AZ11" s="9"/>
      <c r="BA11" s="94">
        <f>AS164</f>
        <v>2100000</v>
      </c>
      <c r="BB11" s="96" t="s">
        <v>52</v>
      </c>
      <c r="BC11" s="51">
        <f>AY202</f>
        <v>447823.78472222231</v>
      </c>
      <c r="BD11" s="79">
        <f t="shared" si="2"/>
        <v>111432888000.00002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0.13457754629629629</v>
      </c>
      <c r="BN11" s="9"/>
      <c r="BO11" s="94">
        <f>BG164</f>
        <v>2100000</v>
      </c>
      <c r="BP11" s="96" t="s">
        <v>52</v>
      </c>
      <c r="BQ11" s="51">
        <f>BM202</f>
        <v>447823.78472222231</v>
      </c>
      <c r="BR11" s="79">
        <f t="shared" si="3"/>
        <v>111432888000.00002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3</v>
      </c>
      <c r="F12" s="4"/>
      <c r="G12" s="91" t="s">
        <v>49</v>
      </c>
      <c r="H12" s="92" t="s">
        <v>50</v>
      </c>
      <c r="I12" s="49">
        <f>I138</f>
        <v>0.21324942129629626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0.21324942129629626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0.21324942129629626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0.21324942129629626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0.21324942129629626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120000</v>
      </c>
      <c r="F16" s="22">
        <f t="shared" ref="F16:N16" si="5">(E16 * $E$6) + E16</f>
        <v>144000</v>
      </c>
      <c r="G16" s="22">
        <f t="shared" si="5"/>
        <v>172800</v>
      </c>
      <c r="H16" s="22">
        <f t="shared" si="5"/>
        <v>207360</v>
      </c>
      <c r="I16" s="22">
        <f t="shared" si="5"/>
        <v>248832</v>
      </c>
      <c r="J16" s="22">
        <f t="shared" si="5"/>
        <v>298598.40000000002</v>
      </c>
      <c r="K16" s="22">
        <f t="shared" si="5"/>
        <v>358318.08000000002</v>
      </c>
      <c r="L16" s="22">
        <f t="shared" si="5"/>
        <v>429981.696</v>
      </c>
      <c r="M16" s="22">
        <f t="shared" si="5"/>
        <v>515978.03519999998</v>
      </c>
      <c r="N16" s="22">
        <f t="shared" si="5"/>
        <v>619173.64223999996</v>
      </c>
      <c r="P16" s="172" t="s">
        <v>20</v>
      </c>
      <c r="Q16" s="172" t="s">
        <v>42</v>
      </c>
      <c r="R16" s="20" t="s">
        <v>60</v>
      </c>
      <c r="S16" s="22">
        <f>($E$4 * $E$6) + $E$4</f>
        <v>120000</v>
      </c>
      <c r="T16" s="22">
        <f t="shared" ref="T16:AB16" si="6">(S16 * $E$6) + S16</f>
        <v>144000</v>
      </c>
      <c r="U16" s="22">
        <f t="shared" si="6"/>
        <v>172800</v>
      </c>
      <c r="V16" s="22">
        <f t="shared" si="6"/>
        <v>207360</v>
      </c>
      <c r="W16" s="22">
        <f t="shared" si="6"/>
        <v>248832</v>
      </c>
      <c r="X16" s="22">
        <f t="shared" si="6"/>
        <v>298598.40000000002</v>
      </c>
      <c r="Y16" s="22">
        <f t="shared" si="6"/>
        <v>358318.08000000002</v>
      </c>
      <c r="Z16" s="22">
        <f t="shared" si="6"/>
        <v>429981.696</v>
      </c>
      <c r="AA16" s="22">
        <f t="shared" si="6"/>
        <v>515978.03519999998</v>
      </c>
      <c r="AB16" s="22">
        <f t="shared" si="6"/>
        <v>619173.64223999996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120000</v>
      </c>
      <c r="AH16" s="22">
        <f t="shared" ref="AH16:AP16" si="7">(AG16 * $E$6) + AG16</f>
        <v>144000</v>
      </c>
      <c r="AI16" s="22">
        <f t="shared" si="7"/>
        <v>172800</v>
      </c>
      <c r="AJ16" s="22">
        <f t="shared" si="7"/>
        <v>207360</v>
      </c>
      <c r="AK16" s="22">
        <f t="shared" si="7"/>
        <v>248832</v>
      </c>
      <c r="AL16" s="22">
        <f t="shared" si="7"/>
        <v>298598.40000000002</v>
      </c>
      <c r="AM16" s="22">
        <f t="shared" si="7"/>
        <v>358318.08000000002</v>
      </c>
      <c r="AN16" s="22">
        <f t="shared" si="7"/>
        <v>429981.696</v>
      </c>
      <c r="AO16" s="22">
        <f t="shared" si="7"/>
        <v>515978.03519999998</v>
      </c>
      <c r="AP16" s="22">
        <f t="shared" si="7"/>
        <v>619173.64223999996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120000</v>
      </c>
      <c r="AV16" s="22">
        <f t="shared" ref="AV16:BD16" si="8">(AU16 * $E$6) + AU16</f>
        <v>144000</v>
      </c>
      <c r="AW16" s="22">
        <f t="shared" si="8"/>
        <v>172800</v>
      </c>
      <c r="AX16" s="22">
        <f t="shared" si="8"/>
        <v>207360</v>
      </c>
      <c r="AY16" s="22">
        <f t="shared" si="8"/>
        <v>248832</v>
      </c>
      <c r="AZ16" s="22">
        <f t="shared" si="8"/>
        <v>298598.40000000002</v>
      </c>
      <c r="BA16" s="22">
        <f t="shared" si="8"/>
        <v>358318.08000000002</v>
      </c>
      <c r="BB16" s="22">
        <f t="shared" si="8"/>
        <v>429981.696</v>
      </c>
      <c r="BC16" s="22">
        <f t="shared" si="8"/>
        <v>515978.03519999998</v>
      </c>
      <c r="BD16" s="22">
        <f t="shared" si="8"/>
        <v>619173.64223999996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120000</v>
      </c>
      <c r="BJ16" s="22">
        <f t="shared" ref="BJ16:BR16" si="9">(BI16 * $E$6) + BI16</f>
        <v>144000</v>
      </c>
      <c r="BK16" s="22">
        <f t="shared" si="9"/>
        <v>172800</v>
      </c>
      <c r="BL16" s="22">
        <f t="shared" si="9"/>
        <v>207360</v>
      </c>
      <c r="BM16" s="22">
        <f t="shared" si="9"/>
        <v>248832</v>
      </c>
      <c r="BN16" s="22">
        <f t="shared" si="9"/>
        <v>298598.40000000002</v>
      </c>
      <c r="BO16" s="22">
        <f t="shared" si="9"/>
        <v>358318.08000000002</v>
      </c>
      <c r="BP16" s="22">
        <f t="shared" si="9"/>
        <v>429981.696</v>
      </c>
      <c r="BQ16" s="22">
        <f t="shared" si="9"/>
        <v>515978.03519999998</v>
      </c>
      <c r="BR16" s="22">
        <f t="shared" si="9"/>
        <v>619173.64223999996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2520000000000</v>
      </c>
      <c r="F17" s="26">
        <f t="shared" ref="F17:N17" si="10">F16*21000000</f>
        <v>3024000000000</v>
      </c>
      <c r="G17" s="26">
        <f t="shared" si="10"/>
        <v>3628800000000</v>
      </c>
      <c r="H17" s="26">
        <f t="shared" si="10"/>
        <v>4354560000000</v>
      </c>
      <c r="I17" s="26">
        <f t="shared" si="10"/>
        <v>5225472000000</v>
      </c>
      <c r="J17" s="26">
        <f t="shared" si="10"/>
        <v>6270566400000.001</v>
      </c>
      <c r="K17" s="26">
        <f t="shared" si="10"/>
        <v>7524679680000</v>
      </c>
      <c r="L17" s="26">
        <f t="shared" si="10"/>
        <v>9029615616000</v>
      </c>
      <c r="M17" s="26">
        <f t="shared" si="10"/>
        <v>10835538739200</v>
      </c>
      <c r="N17" s="26">
        <f t="shared" si="10"/>
        <v>13002646487040</v>
      </c>
      <c r="P17" s="164"/>
      <c r="Q17" s="164"/>
      <c r="R17" s="20" t="s">
        <v>61</v>
      </c>
      <c r="S17" s="26">
        <f>S16*21000000</f>
        <v>2520000000000</v>
      </c>
      <c r="T17" s="26">
        <f t="shared" ref="T17:AB17" si="11">T16*21000000</f>
        <v>3024000000000</v>
      </c>
      <c r="U17" s="26">
        <f t="shared" si="11"/>
        <v>3628800000000</v>
      </c>
      <c r="V17" s="26">
        <f t="shared" si="11"/>
        <v>4354560000000</v>
      </c>
      <c r="W17" s="26">
        <f t="shared" si="11"/>
        <v>5225472000000</v>
      </c>
      <c r="X17" s="26">
        <f t="shared" si="11"/>
        <v>6270566400000.001</v>
      </c>
      <c r="Y17" s="26">
        <f t="shared" si="11"/>
        <v>7524679680000</v>
      </c>
      <c r="Z17" s="26">
        <f t="shared" si="11"/>
        <v>9029615616000</v>
      </c>
      <c r="AA17" s="26">
        <f t="shared" si="11"/>
        <v>10835538739200</v>
      </c>
      <c r="AB17" s="26">
        <f t="shared" si="11"/>
        <v>13002646487040</v>
      </c>
      <c r="AC17" s="5"/>
      <c r="AD17" s="164"/>
      <c r="AE17" s="164"/>
      <c r="AF17" s="20" t="s">
        <v>61</v>
      </c>
      <c r="AG17" s="26">
        <f>AG16*21000000</f>
        <v>2520000000000</v>
      </c>
      <c r="AH17" s="26">
        <f t="shared" ref="AH17:AP17" si="12">AH16*21000000</f>
        <v>3024000000000</v>
      </c>
      <c r="AI17" s="26">
        <f t="shared" si="12"/>
        <v>3628800000000</v>
      </c>
      <c r="AJ17" s="26">
        <f t="shared" si="12"/>
        <v>4354560000000</v>
      </c>
      <c r="AK17" s="26">
        <f t="shared" si="12"/>
        <v>5225472000000</v>
      </c>
      <c r="AL17" s="26">
        <f t="shared" si="12"/>
        <v>6270566400000.001</v>
      </c>
      <c r="AM17" s="26">
        <f t="shared" si="12"/>
        <v>7524679680000</v>
      </c>
      <c r="AN17" s="26">
        <f t="shared" si="12"/>
        <v>9029615616000</v>
      </c>
      <c r="AO17" s="26">
        <f t="shared" si="12"/>
        <v>10835538739200</v>
      </c>
      <c r="AP17" s="26">
        <f t="shared" si="12"/>
        <v>13002646487040</v>
      </c>
      <c r="AQ17" s="5"/>
      <c r="AR17" s="164"/>
      <c r="AS17" s="164"/>
      <c r="AT17" s="20" t="s">
        <v>61</v>
      </c>
      <c r="AU17" s="26">
        <f>AU16*21000000</f>
        <v>2520000000000</v>
      </c>
      <c r="AV17" s="26">
        <f t="shared" ref="AV17:BD17" si="13">AV16*21000000</f>
        <v>3024000000000</v>
      </c>
      <c r="AW17" s="26">
        <f t="shared" si="13"/>
        <v>3628800000000</v>
      </c>
      <c r="AX17" s="26">
        <f t="shared" si="13"/>
        <v>4354560000000</v>
      </c>
      <c r="AY17" s="26">
        <f t="shared" si="13"/>
        <v>5225472000000</v>
      </c>
      <c r="AZ17" s="26">
        <f t="shared" si="13"/>
        <v>6270566400000.001</v>
      </c>
      <c r="BA17" s="26">
        <f t="shared" si="13"/>
        <v>7524679680000</v>
      </c>
      <c r="BB17" s="26">
        <f t="shared" si="13"/>
        <v>9029615616000</v>
      </c>
      <c r="BC17" s="26">
        <f t="shared" si="13"/>
        <v>10835538739200</v>
      </c>
      <c r="BD17" s="26">
        <f t="shared" si="13"/>
        <v>13002646487040</v>
      </c>
      <c r="BE17" s="5"/>
      <c r="BF17" s="164"/>
      <c r="BG17" s="164"/>
      <c r="BH17" s="20" t="s">
        <v>61</v>
      </c>
      <c r="BI17" s="26">
        <f>BI16*21000000</f>
        <v>2520000000000</v>
      </c>
      <c r="BJ17" s="26">
        <f t="shared" ref="BJ17:BR17" si="14">BJ16*21000000</f>
        <v>3024000000000</v>
      </c>
      <c r="BK17" s="26">
        <f t="shared" si="14"/>
        <v>3628800000000</v>
      </c>
      <c r="BL17" s="26">
        <f t="shared" si="14"/>
        <v>4354560000000</v>
      </c>
      <c r="BM17" s="26">
        <f t="shared" si="14"/>
        <v>5225472000000</v>
      </c>
      <c r="BN17" s="26">
        <f t="shared" si="14"/>
        <v>6270566400000.001</v>
      </c>
      <c r="BO17" s="26">
        <f t="shared" si="14"/>
        <v>7524679680000</v>
      </c>
      <c r="BP17" s="26">
        <f t="shared" si="14"/>
        <v>9029615616000</v>
      </c>
      <c r="BQ17" s="26">
        <f t="shared" si="14"/>
        <v>10835538739200</v>
      </c>
      <c r="BR17" s="26">
        <f t="shared" si="14"/>
        <v>13002646487040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0.16666666666666666</v>
      </c>
      <c r="F18" s="27">
        <f t="shared" ref="F18:N18" si="15">(F16-$E4)/F16</f>
        <v>0.30555555555555558</v>
      </c>
      <c r="G18" s="27">
        <f t="shared" si="15"/>
        <v>0.42129629629629628</v>
      </c>
      <c r="H18" s="27">
        <f t="shared" si="15"/>
        <v>0.51774691358024694</v>
      </c>
      <c r="I18" s="27">
        <f t="shared" si="15"/>
        <v>0.5981224279835391</v>
      </c>
      <c r="J18" s="27">
        <f t="shared" si="15"/>
        <v>0.66510202331961599</v>
      </c>
      <c r="K18" s="27">
        <f t="shared" si="15"/>
        <v>0.72091835276634664</v>
      </c>
      <c r="L18" s="27">
        <f t="shared" si="15"/>
        <v>0.76743196063862218</v>
      </c>
      <c r="M18" s="27">
        <f t="shared" si="15"/>
        <v>0.80619330053218508</v>
      </c>
      <c r="N18" s="27">
        <f t="shared" si="15"/>
        <v>0.83849441711015427</v>
      </c>
      <c r="P18" s="172" t="s">
        <v>16</v>
      </c>
      <c r="Q18" s="180" t="s">
        <v>41</v>
      </c>
      <c r="R18" s="20" t="s">
        <v>53</v>
      </c>
      <c r="S18" s="27">
        <f>(S16-$E4)/S16</f>
        <v>0.16666666666666666</v>
      </c>
      <c r="T18" s="27">
        <f t="shared" ref="T18:AB18" si="16">(T16-$E4)/T16</f>
        <v>0.30555555555555558</v>
      </c>
      <c r="U18" s="27">
        <f t="shared" si="16"/>
        <v>0.42129629629629628</v>
      </c>
      <c r="V18" s="27">
        <f t="shared" si="16"/>
        <v>0.51774691358024694</v>
      </c>
      <c r="W18" s="27">
        <f t="shared" si="16"/>
        <v>0.5981224279835391</v>
      </c>
      <c r="X18" s="27">
        <f t="shared" si="16"/>
        <v>0.66510202331961599</v>
      </c>
      <c r="Y18" s="27">
        <f t="shared" si="16"/>
        <v>0.72091835276634664</v>
      </c>
      <c r="Z18" s="27">
        <f t="shared" si="16"/>
        <v>0.76743196063862218</v>
      </c>
      <c r="AA18" s="27">
        <f t="shared" si="16"/>
        <v>0.80619330053218508</v>
      </c>
      <c r="AB18" s="27">
        <f t="shared" si="16"/>
        <v>0.83849441711015427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0.16666666666666666</v>
      </c>
      <c r="AH18" s="27">
        <f t="shared" ref="AH18:AP18" si="17">(AH16-$E4)/AH16</f>
        <v>0.30555555555555558</v>
      </c>
      <c r="AI18" s="27">
        <f t="shared" si="17"/>
        <v>0.42129629629629628</v>
      </c>
      <c r="AJ18" s="27">
        <f t="shared" si="17"/>
        <v>0.51774691358024694</v>
      </c>
      <c r="AK18" s="27">
        <f t="shared" si="17"/>
        <v>0.5981224279835391</v>
      </c>
      <c r="AL18" s="27">
        <f t="shared" si="17"/>
        <v>0.66510202331961599</v>
      </c>
      <c r="AM18" s="27">
        <f t="shared" si="17"/>
        <v>0.72091835276634664</v>
      </c>
      <c r="AN18" s="27">
        <f t="shared" si="17"/>
        <v>0.76743196063862218</v>
      </c>
      <c r="AO18" s="27">
        <f t="shared" si="17"/>
        <v>0.80619330053218508</v>
      </c>
      <c r="AP18" s="27">
        <f t="shared" si="17"/>
        <v>0.83849441711015427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0.16666666666666666</v>
      </c>
      <c r="AV18" s="27">
        <f t="shared" ref="AV18:BD18" si="18">(AV16-$E4)/AV16</f>
        <v>0.30555555555555558</v>
      </c>
      <c r="AW18" s="27">
        <f t="shared" si="18"/>
        <v>0.42129629629629628</v>
      </c>
      <c r="AX18" s="27">
        <f t="shared" si="18"/>
        <v>0.51774691358024694</v>
      </c>
      <c r="AY18" s="27">
        <f t="shared" si="18"/>
        <v>0.5981224279835391</v>
      </c>
      <c r="AZ18" s="27">
        <f t="shared" si="18"/>
        <v>0.66510202331961599</v>
      </c>
      <c r="BA18" s="27">
        <f t="shared" si="18"/>
        <v>0.72091835276634664</v>
      </c>
      <c r="BB18" s="27">
        <f t="shared" si="18"/>
        <v>0.76743196063862218</v>
      </c>
      <c r="BC18" s="27">
        <f t="shared" si="18"/>
        <v>0.80619330053218508</v>
      </c>
      <c r="BD18" s="27">
        <f t="shared" si="18"/>
        <v>0.83849441711015427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0.16666666666666666</v>
      </c>
      <c r="BJ18" s="27">
        <f t="shared" ref="BJ18:BR18" si="19">(BJ16-$E4)/BJ16</f>
        <v>0.30555555555555558</v>
      </c>
      <c r="BK18" s="27">
        <f t="shared" si="19"/>
        <v>0.42129629629629628</v>
      </c>
      <c r="BL18" s="27">
        <f t="shared" si="19"/>
        <v>0.51774691358024694</v>
      </c>
      <c r="BM18" s="27">
        <f t="shared" si="19"/>
        <v>0.5981224279835391</v>
      </c>
      <c r="BN18" s="27">
        <f t="shared" si="19"/>
        <v>0.66510202331961599</v>
      </c>
      <c r="BO18" s="27">
        <f t="shared" si="19"/>
        <v>0.72091835276634664</v>
      </c>
      <c r="BP18" s="27">
        <f t="shared" si="19"/>
        <v>0.76743196063862218</v>
      </c>
      <c r="BQ18" s="27">
        <f t="shared" si="19"/>
        <v>0.80619330053218508</v>
      </c>
      <c r="BR18" s="27">
        <f t="shared" si="19"/>
        <v>0.83849441711015427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0.83333333333333337</v>
      </c>
      <c r="F19" s="27">
        <f t="shared" ref="F19:N19" si="20">1-F18</f>
        <v>0.69444444444444442</v>
      </c>
      <c r="G19" s="27">
        <f t="shared" si="20"/>
        <v>0.57870370370370372</v>
      </c>
      <c r="H19" s="27">
        <f t="shared" si="20"/>
        <v>0.48225308641975306</v>
      </c>
      <c r="I19" s="27">
        <f t="shared" si="20"/>
        <v>0.4018775720164609</v>
      </c>
      <c r="J19" s="27">
        <f t="shared" si="20"/>
        <v>0.33489797668038401</v>
      </c>
      <c r="K19" s="27">
        <f t="shared" si="20"/>
        <v>0.27908164723365336</v>
      </c>
      <c r="L19" s="27">
        <f t="shared" si="20"/>
        <v>0.23256803936137782</v>
      </c>
      <c r="M19" s="27">
        <f t="shared" si="20"/>
        <v>0.19380669946781492</v>
      </c>
      <c r="N19" s="27">
        <f t="shared" si="20"/>
        <v>0.16150558288984573</v>
      </c>
      <c r="P19" s="173"/>
      <c r="Q19" s="181"/>
      <c r="R19" s="20" t="s">
        <v>54</v>
      </c>
      <c r="S19" s="27">
        <f>1-S18</f>
        <v>0.83333333333333337</v>
      </c>
      <c r="T19" s="27">
        <f t="shared" ref="T19:AB19" si="21">1-T18</f>
        <v>0.69444444444444442</v>
      </c>
      <c r="U19" s="27">
        <f t="shared" si="21"/>
        <v>0.57870370370370372</v>
      </c>
      <c r="V19" s="27">
        <f t="shared" si="21"/>
        <v>0.48225308641975306</v>
      </c>
      <c r="W19" s="27">
        <f t="shared" si="21"/>
        <v>0.4018775720164609</v>
      </c>
      <c r="X19" s="27">
        <f t="shared" si="21"/>
        <v>0.33489797668038401</v>
      </c>
      <c r="Y19" s="27">
        <f t="shared" si="21"/>
        <v>0.27908164723365336</v>
      </c>
      <c r="Z19" s="27">
        <f t="shared" si="21"/>
        <v>0.23256803936137782</v>
      </c>
      <c r="AA19" s="27">
        <f t="shared" si="21"/>
        <v>0.19380669946781492</v>
      </c>
      <c r="AB19" s="27">
        <f t="shared" si="21"/>
        <v>0.16150558288984573</v>
      </c>
      <c r="AC19" s="5"/>
      <c r="AD19" s="173"/>
      <c r="AE19" s="181"/>
      <c r="AF19" s="20" t="s">
        <v>54</v>
      </c>
      <c r="AG19" s="27">
        <f>1-AG18</f>
        <v>0.83333333333333337</v>
      </c>
      <c r="AH19" s="27">
        <f t="shared" ref="AH19:AP19" si="22">1-AH18</f>
        <v>0.69444444444444442</v>
      </c>
      <c r="AI19" s="27">
        <f t="shared" si="22"/>
        <v>0.57870370370370372</v>
      </c>
      <c r="AJ19" s="27">
        <f t="shared" si="22"/>
        <v>0.48225308641975306</v>
      </c>
      <c r="AK19" s="27">
        <f t="shared" si="22"/>
        <v>0.4018775720164609</v>
      </c>
      <c r="AL19" s="27">
        <f t="shared" si="22"/>
        <v>0.33489797668038401</v>
      </c>
      <c r="AM19" s="27">
        <f t="shared" si="22"/>
        <v>0.27908164723365336</v>
      </c>
      <c r="AN19" s="27">
        <f t="shared" si="22"/>
        <v>0.23256803936137782</v>
      </c>
      <c r="AO19" s="27">
        <f t="shared" si="22"/>
        <v>0.19380669946781492</v>
      </c>
      <c r="AP19" s="27">
        <f t="shared" si="22"/>
        <v>0.16150558288984573</v>
      </c>
      <c r="AQ19" s="5"/>
      <c r="AR19" s="173"/>
      <c r="AS19" s="181"/>
      <c r="AT19" s="20" t="s">
        <v>54</v>
      </c>
      <c r="AU19" s="27">
        <f>1-AU18</f>
        <v>0.83333333333333337</v>
      </c>
      <c r="AV19" s="27">
        <f t="shared" ref="AV19:BD19" si="23">1-AV18</f>
        <v>0.69444444444444442</v>
      </c>
      <c r="AW19" s="27">
        <f t="shared" si="23"/>
        <v>0.57870370370370372</v>
      </c>
      <c r="AX19" s="27">
        <f t="shared" si="23"/>
        <v>0.48225308641975306</v>
      </c>
      <c r="AY19" s="27">
        <f t="shared" si="23"/>
        <v>0.4018775720164609</v>
      </c>
      <c r="AZ19" s="27">
        <f t="shared" si="23"/>
        <v>0.33489797668038401</v>
      </c>
      <c r="BA19" s="27">
        <f t="shared" si="23"/>
        <v>0.27908164723365336</v>
      </c>
      <c r="BB19" s="27">
        <f t="shared" si="23"/>
        <v>0.23256803936137782</v>
      </c>
      <c r="BC19" s="27">
        <f t="shared" si="23"/>
        <v>0.19380669946781492</v>
      </c>
      <c r="BD19" s="27">
        <f t="shared" si="23"/>
        <v>0.16150558288984573</v>
      </c>
      <c r="BE19" s="5"/>
      <c r="BF19" s="173"/>
      <c r="BG19" s="181"/>
      <c r="BH19" s="20" t="s">
        <v>54</v>
      </c>
      <c r="BI19" s="27">
        <f>1-BI18</f>
        <v>0.83333333333333337</v>
      </c>
      <c r="BJ19" s="27">
        <f t="shared" ref="BJ19:BR19" si="24">1-BJ18</f>
        <v>0.69444444444444442</v>
      </c>
      <c r="BK19" s="27">
        <f t="shared" si="24"/>
        <v>0.57870370370370372</v>
      </c>
      <c r="BL19" s="27">
        <f t="shared" si="24"/>
        <v>0.48225308641975306</v>
      </c>
      <c r="BM19" s="27">
        <f t="shared" si="24"/>
        <v>0.4018775720164609</v>
      </c>
      <c r="BN19" s="27">
        <f t="shared" si="24"/>
        <v>0.33489797668038401</v>
      </c>
      <c r="BO19" s="27">
        <f t="shared" si="24"/>
        <v>0.27908164723365336</v>
      </c>
      <c r="BP19" s="27">
        <f t="shared" si="24"/>
        <v>0.23256803936137782</v>
      </c>
      <c r="BQ19" s="27">
        <f t="shared" si="24"/>
        <v>0.19380669946781492</v>
      </c>
      <c r="BR19" s="27">
        <f t="shared" si="24"/>
        <v>0.16150558288984573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0.16666666666666666</v>
      </c>
      <c r="F20" s="97">
        <f t="shared" ref="F20:N20" si="25">F18-E18</f>
        <v>0.13888888888888892</v>
      </c>
      <c r="G20" s="97">
        <f t="shared" si="25"/>
        <v>0.1157407407407407</v>
      </c>
      <c r="H20" s="97">
        <f t="shared" si="25"/>
        <v>9.6450617283950657E-2</v>
      </c>
      <c r="I20" s="97">
        <f t="shared" si="25"/>
        <v>8.0375514403292159E-2</v>
      </c>
      <c r="J20" s="97">
        <f t="shared" si="25"/>
        <v>6.6979595336076891E-2</v>
      </c>
      <c r="K20" s="97">
        <f t="shared" si="25"/>
        <v>5.581632944673065E-2</v>
      </c>
      <c r="L20" s="97">
        <f t="shared" si="25"/>
        <v>4.6513607872275542E-2</v>
      </c>
      <c r="M20" s="97">
        <f t="shared" si="25"/>
        <v>3.8761339893562896E-2</v>
      </c>
      <c r="N20" s="97">
        <f t="shared" si="25"/>
        <v>3.2301116577969191E-2</v>
      </c>
      <c r="P20" s="173"/>
      <c r="Q20" s="181"/>
      <c r="R20" s="20" t="s">
        <v>55</v>
      </c>
      <c r="S20" s="97">
        <f>S18</f>
        <v>0.16666666666666666</v>
      </c>
      <c r="T20" s="97">
        <f t="shared" ref="T20:AB20" si="26">T18-S18</f>
        <v>0.13888888888888892</v>
      </c>
      <c r="U20" s="97">
        <f t="shared" si="26"/>
        <v>0.1157407407407407</v>
      </c>
      <c r="V20" s="97">
        <f t="shared" si="26"/>
        <v>9.6450617283950657E-2</v>
      </c>
      <c r="W20" s="97">
        <f t="shared" si="26"/>
        <v>8.0375514403292159E-2</v>
      </c>
      <c r="X20" s="97">
        <f t="shared" si="26"/>
        <v>6.6979595336076891E-2</v>
      </c>
      <c r="Y20" s="97">
        <f t="shared" si="26"/>
        <v>5.581632944673065E-2</v>
      </c>
      <c r="Z20" s="97">
        <f t="shared" si="26"/>
        <v>4.6513607872275542E-2</v>
      </c>
      <c r="AA20" s="97">
        <f t="shared" si="26"/>
        <v>3.8761339893562896E-2</v>
      </c>
      <c r="AB20" s="97">
        <f t="shared" si="26"/>
        <v>3.2301116577969191E-2</v>
      </c>
      <c r="AC20" s="5"/>
      <c r="AD20" s="173"/>
      <c r="AE20" s="181"/>
      <c r="AF20" s="20" t="s">
        <v>55</v>
      </c>
      <c r="AG20" s="97">
        <f>AG18</f>
        <v>0.16666666666666666</v>
      </c>
      <c r="AH20" s="97">
        <f t="shared" ref="AH20:AP20" si="27">AH18-AG18</f>
        <v>0.13888888888888892</v>
      </c>
      <c r="AI20" s="97">
        <f t="shared" si="27"/>
        <v>0.1157407407407407</v>
      </c>
      <c r="AJ20" s="97">
        <f t="shared" si="27"/>
        <v>9.6450617283950657E-2</v>
      </c>
      <c r="AK20" s="97">
        <f t="shared" si="27"/>
        <v>8.0375514403292159E-2</v>
      </c>
      <c r="AL20" s="97">
        <f t="shared" si="27"/>
        <v>6.6979595336076891E-2</v>
      </c>
      <c r="AM20" s="97">
        <f t="shared" si="27"/>
        <v>5.581632944673065E-2</v>
      </c>
      <c r="AN20" s="97">
        <f t="shared" si="27"/>
        <v>4.6513607872275542E-2</v>
      </c>
      <c r="AO20" s="97">
        <f t="shared" si="27"/>
        <v>3.8761339893562896E-2</v>
      </c>
      <c r="AP20" s="97">
        <f t="shared" si="27"/>
        <v>3.2301116577969191E-2</v>
      </c>
      <c r="AQ20" s="5"/>
      <c r="AR20" s="173"/>
      <c r="AS20" s="181"/>
      <c r="AT20" s="20" t="s">
        <v>55</v>
      </c>
      <c r="AU20" s="97">
        <f>AU18</f>
        <v>0.16666666666666666</v>
      </c>
      <c r="AV20" s="97">
        <f t="shared" ref="AV20:BD20" si="28">AV18-AU18</f>
        <v>0.13888888888888892</v>
      </c>
      <c r="AW20" s="97">
        <f t="shared" si="28"/>
        <v>0.1157407407407407</v>
      </c>
      <c r="AX20" s="97">
        <f t="shared" si="28"/>
        <v>9.6450617283950657E-2</v>
      </c>
      <c r="AY20" s="97">
        <f t="shared" si="28"/>
        <v>8.0375514403292159E-2</v>
      </c>
      <c r="AZ20" s="97">
        <f t="shared" si="28"/>
        <v>6.6979595336076891E-2</v>
      </c>
      <c r="BA20" s="97">
        <f t="shared" si="28"/>
        <v>5.581632944673065E-2</v>
      </c>
      <c r="BB20" s="97">
        <f t="shared" si="28"/>
        <v>4.6513607872275542E-2</v>
      </c>
      <c r="BC20" s="97">
        <f t="shared" si="28"/>
        <v>3.8761339893562896E-2</v>
      </c>
      <c r="BD20" s="97">
        <f t="shared" si="28"/>
        <v>3.2301116577969191E-2</v>
      </c>
      <c r="BE20" s="5"/>
      <c r="BF20" s="173"/>
      <c r="BG20" s="181"/>
      <c r="BH20" s="20" t="s">
        <v>55</v>
      </c>
      <c r="BI20" s="97">
        <f>BI18</f>
        <v>0.16666666666666666</v>
      </c>
      <c r="BJ20" s="97">
        <f t="shared" ref="BJ20:BR20" si="29">BJ18-BI18</f>
        <v>0.13888888888888892</v>
      </c>
      <c r="BK20" s="97">
        <f t="shared" si="29"/>
        <v>0.1157407407407407</v>
      </c>
      <c r="BL20" s="97">
        <f t="shared" si="29"/>
        <v>9.6450617283950657E-2</v>
      </c>
      <c r="BM20" s="97">
        <f t="shared" si="29"/>
        <v>8.0375514403292159E-2</v>
      </c>
      <c r="BN20" s="97">
        <f t="shared" si="29"/>
        <v>6.6979595336076891E-2</v>
      </c>
      <c r="BO20" s="97">
        <f t="shared" si="29"/>
        <v>5.581632944673065E-2</v>
      </c>
      <c r="BP20" s="97">
        <f t="shared" si="29"/>
        <v>4.6513607872275542E-2</v>
      </c>
      <c r="BQ20" s="97">
        <f t="shared" si="29"/>
        <v>3.8761339893562896E-2</v>
      </c>
      <c r="BR20" s="97">
        <f t="shared" si="29"/>
        <v>3.2301116577969191E-2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0.11962448559670782</v>
      </c>
      <c r="J21" s="27"/>
      <c r="K21" s="27"/>
      <c r="L21" s="27"/>
      <c r="M21" s="27"/>
      <c r="N21" s="97">
        <f>SUM(E20:N20)/10</f>
        <v>8.3849441711015424E-2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0.11962448559670782</v>
      </c>
      <c r="X21" s="27"/>
      <c r="Y21" s="27"/>
      <c r="Z21" s="27"/>
      <c r="AA21" s="27"/>
      <c r="AB21" s="97">
        <f>SUM(S20:AB20)/10</f>
        <v>8.3849441711015424E-2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0.11962448559670782</v>
      </c>
      <c r="AL21" s="27"/>
      <c r="AM21" s="27"/>
      <c r="AN21" s="27"/>
      <c r="AO21" s="27"/>
      <c r="AP21" s="97">
        <f>SUM(AG20:AP20)/10</f>
        <v>8.3849441711015424E-2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0.11962448559670782</v>
      </c>
      <c r="AZ21" s="27"/>
      <c r="BA21" s="27"/>
      <c r="BB21" s="27"/>
      <c r="BC21" s="27"/>
      <c r="BD21" s="97">
        <f>SUM(AU20:BD20)/10</f>
        <v>8.3849441711015424E-2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0.11962448559670782</v>
      </c>
      <c r="BN21" s="27"/>
      <c r="BO21" s="27"/>
      <c r="BP21" s="27"/>
      <c r="BQ21" s="27"/>
      <c r="BR21" s="97">
        <f>SUM(BI20:BR20)/10</f>
        <v>8.3849441711015424E-2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0.5</v>
      </c>
      <c r="F22" s="97">
        <f t="shared" ref="F22:N22" si="30">$E$12*F20</f>
        <v>0.41666666666666674</v>
      </c>
      <c r="G22" s="97">
        <f t="shared" si="30"/>
        <v>0.3472222222222221</v>
      </c>
      <c r="H22" s="97">
        <f t="shared" si="30"/>
        <v>0.28935185185185197</v>
      </c>
      <c r="I22" s="97">
        <f t="shared" si="30"/>
        <v>0.24112654320987648</v>
      </c>
      <c r="J22" s="97">
        <f t="shared" si="30"/>
        <v>0.20093878600823067</v>
      </c>
      <c r="K22" s="97">
        <f t="shared" si="30"/>
        <v>0.16744898834019195</v>
      </c>
      <c r="L22" s="97">
        <f t="shared" si="30"/>
        <v>0.13954082361682663</v>
      </c>
      <c r="M22" s="97">
        <f t="shared" si="30"/>
        <v>0.11628401968068869</v>
      </c>
      <c r="N22" s="97">
        <f t="shared" si="30"/>
        <v>9.6903349733907573E-2</v>
      </c>
      <c r="P22" s="173"/>
      <c r="Q22" s="181"/>
      <c r="R22" s="20" t="s">
        <v>81</v>
      </c>
      <c r="S22" s="97">
        <f>$E$12*S20</f>
        <v>0.5</v>
      </c>
      <c r="T22" s="97">
        <f t="shared" ref="T22:AB22" si="31">$E$12*T20</f>
        <v>0.41666666666666674</v>
      </c>
      <c r="U22" s="97">
        <f t="shared" si="31"/>
        <v>0.3472222222222221</v>
      </c>
      <c r="V22" s="97">
        <f t="shared" si="31"/>
        <v>0.28935185185185197</v>
      </c>
      <c r="W22" s="97">
        <f t="shared" si="31"/>
        <v>0.24112654320987648</v>
      </c>
      <c r="X22" s="97">
        <f t="shared" si="31"/>
        <v>0.20093878600823067</v>
      </c>
      <c r="Y22" s="97">
        <f t="shared" si="31"/>
        <v>0.16744898834019195</v>
      </c>
      <c r="Z22" s="97">
        <f t="shared" si="31"/>
        <v>0.13954082361682663</v>
      </c>
      <c r="AA22" s="97">
        <f t="shared" si="31"/>
        <v>0.11628401968068869</v>
      </c>
      <c r="AB22" s="97">
        <f t="shared" si="31"/>
        <v>9.6903349733907573E-2</v>
      </c>
      <c r="AC22" s="5"/>
      <c r="AD22" s="173"/>
      <c r="AE22" s="181"/>
      <c r="AF22" s="20" t="s">
        <v>81</v>
      </c>
      <c r="AG22" s="97">
        <f>$E$12*AG20</f>
        <v>0.5</v>
      </c>
      <c r="AH22" s="97">
        <f t="shared" ref="AH22:AP22" si="32">$E$12*AH20</f>
        <v>0.41666666666666674</v>
      </c>
      <c r="AI22" s="97">
        <f t="shared" si="32"/>
        <v>0.3472222222222221</v>
      </c>
      <c r="AJ22" s="97">
        <f t="shared" si="32"/>
        <v>0.28935185185185197</v>
      </c>
      <c r="AK22" s="97">
        <f t="shared" si="32"/>
        <v>0.24112654320987648</v>
      </c>
      <c r="AL22" s="97">
        <f t="shared" si="32"/>
        <v>0.20093878600823067</v>
      </c>
      <c r="AM22" s="97">
        <f t="shared" si="32"/>
        <v>0.16744898834019195</v>
      </c>
      <c r="AN22" s="97">
        <f t="shared" si="32"/>
        <v>0.13954082361682663</v>
      </c>
      <c r="AO22" s="97">
        <f t="shared" si="32"/>
        <v>0.11628401968068869</v>
      </c>
      <c r="AP22" s="97">
        <f t="shared" si="32"/>
        <v>9.6903349733907573E-2</v>
      </c>
      <c r="AQ22" s="5"/>
      <c r="AR22" s="173"/>
      <c r="AS22" s="181"/>
      <c r="AT22" s="20" t="s">
        <v>81</v>
      </c>
      <c r="AU22" s="97">
        <f>$E$12*AU20</f>
        <v>0.5</v>
      </c>
      <c r="AV22" s="97">
        <f t="shared" ref="AV22:BD22" si="33">$E$12*AV20</f>
        <v>0.41666666666666674</v>
      </c>
      <c r="AW22" s="97">
        <f t="shared" si="33"/>
        <v>0.3472222222222221</v>
      </c>
      <c r="AX22" s="97">
        <f t="shared" si="33"/>
        <v>0.28935185185185197</v>
      </c>
      <c r="AY22" s="97">
        <f t="shared" si="33"/>
        <v>0.24112654320987648</v>
      </c>
      <c r="AZ22" s="97">
        <f t="shared" si="33"/>
        <v>0.20093878600823067</v>
      </c>
      <c r="BA22" s="97">
        <f t="shared" si="33"/>
        <v>0.16744898834019195</v>
      </c>
      <c r="BB22" s="97">
        <f t="shared" si="33"/>
        <v>0.13954082361682663</v>
      </c>
      <c r="BC22" s="97">
        <f t="shared" si="33"/>
        <v>0.11628401968068869</v>
      </c>
      <c r="BD22" s="97">
        <f t="shared" si="33"/>
        <v>9.6903349733907573E-2</v>
      </c>
      <c r="BE22" s="5"/>
      <c r="BF22" s="173"/>
      <c r="BG22" s="181"/>
      <c r="BH22" s="20" t="s">
        <v>81</v>
      </c>
      <c r="BI22" s="97">
        <f>$E$12*BI20</f>
        <v>0.5</v>
      </c>
      <c r="BJ22" s="97">
        <f t="shared" ref="BJ22:BR22" si="34">$E$12*BJ20</f>
        <v>0.41666666666666674</v>
      </c>
      <c r="BK22" s="97">
        <f t="shared" si="34"/>
        <v>0.3472222222222221</v>
      </c>
      <c r="BL22" s="97">
        <f t="shared" si="34"/>
        <v>0.28935185185185197</v>
      </c>
      <c r="BM22" s="97">
        <f t="shared" si="34"/>
        <v>0.24112654320987648</v>
      </c>
      <c r="BN22" s="97">
        <f t="shared" si="34"/>
        <v>0.20093878600823067</v>
      </c>
      <c r="BO22" s="97">
        <f t="shared" si="34"/>
        <v>0.16744898834019195</v>
      </c>
      <c r="BP22" s="97">
        <f t="shared" si="34"/>
        <v>0.13954082361682663</v>
      </c>
      <c r="BQ22" s="97">
        <f t="shared" si="34"/>
        <v>0.11628401968068869</v>
      </c>
      <c r="BR22" s="97">
        <f t="shared" si="34"/>
        <v>9.6903349733907573E-2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0.3588734567901235</v>
      </c>
      <c r="J23" s="27"/>
      <c r="K23" s="27"/>
      <c r="L23" s="27"/>
      <c r="M23" s="27"/>
      <c r="N23" s="97">
        <f>SUM(E22:N22)/10</f>
        <v>0.25154832513304626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0.3588734567901235</v>
      </c>
      <c r="X23" s="27"/>
      <c r="Y23" s="27"/>
      <c r="Z23" s="27"/>
      <c r="AA23" s="27"/>
      <c r="AB23" s="97">
        <f>SUM(S22:AB22)/10</f>
        <v>0.25154832513304626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0.3588734567901235</v>
      </c>
      <c r="AL23" s="27"/>
      <c r="AM23" s="27"/>
      <c r="AN23" s="27"/>
      <c r="AO23" s="27"/>
      <c r="AP23" s="97">
        <f>SUM(AG22:AP22)/10</f>
        <v>0.25154832513304626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0.3588734567901235</v>
      </c>
      <c r="AZ23" s="27"/>
      <c r="BA23" s="27"/>
      <c r="BB23" s="27"/>
      <c r="BC23" s="27"/>
      <c r="BD23" s="97">
        <f>SUM(AU22:BD22)/10</f>
        <v>0.25154832513304626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0.3588734567901235</v>
      </c>
      <c r="BN23" s="27"/>
      <c r="BO23" s="27"/>
      <c r="BP23" s="27"/>
      <c r="BQ23" s="27"/>
      <c r="BR23" s="97">
        <f>SUM(BI22:BR22)/10</f>
        <v>0.25154832513304626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0.66666666666666663</v>
      </c>
      <c r="F24" s="18">
        <f t="shared" ref="F24:N24" si="35">F20+F22</f>
        <v>0.55555555555555569</v>
      </c>
      <c r="G24" s="18">
        <f t="shared" si="35"/>
        <v>0.4629629629629628</v>
      </c>
      <c r="H24" s="18">
        <f t="shared" si="35"/>
        <v>0.38580246913580263</v>
      </c>
      <c r="I24" s="18">
        <f t="shared" si="35"/>
        <v>0.32150205761316863</v>
      </c>
      <c r="J24" s="18">
        <f t="shared" si="35"/>
        <v>0.26791838134430757</v>
      </c>
      <c r="K24" s="18">
        <f t="shared" si="35"/>
        <v>0.2232653177869226</v>
      </c>
      <c r="L24" s="18">
        <f t="shared" si="35"/>
        <v>0.18605443148910217</v>
      </c>
      <c r="M24" s="18">
        <f t="shared" si="35"/>
        <v>0.15504535957425158</v>
      </c>
      <c r="N24" s="18">
        <f t="shared" si="35"/>
        <v>0.12920446631187676</v>
      </c>
      <c r="P24" s="173"/>
      <c r="Q24" s="181"/>
      <c r="R24" s="16" t="s">
        <v>83</v>
      </c>
      <c r="S24" s="18">
        <f>S20+S22</f>
        <v>0.66666666666666663</v>
      </c>
      <c r="T24" s="18">
        <f t="shared" ref="T24:AB24" si="36">T20+T22</f>
        <v>0.55555555555555569</v>
      </c>
      <c r="U24" s="18">
        <f t="shared" si="36"/>
        <v>0.4629629629629628</v>
      </c>
      <c r="V24" s="18">
        <f t="shared" si="36"/>
        <v>0.38580246913580263</v>
      </c>
      <c r="W24" s="18">
        <f t="shared" si="36"/>
        <v>0.32150205761316863</v>
      </c>
      <c r="X24" s="18">
        <f t="shared" si="36"/>
        <v>0.26791838134430757</v>
      </c>
      <c r="Y24" s="18">
        <f t="shared" si="36"/>
        <v>0.2232653177869226</v>
      </c>
      <c r="Z24" s="18">
        <f t="shared" si="36"/>
        <v>0.18605443148910217</v>
      </c>
      <c r="AA24" s="18">
        <f t="shared" si="36"/>
        <v>0.15504535957425158</v>
      </c>
      <c r="AB24" s="18">
        <f t="shared" si="36"/>
        <v>0.12920446631187676</v>
      </c>
      <c r="AC24" s="5"/>
      <c r="AD24" s="173"/>
      <c r="AE24" s="181"/>
      <c r="AF24" s="16" t="s">
        <v>83</v>
      </c>
      <c r="AG24" s="18">
        <f>AG20+AG22</f>
        <v>0.66666666666666663</v>
      </c>
      <c r="AH24" s="18">
        <f t="shared" ref="AH24:AP24" si="37">AH20+AH22</f>
        <v>0.55555555555555569</v>
      </c>
      <c r="AI24" s="18">
        <f t="shared" si="37"/>
        <v>0.4629629629629628</v>
      </c>
      <c r="AJ24" s="18">
        <f t="shared" si="37"/>
        <v>0.38580246913580263</v>
      </c>
      <c r="AK24" s="18">
        <f t="shared" si="37"/>
        <v>0.32150205761316863</v>
      </c>
      <c r="AL24" s="18">
        <f t="shared" si="37"/>
        <v>0.26791838134430757</v>
      </c>
      <c r="AM24" s="18">
        <f t="shared" si="37"/>
        <v>0.2232653177869226</v>
      </c>
      <c r="AN24" s="18">
        <f t="shared" si="37"/>
        <v>0.18605443148910217</v>
      </c>
      <c r="AO24" s="18">
        <f t="shared" si="37"/>
        <v>0.15504535957425158</v>
      </c>
      <c r="AP24" s="18">
        <f t="shared" si="37"/>
        <v>0.12920446631187676</v>
      </c>
      <c r="AQ24" s="5"/>
      <c r="AR24" s="173"/>
      <c r="AS24" s="181"/>
      <c r="AT24" s="16" t="s">
        <v>83</v>
      </c>
      <c r="AU24" s="18">
        <f>AU20+AU22</f>
        <v>0.66666666666666663</v>
      </c>
      <c r="AV24" s="18">
        <f t="shared" ref="AV24:BD24" si="38">AV20+AV22</f>
        <v>0.55555555555555569</v>
      </c>
      <c r="AW24" s="18">
        <f t="shared" si="38"/>
        <v>0.4629629629629628</v>
      </c>
      <c r="AX24" s="18">
        <f t="shared" si="38"/>
        <v>0.38580246913580263</v>
      </c>
      <c r="AY24" s="18">
        <f t="shared" si="38"/>
        <v>0.32150205761316863</v>
      </c>
      <c r="AZ24" s="18">
        <f t="shared" si="38"/>
        <v>0.26791838134430757</v>
      </c>
      <c r="BA24" s="18">
        <f t="shared" si="38"/>
        <v>0.2232653177869226</v>
      </c>
      <c r="BB24" s="18">
        <f t="shared" si="38"/>
        <v>0.18605443148910217</v>
      </c>
      <c r="BC24" s="18">
        <f t="shared" si="38"/>
        <v>0.15504535957425158</v>
      </c>
      <c r="BD24" s="18">
        <f t="shared" si="38"/>
        <v>0.12920446631187676</v>
      </c>
      <c r="BE24" s="5"/>
      <c r="BF24" s="173"/>
      <c r="BG24" s="181"/>
      <c r="BH24" s="16" t="s">
        <v>83</v>
      </c>
      <c r="BI24" s="18">
        <f>BI20+BI22</f>
        <v>0.66666666666666663</v>
      </c>
      <c r="BJ24" s="18">
        <f t="shared" ref="BJ24:BR24" si="39">BJ20+BJ22</f>
        <v>0.55555555555555569</v>
      </c>
      <c r="BK24" s="18">
        <f t="shared" si="39"/>
        <v>0.4629629629629628</v>
      </c>
      <c r="BL24" s="18">
        <f t="shared" si="39"/>
        <v>0.38580246913580263</v>
      </c>
      <c r="BM24" s="18">
        <f t="shared" si="39"/>
        <v>0.32150205761316863</v>
      </c>
      <c r="BN24" s="18">
        <f t="shared" si="39"/>
        <v>0.26791838134430757</v>
      </c>
      <c r="BO24" s="18">
        <f t="shared" si="39"/>
        <v>0.2232653177869226</v>
      </c>
      <c r="BP24" s="18">
        <f t="shared" si="39"/>
        <v>0.18605443148910217</v>
      </c>
      <c r="BQ24" s="18">
        <f t="shared" si="39"/>
        <v>0.15504535957425158</v>
      </c>
      <c r="BR24" s="18">
        <f t="shared" si="39"/>
        <v>0.12920446631187676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0.4784979423868313</v>
      </c>
      <c r="J25" s="17"/>
      <c r="K25" s="17"/>
      <c r="L25" s="17"/>
      <c r="M25" s="17"/>
      <c r="N25" s="18">
        <f>SUM(E24:N24)/10</f>
        <v>0.3353977668440617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0.4784979423868313</v>
      </c>
      <c r="X25" s="17"/>
      <c r="Y25" s="17"/>
      <c r="Z25" s="17"/>
      <c r="AA25" s="17"/>
      <c r="AB25" s="18">
        <f>SUM(S24:AB24)/10</f>
        <v>0.3353977668440617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0.4784979423868313</v>
      </c>
      <c r="AL25" s="17"/>
      <c r="AM25" s="17"/>
      <c r="AN25" s="17"/>
      <c r="AO25" s="17"/>
      <c r="AP25" s="18">
        <f>SUM(AG24:AP24)/10</f>
        <v>0.3353977668440617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0.4784979423868313</v>
      </c>
      <c r="AZ25" s="17"/>
      <c r="BA25" s="17"/>
      <c r="BB25" s="17"/>
      <c r="BC25" s="17"/>
      <c r="BD25" s="18">
        <f>SUM(AU24:BD24)/10</f>
        <v>0.3353977668440617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0.4784979423868313</v>
      </c>
      <c r="BN25" s="17"/>
      <c r="BO25" s="17"/>
      <c r="BP25" s="17"/>
      <c r="BQ25" s="17"/>
      <c r="BR25" s="18">
        <f>SUM(BI24:BR24)/10</f>
        <v>0.3353977668440617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4.8333333333333332E-2</v>
      </c>
      <c r="F26" s="18">
        <f>((1+$E$12)*$E$5)+($E$5*F19)</f>
        <v>4.6944444444444441E-2</v>
      </c>
      <c r="G26" s="18">
        <f t="shared" ref="G26:N26" si="40">((1+$E$12)*$E$5)+($E$5*G19)</f>
        <v>4.5787037037037036E-2</v>
      </c>
      <c r="H26" s="18">
        <f t="shared" si="40"/>
        <v>4.4822530864197532E-2</v>
      </c>
      <c r="I26" s="18">
        <f t="shared" si="40"/>
        <v>4.4018775720164612E-2</v>
      </c>
      <c r="J26" s="18">
        <f t="shared" si="40"/>
        <v>4.3348979766803838E-2</v>
      </c>
      <c r="K26" s="18">
        <f t="shared" si="40"/>
        <v>4.2790816472336533E-2</v>
      </c>
      <c r="L26" s="18">
        <f t="shared" si="40"/>
        <v>4.2325680393613778E-2</v>
      </c>
      <c r="M26" s="18">
        <f t="shared" si="40"/>
        <v>4.1938066994678148E-2</v>
      </c>
      <c r="N26" s="18">
        <f t="shared" si="40"/>
        <v>4.1615055828898462E-2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4.8333333333333332E-2</v>
      </c>
      <c r="T26" s="18">
        <f>((1+$E$12)*$E$5)+($E$5*T19)</f>
        <v>4.6944444444444441E-2</v>
      </c>
      <c r="U26" s="18">
        <f t="shared" ref="U26:AB26" si="41">((1+$E$12)*$E$5)+($E$5*U19)</f>
        <v>4.5787037037037036E-2</v>
      </c>
      <c r="V26" s="18">
        <f t="shared" si="41"/>
        <v>4.4822530864197532E-2</v>
      </c>
      <c r="W26" s="18">
        <f t="shared" si="41"/>
        <v>4.4018775720164612E-2</v>
      </c>
      <c r="X26" s="18">
        <f t="shared" si="41"/>
        <v>4.3348979766803838E-2</v>
      </c>
      <c r="Y26" s="18">
        <f t="shared" si="41"/>
        <v>4.2790816472336533E-2</v>
      </c>
      <c r="Z26" s="18">
        <f t="shared" si="41"/>
        <v>4.2325680393613778E-2</v>
      </c>
      <c r="AA26" s="18">
        <f t="shared" si="41"/>
        <v>4.1938066994678148E-2</v>
      </c>
      <c r="AB26" s="18">
        <f t="shared" si="41"/>
        <v>4.1615055828898462E-2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4.8333333333333332E-2</v>
      </c>
      <c r="AH26" s="18">
        <f>((1+$E$12)*$E$5)+($E$5*AH19)</f>
        <v>4.6944444444444441E-2</v>
      </c>
      <c r="AI26" s="18">
        <f t="shared" ref="AI26:AP26" si="42">((1+$E$12)*$E$5)+($E$5*AI19)</f>
        <v>4.5787037037037036E-2</v>
      </c>
      <c r="AJ26" s="18">
        <f t="shared" si="42"/>
        <v>4.4822530864197532E-2</v>
      </c>
      <c r="AK26" s="18">
        <f t="shared" si="42"/>
        <v>4.4018775720164612E-2</v>
      </c>
      <c r="AL26" s="18">
        <f t="shared" si="42"/>
        <v>4.3348979766803838E-2</v>
      </c>
      <c r="AM26" s="18">
        <f t="shared" si="42"/>
        <v>4.2790816472336533E-2</v>
      </c>
      <c r="AN26" s="18">
        <f t="shared" si="42"/>
        <v>4.2325680393613778E-2</v>
      </c>
      <c r="AO26" s="18">
        <f t="shared" si="42"/>
        <v>4.1938066994678148E-2</v>
      </c>
      <c r="AP26" s="18">
        <f t="shared" si="42"/>
        <v>4.1615055828898462E-2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4.8333333333333332E-2</v>
      </c>
      <c r="AV26" s="18">
        <f>((1+$E$12)*$E$5)+($E$5*AV19)</f>
        <v>4.6944444444444441E-2</v>
      </c>
      <c r="AW26" s="18">
        <f t="shared" ref="AW26:BD26" si="43">((1+$E$12)*$E$5)+($E$5*AW19)</f>
        <v>4.5787037037037036E-2</v>
      </c>
      <c r="AX26" s="18">
        <f t="shared" si="43"/>
        <v>4.4822530864197532E-2</v>
      </c>
      <c r="AY26" s="18">
        <f t="shared" si="43"/>
        <v>4.4018775720164612E-2</v>
      </c>
      <c r="AZ26" s="18">
        <f t="shared" si="43"/>
        <v>4.3348979766803838E-2</v>
      </c>
      <c r="BA26" s="18">
        <f t="shared" si="43"/>
        <v>4.2790816472336533E-2</v>
      </c>
      <c r="BB26" s="18">
        <f t="shared" si="43"/>
        <v>4.2325680393613778E-2</v>
      </c>
      <c r="BC26" s="18">
        <f t="shared" si="43"/>
        <v>4.1938066994678148E-2</v>
      </c>
      <c r="BD26" s="18">
        <f t="shared" si="43"/>
        <v>4.1615055828898462E-2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4.8333333333333332E-2</v>
      </c>
      <c r="BJ26" s="18">
        <f>((1+$E$12)*$E$5)+($E$5*BJ19)</f>
        <v>4.6944444444444441E-2</v>
      </c>
      <c r="BK26" s="18">
        <f t="shared" ref="BK26:BR26" si="44">((1+$E$12)*$E$5)+($E$5*BK19)</f>
        <v>4.5787037037037036E-2</v>
      </c>
      <c r="BL26" s="18">
        <f t="shared" si="44"/>
        <v>4.4822530864197532E-2</v>
      </c>
      <c r="BM26" s="18">
        <f t="shared" si="44"/>
        <v>4.4018775720164612E-2</v>
      </c>
      <c r="BN26" s="18">
        <f t="shared" si="44"/>
        <v>4.3348979766803838E-2</v>
      </c>
      <c r="BO26" s="18">
        <f t="shared" si="44"/>
        <v>4.2790816472336533E-2</v>
      </c>
      <c r="BP26" s="18">
        <f t="shared" si="44"/>
        <v>4.2325680393613778E-2</v>
      </c>
      <c r="BQ26" s="18">
        <f t="shared" si="44"/>
        <v>4.1938066994678148E-2</v>
      </c>
      <c r="BR26" s="18">
        <f t="shared" si="44"/>
        <v>4.1615055828898462E-2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4.5981224279835385E-2</v>
      </c>
      <c r="J27" s="17"/>
      <c r="K27" s="17"/>
      <c r="L27" s="17"/>
      <c r="M27" s="17"/>
      <c r="N27" s="18">
        <f>SUM(E26:N26)/10</f>
        <v>4.4192472085550771E-2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4.5981224279835385E-2</v>
      </c>
      <c r="X27" s="17"/>
      <c r="Y27" s="17"/>
      <c r="Z27" s="17"/>
      <c r="AA27" s="17"/>
      <c r="AB27" s="18">
        <f>SUM(S26:AB26)/10</f>
        <v>4.4192472085550771E-2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4.5981224279835385E-2</v>
      </c>
      <c r="AL27" s="17"/>
      <c r="AM27" s="17"/>
      <c r="AN27" s="17"/>
      <c r="AO27" s="17"/>
      <c r="AP27" s="18">
        <f>SUM(AG26:AP26)/10</f>
        <v>4.4192472085550771E-2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4.5981224279835385E-2</v>
      </c>
      <c r="AZ27" s="17"/>
      <c r="BA27" s="17"/>
      <c r="BB27" s="17"/>
      <c r="BC27" s="17"/>
      <c r="BD27" s="18">
        <f>SUM(AU26:BD26)/10</f>
        <v>4.4192472085550771E-2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4.5981224279835385E-2</v>
      </c>
      <c r="BN27" s="17"/>
      <c r="BO27" s="17"/>
      <c r="BP27" s="17"/>
      <c r="BQ27" s="17"/>
      <c r="BR27" s="18">
        <f>SUM(BI26:BR26)/10</f>
        <v>4.4192472085550771E-2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4.8333333333333332E-2</v>
      </c>
      <c r="F28" s="97">
        <f t="shared" ref="F28:N28" si="45">E28+F26</f>
        <v>9.5277777777777767E-2</v>
      </c>
      <c r="G28" s="97">
        <f t="shared" si="45"/>
        <v>0.14106481481481481</v>
      </c>
      <c r="H28" s="97">
        <f t="shared" si="45"/>
        <v>0.18588734567901233</v>
      </c>
      <c r="I28" s="97">
        <f t="shared" si="45"/>
        <v>0.22990612139917693</v>
      </c>
      <c r="J28" s="97">
        <f t="shared" si="45"/>
        <v>0.27325510116598078</v>
      </c>
      <c r="K28" s="97">
        <f t="shared" si="45"/>
        <v>0.3160459176383173</v>
      </c>
      <c r="L28" s="97">
        <f t="shared" si="45"/>
        <v>0.35837159803193108</v>
      </c>
      <c r="M28" s="97">
        <f t="shared" si="45"/>
        <v>0.40030966502660925</v>
      </c>
      <c r="N28" s="97">
        <f t="shared" si="45"/>
        <v>0.44192472085550771</v>
      </c>
      <c r="P28" s="173"/>
      <c r="Q28" s="181"/>
      <c r="R28" s="20" t="s">
        <v>53</v>
      </c>
      <c r="S28" s="97">
        <f>S26</f>
        <v>4.8333333333333332E-2</v>
      </c>
      <c r="T28" s="97">
        <f t="shared" ref="T28:AB28" si="46">S28+T26</f>
        <v>9.5277777777777767E-2</v>
      </c>
      <c r="U28" s="97">
        <f t="shared" si="46"/>
        <v>0.14106481481481481</v>
      </c>
      <c r="V28" s="97">
        <f t="shared" si="46"/>
        <v>0.18588734567901233</v>
      </c>
      <c r="W28" s="97">
        <f t="shared" si="46"/>
        <v>0.22990612139917693</v>
      </c>
      <c r="X28" s="97">
        <f t="shared" si="46"/>
        <v>0.27325510116598078</v>
      </c>
      <c r="Y28" s="97">
        <f t="shared" si="46"/>
        <v>0.3160459176383173</v>
      </c>
      <c r="Z28" s="97">
        <f t="shared" si="46"/>
        <v>0.35837159803193108</v>
      </c>
      <c r="AA28" s="97">
        <f t="shared" si="46"/>
        <v>0.40030966502660925</v>
      </c>
      <c r="AB28" s="97">
        <f t="shared" si="46"/>
        <v>0.44192472085550771</v>
      </c>
      <c r="AC28" s="5"/>
      <c r="AD28" s="173"/>
      <c r="AE28" s="181"/>
      <c r="AF28" s="20" t="s">
        <v>53</v>
      </c>
      <c r="AG28" s="97">
        <f>AG26</f>
        <v>4.8333333333333332E-2</v>
      </c>
      <c r="AH28" s="97">
        <f t="shared" ref="AH28:AP28" si="47">AG28+AH26</f>
        <v>9.5277777777777767E-2</v>
      </c>
      <c r="AI28" s="97">
        <f t="shared" si="47"/>
        <v>0.14106481481481481</v>
      </c>
      <c r="AJ28" s="97">
        <f t="shared" si="47"/>
        <v>0.18588734567901233</v>
      </c>
      <c r="AK28" s="97">
        <f t="shared" si="47"/>
        <v>0.22990612139917693</v>
      </c>
      <c r="AL28" s="97">
        <f t="shared" si="47"/>
        <v>0.27325510116598078</v>
      </c>
      <c r="AM28" s="97">
        <f t="shared" si="47"/>
        <v>0.3160459176383173</v>
      </c>
      <c r="AN28" s="97">
        <f t="shared" si="47"/>
        <v>0.35837159803193108</v>
      </c>
      <c r="AO28" s="97">
        <f t="shared" si="47"/>
        <v>0.40030966502660925</v>
      </c>
      <c r="AP28" s="97">
        <f t="shared" si="47"/>
        <v>0.44192472085550771</v>
      </c>
      <c r="AQ28" s="5"/>
      <c r="AR28" s="173"/>
      <c r="AS28" s="181"/>
      <c r="AT28" s="20" t="s">
        <v>53</v>
      </c>
      <c r="AU28" s="97">
        <f>AU26</f>
        <v>4.8333333333333332E-2</v>
      </c>
      <c r="AV28" s="97">
        <f t="shared" ref="AV28:BD28" si="48">AU28+AV26</f>
        <v>9.5277777777777767E-2</v>
      </c>
      <c r="AW28" s="97">
        <f t="shared" si="48"/>
        <v>0.14106481481481481</v>
      </c>
      <c r="AX28" s="97">
        <f t="shared" si="48"/>
        <v>0.18588734567901233</v>
      </c>
      <c r="AY28" s="97">
        <f t="shared" si="48"/>
        <v>0.22990612139917693</v>
      </c>
      <c r="AZ28" s="97">
        <f t="shared" si="48"/>
        <v>0.27325510116598078</v>
      </c>
      <c r="BA28" s="97">
        <f t="shared" si="48"/>
        <v>0.3160459176383173</v>
      </c>
      <c r="BB28" s="97">
        <f t="shared" si="48"/>
        <v>0.35837159803193108</v>
      </c>
      <c r="BC28" s="97">
        <f t="shared" si="48"/>
        <v>0.40030966502660925</v>
      </c>
      <c r="BD28" s="97">
        <f t="shared" si="48"/>
        <v>0.44192472085550771</v>
      </c>
      <c r="BE28" s="5"/>
      <c r="BF28" s="173"/>
      <c r="BG28" s="181"/>
      <c r="BH28" s="20" t="s">
        <v>53</v>
      </c>
      <c r="BI28" s="97">
        <f>BI26</f>
        <v>4.8333333333333332E-2</v>
      </c>
      <c r="BJ28" s="97">
        <f t="shared" ref="BJ28:BR28" si="49">BI28+BJ26</f>
        <v>9.5277777777777767E-2</v>
      </c>
      <c r="BK28" s="97">
        <f t="shared" si="49"/>
        <v>0.14106481481481481</v>
      </c>
      <c r="BL28" s="97">
        <f t="shared" si="49"/>
        <v>0.18588734567901233</v>
      </c>
      <c r="BM28" s="97">
        <f t="shared" si="49"/>
        <v>0.22990612139917693</v>
      </c>
      <c r="BN28" s="97">
        <f t="shared" si="49"/>
        <v>0.27325510116598078</v>
      </c>
      <c r="BO28" s="97">
        <f t="shared" si="49"/>
        <v>0.3160459176383173</v>
      </c>
      <c r="BP28" s="97">
        <f t="shared" si="49"/>
        <v>0.35837159803193108</v>
      </c>
      <c r="BQ28" s="97">
        <f t="shared" si="49"/>
        <v>0.40030966502660925</v>
      </c>
      <c r="BR28" s="97">
        <f t="shared" si="49"/>
        <v>0.44192472085550771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0.05</v>
      </c>
      <c r="F29" s="97">
        <f t="shared" ref="F29:N29" si="50">((1+$E$12)*$E$5)+$E$5</f>
        <v>0.05</v>
      </c>
      <c r="G29" s="97">
        <f t="shared" si="50"/>
        <v>0.05</v>
      </c>
      <c r="H29" s="97">
        <f t="shared" si="50"/>
        <v>0.05</v>
      </c>
      <c r="I29" s="97">
        <f t="shared" si="50"/>
        <v>0.05</v>
      </c>
      <c r="J29" s="97">
        <f t="shared" si="50"/>
        <v>0.05</v>
      </c>
      <c r="K29" s="97">
        <f t="shared" si="50"/>
        <v>0.05</v>
      </c>
      <c r="L29" s="97">
        <f t="shared" si="50"/>
        <v>0.05</v>
      </c>
      <c r="M29" s="97">
        <f t="shared" si="50"/>
        <v>0.05</v>
      </c>
      <c r="N29" s="97">
        <f t="shared" si="50"/>
        <v>0.05</v>
      </c>
      <c r="O29" s="12"/>
      <c r="P29" s="173"/>
      <c r="Q29" s="181"/>
      <c r="R29" s="20" t="s">
        <v>107</v>
      </c>
      <c r="S29" s="97">
        <f>((1+$E$12)*$E$5)+$E$5</f>
        <v>0.05</v>
      </c>
      <c r="T29" s="97">
        <f t="shared" ref="T29:AB29" si="51">((1+$E$12)*$E$5)+$E$5</f>
        <v>0.05</v>
      </c>
      <c r="U29" s="97">
        <f t="shared" si="51"/>
        <v>0.05</v>
      </c>
      <c r="V29" s="97">
        <f t="shared" si="51"/>
        <v>0.05</v>
      </c>
      <c r="W29" s="97">
        <f t="shared" si="51"/>
        <v>0.05</v>
      </c>
      <c r="X29" s="97">
        <f t="shared" si="51"/>
        <v>0.05</v>
      </c>
      <c r="Y29" s="97">
        <f t="shared" si="51"/>
        <v>0.05</v>
      </c>
      <c r="Z29" s="97">
        <f t="shared" si="51"/>
        <v>0.05</v>
      </c>
      <c r="AA29" s="97">
        <f t="shared" si="51"/>
        <v>0.05</v>
      </c>
      <c r="AB29" s="97">
        <f t="shared" si="51"/>
        <v>0.05</v>
      </c>
      <c r="AC29" s="12"/>
      <c r="AD29" s="173"/>
      <c r="AE29" s="181"/>
      <c r="AF29" s="20" t="s">
        <v>107</v>
      </c>
      <c r="AG29" s="97">
        <f>((1+$E$12)*$E$5)+$E$5</f>
        <v>0.05</v>
      </c>
      <c r="AH29" s="97">
        <f t="shared" ref="AH29:AP29" si="52">((1+$E$12)*$E$5)+$E$5</f>
        <v>0.05</v>
      </c>
      <c r="AI29" s="97">
        <f t="shared" si="52"/>
        <v>0.05</v>
      </c>
      <c r="AJ29" s="97">
        <f t="shared" si="52"/>
        <v>0.05</v>
      </c>
      <c r="AK29" s="97">
        <f t="shared" si="52"/>
        <v>0.05</v>
      </c>
      <c r="AL29" s="97">
        <f t="shared" si="52"/>
        <v>0.05</v>
      </c>
      <c r="AM29" s="97">
        <f t="shared" si="52"/>
        <v>0.05</v>
      </c>
      <c r="AN29" s="97">
        <f t="shared" si="52"/>
        <v>0.05</v>
      </c>
      <c r="AO29" s="97">
        <f t="shared" si="52"/>
        <v>0.05</v>
      </c>
      <c r="AP29" s="97">
        <f t="shared" si="52"/>
        <v>0.05</v>
      </c>
      <c r="AQ29" s="12"/>
      <c r="AR29" s="173"/>
      <c r="AS29" s="181"/>
      <c r="AT29" s="20" t="s">
        <v>107</v>
      </c>
      <c r="AU29" s="97">
        <f>((1+$E$12)*$E$5)+$E$5</f>
        <v>0.05</v>
      </c>
      <c r="AV29" s="97">
        <f t="shared" ref="AV29:BD29" si="53">((1+$E$12)*$E$5)+$E$5</f>
        <v>0.05</v>
      </c>
      <c r="AW29" s="97">
        <f t="shared" si="53"/>
        <v>0.05</v>
      </c>
      <c r="AX29" s="97">
        <f t="shared" si="53"/>
        <v>0.05</v>
      </c>
      <c r="AY29" s="97">
        <f t="shared" si="53"/>
        <v>0.05</v>
      </c>
      <c r="AZ29" s="97">
        <f t="shared" si="53"/>
        <v>0.05</v>
      </c>
      <c r="BA29" s="97">
        <f t="shared" si="53"/>
        <v>0.05</v>
      </c>
      <c r="BB29" s="97">
        <f t="shared" si="53"/>
        <v>0.05</v>
      </c>
      <c r="BC29" s="97">
        <f t="shared" si="53"/>
        <v>0.05</v>
      </c>
      <c r="BD29" s="97">
        <f t="shared" si="53"/>
        <v>0.05</v>
      </c>
      <c r="BE29" s="12"/>
      <c r="BF29" s="173"/>
      <c r="BG29" s="181"/>
      <c r="BH29" s="20" t="s">
        <v>107</v>
      </c>
      <c r="BI29" s="97">
        <f>((1+$E$12)*$E$5)+$E$5</f>
        <v>0.05</v>
      </c>
      <c r="BJ29" s="97">
        <f t="shared" ref="BJ29:BR29" si="54">((1+$E$12)*$E$5)+$E$5</f>
        <v>0.05</v>
      </c>
      <c r="BK29" s="97">
        <f t="shared" si="54"/>
        <v>0.05</v>
      </c>
      <c r="BL29" s="97">
        <f t="shared" si="54"/>
        <v>0.05</v>
      </c>
      <c r="BM29" s="97">
        <f t="shared" si="54"/>
        <v>0.05</v>
      </c>
      <c r="BN29" s="97">
        <f t="shared" si="54"/>
        <v>0.05</v>
      </c>
      <c r="BO29" s="97">
        <f t="shared" si="54"/>
        <v>0.05</v>
      </c>
      <c r="BP29" s="97">
        <f t="shared" si="54"/>
        <v>0.05</v>
      </c>
      <c r="BQ29" s="97">
        <f t="shared" si="54"/>
        <v>0.05</v>
      </c>
      <c r="BR29" s="97">
        <f t="shared" si="54"/>
        <v>0.05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0.05</v>
      </c>
      <c r="F30" s="97">
        <f>E30+F29</f>
        <v>0.1</v>
      </c>
      <c r="G30" s="97">
        <f t="shared" ref="G30:N30" si="55">F30+G29</f>
        <v>0.15000000000000002</v>
      </c>
      <c r="H30" s="97">
        <f t="shared" si="55"/>
        <v>0.2</v>
      </c>
      <c r="I30" s="97">
        <f t="shared" si="55"/>
        <v>0.25</v>
      </c>
      <c r="J30" s="97">
        <f t="shared" si="55"/>
        <v>0.3</v>
      </c>
      <c r="K30" s="97">
        <f t="shared" si="55"/>
        <v>0.35</v>
      </c>
      <c r="L30" s="97">
        <f t="shared" si="55"/>
        <v>0.39999999999999997</v>
      </c>
      <c r="M30" s="97">
        <f t="shared" si="55"/>
        <v>0.44999999999999996</v>
      </c>
      <c r="N30" s="97">
        <f t="shared" si="55"/>
        <v>0.49999999999999994</v>
      </c>
      <c r="O30" s="12"/>
      <c r="P30" s="164"/>
      <c r="Q30" s="182"/>
      <c r="R30" s="20" t="s">
        <v>108</v>
      </c>
      <c r="S30" s="97">
        <f>S29</f>
        <v>0.05</v>
      </c>
      <c r="T30" s="97">
        <f>S30+T29</f>
        <v>0.1</v>
      </c>
      <c r="U30" s="97">
        <f t="shared" ref="U30:AB30" si="56">T30+U29</f>
        <v>0.15000000000000002</v>
      </c>
      <c r="V30" s="97">
        <f t="shared" si="56"/>
        <v>0.2</v>
      </c>
      <c r="W30" s="97">
        <f t="shared" si="56"/>
        <v>0.25</v>
      </c>
      <c r="X30" s="97">
        <f t="shared" si="56"/>
        <v>0.3</v>
      </c>
      <c r="Y30" s="97">
        <f t="shared" si="56"/>
        <v>0.35</v>
      </c>
      <c r="Z30" s="97">
        <f t="shared" si="56"/>
        <v>0.39999999999999997</v>
      </c>
      <c r="AA30" s="97">
        <f t="shared" si="56"/>
        <v>0.44999999999999996</v>
      </c>
      <c r="AB30" s="97">
        <f t="shared" si="56"/>
        <v>0.49999999999999994</v>
      </c>
      <c r="AC30" s="12"/>
      <c r="AD30" s="164"/>
      <c r="AE30" s="182"/>
      <c r="AF30" s="20" t="s">
        <v>108</v>
      </c>
      <c r="AG30" s="97">
        <f>AG29</f>
        <v>0.05</v>
      </c>
      <c r="AH30" s="97">
        <f>AG30+AH29</f>
        <v>0.1</v>
      </c>
      <c r="AI30" s="97">
        <f t="shared" ref="AI30:AP30" si="57">AH30+AI29</f>
        <v>0.15000000000000002</v>
      </c>
      <c r="AJ30" s="97">
        <f t="shared" si="57"/>
        <v>0.2</v>
      </c>
      <c r="AK30" s="97">
        <f t="shared" si="57"/>
        <v>0.25</v>
      </c>
      <c r="AL30" s="97">
        <f t="shared" si="57"/>
        <v>0.3</v>
      </c>
      <c r="AM30" s="97">
        <f t="shared" si="57"/>
        <v>0.35</v>
      </c>
      <c r="AN30" s="97">
        <f t="shared" si="57"/>
        <v>0.39999999999999997</v>
      </c>
      <c r="AO30" s="97">
        <f t="shared" si="57"/>
        <v>0.44999999999999996</v>
      </c>
      <c r="AP30" s="97">
        <f t="shared" si="57"/>
        <v>0.49999999999999994</v>
      </c>
      <c r="AQ30" s="12"/>
      <c r="AR30" s="164"/>
      <c r="AS30" s="182"/>
      <c r="AT30" s="20" t="s">
        <v>108</v>
      </c>
      <c r="AU30" s="97">
        <f>AU29</f>
        <v>0.05</v>
      </c>
      <c r="AV30" s="97">
        <f>AU30+AV29</f>
        <v>0.1</v>
      </c>
      <c r="AW30" s="97">
        <f t="shared" ref="AW30:BD30" si="58">AV30+AW29</f>
        <v>0.15000000000000002</v>
      </c>
      <c r="AX30" s="97">
        <f t="shared" si="58"/>
        <v>0.2</v>
      </c>
      <c r="AY30" s="97">
        <f t="shared" si="58"/>
        <v>0.25</v>
      </c>
      <c r="AZ30" s="97">
        <f t="shared" si="58"/>
        <v>0.3</v>
      </c>
      <c r="BA30" s="97">
        <f t="shared" si="58"/>
        <v>0.35</v>
      </c>
      <c r="BB30" s="97">
        <f t="shared" si="58"/>
        <v>0.39999999999999997</v>
      </c>
      <c r="BC30" s="97">
        <f t="shared" si="58"/>
        <v>0.44999999999999996</v>
      </c>
      <c r="BD30" s="97">
        <f t="shared" si="58"/>
        <v>0.49999999999999994</v>
      </c>
      <c r="BE30" s="12"/>
      <c r="BF30" s="164"/>
      <c r="BG30" s="182"/>
      <c r="BH30" s="20" t="s">
        <v>108</v>
      </c>
      <c r="BI30" s="97">
        <f>BI29</f>
        <v>0.05</v>
      </c>
      <c r="BJ30" s="97">
        <f>BI30+BJ29</f>
        <v>0.1</v>
      </c>
      <c r="BK30" s="97">
        <f t="shared" ref="BK30:BR30" si="59">BJ30+BK29</f>
        <v>0.15000000000000002</v>
      </c>
      <c r="BL30" s="97">
        <f t="shared" si="59"/>
        <v>0.2</v>
      </c>
      <c r="BM30" s="97">
        <f t="shared" si="59"/>
        <v>0.25</v>
      </c>
      <c r="BN30" s="97">
        <f t="shared" si="59"/>
        <v>0.3</v>
      </c>
      <c r="BO30" s="97">
        <f t="shared" si="59"/>
        <v>0.35</v>
      </c>
      <c r="BP30" s="97">
        <f t="shared" si="59"/>
        <v>0.39999999999999997</v>
      </c>
      <c r="BQ30" s="97">
        <f t="shared" si="59"/>
        <v>0.44999999999999996</v>
      </c>
      <c r="BR30" s="97">
        <f t="shared" si="59"/>
        <v>0.49999999999999994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0.14583333333333334</v>
      </c>
      <c r="F34" s="17">
        <f t="shared" ref="F34:N34" si="60">F39*$E$4/F$16</f>
        <v>0.12152777777777778</v>
      </c>
      <c r="G34" s="17">
        <f t="shared" si="60"/>
        <v>0.10127314814814815</v>
      </c>
      <c r="H34" s="17">
        <f t="shared" si="60"/>
        <v>8.4394290123456783E-2</v>
      </c>
      <c r="I34" s="17">
        <f t="shared" si="60"/>
        <v>7.0328575102880653E-2</v>
      </c>
      <c r="J34" s="17">
        <f t="shared" si="60"/>
        <v>5.8607145919067211E-2</v>
      </c>
      <c r="K34" s="17">
        <f t="shared" si="60"/>
        <v>4.8839288265889347E-2</v>
      </c>
      <c r="L34" s="17">
        <f t="shared" si="60"/>
        <v>4.069940688824112E-2</v>
      </c>
      <c r="M34" s="17">
        <f t="shared" si="60"/>
        <v>3.3916172406867603E-2</v>
      </c>
      <c r="N34" s="17">
        <f t="shared" si="60"/>
        <v>2.8263477005723004E-2</v>
      </c>
      <c r="P34" s="172" t="s">
        <v>16</v>
      </c>
      <c r="Q34" s="165" t="s">
        <v>41</v>
      </c>
      <c r="R34" s="16" t="s">
        <v>83</v>
      </c>
      <c r="S34" s="17">
        <f>S39*$E$4/S$16</f>
        <v>0.125</v>
      </c>
      <c r="T34" s="17">
        <f t="shared" ref="T34:AB34" si="61">T39*$E$4/T$16</f>
        <v>0.10416666666666667</v>
      </c>
      <c r="U34" s="17">
        <f t="shared" si="61"/>
        <v>8.6805555555555552E-2</v>
      </c>
      <c r="V34" s="17">
        <f t="shared" si="61"/>
        <v>7.2337962962962965E-2</v>
      </c>
      <c r="W34" s="17">
        <f t="shared" si="61"/>
        <v>6.0281635802469133E-2</v>
      </c>
      <c r="X34" s="17">
        <f t="shared" si="61"/>
        <v>5.0234696502057606E-2</v>
      </c>
      <c r="Y34" s="17">
        <f t="shared" si="61"/>
        <v>4.1862247085048009E-2</v>
      </c>
      <c r="Z34" s="17">
        <f t="shared" si="61"/>
        <v>3.4885205904206677E-2</v>
      </c>
      <c r="AA34" s="17">
        <f t="shared" si="61"/>
        <v>2.9071004920172231E-2</v>
      </c>
      <c r="AB34" s="17">
        <f t="shared" si="61"/>
        <v>2.4225837433476859E-2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0.10416666666666667</v>
      </c>
      <c r="AH34" s="17">
        <f t="shared" ref="AH34:AP34" si="62">AH39*$E$4/AH$16</f>
        <v>8.6805555555555552E-2</v>
      </c>
      <c r="AI34" s="17">
        <f t="shared" si="62"/>
        <v>7.2337962962962965E-2</v>
      </c>
      <c r="AJ34" s="17">
        <f t="shared" si="62"/>
        <v>6.0281635802469133E-2</v>
      </c>
      <c r="AK34" s="17">
        <f t="shared" si="62"/>
        <v>5.0234696502057613E-2</v>
      </c>
      <c r="AL34" s="17">
        <f t="shared" si="62"/>
        <v>4.1862247085048009E-2</v>
      </c>
      <c r="AM34" s="17">
        <f t="shared" si="62"/>
        <v>3.4885205904206677E-2</v>
      </c>
      <c r="AN34" s="17">
        <f t="shared" si="62"/>
        <v>2.9071004920172231E-2</v>
      </c>
      <c r="AO34" s="17">
        <f t="shared" si="62"/>
        <v>2.4225837433476859E-2</v>
      </c>
      <c r="AP34" s="17">
        <f t="shared" si="62"/>
        <v>2.0188197861230717E-2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8.3333333333333329E-2</v>
      </c>
      <c r="AV34" s="17">
        <f t="shared" ref="AV34:BD34" si="63">AV39*$E$4/AV$16</f>
        <v>6.9444444444444448E-2</v>
      </c>
      <c r="AW34" s="17">
        <f t="shared" si="63"/>
        <v>5.7870370370370371E-2</v>
      </c>
      <c r="AX34" s="17">
        <f t="shared" si="63"/>
        <v>4.8225308641975308E-2</v>
      </c>
      <c r="AY34" s="17">
        <f t="shared" si="63"/>
        <v>4.0187757201646093E-2</v>
      </c>
      <c r="AZ34" s="17">
        <f t="shared" si="63"/>
        <v>3.3489797668038404E-2</v>
      </c>
      <c r="BA34" s="17">
        <f t="shared" si="63"/>
        <v>2.7908164723365339E-2</v>
      </c>
      <c r="BB34" s="17">
        <f t="shared" si="63"/>
        <v>2.3256803936137785E-2</v>
      </c>
      <c r="BC34" s="17">
        <f t="shared" si="63"/>
        <v>1.9380669946781486E-2</v>
      </c>
      <c r="BD34" s="17">
        <f t="shared" si="63"/>
        <v>1.6150558288984575E-2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6.25E-2</v>
      </c>
      <c r="BJ34" s="17">
        <f t="shared" ref="BJ34:BR34" si="64">BJ39*$E$4/BJ$16</f>
        <v>5.2083333333333336E-2</v>
      </c>
      <c r="BK34" s="17">
        <f t="shared" si="64"/>
        <v>4.3402777777777776E-2</v>
      </c>
      <c r="BL34" s="17">
        <f t="shared" si="64"/>
        <v>3.6168981481481483E-2</v>
      </c>
      <c r="BM34" s="17">
        <f t="shared" si="64"/>
        <v>3.0140817901234566E-2</v>
      </c>
      <c r="BN34" s="17">
        <f t="shared" si="64"/>
        <v>2.5117348251028803E-2</v>
      </c>
      <c r="BO34" s="17">
        <f t="shared" si="64"/>
        <v>2.0931123542524004E-2</v>
      </c>
      <c r="BP34" s="17">
        <f t="shared" si="64"/>
        <v>1.7442602952103339E-2</v>
      </c>
      <c r="BQ34" s="17">
        <f t="shared" si="64"/>
        <v>1.4535502460086116E-2</v>
      </c>
      <c r="BR34" s="17">
        <f t="shared" si="64"/>
        <v>1.2112918716738429E-2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0.10467142489711934</v>
      </c>
      <c r="J35" s="17"/>
      <c r="K35" s="17"/>
      <c r="L35" s="17"/>
      <c r="M35" s="17"/>
      <c r="N35" s="18">
        <f>SUM(E34:N34)/10</f>
        <v>7.3368261497138501E-2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8.9718364197530862E-2</v>
      </c>
      <c r="X35" s="17"/>
      <c r="Y35" s="17"/>
      <c r="Z35" s="17"/>
      <c r="AA35" s="17"/>
      <c r="AB35" s="18">
        <f>SUM(S34:AB34)/10</f>
        <v>6.2887081283261564E-2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7.4765303497942387E-2</v>
      </c>
      <c r="AL35" s="17"/>
      <c r="AM35" s="17"/>
      <c r="AN35" s="17"/>
      <c r="AO35" s="17"/>
      <c r="AP35" s="18">
        <f>SUM(AG34:AP34)/10</f>
        <v>5.2405901069384642E-2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5.9812242798353912E-2</v>
      </c>
      <c r="AZ35" s="17"/>
      <c r="BA35" s="17"/>
      <c r="BB35" s="17"/>
      <c r="BC35" s="17"/>
      <c r="BD35" s="18">
        <f>SUM(AU34:BD34)/10</f>
        <v>4.1924720855507712E-2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4.4859182098765431E-2</v>
      </c>
      <c r="BN35" s="17"/>
      <c r="BO35" s="17"/>
      <c r="BP35" s="17"/>
      <c r="BQ35" s="17"/>
      <c r="BR35" s="18">
        <f>SUM(BI34:BR34)/10</f>
        <v>3.1443540641630782E-2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65">E$18*(E34/E$20)</f>
        <v>0.14583333333333334</v>
      </c>
      <c r="F36" s="17">
        <f t="shared" si="65"/>
        <v>0.26736111111111105</v>
      </c>
      <c r="G36" s="17">
        <f t="shared" si="65"/>
        <v>0.36863425925925941</v>
      </c>
      <c r="H36" s="17">
        <f t="shared" si="65"/>
        <v>0.45302854938271586</v>
      </c>
      <c r="I36" s="17">
        <f t="shared" si="65"/>
        <v>0.52335712448559679</v>
      </c>
      <c r="J36" s="17">
        <f t="shared" si="65"/>
        <v>0.58196427040466336</v>
      </c>
      <c r="K36" s="17">
        <f t="shared" si="65"/>
        <v>0.6308035586705536</v>
      </c>
      <c r="L36" s="17">
        <f t="shared" si="65"/>
        <v>0.67150296555879474</v>
      </c>
      <c r="M36" s="17">
        <f t="shared" si="65"/>
        <v>0.70541913796566336</v>
      </c>
      <c r="N36" s="17">
        <f t="shared" si="65"/>
        <v>0.73368261497138398</v>
      </c>
      <c r="P36" s="173"/>
      <c r="Q36" s="165"/>
      <c r="R36" s="16" t="s">
        <v>53</v>
      </c>
      <c r="S36" s="17">
        <f>S$18*(S34/S$20)</f>
        <v>0.125</v>
      </c>
      <c r="T36" s="17">
        <f t="shared" ref="T36:AB36" si="66">T$18*(T34/T$20)</f>
        <v>0.22916666666666666</v>
      </c>
      <c r="U36" s="17">
        <f t="shared" si="66"/>
        <v>0.31597222222222232</v>
      </c>
      <c r="V36" s="17">
        <f t="shared" si="66"/>
        <v>0.38831018518518501</v>
      </c>
      <c r="W36" s="17">
        <f t="shared" si="66"/>
        <v>0.44859182098765443</v>
      </c>
      <c r="X36" s="17">
        <f t="shared" si="66"/>
        <v>0.49882651748971141</v>
      </c>
      <c r="Y36" s="17">
        <f t="shared" si="66"/>
        <v>0.54068876457476023</v>
      </c>
      <c r="Z36" s="17">
        <f t="shared" si="66"/>
        <v>0.57557397047896697</v>
      </c>
      <c r="AA36" s="17">
        <f t="shared" si="66"/>
        <v>0.60464497539914008</v>
      </c>
      <c r="AB36" s="17">
        <f t="shared" si="66"/>
        <v>0.62887081283261481</v>
      </c>
      <c r="AC36" s="5"/>
      <c r="AD36" s="173"/>
      <c r="AE36" s="165"/>
      <c r="AF36" s="16" t="s">
        <v>53</v>
      </c>
      <c r="AG36" s="17">
        <f>AG$18*(AG34/AG$20)</f>
        <v>0.10416666666666669</v>
      </c>
      <c r="AH36" s="17">
        <f t="shared" ref="AH36:AP36" si="67">AH$18*(AH34/AH$20)</f>
        <v>0.19097222222222218</v>
      </c>
      <c r="AI36" s="17">
        <f t="shared" si="67"/>
        <v>0.26331018518518529</v>
      </c>
      <c r="AJ36" s="17">
        <f t="shared" si="67"/>
        <v>0.32359182098765416</v>
      </c>
      <c r="AK36" s="17">
        <f t="shared" si="67"/>
        <v>0.37382651748971207</v>
      </c>
      <c r="AL36" s="17">
        <f t="shared" si="67"/>
        <v>0.41568876457475945</v>
      </c>
      <c r="AM36" s="17">
        <f t="shared" si="67"/>
        <v>0.45057397047896691</v>
      </c>
      <c r="AN36" s="17">
        <f t="shared" si="67"/>
        <v>0.47964497539913914</v>
      </c>
      <c r="AO36" s="17">
        <f t="shared" si="67"/>
        <v>0.5038708128326167</v>
      </c>
      <c r="AP36" s="17">
        <f t="shared" si="67"/>
        <v>0.52405901069384564</v>
      </c>
      <c r="AQ36" s="5"/>
      <c r="AR36" s="173"/>
      <c r="AS36" s="165"/>
      <c r="AT36" s="16" t="s">
        <v>53</v>
      </c>
      <c r="AU36" s="17">
        <f>AU$18*(AU34/AU$20)</f>
        <v>8.3333333333333329E-2</v>
      </c>
      <c r="AV36" s="17">
        <f t="shared" ref="AV36:BD36" si="68">AV$18*(AV34/AV$20)</f>
        <v>0.15277777777777776</v>
      </c>
      <c r="AW36" s="17">
        <f t="shared" si="68"/>
        <v>0.21064814814814822</v>
      </c>
      <c r="AX36" s="17">
        <f t="shared" si="68"/>
        <v>0.25887345679012336</v>
      </c>
      <c r="AY36" s="17">
        <f t="shared" si="68"/>
        <v>0.29906121399176966</v>
      </c>
      <c r="AZ36" s="17">
        <f t="shared" si="68"/>
        <v>0.3325510116598076</v>
      </c>
      <c r="BA36" s="17">
        <f t="shared" si="68"/>
        <v>0.36045917638317349</v>
      </c>
      <c r="BB36" s="17">
        <f t="shared" si="68"/>
        <v>0.38371598031931137</v>
      </c>
      <c r="BC36" s="17">
        <f t="shared" si="68"/>
        <v>0.40309665026609337</v>
      </c>
      <c r="BD36" s="17">
        <f t="shared" si="68"/>
        <v>0.41924720855507658</v>
      </c>
      <c r="BE36" s="5"/>
      <c r="BF36" s="173"/>
      <c r="BG36" s="165"/>
      <c r="BH36" s="16" t="s">
        <v>53</v>
      </c>
      <c r="BI36" s="17">
        <f>BI$18*(BI34/BI$20)</f>
        <v>6.25E-2</v>
      </c>
      <c r="BJ36" s="17">
        <f t="shared" ref="BJ36:BR36" si="69">BJ$18*(BJ34/BJ$20)</f>
        <v>0.11458333333333333</v>
      </c>
      <c r="BK36" s="17">
        <f t="shared" si="69"/>
        <v>0.15798611111111116</v>
      </c>
      <c r="BL36" s="17">
        <f t="shared" si="69"/>
        <v>0.1941550925925925</v>
      </c>
      <c r="BM36" s="17">
        <f t="shared" si="69"/>
        <v>0.22429591049382722</v>
      </c>
      <c r="BN36" s="17">
        <f t="shared" si="69"/>
        <v>0.2494132587448557</v>
      </c>
      <c r="BO36" s="17">
        <f t="shared" si="69"/>
        <v>0.27034438228738011</v>
      </c>
      <c r="BP36" s="17">
        <f t="shared" si="69"/>
        <v>0.28778698523948348</v>
      </c>
      <c r="BQ36" s="17">
        <f t="shared" si="69"/>
        <v>0.30232248769957004</v>
      </c>
      <c r="BR36" s="17">
        <f t="shared" si="69"/>
        <v>0.31443540641630741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70">10*E34</f>
        <v>1.4583333333333335</v>
      </c>
      <c r="F37" s="21">
        <f t="shared" si="70"/>
        <v>1.2152777777777777</v>
      </c>
      <c r="G37" s="21">
        <f t="shared" si="70"/>
        <v>1.0127314814814816</v>
      </c>
      <c r="H37" s="21">
        <f t="shared" si="70"/>
        <v>0.84394290123456783</v>
      </c>
      <c r="I37" s="21">
        <f t="shared" si="70"/>
        <v>0.70328575102880653</v>
      </c>
      <c r="J37" s="21">
        <f t="shared" si="70"/>
        <v>0.58607145919067216</v>
      </c>
      <c r="K37" s="21">
        <f t="shared" si="70"/>
        <v>0.48839288265889347</v>
      </c>
      <c r="L37" s="21">
        <f t="shared" si="70"/>
        <v>0.40699406888241119</v>
      </c>
      <c r="M37" s="21">
        <f t="shared" si="70"/>
        <v>0.33916172406867606</v>
      </c>
      <c r="N37" s="21">
        <f t="shared" si="70"/>
        <v>0.28263477005723003</v>
      </c>
      <c r="P37" s="173"/>
      <c r="Q37" s="163"/>
      <c r="R37" s="20" t="s">
        <v>57</v>
      </c>
      <c r="S37" s="21">
        <f t="shared" ref="S37:AB37" si="71">10*S34</f>
        <v>1.25</v>
      </c>
      <c r="T37" s="21">
        <f t="shared" si="71"/>
        <v>1.0416666666666667</v>
      </c>
      <c r="U37" s="21">
        <f t="shared" si="71"/>
        <v>0.86805555555555558</v>
      </c>
      <c r="V37" s="21">
        <f t="shared" si="71"/>
        <v>0.72337962962962965</v>
      </c>
      <c r="W37" s="21">
        <f t="shared" si="71"/>
        <v>0.60281635802469136</v>
      </c>
      <c r="X37" s="21">
        <f t="shared" si="71"/>
        <v>0.50234696502057608</v>
      </c>
      <c r="Y37" s="21">
        <f t="shared" si="71"/>
        <v>0.4186224708504801</v>
      </c>
      <c r="Z37" s="21">
        <f t="shared" si="71"/>
        <v>0.34885205904206679</v>
      </c>
      <c r="AA37" s="21">
        <f t="shared" si="71"/>
        <v>0.29071004920172233</v>
      </c>
      <c r="AB37" s="21">
        <f t="shared" si="71"/>
        <v>0.2422583743347686</v>
      </c>
      <c r="AC37" s="5"/>
      <c r="AD37" s="173"/>
      <c r="AE37" s="163"/>
      <c r="AF37" s="20" t="s">
        <v>57</v>
      </c>
      <c r="AG37" s="21">
        <f t="shared" ref="AG37:AP37" si="72">10*AG34</f>
        <v>1.0416666666666667</v>
      </c>
      <c r="AH37" s="21">
        <f t="shared" si="72"/>
        <v>0.86805555555555558</v>
      </c>
      <c r="AI37" s="21">
        <f t="shared" si="72"/>
        <v>0.72337962962962965</v>
      </c>
      <c r="AJ37" s="21">
        <f t="shared" si="72"/>
        <v>0.60281635802469136</v>
      </c>
      <c r="AK37" s="21">
        <f t="shared" si="72"/>
        <v>0.50234696502057608</v>
      </c>
      <c r="AL37" s="21">
        <f t="shared" si="72"/>
        <v>0.4186224708504801</v>
      </c>
      <c r="AM37" s="21">
        <f t="shared" si="72"/>
        <v>0.34885205904206679</v>
      </c>
      <c r="AN37" s="21">
        <f t="shared" si="72"/>
        <v>0.29071004920172233</v>
      </c>
      <c r="AO37" s="21">
        <f t="shared" si="72"/>
        <v>0.2422583743347686</v>
      </c>
      <c r="AP37" s="21">
        <f t="shared" si="72"/>
        <v>0.20188197861230717</v>
      </c>
      <c r="AQ37" s="5"/>
      <c r="AR37" s="173"/>
      <c r="AS37" s="163"/>
      <c r="AT37" s="20" t="s">
        <v>57</v>
      </c>
      <c r="AU37" s="21">
        <f t="shared" ref="AU37:BD37" si="73">10*AU34</f>
        <v>0.83333333333333326</v>
      </c>
      <c r="AV37" s="21">
        <f t="shared" si="73"/>
        <v>0.69444444444444442</v>
      </c>
      <c r="AW37" s="21">
        <f t="shared" si="73"/>
        <v>0.57870370370370372</v>
      </c>
      <c r="AX37" s="21">
        <f t="shared" si="73"/>
        <v>0.48225308641975306</v>
      </c>
      <c r="AY37" s="21">
        <f t="shared" si="73"/>
        <v>0.4018775720164609</v>
      </c>
      <c r="AZ37" s="21">
        <f t="shared" si="73"/>
        <v>0.33489797668038401</v>
      </c>
      <c r="BA37" s="21">
        <f t="shared" si="73"/>
        <v>0.27908164723365336</v>
      </c>
      <c r="BB37" s="21">
        <f t="shared" si="73"/>
        <v>0.23256803936137785</v>
      </c>
      <c r="BC37" s="21">
        <f t="shared" si="73"/>
        <v>0.19380669946781487</v>
      </c>
      <c r="BD37" s="21">
        <f t="shared" si="73"/>
        <v>0.16150558288984573</v>
      </c>
      <c r="BE37" s="5"/>
      <c r="BF37" s="173"/>
      <c r="BG37" s="163"/>
      <c r="BH37" s="20" t="s">
        <v>57</v>
      </c>
      <c r="BI37" s="21">
        <f t="shared" ref="BI37:BR37" si="74">10*BI34</f>
        <v>0.625</v>
      </c>
      <c r="BJ37" s="21">
        <f t="shared" si="74"/>
        <v>0.52083333333333337</v>
      </c>
      <c r="BK37" s="21">
        <f t="shared" si="74"/>
        <v>0.43402777777777779</v>
      </c>
      <c r="BL37" s="21">
        <f t="shared" si="74"/>
        <v>0.36168981481481483</v>
      </c>
      <c r="BM37" s="21">
        <f t="shared" si="74"/>
        <v>0.30140817901234568</v>
      </c>
      <c r="BN37" s="21">
        <f t="shared" si="74"/>
        <v>0.25117348251028804</v>
      </c>
      <c r="BO37" s="21">
        <f t="shared" si="74"/>
        <v>0.20931123542524005</v>
      </c>
      <c r="BP37" s="21">
        <f t="shared" si="74"/>
        <v>0.17442602952103339</v>
      </c>
      <c r="BQ37" s="21">
        <f t="shared" si="74"/>
        <v>0.14535502460086117</v>
      </c>
      <c r="BR37" s="21">
        <f t="shared" si="74"/>
        <v>0.1211291871673843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1.4583333333333335</v>
      </c>
      <c r="F38" s="21">
        <f>10*F36</f>
        <v>2.6736111111111107</v>
      </c>
      <c r="G38" s="21">
        <f>10*G36</f>
        <v>3.6863425925925943</v>
      </c>
      <c r="H38" s="21">
        <f t="shared" ref="H38:N38" si="75">10*H36</f>
        <v>4.5302854938271588</v>
      </c>
      <c r="I38" s="21">
        <f t="shared" si="75"/>
        <v>5.2335712448559679</v>
      </c>
      <c r="J38" s="21">
        <f t="shared" si="75"/>
        <v>5.8196427040466334</v>
      </c>
      <c r="K38" s="21">
        <f t="shared" si="75"/>
        <v>6.308035586705536</v>
      </c>
      <c r="L38" s="21">
        <f t="shared" si="75"/>
        <v>6.7150296555879478</v>
      </c>
      <c r="M38" s="21">
        <f t="shared" si="75"/>
        <v>7.0541913796566336</v>
      </c>
      <c r="N38" s="21">
        <f t="shared" si="75"/>
        <v>7.3368261497138398</v>
      </c>
      <c r="P38" s="173"/>
      <c r="Q38" s="163"/>
      <c r="R38" s="20" t="s">
        <v>58</v>
      </c>
      <c r="S38" s="21">
        <f>10*S36</f>
        <v>1.25</v>
      </c>
      <c r="T38" s="21">
        <f>10*T36</f>
        <v>2.2916666666666665</v>
      </c>
      <c r="U38" s="21">
        <f>10*U36</f>
        <v>3.1597222222222232</v>
      </c>
      <c r="V38" s="21">
        <f t="shared" ref="V38:AB38" si="76">10*V36</f>
        <v>3.8831018518518503</v>
      </c>
      <c r="W38" s="21">
        <f t="shared" si="76"/>
        <v>4.4859182098765444</v>
      </c>
      <c r="X38" s="21">
        <f t="shared" si="76"/>
        <v>4.9882651748971139</v>
      </c>
      <c r="Y38" s="21">
        <f t="shared" si="76"/>
        <v>5.4068876457476023</v>
      </c>
      <c r="Z38" s="21">
        <f t="shared" si="76"/>
        <v>5.7557397047896695</v>
      </c>
      <c r="AA38" s="21">
        <f t="shared" si="76"/>
        <v>6.0464497539914008</v>
      </c>
      <c r="AB38" s="21">
        <f t="shared" si="76"/>
        <v>6.2887081283261477</v>
      </c>
      <c r="AC38" s="5"/>
      <c r="AD38" s="173"/>
      <c r="AE38" s="163"/>
      <c r="AF38" s="20" t="s">
        <v>58</v>
      </c>
      <c r="AG38" s="21">
        <f>10*AG36</f>
        <v>1.041666666666667</v>
      </c>
      <c r="AH38" s="21">
        <f>10*AH36</f>
        <v>1.9097222222222219</v>
      </c>
      <c r="AI38" s="21">
        <f>10*AI36</f>
        <v>2.633101851851853</v>
      </c>
      <c r="AJ38" s="21">
        <f t="shared" ref="AJ38:AP38" si="77">10*AJ36</f>
        <v>3.2359182098765418</v>
      </c>
      <c r="AK38" s="21">
        <f t="shared" si="77"/>
        <v>3.738265174897121</v>
      </c>
      <c r="AL38" s="21">
        <f t="shared" si="77"/>
        <v>4.1568876457475943</v>
      </c>
      <c r="AM38" s="21">
        <f t="shared" si="77"/>
        <v>4.5057397047896695</v>
      </c>
      <c r="AN38" s="21">
        <f t="shared" si="77"/>
        <v>4.7964497539913911</v>
      </c>
      <c r="AO38" s="21">
        <f t="shared" si="77"/>
        <v>5.0387081283261672</v>
      </c>
      <c r="AP38" s="21">
        <f t="shared" si="77"/>
        <v>5.2405901069384564</v>
      </c>
      <c r="AQ38" s="5"/>
      <c r="AR38" s="173"/>
      <c r="AS38" s="163"/>
      <c r="AT38" s="20" t="s">
        <v>58</v>
      </c>
      <c r="AU38" s="21">
        <f>10*AU36</f>
        <v>0.83333333333333326</v>
      </c>
      <c r="AV38" s="21">
        <f>10*AV36</f>
        <v>1.5277777777777777</v>
      </c>
      <c r="AW38" s="21">
        <f>10*AW36</f>
        <v>2.1064814814814823</v>
      </c>
      <c r="AX38" s="21">
        <f t="shared" ref="AX38:BD38" si="78">10*AX36</f>
        <v>2.5887345679012337</v>
      </c>
      <c r="AY38" s="21">
        <f t="shared" si="78"/>
        <v>2.9906121399176966</v>
      </c>
      <c r="AZ38" s="21">
        <f t="shared" si="78"/>
        <v>3.325510116598076</v>
      </c>
      <c r="BA38" s="21">
        <f t="shared" si="78"/>
        <v>3.6045917638317349</v>
      </c>
      <c r="BB38" s="21">
        <f t="shared" si="78"/>
        <v>3.8371598031931136</v>
      </c>
      <c r="BC38" s="21">
        <f t="shared" si="78"/>
        <v>4.0309665026609336</v>
      </c>
      <c r="BD38" s="21">
        <f t="shared" si="78"/>
        <v>4.192472085550766</v>
      </c>
      <c r="BE38" s="5"/>
      <c r="BF38" s="173"/>
      <c r="BG38" s="163"/>
      <c r="BH38" s="20" t="s">
        <v>58</v>
      </c>
      <c r="BI38" s="21">
        <f>10*BI36</f>
        <v>0.625</v>
      </c>
      <c r="BJ38" s="21">
        <f>10*BJ36</f>
        <v>1.1458333333333333</v>
      </c>
      <c r="BK38" s="21">
        <f>10*BK36</f>
        <v>1.5798611111111116</v>
      </c>
      <c r="BL38" s="21">
        <f t="shared" ref="BL38:BR38" si="79">10*BL36</f>
        <v>1.9415509259259252</v>
      </c>
      <c r="BM38" s="21">
        <f t="shared" si="79"/>
        <v>2.2429591049382722</v>
      </c>
      <c r="BN38" s="21">
        <f t="shared" si="79"/>
        <v>2.4941325874485569</v>
      </c>
      <c r="BO38" s="21">
        <f t="shared" si="79"/>
        <v>2.7034438228738011</v>
      </c>
      <c r="BP38" s="21">
        <f t="shared" si="79"/>
        <v>2.8778698523948347</v>
      </c>
      <c r="BQ38" s="21">
        <f t="shared" si="79"/>
        <v>3.0232248769957004</v>
      </c>
      <c r="BR38" s="21">
        <f t="shared" si="79"/>
        <v>3.1443540641630738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80">$D32</f>
        <v>0.17499999999999999</v>
      </c>
      <c r="G39" s="17">
        <f t="shared" si="80"/>
        <v>0.17499999999999999</v>
      </c>
      <c r="H39" s="17">
        <f t="shared" si="80"/>
        <v>0.17499999999999999</v>
      </c>
      <c r="I39" s="17">
        <f t="shared" si="80"/>
        <v>0.17499999999999999</v>
      </c>
      <c r="J39" s="17">
        <f t="shared" si="80"/>
        <v>0.17499999999999999</v>
      </c>
      <c r="K39" s="17">
        <f t="shared" si="80"/>
        <v>0.17499999999999999</v>
      </c>
      <c r="L39" s="17">
        <f t="shared" si="80"/>
        <v>0.17499999999999999</v>
      </c>
      <c r="M39" s="17">
        <f t="shared" si="80"/>
        <v>0.17499999999999999</v>
      </c>
      <c r="N39" s="17">
        <f t="shared" si="80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81">$R32</f>
        <v>0.15</v>
      </c>
      <c r="U39" s="17">
        <f t="shared" si="81"/>
        <v>0.15</v>
      </c>
      <c r="V39" s="17">
        <f t="shared" si="81"/>
        <v>0.15</v>
      </c>
      <c r="W39" s="17">
        <f t="shared" si="81"/>
        <v>0.15</v>
      </c>
      <c r="X39" s="17">
        <f t="shared" si="81"/>
        <v>0.15</v>
      </c>
      <c r="Y39" s="17">
        <f t="shared" si="81"/>
        <v>0.15</v>
      </c>
      <c r="Z39" s="17">
        <f t="shared" si="81"/>
        <v>0.15</v>
      </c>
      <c r="AA39" s="17">
        <f t="shared" si="81"/>
        <v>0.15</v>
      </c>
      <c r="AB39" s="17">
        <f t="shared" si="81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82">$AF32</f>
        <v>0.125</v>
      </c>
      <c r="AI39" s="17">
        <f t="shared" si="82"/>
        <v>0.125</v>
      </c>
      <c r="AJ39" s="17">
        <f t="shared" si="82"/>
        <v>0.125</v>
      </c>
      <c r="AK39" s="17">
        <f t="shared" si="82"/>
        <v>0.125</v>
      </c>
      <c r="AL39" s="17">
        <f t="shared" si="82"/>
        <v>0.125</v>
      </c>
      <c r="AM39" s="17">
        <f t="shared" si="82"/>
        <v>0.125</v>
      </c>
      <c r="AN39" s="17">
        <f t="shared" si="82"/>
        <v>0.125</v>
      </c>
      <c r="AO39" s="17">
        <f t="shared" si="82"/>
        <v>0.125</v>
      </c>
      <c r="AP39" s="17">
        <f t="shared" si="82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83">$AT32</f>
        <v>0.1</v>
      </c>
      <c r="AW39" s="17">
        <f t="shared" si="83"/>
        <v>0.1</v>
      </c>
      <c r="AX39" s="17">
        <f t="shared" si="83"/>
        <v>0.1</v>
      </c>
      <c r="AY39" s="17">
        <f t="shared" si="83"/>
        <v>0.1</v>
      </c>
      <c r="AZ39" s="17">
        <f t="shared" si="83"/>
        <v>0.1</v>
      </c>
      <c r="BA39" s="17">
        <f t="shared" si="83"/>
        <v>0.1</v>
      </c>
      <c r="BB39" s="17">
        <f t="shared" si="83"/>
        <v>0.1</v>
      </c>
      <c r="BC39" s="17">
        <f t="shared" si="83"/>
        <v>0.1</v>
      </c>
      <c r="BD39" s="17">
        <f t="shared" si="83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84">$BH32</f>
        <v>7.4999999999999997E-2</v>
      </c>
      <c r="BK39" s="17">
        <f t="shared" si="84"/>
        <v>7.4999999999999997E-2</v>
      </c>
      <c r="BL39" s="17">
        <f t="shared" si="84"/>
        <v>7.4999999999999997E-2</v>
      </c>
      <c r="BM39" s="17">
        <f t="shared" si="84"/>
        <v>7.4999999999999997E-2</v>
      </c>
      <c r="BN39" s="17">
        <f t="shared" si="84"/>
        <v>7.4999999999999997E-2</v>
      </c>
      <c r="BO39" s="17">
        <f t="shared" si="84"/>
        <v>7.4999999999999997E-2</v>
      </c>
      <c r="BP39" s="17">
        <f t="shared" si="84"/>
        <v>7.4999999999999997E-2</v>
      </c>
      <c r="BQ39" s="17">
        <f t="shared" si="84"/>
        <v>7.4999999999999997E-2</v>
      </c>
      <c r="BR39" s="17">
        <f t="shared" si="84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175000.00000000003</v>
      </c>
      <c r="F40" s="22">
        <f t="shared" ref="F40:N40" si="85">F37*F$16</f>
        <v>175000</v>
      </c>
      <c r="G40" s="22">
        <f t="shared" si="85"/>
        <v>175000.00000000003</v>
      </c>
      <c r="H40" s="22">
        <f t="shared" si="85"/>
        <v>175000</v>
      </c>
      <c r="I40" s="22">
        <f t="shared" si="85"/>
        <v>175000</v>
      </c>
      <c r="J40" s="22">
        <f t="shared" si="85"/>
        <v>175000.00000000003</v>
      </c>
      <c r="K40" s="22">
        <f t="shared" si="85"/>
        <v>175000</v>
      </c>
      <c r="L40" s="22">
        <f t="shared" si="85"/>
        <v>174999.99999999997</v>
      </c>
      <c r="M40" s="22">
        <f t="shared" si="85"/>
        <v>175000.00000000003</v>
      </c>
      <c r="N40" s="22">
        <f t="shared" si="85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86">T37*T$16</f>
        <v>150000</v>
      </c>
      <c r="U40" s="22">
        <f t="shared" si="86"/>
        <v>150000</v>
      </c>
      <c r="V40" s="22">
        <f t="shared" si="86"/>
        <v>150000</v>
      </c>
      <c r="W40" s="22">
        <f t="shared" si="86"/>
        <v>150000</v>
      </c>
      <c r="X40" s="22">
        <f t="shared" si="86"/>
        <v>150000</v>
      </c>
      <c r="Y40" s="22">
        <f t="shared" si="86"/>
        <v>150000</v>
      </c>
      <c r="Z40" s="22">
        <f t="shared" si="86"/>
        <v>150000</v>
      </c>
      <c r="AA40" s="22">
        <f t="shared" si="86"/>
        <v>150000</v>
      </c>
      <c r="AB40" s="22">
        <f t="shared" si="86"/>
        <v>150000</v>
      </c>
      <c r="AC40" s="5"/>
      <c r="AD40" s="173"/>
      <c r="AE40" s="163"/>
      <c r="AF40" s="20" t="s">
        <v>57</v>
      </c>
      <c r="AG40" s="22">
        <f>AG37*AG$16</f>
        <v>125000.00000000001</v>
      </c>
      <c r="AH40" s="22">
        <f t="shared" ref="AH40:AP40" si="87">AH37*AH$16</f>
        <v>125000</v>
      </c>
      <c r="AI40" s="22">
        <f t="shared" si="87"/>
        <v>125000</v>
      </c>
      <c r="AJ40" s="22">
        <f t="shared" si="87"/>
        <v>125000</v>
      </c>
      <c r="AK40" s="22">
        <f t="shared" si="87"/>
        <v>124999.99999999999</v>
      </c>
      <c r="AL40" s="22">
        <f t="shared" si="87"/>
        <v>125000</v>
      </c>
      <c r="AM40" s="22">
        <f t="shared" si="87"/>
        <v>125000.00000000001</v>
      </c>
      <c r="AN40" s="22">
        <f t="shared" si="87"/>
        <v>125000.00000000001</v>
      </c>
      <c r="AO40" s="22">
        <f t="shared" si="87"/>
        <v>125000</v>
      </c>
      <c r="AP40" s="22">
        <f t="shared" si="87"/>
        <v>125000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88">AV37*AV$16</f>
        <v>100000</v>
      </c>
      <c r="AW40" s="22">
        <f t="shared" si="88"/>
        <v>100000</v>
      </c>
      <c r="AX40" s="22">
        <f t="shared" si="88"/>
        <v>100000</v>
      </c>
      <c r="AY40" s="22">
        <f t="shared" si="88"/>
        <v>100000</v>
      </c>
      <c r="AZ40" s="22">
        <f t="shared" si="88"/>
        <v>99999.999999999985</v>
      </c>
      <c r="BA40" s="22">
        <f t="shared" si="88"/>
        <v>99999.999999999985</v>
      </c>
      <c r="BB40" s="22">
        <f t="shared" si="88"/>
        <v>100000</v>
      </c>
      <c r="BC40" s="22">
        <f t="shared" si="88"/>
        <v>100000</v>
      </c>
      <c r="BD40" s="22">
        <f t="shared" si="88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89">BJ37*BJ$16</f>
        <v>75000</v>
      </c>
      <c r="BK40" s="22">
        <f t="shared" si="89"/>
        <v>75000</v>
      </c>
      <c r="BL40" s="22">
        <f t="shared" si="89"/>
        <v>75000</v>
      </c>
      <c r="BM40" s="22">
        <f t="shared" si="89"/>
        <v>75000</v>
      </c>
      <c r="BN40" s="22">
        <f t="shared" si="89"/>
        <v>75000</v>
      </c>
      <c r="BO40" s="22">
        <f t="shared" si="89"/>
        <v>75000</v>
      </c>
      <c r="BP40" s="22">
        <f t="shared" si="89"/>
        <v>75000</v>
      </c>
      <c r="BQ40" s="22">
        <f t="shared" si="89"/>
        <v>75000</v>
      </c>
      <c r="BR40" s="22">
        <f t="shared" si="89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175000.00000000003</v>
      </c>
      <c r="F41" s="22">
        <f>E41+F40</f>
        <v>350000</v>
      </c>
      <c r="G41" s="22">
        <f t="shared" ref="G41:N41" si="90">F41+G40</f>
        <v>525000</v>
      </c>
      <c r="H41" s="22">
        <f t="shared" si="90"/>
        <v>700000</v>
      </c>
      <c r="I41" s="22">
        <f t="shared" si="90"/>
        <v>875000</v>
      </c>
      <c r="J41" s="22">
        <f t="shared" si="90"/>
        <v>1050000</v>
      </c>
      <c r="K41" s="22">
        <f t="shared" si="90"/>
        <v>1225000</v>
      </c>
      <c r="L41" s="22">
        <f t="shared" si="90"/>
        <v>1400000</v>
      </c>
      <c r="M41" s="22">
        <f t="shared" si="90"/>
        <v>1575000</v>
      </c>
      <c r="N41" s="22">
        <f t="shared" si="90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:AB41" si="91">T41+U40</f>
        <v>450000</v>
      </c>
      <c r="V41" s="22">
        <f t="shared" si="91"/>
        <v>600000</v>
      </c>
      <c r="W41" s="22">
        <f t="shared" si="91"/>
        <v>750000</v>
      </c>
      <c r="X41" s="22">
        <f t="shared" si="91"/>
        <v>900000</v>
      </c>
      <c r="Y41" s="22">
        <f t="shared" si="91"/>
        <v>1050000</v>
      </c>
      <c r="Z41" s="22">
        <f t="shared" si="91"/>
        <v>1200000</v>
      </c>
      <c r="AA41" s="22">
        <f t="shared" si="91"/>
        <v>1350000</v>
      </c>
      <c r="AB41" s="22">
        <f t="shared" si="91"/>
        <v>1500000</v>
      </c>
      <c r="AC41" s="5"/>
      <c r="AD41" s="173"/>
      <c r="AE41" s="163"/>
      <c r="AF41" s="20" t="s">
        <v>58</v>
      </c>
      <c r="AG41" s="22">
        <f>AG40</f>
        <v>125000.00000000001</v>
      </c>
      <c r="AH41" s="22">
        <f>AG41+AH40</f>
        <v>250000</v>
      </c>
      <c r="AI41" s="22">
        <f t="shared" ref="AI41:AP41" si="92">AH41+AI40</f>
        <v>375000</v>
      </c>
      <c r="AJ41" s="22">
        <f t="shared" si="92"/>
        <v>500000</v>
      </c>
      <c r="AK41" s="22">
        <f t="shared" si="92"/>
        <v>625000</v>
      </c>
      <c r="AL41" s="22">
        <f t="shared" si="92"/>
        <v>750000</v>
      </c>
      <c r="AM41" s="22">
        <f t="shared" si="92"/>
        <v>875000</v>
      </c>
      <c r="AN41" s="22">
        <f t="shared" si="92"/>
        <v>1000000</v>
      </c>
      <c r="AO41" s="22">
        <f t="shared" si="92"/>
        <v>1125000</v>
      </c>
      <c r="AP41" s="22">
        <f t="shared" si="92"/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:BD41" si="93">AV41+AW40</f>
        <v>300000</v>
      </c>
      <c r="AX41" s="22">
        <f t="shared" si="93"/>
        <v>400000</v>
      </c>
      <c r="AY41" s="22">
        <f t="shared" si="93"/>
        <v>500000</v>
      </c>
      <c r="AZ41" s="22">
        <f t="shared" si="93"/>
        <v>600000</v>
      </c>
      <c r="BA41" s="22">
        <f t="shared" si="93"/>
        <v>700000</v>
      </c>
      <c r="BB41" s="22">
        <f t="shared" si="93"/>
        <v>800000</v>
      </c>
      <c r="BC41" s="22">
        <f t="shared" si="93"/>
        <v>900000</v>
      </c>
      <c r="BD41" s="22">
        <f t="shared" si="93"/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:BR41" si="94">BJ41+BK40</f>
        <v>225000</v>
      </c>
      <c r="BL41" s="22">
        <f t="shared" si="94"/>
        <v>300000</v>
      </c>
      <c r="BM41" s="22">
        <f t="shared" si="94"/>
        <v>375000</v>
      </c>
      <c r="BN41" s="22">
        <f t="shared" si="94"/>
        <v>450000</v>
      </c>
      <c r="BO41" s="22">
        <f t="shared" si="94"/>
        <v>525000</v>
      </c>
      <c r="BP41" s="22">
        <f t="shared" si="94"/>
        <v>600000</v>
      </c>
      <c r="BQ41" s="22">
        <f t="shared" si="94"/>
        <v>675000</v>
      </c>
      <c r="BR41" s="22">
        <f t="shared" si="94"/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0.20999999999999996</v>
      </c>
      <c r="G42" s="17">
        <f>G36*G$16/$E$4-F42-E42</f>
        <v>0.25200000000000039</v>
      </c>
      <c r="H42" s="17">
        <f>H36*H$16/$E$4-G42-F42-E42</f>
        <v>0.30239999999999917</v>
      </c>
      <c r="I42" s="17">
        <f>I36*I$16/$E$4-H42-G42-F42-E42</f>
        <v>0.36288000000000059</v>
      </c>
      <c r="J42" s="17">
        <f>J36*J$16/$E$4-I42-H42-G42-F42-E42</f>
        <v>0.43545599999999857</v>
      </c>
      <c r="K42" s="17">
        <f>K36*K$16/$E$4-J42-I42-H42-G42-F42-E42</f>
        <v>0.52254720000000265</v>
      </c>
      <c r="L42" s="17">
        <f>L36*L$16/$E$4-K42-J42-I42-H42-G42-F42-E42</f>
        <v>0.62705664000000061</v>
      </c>
      <c r="M42" s="17">
        <f>M36*M$16/$E$4-L42-K42-J42-I42-H42-G42-F42-E42</f>
        <v>0.75246796800000526</v>
      </c>
      <c r="N42" s="17">
        <f>N36*N$16/$E$4-M42-L42-K42-J42-I42-H42-G42-F42-E42</f>
        <v>0.90296156159998597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0.18000000000000002</v>
      </c>
      <c r="U42" s="17">
        <f>U36*U$16/$E$4-T42-S42</f>
        <v>0.21600000000000011</v>
      </c>
      <c r="V42" s="17">
        <f>V36*V$16/$E$4-U42-T42-S42</f>
        <v>0.25919999999999943</v>
      </c>
      <c r="W42" s="17">
        <f>W36*W$16/$E$4-V42-U42-T42-S42</f>
        <v>0.31104000000000076</v>
      </c>
      <c r="X42" s="17">
        <f>X36*X$16/$E$4-W42-V42-U42-T42-S42</f>
        <v>0.37324799999999814</v>
      </c>
      <c r="Y42" s="17">
        <f>Y36*Y$16/$E$4-X42-W42-V42-U42-T42-S42</f>
        <v>0.44789760000000289</v>
      </c>
      <c r="Z42" s="17">
        <f>Z36*Z$16/$E$4-Y42-X42-W42-V42-U42-T42-S42</f>
        <v>0.53747712000000025</v>
      </c>
      <c r="AA42" s="17">
        <f>AA36*AA$16/$E$4-Z42-Y42-X42-W42-V42-U42-T42-S42</f>
        <v>0.64497254400000481</v>
      </c>
      <c r="AB42" s="17">
        <f>AB36*AB$16/$E$4-AA42-Z42-Y42-X42-W42-V42-U42-T42-S42</f>
        <v>0.77396705279998823</v>
      </c>
      <c r="AC42" s="5"/>
      <c r="AD42" s="173"/>
      <c r="AE42" s="171" t="s">
        <v>44</v>
      </c>
      <c r="AF42" s="16" t="s">
        <v>55</v>
      </c>
      <c r="AG42" s="17">
        <f>AG36*AG$16/$E$4</f>
        <v>0.12500000000000003</v>
      </c>
      <c r="AH42" s="17">
        <f>AH36*AH$16/$E$4-AG42</f>
        <v>0.14999999999999988</v>
      </c>
      <c r="AI42" s="17">
        <f>AI36*AI$16/$E$4-AH42-AG42</f>
        <v>0.18000000000000024</v>
      </c>
      <c r="AJ42" s="17">
        <f>AJ36*AJ$16/$E$4-AI42-AH42-AG42</f>
        <v>0.2159999999999995</v>
      </c>
      <c r="AK42" s="17">
        <f>AK36*AK$16/$E$4-AJ42-AI42-AH42-AG42</f>
        <v>0.25920000000000054</v>
      </c>
      <c r="AL42" s="17">
        <f>AL36*AL$16/$E$4-AK42-AJ42-AI42-AH42-AG42</f>
        <v>0.31103999999999854</v>
      </c>
      <c r="AM42" s="17">
        <f>AM36*AM$16/$E$4-AL42-AK42-AJ42-AI42-AH42-AG42</f>
        <v>0.37324800000000236</v>
      </c>
      <c r="AN42" s="17">
        <f>AN36*AN$16/$E$4-AM42-AL42-AK42-AJ42-AI42-AH42-AG42</f>
        <v>0.44789760000000001</v>
      </c>
      <c r="AO42" s="17">
        <f>AO36*AO$16/$E$4-AN42-AM42-AL42-AK42-AJ42-AI42-AH42-AG42</f>
        <v>0.53747712000000358</v>
      </c>
      <c r="AP42" s="17">
        <f>AP36*AP$16/$E$4-AO42-AN42-AM42-AL42-AK42-AJ42-AI42-AH42-AG42</f>
        <v>0.64497254399998993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0.11999999999999997</v>
      </c>
      <c r="AW42" s="17">
        <f>AW36*AW$16/$E$4-AV42-AU42</f>
        <v>0.14400000000000018</v>
      </c>
      <c r="AX42" s="17">
        <f>AX36*AX$16/$E$4-AW42-AV42-AU42</f>
        <v>0.1727999999999997</v>
      </c>
      <c r="AY42" s="17">
        <f>AY36*AY$16/$E$4-AX42-AW42-AV42-AU42</f>
        <v>0.20736000000000041</v>
      </c>
      <c r="AZ42" s="17">
        <f>AZ36*AZ$16/$E$4-AY42-AX42-AW42-AV42-AU42</f>
        <v>0.2488319999999988</v>
      </c>
      <c r="BA42" s="17">
        <f>BA36*BA$16/$E$4-AZ42-AY42-AX42-AW42-AV42-AU42</f>
        <v>0.29859840000000148</v>
      </c>
      <c r="BB42" s="17">
        <f>BB36*BB$16/$E$4-BA42-AZ42-AY42-AX42-AW42-AV42-AU42</f>
        <v>0.35831808000000054</v>
      </c>
      <c r="BC42" s="17">
        <f>BC36*BC$16/$E$4-BB42-BA42-AZ42-AY42-AX42-AW42-AV42-AU42</f>
        <v>0.42998169600000291</v>
      </c>
      <c r="BD42" s="17">
        <f>BD36*BD$16/$E$4-BC42-BB42-BA42-AZ42-AY42-AX42-AW42-AV42-AU42</f>
        <v>0.51597803519999208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9.0000000000000011E-2</v>
      </c>
      <c r="BK42" s="17">
        <f>BK36*BK$16/$E$4-BJ42-BI42</f>
        <v>0.10800000000000005</v>
      </c>
      <c r="BL42" s="17">
        <f>BL36*BL$16/$E$4-BK42-BJ42-BI42</f>
        <v>0.12959999999999972</v>
      </c>
      <c r="BM42" s="17">
        <f>BM36*BM$16/$E$4-BL42-BK42-BJ42-BI42</f>
        <v>0.15552000000000038</v>
      </c>
      <c r="BN42" s="17">
        <f>BN36*BN$16/$E$4-BM42-BL42-BK42-BJ42-BI42</f>
        <v>0.18662399999999907</v>
      </c>
      <c r="BO42" s="17">
        <f>BO36*BO$16/$E$4-BN42-BM42-BL42-BK42-BJ42-BI42</f>
        <v>0.22394880000000145</v>
      </c>
      <c r="BP42" s="17">
        <f>BP36*BP$16/$E$4-BO42-BN42-BM42-BL42-BK42-BJ42-BI42</f>
        <v>0.26873856000000013</v>
      </c>
      <c r="BQ42" s="17">
        <f>BQ36*BQ$16/$E$4-BP42-BO42-BN42-BM42-BL42-BK42-BJ42-BI42</f>
        <v>0.32248627200000241</v>
      </c>
      <c r="BR42" s="17">
        <f>BR36*BR$16/$E$4-BQ42-BP42-BO42-BN42-BM42-BL42-BK42-BJ42-BI42</f>
        <v>0.38698352639999412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0.26045600000000002</v>
      </c>
      <c r="J43" s="18"/>
      <c r="K43" s="18"/>
      <c r="L43" s="18"/>
      <c r="M43" s="18"/>
      <c r="N43" s="18">
        <f>SUM(E42:N42)/10</f>
        <v>0.45427693695999932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0.22324800000000006</v>
      </c>
      <c r="X43" s="18"/>
      <c r="Y43" s="18"/>
      <c r="Z43" s="18"/>
      <c r="AA43" s="18"/>
      <c r="AB43" s="18">
        <f>SUM(S42:AB42)/10</f>
        <v>0.38938023167999941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0.18604000000000004</v>
      </c>
      <c r="AL43" s="18"/>
      <c r="AM43" s="18"/>
      <c r="AN43" s="18"/>
      <c r="AO43" s="18"/>
      <c r="AP43" s="18">
        <f>SUM(AG42:AP42)/10</f>
        <v>0.3244835263999995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0.14883200000000005</v>
      </c>
      <c r="AZ43" s="18"/>
      <c r="BA43" s="18"/>
      <c r="BB43" s="18"/>
      <c r="BC43" s="18"/>
      <c r="BD43" s="18">
        <f>SUM(AU42:BD42)/10</f>
        <v>0.25958682111999953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0.11162400000000003</v>
      </c>
      <c r="BN43" s="18"/>
      <c r="BO43" s="18"/>
      <c r="BP43" s="18"/>
      <c r="BQ43" s="18"/>
      <c r="BR43" s="18">
        <f>SUM(BI42:BR42)/10</f>
        <v>0.19469011583999971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175000.00000000003</v>
      </c>
      <c r="F44" s="23">
        <f>F46-E46</f>
        <v>209999.99999999991</v>
      </c>
      <c r="G44" s="23">
        <f t="shared" ref="G44:N44" si="95">G46-F46</f>
        <v>252000.00000000041</v>
      </c>
      <c r="H44" s="23">
        <f t="shared" si="95"/>
        <v>302399.9999999993</v>
      </c>
      <c r="I44" s="23">
        <f t="shared" si="95"/>
        <v>362880.00000000058</v>
      </c>
      <c r="J44" s="23">
        <f t="shared" si="95"/>
        <v>435455.99999999814</v>
      </c>
      <c r="K44" s="23">
        <f t="shared" si="95"/>
        <v>522547.20000000275</v>
      </c>
      <c r="L44" s="23">
        <f t="shared" si="95"/>
        <v>627056.6400000006</v>
      </c>
      <c r="M44" s="23">
        <f t="shared" si="95"/>
        <v>752467.968000005</v>
      </c>
      <c r="N44" s="23">
        <f t="shared" si="95"/>
        <v>902961.56159998663</v>
      </c>
      <c r="P44" s="173"/>
      <c r="Q44" s="163"/>
      <c r="R44" s="20" t="s">
        <v>57</v>
      </c>
      <c r="S44" s="23">
        <f>S46</f>
        <v>150000</v>
      </c>
      <c r="T44" s="23">
        <f>T46-S46</f>
        <v>180000</v>
      </c>
      <c r="U44" s="23">
        <f t="shared" ref="U44:AB44" si="96">U46-T46</f>
        <v>216000.00000000012</v>
      </c>
      <c r="V44" s="23">
        <f t="shared" si="96"/>
        <v>259199.99999999953</v>
      </c>
      <c r="W44" s="23">
        <f t="shared" si="96"/>
        <v>311040.00000000058</v>
      </c>
      <c r="X44" s="23">
        <f t="shared" si="96"/>
        <v>373247.99999999814</v>
      </c>
      <c r="Y44" s="23">
        <f t="shared" si="96"/>
        <v>447897.60000000265</v>
      </c>
      <c r="Z44" s="23">
        <f t="shared" si="96"/>
        <v>537477.12000000058</v>
      </c>
      <c r="AA44" s="23">
        <f t="shared" si="96"/>
        <v>644972.54400000488</v>
      </c>
      <c r="AB44" s="23">
        <f t="shared" si="96"/>
        <v>773967.05279998761</v>
      </c>
      <c r="AC44" s="5"/>
      <c r="AD44" s="173"/>
      <c r="AE44" s="163"/>
      <c r="AF44" s="20" t="s">
        <v>57</v>
      </c>
      <c r="AG44" s="23">
        <f>AG46</f>
        <v>125000.00000000003</v>
      </c>
      <c r="AH44" s="23">
        <f>AH46-AG46</f>
        <v>149999.99999999991</v>
      </c>
      <c r="AI44" s="23">
        <f t="shared" ref="AI44:AP44" si="97">AI46-AH46</f>
        <v>180000.00000000023</v>
      </c>
      <c r="AJ44" s="23">
        <f t="shared" si="97"/>
        <v>215999.99999999948</v>
      </c>
      <c r="AK44" s="23">
        <f t="shared" si="97"/>
        <v>259200.0000000007</v>
      </c>
      <c r="AL44" s="23">
        <f t="shared" si="97"/>
        <v>311039.99999999825</v>
      </c>
      <c r="AM44" s="23">
        <f t="shared" si="97"/>
        <v>373248.00000000256</v>
      </c>
      <c r="AN44" s="23">
        <f t="shared" si="97"/>
        <v>447897.59999999986</v>
      </c>
      <c r="AO44" s="23">
        <f t="shared" si="97"/>
        <v>537477.1200000043</v>
      </c>
      <c r="AP44" s="23">
        <f t="shared" si="97"/>
        <v>644972.54399998952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120000.00000000001</v>
      </c>
      <c r="AW44" s="23">
        <f t="shared" ref="AW44:BD44" si="98">AW46-AV46</f>
        <v>144000.00000000012</v>
      </c>
      <c r="AX44" s="23">
        <f t="shared" si="98"/>
        <v>172799.99999999965</v>
      </c>
      <c r="AY44" s="23">
        <f t="shared" si="98"/>
        <v>207360.00000000047</v>
      </c>
      <c r="AZ44" s="23">
        <f t="shared" si="98"/>
        <v>248831.99999999884</v>
      </c>
      <c r="BA44" s="23">
        <f t="shared" si="98"/>
        <v>298598.40000000177</v>
      </c>
      <c r="BB44" s="23">
        <f t="shared" si="98"/>
        <v>358318.08000000031</v>
      </c>
      <c r="BC44" s="23">
        <f t="shared" si="98"/>
        <v>429981.69600000279</v>
      </c>
      <c r="BD44" s="23">
        <f t="shared" si="98"/>
        <v>515978.03519999259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90000</v>
      </c>
      <c r="BK44" s="23">
        <f t="shared" ref="BK44:BR44" si="99">BK46-BJ46</f>
        <v>108000.00000000006</v>
      </c>
      <c r="BL44" s="23">
        <f t="shared" si="99"/>
        <v>129599.99999999977</v>
      </c>
      <c r="BM44" s="23">
        <f t="shared" si="99"/>
        <v>155520.00000000029</v>
      </c>
      <c r="BN44" s="23">
        <f t="shared" si="99"/>
        <v>186623.99999999907</v>
      </c>
      <c r="BO44" s="23">
        <f t="shared" si="99"/>
        <v>223948.80000000133</v>
      </c>
      <c r="BP44" s="23">
        <f t="shared" si="99"/>
        <v>268738.56000000029</v>
      </c>
      <c r="BQ44" s="23">
        <f t="shared" si="99"/>
        <v>322486.27200000244</v>
      </c>
      <c r="BR44" s="23">
        <f t="shared" si="99"/>
        <v>386983.5263999938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260456.00000000006</v>
      </c>
      <c r="J45" s="23"/>
      <c r="K45" s="23"/>
      <c r="L45" s="23"/>
      <c r="M45" s="23"/>
      <c r="N45" s="23">
        <f>SUM(E44:N44)/10</f>
        <v>454276.93695999932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223248.00000000006</v>
      </c>
      <c r="X45" s="23"/>
      <c r="Y45" s="23"/>
      <c r="Z45" s="23"/>
      <c r="AA45" s="23"/>
      <c r="AB45" s="23">
        <f>SUM(S44:AB44)/10</f>
        <v>389380.23167999939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186040.00000000006</v>
      </c>
      <c r="AL45" s="23"/>
      <c r="AM45" s="23"/>
      <c r="AN45" s="23"/>
      <c r="AO45" s="23"/>
      <c r="AP45" s="23">
        <f>SUM(AG44:AP44)/10</f>
        <v>324483.52639999951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148832.00000000006</v>
      </c>
      <c r="AZ45" s="23"/>
      <c r="BA45" s="23"/>
      <c r="BB45" s="23"/>
      <c r="BC45" s="23"/>
      <c r="BD45" s="23">
        <f>SUM(AU44:BD44)/10</f>
        <v>259586.82111999966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111624.00000000003</v>
      </c>
      <c r="BN45" s="23"/>
      <c r="BO45" s="23"/>
      <c r="BP45" s="23"/>
      <c r="BQ45" s="23"/>
      <c r="BR45" s="23">
        <f>SUM(BI44:BR44)/10</f>
        <v>194690.11583999969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100">E38*E$16</f>
        <v>175000.00000000003</v>
      </c>
      <c r="F46" s="22">
        <f t="shared" si="100"/>
        <v>384999.99999999994</v>
      </c>
      <c r="G46" s="22">
        <f t="shared" si="100"/>
        <v>637000.00000000035</v>
      </c>
      <c r="H46" s="22">
        <f t="shared" si="100"/>
        <v>939399.99999999965</v>
      </c>
      <c r="I46" s="22">
        <f t="shared" si="100"/>
        <v>1302280.0000000002</v>
      </c>
      <c r="J46" s="22">
        <f t="shared" si="100"/>
        <v>1737735.9999999984</v>
      </c>
      <c r="K46" s="22">
        <f t="shared" si="100"/>
        <v>2260283.2000000011</v>
      </c>
      <c r="L46" s="22">
        <f t="shared" si="100"/>
        <v>2887339.8400000017</v>
      </c>
      <c r="M46" s="22">
        <f t="shared" si="100"/>
        <v>3639807.8080000067</v>
      </c>
      <c r="N46" s="22">
        <f t="shared" si="100"/>
        <v>4542769.3695999933</v>
      </c>
      <c r="P46" s="164"/>
      <c r="Q46" s="163"/>
      <c r="R46" s="20" t="s">
        <v>58</v>
      </c>
      <c r="S46" s="22">
        <f t="shared" ref="S46:AB46" si="101">S38*S$16</f>
        <v>150000</v>
      </c>
      <c r="T46" s="22">
        <f t="shared" si="101"/>
        <v>330000</v>
      </c>
      <c r="U46" s="22">
        <f t="shared" si="101"/>
        <v>546000.00000000012</v>
      </c>
      <c r="V46" s="22">
        <f t="shared" si="101"/>
        <v>805199.99999999965</v>
      </c>
      <c r="W46" s="22">
        <f t="shared" si="101"/>
        <v>1116240.0000000002</v>
      </c>
      <c r="X46" s="22">
        <f t="shared" si="101"/>
        <v>1489487.9999999984</v>
      </c>
      <c r="Y46" s="22">
        <f t="shared" si="101"/>
        <v>1937385.600000001</v>
      </c>
      <c r="Z46" s="22">
        <f t="shared" si="101"/>
        <v>2474862.7200000016</v>
      </c>
      <c r="AA46" s="22">
        <f t="shared" si="101"/>
        <v>3119835.2640000065</v>
      </c>
      <c r="AB46" s="22">
        <f t="shared" si="101"/>
        <v>3893802.3167999941</v>
      </c>
      <c r="AC46" s="5"/>
      <c r="AD46" s="164"/>
      <c r="AE46" s="163"/>
      <c r="AF46" s="20" t="s">
        <v>58</v>
      </c>
      <c r="AG46" s="22">
        <f t="shared" ref="AG46:AP46" si="102">AG38*AG$16</f>
        <v>125000.00000000003</v>
      </c>
      <c r="AH46" s="22">
        <f t="shared" si="102"/>
        <v>274999.99999999994</v>
      </c>
      <c r="AI46" s="22">
        <f t="shared" si="102"/>
        <v>455000.00000000017</v>
      </c>
      <c r="AJ46" s="22">
        <f t="shared" si="102"/>
        <v>670999.99999999965</v>
      </c>
      <c r="AK46" s="22">
        <f t="shared" si="102"/>
        <v>930200.00000000035</v>
      </c>
      <c r="AL46" s="22">
        <f t="shared" si="102"/>
        <v>1241239.9999999986</v>
      </c>
      <c r="AM46" s="22">
        <f t="shared" si="102"/>
        <v>1614488.0000000012</v>
      </c>
      <c r="AN46" s="22">
        <f t="shared" si="102"/>
        <v>2062385.600000001</v>
      </c>
      <c r="AO46" s="22">
        <f t="shared" si="102"/>
        <v>2599862.7200000053</v>
      </c>
      <c r="AP46" s="22">
        <f t="shared" si="102"/>
        <v>3244835.2639999948</v>
      </c>
      <c r="AQ46" s="5"/>
      <c r="AR46" s="164"/>
      <c r="AS46" s="163"/>
      <c r="AT46" s="20" t="s">
        <v>58</v>
      </c>
      <c r="AU46" s="22">
        <f t="shared" ref="AU46:BD46" si="103">AU38*AU$16</f>
        <v>99999.999999999985</v>
      </c>
      <c r="AV46" s="22">
        <f t="shared" si="103"/>
        <v>220000</v>
      </c>
      <c r="AW46" s="22">
        <f t="shared" si="103"/>
        <v>364000.00000000012</v>
      </c>
      <c r="AX46" s="22">
        <f t="shared" si="103"/>
        <v>536799.99999999977</v>
      </c>
      <c r="AY46" s="22">
        <f t="shared" si="103"/>
        <v>744160.00000000023</v>
      </c>
      <c r="AZ46" s="22">
        <f t="shared" si="103"/>
        <v>992991.99999999907</v>
      </c>
      <c r="BA46" s="22">
        <f t="shared" si="103"/>
        <v>1291590.4000000008</v>
      </c>
      <c r="BB46" s="22">
        <f t="shared" si="103"/>
        <v>1649908.4800000011</v>
      </c>
      <c r="BC46" s="22">
        <f t="shared" si="103"/>
        <v>2079890.1760000039</v>
      </c>
      <c r="BD46" s="22">
        <f t="shared" si="103"/>
        <v>2595868.2111999965</v>
      </c>
      <c r="BE46" s="5"/>
      <c r="BF46" s="164"/>
      <c r="BG46" s="163"/>
      <c r="BH46" s="20" t="s">
        <v>58</v>
      </c>
      <c r="BI46" s="22">
        <f t="shared" ref="BI46:BR46" si="104">BI38*BI$16</f>
        <v>75000</v>
      </c>
      <c r="BJ46" s="22">
        <f t="shared" si="104"/>
        <v>165000</v>
      </c>
      <c r="BK46" s="22">
        <f t="shared" si="104"/>
        <v>273000.00000000006</v>
      </c>
      <c r="BL46" s="22">
        <f t="shared" si="104"/>
        <v>402599.99999999983</v>
      </c>
      <c r="BM46" s="22">
        <f t="shared" si="104"/>
        <v>558120.00000000012</v>
      </c>
      <c r="BN46" s="22">
        <f t="shared" si="104"/>
        <v>744743.99999999919</v>
      </c>
      <c r="BO46" s="22">
        <f t="shared" si="104"/>
        <v>968692.80000000051</v>
      </c>
      <c r="BP46" s="22">
        <f t="shared" si="104"/>
        <v>1237431.3600000008</v>
      </c>
      <c r="BQ46" s="22">
        <f t="shared" si="104"/>
        <v>1559917.6320000032</v>
      </c>
      <c r="BR46" s="22">
        <f t="shared" si="104"/>
        <v>1946901.158399997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0.42083333333333328</v>
      </c>
      <c r="F50" s="17">
        <f t="shared" ref="F50:N50" si="105">F$24*$D48-F34</f>
        <v>0.35069444444444453</v>
      </c>
      <c r="G50" s="17">
        <f t="shared" si="105"/>
        <v>0.29224537037037024</v>
      </c>
      <c r="H50" s="17">
        <f t="shared" si="105"/>
        <v>0.24353780864197544</v>
      </c>
      <c r="I50" s="17">
        <f t="shared" si="105"/>
        <v>0.20294817386831265</v>
      </c>
      <c r="J50" s="17">
        <f t="shared" si="105"/>
        <v>0.16912347822359422</v>
      </c>
      <c r="K50" s="17">
        <f t="shared" si="105"/>
        <v>0.14093623185299486</v>
      </c>
      <c r="L50" s="17">
        <f t="shared" si="105"/>
        <v>0.11744685987749573</v>
      </c>
      <c r="M50" s="17">
        <f t="shared" si="105"/>
        <v>9.7872383231246238E-2</v>
      </c>
      <c r="N50" s="17">
        <f t="shared" si="105"/>
        <v>8.1560319359372246E-2</v>
      </c>
      <c r="P50" s="163" t="s">
        <v>16</v>
      </c>
      <c r="Q50" s="165" t="s">
        <v>41</v>
      </c>
      <c r="R50" s="16" t="s">
        <v>83</v>
      </c>
      <c r="S50" s="17">
        <f>S$24*$D48-S34</f>
        <v>0.44166666666666665</v>
      </c>
      <c r="T50" s="17">
        <f t="shared" ref="T50:AB50" si="106">T$24*$D48-T34</f>
        <v>0.36805555555555564</v>
      </c>
      <c r="U50" s="17">
        <f t="shared" si="106"/>
        <v>0.3067129629629628</v>
      </c>
      <c r="V50" s="17">
        <f t="shared" si="106"/>
        <v>0.25559413580246926</v>
      </c>
      <c r="W50" s="17">
        <f t="shared" si="106"/>
        <v>0.21299511316872416</v>
      </c>
      <c r="X50" s="17">
        <f t="shared" si="106"/>
        <v>0.17749592764060382</v>
      </c>
      <c r="Y50" s="17">
        <f t="shared" si="106"/>
        <v>0.1479132730338362</v>
      </c>
      <c r="Z50" s="17">
        <f t="shared" si="106"/>
        <v>0.12326106086153016</v>
      </c>
      <c r="AA50" s="17">
        <f t="shared" si="106"/>
        <v>0.10271755071794161</v>
      </c>
      <c r="AB50" s="17">
        <f t="shared" si="106"/>
        <v>8.5597958931618395E-2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0.46249999999999997</v>
      </c>
      <c r="AH50" s="17">
        <f t="shared" ref="AH50:AP50" si="107">AH$24*$D48-AH34</f>
        <v>0.38541666666666674</v>
      </c>
      <c r="AI50" s="17">
        <f t="shared" si="107"/>
        <v>0.32118055555555541</v>
      </c>
      <c r="AJ50" s="17">
        <f t="shared" si="107"/>
        <v>0.26765046296296308</v>
      </c>
      <c r="AK50" s="17">
        <f t="shared" si="107"/>
        <v>0.22304205246913569</v>
      </c>
      <c r="AL50" s="17">
        <f t="shared" si="107"/>
        <v>0.18586837705761342</v>
      </c>
      <c r="AM50" s="17">
        <f t="shared" si="107"/>
        <v>0.15489031421467753</v>
      </c>
      <c r="AN50" s="17">
        <f t="shared" si="107"/>
        <v>0.12907526184556462</v>
      </c>
      <c r="AO50" s="17">
        <f t="shared" si="107"/>
        <v>0.10756271820463698</v>
      </c>
      <c r="AP50" s="17">
        <f t="shared" si="107"/>
        <v>8.963559850386453E-2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0.48333333333333334</v>
      </c>
      <c r="AV50" s="17">
        <f t="shared" ref="AV50:BD50" si="108">AV$24*$D48-AV34</f>
        <v>0.4027777777777779</v>
      </c>
      <c r="AW50" s="17">
        <f t="shared" si="108"/>
        <v>0.33564814814814803</v>
      </c>
      <c r="AX50" s="17">
        <f t="shared" si="108"/>
        <v>0.27970679012345689</v>
      </c>
      <c r="AY50" s="17">
        <f t="shared" si="108"/>
        <v>0.23308899176954723</v>
      </c>
      <c r="AZ50" s="17">
        <f t="shared" si="108"/>
        <v>0.19424082647462304</v>
      </c>
      <c r="BA50" s="17">
        <f t="shared" si="108"/>
        <v>0.16186735539551889</v>
      </c>
      <c r="BB50" s="17">
        <f t="shared" si="108"/>
        <v>0.13488946282959907</v>
      </c>
      <c r="BC50" s="17">
        <f t="shared" si="108"/>
        <v>0.11240788569133235</v>
      </c>
      <c r="BD50" s="17">
        <f t="shared" si="108"/>
        <v>9.3673238076110665E-2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0.50416666666666665</v>
      </c>
      <c r="BJ50" s="17">
        <f t="shared" ref="BJ50:BR50" si="109">BJ$24*$D48-BJ34</f>
        <v>0.42013888888888901</v>
      </c>
      <c r="BK50" s="17">
        <f t="shared" si="109"/>
        <v>0.35011574074074059</v>
      </c>
      <c r="BL50" s="17">
        <f t="shared" si="109"/>
        <v>0.29176311728395077</v>
      </c>
      <c r="BM50" s="17">
        <f t="shared" si="109"/>
        <v>0.24313593106995873</v>
      </c>
      <c r="BN50" s="17">
        <f t="shared" si="109"/>
        <v>0.20261327589163264</v>
      </c>
      <c r="BO50" s="17">
        <f t="shared" si="109"/>
        <v>0.16884439657636022</v>
      </c>
      <c r="BP50" s="17">
        <f t="shared" si="109"/>
        <v>0.1407036638136335</v>
      </c>
      <c r="BQ50" s="17">
        <f t="shared" si="109"/>
        <v>0.11725305317802773</v>
      </c>
      <c r="BR50" s="17">
        <f t="shared" si="109"/>
        <v>9.7710877648356814E-2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0.30205182613168724</v>
      </c>
      <c r="J51" s="17"/>
      <c r="K51" s="17"/>
      <c r="L51" s="17"/>
      <c r="M51" s="17"/>
      <c r="N51" s="18">
        <f>SUM(E50:N50)/10</f>
        <v>0.21171984032031393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0.3170048868312757</v>
      </c>
      <c r="X51" s="17"/>
      <c r="Y51" s="17"/>
      <c r="Z51" s="17"/>
      <c r="AA51" s="17"/>
      <c r="AB51" s="18">
        <f>SUM(S50:AB50)/10</f>
        <v>0.22220102053419089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0.33195794753086416</v>
      </c>
      <c r="AL51" s="17"/>
      <c r="AM51" s="17"/>
      <c r="AN51" s="17"/>
      <c r="AO51" s="17"/>
      <c r="AP51" s="18">
        <f>SUM(AG50:AP50)/10</f>
        <v>0.23268220074806778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0.34691100823045273</v>
      </c>
      <c r="AZ51" s="17"/>
      <c r="BA51" s="17"/>
      <c r="BB51" s="17"/>
      <c r="BC51" s="17"/>
      <c r="BD51" s="18">
        <f>SUM(AU50:BD50)/10</f>
        <v>0.24316338096194476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0.36186406893004114</v>
      </c>
      <c r="BN51" s="17"/>
      <c r="BO51" s="17"/>
      <c r="BP51" s="17"/>
      <c r="BQ51" s="17"/>
      <c r="BR51" s="18">
        <f>SUM(BI50:BR50)/10</f>
        <v>0.25364456117582168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0.42083333333333328</v>
      </c>
      <c r="F52" s="17">
        <f t="shared" ref="F52:N52" si="110">F$18*(F50/F$20)</f>
        <v>0.77152777777777781</v>
      </c>
      <c r="G52" s="17">
        <f t="shared" si="110"/>
        <v>1.0637731481481481</v>
      </c>
      <c r="H52" s="17">
        <f t="shared" si="110"/>
        <v>1.3073109567901238</v>
      </c>
      <c r="I52" s="17">
        <f t="shared" si="110"/>
        <v>1.5102591306584359</v>
      </c>
      <c r="J52" s="17">
        <f t="shared" si="110"/>
        <v>1.6793826088820312</v>
      </c>
      <c r="K52" s="17">
        <f t="shared" si="110"/>
        <v>1.8203188407350248</v>
      </c>
      <c r="L52" s="17">
        <f t="shared" si="110"/>
        <v>1.9377657006125208</v>
      </c>
      <c r="M52" s="17">
        <f t="shared" si="110"/>
        <v>2.0356380838437658</v>
      </c>
      <c r="N52" s="17">
        <f t="shared" si="110"/>
        <v>2.1171984032031403</v>
      </c>
      <c r="P52" s="163"/>
      <c r="Q52" s="165"/>
      <c r="R52" s="16" t="s">
        <v>53</v>
      </c>
      <c r="S52" s="17">
        <f>S$18*(S50/S$20)</f>
        <v>0.44166666666666665</v>
      </c>
      <c r="T52" s="17">
        <f t="shared" ref="T52:AB52" si="111">T$18*(T50/T$20)</f>
        <v>0.80972222222222223</v>
      </c>
      <c r="U52" s="17">
        <f t="shared" si="111"/>
        <v>1.1164351851851848</v>
      </c>
      <c r="V52" s="17">
        <f t="shared" si="111"/>
        <v>1.3720293209876546</v>
      </c>
      <c r="W52" s="17">
        <f t="shared" si="111"/>
        <v>1.5850244341563779</v>
      </c>
      <c r="X52" s="17">
        <f t="shared" si="111"/>
        <v>1.7625203617969829</v>
      </c>
      <c r="Y52" s="17">
        <f t="shared" si="111"/>
        <v>1.9104336348308182</v>
      </c>
      <c r="Z52" s="17">
        <f t="shared" si="111"/>
        <v>2.0336946956923483</v>
      </c>
      <c r="AA52" s="17">
        <f t="shared" si="111"/>
        <v>2.1364122464102895</v>
      </c>
      <c r="AB52" s="17">
        <f t="shared" si="111"/>
        <v>2.2220102053419097</v>
      </c>
      <c r="AC52" s="5"/>
      <c r="AD52" s="163"/>
      <c r="AE52" s="165"/>
      <c r="AF52" s="16" t="s">
        <v>53</v>
      </c>
      <c r="AG52" s="17">
        <f>AG$18*(AG50/AG$20)</f>
        <v>0.46249999999999997</v>
      </c>
      <c r="AH52" s="17">
        <f t="shared" ref="AH52:AP52" si="112">AH$18*(AH50/AH$20)</f>
        <v>0.84791666666666676</v>
      </c>
      <c r="AI52" s="17">
        <f t="shared" si="112"/>
        <v>1.1690972222222222</v>
      </c>
      <c r="AJ52" s="17">
        <f t="shared" si="112"/>
        <v>1.4367476851851853</v>
      </c>
      <c r="AK52" s="17">
        <f t="shared" si="112"/>
        <v>1.6597897376543207</v>
      </c>
      <c r="AL52" s="17">
        <f t="shared" si="112"/>
        <v>1.8456581147119349</v>
      </c>
      <c r="AM52" s="17">
        <f t="shared" si="112"/>
        <v>2.0005484289266113</v>
      </c>
      <c r="AN52" s="17">
        <f t="shared" si="112"/>
        <v>2.1296236907721764</v>
      </c>
      <c r="AO52" s="17">
        <f t="shared" si="112"/>
        <v>2.2371864089768123</v>
      </c>
      <c r="AP52" s="17">
        <f t="shared" si="112"/>
        <v>2.3268220074806787</v>
      </c>
      <c r="AQ52" s="5"/>
      <c r="AR52" s="163"/>
      <c r="AS52" s="165"/>
      <c r="AT52" s="16" t="s">
        <v>53</v>
      </c>
      <c r="AU52" s="17">
        <f>AU$18*(AU50/AU$20)</f>
        <v>0.48333333333333339</v>
      </c>
      <c r="AV52" s="17">
        <f t="shared" ref="AV52:BD52" si="113">AV$18*(AV50/AV$20)</f>
        <v>0.88611111111111129</v>
      </c>
      <c r="AW52" s="17">
        <f t="shared" si="113"/>
        <v>1.2217592592592592</v>
      </c>
      <c r="AX52" s="17">
        <f t="shared" si="113"/>
        <v>1.5014660493827161</v>
      </c>
      <c r="AY52" s="17">
        <f t="shared" si="113"/>
        <v>1.734555041152263</v>
      </c>
      <c r="AZ52" s="17">
        <f t="shared" si="113"/>
        <v>1.9287958676268868</v>
      </c>
      <c r="BA52" s="17">
        <f t="shared" si="113"/>
        <v>2.0906632230224051</v>
      </c>
      <c r="BB52" s="17">
        <f t="shared" si="113"/>
        <v>2.2255526858520041</v>
      </c>
      <c r="BC52" s="17">
        <f t="shared" si="113"/>
        <v>2.3379605715433356</v>
      </c>
      <c r="BD52" s="17">
        <f t="shared" si="113"/>
        <v>2.4316338096194476</v>
      </c>
      <c r="BE52" s="5"/>
      <c r="BF52" s="163"/>
      <c r="BG52" s="165"/>
      <c r="BH52" s="16" t="s">
        <v>53</v>
      </c>
      <c r="BI52" s="17">
        <f>BI$18*(BI50/BI$20)</f>
        <v>0.50416666666666665</v>
      </c>
      <c r="BJ52" s="17">
        <f t="shared" ref="BJ52:BR52" si="114">BJ$18*(BJ50/BJ$20)</f>
        <v>0.9243055555555556</v>
      </c>
      <c r="BK52" s="17">
        <f t="shared" si="114"/>
        <v>1.2744212962962962</v>
      </c>
      <c r="BL52" s="17">
        <f t="shared" si="114"/>
        <v>1.5661844135802472</v>
      </c>
      <c r="BM52" s="17">
        <f t="shared" si="114"/>
        <v>1.8093203446502055</v>
      </c>
      <c r="BN52" s="17">
        <f t="shared" si="114"/>
        <v>2.0119336205418388</v>
      </c>
      <c r="BO52" s="17">
        <f t="shared" si="114"/>
        <v>2.1807780171181985</v>
      </c>
      <c r="BP52" s="17">
        <f t="shared" si="114"/>
        <v>2.3214816809318322</v>
      </c>
      <c r="BQ52" s="17">
        <f t="shared" si="114"/>
        <v>2.4387347341098589</v>
      </c>
      <c r="BR52" s="17">
        <f t="shared" si="114"/>
        <v>2.536445611758217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4.208333333333333</v>
      </c>
      <c r="F53" s="21">
        <f t="shared" ref="F53:N53" si="115">10*F50</f>
        <v>3.5069444444444455</v>
      </c>
      <c r="G53" s="21">
        <f t="shared" si="115"/>
        <v>2.9224537037037024</v>
      </c>
      <c r="H53" s="21">
        <f t="shared" si="115"/>
        <v>2.4353780864197545</v>
      </c>
      <c r="I53" s="21">
        <f t="shared" si="115"/>
        <v>2.0294817386831268</v>
      </c>
      <c r="J53" s="21">
        <f t="shared" si="115"/>
        <v>1.6912347822359421</v>
      </c>
      <c r="K53" s="21">
        <f t="shared" si="115"/>
        <v>1.4093623185299486</v>
      </c>
      <c r="L53" s="21">
        <f t="shared" si="115"/>
        <v>1.1744685987749572</v>
      </c>
      <c r="M53" s="21">
        <f t="shared" si="115"/>
        <v>0.97872383231246241</v>
      </c>
      <c r="N53" s="21">
        <f t="shared" si="115"/>
        <v>0.81560319359372246</v>
      </c>
      <c r="P53" s="163"/>
      <c r="Q53" s="163"/>
      <c r="R53" s="20" t="s">
        <v>57</v>
      </c>
      <c r="S53" s="21">
        <f>10*S50</f>
        <v>4.4166666666666661</v>
      </c>
      <c r="T53" s="21">
        <f t="shared" ref="T53:AB53" si="116">10*T50</f>
        <v>3.6805555555555562</v>
      </c>
      <c r="U53" s="21">
        <f t="shared" si="116"/>
        <v>3.067129629629628</v>
      </c>
      <c r="V53" s="21">
        <f t="shared" si="116"/>
        <v>2.5559413580246924</v>
      </c>
      <c r="W53" s="21">
        <f t="shared" si="116"/>
        <v>2.1299511316872417</v>
      </c>
      <c r="X53" s="21">
        <f t="shared" si="116"/>
        <v>1.7749592764060382</v>
      </c>
      <c r="Y53" s="21">
        <f t="shared" si="116"/>
        <v>1.4791327303383619</v>
      </c>
      <c r="Z53" s="21">
        <f t="shared" si="116"/>
        <v>1.2326106086153015</v>
      </c>
      <c r="AA53" s="21">
        <f t="shared" si="116"/>
        <v>1.0271755071794162</v>
      </c>
      <c r="AB53" s="21">
        <f t="shared" si="116"/>
        <v>0.8559795893161839</v>
      </c>
      <c r="AC53" s="5"/>
      <c r="AD53" s="163"/>
      <c r="AE53" s="163"/>
      <c r="AF53" s="20" t="s">
        <v>57</v>
      </c>
      <c r="AG53" s="21">
        <f>10*AG50</f>
        <v>4.625</v>
      </c>
      <c r="AH53" s="21">
        <f t="shared" ref="AH53:AP53" si="117">10*AH50</f>
        <v>3.8541666666666674</v>
      </c>
      <c r="AI53" s="21">
        <f t="shared" si="117"/>
        <v>3.211805555555554</v>
      </c>
      <c r="AJ53" s="21">
        <f t="shared" si="117"/>
        <v>2.6765046296296306</v>
      </c>
      <c r="AK53" s="21">
        <f t="shared" si="117"/>
        <v>2.2304205246913571</v>
      </c>
      <c r="AL53" s="21">
        <f t="shared" si="117"/>
        <v>1.8586837705761341</v>
      </c>
      <c r="AM53" s="21">
        <f t="shared" si="117"/>
        <v>1.5489031421467754</v>
      </c>
      <c r="AN53" s="21">
        <f t="shared" si="117"/>
        <v>1.2907526184556462</v>
      </c>
      <c r="AO53" s="21">
        <f t="shared" si="117"/>
        <v>1.0756271820463699</v>
      </c>
      <c r="AP53" s="21">
        <f t="shared" si="117"/>
        <v>0.89635598503864533</v>
      </c>
      <c r="AQ53" s="5"/>
      <c r="AR53" s="163"/>
      <c r="AS53" s="163"/>
      <c r="AT53" s="20" t="s">
        <v>57</v>
      </c>
      <c r="AU53" s="21">
        <f>10*AU50</f>
        <v>4.833333333333333</v>
      </c>
      <c r="AV53" s="21">
        <f t="shared" ref="AV53:BD53" si="118">10*AV50</f>
        <v>4.0277777777777786</v>
      </c>
      <c r="AW53" s="21">
        <f t="shared" si="118"/>
        <v>3.3564814814814801</v>
      </c>
      <c r="AX53" s="21">
        <f t="shared" si="118"/>
        <v>2.7970679012345689</v>
      </c>
      <c r="AY53" s="21">
        <f t="shared" si="118"/>
        <v>2.3308899176954725</v>
      </c>
      <c r="AZ53" s="21">
        <f t="shared" si="118"/>
        <v>1.9424082647462304</v>
      </c>
      <c r="BA53" s="21">
        <f t="shared" si="118"/>
        <v>1.6186735539551889</v>
      </c>
      <c r="BB53" s="21">
        <f t="shared" si="118"/>
        <v>1.3488946282959908</v>
      </c>
      <c r="BC53" s="21">
        <f t="shared" si="118"/>
        <v>1.1240788569133235</v>
      </c>
      <c r="BD53" s="21">
        <f t="shared" si="118"/>
        <v>0.93673238076110665</v>
      </c>
      <c r="BE53" s="5"/>
      <c r="BF53" s="163"/>
      <c r="BG53" s="163"/>
      <c r="BH53" s="20" t="s">
        <v>57</v>
      </c>
      <c r="BI53" s="21">
        <f>10*BI50</f>
        <v>5.0416666666666661</v>
      </c>
      <c r="BJ53" s="21">
        <f t="shared" ref="BJ53:BR53" si="119">10*BJ50</f>
        <v>4.2013888888888902</v>
      </c>
      <c r="BK53" s="21">
        <f t="shared" si="119"/>
        <v>3.5011574074074057</v>
      </c>
      <c r="BL53" s="21">
        <f t="shared" si="119"/>
        <v>2.9176311728395077</v>
      </c>
      <c r="BM53" s="21">
        <f t="shared" si="119"/>
        <v>2.4313593106995874</v>
      </c>
      <c r="BN53" s="21">
        <f t="shared" si="119"/>
        <v>2.0261327589163263</v>
      </c>
      <c r="BO53" s="21">
        <f t="shared" si="119"/>
        <v>1.6884439657636021</v>
      </c>
      <c r="BP53" s="21">
        <f t="shared" si="119"/>
        <v>1.4070366381363351</v>
      </c>
      <c r="BQ53" s="21">
        <f t="shared" si="119"/>
        <v>1.1725305317802772</v>
      </c>
      <c r="BR53" s="21">
        <f t="shared" si="119"/>
        <v>0.9771087764835682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4.208333333333333</v>
      </c>
      <c r="F54" s="21">
        <f>10*F52</f>
        <v>7.7152777777777786</v>
      </c>
      <c r="G54" s="21">
        <f>10*G52</f>
        <v>10.637731481481481</v>
      </c>
      <c r="H54" s="21">
        <f t="shared" ref="H54:N54" si="120">10*H52</f>
        <v>13.073109567901238</v>
      </c>
      <c r="I54" s="21">
        <f t="shared" si="120"/>
        <v>15.102591306584358</v>
      </c>
      <c r="J54" s="21">
        <f t="shared" si="120"/>
        <v>16.79382608882031</v>
      </c>
      <c r="K54" s="21">
        <f t="shared" si="120"/>
        <v>18.203188407350247</v>
      </c>
      <c r="L54" s="21">
        <f t="shared" si="120"/>
        <v>19.377657006125208</v>
      </c>
      <c r="M54" s="21">
        <f t="shared" si="120"/>
        <v>20.356380838437659</v>
      </c>
      <c r="N54" s="21">
        <f t="shared" si="120"/>
        <v>21.171984032031403</v>
      </c>
      <c r="P54" s="163"/>
      <c r="Q54" s="163"/>
      <c r="R54" s="20" t="s">
        <v>58</v>
      </c>
      <c r="S54" s="21">
        <f>10*S52</f>
        <v>4.4166666666666661</v>
      </c>
      <c r="T54" s="21">
        <f>10*T52</f>
        <v>8.0972222222222214</v>
      </c>
      <c r="U54" s="21">
        <f>10*U52</f>
        <v>11.164351851851848</v>
      </c>
      <c r="V54" s="21">
        <f t="shared" ref="V54:AB54" si="121">10*V52</f>
        <v>13.720293209876546</v>
      </c>
      <c r="W54" s="21">
        <f t="shared" si="121"/>
        <v>15.85024434156378</v>
      </c>
      <c r="X54" s="21">
        <f t="shared" si="121"/>
        <v>17.625203617969831</v>
      </c>
      <c r="Y54" s="21">
        <f t="shared" si="121"/>
        <v>19.104336348308181</v>
      </c>
      <c r="Z54" s="21">
        <f t="shared" si="121"/>
        <v>20.336946956923484</v>
      </c>
      <c r="AA54" s="21">
        <f t="shared" si="121"/>
        <v>21.364122464102895</v>
      </c>
      <c r="AB54" s="21">
        <f t="shared" si="121"/>
        <v>22.220102053419097</v>
      </c>
      <c r="AC54" s="5"/>
      <c r="AD54" s="163"/>
      <c r="AE54" s="163"/>
      <c r="AF54" s="20" t="s">
        <v>58</v>
      </c>
      <c r="AG54" s="21">
        <f>10*AG52</f>
        <v>4.625</v>
      </c>
      <c r="AH54" s="21">
        <f>10*AH52</f>
        <v>8.4791666666666679</v>
      </c>
      <c r="AI54" s="21">
        <f>10*AI52</f>
        <v>11.690972222222221</v>
      </c>
      <c r="AJ54" s="21">
        <f t="shared" ref="AJ54:AP54" si="122">10*AJ52</f>
        <v>14.367476851851853</v>
      </c>
      <c r="AK54" s="21">
        <f t="shared" si="122"/>
        <v>16.597897376543209</v>
      </c>
      <c r="AL54" s="21">
        <f t="shared" si="122"/>
        <v>18.456581147119348</v>
      </c>
      <c r="AM54" s="21">
        <f t="shared" si="122"/>
        <v>20.005484289266114</v>
      </c>
      <c r="AN54" s="21">
        <f t="shared" si="122"/>
        <v>21.296236907721763</v>
      </c>
      <c r="AO54" s="21">
        <f t="shared" si="122"/>
        <v>22.371864089768124</v>
      </c>
      <c r="AP54" s="21">
        <f t="shared" si="122"/>
        <v>23.268220074806788</v>
      </c>
      <c r="AQ54" s="5"/>
      <c r="AR54" s="163"/>
      <c r="AS54" s="163"/>
      <c r="AT54" s="20" t="s">
        <v>58</v>
      </c>
      <c r="AU54" s="21">
        <f>10*AU52</f>
        <v>4.8333333333333339</v>
      </c>
      <c r="AV54" s="21">
        <f>10*AV52</f>
        <v>8.8611111111111125</v>
      </c>
      <c r="AW54" s="21">
        <f>10*AW52</f>
        <v>12.217592592592592</v>
      </c>
      <c r="AX54" s="21">
        <f t="shared" ref="AX54:BD54" si="123">10*AX52</f>
        <v>15.014660493827162</v>
      </c>
      <c r="AY54" s="21">
        <f t="shared" si="123"/>
        <v>17.34555041152263</v>
      </c>
      <c r="AZ54" s="21">
        <f t="shared" si="123"/>
        <v>19.287958676268868</v>
      </c>
      <c r="BA54" s="21">
        <f t="shared" si="123"/>
        <v>20.906632230224051</v>
      </c>
      <c r="BB54" s="21">
        <f t="shared" si="123"/>
        <v>22.255526858520042</v>
      </c>
      <c r="BC54" s="21">
        <f t="shared" si="123"/>
        <v>23.379605715433357</v>
      </c>
      <c r="BD54" s="21">
        <f t="shared" si="123"/>
        <v>24.316338096194478</v>
      </c>
      <c r="BE54" s="5"/>
      <c r="BF54" s="163"/>
      <c r="BG54" s="163"/>
      <c r="BH54" s="20" t="s">
        <v>58</v>
      </c>
      <c r="BI54" s="21">
        <f>10*BI52</f>
        <v>5.0416666666666661</v>
      </c>
      <c r="BJ54" s="21">
        <f>10*BJ52</f>
        <v>9.2430555555555554</v>
      </c>
      <c r="BK54" s="21">
        <f>10*BK52</f>
        <v>12.744212962962962</v>
      </c>
      <c r="BL54" s="21">
        <f t="shared" ref="BL54:BR54" si="124">10*BL52</f>
        <v>15.661844135802472</v>
      </c>
      <c r="BM54" s="21">
        <f t="shared" si="124"/>
        <v>18.093203446502056</v>
      </c>
      <c r="BN54" s="21">
        <f t="shared" si="124"/>
        <v>20.119336205418389</v>
      </c>
      <c r="BO54" s="21">
        <f t="shared" si="124"/>
        <v>21.807780171181985</v>
      </c>
      <c r="BP54" s="21">
        <f t="shared" si="124"/>
        <v>23.214816809318322</v>
      </c>
      <c r="BQ54" s="21">
        <f t="shared" si="124"/>
        <v>24.387347341098589</v>
      </c>
      <c r="BR54" s="21">
        <f t="shared" si="124"/>
        <v>25.364456117582172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0.50499999999999989</v>
      </c>
      <c r="F55" s="17">
        <f t="shared" ref="F55:N55" si="125">F50*F$16/$E$4</f>
        <v>0.50500000000000012</v>
      </c>
      <c r="G55" s="17">
        <f t="shared" si="125"/>
        <v>0.50499999999999978</v>
      </c>
      <c r="H55" s="17">
        <f t="shared" si="125"/>
        <v>0.50500000000000034</v>
      </c>
      <c r="I55" s="17">
        <f t="shared" si="125"/>
        <v>0.50499999999999967</v>
      </c>
      <c r="J55" s="17">
        <f t="shared" si="125"/>
        <v>0.50500000000000078</v>
      </c>
      <c r="K55" s="17">
        <f t="shared" si="125"/>
        <v>0.50499999999999967</v>
      </c>
      <c r="L55" s="17">
        <f t="shared" si="125"/>
        <v>0.50499999999999967</v>
      </c>
      <c r="M55" s="17">
        <f t="shared" si="125"/>
        <v>0.50499999999999867</v>
      </c>
      <c r="N55" s="17">
        <f t="shared" si="125"/>
        <v>0.50500000000000089</v>
      </c>
      <c r="P55" s="163"/>
      <c r="Q55" s="171" t="s">
        <v>45</v>
      </c>
      <c r="R55" s="16" t="s">
        <v>55</v>
      </c>
      <c r="S55" s="17">
        <f>S50*S$16/$E$4</f>
        <v>0.53</v>
      </c>
      <c r="T55" s="17">
        <f t="shared" ref="T55:AB55" si="126">T50*T$16/$E$4</f>
        <v>0.53000000000000014</v>
      </c>
      <c r="U55" s="17">
        <f t="shared" si="126"/>
        <v>0.52999999999999969</v>
      </c>
      <c r="V55" s="17">
        <f t="shared" si="126"/>
        <v>0.53000000000000025</v>
      </c>
      <c r="W55" s="17">
        <f t="shared" si="126"/>
        <v>0.52999999999999969</v>
      </c>
      <c r="X55" s="17">
        <f t="shared" si="126"/>
        <v>0.5300000000000008</v>
      </c>
      <c r="Y55" s="17">
        <f t="shared" si="126"/>
        <v>0.52999999999999958</v>
      </c>
      <c r="Z55" s="17">
        <f t="shared" si="126"/>
        <v>0.52999999999999958</v>
      </c>
      <c r="AA55" s="17">
        <f t="shared" si="126"/>
        <v>0.52999999999999858</v>
      </c>
      <c r="AB55" s="17">
        <f t="shared" si="126"/>
        <v>0.53000000000000091</v>
      </c>
      <c r="AC55" s="5"/>
      <c r="AD55" s="163"/>
      <c r="AE55" s="171" t="s">
        <v>45</v>
      </c>
      <c r="AF55" s="16" t="s">
        <v>55</v>
      </c>
      <c r="AG55" s="17">
        <f>AG50*AG$16/$E$4</f>
        <v>0.55499999999999994</v>
      </c>
      <c r="AH55" s="17">
        <f t="shared" ref="AH55:AP55" si="127">AH50*AH$16/$E$4</f>
        <v>0.55500000000000005</v>
      </c>
      <c r="AI55" s="17">
        <f t="shared" si="127"/>
        <v>0.55499999999999983</v>
      </c>
      <c r="AJ55" s="17">
        <f t="shared" si="127"/>
        <v>0.55500000000000027</v>
      </c>
      <c r="AK55" s="17">
        <f t="shared" si="127"/>
        <v>0.55499999999999972</v>
      </c>
      <c r="AL55" s="17">
        <f t="shared" si="127"/>
        <v>0.55500000000000083</v>
      </c>
      <c r="AM55" s="17">
        <f t="shared" si="127"/>
        <v>0.5549999999999996</v>
      </c>
      <c r="AN55" s="17">
        <f t="shared" si="127"/>
        <v>0.5549999999999996</v>
      </c>
      <c r="AO55" s="17">
        <f t="shared" si="127"/>
        <v>0.55499999999999849</v>
      </c>
      <c r="AP55" s="17">
        <f t="shared" si="127"/>
        <v>0.55500000000000094</v>
      </c>
      <c r="AQ55" s="5"/>
      <c r="AR55" s="163"/>
      <c r="AS55" s="171" t="s">
        <v>45</v>
      </c>
      <c r="AT55" s="16" t="s">
        <v>55</v>
      </c>
      <c r="AU55" s="17">
        <f>AU50*AU$16/$E$4</f>
        <v>0.57999999999999996</v>
      </c>
      <c r="AV55" s="17">
        <f t="shared" ref="AV55:BD55" si="128">AV50*AV$16/$E$4</f>
        <v>0.58000000000000018</v>
      </c>
      <c r="AW55" s="17">
        <f t="shared" si="128"/>
        <v>0.57999999999999974</v>
      </c>
      <c r="AX55" s="17">
        <f t="shared" si="128"/>
        <v>0.58000000000000018</v>
      </c>
      <c r="AY55" s="17">
        <f t="shared" si="128"/>
        <v>0.57999999999999974</v>
      </c>
      <c r="AZ55" s="17">
        <f t="shared" si="128"/>
        <v>0.58000000000000085</v>
      </c>
      <c r="BA55" s="17">
        <f t="shared" si="128"/>
        <v>0.57999999999999974</v>
      </c>
      <c r="BB55" s="17">
        <f t="shared" si="128"/>
        <v>0.57999999999999974</v>
      </c>
      <c r="BC55" s="17">
        <f t="shared" si="128"/>
        <v>0.57999999999999863</v>
      </c>
      <c r="BD55" s="17">
        <f t="shared" si="128"/>
        <v>0.58000000000000085</v>
      </c>
      <c r="BE55" s="5"/>
      <c r="BF55" s="163"/>
      <c r="BG55" s="171" t="s">
        <v>45</v>
      </c>
      <c r="BH55" s="16" t="s">
        <v>55</v>
      </c>
      <c r="BI55" s="17">
        <f>BI50*BI$16/$E$4</f>
        <v>0.60499999999999998</v>
      </c>
      <c r="BJ55" s="17">
        <f t="shared" ref="BJ55:BR55" si="129">BJ50*BJ$16/$E$4</f>
        <v>0.60500000000000009</v>
      </c>
      <c r="BK55" s="17">
        <f t="shared" si="129"/>
        <v>0.60499999999999976</v>
      </c>
      <c r="BL55" s="17">
        <f t="shared" si="129"/>
        <v>0.60500000000000032</v>
      </c>
      <c r="BM55" s="17">
        <f t="shared" si="129"/>
        <v>0.60499999999999976</v>
      </c>
      <c r="BN55" s="17">
        <f t="shared" si="129"/>
        <v>0.60500000000000087</v>
      </c>
      <c r="BO55" s="17">
        <f t="shared" si="129"/>
        <v>0.60499999999999976</v>
      </c>
      <c r="BP55" s="17">
        <f t="shared" si="129"/>
        <v>0.60499999999999954</v>
      </c>
      <c r="BQ55" s="17">
        <f t="shared" si="129"/>
        <v>0.60499999999999865</v>
      </c>
      <c r="BR55" s="17">
        <f t="shared" si="129"/>
        <v>0.60500000000000087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130">E53*E$16</f>
        <v>504999.99999999994</v>
      </c>
      <c r="F56" s="22">
        <f t="shared" si="130"/>
        <v>505000.00000000017</v>
      </c>
      <c r="G56" s="22">
        <f t="shared" si="130"/>
        <v>504999.99999999977</v>
      </c>
      <c r="H56" s="22">
        <f t="shared" si="130"/>
        <v>505000.00000000029</v>
      </c>
      <c r="I56" s="22">
        <f t="shared" si="130"/>
        <v>504999.99999999983</v>
      </c>
      <c r="J56" s="22">
        <f t="shared" si="130"/>
        <v>505000.00000000081</v>
      </c>
      <c r="K56" s="22">
        <f t="shared" si="130"/>
        <v>504999.99999999965</v>
      </c>
      <c r="L56" s="22">
        <f t="shared" si="130"/>
        <v>504999.99999999965</v>
      </c>
      <c r="M56" s="22">
        <f t="shared" si="130"/>
        <v>504999.9999999986</v>
      </c>
      <c r="N56" s="22">
        <f t="shared" si="130"/>
        <v>505000.00000000093</v>
      </c>
      <c r="P56" s="163"/>
      <c r="Q56" s="163"/>
      <c r="R56" s="20" t="s">
        <v>57</v>
      </c>
      <c r="S56" s="22">
        <f t="shared" ref="S56:AB56" si="131">S53*S$16</f>
        <v>529999.99999999988</v>
      </c>
      <c r="T56" s="22">
        <f t="shared" si="131"/>
        <v>530000.00000000012</v>
      </c>
      <c r="U56" s="22">
        <f t="shared" si="131"/>
        <v>529999.99999999977</v>
      </c>
      <c r="V56" s="22">
        <f t="shared" si="131"/>
        <v>530000.00000000023</v>
      </c>
      <c r="W56" s="22">
        <f t="shared" si="131"/>
        <v>529999.99999999977</v>
      </c>
      <c r="X56" s="22">
        <f t="shared" si="131"/>
        <v>530000.00000000081</v>
      </c>
      <c r="Y56" s="22">
        <f t="shared" si="131"/>
        <v>529999.99999999965</v>
      </c>
      <c r="Z56" s="22">
        <f t="shared" si="131"/>
        <v>529999.99999999953</v>
      </c>
      <c r="AA56" s="22">
        <f t="shared" si="131"/>
        <v>529999.9999999986</v>
      </c>
      <c r="AB56" s="22">
        <f t="shared" si="131"/>
        <v>530000.00000000093</v>
      </c>
      <c r="AC56" s="5"/>
      <c r="AD56" s="163"/>
      <c r="AE56" s="163"/>
      <c r="AF56" s="20" t="s">
        <v>57</v>
      </c>
      <c r="AG56" s="22">
        <f t="shared" ref="AG56:AP56" si="132">AG53*AG$16</f>
        <v>555000</v>
      </c>
      <c r="AH56" s="22">
        <f t="shared" si="132"/>
        <v>555000.00000000012</v>
      </c>
      <c r="AI56" s="22">
        <f t="shared" si="132"/>
        <v>554999.99999999977</v>
      </c>
      <c r="AJ56" s="22">
        <f t="shared" si="132"/>
        <v>555000.00000000023</v>
      </c>
      <c r="AK56" s="22">
        <f t="shared" si="132"/>
        <v>554999.99999999977</v>
      </c>
      <c r="AL56" s="22">
        <f t="shared" si="132"/>
        <v>555000.00000000081</v>
      </c>
      <c r="AM56" s="22">
        <f t="shared" si="132"/>
        <v>554999.99999999965</v>
      </c>
      <c r="AN56" s="22">
        <f t="shared" si="132"/>
        <v>554999.99999999965</v>
      </c>
      <c r="AO56" s="22">
        <f t="shared" si="132"/>
        <v>554999.9999999986</v>
      </c>
      <c r="AP56" s="22">
        <f t="shared" si="132"/>
        <v>555000.00000000093</v>
      </c>
      <c r="AQ56" s="5"/>
      <c r="AR56" s="163"/>
      <c r="AS56" s="163"/>
      <c r="AT56" s="20" t="s">
        <v>57</v>
      </c>
      <c r="AU56" s="22">
        <f t="shared" ref="AU56:BD56" si="133">AU53*AU$16</f>
        <v>580000</v>
      </c>
      <c r="AV56" s="22">
        <f t="shared" si="133"/>
        <v>580000.00000000012</v>
      </c>
      <c r="AW56" s="22">
        <f t="shared" si="133"/>
        <v>579999.99999999977</v>
      </c>
      <c r="AX56" s="22">
        <f t="shared" si="133"/>
        <v>580000.00000000023</v>
      </c>
      <c r="AY56" s="22">
        <f t="shared" si="133"/>
        <v>579999.99999999977</v>
      </c>
      <c r="AZ56" s="22">
        <f t="shared" si="133"/>
        <v>580000.00000000081</v>
      </c>
      <c r="BA56" s="22">
        <f t="shared" si="133"/>
        <v>579999.99999999965</v>
      </c>
      <c r="BB56" s="22">
        <f t="shared" si="133"/>
        <v>579999.99999999977</v>
      </c>
      <c r="BC56" s="22">
        <f t="shared" si="133"/>
        <v>579999.9999999986</v>
      </c>
      <c r="BD56" s="22">
        <f t="shared" si="133"/>
        <v>580000.00000000081</v>
      </c>
      <c r="BE56" s="5"/>
      <c r="BF56" s="163"/>
      <c r="BG56" s="163"/>
      <c r="BH56" s="20" t="s">
        <v>57</v>
      </c>
      <c r="BI56" s="22">
        <f t="shared" ref="BI56:BR56" si="134">BI53*BI$16</f>
        <v>604999.99999999988</v>
      </c>
      <c r="BJ56" s="22">
        <f t="shared" si="134"/>
        <v>605000.00000000023</v>
      </c>
      <c r="BK56" s="22">
        <f t="shared" si="134"/>
        <v>604999.99999999965</v>
      </c>
      <c r="BL56" s="22">
        <f t="shared" si="134"/>
        <v>605000.00000000035</v>
      </c>
      <c r="BM56" s="22">
        <f t="shared" si="134"/>
        <v>604999.99999999977</v>
      </c>
      <c r="BN56" s="22">
        <f t="shared" si="134"/>
        <v>605000.00000000081</v>
      </c>
      <c r="BO56" s="22">
        <f t="shared" si="134"/>
        <v>604999.99999999965</v>
      </c>
      <c r="BP56" s="22">
        <f t="shared" si="134"/>
        <v>604999.99999999965</v>
      </c>
      <c r="BQ56" s="22">
        <f t="shared" si="134"/>
        <v>604999.9999999986</v>
      </c>
      <c r="BR56" s="22">
        <f t="shared" si="134"/>
        <v>605000.00000000093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504999.99999999994</v>
      </c>
      <c r="F57" s="22">
        <f>E57+F56</f>
        <v>1010000.0000000001</v>
      </c>
      <c r="G57" s="22">
        <f t="shared" ref="G57:N57" si="135">F57+G56</f>
        <v>1515000</v>
      </c>
      <c r="H57" s="22">
        <f t="shared" si="135"/>
        <v>2020000.0000000002</v>
      </c>
      <c r="I57" s="22">
        <f t="shared" si="135"/>
        <v>2525000</v>
      </c>
      <c r="J57" s="22">
        <f t="shared" si="135"/>
        <v>3030000.0000000009</v>
      </c>
      <c r="K57" s="22">
        <f t="shared" si="135"/>
        <v>3535000.0000000005</v>
      </c>
      <c r="L57" s="22">
        <f t="shared" si="135"/>
        <v>4040000</v>
      </c>
      <c r="M57" s="22">
        <f t="shared" si="135"/>
        <v>4544999.9999999981</v>
      </c>
      <c r="N57" s="22">
        <f t="shared" si="135"/>
        <v>5049999.9999999991</v>
      </c>
      <c r="P57" s="163"/>
      <c r="Q57" s="163"/>
      <c r="R57" s="20" t="s">
        <v>58</v>
      </c>
      <c r="S57" s="22">
        <f>S56</f>
        <v>529999.99999999988</v>
      </c>
      <c r="T57" s="22">
        <f>S57+T56</f>
        <v>1060000</v>
      </c>
      <c r="U57" s="22">
        <f t="shared" ref="U57:AB57" si="136">T57+U56</f>
        <v>1589999.9999999998</v>
      </c>
      <c r="V57" s="22">
        <f t="shared" si="136"/>
        <v>2120000</v>
      </c>
      <c r="W57" s="22">
        <f t="shared" si="136"/>
        <v>2650000</v>
      </c>
      <c r="X57" s="22">
        <f t="shared" si="136"/>
        <v>3180000.0000000009</v>
      </c>
      <c r="Y57" s="22">
        <f t="shared" si="136"/>
        <v>3710000.0000000005</v>
      </c>
      <c r="Z57" s="22">
        <f t="shared" si="136"/>
        <v>4240000</v>
      </c>
      <c r="AA57" s="22">
        <f t="shared" si="136"/>
        <v>4769999.9999999981</v>
      </c>
      <c r="AB57" s="22">
        <f t="shared" si="136"/>
        <v>5299999.9999999991</v>
      </c>
      <c r="AC57" s="5"/>
      <c r="AD57" s="163"/>
      <c r="AE57" s="163"/>
      <c r="AF57" s="20" t="s">
        <v>58</v>
      </c>
      <c r="AG57" s="22">
        <f>AG56</f>
        <v>555000</v>
      </c>
      <c r="AH57" s="22">
        <f>AG57+AH56</f>
        <v>1110000</v>
      </c>
      <c r="AI57" s="22">
        <f t="shared" ref="AI57:AP57" si="137">AH57+AI56</f>
        <v>1664999.9999999998</v>
      </c>
      <c r="AJ57" s="22">
        <f t="shared" si="137"/>
        <v>2220000</v>
      </c>
      <c r="AK57" s="22">
        <f t="shared" si="137"/>
        <v>2775000</v>
      </c>
      <c r="AL57" s="22">
        <f t="shared" si="137"/>
        <v>3330000.0000000009</v>
      </c>
      <c r="AM57" s="22">
        <f t="shared" si="137"/>
        <v>3885000.0000000005</v>
      </c>
      <c r="AN57" s="22">
        <f t="shared" si="137"/>
        <v>4440000</v>
      </c>
      <c r="AO57" s="22">
        <f t="shared" si="137"/>
        <v>4994999.9999999981</v>
      </c>
      <c r="AP57" s="22">
        <f t="shared" si="137"/>
        <v>5549999.9999999991</v>
      </c>
      <c r="AQ57" s="5"/>
      <c r="AR57" s="163"/>
      <c r="AS57" s="163"/>
      <c r="AT57" s="20" t="s">
        <v>58</v>
      </c>
      <c r="AU57" s="22">
        <f>AU56</f>
        <v>580000</v>
      </c>
      <c r="AV57" s="22">
        <f>AU57+AV56</f>
        <v>1160000</v>
      </c>
      <c r="AW57" s="22">
        <f t="shared" ref="AW57:BD57" si="138">AV57+AW56</f>
        <v>1739999.9999999998</v>
      </c>
      <c r="AX57" s="22">
        <f t="shared" si="138"/>
        <v>2320000</v>
      </c>
      <c r="AY57" s="22">
        <f t="shared" si="138"/>
        <v>2900000</v>
      </c>
      <c r="AZ57" s="22">
        <f t="shared" si="138"/>
        <v>3480000.0000000009</v>
      </c>
      <c r="BA57" s="22">
        <f t="shared" si="138"/>
        <v>4060000.0000000005</v>
      </c>
      <c r="BB57" s="22">
        <f t="shared" si="138"/>
        <v>4640000</v>
      </c>
      <c r="BC57" s="22">
        <f t="shared" si="138"/>
        <v>5219999.9999999981</v>
      </c>
      <c r="BD57" s="22">
        <f t="shared" si="138"/>
        <v>5799999.9999999991</v>
      </c>
      <c r="BE57" s="5"/>
      <c r="BF57" s="163"/>
      <c r="BG57" s="163"/>
      <c r="BH57" s="20" t="s">
        <v>58</v>
      </c>
      <c r="BI57" s="22">
        <f>BI56</f>
        <v>604999.99999999988</v>
      </c>
      <c r="BJ57" s="22">
        <f>BI57+BJ56</f>
        <v>1210000</v>
      </c>
      <c r="BK57" s="22">
        <f t="shared" ref="BK57:BR57" si="139">BJ57+BK56</f>
        <v>1814999.9999999995</v>
      </c>
      <c r="BL57" s="22">
        <f t="shared" si="139"/>
        <v>2420000</v>
      </c>
      <c r="BM57" s="22">
        <f t="shared" si="139"/>
        <v>3025000</v>
      </c>
      <c r="BN57" s="22">
        <f t="shared" si="139"/>
        <v>3630000.0000000009</v>
      </c>
      <c r="BO57" s="22">
        <f t="shared" si="139"/>
        <v>4235000.0000000009</v>
      </c>
      <c r="BP57" s="22">
        <f t="shared" si="139"/>
        <v>4840000.0000000009</v>
      </c>
      <c r="BQ57" s="22">
        <f t="shared" si="139"/>
        <v>5445000</v>
      </c>
      <c r="BR57" s="22">
        <f t="shared" si="139"/>
        <v>6050000.0000000009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0.50499999999999989</v>
      </c>
      <c r="F58" s="17">
        <f>F52*F$16/$E$4-E58</f>
        <v>0.60600000000000009</v>
      </c>
      <c r="G58" s="17">
        <f>G52*G$16/$E$4-F58-E58</f>
        <v>0.72719999999999962</v>
      </c>
      <c r="H58" s="17">
        <f>H52*H$16/$E$4-G58-F58-E58</f>
        <v>0.87264000000000097</v>
      </c>
      <c r="I58" s="17">
        <f>I52*I$16/$E$4-H58-G58-F58-E58</f>
        <v>1.047167999999999</v>
      </c>
      <c r="J58" s="17">
        <f>J52*J$16/$E$4-I58-H58-G58-F58-E58</f>
        <v>1.256601600000004</v>
      </c>
      <c r="K58" s="17">
        <f>K52*K$16/$E$4-J58-I58-H58-G58-F58-E58</f>
        <v>1.5079219199999949</v>
      </c>
      <c r="L58" s="17">
        <f>L52*L$16/$E$4-K58-J58-I58-H58-G58-F58-E58</f>
        <v>1.8095063040000001</v>
      </c>
      <c r="M58" s="17">
        <f>M52*M$16/$E$4-L58-K58-J58-I58-H58-G58-F58-E58</f>
        <v>2.1714075647999946</v>
      </c>
      <c r="N58" s="17">
        <f>N52*N$16/$E$4-M58-L58-K58-J58-I58-H58-G58-F58-E58</f>
        <v>2.6056890777600108</v>
      </c>
      <c r="P58" s="163"/>
      <c r="Q58" s="171" t="s">
        <v>44</v>
      </c>
      <c r="R58" s="16" t="s">
        <v>55</v>
      </c>
      <c r="S58" s="17">
        <f>S52*S$16/$E$4</f>
        <v>0.53</v>
      </c>
      <c r="T58" s="17">
        <f>T52*T$16/$E$4-S58</f>
        <v>0.6359999999999999</v>
      </c>
      <c r="U58" s="17">
        <f>U52*U$16/$E$4-T58-S58</f>
        <v>0.76319999999999943</v>
      </c>
      <c r="V58" s="17">
        <f>V52*V$16/$E$4-U58-T58-S58</f>
        <v>0.9158400000000011</v>
      </c>
      <c r="W58" s="17">
        <f>W52*W$16/$E$4-V58-U58-T58-S58</f>
        <v>1.0990079999999978</v>
      </c>
      <c r="X58" s="17">
        <f>X52*X$16/$E$4-W58-V58-U58-T58-S58</f>
        <v>1.3188096000000038</v>
      </c>
      <c r="Y58" s="17">
        <f>Y52*Y$16/$E$4-X58-W58-V58-U58-T58-S58</f>
        <v>1.5825715199999968</v>
      </c>
      <c r="Z58" s="17">
        <f>Z52*Z$16/$E$4-Y58-X58-W58-V58-U58-T58-S58</f>
        <v>1.8990858240000004</v>
      </c>
      <c r="AA58" s="17">
        <f>AA52*AA$16/$E$4-Z58-Y58-X58-W58-V58-U58-T58-S58</f>
        <v>2.2789029887999952</v>
      </c>
      <c r="AB58" s="17">
        <f>AB52*AB$16/$E$4-AA58-Z58-Y58-X58-W58-V58-U58-T58-S58</f>
        <v>2.7346835865600099</v>
      </c>
      <c r="AC58" s="5"/>
      <c r="AD58" s="163"/>
      <c r="AE58" s="171" t="s">
        <v>44</v>
      </c>
      <c r="AF58" s="16" t="s">
        <v>55</v>
      </c>
      <c r="AG58" s="17">
        <f>AG52*AG$16/$E$4</f>
        <v>0.55499999999999994</v>
      </c>
      <c r="AH58" s="17">
        <f>AH52*AH$16/$E$4-AG58</f>
        <v>0.66600000000000015</v>
      </c>
      <c r="AI58" s="17">
        <f>AI52*AI$16/$E$4-AH58-AG58</f>
        <v>0.79919999999999991</v>
      </c>
      <c r="AJ58" s="17">
        <f>AJ52*AJ$16/$E$4-AI58-AH58-AG58</f>
        <v>0.95903999999999989</v>
      </c>
      <c r="AK58" s="17">
        <f>AK52*AK$16/$E$4-AJ58-AI58-AH58-AG58</f>
        <v>1.150847999999999</v>
      </c>
      <c r="AL58" s="17">
        <f>AL52*AL$16/$E$4-AK58-AJ58-AI58-AH58-AG58</f>
        <v>1.3810176000000043</v>
      </c>
      <c r="AM58" s="17">
        <f>AM52*AM$16/$E$4-AL58-AK58-AJ58-AI58-AH58-AG58</f>
        <v>1.6572211199999953</v>
      </c>
      <c r="AN58" s="17">
        <f>AN52*AN$16/$E$4-AM58-AL58-AK58-AJ58-AI58-AH58-AG58</f>
        <v>1.9886653439999999</v>
      </c>
      <c r="AO58" s="17">
        <f>AO52*AO$16/$E$4-AN58-AM58-AL58-AK58-AJ58-AI58-AH58-AG58</f>
        <v>2.386398412799994</v>
      </c>
      <c r="AP58" s="17">
        <f>AP52*AP$16/$E$4-AO58-AN58-AM58-AL58-AK58-AJ58-AI58-AH58-AG58</f>
        <v>2.8636780953600107</v>
      </c>
      <c r="AQ58" s="5"/>
      <c r="AR58" s="163"/>
      <c r="AS58" s="171" t="s">
        <v>44</v>
      </c>
      <c r="AT58" s="16" t="s">
        <v>55</v>
      </c>
      <c r="AU58" s="17">
        <f>AU52*AU$16/$E$4</f>
        <v>0.58000000000000007</v>
      </c>
      <c r="AV58" s="17">
        <f>AV52*AV$16/$E$4-AU58</f>
        <v>0.69600000000000017</v>
      </c>
      <c r="AW58" s="17">
        <f>AW52*AW$16/$E$4-AV58-AU58</f>
        <v>0.83519999999999994</v>
      </c>
      <c r="AX58" s="17">
        <f>AX52*AX$16/$E$4-AW58-AV58-AU58</f>
        <v>1.00224</v>
      </c>
      <c r="AY58" s="17">
        <f>AY52*AY$16/$E$4-AX58-AW58-AV58-AU58</f>
        <v>1.2026879999999989</v>
      </c>
      <c r="AZ58" s="17">
        <f>AZ52*AZ$16/$E$4-AY58-AX58-AW58-AV58-AU58</f>
        <v>1.4432256000000039</v>
      </c>
      <c r="BA58" s="17">
        <f>BA52*BA$16/$E$4-AZ58-AY58-AX58-AW58-AV58-AU58</f>
        <v>1.7318707199999985</v>
      </c>
      <c r="BB58" s="17">
        <f>BB52*BB$16/$E$4-BA58-AZ58-AY58-AX58-AW58-AV58-AU58</f>
        <v>2.0782448639999984</v>
      </c>
      <c r="BC58" s="17">
        <f>BC52*BC$16/$E$4-BB58-BA58-AZ58-AY58-AX58-AW58-AV58-AU58</f>
        <v>2.4938938367999945</v>
      </c>
      <c r="BD58" s="17">
        <f>BD52*BD$16/$E$4-BC58-BB58-BA58-AZ58-AY58-AX58-AW58-AV58-AU58</f>
        <v>2.9926726041600058</v>
      </c>
      <c r="BE58" s="5"/>
      <c r="BF58" s="163"/>
      <c r="BG58" s="171" t="s">
        <v>44</v>
      </c>
      <c r="BH58" s="16" t="s">
        <v>55</v>
      </c>
      <c r="BI58" s="17">
        <f>BI52*BI$16/$E$4</f>
        <v>0.60499999999999998</v>
      </c>
      <c r="BJ58" s="17">
        <f>BJ52*BJ$16/$E$4-BI58</f>
        <v>0.72599999999999998</v>
      </c>
      <c r="BK58" s="17">
        <f>BK52*BK$16/$E$4-BJ58-BI58</f>
        <v>0.87119999999999953</v>
      </c>
      <c r="BL58" s="17">
        <f>BL52*BL$16/$E$4-BK58-BJ58-BI58</f>
        <v>1.045440000000001</v>
      </c>
      <c r="BM58" s="17">
        <f>BM52*BM$16/$E$4-BL58-BK58-BJ58-BI58</f>
        <v>1.2545279999999988</v>
      </c>
      <c r="BN58" s="17">
        <f>BN52*BN$16/$E$4-BM58-BL58-BK58-BJ58-BI58</f>
        <v>1.5054336000000035</v>
      </c>
      <c r="BO58" s="17">
        <f>BO52*BO$16/$E$4-BN58-BM58-BL58-BK58-BJ58-BI58</f>
        <v>1.806520319999998</v>
      </c>
      <c r="BP58" s="17">
        <f>BP52*BP$16/$E$4-BO58-BN58-BM58-BL58-BK58-BJ58-BI58</f>
        <v>2.1678243840000011</v>
      </c>
      <c r="BQ58" s="17">
        <f>BQ52*BQ$16/$E$4-BP58-BO58-BN58-BM58-BL58-BK58-BJ58-BI58</f>
        <v>2.6013892607999924</v>
      </c>
      <c r="BR58" s="17">
        <f>BR52*BR$16/$E$4-BQ58-BP58-BO58-BN58-BM58-BL58-BK58-BJ58-BI58</f>
        <v>3.1216671129600058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0.75160159999999987</v>
      </c>
      <c r="J59" s="18"/>
      <c r="K59" s="18"/>
      <c r="L59" s="18"/>
      <c r="M59" s="18"/>
      <c r="N59" s="18">
        <f>SUM(E58:N58)/10</f>
        <v>1.3109134466560004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0.78880959999999967</v>
      </c>
      <c r="X59" s="18"/>
      <c r="Y59" s="18"/>
      <c r="Z59" s="18"/>
      <c r="AA59" s="18"/>
      <c r="AB59" s="18">
        <f>SUM(S58:AB58)/10</f>
        <v>1.3758101519360004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0.8260175999999998</v>
      </c>
      <c r="AL59" s="18"/>
      <c r="AM59" s="18"/>
      <c r="AN59" s="18"/>
      <c r="AO59" s="18"/>
      <c r="AP59" s="18">
        <f>SUM(AG58:AP58)/10</f>
        <v>1.4407068572160004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0.86322559999999982</v>
      </c>
      <c r="AZ59" s="18"/>
      <c r="BA59" s="18"/>
      <c r="BB59" s="18"/>
      <c r="BC59" s="18"/>
      <c r="BD59" s="18">
        <f>SUM(AU58:BD58)/10</f>
        <v>1.505603562496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0.90043359999999983</v>
      </c>
      <c r="BN59" s="18"/>
      <c r="BO59" s="18"/>
      <c r="BP59" s="18"/>
      <c r="BQ59" s="18"/>
      <c r="BR59" s="18">
        <f>SUM(BI58:BR58)/10</f>
        <v>1.570500267776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504999.99999999994</v>
      </c>
      <c r="F60" s="23">
        <f>F62-E62</f>
        <v>606000</v>
      </c>
      <c r="G60" s="23">
        <f t="shared" ref="G60:N60" si="140">G62-F62</f>
        <v>727200</v>
      </c>
      <c r="H60" s="23">
        <f t="shared" si="140"/>
        <v>872640.00000000047</v>
      </c>
      <c r="I60" s="23">
        <f t="shared" si="140"/>
        <v>1047167.9999999986</v>
      </c>
      <c r="J60" s="23">
        <f t="shared" si="140"/>
        <v>1256601.6000000043</v>
      </c>
      <c r="K60" s="23">
        <f t="shared" si="140"/>
        <v>1507921.9199999953</v>
      </c>
      <c r="L60" s="23">
        <f t="shared" si="140"/>
        <v>1809506.3040000005</v>
      </c>
      <c r="M60" s="23">
        <f t="shared" si="140"/>
        <v>2171407.5647999924</v>
      </c>
      <c r="N60" s="23">
        <f t="shared" si="140"/>
        <v>2605689.0777600128</v>
      </c>
      <c r="P60" s="163"/>
      <c r="Q60" s="163"/>
      <c r="R60" s="20" t="s">
        <v>57</v>
      </c>
      <c r="S60" s="23">
        <f>S62</f>
        <v>529999.99999999988</v>
      </c>
      <c r="T60" s="23">
        <f>T62-S62</f>
        <v>636000.00000000012</v>
      </c>
      <c r="U60" s="23">
        <f t="shared" ref="U60:AB60" si="141">U62-T62</f>
        <v>763199.9999999993</v>
      </c>
      <c r="V60" s="23">
        <f t="shared" si="141"/>
        <v>915840.00000000116</v>
      </c>
      <c r="W60" s="23">
        <f t="shared" si="141"/>
        <v>1099007.9999999981</v>
      </c>
      <c r="X60" s="23">
        <f t="shared" si="141"/>
        <v>1318809.6000000047</v>
      </c>
      <c r="Y60" s="23">
        <f t="shared" si="141"/>
        <v>1582571.5199999958</v>
      </c>
      <c r="Z60" s="23">
        <f t="shared" si="141"/>
        <v>1899085.8239999991</v>
      </c>
      <c r="AA60" s="23">
        <f t="shared" si="141"/>
        <v>2278902.9887999948</v>
      </c>
      <c r="AB60" s="23">
        <f t="shared" si="141"/>
        <v>2734683.5865600109</v>
      </c>
      <c r="AC60" s="5"/>
      <c r="AD60" s="163"/>
      <c r="AE60" s="163"/>
      <c r="AF60" s="20" t="s">
        <v>57</v>
      </c>
      <c r="AG60" s="23">
        <f>AG62</f>
        <v>555000</v>
      </c>
      <c r="AH60" s="23">
        <f>AH62-AG62</f>
        <v>666000.00000000023</v>
      </c>
      <c r="AI60" s="23">
        <f t="shared" ref="AI60:AP60" si="142">AI62-AH62</f>
        <v>799199.99999999953</v>
      </c>
      <c r="AJ60" s="23">
        <f t="shared" si="142"/>
        <v>959040.00000000023</v>
      </c>
      <c r="AK60" s="23">
        <f t="shared" si="142"/>
        <v>1150847.9999999995</v>
      </c>
      <c r="AL60" s="23">
        <f t="shared" si="142"/>
        <v>1381017.6000000029</v>
      </c>
      <c r="AM60" s="23">
        <f t="shared" si="142"/>
        <v>1657221.1199999964</v>
      </c>
      <c r="AN60" s="23">
        <f t="shared" si="142"/>
        <v>1988665.3440000005</v>
      </c>
      <c r="AO60" s="23">
        <f t="shared" si="142"/>
        <v>2386398.4127999935</v>
      </c>
      <c r="AP60" s="23">
        <f t="shared" si="142"/>
        <v>2863678.0953600109</v>
      </c>
      <c r="AQ60" s="5"/>
      <c r="AR60" s="163"/>
      <c r="AS60" s="163"/>
      <c r="AT60" s="20" t="s">
        <v>57</v>
      </c>
      <c r="AU60" s="23">
        <f>AU62</f>
        <v>580000.00000000012</v>
      </c>
      <c r="AV60" s="23">
        <f>AV62-AU62</f>
        <v>696000.00000000012</v>
      </c>
      <c r="AW60" s="23">
        <f t="shared" ref="AW60:BD60" si="143">AW62-AV62</f>
        <v>835199.99999999977</v>
      </c>
      <c r="AX60" s="23">
        <f t="shared" si="143"/>
        <v>1002240</v>
      </c>
      <c r="AY60" s="23">
        <f t="shared" si="143"/>
        <v>1202687.9999999991</v>
      </c>
      <c r="AZ60" s="23">
        <f t="shared" si="143"/>
        <v>1443225.6000000034</v>
      </c>
      <c r="BA60" s="23">
        <f t="shared" si="143"/>
        <v>1731870.7199999979</v>
      </c>
      <c r="BB60" s="23">
        <f t="shared" si="143"/>
        <v>2078244.8640000001</v>
      </c>
      <c r="BC60" s="23">
        <f t="shared" si="143"/>
        <v>2493893.8367999922</v>
      </c>
      <c r="BD60" s="23">
        <f t="shared" si="143"/>
        <v>2992672.604160009</v>
      </c>
      <c r="BE60" s="5"/>
      <c r="BF60" s="163"/>
      <c r="BG60" s="163"/>
      <c r="BH60" s="20" t="s">
        <v>57</v>
      </c>
      <c r="BI60" s="23">
        <f>BI62</f>
        <v>604999.99999999988</v>
      </c>
      <c r="BJ60" s="23">
        <f>BJ62-BI62</f>
        <v>726000.00000000012</v>
      </c>
      <c r="BK60" s="23">
        <f t="shared" ref="BK60:BR60" si="144">BK62-BJ62</f>
        <v>871200</v>
      </c>
      <c r="BL60" s="23">
        <f t="shared" si="144"/>
        <v>1045440.0000000005</v>
      </c>
      <c r="BM60" s="23">
        <f t="shared" si="144"/>
        <v>1254527.9999999986</v>
      </c>
      <c r="BN60" s="23">
        <f t="shared" si="144"/>
        <v>1505433.6000000034</v>
      </c>
      <c r="BO60" s="23">
        <f t="shared" si="144"/>
        <v>1806520.3199999984</v>
      </c>
      <c r="BP60" s="23">
        <f t="shared" si="144"/>
        <v>2167824.3839999987</v>
      </c>
      <c r="BQ60" s="23">
        <f t="shared" si="144"/>
        <v>2601389.2607999947</v>
      </c>
      <c r="BR60" s="23">
        <f t="shared" si="144"/>
        <v>3121667.112960007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751601.59999999986</v>
      </c>
      <c r="J61" s="23"/>
      <c r="K61" s="23"/>
      <c r="L61" s="23"/>
      <c r="M61" s="23"/>
      <c r="N61" s="23">
        <f>SUM(E60:N60)/10</f>
        <v>1310913.4466560003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788809.59999999974</v>
      </c>
      <c r="X61" s="23"/>
      <c r="Y61" s="23"/>
      <c r="Z61" s="23"/>
      <c r="AA61" s="23"/>
      <c r="AB61" s="23">
        <f>SUM(S60:AB60)/10</f>
        <v>1375810.1519360004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826017.59999999986</v>
      </c>
      <c r="AL61" s="23"/>
      <c r="AM61" s="23"/>
      <c r="AN61" s="23"/>
      <c r="AO61" s="23"/>
      <c r="AP61" s="23">
        <f>SUM(AG60:AP60)/10</f>
        <v>1440706.8572160003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863225.59999999986</v>
      </c>
      <c r="AZ61" s="23"/>
      <c r="BA61" s="23"/>
      <c r="BB61" s="23"/>
      <c r="BC61" s="23"/>
      <c r="BD61" s="23">
        <f>SUM(AU60:BD60)/10</f>
        <v>1505603.5624960002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900433.59999999986</v>
      </c>
      <c r="BN61" s="23"/>
      <c r="BO61" s="23"/>
      <c r="BP61" s="23"/>
      <c r="BQ61" s="23"/>
      <c r="BR61" s="23">
        <f>SUM(BI60:BR60)/10</f>
        <v>1570500.2677760001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145">E54*E$16</f>
        <v>504999.99999999994</v>
      </c>
      <c r="F62" s="22">
        <f t="shared" si="145"/>
        <v>1111000</v>
      </c>
      <c r="G62" s="22">
        <f t="shared" si="145"/>
        <v>1838200</v>
      </c>
      <c r="H62" s="22">
        <f t="shared" si="145"/>
        <v>2710840.0000000005</v>
      </c>
      <c r="I62" s="22">
        <f t="shared" si="145"/>
        <v>3758007.9999999991</v>
      </c>
      <c r="J62" s="22">
        <f t="shared" si="145"/>
        <v>5014609.6000000034</v>
      </c>
      <c r="K62" s="22">
        <f t="shared" si="145"/>
        <v>6522531.5199999986</v>
      </c>
      <c r="L62" s="22">
        <f t="shared" si="145"/>
        <v>8332037.8239999991</v>
      </c>
      <c r="M62" s="22">
        <f t="shared" si="145"/>
        <v>10503445.388799991</v>
      </c>
      <c r="N62" s="22">
        <f t="shared" si="145"/>
        <v>13109134.466560004</v>
      </c>
      <c r="P62" s="163"/>
      <c r="Q62" s="163"/>
      <c r="R62" s="20" t="s">
        <v>58</v>
      </c>
      <c r="S62" s="22">
        <f t="shared" ref="S62:AB62" si="146">S54*S$16</f>
        <v>529999.99999999988</v>
      </c>
      <c r="T62" s="22">
        <f t="shared" si="146"/>
        <v>1166000</v>
      </c>
      <c r="U62" s="22">
        <f t="shared" si="146"/>
        <v>1929199.9999999993</v>
      </c>
      <c r="V62" s="22">
        <f t="shared" si="146"/>
        <v>2845040.0000000005</v>
      </c>
      <c r="W62" s="22">
        <f t="shared" si="146"/>
        <v>3944047.9999999986</v>
      </c>
      <c r="X62" s="22">
        <f t="shared" si="146"/>
        <v>5262857.6000000034</v>
      </c>
      <c r="Y62" s="22">
        <f t="shared" si="146"/>
        <v>6845429.1199999992</v>
      </c>
      <c r="Z62" s="22">
        <f t="shared" si="146"/>
        <v>8744514.9439999983</v>
      </c>
      <c r="AA62" s="22">
        <f t="shared" si="146"/>
        <v>11023417.932799993</v>
      </c>
      <c r="AB62" s="22">
        <f t="shared" si="146"/>
        <v>13758101.519360004</v>
      </c>
      <c r="AC62" s="5"/>
      <c r="AD62" s="163"/>
      <c r="AE62" s="163"/>
      <c r="AF62" s="20" t="s">
        <v>58</v>
      </c>
      <c r="AG62" s="22">
        <f t="shared" ref="AG62:AP62" si="147">AG54*AG$16</f>
        <v>555000</v>
      </c>
      <c r="AH62" s="22">
        <f t="shared" si="147"/>
        <v>1221000.0000000002</v>
      </c>
      <c r="AI62" s="22">
        <f t="shared" si="147"/>
        <v>2020199.9999999998</v>
      </c>
      <c r="AJ62" s="22">
        <f t="shared" si="147"/>
        <v>2979240</v>
      </c>
      <c r="AK62" s="22">
        <f t="shared" si="147"/>
        <v>4130087.9999999995</v>
      </c>
      <c r="AL62" s="22">
        <f t="shared" si="147"/>
        <v>5511105.6000000024</v>
      </c>
      <c r="AM62" s="22">
        <f t="shared" si="147"/>
        <v>7168326.7199999988</v>
      </c>
      <c r="AN62" s="22">
        <f t="shared" si="147"/>
        <v>9156992.0639999993</v>
      </c>
      <c r="AO62" s="22">
        <f t="shared" si="147"/>
        <v>11543390.476799993</v>
      </c>
      <c r="AP62" s="22">
        <f t="shared" si="147"/>
        <v>14407068.572160004</v>
      </c>
      <c r="AQ62" s="5"/>
      <c r="AR62" s="163"/>
      <c r="AS62" s="163"/>
      <c r="AT62" s="20" t="s">
        <v>58</v>
      </c>
      <c r="AU62" s="22">
        <f t="shared" ref="AU62:BD62" si="148">AU54*AU$16</f>
        <v>580000.00000000012</v>
      </c>
      <c r="AV62" s="22">
        <f t="shared" si="148"/>
        <v>1276000.0000000002</v>
      </c>
      <c r="AW62" s="22">
        <f t="shared" si="148"/>
        <v>2111200</v>
      </c>
      <c r="AX62" s="22">
        <f t="shared" si="148"/>
        <v>3113440</v>
      </c>
      <c r="AY62" s="22">
        <f t="shared" si="148"/>
        <v>4316127.9999999991</v>
      </c>
      <c r="AZ62" s="22">
        <f t="shared" si="148"/>
        <v>5759353.6000000024</v>
      </c>
      <c r="BA62" s="22">
        <f t="shared" si="148"/>
        <v>7491224.3200000003</v>
      </c>
      <c r="BB62" s="22">
        <f t="shared" si="148"/>
        <v>9569469.1840000004</v>
      </c>
      <c r="BC62" s="22">
        <f t="shared" si="148"/>
        <v>12063363.020799993</v>
      </c>
      <c r="BD62" s="22">
        <f t="shared" si="148"/>
        <v>15056035.624960002</v>
      </c>
      <c r="BE62" s="5"/>
      <c r="BF62" s="163"/>
      <c r="BG62" s="163"/>
      <c r="BH62" s="20" t="s">
        <v>58</v>
      </c>
      <c r="BI62" s="22">
        <f t="shared" ref="BI62:BR62" si="149">BI54*BI$16</f>
        <v>604999.99999999988</v>
      </c>
      <c r="BJ62" s="22">
        <f t="shared" si="149"/>
        <v>1331000</v>
      </c>
      <c r="BK62" s="22">
        <f t="shared" si="149"/>
        <v>2202200</v>
      </c>
      <c r="BL62" s="22">
        <f t="shared" si="149"/>
        <v>3247640.0000000005</v>
      </c>
      <c r="BM62" s="22">
        <f t="shared" si="149"/>
        <v>4502167.9999999991</v>
      </c>
      <c r="BN62" s="22">
        <f t="shared" si="149"/>
        <v>6007601.6000000024</v>
      </c>
      <c r="BO62" s="22">
        <f t="shared" si="149"/>
        <v>7814121.9200000009</v>
      </c>
      <c r="BP62" s="22">
        <f t="shared" si="149"/>
        <v>9981946.3039999995</v>
      </c>
      <c r="BQ62" s="22">
        <f t="shared" si="149"/>
        <v>12583335.564799994</v>
      </c>
      <c r="BR62" s="22">
        <f t="shared" si="149"/>
        <v>15705002.677760001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4.1083333333333333E-2</v>
      </c>
      <c r="F63" s="17">
        <f t="shared" ref="F63:N63" si="150">F$26*$D48</f>
        <v>3.9902777777777773E-2</v>
      </c>
      <c r="G63" s="17">
        <f t="shared" si="150"/>
        <v>3.8918981481481478E-2</v>
      </c>
      <c r="H63" s="17">
        <f t="shared" si="150"/>
        <v>3.8099151234567905E-2</v>
      </c>
      <c r="I63" s="17">
        <f t="shared" si="150"/>
        <v>3.7415959362139921E-2</v>
      </c>
      <c r="J63" s="17">
        <f t="shared" si="150"/>
        <v>3.6846632801783262E-2</v>
      </c>
      <c r="K63" s="17">
        <f t="shared" si="150"/>
        <v>3.6372194001486051E-2</v>
      </c>
      <c r="L63" s="17">
        <f t="shared" si="150"/>
        <v>3.5976828334571713E-2</v>
      </c>
      <c r="M63" s="17">
        <f t="shared" si="150"/>
        <v>3.5647356945476424E-2</v>
      </c>
      <c r="N63" s="17">
        <f t="shared" si="150"/>
        <v>3.537279745456369E-2</v>
      </c>
      <c r="P63" s="163" t="s">
        <v>17</v>
      </c>
      <c r="Q63" s="165" t="s">
        <v>41</v>
      </c>
      <c r="R63" s="16" t="s">
        <v>55</v>
      </c>
      <c r="S63" s="17">
        <f>S$26*$D48</f>
        <v>4.1083333333333333E-2</v>
      </c>
      <c r="T63" s="17">
        <f t="shared" ref="T63:AB63" si="151">T$26*$D48</f>
        <v>3.9902777777777773E-2</v>
      </c>
      <c r="U63" s="17">
        <f t="shared" si="151"/>
        <v>3.8918981481481478E-2</v>
      </c>
      <c r="V63" s="17">
        <f t="shared" si="151"/>
        <v>3.8099151234567905E-2</v>
      </c>
      <c r="W63" s="17">
        <f t="shared" si="151"/>
        <v>3.7415959362139921E-2</v>
      </c>
      <c r="X63" s="17">
        <f t="shared" si="151"/>
        <v>3.6846632801783262E-2</v>
      </c>
      <c r="Y63" s="17">
        <f t="shared" si="151"/>
        <v>3.6372194001486051E-2</v>
      </c>
      <c r="Z63" s="17">
        <f t="shared" si="151"/>
        <v>3.5976828334571713E-2</v>
      </c>
      <c r="AA63" s="17">
        <f t="shared" si="151"/>
        <v>3.5647356945476424E-2</v>
      </c>
      <c r="AB63" s="17">
        <f t="shared" si="151"/>
        <v>3.537279745456369E-2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4.1083333333333333E-2</v>
      </c>
      <c r="AH63" s="17">
        <f t="shared" ref="AH63:AP63" si="152">AH$26*$D48</f>
        <v>3.9902777777777773E-2</v>
      </c>
      <c r="AI63" s="17">
        <f t="shared" si="152"/>
        <v>3.8918981481481478E-2</v>
      </c>
      <c r="AJ63" s="17">
        <f t="shared" si="152"/>
        <v>3.8099151234567905E-2</v>
      </c>
      <c r="AK63" s="17">
        <f t="shared" si="152"/>
        <v>3.7415959362139921E-2</v>
      </c>
      <c r="AL63" s="17">
        <f t="shared" si="152"/>
        <v>3.6846632801783262E-2</v>
      </c>
      <c r="AM63" s="17">
        <f t="shared" si="152"/>
        <v>3.6372194001486051E-2</v>
      </c>
      <c r="AN63" s="17">
        <f t="shared" si="152"/>
        <v>3.5976828334571713E-2</v>
      </c>
      <c r="AO63" s="17">
        <f t="shared" si="152"/>
        <v>3.5647356945476424E-2</v>
      </c>
      <c r="AP63" s="17">
        <f t="shared" si="152"/>
        <v>3.537279745456369E-2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4.1083333333333333E-2</v>
      </c>
      <c r="AV63" s="17">
        <f t="shared" ref="AV63:BD63" si="153">AV$26*$D48</f>
        <v>3.9902777777777773E-2</v>
      </c>
      <c r="AW63" s="17">
        <f t="shared" si="153"/>
        <v>3.8918981481481478E-2</v>
      </c>
      <c r="AX63" s="17">
        <f t="shared" si="153"/>
        <v>3.8099151234567905E-2</v>
      </c>
      <c r="AY63" s="17">
        <f t="shared" si="153"/>
        <v>3.7415959362139921E-2</v>
      </c>
      <c r="AZ63" s="17">
        <f t="shared" si="153"/>
        <v>3.6846632801783262E-2</v>
      </c>
      <c r="BA63" s="17">
        <f t="shared" si="153"/>
        <v>3.6372194001486051E-2</v>
      </c>
      <c r="BB63" s="17">
        <f t="shared" si="153"/>
        <v>3.5976828334571713E-2</v>
      </c>
      <c r="BC63" s="17">
        <f t="shared" si="153"/>
        <v>3.5647356945476424E-2</v>
      </c>
      <c r="BD63" s="17">
        <f t="shared" si="153"/>
        <v>3.537279745456369E-2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4.1083333333333333E-2</v>
      </c>
      <c r="BJ63" s="17">
        <f t="shared" ref="BJ63:BR63" si="154">BJ$26*$D48</f>
        <v>3.9902777777777773E-2</v>
      </c>
      <c r="BK63" s="17">
        <f t="shared" si="154"/>
        <v>3.8918981481481478E-2</v>
      </c>
      <c r="BL63" s="17">
        <f t="shared" si="154"/>
        <v>3.8099151234567905E-2</v>
      </c>
      <c r="BM63" s="17">
        <f t="shared" si="154"/>
        <v>3.7415959362139921E-2</v>
      </c>
      <c r="BN63" s="17">
        <f t="shared" si="154"/>
        <v>3.6846632801783262E-2</v>
      </c>
      <c r="BO63" s="17">
        <f t="shared" si="154"/>
        <v>3.6372194001486051E-2</v>
      </c>
      <c r="BP63" s="17">
        <f t="shared" si="154"/>
        <v>3.5976828334571713E-2</v>
      </c>
      <c r="BQ63" s="17">
        <f t="shared" si="154"/>
        <v>3.5647356945476424E-2</v>
      </c>
      <c r="BR63" s="17">
        <f t="shared" si="154"/>
        <v>3.537279745456369E-2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3.9084040637860085E-2</v>
      </c>
      <c r="J64" s="18"/>
      <c r="K64" s="18"/>
      <c r="L64" s="18"/>
      <c r="M64" s="18"/>
      <c r="N64" s="18">
        <f>SUM(E63:N63)/10</f>
        <v>3.7563601272718156E-2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3.9084040637860085E-2</v>
      </c>
      <c r="X64" s="18"/>
      <c r="Y64" s="18"/>
      <c r="Z64" s="18"/>
      <c r="AA64" s="18"/>
      <c r="AB64" s="18">
        <f>SUM(S63:AB63)/10</f>
        <v>3.7563601272718156E-2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3.9084040637860085E-2</v>
      </c>
      <c r="AL64" s="18"/>
      <c r="AM64" s="18"/>
      <c r="AN64" s="18"/>
      <c r="AO64" s="18"/>
      <c r="AP64" s="18">
        <f>SUM(AG63:AP63)/10</f>
        <v>3.7563601272718156E-2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3.9084040637860085E-2</v>
      </c>
      <c r="AZ64" s="18"/>
      <c r="BA64" s="18"/>
      <c r="BB64" s="18"/>
      <c r="BC64" s="18"/>
      <c r="BD64" s="18">
        <f>SUM(AU63:BD63)/10</f>
        <v>3.7563601272718156E-2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3.9084040637860085E-2</v>
      </c>
      <c r="BN64" s="18"/>
      <c r="BO64" s="18"/>
      <c r="BP64" s="18"/>
      <c r="BQ64" s="18"/>
      <c r="BR64" s="18">
        <f>SUM(BI63:BR63)/10</f>
        <v>3.7563601272718156E-2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155">E$28*$D48</f>
        <v>4.1083333333333333E-2</v>
      </c>
      <c r="F65" s="17">
        <f t="shared" si="155"/>
        <v>8.0986111111111106E-2</v>
      </c>
      <c r="G65" s="17">
        <f t="shared" si="155"/>
        <v>0.11990509259259259</v>
      </c>
      <c r="H65" s="17">
        <f t="shared" si="155"/>
        <v>0.15800424382716047</v>
      </c>
      <c r="I65" s="17">
        <f t="shared" si="155"/>
        <v>0.1954202031893004</v>
      </c>
      <c r="J65" s="17">
        <f t="shared" si="155"/>
        <v>0.23226683599108366</v>
      </c>
      <c r="K65" s="17">
        <f t="shared" si="155"/>
        <v>0.26863902999256972</v>
      </c>
      <c r="L65" s="17">
        <f t="shared" si="155"/>
        <v>0.30461585832714139</v>
      </c>
      <c r="M65" s="17">
        <f t="shared" si="155"/>
        <v>0.34026321527261788</v>
      </c>
      <c r="N65" s="17">
        <f t="shared" si="155"/>
        <v>0.37563601272718156</v>
      </c>
      <c r="P65" s="163"/>
      <c r="Q65" s="165"/>
      <c r="R65" s="16" t="s">
        <v>53</v>
      </c>
      <c r="S65" s="17">
        <f t="shared" ref="S65:AB65" si="156">S$28*$D48</f>
        <v>4.1083333333333333E-2</v>
      </c>
      <c r="T65" s="17">
        <f t="shared" si="156"/>
        <v>8.0986111111111106E-2</v>
      </c>
      <c r="U65" s="17">
        <f t="shared" si="156"/>
        <v>0.11990509259259259</v>
      </c>
      <c r="V65" s="17">
        <f t="shared" si="156"/>
        <v>0.15800424382716047</v>
      </c>
      <c r="W65" s="17">
        <f t="shared" si="156"/>
        <v>0.1954202031893004</v>
      </c>
      <c r="X65" s="17">
        <f t="shared" si="156"/>
        <v>0.23226683599108366</v>
      </c>
      <c r="Y65" s="17">
        <f t="shared" si="156"/>
        <v>0.26863902999256972</v>
      </c>
      <c r="Z65" s="17">
        <f t="shared" si="156"/>
        <v>0.30461585832714139</v>
      </c>
      <c r="AA65" s="17">
        <f t="shared" si="156"/>
        <v>0.34026321527261788</v>
      </c>
      <c r="AB65" s="17">
        <f t="shared" si="156"/>
        <v>0.37563601272718156</v>
      </c>
      <c r="AC65" s="5"/>
      <c r="AD65" s="163"/>
      <c r="AE65" s="165"/>
      <c r="AF65" s="16" t="s">
        <v>53</v>
      </c>
      <c r="AG65" s="17">
        <f t="shared" ref="AG65:AP65" si="157">AG$28*$D48</f>
        <v>4.1083333333333333E-2</v>
      </c>
      <c r="AH65" s="17">
        <f t="shared" si="157"/>
        <v>8.0986111111111106E-2</v>
      </c>
      <c r="AI65" s="17">
        <f t="shared" si="157"/>
        <v>0.11990509259259259</v>
      </c>
      <c r="AJ65" s="17">
        <f t="shared" si="157"/>
        <v>0.15800424382716047</v>
      </c>
      <c r="AK65" s="17">
        <f t="shared" si="157"/>
        <v>0.1954202031893004</v>
      </c>
      <c r="AL65" s="17">
        <f t="shared" si="157"/>
        <v>0.23226683599108366</v>
      </c>
      <c r="AM65" s="17">
        <f t="shared" si="157"/>
        <v>0.26863902999256972</v>
      </c>
      <c r="AN65" s="17">
        <f t="shared" si="157"/>
        <v>0.30461585832714139</v>
      </c>
      <c r="AO65" s="17">
        <f t="shared" si="157"/>
        <v>0.34026321527261788</v>
      </c>
      <c r="AP65" s="17">
        <f t="shared" si="157"/>
        <v>0.37563601272718156</v>
      </c>
      <c r="AQ65" s="5"/>
      <c r="AR65" s="163"/>
      <c r="AS65" s="165"/>
      <c r="AT65" s="16" t="s">
        <v>53</v>
      </c>
      <c r="AU65" s="17">
        <f t="shared" ref="AU65:BD65" si="158">AU$28*$D48</f>
        <v>4.1083333333333333E-2</v>
      </c>
      <c r="AV65" s="17">
        <f t="shared" si="158"/>
        <v>8.0986111111111106E-2</v>
      </c>
      <c r="AW65" s="17">
        <f t="shared" si="158"/>
        <v>0.11990509259259259</v>
      </c>
      <c r="AX65" s="17">
        <f t="shared" si="158"/>
        <v>0.15800424382716047</v>
      </c>
      <c r="AY65" s="17">
        <f t="shared" si="158"/>
        <v>0.1954202031893004</v>
      </c>
      <c r="AZ65" s="17">
        <f t="shared" si="158"/>
        <v>0.23226683599108366</v>
      </c>
      <c r="BA65" s="17">
        <f t="shared" si="158"/>
        <v>0.26863902999256972</v>
      </c>
      <c r="BB65" s="17">
        <f t="shared" si="158"/>
        <v>0.30461585832714139</v>
      </c>
      <c r="BC65" s="17">
        <f t="shared" si="158"/>
        <v>0.34026321527261788</v>
      </c>
      <c r="BD65" s="17">
        <f t="shared" si="158"/>
        <v>0.37563601272718156</v>
      </c>
      <c r="BE65" s="5"/>
      <c r="BF65" s="163"/>
      <c r="BG65" s="165"/>
      <c r="BH65" s="16" t="s">
        <v>53</v>
      </c>
      <c r="BI65" s="17">
        <f t="shared" ref="BI65:BR65" si="159">BI$28*$D48</f>
        <v>4.1083333333333333E-2</v>
      </c>
      <c r="BJ65" s="17">
        <f t="shared" si="159"/>
        <v>8.0986111111111106E-2</v>
      </c>
      <c r="BK65" s="17">
        <f t="shared" si="159"/>
        <v>0.11990509259259259</v>
      </c>
      <c r="BL65" s="17">
        <f t="shared" si="159"/>
        <v>0.15800424382716047</v>
      </c>
      <c r="BM65" s="17">
        <f t="shared" si="159"/>
        <v>0.1954202031893004</v>
      </c>
      <c r="BN65" s="17">
        <f t="shared" si="159"/>
        <v>0.23226683599108366</v>
      </c>
      <c r="BO65" s="17">
        <f t="shared" si="159"/>
        <v>0.26863902999256972</v>
      </c>
      <c r="BP65" s="17">
        <f t="shared" si="159"/>
        <v>0.30461585832714139</v>
      </c>
      <c r="BQ65" s="17">
        <f t="shared" si="159"/>
        <v>0.34026321527261788</v>
      </c>
      <c r="BR65" s="17">
        <f t="shared" si="159"/>
        <v>0.37563601272718156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160">10*E63</f>
        <v>0.41083333333333333</v>
      </c>
      <c r="F66" s="21">
        <f t="shared" si="160"/>
        <v>0.39902777777777776</v>
      </c>
      <c r="G66" s="21">
        <f t="shared" si="160"/>
        <v>0.38918981481481479</v>
      </c>
      <c r="H66" s="21">
        <f t="shared" si="160"/>
        <v>0.38099151234567907</v>
      </c>
      <c r="I66" s="21">
        <f t="shared" si="160"/>
        <v>0.37415959362139922</v>
      </c>
      <c r="J66" s="21">
        <f t="shared" si="160"/>
        <v>0.36846632801783263</v>
      </c>
      <c r="K66" s="21">
        <f t="shared" si="160"/>
        <v>0.36372194001486052</v>
      </c>
      <c r="L66" s="21">
        <f t="shared" si="160"/>
        <v>0.35976828334571714</v>
      </c>
      <c r="M66" s="21">
        <f t="shared" si="160"/>
        <v>0.35647356945476427</v>
      </c>
      <c r="N66" s="21">
        <f t="shared" si="160"/>
        <v>0.35372797454563687</v>
      </c>
      <c r="P66" s="163"/>
      <c r="Q66" s="163"/>
      <c r="R66" s="20" t="s">
        <v>57</v>
      </c>
      <c r="S66" s="21">
        <f t="shared" ref="S66:AB66" si="161">10*S63</f>
        <v>0.41083333333333333</v>
      </c>
      <c r="T66" s="21">
        <f t="shared" si="161"/>
        <v>0.39902777777777776</v>
      </c>
      <c r="U66" s="21">
        <f t="shared" si="161"/>
        <v>0.38918981481481479</v>
      </c>
      <c r="V66" s="21">
        <f t="shared" si="161"/>
        <v>0.38099151234567907</v>
      </c>
      <c r="W66" s="21">
        <f t="shared" si="161"/>
        <v>0.37415959362139922</v>
      </c>
      <c r="X66" s="21">
        <f t="shared" si="161"/>
        <v>0.36846632801783263</v>
      </c>
      <c r="Y66" s="21">
        <f t="shared" si="161"/>
        <v>0.36372194001486052</v>
      </c>
      <c r="Z66" s="21">
        <f t="shared" si="161"/>
        <v>0.35976828334571714</v>
      </c>
      <c r="AA66" s="21">
        <f t="shared" si="161"/>
        <v>0.35647356945476427</v>
      </c>
      <c r="AB66" s="21">
        <f t="shared" si="161"/>
        <v>0.35372797454563687</v>
      </c>
      <c r="AC66" s="5"/>
      <c r="AD66" s="163"/>
      <c r="AE66" s="163"/>
      <c r="AF66" s="20" t="s">
        <v>57</v>
      </c>
      <c r="AG66" s="21">
        <f t="shared" ref="AG66:AP66" si="162">10*AG63</f>
        <v>0.41083333333333333</v>
      </c>
      <c r="AH66" s="21">
        <f t="shared" si="162"/>
        <v>0.39902777777777776</v>
      </c>
      <c r="AI66" s="21">
        <f t="shared" si="162"/>
        <v>0.38918981481481479</v>
      </c>
      <c r="AJ66" s="21">
        <f t="shared" si="162"/>
        <v>0.38099151234567907</v>
      </c>
      <c r="AK66" s="21">
        <f t="shared" si="162"/>
        <v>0.37415959362139922</v>
      </c>
      <c r="AL66" s="21">
        <f t="shared" si="162"/>
        <v>0.36846632801783263</v>
      </c>
      <c r="AM66" s="21">
        <f t="shared" si="162"/>
        <v>0.36372194001486052</v>
      </c>
      <c r="AN66" s="21">
        <f t="shared" si="162"/>
        <v>0.35976828334571714</v>
      </c>
      <c r="AO66" s="21">
        <f t="shared" si="162"/>
        <v>0.35647356945476427</v>
      </c>
      <c r="AP66" s="21">
        <f t="shared" si="162"/>
        <v>0.35372797454563687</v>
      </c>
      <c r="AQ66" s="5"/>
      <c r="AR66" s="163"/>
      <c r="AS66" s="163"/>
      <c r="AT66" s="20" t="s">
        <v>57</v>
      </c>
      <c r="AU66" s="21">
        <f t="shared" ref="AU66:BD66" si="163">10*AU63</f>
        <v>0.41083333333333333</v>
      </c>
      <c r="AV66" s="21">
        <f t="shared" si="163"/>
        <v>0.39902777777777776</v>
      </c>
      <c r="AW66" s="21">
        <f t="shared" si="163"/>
        <v>0.38918981481481479</v>
      </c>
      <c r="AX66" s="21">
        <f t="shared" si="163"/>
        <v>0.38099151234567907</v>
      </c>
      <c r="AY66" s="21">
        <f t="shared" si="163"/>
        <v>0.37415959362139922</v>
      </c>
      <c r="AZ66" s="21">
        <f t="shared" si="163"/>
        <v>0.36846632801783263</v>
      </c>
      <c r="BA66" s="21">
        <f t="shared" si="163"/>
        <v>0.36372194001486052</v>
      </c>
      <c r="BB66" s="21">
        <f t="shared" si="163"/>
        <v>0.35976828334571714</v>
      </c>
      <c r="BC66" s="21">
        <f t="shared" si="163"/>
        <v>0.35647356945476427</v>
      </c>
      <c r="BD66" s="21">
        <f t="shared" si="163"/>
        <v>0.35372797454563687</v>
      </c>
      <c r="BE66" s="5"/>
      <c r="BF66" s="163"/>
      <c r="BG66" s="163"/>
      <c r="BH66" s="20" t="s">
        <v>57</v>
      </c>
      <c r="BI66" s="21">
        <f t="shared" ref="BI66:BR66" si="164">10*BI63</f>
        <v>0.41083333333333333</v>
      </c>
      <c r="BJ66" s="21">
        <f t="shared" si="164"/>
        <v>0.39902777777777776</v>
      </c>
      <c r="BK66" s="21">
        <f t="shared" si="164"/>
        <v>0.38918981481481479</v>
      </c>
      <c r="BL66" s="21">
        <f t="shared" si="164"/>
        <v>0.38099151234567907</v>
      </c>
      <c r="BM66" s="21">
        <f t="shared" si="164"/>
        <v>0.37415959362139922</v>
      </c>
      <c r="BN66" s="21">
        <f t="shared" si="164"/>
        <v>0.36846632801783263</v>
      </c>
      <c r="BO66" s="21">
        <f t="shared" si="164"/>
        <v>0.36372194001486052</v>
      </c>
      <c r="BP66" s="21">
        <f t="shared" si="164"/>
        <v>0.35976828334571714</v>
      </c>
      <c r="BQ66" s="21">
        <f t="shared" si="164"/>
        <v>0.35647356945476427</v>
      </c>
      <c r="BR66" s="21">
        <f t="shared" si="164"/>
        <v>0.35372797454563687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0.41083333333333333</v>
      </c>
      <c r="F67" s="21">
        <f t="shared" ref="F67:N67" si="165">10*F65</f>
        <v>0.80986111111111103</v>
      </c>
      <c r="G67" s="21">
        <f t="shared" si="165"/>
        <v>1.1990509259259259</v>
      </c>
      <c r="H67" s="21">
        <f t="shared" si="165"/>
        <v>1.5800424382716047</v>
      </c>
      <c r="I67" s="21">
        <f t="shared" si="165"/>
        <v>1.954202031893004</v>
      </c>
      <c r="J67" s="21">
        <f t="shared" si="165"/>
        <v>2.3226683599108364</v>
      </c>
      <c r="K67" s="21">
        <f t="shared" si="165"/>
        <v>2.686390299925697</v>
      </c>
      <c r="L67" s="21">
        <f t="shared" si="165"/>
        <v>3.046158583271414</v>
      </c>
      <c r="M67" s="21">
        <f t="shared" si="165"/>
        <v>3.4026321527261789</v>
      </c>
      <c r="N67" s="21">
        <f t="shared" si="165"/>
        <v>3.7563601272718157</v>
      </c>
      <c r="P67" s="163"/>
      <c r="Q67" s="163"/>
      <c r="R67" s="20" t="s">
        <v>58</v>
      </c>
      <c r="S67" s="21">
        <f>10*S65</f>
        <v>0.41083333333333333</v>
      </c>
      <c r="T67" s="21">
        <f t="shared" ref="T67:AB67" si="166">10*T65</f>
        <v>0.80986111111111103</v>
      </c>
      <c r="U67" s="21">
        <f t="shared" si="166"/>
        <v>1.1990509259259259</v>
      </c>
      <c r="V67" s="21">
        <f t="shared" si="166"/>
        <v>1.5800424382716047</v>
      </c>
      <c r="W67" s="21">
        <f t="shared" si="166"/>
        <v>1.954202031893004</v>
      </c>
      <c r="X67" s="21">
        <f t="shared" si="166"/>
        <v>2.3226683599108364</v>
      </c>
      <c r="Y67" s="21">
        <f t="shared" si="166"/>
        <v>2.686390299925697</v>
      </c>
      <c r="Z67" s="21">
        <f t="shared" si="166"/>
        <v>3.046158583271414</v>
      </c>
      <c r="AA67" s="21">
        <f t="shared" si="166"/>
        <v>3.4026321527261789</v>
      </c>
      <c r="AB67" s="21">
        <f t="shared" si="166"/>
        <v>3.7563601272718157</v>
      </c>
      <c r="AC67" s="5"/>
      <c r="AD67" s="163"/>
      <c r="AE67" s="163"/>
      <c r="AF67" s="20" t="s">
        <v>58</v>
      </c>
      <c r="AG67" s="21">
        <f>10*AG65</f>
        <v>0.41083333333333333</v>
      </c>
      <c r="AH67" s="21">
        <f t="shared" ref="AH67:AP67" si="167">10*AH65</f>
        <v>0.80986111111111103</v>
      </c>
      <c r="AI67" s="21">
        <f t="shared" si="167"/>
        <v>1.1990509259259259</v>
      </c>
      <c r="AJ67" s="21">
        <f t="shared" si="167"/>
        <v>1.5800424382716047</v>
      </c>
      <c r="AK67" s="21">
        <f t="shared" si="167"/>
        <v>1.954202031893004</v>
      </c>
      <c r="AL67" s="21">
        <f t="shared" si="167"/>
        <v>2.3226683599108364</v>
      </c>
      <c r="AM67" s="21">
        <f t="shared" si="167"/>
        <v>2.686390299925697</v>
      </c>
      <c r="AN67" s="21">
        <f t="shared" si="167"/>
        <v>3.046158583271414</v>
      </c>
      <c r="AO67" s="21">
        <f t="shared" si="167"/>
        <v>3.4026321527261789</v>
      </c>
      <c r="AP67" s="21">
        <f t="shared" si="167"/>
        <v>3.7563601272718157</v>
      </c>
      <c r="AQ67" s="5"/>
      <c r="AR67" s="163"/>
      <c r="AS67" s="163"/>
      <c r="AT67" s="20" t="s">
        <v>58</v>
      </c>
      <c r="AU67" s="21">
        <f>10*AU65</f>
        <v>0.41083333333333333</v>
      </c>
      <c r="AV67" s="21">
        <f t="shared" ref="AV67:BD67" si="168">10*AV65</f>
        <v>0.80986111111111103</v>
      </c>
      <c r="AW67" s="21">
        <f t="shared" si="168"/>
        <v>1.1990509259259259</v>
      </c>
      <c r="AX67" s="21">
        <f t="shared" si="168"/>
        <v>1.5800424382716047</v>
      </c>
      <c r="AY67" s="21">
        <f t="shared" si="168"/>
        <v>1.954202031893004</v>
      </c>
      <c r="AZ67" s="21">
        <f t="shared" si="168"/>
        <v>2.3226683599108364</v>
      </c>
      <c r="BA67" s="21">
        <f t="shared" si="168"/>
        <v>2.686390299925697</v>
      </c>
      <c r="BB67" s="21">
        <f t="shared" si="168"/>
        <v>3.046158583271414</v>
      </c>
      <c r="BC67" s="21">
        <f t="shared" si="168"/>
        <v>3.4026321527261789</v>
      </c>
      <c r="BD67" s="21">
        <f t="shared" si="168"/>
        <v>3.7563601272718157</v>
      </c>
      <c r="BE67" s="5"/>
      <c r="BF67" s="163"/>
      <c r="BG67" s="163"/>
      <c r="BH67" s="20" t="s">
        <v>58</v>
      </c>
      <c r="BI67" s="21">
        <f>10*BI65</f>
        <v>0.41083333333333333</v>
      </c>
      <c r="BJ67" s="21">
        <f t="shared" ref="BJ67:BR67" si="169">10*BJ65</f>
        <v>0.80986111111111103</v>
      </c>
      <c r="BK67" s="21">
        <f t="shared" si="169"/>
        <v>1.1990509259259259</v>
      </c>
      <c r="BL67" s="21">
        <f t="shared" si="169"/>
        <v>1.5800424382716047</v>
      </c>
      <c r="BM67" s="21">
        <f t="shared" si="169"/>
        <v>1.954202031893004</v>
      </c>
      <c r="BN67" s="21">
        <f t="shared" si="169"/>
        <v>2.3226683599108364</v>
      </c>
      <c r="BO67" s="21">
        <f t="shared" si="169"/>
        <v>2.686390299925697</v>
      </c>
      <c r="BP67" s="21">
        <f t="shared" si="169"/>
        <v>3.046158583271414</v>
      </c>
      <c r="BQ67" s="21">
        <f t="shared" si="169"/>
        <v>3.4026321527261789</v>
      </c>
      <c r="BR67" s="21">
        <f t="shared" si="169"/>
        <v>3.7563601272718157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4.9299999999999997E-2</v>
      </c>
      <c r="F68" s="17">
        <f t="shared" ref="F68:N68" si="170">F63*F$16/$E$4</f>
        <v>5.745999999999999E-2</v>
      </c>
      <c r="G68" s="17">
        <f t="shared" si="170"/>
        <v>6.7251999999999992E-2</v>
      </c>
      <c r="H68" s="17">
        <f t="shared" si="170"/>
        <v>7.90024E-2</v>
      </c>
      <c r="I68" s="17">
        <f t="shared" si="170"/>
        <v>9.3102879999999999E-2</v>
      </c>
      <c r="J68" s="17">
        <f t="shared" si="170"/>
        <v>0.11002345600000001</v>
      </c>
      <c r="K68" s="17">
        <f t="shared" si="170"/>
        <v>0.13032814719999999</v>
      </c>
      <c r="L68" s="17">
        <f t="shared" si="170"/>
        <v>0.15469377664</v>
      </c>
      <c r="M68" s="17">
        <f t="shared" si="170"/>
        <v>0.18393253196799997</v>
      </c>
      <c r="N68" s="17">
        <f t="shared" si="170"/>
        <v>0.2190190383616</v>
      </c>
      <c r="P68" s="163"/>
      <c r="Q68" s="171" t="s">
        <v>45</v>
      </c>
      <c r="R68" s="16" t="s">
        <v>55</v>
      </c>
      <c r="S68" s="17">
        <f>S63*S$16/$E$4</f>
        <v>4.9299999999999997E-2</v>
      </c>
      <c r="T68" s="17">
        <f t="shared" ref="T68:AB68" si="171">T63*T$16/$E$4</f>
        <v>5.745999999999999E-2</v>
      </c>
      <c r="U68" s="17">
        <f t="shared" si="171"/>
        <v>6.7251999999999992E-2</v>
      </c>
      <c r="V68" s="17">
        <f t="shared" si="171"/>
        <v>7.90024E-2</v>
      </c>
      <c r="W68" s="17">
        <f t="shared" si="171"/>
        <v>9.3102879999999999E-2</v>
      </c>
      <c r="X68" s="17">
        <f t="shared" si="171"/>
        <v>0.11002345600000001</v>
      </c>
      <c r="Y68" s="17">
        <f t="shared" si="171"/>
        <v>0.13032814719999999</v>
      </c>
      <c r="Z68" s="17">
        <f t="shared" si="171"/>
        <v>0.15469377664</v>
      </c>
      <c r="AA68" s="17">
        <f t="shared" si="171"/>
        <v>0.18393253196799997</v>
      </c>
      <c r="AB68" s="17">
        <f t="shared" si="171"/>
        <v>0.2190190383616</v>
      </c>
      <c r="AC68" s="5"/>
      <c r="AD68" s="163"/>
      <c r="AE68" s="171" t="s">
        <v>45</v>
      </c>
      <c r="AF68" s="16" t="s">
        <v>55</v>
      </c>
      <c r="AG68" s="17">
        <f>AG63*AG$16/$E$4</f>
        <v>4.9299999999999997E-2</v>
      </c>
      <c r="AH68" s="17">
        <f t="shared" ref="AH68:AP68" si="172">AH63*AH$16/$E$4</f>
        <v>5.745999999999999E-2</v>
      </c>
      <c r="AI68" s="17">
        <f t="shared" si="172"/>
        <v>6.7251999999999992E-2</v>
      </c>
      <c r="AJ68" s="17">
        <f t="shared" si="172"/>
        <v>7.90024E-2</v>
      </c>
      <c r="AK68" s="17">
        <f t="shared" si="172"/>
        <v>9.3102879999999999E-2</v>
      </c>
      <c r="AL68" s="17">
        <f t="shared" si="172"/>
        <v>0.11002345600000001</v>
      </c>
      <c r="AM68" s="17">
        <f t="shared" si="172"/>
        <v>0.13032814719999999</v>
      </c>
      <c r="AN68" s="17">
        <f t="shared" si="172"/>
        <v>0.15469377664</v>
      </c>
      <c r="AO68" s="17">
        <f t="shared" si="172"/>
        <v>0.18393253196799997</v>
      </c>
      <c r="AP68" s="17">
        <f t="shared" si="172"/>
        <v>0.2190190383616</v>
      </c>
      <c r="AQ68" s="5"/>
      <c r="AR68" s="163"/>
      <c r="AS68" s="171" t="s">
        <v>45</v>
      </c>
      <c r="AT68" s="16" t="s">
        <v>55</v>
      </c>
      <c r="AU68" s="17">
        <f>AU63*AU$16/$E$4</f>
        <v>4.9299999999999997E-2</v>
      </c>
      <c r="AV68" s="17">
        <f t="shared" ref="AV68:BD68" si="173">AV63*AV$16/$E$4</f>
        <v>5.745999999999999E-2</v>
      </c>
      <c r="AW68" s="17">
        <f t="shared" si="173"/>
        <v>6.7251999999999992E-2</v>
      </c>
      <c r="AX68" s="17">
        <f t="shared" si="173"/>
        <v>7.90024E-2</v>
      </c>
      <c r="AY68" s="17">
        <f t="shared" si="173"/>
        <v>9.3102879999999999E-2</v>
      </c>
      <c r="AZ68" s="17">
        <f t="shared" si="173"/>
        <v>0.11002345600000001</v>
      </c>
      <c r="BA68" s="17">
        <f t="shared" si="173"/>
        <v>0.13032814719999999</v>
      </c>
      <c r="BB68" s="17">
        <f t="shared" si="173"/>
        <v>0.15469377664</v>
      </c>
      <c r="BC68" s="17">
        <f t="shared" si="173"/>
        <v>0.18393253196799997</v>
      </c>
      <c r="BD68" s="17">
        <f t="shared" si="173"/>
        <v>0.2190190383616</v>
      </c>
      <c r="BE68" s="5"/>
      <c r="BF68" s="163"/>
      <c r="BG68" s="171" t="s">
        <v>45</v>
      </c>
      <c r="BH68" s="16" t="s">
        <v>55</v>
      </c>
      <c r="BI68" s="17">
        <f>BI63*BI$16/$E$4</f>
        <v>4.9299999999999997E-2</v>
      </c>
      <c r="BJ68" s="17">
        <f t="shared" ref="BJ68:BR68" si="174">BJ63*BJ$16/$E$4</f>
        <v>5.745999999999999E-2</v>
      </c>
      <c r="BK68" s="17">
        <f t="shared" si="174"/>
        <v>6.7251999999999992E-2</v>
      </c>
      <c r="BL68" s="17">
        <f t="shared" si="174"/>
        <v>7.90024E-2</v>
      </c>
      <c r="BM68" s="17">
        <f t="shared" si="174"/>
        <v>9.3102879999999999E-2</v>
      </c>
      <c r="BN68" s="17">
        <f t="shared" si="174"/>
        <v>0.11002345600000001</v>
      </c>
      <c r="BO68" s="17">
        <f t="shared" si="174"/>
        <v>0.13032814719999999</v>
      </c>
      <c r="BP68" s="17">
        <f t="shared" si="174"/>
        <v>0.15469377664</v>
      </c>
      <c r="BQ68" s="17">
        <f t="shared" si="174"/>
        <v>0.18393253196799997</v>
      </c>
      <c r="BR68" s="17">
        <f t="shared" si="174"/>
        <v>0.2190190383616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6.9223455999999989E-2</v>
      </c>
      <c r="J69" s="18"/>
      <c r="K69" s="18"/>
      <c r="L69" s="18"/>
      <c r="M69" s="18"/>
      <c r="N69" s="18">
        <f>SUM(E68:N68)/10</f>
        <v>0.11441142301696001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6.9223455999999989E-2</v>
      </c>
      <c r="X69" s="18"/>
      <c r="Y69" s="18"/>
      <c r="Z69" s="18"/>
      <c r="AA69" s="18"/>
      <c r="AB69" s="18">
        <f>SUM(S68:AB68)/10</f>
        <v>0.11441142301696001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6.9223455999999989E-2</v>
      </c>
      <c r="AL69" s="18"/>
      <c r="AM69" s="18"/>
      <c r="AN69" s="18"/>
      <c r="AO69" s="18"/>
      <c r="AP69" s="18">
        <f>SUM(AG68:AP68)/10</f>
        <v>0.11441142301696001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6.9223455999999989E-2</v>
      </c>
      <c r="AZ69" s="18"/>
      <c r="BA69" s="18"/>
      <c r="BB69" s="18"/>
      <c r="BC69" s="18"/>
      <c r="BD69" s="18">
        <f>SUM(AU68:BD68)/10</f>
        <v>0.11441142301696001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6.9223455999999989E-2</v>
      </c>
      <c r="BN69" s="18"/>
      <c r="BO69" s="18"/>
      <c r="BP69" s="18"/>
      <c r="BQ69" s="18"/>
      <c r="BR69" s="18">
        <f>SUM(BI68:BR68)/10</f>
        <v>0.11441142301696001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175">E66*E$16</f>
        <v>49300</v>
      </c>
      <c r="F70" s="24">
        <f t="shared" si="175"/>
        <v>57460</v>
      </c>
      <c r="G70" s="24">
        <f t="shared" si="175"/>
        <v>67252</v>
      </c>
      <c r="H70" s="24">
        <f t="shared" si="175"/>
        <v>79002.400000000009</v>
      </c>
      <c r="I70" s="24">
        <f t="shared" si="175"/>
        <v>93102.88</v>
      </c>
      <c r="J70" s="24">
        <f t="shared" si="175"/>
        <v>110023.45600000001</v>
      </c>
      <c r="K70" s="24">
        <f t="shared" si="175"/>
        <v>130328.14720000001</v>
      </c>
      <c r="L70" s="24">
        <f t="shared" si="175"/>
        <v>154693.77664</v>
      </c>
      <c r="M70" s="24">
        <f t="shared" si="175"/>
        <v>183932.531968</v>
      </c>
      <c r="N70" s="24">
        <f t="shared" si="175"/>
        <v>219019.03836159999</v>
      </c>
      <c r="P70" s="163"/>
      <c r="Q70" s="163"/>
      <c r="R70" s="20" t="s">
        <v>57</v>
      </c>
      <c r="S70" s="24">
        <f t="shared" ref="S70:AB70" si="176">S66*S$16</f>
        <v>49300</v>
      </c>
      <c r="T70" s="24">
        <f t="shared" si="176"/>
        <v>57460</v>
      </c>
      <c r="U70" s="24">
        <f t="shared" si="176"/>
        <v>67252</v>
      </c>
      <c r="V70" s="24">
        <f t="shared" si="176"/>
        <v>79002.400000000009</v>
      </c>
      <c r="W70" s="24">
        <f t="shared" si="176"/>
        <v>93102.88</v>
      </c>
      <c r="X70" s="24">
        <f t="shared" si="176"/>
        <v>110023.45600000001</v>
      </c>
      <c r="Y70" s="24">
        <f t="shared" si="176"/>
        <v>130328.14720000001</v>
      </c>
      <c r="Z70" s="24">
        <f t="shared" si="176"/>
        <v>154693.77664</v>
      </c>
      <c r="AA70" s="24">
        <f t="shared" si="176"/>
        <v>183932.531968</v>
      </c>
      <c r="AB70" s="24">
        <f t="shared" si="176"/>
        <v>219019.03836159999</v>
      </c>
      <c r="AC70" s="5"/>
      <c r="AD70" s="163"/>
      <c r="AE70" s="163"/>
      <c r="AF70" s="20" t="s">
        <v>57</v>
      </c>
      <c r="AG70" s="24">
        <f t="shared" ref="AG70:AP70" si="177">AG66*AG$16</f>
        <v>49300</v>
      </c>
      <c r="AH70" s="24">
        <f t="shared" si="177"/>
        <v>57460</v>
      </c>
      <c r="AI70" s="24">
        <f t="shared" si="177"/>
        <v>67252</v>
      </c>
      <c r="AJ70" s="24">
        <f t="shared" si="177"/>
        <v>79002.400000000009</v>
      </c>
      <c r="AK70" s="24">
        <f t="shared" si="177"/>
        <v>93102.88</v>
      </c>
      <c r="AL70" s="24">
        <f t="shared" si="177"/>
        <v>110023.45600000001</v>
      </c>
      <c r="AM70" s="24">
        <f t="shared" si="177"/>
        <v>130328.14720000001</v>
      </c>
      <c r="AN70" s="24">
        <f t="shared" si="177"/>
        <v>154693.77664</v>
      </c>
      <c r="AO70" s="24">
        <f t="shared" si="177"/>
        <v>183932.531968</v>
      </c>
      <c r="AP70" s="24">
        <f t="shared" si="177"/>
        <v>219019.03836159999</v>
      </c>
      <c r="AQ70" s="5"/>
      <c r="AR70" s="163"/>
      <c r="AS70" s="163"/>
      <c r="AT70" s="20" t="s">
        <v>57</v>
      </c>
      <c r="AU70" s="24">
        <f t="shared" ref="AU70:BD70" si="178">AU66*AU$16</f>
        <v>49300</v>
      </c>
      <c r="AV70" s="24">
        <f t="shared" si="178"/>
        <v>57460</v>
      </c>
      <c r="AW70" s="24">
        <f t="shared" si="178"/>
        <v>67252</v>
      </c>
      <c r="AX70" s="24">
        <f t="shared" si="178"/>
        <v>79002.400000000009</v>
      </c>
      <c r="AY70" s="24">
        <f t="shared" si="178"/>
        <v>93102.88</v>
      </c>
      <c r="AZ70" s="24">
        <f t="shared" si="178"/>
        <v>110023.45600000001</v>
      </c>
      <c r="BA70" s="24">
        <f t="shared" si="178"/>
        <v>130328.14720000001</v>
      </c>
      <c r="BB70" s="24">
        <f t="shared" si="178"/>
        <v>154693.77664</v>
      </c>
      <c r="BC70" s="24">
        <f t="shared" si="178"/>
        <v>183932.531968</v>
      </c>
      <c r="BD70" s="24">
        <f t="shared" si="178"/>
        <v>219019.03836159999</v>
      </c>
      <c r="BE70" s="5"/>
      <c r="BF70" s="163"/>
      <c r="BG70" s="163"/>
      <c r="BH70" s="20" t="s">
        <v>57</v>
      </c>
      <c r="BI70" s="24">
        <f t="shared" ref="BI70:BR70" si="179">BI66*BI$16</f>
        <v>49300</v>
      </c>
      <c r="BJ70" s="24">
        <f t="shared" si="179"/>
        <v>57460</v>
      </c>
      <c r="BK70" s="24">
        <f t="shared" si="179"/>
        <v>67252</v>
      </c>
      <c r="BL70" s="24">
        <f t="shared" si="179"/>
        <v>79002.400000000009</v>
      </c>
      <c r="BM70" s="24">
        <f t="shared" si="179"/>
        <v>93102.88</v>
      </c>
      <c r="BN70" s="24">
        <f t="shared" si="179"/>
        <v>110023.45600000001</v>
      </c>
      <c r="BO70" s="24">
        <f t="shared" si="179"/>
        <v>130328.14720000001</v>
      </c>
      <c r="BP70" s="24">
        <f t="shared" si="179"/>
        <v>154693.77664</v>
      </c>
      <c r="BQ70" s="24">
        <f t="shared" si="179"/>
        <v>183932.531968</v>
      </c>
      <c r="BR70" s="24">
        <f t="shared" si="179"/>
        <v>219019.03836159999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69223.456000000006</v>
      </c>
      <c r="J71" s="24"/>
      <c r="K71" s="24"/>
      <c r="L71" s="24"/>
      <c r="M71" s="24"/>
      <c r="N71" s="24">
        <f>SUM(E70:N70)/10</f>
        <v>114411.42301696001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69223.456000000006</v>
      </c>
      <c r="X71" s="24"/>
      <c r="Y71" s="24"/>
      <c r="Z71" s="24"/>
      <c r="AA71" s="24"/>
      <c r="AB71" s="24">
        <f>SUM(S70:AB70)/10</f>
        <v>114411.42301696001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69223.456000000006</v>
      </c>
      <c r="AL71" s="24"/>
      <c r="AM71" s="24"/>
      <c r="AN71" s="24"/>
      <c r="AO71" s="24"/>
      <c r="AP71" s="24">
        <f>SUM(AG70:AP70)/10</f>
        <v>114411.42301696001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69223.456000000006</v>
      </c>
      <c r="AZ71" s="24"/>
      <c r="BA71" s="24"/>
      <c r="BB71" s="24"/>
      <c r="BC71" s="24"/>
      <c r="BD71" s="24">
        <f>SUM(AU70:BD70)/10</f>
        <v>114411.42301696001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69223.456000000006</v>
      </c>
      <c r="BN71" s="24"/>
      <c r="BO71" s="24"/>
      <c r="BP71" s="24"/>
      <c r="BQ71" s="24"/>
      <c r="BR71" s="24">
        <f>SUM(BI70:BR70)/10</f>
        <v>114411.42301696001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49300</v>
      </c>
      <c r="F72" s="25">
        <f t="shared" ref="F72:N72" si="180">E72+F70</f>
        <v>106760</v>
      </c>
      <c r="G72" s="25">
        <f t="shared" si="180"/>
        <v>174012</v>
      </c>
      <c r="H72" s="25">
        <f t="shared" si="180"/>
        <v>253014.40000000002</v>
      </c>
      <c r="I72" s="25">
        <f t="shared" si="180"/>
        <v>346117.28</v>
      </c>
      <c r="J72" s="25">
        <f t="shared" si="180"/>
        <v>456140.73600000003</v>
      </c>
      <c r="K72" s="25">
        <f t="shared" si="180"/>
        <v>586468.88320000004</v>
      </c>
      <c r="L72" s="25">
        <f t="shared" si="180"/>
        <v>741162.65984000009</v>
      </c>
      <c r="M72" s="25">
        <f t="shared" si="180"/>
        <v>925095.19180800009</v>
      </c>
      <c r="N72" s="25">
        <f t="shared" si="180"/>
        <v>1144114.2301696001</v>
      </c>
      <c r="P72" s="163"/>
      <c r="Q72" s="163"/>
      <c r="R72" s="20" t="s">
        <v>58</v>
      </c>
      <c r="S72" s="25">
        <f>S70</f>
        <v>49300</v>
      </c>
      <c r="T72" s="25">
        <f t="shared" ref="T72:AB72" si="181">S72+T70</f>
        <v>106760</v>
      </c>
      <c r="U72" s="25">
        <f t="shared" si="181"/>
        <v>174012</v>
      </c>
      <c r="V72" s="25">
        <f t="shared" si="181"/>
        <v>253014.40000000002</v>
      </c>
      <c r="W72" s="25">
        <f t="shared" si="181"/>
        <v>346117.28</v>
      </c>
      <c r="X72" s="25">
        <f t="shared" si="181"/>
        <v>456140.73600000003</v>
      </c>
      <c r="Y72" s="25">
        <f t="shared" si="181"/>
        <v>586468.88320000004</v>
      </c>
      <c r="Z72" s="25">
        <f t="shared" si="181"/>
        <v>741162.65984000009</v>
      </c>
      <c r="AA72" s="25">
        <f t="shared" si="181"/>
        <v>925095.19180800009</v>
      </c>
      <c r="AB72" s="25">
        <f t="shared" si="181"/>
        <v>1144114.2301696001</v>
      </c>
      <c r="AC72" s="5"/>
      <c r="AD72" s="163"/>
      <c r="AE72" s="163"/>
      <c r="AF72" s="20" t="s">
        <v>58</v>
      </c>
      <c r="AG72" s="25">
        <f>AG70</f>
        <v>49300</v>
      </c>
      <c r="AH72" s="25">
        <f t="shared" ref="AH72:AP72" si="182">AG72+AH70</f>
        <v>106760</v>
      </c>
      <c r="AI72" s="25">
        <f t="shared" si="182"/>
        <v>174012</v>
      </c>
      <c r="AJ72" s="25">
        <f t="shared" si="182"/>
        <v>253014.40000000002</v>
      </c>
      <c r="AK72" s="25">
        <f t="shared" si="182"/>
        <v>346117.28</v>
      </c>
      <c r="AL72" s="25">
        <f t="shared" si="182"/>
        <v>456140.73600000003</v>
      </c>
      <c r="AM72" s="25">
        <f t="shared" si="182"/>
        <v>586468.88320000004</v>
      </c>
      <c r="AN72" s="25">
        <f t="shared" si="182"/>
        <v>741162.65984000009</v>
      </c>
      <c r="AO72" s="25">
        <f t="shared" si="182"/>
        <v>925095.19180800009</v>
      </c>
      <c r="AP72" s="25">
        <f t="shared" si="182"/>
        <v>1144114.2301696001</v>
      </c>
      <c r="AQ72" s="5"/>
      <c r="AR72" s="163"/>
      <c r="AS72" s="163"/>
      <c r="AT72" s="20" t="s">
        <v>58</v>
      </c>
      <c r="AU72" s="25">
        <f>AU70</f>
        <v>49300</v>
      </c>
      <c r="AV72" s="25">
        <f t="shared" ref="AV72:BD72" si="183">AU72+AV70</f>
        <v>106760</v>
      </c>
      <c r="AW72" s="25">
        <f t="shared" si="183"/>
        <v>174012</v>
      </c>
      <c r="AX72" s="25">
        <f t="shared" si="183"/>
        <v>253014.40000000002</v>
      </c>
      <c r="AY72" s="25">
        <f t="shared" si="183"/>
        <v>346117.28</v>
      </c>
      <c r="AZ72" s="25">
        <f t="shared" si="183"/>
        <v>456140.73600000003</v>
      </c>
      <c r="BA72" s="25">
        <f t="shared" si="183"/>
        <v>586468.88320000004</v>
      </c>
      <c r="BB72" s="25">
        <f t="shared" si="183"/>
        <v>741162.65984000009</v>
      </c>
      <c r="BC72" s="25">
        <f t="shared" si="183"/>
        <v>925095.19180800009</v>
      </c>
      <c r="BD72" s="25">
        <f t="shared" si="183"/>
        <v>1144114.2301696001</v>
      </c>
      <c r="BE72" s="5"/>
      <c r="BF72" s="163"/>
      <c r="BG72" s="163"/>
      <c r="BH72" s="20" t="s">
        <v>58</v>
      </c>
      <c r="BI72" s="25">
        <f>BI70</f>
        <v>49300</v>
      </c>
      <c r="BJ72" s="25">
        <f t="shared" ref="BJ72:BR72" si="184">BI72+BJ70</f>
        <v>106760</v>
      </c>
      <c r="BK72" s="25">
        <f t="shared" si="184"/>
        <v>174012</v>
      </c>
      <c r="BL72" s="25">
        <f t="shared" si="184"/>
        <v>253014.40000000002</v>
      </c>
      <c r="BM72" s="25">
        <f t="shared" si="184"/>
        <v>346117.28</v>
      </c>
      <c r="BN72" s="25">
        <f t="shared" si="184"/>
        <v>456140.73600000003</v>
      </c>
      <c r="BO72" s="25">
        <f t="shared" si="184"/>
        <v>586468.88320000004</v>
      </c>
      <c r="BP72" s="25">
        <f t="shared" si="184"/>
        <v>741162.65984000009</v>
      </c>
      <c r="BQ72" s="25">
        <f t="shared" si="184"/>
        <v>925095.19180800009</v>
      </c>
      <c r="BR72" s="25">
        <f t="shared" si="184"/>
        <v>1144114.2301696001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4.9299999999999997E-2</v>
      </c>
      <c r="F73" s="17">
        <f>F65*F$16/$E$4-E73</f>
        <v>6.7320000000000005E-2</v>
      </c>
      <c r="G73" s="17">
        <f>G65*G$16/$E$4-F73-E73</f>
        <v>9.0576000000000004E-2</v>
      </c>
      <c r="H73" s="17">
        <f>H65*H$16/$E$4-G73-F73-E73</f>
        <v>0.1204416</v>
      </c>
      <c r="I73" s="17">
        <f>I65*I$16/$E$4-H73-G73-F73-E73</f>
        <v>0.1586304</v>
      </c>
      <c r="J73" s="17">
        <f>J65*J$16/$E$4-I73-H73-G73-F73-E73</f>
        <v>0.20727705600000002</v>
      </c>
      <c r="K73" s="17">
        <f>K65*K$16/$E$4-J73-I73-H73-G73-F73-E73</f>
        <v>0.26903715840000009</v>
      </c>
      <c r="L73" s="17">
        <f>L65*L$16/$E$4-K73-J73-I73-H73-G73-F73-E73</f>
        <v>0.34721021951999959</v>
      </c>
      <c r="M73" s="17">
        <f>M65*M$16/$E$4-L73-K73-J73-I73-H73-G73-F73-E73</f>
        <v>0.44589101875200049</v>
      </c>
      <c r="N73" s="17">
        <f>N65*N$16/$E$4-M73-L73-K73-J73-I73-H73-G73-F73-E73</f>
        <v>0.57015572889599953</v>
      </c>
      <c r="P73" s="163"/>
      <c r="Q73" s="171" t="s">
        <v>44</v>
      </c>
      <c r="R73" s="16" t="s">
        <v>55</v>
      </c>
      <c r="S73" s="17">
        <f>S65*S$16/$E$4</f>
        <v>4.9299999999999997E-2</v>
      </c>
      <c r="T73" s="17">
        <f>T65*T$16/$E$4-S73</f>
        <v>6.7320000000000005E-2</v>
      </c>
      <c r="U73" s="17">
        <f>U65*U$16/$E$4-T73-S73</f>
        <v>9.0576000000000004E-2</v>
      </c>
      <c r="V73" s="17">
        <f>V65*V$16/$E$4-U73-T73-S73</f>
        <v>0.1204416</v>
      </c>
      <c r="W73" s="17">
        <f>W65*W$16/$E$4-V73-U73-T73-S73</f>
        <v>0.1586304</v>
      </c>
      <c r="X73" s="17">
        <f>X65*X$16/$E$4-W73-V73-U73-T73-S73</f>
        <v>0.20727705600000002</v>
      </c>
      <c r="Y73" s="17">
        <f>Y65*Y$16/$E$4-X73-W73-V73-U73-T73-S73</f>
        <v>0.26903715840000009</v>
      </c>
      <c r="Z73" s="17">
        <f>Z65*Z$16/$E$4-Y73-X73-W73-V73-U73-T73-S73</f>
        <v>0.34721021951999959</v>
      </c>
      <c r="AA73" s="17">
        <f>AA65*AA$16/$E$4-Z73-Y73-X73-W73-V73-U73-T73-S73</f>
        <v>0.44589101875200049</v>
      </c>
      <c r="AB73" s="17">
        <f>AB65*AB$16/$E$4-AA73-Z73-Y73-X73-W73-V73-U73-T73-S73</f>
        <v>0.57015572889599953</v>
      </c>
      <c r="AC73" s="5"/>
      <c r="AD73" s="163"/>
      <c r="AE73" s="171" t="s">
        <v>44</v>
      </c>
      <c r="AF73" s="16" t="s">
        <v>55</v>
      </c>
      <c r="AG73" s="17">
        <f>AG65*AG$16/$E$4</f>
        <v>4.9299999999999997E-2</v>
      </c>
      <c r="AH73" s="17">
        <f>AH65*AH$16/$E$4-AG73</f>
        <v>6.7320000000000005E-2</v>
      </c>
      <c r="AI73" s="17">
        <f>AI65*AI$16/$E$4-AH73-AG73</f>
        <v>9.0576000000000004E-2</v>
      </c>
      <c r="AJ73" s="17">
        <f>AJ65*AJ$16/$E$4-AI73-AH73-AG73</f>
        <v>0.1204416</v>
      </c>
      <c r="AK73" s="17">
        <f>AK65*AK$16/$E$4-AJ73-AI73-AH73-AG73</f>
        <v>0.1586304</v>
      </c>
      <c r="AL73" s="17">
        <f>AL65*AL$16/$E$4-AK73-AJ73-AI73-AH73-AG73</f>
        <v>0.20727705600000002</v>
      </c>
      <c r="AM73" s="17">
        <f>AM65*AM$16/$E$4-AL73-AK73-AJ73-AI73-AH73-AG73</f>
        <v>0.26903715840000009</v>
      </c>
      <c r="AN73" s="17">
        <f>AN65*AN$16/$E$4-AM73-AL73-AK73-AJ73-AI73-AH73-AG73</f>
        <v>0.34721021951999959</v>
      </c>
      <c r="AO73" s="17">
        <f>AO65*AO$16/$E$4-AN73-AM73-AL73-AK73-AJ73-AI73-AH73-AG73</f>
        <v>0.44589101875200049</v>
      </c>
      <c r="AP73" s="17">
        <f>AP65*AP$16/$E$4-AO73-AN73-AM73-AL73-AK73-AJ73-AI73-AH73-AG73</f>
        <v>0.57015572889599953</v>
      </c>
      <c r="AQ73" s="5"/>
      <c r="AR73" s="163"/>
      <c r="AS73" s="171" t="s">
        <v>44</v>
      </c>
      <c r="AT73" s="16" t="s">
        <v>55</v>
      </c>
      <c r="AU73" s="17">
        <f>AU65*AU$16/$E$4</f>
        <v>4.9299999999999997E-2</v>
      </c>
      <c r="AV73" s="17">
        <f>AV65*AV$16/$E$4-AU73</f>
        <v>6.7320000000000005E-2</v>
      </c>
      <c r="AW73" s="17">
        <f>AW65*AW$16/$E$4-AV73-AU73</f>
        <v>9.0576000000000004E-2</v>
      </c>
      <c r="AX73" s="17">
        <f>AX65*AX$16/$E$4-AW73-AV73-AU73</f>
        <v>0.1204416</v>
      </c>
      <c r="AY73" s="17">
        <f>AY65*AY$16/$E$4-AX73-AW73-AV73-AU73</f>
        <v>0.1586304</v>
      </c>
      <c r="AZ73" s="17">
        <f>AZ65*AZ$16/$E$4-AY73-AX73-AW73-AV73-AU73</f>
        <v>0.20727705600000002</v>
      </c>
      <c r="BA73" s="17">
        <f>BA65*BA$16/$E$4-AZ73-AY73-AX73-AW73-AV73-AU73</f>
        <v>0.26903715840000009</v>
      </c>
      <c r="BB73" s="17">
        <f>BB65*BB$16/$E$4-BA73-AZ73-AY73-AX73-AW73-AV73-AU73</f>
        <v>0.34721021951999959</v>
      </c>
      <c r="BC73" s="17">
        <f>BC65*BC$16/$E$4-BB73-BA73-AZ73-AY73-AX73-AW73-AV73-AU73</f>
        <v>0.44589101875200049</v>
      </c>
      <c r="BD73" s="17">
        <f>BD65*BD$16/$E$4-BC73-BB73-BA73-AZ73-AY73-AX73-AW73-AV73-AU73</f>
        <v>0.57015572889599953</v>
      </c>
      <c r="BE73" s="5"/>
      <c r="BF73" s="163"/>
      <c r="BG73" s="171" t="s">
        <v>44</v>
      </c>
      <c r="BH73" s="16" t="s">
        <v>55</v>
      </c>
      <c r="BI73" s="17">
        <f>BI65*BI$16/$E$4</f>
        <v>4.9299999999999997E-2</v>
      </c>
      <c r="BJ73" s="17">
        <f>BJ65*BJ$16/$E$4-BI73</f>
        <v>6.7320000000000005E-2</v>
      </c>
      <c r="BK73" s="17">
        <f>BK65*BK$16/$E$4-BJ73-BI73</f>
        <v>9.0576000000000004E-2</v>
      </c>
      <c r="BL73" s="17">
        <f>BL65*BL$16/$E$4-BK73-BJ73-BI73</f>
        <v>0.1204416</v>
      </c>
      <c r="BM73" s="17">
        <f>BM65*BM$16/$E$4-BL73-BK73-BJ73-BI73</f>
        <v>0.1586304</v>
      </c>
      <c r="BN73" s="17">
        <f>BN65*BN$16/$E$4-BM73-BL73-BK73-BJ73-BI73</f>
        <v>0.20727705600000002</v>
      </c>
      <c r="BO73" s="17">
        <f>BO65*BO$16/$E$4-BN73-BM73-BL73-BK73-BJ73-BI73</f>
        <v>0.26903715840000009</v>
      </c>
      <c r="BP73" s="17">
        <f>BP65*BP$16/$E$4-BO73-BN73-BM73-BL73-BK73-BJ73-BI73</f>
        <v>0.34721021951999959</v>
      </c>
      <c r="BQ73" s="17">
        <f>BQ65*BQ$16/$E$4-BP73-BO73-BN73-BM73-BL73-BK73-BJ73-BI73</f>
        <v>0.44589101875200049</v>
      </c>
      <c r="BR73" s="17">
        <f>BR65*BR$16/$E$4-BQ73-BP73-BO73-BN73-BM73-BL73-BK73-BJ73-BI73</f>
        <v>0.57015572889599953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9.7253599999999996E-2</v>
      </c>
      <c r="J74" s="18"/>
      <c r="K74" s="18"/>
      <c r="L74" s="18"/>
      <c r="M74" s="18"/>
      <c r="N74" s="18">
        <f>SUM(E73:N73)/10</f>
        <v>0.23258391815679999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9.7253599999999996E-2</v>
      </c>
      <c r="X74" s="18"/>
      <c r="Y74" s="18"/>
      <c r="Z74" s="18"/>
      <c r="AA74" s="18"/>
      <c r="AB74" s="18">
        <f>SUM(S73:AB73)/10</f>
        <v>0.23258391815679999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9.7253599999999996E-2</v>
      </c>
      <c r="AL74" s="18"/>
      <c r="AM74" s="18"/>
      <c r="AN74" s="18"/>
      <c r="AO74" s="18"/>
      <c r="AP74" s="18">
        <f>SUM(AG73:AP73)/10</f>
        <v>0.23258391815679999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9.7253599999999996E-2</v>
      </c>
      <c r="AZ74" s="18"/>
      <c r="BA74" s="18"/>
      <c r="BB74" s="18"/>
      <c r="BC74" s="18"/>
      <c r="BD74" s="18">
        <f>SUM(AU73:BD73)/10</f>
        <v>0.23258391815679999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9.7253599999999996E-2</v>
      </c>
      <c r="BN74" s="18"/>
      <c r="BO74" s="18"/>
      <c r="BP74" s="18"/>
      <c r="BQ74" s="18"/>
      <c r="BR74" s="18">
        <f>SUM(BI73:BR73)/10</f>
        <v>0.23258391815679999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49300</v>
      </c>
      <c r="F75" s="24">
        <f>F77-E77</f>
        <v>67319.999999999985</v>
      </c>
      <c r="G75" s="24">
        <f>G77-F77</f>
        <v>90576.000000000015</v>
      </c>
      <c r="H75" s="24">
        <f t="shared" ref="H75:N75" si="185">H77-G77</f>
        <v>120441.59999999998</v>
      </c>
      <c r="I75" s="24">
        <f t="shared" si="185"/>
        <v>158630.40000000002</v>
      </c>
      <c r="J75" s="24">
        <f t="shared" si="185"/>
        <v>207277.05599999998</v>
      </c>
      <c r="K75" s="24">
        <f t="shared" si="185"/>
        <v>269037.15839999996</v>
      </c>
      <c r="L75" s="24">
        <f t="shared" si="185"/>
        <v>347210.21951999981</v>
      </c>
      <c r="M75" s="24">
        <f t="shared" si="185"/>
        <v>445891.01875200029</v>
      </c>
      <c r="N75" s="24">
        <f t="shared" si="185"/>
        <v>570155.72889599996</v>
      </c>
      <c r="P75" s="163"/>
      <c r="Q75" s="163"/>
      <c r="R75" s="20" t="s">
        <v>57</v>
      </c>
      <c r="S75" s="24">
        <f>S77</f>
        <v>49300</v>
      </c>
      <c r="T75" s="24">
        <f>T77-S77</f>
        <v>67319.999999999985</v>
      </c>
      <c r="U75" s="24">
        <f>U77-T77</f>
        <v>90576.000000000015</v>
      </c>
      <c r="V75" s="24">
        <f t="shared" ref="V75:AB75" si="186">V77-U77</f>
        <v>120441.59999999998</v>
      </c>
      <c r="W75" s="24">
        <f t="shared" si="186"/>
        <v>158630.40000000002</v>
      </c>
      <c r="X75" s="24">
        <f t="shared" si="186"/>
        <v>207277.05599999998</v>
      </c>
      <c r="Y75" s="24">
        <f t="shared" si="186"/>
        <v>269037.15839999996</v>
      </c>
      <c r="Z75" s="24">
        <f t="shared" si="186"/>
        <v>347210.21951999981</v>
      </c>
      <c r="AA75" s="24">
        <f t="shared" si="186"/>
        <v>445891.01875200029</v>
      </c>
      <c r="AB75" s="24">
        <f t="shared" si="186"/>
        <v>570155.72889599996</v>
      </c>
      <c r="AC75" s="5"/>
      <c r="AD75" s="163"/>
      <c r="AE75" s="163"/>
      <c r="AF75" s="20" t="s">
        <v>57</v>
      </c>
      <c r="AG75" s="24">
        <f>AG77</f>
        <v>49300</v>
      </c>
      <c r="AH75" s="24">
        <f>AH77-AG77</f>
        <v>67319.999999999985</v>
      </c>
      <c r="AI75" s="24">
        <f>AI77-AH77</f>
        <v>90576.000000000015</v>
      </c>
      <c r="AJ75" s="24">
        <f t="shared" ref="AJ75:AP75" si="187">AJ77-AI77</f>
        <v>120441.59999999998</v>
      </c>
      <c r="AK75" s="24">
        <f t="shared" si="187"/>
        <v>158630.40000000002</v>
      </c>
      <c r="AL75" s="24">
        <f t="shared" si="187"/>
        <v>207277.05599999998</v>
      </c>
      <c r="AM75" s="24">
        <f t="shared" si="187"/>
        <v>269037.15839999996</v>
      </c>
      <c r="AN75" s="24">
        <f t="shared" si="187"/>
        <v>347210.21951999981</v>
      </c>
      <c r="AO75" s="24">
        <f t="shared" si="187"/>
        <v>445891.01875200029</v>
      </c>
      <c r="AP75" s="24">
        <f t="shared" si="187"/>
        <v>570155.72889599996</v>
      </c>
      <c r="AQ75" s="5"/>
      <c r="AR75" s="163"/>
      <c r="AS75" s="163"/>
      <c r="AT75" s="20" t="s">
        <v>57</v>
      </c>
      <c r="AU75" s="24">
        <f>AU77</f>
        <v>49300</v>
      </c>
      <c r="AV75" s="24">
        <f>AV77-AU77</f>
        <v>67319.999999999985</v>
      </c>
      <c r="AW75" s="24">
        <f>AW77-AV77</f>
        <v>90576.000000000015</v>
      </c>
      <c r="AX75" s="24">
        <f t="shared" ref="AX75:BD75" si="188">AX77-AW77</f>
        <v>120441.59999999998</v>
      </c>
      <c r="AY75" s="24">
        <f t="shared" si="188"/>
        <v>158630.40000000002</v>
      </c>
      <c r="AZ75" s="24">
        <f t="shared" si="188"/>
        <v>207277.05599999998</v>
      </c>
      <c r="BA75" s="24">
        <f t="shared" si="188"/>
        <v>269037.15839999996</v>
      </c>
      <c r="BB75" s="24">
        <f t="shared" si="188"/>
        <v>347210.21951999981</v>
      </c>
      <c r="BC75" s="24">
        <f t="shared" si="188"/>
        <v>445891.01875200029</v>
      </c>
      <c r="BD75" s="24">
        <f t="shared" si="188"/>
        <v>570155.72889599996</v>
      </c>
      <c r="BE75" s="5"/>
      <c r="BF75" s="163"/>
      <c r="BG75" s="163"/>
      <c r="BH75" s="20" t="s">
        <v>57</v>
      </c>
      <c r="BI75" s="24">
        <f>BI77</f>
        <v>49300</v>
      </c>
      <c r="BJ75" s="24">
        <f>BJ77-BI77</f>
        <v>67319.999999999985</v>
      </c>
      <c r="BK75" s="24">
        <f>BK77-BJ77</f>
        <v>90576.000000000015</v>
      </c>
      <c r="BL75" s="24">
        <f t="shared" ref="BL75:BR75" si="189">BL77-BK77</f>
        <v>120441.59999999998</v>
      </c>
      <c r="BM75" s="24">
        <f t="shared" si="189"/>
        <v>158630.40000000002</v>
      </c>
      <c r="BN75" s="24">
        <f t="shared" si="189"/>
        <v>207277.05599999998</v>
      </c>
      <c r="BO75" s="24">
        <f t="shared" si="189"/>
        <v>269037.15839999996</v>
      </c>
      <c r="BP75" s="24">
        <f t="shared" si="189"/>
        <v>347210.21951999981</v>
      </c>
      <c r="BQ75" s="24">
        <f t="shared" si="189"/>
        <v>445891.01875200029</v>
      </c>
      <c r="BR75" s="24">
        <f t="shared" si="189"/>
        <v>570155.72889599996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97253.6</v>
      </c>
      <c r="J76" s="24"/>
      <c r="K76" s="24"/>
      <c r="L76" s="24"/>
      <c r="M76" s="24"/>
      <c r="N76" s="24">
        <f>SUM(E75:N75)/10</f>
        <v>232583.91815680001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97253.6</v>
      </c>
      <c r="X76" s="24"/>
      <c r="Y76" s="24"/>
      <c r="Z76" s="24"/>
      <c r="AA76" s="24"/>
      <c r="AB76" s="24">
        <f>SUM(S75:AB75)/10</f>
        <v>232583.91815680001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97253.6</v>
      </c>
      <c r="AL76" s="24"/>
      <c r="AM76" s="24"/>
      <c r="AN76" s="24"/>
      <c r="AO76" s="24"/>
      <c r="AP76" s="24">
        <f>SUM(AG75:AP75)/10</f>
        <v>232583.91815680001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97253.6</v>
      </c>
      <c r="AZ76" s="24"/>
      <c r="BA76" s="24"/>
      <c r="BB76" s="24"/>
      <c r="BC76" s="24"/>
      <c r="BD76" s="24">
        <f>SUM(AU75:BD75)/10</f>
        <v>232583.91815680001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97253.6</v>
      </c>
      <c r="BN76" s="24"/>
      <c r="BO76" s="24"/>
      <c r="BP76" s="24"/>
      <c r="BQ76" s="24"/>
      <c r="BR76" s="24">
        <f>SUM(BI75:BR75)/10</f>
        <v>232583.91815680001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190">E67*E$16</f>
        <v>49300</v>
      </c>
      <c r="F77" s="25">
        <f t="shared" si="190"/>
        <v>116619.99999999999</v>
      </c>
      <c r="G77" s="25">
        <f t="shared" si="190"/>
        <v>207196</v>
      </c>
      <c r="H77" s="25">
        <f t="shared" si="190"/>
        <v>327637.59999999998</v>
      </c>
      <c r="I77" s="25">
        <f t="shared" si="190"/>
        <v>486268</v>
      </c>
      <c r="J77" s="25">
        <f t="shared" si="190"/>
        <v>693545.05599999998</v>
      </c>
      <c r="K77" s="25">
        <f t="shared" si="190"/>
        <v>962582.21439999994</v>
      </c>
      <c r="L77" s="25">
        <f t="shared" si="190"/>
        <v>1309792.4339199997</v>
      </c>
      <c r="M77" s="25">
        <f t="shared" si="190"/>
        <v>1755683.452672</v>
      </c>
      <c r="N77" s="25">
        <f t="shared" si="190"/>
        <v>2325839.181568</v>
      </c>
      <c r="P77" s="163"/>
      <c r="Q77" s="163"/>
      <c r="R77" s="20" t="s">
        <v>58</v>
      </c>
      <c r="S77" s="25">
        <f t="shared" ref="S77:AB77" si="191">S67*S$16</f>
        <v>49300</v>
      </c>
      <c r="T77" s="25">
        <f t="shared" si="191"/>
        <v>116619.99999999999</v>
      </c>
      <c r="U77" s="25">
        <f t="shared" si="191"/>
        <v>207196</v>
      </c>
      <c r="V77" s="25">
        <f t="shared" si="191"/>
        <v>327637.59999999998</v>
      </c>
      <c r="W77" s="25">
        <f t="shared" si="191"/>
        <v>486268</v>
      </c>
      <c r="X77" s="25">
        <f t="shared" si="191"/>
        <v>693545.05599999998</v>
      </c>
      <c r="Y77" s="25">
        <f t="shared" si="191"/>
        <v>962582.21439999994</v>
      </c>
      <c r="Z77" s="25">
        <f t="shared" si="191"/>
        <v>1309792.4339199997</v>
      </c>
      <c r="AA77" s="25">
        <f t="shared" si="191"/>
        <v>1755683.452672</v>
      </c>
      <c r="AB77" s="25">
        <f t="shared" si="191"/>
        <v>2325839.181568</v>
      </c>
      <c r="AC77" s="5"/>
      <c r="AD77" s="163"/>
      <c r="AE77" s="163"/>
      <c r="AF77" s="20" t="s">
        <v>58</v>
      </c>
      <c r="AG77" s="25">
        <f t="shared" ref="AG77:AP77" si="192">AG67*AG$16</f>
        <v>49300</v>
      </c>
      <c r="AH77" s="25">
        <f t="shared" si="192"/>
        <v>116619.99999999999</v>
      </c>
      <c r="AI77" s="25">
        <f t="shared" si="192"/>
        <v>207196</v>
      </c>
      <c r="AJ77" s="25">
        <f t="shared" si="192"/>
        <v>327637.59999999998</v>
      </c>
      <c r="AK77" s="25">
        <f t="shared" si="192"/>
        <v>486268</v>
      </c>
      <c r="AL77" s="25">
        <f t="shared" si="192"/>
        <v>693545.05599999998</v>
      </c>
      <c r="AM77" s="25">
        <f t="shared" si="192"/>
        <v>962582.21439999994</v>
      </c>
      <c r="AN77" s="25">
        <f t="shared" si="192"/>
        <v>1309792.4339199997</v>
      </c>
      <c r="AO77" s="25">
        <f t="shared" si="192"/>
        <v>1755683.452672</v>
      </c>
      <c r="AP77" s="25">
        <f t="shared" si="192"/>
        <v>2325839.181568</v>
      </c>
      <c r="AQ77" s="5"/>
      <c r="AR77" s="163"/>
      <c r="AS77" s="163"/>
      <c r="AT77" s="20" t="s">
        <v>58</v>
      </c>
      <c r="AU77" s="25">
        <f t="shared" ref="AU77:BD77" si="193">AU67*AU$16</f>
        <v>49300</v>
      </c>
      <c r="AV77" s="25">
        <f t="shared" si="193"/>
        <v>116619.99999999999</v>
      </c>
      <c r="AW77" s="25">
        <f t="shared" si="193"/>
        <v>207196</v>
      </c>
      <c r="AX77" s="25">
        <f t="shared" si="193"/>
        <v>327637.59999999998</v>
      </c>
      <c r="AY77" s="25">
        <f t="shared" si="193"/>
        <v>486268</v>
      </c>
      <c r="AZ77" s="25">
        <f t="shared" si="193"/>
        <v>693545.05599999998</v>
      </c>
      <c r="BA77" s="25">
        <f t="shared" si="193"/>
        <v>962582.21439999994</v>
      </c>
      <c r="BB77" s="25">
        <f t="shared" si="193"/>
        <v>1309792.4339199997</v>
      </c>
      <c r="BC77" s="25">
        <f t="shared" si="193"/>
        <v>1755683.452672</v>
      </c>
      <c r="BD77" s="25">
        <f t="shared" si="193"/>
        <v>2325839.181568</v>
      </c>
      <c r="BE77" s="5"/>
      <c r="BF77" s="163"/>
      <c r="BG77" s="163"/>
      <c r="BH77" s="20" t="s">
        <v>58</v>
      </c>
      <c r="BI77" s="25">
        <f t="shared" ref="BI77:BR77" si="194">BI67*BI$16</f>
        <v>49300</v>
      </c>
      <c r="BJ77" s="25">
        <f t="shared" si="194"/>
        <v>116619.99999999999</v>
      </c>
      <c r="BK77" s="25">
        <f t="shared" si="194"/>
        <v>207196</v>
      </c>
      <c r="BL77" s="25">
        <f t="shared" si="194"/>
        <v>327637.59999999998</v>
      </c>
      <c r="BM77" s="25">
        <f t="shared" si="194"/>
        <v>486268</v>
      </c>
      <c r="BN77" s="25">
        <f t="shared" si="194"/>
        <v>693545.05599999998</v>
      </c>
      <c r="BO77" s="25">
        <f t="shared" si="194"/>
        <v>962582.21439999994</v>
      </c>
      <c r="BP77" s="25">
        <f t="shared" si="194"/>
        <v>1309792.4339199997</v>
      </c>
      <c r="BQ77" s="25">
        <f t="shared" si="194"/>
        <v>1755683.452672</v>
      </c>
      <c r="BR77" s="25">
        <f t="shared" si="194"/>
        <v>2325839.181568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195">E50+E63-E124</f>
        <v>0.27441666666666664</v>
      </c>
      <c r="F78" s="17">
        <f t="shared" si="195"/>
        <v>0.23434722222222235</v>
      </c>
      <c r="G78" s="17">
        <f t="shared" si="195"/>
        <v>0.20095601851851841</v>
      </c>
      <c r="H78" s="17">
        <f t="shared" si="195"/>
        <v>0.17313001543209894</v>
      </c>
      <c r="I78" s="17">
        <f t="shared" si="195"/>
        <v>0.14994167952674889</v>
      </c>
      <c r="J78" s="17">
        <f t="shared" si="195"/>
        <v>0.13061806627229108</v>
      </c>
      <c r="K78" s="17">
        <f t="shared" si="195"/>
        <v>0.11451505522690891</v>
      </c>
      <c r="L78" s="17">
        <f t="shared" si="195"/>
        <v>0.10109587935575745</v>
      </c>
      <c r="M78" s="17">
        <f t="shared" si="195"/>
        <v>8.9913232796464321E-2</v>
      </c>
      <c r="N78" s="17">
        <f t="shared" si="195"/>
        <v>8.0594360663720652E-2</v>
      </c>
      <c r="P78" s="163" t="s">
        <v>18</v>
      </c>
      <c r="Q78" s="165" t="s">
        <v>41</v>
      </c>
      <c r="R78" s="16" t="s">
        <v>55</v>
      </c>
      <c r="S78" s="17">
        <f t="shared" ref="S78:AB78" si="196">S50+S63-S124</f>
        <v>0.29525000000000001</v>
      </c>
      <c r="T78" s="17">
        <f t="shared" si="196"/>
        <v>0.25170833333333342</v>
      </c>
      <c r="U78" s="17">
        <f t="shared" si="196"/>
        <v>0.21542361111111097</v>
      </c>
      <c r="V78" s="17">
        <f t="shared" si="196"/>
        <v>0.18518634259259276</v>
      </c>
      <c r="W78" s="17">
        <f t="shared" si="196"/>
        <v>0.15998861882716039</v>
      </c>
      <c r="X78" s="17">
        <f t="shared" si="196"/>
        <v>0.13899051568930068</v>
      </c>
      <c r="Y78" s="17">
        <f t="shared" si="196"/>
        <v>0.12149209640775024</v>
      </c>
      <c r="Z78" s="17">
        <f t="shared" si="196"/>
        <v>0.10691008033979188</v>
      </c>
      <c r="AA78" s="17">
        <f t="shared" si="196"/>
        <v>9.4758400283159683E-2</v>
      </c>
      <c r="AB78" s="17">
        <f t="shared" si="196"/>
        <v>8.4632000235966801E-2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197">AG50+AG63-AG124</f>
        <v>0.31608333333333327</v>
      </c>
      <c r="AH78" s="17">
        <f t="shared" si="197"/>
        <v>0.26906944444444458</v>
      </c>
      <c r="AI78" s="17">
        <f t="shared" si="197"/>
        <v>0.22989120370370358</v>
      </c>
      <c r="AJ78" s="17">
        <f t="shared" si="197"/>
        <v>0.19724266975308657</v>
      </c>
      <c r="AK78" s="17">
        <f t="shared" si="197"/>
        <v>0.1700355581275719</v>
      </c>
      <c r="AL78" s="17">
        <f t="shared" si="197"/>
        <v>0.14736296510631028</v>
      </c>
      <c r="AM78" s="17">
        <f t="shared" si="197"/>
        <v>0.12846913758859158</v>
      </c>
      <c r="AN78" s="17">
        <f t="shared" si="197"/>
        <v>0.11272428132382634</v>
      </c>
      <c r="AO78" s="17">
        <f t="shared" si="197"/>
        <v>9.9603567769855073E-2</v>
      </c>
      <c r="AP78" s="17">
        <f t="shared" si="197"/>
        <v>8.8669639808212936E-2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198">AU50+AU63-AU124</f>
        <v>0.33691666666666664</v>
      </c>
      <c r="AV78" s="17">
        <f t="shared" si="198"/>
        <v>0.28643055555555574</v>
      </c>
      <c r="AW78" s="17">
        <f t="shared" si="198"/>
        <v>0.2443587962962962</v>
      </c>
      <c r="AX78" s="17">
        <f t="shared" si="198"/>
        <v>0.20929899691358039</v>
      </c>
      <c r="AY78" s="17">
        <f t="shared" si="198"/>
        <v>0.18008249742798346</v>
      </c>
      <c r="AZ78" s="17">
        <f t="shared" si="198"/>
        <v>0.1557354145233199</v>
      </c>
      <c r="BA78" s="17">
        <f t="shared" si="198"/>
        <v>0.13544617876943293</v>
      </c>
      <c r="BB78" s="17">
        <f t="shared" si="198"/>
        <v>0.11853848230786079</v>
      </c>
      <c r="BC78" s="17">
        <f t="shared" si="198"/>
        <v>0.10444873525655043</v>
      </c>
      <c r="BD78" s="17">
        <f t="shared" si="198"/>
        <v>9.2707279380459057E-2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199">BI50+BI63-BI124</f>
        <v>0.35775000000000001</v>
      </c>
      <c r="BJ78" s="17">
        <f t="shared" si="199"/>
        <v>0.30379166666666679</v>
      </c>
      <c r="BK78" s="17">
        <f t="shared" si="199"/>
        <v>0.25882638888888876</v>
      </c>
      <c r="BL78" s="17">
        <f t="shared" si="199"/>
        <v>0.22135532407407427</v>
      </c>
      <c r="BM78" s="17">
        <f t="shared" si="199"/>
        <v>0.19012943672839497</v>
      </c>
      <c r="BN78" s="17">
        <f t="shared" si="199"/>
        <v>0.1641078639403295</v>
      </c>
      <c r="BO78" s="17">
        <f t="shared" si="199"/>
        <v>0.14242321995027427</v>
      </c>
      <c r="BP78" s="17">
        <f t="shared" si="199"/>
        <v>0.12435268329189522</v>
      </c>
      <c r="BQ78" s="17">
        <f t="shared" si="199"/>
        <v>0.1092939027432458</v>
      </c>
      <c r="BR78" s="17">
        <f t="shared" si="199"/>
        <v>9.6744918952705233E-2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0.20655832047325107</v>
      </c>
      <c r="J79" s="17"/>
      <c r="K79" s="17"/>
      <c r="L79" s="17"/>
      <c r="M79" s="17"/>
      <c r="N79" s="18">
        <f>SUM(E78:N78)/10</f>
        <v>0.15495281966813979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0.22151138117283953</v>
      </c>
      <c r="X79" s="17"/>
      <c r="Y79" s="17"/>
      <c r="Z79" s="17"/>
      <c r="AA79" s="17"/>
      <c r="AB79" s="18">
        <f>SUM(S78:AB78)/10</f>
        <v>0.16543399988201668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0.23646444187242799</v>
      </c>
      <c r="AL79" s="17"/>
      <c r="AM79" s="17"/>
      <c r="AN79" s="17"/>
      <c r="AO79" s="17"/>
      <c r="AP79" s="18">
        <f>SUM(AG78:AP78)/10</f>
        <v>0.1759151800958936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0.2514175025720165</v>
      </c>
      <c r="AZ79" s="17"/>
      <c r="BA79" s="17"/>
      <c r="BB79" s="17"/>
      <c r="BC79" s="17"/>
      <c r="BD79" s="18">
        <f>SUM(AU78:BD78)/10</f>
        <v>0.18639636030977055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0.26637056327160497</v>
      </c>
      <c r="BN79" s="17"/>
      <c r="BO79" s="17"/>
      <c r="BP79" s="17"/>
      <c r="BQ79" s="17"/>
      <c r="BR79" s="18">
        <f>SUM(BI78:BR78)/10</f>
        <v>0.19687754052364748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200">E52+E65-E126</f>
        <v>0.27441666666666664</v>
      </c>
      <c r="F80" s="17">
        <f t="shared" si="200"/>
        <v>0.50876388888888902</v>
      </c>
      <c r="G80" s="17">
        <f t="shared" si="200"/>
        <v>0.7097199074074072</v>
      </c>
      <c r="H80" s="17">
        <f t="shared" si="200"/>
        <v>0.88284992283950681</v>
      </c>
      <c r="I80" s="17">
        <f t="shared" si="200"/>
        <v>1.0327916023662547</v>
      </c>
      <c r="J80" s="17">
        <f t="shared" si="200"/>
        <v>1.163409668638548</v>
      </c>
      <c r="K80" s="17">
        <f t="shared" si="200"/>
        <v>1.2779247238654543</v>
      </c>
      <c r="L80" s="17">
        <f t="shared" si="200"/>
        <v>1.3790206032212118</v>
      </c>
      <c r="M80" s="17">
        <f t="shared" si="200"/>
        <v>1.4689338360176736</v>
      </c>
      <c r="N80" s="17">
        <f t="shared" si="200"/>
        <v>1.5495281966813998</v>
      </c>
      <c r="P80" s="163"/>
      <c r="Q80" s="165"/>
      <c r="R80" s="16" t="s">
        <v>53</v>
      </c>
      <c r="S80" s="17">
        <f t="shared" ref="S80:AB80" si="201">S52+S65-S126</f>
        <v>0.29525000000000001</v>
      </c>
      <c r="T80" s="17">
        <f t="shared" si="201"/>
        <v>0.54695833333333344</v>
      </c>
      <c r="U80" s="17">
        <f t="shared" si="201"/>
        <v>0.76238194444444396</v>
      </c>
      <c r="V80" s="17">
        <f t="shared" si="201"/>
        <v>0.94756828703703766</v>
      </c>
      <c r="W80" s="17">
        <f t="shared" si="201"/>
        <v>1.1075569058641968</v>
      </c>
      <c r="X80" s="17">
        <f t="shared" si="201"/>
        <v>1.2465474215534995</v>
      </c>
      <c r="Y80" s="17">
        <f t="shared" si="201"/>
        <v>1.3680395179612477</v>
      </c>
      <c r="Z80" s="17">
        <f t="shared" si="201"/>
        <v>1.4749495983010394</v>
      </c>
      <c r="AA80" s="17">
        <f t="shared" si="201"/>
        <v>1.5697079985841973</v>
      </c>
      <c r="AB80" s="17">
        <f t="shared" si="201"/>
        <v>1.6543399988201692</v>
      </c>
      <c r="AC80" s="5"/>
      <c r="AD80" s="163"/>
      <c r="AE80" s="165"/>
      <c r="AF80" s="16" t="s">
        <v>53</v>
      </c>
      <c r="AG80" s="17">
        <f t="shared" ref="AG80:AP80" si="202">AG52+AG65-AG126</f>
        <v>0.31608333333333327</v>
      </c>
      <c r="AH80" s="17">
        <f t="shared" si="202"/>
        <v>0.58515277777777797</v>
      </c>
      <c r="AI80" s="17">
        <f t="shared" si="202"/>
        <v>0.81504398148148138</v>
      </c>
      <c r="AJ80" s="17">
        <f t="shared" si="202"/>
        <v>1.0122866512345683</v>
      </c>
      <c r="AK80" s="17">
        <f t="shared" si="202"/>
        <v>1.1823222093621395</v>
      </c>
      <c r="AL80" s="17">
        <f t="shared" si="202"/>
        <v>1.3296851744684515</v>
      </c>
      <c r="AM80" s="17">
        <f t="shared" si="202"/>
        <v>1.4581543120570406</v>
      </c>
      <c r="AN80" s="17">
        <f t="shared" si="202"/>
        <v>1.5708785933808675</v>
      </c>
      <c r="AO80" s="17">
        <f t="shared" si="202"/>
        <v>1.6704821611507201</v>
      </c>
      <c r="AP80" s="17">
        <f t="shared" si="202"/>
        <v>1.7591518009589382</v>
      </c>
      <c r="AQ80" s="5"/>
      <c r="AR80" s="163"/>
      <c r="AS80" s="165"/>
      <c r="AT80" s="16" t="s">
        <v>53</v>
      </c>
      <c r="AU80" s="17">
        <f t="shared" ref="AU80:BD80" si="203">AU52+AU65-AU126</f>
        <v>0.33691666666666675</v>
      </c>
      <c r="AV80" s="17">
        <f t="shared" si="203"/>
        <v>0.6233472222222225</v>
      </c>
      <c r="AW80" s="17">
        <f t="shared" si="203"/>
        <v>0.86770601851851836</v>
      </c>
      <c r="AX80" s="17">
        <f t="shared" si="203"/>
        <v>1.0770050154320991</v>
      </c>
      <c r="AY80" s="17">
        <f t="shared" si="203"/>
        <v>1.2570875128600818</v>
      </c>
      <c r="AZ80" s="17">
        <f t="shared" si="203"/>
        <v>1.4128229273834034</v>
      </c>
      <c r="BA80" s="17">
        <f t="shared" si="203"/>
        <v>1.5482691061528344</v>
      </c>
      <c r="BB80" s="17">
        <f t="shared" si="203"/>
        <v>1.6668075884606952</v>
      </c>
      <c r="BC80" s="17">
        <f t="shared" si="203"/>
        <v>1.7712563237172434</v>
      </c>
      <c r="BD80" s="17">
        <f t="shared" si="203"/>
        <v>1.8639636030977071</v>
      </c>
      <c r="BE80" s="5"/>
      <c r="BF80" s="163"/>
      <c r="BG80" s="165"/>
      <c r="BH80" s="16" t="s">
        <v>53</v>
      </c>
      <c r="BI80" s="17">
        <f t="shared" ref="BI80:BR80" si="204">BI52+BI65-BI126</f>
        <v>0.35775000000000001</v>
      </c>
      <c r="BJ80" s="17">
        <f t="shared" si="204"/>
        <v>0.66154166666666681</v>
      </c>
      <c r="BK80" s="17">
        <f t="shared" si="204"/>
        <v>0.92036805555555534</v>
      </c>
      <c r="BL80" s="17">
        <f t="shared" si="204"/>
        <v>1.1417233796296302</v>
      </c>
      <c r="BM80" s="17">
        <f t="shared" si="204"/>
        <v>1.3318528163580241</v>
      </c>
      <c r="BN80" s="17">
        <f t="shared" si="204"/>
        <v>1.4959606802983554</v>
      </c>
      <c r="BO80" s="17">
        <f t="shared" si="204"/>
        <v>1.6383839002486278</v>
      </c>
      <c r="BP80" s="17">
        <f t="shared" si="204"/>
        <v>1.7627365835405233</v>
      </c>
      <c r="BQ80" s="17">
        <f t="shared" si="204"/>
        <v>1.8720304862837667</v>
      </c>
      <c r="BR80" s="17">
        <f t="shared" si="204"/>
        <v>1.9687754052364765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2.7441666666666666</v>
      </c>
      <c r="F81" s="21">
        <f t="shared" ref="F81:N81" si="205">10*F78</f>
        <v>2.3434722222222235</v>
      </c>
      <c r="G81" s="21">
        <f t="shared" si="205"/>
        <v>2.0095601851851841</v>
      </c>
      <c r="H81" s="21">
        <f t="shared" si="205"/>
        <v>1.7313001543209894</v>
      </c>
      <c r="I81" s="21">
        <f t="shared" si="205"/>
        <v>1.4994167952674888</v>
      </c>
      <c r="J81" s="21">
        <f t="shared" si="205"/>
        <v>1.3061806627229109</v>
      </c>
      <c r="K81" s="21">
        <f t="shared" si="205"/>
        <v>1.1451505522690892</v>
      </c>
      <c r="L81" s="21">
        <f t="shared" si="205"/>
        <v>1.0109587935575746</v>
      </c>
      <c r="M81" s="21">
        <f t="shared" si="205"/>
        <v>0.89913232796464326</v>
      </c>
      <c r="N81" s="21">
        <f t="shared" si="205"/>
        <v>0.80594360663720654</v>
      </c>
      <c r="P81" s="163"/>
      <c r="Q81" s="163"/>
      <c r="R81" s="20" t="s">
        <v>57</v>
      </c>
      <c r="S81" s="21">
        <f>10*S78</f>
        <v>2.9525000000000001</v>
      </c>
      <c r="T81" s="21">
        <f t="shared" ref="T81:AB81" si="206">10*T78</f>
        <v>2.5170833333333342</v>
      </c>
      <c r="U81" s="21">
        <f t="shared" si="206"/>
        <v>2.1542361111111097</v>
      </c>
      <c r="V81" s="21">
        <f t="shared" si="206"/>
        <v>1.8518634259259277</v>
      </c>
      <c r="W81" s="21">
        <f t="shared" si="206"/>
        <v>1.599886188271604</v>
      </c>
      <c r="X81" s="21">
        <f t="shared" si="206"/>
        <v>1.3899051568930068</v>
      </c>
      <c r="Y81" s="21">
        <f t="shared" si="206"/>
        <v>1.2149209640775025</v>
      </c>
      <c r="Z81" s="21">
        <f t="shared" si="206"/>
        <v>1.0691008033979188</v>
      </c>
      <c r="AA81" s="21">
        <f t="shared" si="206"/>
        <v>0.94758400283159683</v>
      </c>
      <c r="AB81" s="21">
        <f t="shared" si="206"/>
        <v>0.84632000235966798</v>
      </c>
      <c r="AC81" s="5"/>
      <c r="AD81" s="163"/>
      <c r="AE81" s="163"/>
      <c r="AF81" s="20" t="s">
        <v>57</v>
      </c>
      <c r="AG81" s="21">
        <f>10*AG78</f>
        <v>3.1608333333333327</v>
      </c>
      <c r="AH81" s="21">
        <f t="shared" ref="AH81:AP81" si="207">10*AH78</f>
        <v>2.6906944444444458</v>
      </c>
      <c r="AI81" s="21">
        <f t="shared" si="207"/>
        <v>2.2989120370370357</v>
      </c>
      <c r="AJ81" s="21">
        <f t="shared" si="207"/>
        <v>1.9724266975308657</v>
      </c>
      <c r="AK81" s="21">
        <f t="shared" si="207"/>
        <v>1.700355581275719</v>
      </c>
      <c r="AL81" s="21">
        <f t="shared" si="207"/>
        <v>1.4736296510631028</v>
      </c>
      <c r="AM81" s="21">
        <f t="shared" si="207"/>
        <v>1.2846913758859158</v>
      </c>
      <c r="AN81" s="21">
        <f t="shared" si="207"/>
        <v>1.1272428132382633</v>
      </c>
      <c r="AO81" s="21">
        <f t="shared" si="207"/>
        <v>0.99603567769855073</v>
      </c>
      <c r="AP81" s="21">
        <f t="shared" si="207"/>
        <v>0.88669639808212941</v>
      </c>
      <c r="AQ81" s="5"/>
      <c r="AR81" s="163"/>
      <c r="AS81" s="163"/>
      <c r="AT81" s="20" t="s">
        <v>57</v>
      </c>
      <c r="AU81" s="21">
        <f>10*AU78</f>
        <v>3.3691666666666666</v>
      </c>
      <c r="AV81" s="21">
        <f t="shared" ref="AV81:BD81" si="208">10*AV78</f>
        <v>2.8643055555555574</v>
      </c>
      <c r="AW81" s="21">
        <f t="shared" si="208"/>
        <v>2.4435879629629618</v>
      </c>
      <c r="AX81" s="21">
        <f t="shared" si="208"/>
        <v>2.0929899691358038</v>
      </c>
      <c r="AY81" s="21">
        <f t="shared" si="208"/>
        <v>1.8008249742798346</v>
      </c>
      <c r="AZ81" s="21">
        <f t="shared" si="208"/>
        <v>1.5573541452331989</v>
      </c>
      <c r="BA81" s="21">
        <f t="shared" si="208"/>
        <v>1.3544617876943295</v>
      </c>
      <c r="BB81" s="21">
        <f t="shared" si="208"/>
        <v>1.1853848230786079</v>
      </c>
      <c r="BC81" s="21">
        <f t="shared" si="208"/>
        <v>1.0444873525655043</v>
      </c>
      <c r="BD81" s="21">
        <f t="shared" si="208"/>
        <v>0.92707279380459062</v>
      </c>
      <c r="BE81" s="5"/>
      <c r="BF81" s="163"/>
      <c r="BG81" s="163"/>
      <c r="BH81" s="20" t="s">
        <v>57</v>
      </c>
      <c r="BI81" s="21">
        <f>10*BI78</f>
        <v>3.5775000000000001</v>
      </c>
      <c r="BJ81" s="21">
        <f t="shared" ref="BJ81:BR81" si="209">10*BJ78</f>
        <v>3.0379166666666677</v>
      </c>
      <c r="BK81" s="21">
        <f t="shared" si="209"/>
        <v>2.5882638888888874</v>
      </c>
      <c r="BL81" s="21">
        <f t="shared" si="209"/>
        <v>2.2135532407407426</v>
      </c>
      <c r="BM81" s="21">
        <f t="shared" si="209"/>
        <v>1.9012943672839497</v>
      </c>
      <c r="BN81" s="21">
        <f t="shared" si="209"/>
        <v>1.641078639403295</v>
      </c>
      <c r="BO81" s="21">
        <f t="shared" si="209"/>
        <v>1.4242321995027427</v>
      </c>
      <c r="BP81" s="21">
        <f t="shared" si="209"/>
        <v>1.2435268329189522</v>
      </c>
      <c r="BQ81" s="21">
        <f t="shared" si="209"/>
        <v>1.092939027432458</v>
      </c>
      <c r="BR81" s="21">
        <f t="shared" si="209"/>
        <v>0.96744918952705228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2.7441666666666666</v>
      </c>
      <c r="F82" s="21">
        <f>10*F80</f>
        <v>5.0876388888888897</v>
      </c>
      <c r="G82" s="21">
        <f>10*G80</f>
        <v>7.097199074074072</v>
      </c>
      <c r="H82" s="21">
        <f t="shared" ref="H82:N82" si="210">10*H80</f>
        <v>8.8284992283950672</v>
      </c>
      <c r="I82" s="21">
        <f t="shared" si="210"/>
        <v>10.327916023662546</v>
      </c>
      <c r="J82" s="21">
        <f t="shared" si="210"/>
        <v>11.63409668638548</v>
      </c>
      <c r="K82" s="21">
        <f t="shared" si="210"/>
        <v>12.779247238654543</v>
      </c>
      <c r="L82" s="21">
        <f t="shared" si="210"/>
        <v>13.790206032212119</v>
      </c>
      <c r="M82" s="21">
        <f t="shared" si="210"/>
        <v>14.689338360176736</v>
      </c>
      <c r="N82" s="21">
        <f t="shared" si="210"/>
        <v>15.495281966813998</v>
      </c>
      <c r="P82" s="163"/>
      <c r="Q82" s="163"/>
      <c r="R82" s="20" t="s">
        <v>58</v>
      </c>
      <c r="S82" s="21">
        <f>10*S80</f>
        <v>2.9525000000000001</v>
      </c>
      <c r="T82" s="21">
        <f>10*T80</f>
        <v>5.4695833333333344</v>
      </c>
      <c r="U82" s="21">
        <f>10*U80</f>
        <v>7.6238194444444396</v>
      </c>
      <c r="V82" s="21">
        <f t="shared" ref="V82:AB82" si="211">10*V80</f>
        <v>9.4756828703703775</v>
      </c>
      <c r="W82" s="21">
        <f t="shared" si="211"/>
        <v>11.075569058641968</v>
      </c>
      <c r="X82" s="21">
        <f t="shared" si="211"/>
        <v>12.465474215534995</v>
      </c>
      <c r="Y82" s="21">
        <f t="shared" si="211"/>
        <v>13.680395179612477</v>
      </c>
      <c r="Z82" s="21">
        <f t="shared" si="211"/>
        <v>14.749495983010394</v>
      </c>
      <c r="AA82" s="21">
        <f t="shared" si="211"/>
        <v>15.697079985841974</v>
      </c>
      <c r="AB82" s="21">
        <f t="shared" si="211"/>
        <v>16.543399988201692</v>
      </c>
      <c r="AC82" s="5"/>
      <c r="AD82" s="163"/>
      <c r="AE82" s="163"/>
      <c r="AF82" s="20" t="s">
        <v>58</v>
      </c>
      <c r="AG82" s="21">
        <f>10*AG80</f>
        <v>3.1608333333333327</v>
      </c>
      <c r="AH82" s="21">
        <f>10*AH80</f>
        <v>5.8515277777777799</v>
      </c>
      <c r="AI82" s="21">
        <f>10*AI80</f>
        <v>8.1504398148148134</v>
      </c>
      <c r="AJ82" s="21">
        <f t="shared" ref="AJ82:AP82" si="212">10*AJ80</f>
        <v>10.122866512345682</v>
      </c>
      <c r="AK82" s="21">
        <f t="shared" si="212"/>
        <v>11.823222093621395</v>
      </c>
      <c r="AL82" s="21">
        <f t="shared" si="212"/>
        <v>13.296851744684515</v>
      </c>
      <c r="AM82" s="21">
        <f t="shared" si="212"/>
        <v>14.581543120570405</v>
      </c>
      <c r="AN82" s="21">
        <f t="shared" si="212"/>
        <v>15.708785933808675</v>
      </c>
      <c r="AO82" s="21">
        <f t="shared" si="212"/>
        <v>16.704821611507199</v>
      </c>
      <c r="AP82" s="21">
        <f t="shared" si="212"/>
        <v>17.591518009589382</v>
      </c>
      <c r="AQ82" s="5"/>
      <c r="AR82" s="163"/>
      <c r="AS82" s="163"/>
      <c r="AT82" s="20" t="s">
        <v>58</v>
      </c>
      <c r="AU82" s="21">
        <f>10*AU80</f>
        <v>3.3691666666666675</v>
      </c>
      <c r="AV82" s="21">
        <f>10*AV80</f>
        <v>6.2334722222222254</v>
      </c>
      <c r="AW82" s="21">
        <f>10*AW80</f>
        <v>8.6770601851851836</v>
      </c>
      <c r="AX82" s="21">
        <f t="shared" ref="AX82:BD82" si="213">10*AX80</f>
        <v>10.770050154320991</v>
      </c>
      <c r="AY82" s="21">
        <f t="shared" si="213"/>
        <v>12.570875128600818</v>
      </c>
      <c r="AZ82" s="21">
        <f t="shared" si="213"/>
        <v>14.128229273834034</v>
      </c>
      <c r="BA82" s="21">
        <f t="shared" si="213"/>
        <v>15.482691061528344</v>
      </c>
      <c r="BB82" s="21">
        <f t="shared" si="213"/>
        <v>16.668075884606953</v>
      </c>
      <c r="BC82" s="21">
        <f t="shared" si="213"/>
        <v>17.712563237172432</v>
      </c>
      <c r="BD82" s="21">
        <f t="shared" si="213"/>
        <v>18.639636030977073</v>
      </c>
      <c r="BE82" s="5"/>
      <c r="BF82" s="163"/>
      <c r="BG82" s="163"/>
      <c r="BH82" s="20" t="s">
        <v>58</v>
      </c>
      <c r="BI82" s="21">
        <f>10*BI80</f>
        <v>3.5775000000000001</v>
      </c>
      <c r="BJ82" s="21">
        <f>10*BJ80</f>
        <v>6.6154166666666683</v>
      </c>
      <c r="BK82" s="21">
        <f>10*BK80</f>
        <v>9.2036805555555539</v>
      </c>
      <c r="BL82" s="21">
        <f t="shared" ref="BL82:BR82" si="214">10*BL80</f>
        <v>11.417233796296301</v>
      </c>
      <c r="BM82" s="21">
        <f t="shared" si="214"/>
        <v>13.318528163580241</v>
      </c>
      <c r="BN82" s="21">
        <f t="shared" si="214"/>
        <v>14.959606802983554</v>
      </c>
      <c r="BO82" s="21">
        <f t="shared" si="214"/>
        <v>16.383839002486276</v>
      </c>
      <c r="BP82" s="21">
        <f t="shared" si="214"/>
        <v>17.627365835405232</v>
      </c>
      <c r="BQ82" s="21">
        <f t="shared" si="214"/>
        <v>18.720304862837665</v>
      </c>
      <c r="BR82" s="21">
        <f t="shared" si="214"/>
        <v>19.687754052364767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215">E55+E68-E129</f>
        <v>0.32929999999999993</v>
      </c>
      <c r="F83" s="17">
        <f t="shared" si="215"/>
        <v>0.33746000000000009</v>
      </c>
      <c r="G83" s="17">
        <f t="shared" si="215"/>
        <v>0.34725199999999978</v>
      </c>
      <c r="H83" s="17">
        <f t="shared" si="215"/>
        <v>0.35900240000000039</v>
      </c>
      <c r="I83" s="17">
        <f t="shared" si="215"/>
        <v>0.37310287999999969</v>
      </c>
      <c r="J83" s="17">
        <f t="shared" si="215"/>
        <v>0.39002345600000077</v>
      </c>
      <c r="K83" s="17">
        <f t="shared" si="215"/>
        <v>0.41032814719999966</v>
      </c>
      <c r="L83" s="17">
        <f t="shared" si="215"/>
        <v>0.43469377663999975</v>
      </c>
      <c r="M83" s="17">
        <f t="shared" si="215"/>
        <v>0.46393253196799866</v>
      </c>
      <c r="N83" s="17">
        <f t="shared" si="215"/>
        <v>0.49901903836160089</v>
      </c>
      <c r="P83" s="163"/>
      <c r="Q83" s="171" t="s">
        <v>45</v>
      </c>
      <c r="R83" s="16" t="s">
        <v>55</v>
      </c>
      <c r="S83" s="17">
        <f t="shared" ref="S83:AB83" si="216">S55+S68-S129</f>
        <v>0.35430000000000006</v>
      </c>
      <c r="T83" s="17">
        <f t="shared" si="216"/>
        <v>0.36246000000000012</v>
      </c>
      <c r="U83" s="17">
        <f t="shared" si="216"/>
        <v>0.37225199999999969</v>
      </c>
      <c r="V83" s="17">
        <f t="shared" si="216"/>
        <v>0.3840024000000003</v>
      </c>
      <c r="W83" s="17">
        <f t="shared" si="216"/>
        <v>0.39810287999999971</v>
      </c>
      <c r="X83" s="17">
        <f t="shared" si="216"/>
        <v>0.41502345600000079</v>
      </c>
      <c r="Y83" s="17">
        <f t="shared" si="216"/>
        <v>0.43532814719999957</v>
      </c>
      <c r="Z83" s="17">
        <f t="shared" si="216"/>
        <v>0.45969377663999966</v>
      </c>
      <c r="AA83" s="17">
        <f t="shared" si="216"/>
        <v>0.48893253196799857</v>
      </c>
      <c r="AB83" s="17">
        <f t="shared" si="216"/>
        <v>0.52401903836160091</v>
      </c>
      <c r="AC83" s="5"/>
      <c r="AD83" s="163"/>
      <c r="AE83" s="171" t="s">
        <v>45</v>
      </c>
      <c r="AF83" s="16" t="s">
        <v>55</v>
      </c>
      <c r="AG83" s="17">
        <f t="shared" ref="AG83:AP83" si="217">AG55+AG68-AG129</f>
        <v>0.37929999999999997</v>
      </c>
      <c r="AH83" s="17">
        <f t="shared" si="217"/>
        <v>0.38746000000000003</v>
      </c>
      <c r="AI83" s="17">
        <f t="shared" si="217"/>
        <v>0.39725199999999983</v>
      </c>
      <c r="AJ83" s="17">
        <f t="shared" si="217"/>
        <v>0.40900240000000032</v>
      </c>
      <c r="AK83" s="17">
        <f t="shared" si="217"/>
        <v>0.42310287999999974</v>
      </c>
      <c r="AL83" s="17">
        <f t="shared" si="217"/>
        <v>0.44002345600000081</v>
      </c>
      <c r="AM83" s="17">
        <f t="shared" si="217"/>
        <v>0.46032814719999959</v>
      </c>
      <c r="AN83" s="17">
        <f t="shared" si="217"/>
        <v>0.48469377663999957</v>
      </c>
      <c r="AO83" s="17">
        <f t="shared" si="217"/>
        <v>0.51393253196799848</v>
      </c>
      <c r="AP83" s="17">
        <f t="shared" si="217"/>
        <v>0.54901903836160093</v>
      </c>
      <c r="AQ83" s="5"/>
      <c r="AR83" s="163"/>
      <c r="AS83" s="171" t="s">
        <v>45</v>
      </c>
      <c r="AT83" s="16" t="s">
        <v>55</v>
      </c>
      <c r="AU83" s="17">
        <f t="shared" ref="AU83:BD83" si="218">AU55+AU68-AU129</f>
        <v>0.40429999999999999</v>
      </c>
      <c r="AV83" s="17">
        <f t="shared" si="218"/>
        <v>0.41246000000000016</v>
      </c>
      <c r="AW83" s="17">
        <f t="shared" si="218"/>
        <v>0.42225199999999974</v>
      </c>
      <c r="AX83" s="17">
        <f t="shared" si="218"/>
        <v>0.43400240000000023</v>
      </c>
      <c r="AY83" s="17">
        <f t="shared" si="218"/>
        <v>0.44810287999999976</v>
      </c>
      <c r="AZ83" s="17">
        <f t="shared" si="218"/>
        <v>0.46502345600000083</v>
      </c>
      <c r="BA83" s="17">
        <f t="shared" si="218"/>
        <v>0.48532814719999973</v>
      </c>
      <c r="BB83" s="17">
        <f t="shared" si="218"/>
        <v>0.50969377663999971</v>
      </c>
      <c r="BC83" s="17">
        <f t="shared" si="218"/>
        <v>0.53893253196799862</v>
      </c>
      <c r="BD83" s="17">
        <f t="shared" si="218"/>
        <v>0.57401903836160084</v>
      </c>
      <c r="BE83" s="5"/>
      <c r="BF83" s="163"/>
      <c r="BG83" s="171" t="s">
        <v>45</v>
      </c>
      <c r="BH83" s="16" t="s">
        <v>55</v>
      </c>
      <c r="BI83" s="17">
        <f t="shared" ref="BI83:BR83" si="219">BI55+BI68-BI129</f>
        <v>0.42930000000000001</v>
      </c>
      <c r="BJ83" s="17">
        <f t="shared" si="219"/>
        <v>0.43746000000000007</v>
      </c>
      <c r="BK83" s="17">
        <f t="shared" si="219"/>
        <v>0.44725199999999976</v>
      </c>
      <c r="BL83" s="17">
        <f t="shared" si="219"/>
        <v>0.45900240000000037</v>
      </c>
      <c r="BM83" s="17">
        <f t="shared" si="219"/>
        <v>0.47310287999999978</v>
      </c>
      <c r="BN83" s="17">
        <f t="shared" si="219"/>
        <v>0.49002345600000086</v>
      </c>
      <c r="BO83" s="17">
        <f t="shared" si="219"/>
        <v>0.51032814719999975</v>
      </c>
      <c r="BP83" s="17">
        <f t="shared" si="219"/>
        <v>0.53469377663999962</v>
      </c>
      <c r="BQ83" s="17">
        <f t="shared" si="219"/>
        <v>0.56393253196799864</v>
      </c>
      <c r="BR83" s="17">
        <f t="shared" si="219"/>
        <v>0.59901903836160086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0.34922345599999999</v>
      </c>
      <c r="J84" s="18"/>
      <c r="K84" s="18"/>
      <c r="L84" s="18"/>
      <c r="M84" s="18"/>
      <c r="N84" s="18">
        <f>SUM(E83:N83)/10</f>
        <v>0.39441142301695997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0.37422345600000001</v>
      </c>
      <c r="X84" s="18"/>
      <c r="Y84" s="18"/>
      <c r="Z84" s="18"/>
      <c r="AA84" s="18"/>
      <c r="AB84" s="18">
        <f>SUM(S83:AB83)/10</f>
        <v>0.41941142301695999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0.39922345599999998</v>
      </c>
      <c r="AL84" s="18"/>
      <c r="AM84" s="18"/>
      <c r="AN84" s="18"/>
      <c r="AO84" s="18"/>
      <c r="AP84" s="18">
        <f>SUM(AG83:AP83)/10</f>
        <v>0.44441142301695996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0.424223456</v>
      </c>
      <c r="AZ84" s="18"/>
      <c r="BA84" s="18"/>
      <c r="BB84" s="18"/>
      <c r="BC84" s="18"/>
      <c r="BD84" s="18">
        <f>SUM(AU83:BD83)/10</f>
        <v>0.46941142301695998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0.44922345600000002</v>
      </c>
      <c r="BN84" s="18"/>
      <c r="BO84" s="18"/>
      <c r="BP84" s="18"/>
      <c r="BQ84" s="18"/>
      <c r="BR84" s="18">
        <f>SUM(BI83:BR83)/10</f>
        <v>0.49441142301695995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220">E81*E$16</f>
        <v>329300</v>
      </c>
      <c r="F85" s="23">
        <f t="shared" si="220"/>
        <v>337460.00000000017</v>
      </c>
      <c r="G85" s="23">
        <f t="shared" si="220"/>
        <v>347251.99999999983</v>
      </c>
      <c r="H85" s="23">
        <f t="shared" si="220"/>
        <v>359002.40000000037</v>
      </c>
      <c r="I85" s="23">
        <f t="shared" si="220"/>
        <v>373102.87999999977</v>
      </c>
      <c r="J85" s="23">
        <f t="shared" si="220"/>
        <v>390023.45600000088</v>
      </c>
      <c r="K85" s="23">
        <f t="shared" si="220"/>
        <v>410328.14719999972</v>
      </c>
      <c r="L85" s="23">
        <f t="shared" si="220"/>
        <v>434693.77663999976</v>
      </c>
      <c r="M85" s="23">
        <f t="shared" si="220"/>
        <v>463932.53196799866</v>
      </c>
      <c r="N85" s="23">
        <f t="shared" si="220"/>
        <v>499019.03836160101</v>
      </c>
      <c r="P85" s="163"/>
      <c r="Q85" s="163"/>
      <c r="R85" s="20" t="s">
        <v>57</v>
      </c>
      <c r="S85" s="23">
        <f t="shared" ref="S85:AB85" si="221">S81*S$16</f>
        <v>354300</v>
      </c>
      <c r="T85" s="23">
        <f t="shared" si="221"/>
        <v>362460.00000000012</v>
      </c>
      <c r="U85" s="23">
        <f t="shared" si="221"/>
        <v>372251.99999999977</v>
      </c>
      <c r="V85" s="23">
        <f t="shared" si="221"/>
        <v>384002.40000000037</v>
      </c>
      <c r="W85" s="23">
        <f t="shared" si="221"/>
        <v>398102.87999999977</v>
      </c>
      <c r="X85" s="23">
        <f t="shared" si="221"/>
        <v>415023.45600000082</v>
      </c>
      <c r="Y85" s="23">
        <f t="shared" si="221"/>
        <v>435328.14719999966</v>
      </c>
      <c r="Z85" s="23">
        <f t="shared" si="221"/>
        <v>459693.77663999971</v>
      </c>
      <c r="AA85" s="23">
        <f t="shared" si="221"/>
        <v>488932.53196799854</v>
      </c>
      <c r="AB85" s="23">
        <f t="shared" si="221"/>
        <v>524019.03836160101</v>
      </c>
      <c r="AC85" s="5"/>
      <c r="AD85" s="163"/>
      <c r="AE85" s="163"/>
      <c r="AF85" s="20" t="s">
        <v>57</v>
      </c>
      <c r="AG85" s="23">
        <f t="shared" ref="AG85:AP85" si="222">AG81*AG$16</f>
        <v>379299.99999999994</v>
      </c>
      <c r="AH85" s="23">
        <f t="shared" si="222"/>
        <v>387460.00000000017</v>
      </c>
      <c r="AI85" s="23">
        <f t="shared" si="222"/>
        <v>397251.99999999977</v>
      </c>
      <c r="AJ85" s="23">
        <f t="shared" si="222"/>
        <v>409002.40000000031</v>
      </c>
      <c r="AK85" s="23">
        <f t="shared" si="222"/>
        <v>423102.87999999971</v>
      </c>
      <c r="AL85" s="23">
        <f t="shared" si="222"/>
        <v>440023.45600000082</v>
      </c>
      <c r="AM85" s="23">
        <f t="shared" si="222"/>
        <v>460328.14719999966</v>
      </c>
      <c r="AN85" s="23">
        <f t="shared" si="222"/>
        <v>484693.77663999971</v>
      </c>
      <c r="AO85" s="23">
        <f t="shared" si="222"/>
        <v>513932.53196799866</v>
      </c>
      <c r="AP85" s="23">
        <f t="shared" si="222"/>
        <v>549019.03836160095</v>
      </c>
      <c r="AQ85" s="5"/>
      <c r="AR85" s="163"/>
      <c r="AS85" s="163"/>
      <c r="AT85" s="20" t="s">
        <v>57</v>
      </c>
      <c r="AU85" s="23">
        <f t="shared" ref="AU85:BD85" si="223">AU81*AU$16</f>
        <v>404300</v>
      </c>
      <c r="AV85" s="23">
        <f t="shared" si="223"/>
        <v>412460.00000000029</v>
      </c>
      <c r="AW85" s="23">
        <f t="shared" si="223"/>
        <v>422251.99999999977</v>
      </c>
      <c r="AX85" s="23">
        <f t="shared" si="223"/>
        <v>434002.40000000026</v>
      </c>
      <c r="AY85" s="23">
        <f t="shared" si="223"/>
        <v>448102.87999999977</v>
      </c>
      <c r="AZ85" s="23">
        <f t="shared" si="223"/>
        <v>465023.45600000088</v>
      </c>
      <c r="BA85" s="23">
        <f t="shared" si="223"/>
        <v>485328.14719999977</v>
      </c>
      <c r="BB85" s="23">
        <f t="shared" si="223"/>
        <v>509693.77663999976</v>
      </c>
      <c r="BC85" s="23">
        <f t="shared" si="223"/>
        <v>538932.5319679986</v>
      </c>
      <c r="BD85" s="23">
        <f t="shared" si="223"/>
        <v>574019.03836160083</v>
      </c>
      <c r="BE85" s="5"/>
      <c r="BF85" s="163"/>
      <c r="BG85" s="163"/>
      <c r="BH85" s="20" t="s">
        <v>57</v>
      </c>
      <c r="BI85" s="23">
        <f t="shared" ref="BI85:BR85" si="224">BI81*BI$16</f>
        <v>429300</v>
      </c>
      <c r="BJ85" s="23">
        <f t="shared" si="224"/>
        <v>437460.00000000017</v>
      </c>
      <c r="BK85" s="23">
        <f t="shared" si="224"/>
        <v>447251.99999999971</v>
      </c>
      <c r="BL85" s="23">
        <f t="shared" si="224"/>
        <v>459002.40000000037</v>
      </c>
      <c r="BM85" s="23">
        <f t="shared" si="224"/>
        <v>473102.87999999977</v>
      </c>
      <c r="BN85" s="23">
        <f t="shared" si="224"/>
        <v>490023.45600000088</v>
      </c>
      <c r="BO85" s="23">
        <f t="shared" si="224"/>
        <v>510328.14719999977</v>
      </c>
      <c r="BP85" s="23">
        <f t="shared" si="224"/>
        <v>534693.77663999971</v>
      </c>
      <c r="BQ85" s="23">
        <f t="shared" si="224"/>
        <v>563932.5319679986</v>
      </c>
      <c r="BR85" s="23">
        <f t="shared" si="224"/>
        <v>599019.03836160095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349223.45600000006</v>
      </c>
      <c r="J86" s="23"/>
      <c r="K86" s="23"/>
      <c r="L86" s="23"/>
      <c r="M86" s="23"/>
      <c r="N86" s="23">
        <f>SUM(E85:N85)/10</f>
        <v>394411.42301695998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374223.45600000006</v>
      </c>
      <c r="X86" s="23"/>
      <c r="Y86" s="23"/>
      <c r="Z86" s="23"/>
      <c r="AA86" s="23"/>
      <c r="AB86" s="23">
        <f>SUM(S85:AB85)/10</f>
        <v>419411.42301695998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399223.45600000001</v>
      </c>
      <c r="AL86" s="23"/>
      <c r="AM86" s="23"/>
      <c r="AN86" s="23"/>
      <c r="AO86" s="23"/>
      <c r="AP86" s="23">
        <f>SUM(AG85:AP85)/10</f>
        <v>444411.42301695998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424223.45600000006</v>
      </c>
      <c r="AZ86" s="23"/>
      <c r="BA86" s="23"/>
      <c r="BB86" s="23"/>
      <c r="BC86" s="23"/>
      <c r="BD86" s="23">
        <f>SUM(AU85:BD85)/10</f>
        <v>469411.42301695998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449223.45600000006</v>
      </c>
      <c r="BN86" s="23"/>
      <c r="BO86" s="23"/>
      <c r="BP86" s="23"/>
      <c r="BQ86" s="23"/>
      <c r="BR86" s="23">
        <f>SUM(BI85:BR85)/10</f>
        <v>494411.42301695998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329300</v>
      </c>
      <c r="F87" s="22">
        <f t="shared" ref="F87:N87" si="225">E87+F85</f>
        <v>666760.00000000023</v>
      </c>
      <c r="G87" s="22">
        <f t="shared" si="225"/>
        <v>1014012</v>
      </c>
      <c r="H87" s="22">
        <f t="shared" si="225"/>
        <v>1373014.4000000004</v>
      </c>
      <c r="I87" s="22">
        <f t="shared" si="225"/>
        <v>1746117.2800000003</v>
      </c>
      <c r="J87" s="22">
        <f t="shared" si="225"/>
        <v>2136140.736000001</v>
      </c>
      <c r="K87" s="22">
        <f t="shared" si="225"/>
        <v>2546468.8832000005</v>
      </c>
      <c r="L87" s="22">
        <f t="shared" si="225"/>
        <v>2981162.6598400003</v>
      </c>
      <c r="M87" s="22">
        <f t="shared" si="225"/>
        <v>3445095.1918079988</v>
      </c>
      <c r="N87" s="22">
        <f t="shared" si="225"/>
        <v>3944114.2301695999</v>
      </c>
      <c r="P87" s="163"/>
      <c r="Q87" s="163"/>
      <c r="R87" s="20" t="s">
        <v>58</v>
      </c>
      <c r="S87" s="22">
        <f>S85</f>
        <v>354300</v>
      </c>
      <c r="T87" s="22">
        <f t="shared" ref="T87:AB87" si="226">S87+T85</f>
        <v>716760.00000000012</v>
      </c>
      <c r="U87" s="22">
        <f t="shared" si="226"/>
        <v>1089012</v>
      </c>
      <c r="V87" s="22">
        <f t="shared" si="226"/>
        <v>1473014.4000000004</v>
      </c>
      <c r="W87" s="22">
        <f t="shared" si="226"/>
        <v>1871117.2800000003</v>
      </c>
      <c r="X87" s="22">
        <f t="shared" si="226"/>
        <v>2286140.736000001</v>
      </c>
      <c r="Y87" s="22">
        <f t="shared" si="226"/>
        <v>2721468.8832000005</v>
      </c>
      <c r="Z87" s="22">
        <f t="shared" si="226"/>
        <v>3181162.6598400003</v>
      </c>
      <c r="AA87" s="22">
        <f t="shared" si="226"/>
        <v>3670095.1918079988</v>
      </c>
      <c r="AB87" s="22">
        <f t="shared" si="226"/>
        <v>4194114.2301695999</v>
      </c>
      <c r="AC87" s="5"/>
      <c r="AD87" s="163"/>
      <c r="AE87" s="163"/>
      <c r="AF87" s="20" t="s">
        <v>58</v>
      </c>
      <c r="AG87" s="22">
        <f>AG85</f>
        <v>379299.99999999994</v>
      </c>
      <c r="AH87" s="22">
        <f t="shared" ref="AH87:AP87" si="227">AG87+AH85</f>
        <v>766760.00000000012</v>
      </c>
      <c r="AI87" s="22">
        <f t="shared" si="227"/>
        <v>1164012</v>
      </c>
      <c r="AJ87" s="22">
        <f t="shared" si="227"/>
        <v>1573014.4000000004</v>
      </c>
      <c r="AK87" s="22">
        <f t="shared" si="227"/>
        <v>1996117.28</v>
      </c>
      <c r="AL87" s="22">
        <f t="shared" si="227"/>
        <v>2436140.736000001</v>
      </c>
      <c r="AM87" s="22">
        <f t="shared" si="227"/>
        <v>2896468.8832000005</v>
      </c>
      <c r="AN87" s="22">
        <f t="shared" si="227"/>
        <v>3381162.6598400003</v>
      </c>
      <c r="AO87" s="22">
        <f t="shared" si="227"/>
        <v>3895095.1918079988</v>
      </c>
      <c r="AP87" s="22">
        <f t="shared" si="227"/>
        <v>4444114.2301695999</v>
      </c>
      <c r="AQ87" s="5"/>
      <c r="AR87" s="163"/>
      <c r="AS87" s="163"/>
      <c r="AT87" s="20" t="s">
        <v>58</v>
      </c>
      <c r="AU87" s="22">
        <f>AU85</f>
        <v>404300</v>
      </c>
      <c r="AV87" s="22">
        <f t="shared" ref="AV87:BD87" si="228">AU87+AV85</f>
        <v>816760.00000000023</v>
      </c>
      <c r="AW87" s="22">
        <f t="shared" si="228"/>
        <v>1239012</v>
      </c>
      <c r="AX87" s="22">
        <f t="shared" si="228"/>
        <v>1673014.4000000004</v>
      </c>
      <c r="AY87" s="22">
        <f t="shared" si="228"/>
        <v>2121117.2800000003</v>
      </c>
      <c r="AZ87" s="22">
        <f t="shared" si="228"/>
        <v>2586140.736000001</v>
      </c>
      <c r="BA87" s="22">
        <f t="shared" si="228"/>
        <v>3071468.883200001</v>
      </c>
      <c r="BB87" s="22">
        <f t="shared" si="228"/>
        <v>3581162.6598400008</v>
      </c>
      <c r="BC87" s="22">
        <f t="shared" si="228"/>
        <v>4120095.1918079993</v>
      </c>
      <c r="BD87" s="22">
        <f t="shared" si="228"/>
        <v>4694114.2301695999</v>
      </c>
      <c r="BE87" s="5"/>
      <c r="BF87" s="163"/>
      <c r="BG87" s="163"/>
      <c r="BH87" s="20" t="s">
        <v>58</v>
      </c>
      <c r="BI87" s="22">
        <f>BI85</f>
        <v>429300</v>
      </c>
      <c r="BJ87" s="22">
        <f t="shared" ref="BJ87:BR87" si="229">BI87+BJ85</f>
        <v>866760.00000000023</v>
      </c>
      <c r="BK87" s="22">
        <f t="shared" si="229"/>
        <v>1314012</v>
      </c>
      <c r="BL87" s="22">
        <f t="shared" si="229"/>
        <v>1773014.4000000004</v>
      </c>
      <c r="BM87" s="22">
        <f t="shared" si="229"/>
        <v>2246117.2800000003</v>
      </c>
      <c r="BN87" s="22">
        <f t="shared" si="229"/>
        <v>2736140.736000001</v>
      </c>
      <c r="BO87" s="22">
        <f t="shared" si="229"/>
        <v>3246468.883200001</v>
      </c>
      <c r="BP87" s="22">
        <f t="shared" si="229"/>
        <v>3781162.6598400008</v>
      </c>
      <c r="BQ87" s="22">
        <f t="shared" si="229"/>
        <v>4345095.1918079993</v>
      </c>
      <c r="BR87" s="22">
        <f t="shared" si="229"/>
        <v>4944114.2301695999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230">E58+E73-E132</f>
        <v>0.32929999999999993</v>
      </c>
      <c r="F88" s="17">
        <f t="shared" si="230"/>
        <v>0.40332000000000034</v>
      </c>
      <c r="G88" s="17">
        <f t="shared" si="230"/>
        <v>0.49377599999999922</v>
      </c>
      <c r="H88" s="17">
        <f t="shared" si="230"/>
        <v>0.60428160000000186</v>
      </c>
      <c r="I88" s="17">
        <f t="shared" si="230"/>
        <v>0.73923839999999807</v>
      </c>
      <c r="J88" s="17">
        <f t="shared" si="230"/>
        <v>0.90400665600000674</v>
      </c>
      <c r="K88" s="17">
        <f t="shared" si="230"/>
        <v>1.1051126783999909</v>
      </c>
      <c r="L88" s="17">
        <f t="shared" si="230"/>
        <v>1.3505008435199999</v>
      </c>
      <c r="M88" s="17">
        <f t="shared" si="230"/>
        <v>1.6498397675519878</v>
      </c>
      <c r="N88" s="17">
        <f t="shared" si="230"/>
        <v>2.0148942274560282</v>
      </c>
      <c r="P88" s="163"/>
      <c r="Q88" s="171" t="s">
        <v>44</v>
      </c>
      <c r="R88" s="16" t="s">
        <v>55</v>
      </c>
      <c r="S88" s="17">
        <f t="shared" ref="S88:AB88" si="231">S58+S73-S132</f>
        <v>0.35430000000000006</v>
      </c>
      <c r="T88" s="17">
        <f t="shared" si="231"/>
        <v>0.43332000000000015</v>
      </c>
      <c r="U88" s="17">
        <f t="shared" si="231"/>
        <v>0.52977599999999903</v>
      </c>
      <c r="V88" s="17">
        <f t="shared" si="231"/>
        <v>0.64748160000000188</v>
      </c>
      <c r="W88" s="17">
        <f t="shared" si="231"/>
        <v>0.79107839999999685</v>
      </c>
      <c r="X88" s="17">
        <f t="shared" si="231"/>
        <v>0.96621465600000678</v>
      </c>
      <c r="Y88" s="17">
        <f t="shared" si="231"/>
        <v>1.1797622783999926</v>
      </c>
      <c r="Z88" s="17">
        <f t="shared" si="231"/>
        <v>1.4400803635200004</v>
      </c>
      <c r="AA88" s="17">
        <f t="shared" si="231"/>
        <v>1.7573351915519884</v>
      </c>
      <c r="AB88" s="17">
        <f t="shared" si="231"/>
        <v>2.1438887362560273</v>
      </c>
      <c r="AC88" s="5"/>
      <c r="AD88" s="163"/>
      <c r="AE88" s="171" t="s">
        <v>44</v>
      </c>
      <c r="AF88" s="16" t="s">
        <v>55</v>
      </c>
      <c r="AG88" s="17">
        <f t="shared" ref="AG88:AP88" si="232">AG58+AG73-AG132</f>
        <v>0.37929999999999997</v>
      </c>
      <c r="AH88" s="17">
        <f t="shared" si="232"/>
        <v>0.4633200000000004</v>
      </c>
      <c r="AI88" s="17">
        <f t="shared" si="232"/>
        <v>0.5657759999999995</v>
      </c>
      <c r="AJ88" s="17">
        <f t="shared" si="232"/>
        <v>0.69068160000000067</v>
      </c>
      <c r="AK88" s="17">
        <f t="shared" si="232"/>
        <v>0.84291839999999807</v>
      </c>
      <c r="AL88" s="17">
        <f t="shared" si="232"/>
        <v>1.0284226560000072</v>
      </c>
      <c r="AM88" s="17">
        <f t="shared" si="232"/>
        <v>1.2544118783999911</v>
      </c>
      <c r="AN88" s="17">
        <f t="shared" si="232"/>
        <v>1.5296598835199999</v>
      </c>
      <c r="AO88" s="17">
        <f t="shared" si="232"/>
        <v>1.8648306155519871</v>
      </c>
      <c r="AP88" s="17">
        <f t="shared" si="232"/>
        <v>2.2728832450560281</v>
      </c>
      <c r="AQ88" s="5"/>
      <c r="AR88" s="163"/>
      <c r="AS88" s="171" t="s">
        <v>44</v>
      </c>
      <c r="AT88" s="16" t="s">
        <v>55</v>
      </c>
      <c r="AU88" s="17">
        <f t="shared" ref="AU88:BD88" si="233">AU58+AU73-AU132</f>
        <v>0.4043000000000001</v>
      </c>
      <c r="AV88" s="17">
        <f t="shared" si="233"/>
        <v>0.49332000000000042</v>
      </c>
      <c r="AW88" s="17">
        <f t="shared" si="233"/>
        <v>0.60177599999999953</v>
      </c>
      <c r="AX88" s="17">
        <f t="shared" si="233"/>
        <v>0.7338816000000008</v>
      </c>
      <c r="AY88" s="17">
        <f t="shared" si="233"/>
        <v>0.89475839999999796</v>
      </c>
      <c r="AZ88" s="17">
        <f t="shared" si="233"/>
        <v>1.0906306560000067</v>
      </c>
      <c r="BA88" s="17">
        <f t="shared" si="233"/>
        <v>1.3290614783999946</v>
      </c>
      <c r="BB88" s="17">
        <f t="shared" si="233"/>
        <v>1.6192394035199982</v>
      </c>
      <c r="BC88" s="17">
        <f t="shared" si="233"/>
        <v>1.9723260395519877</v>
      </c>
      <c r="BD88" s="17">
        <f t="shared" si="233"/>
        <v>2.4018777538560236</v>
      </c>
      <c r="BE88" s="5"/>
      <c r="BF88" s="163"/>
      <c r="BG88" s="171" t="s">
        <v>44</v>
      </c>
      <c r="BH88" s="16" t="s">
        <v>55</v>
      </c>
      <c r="BI88" s="17">
        <f t="shared" ref="BI88:BR88" si="234">BI58+BI73-BI132</f>
        <v>0.42930000000000001</v>
      </c>
      <c r="BJ88" s="17">
        <f t="shared" si="234"/>
        <v>0.52332000000000023</v>
      </c>
      <c r="BK88" s="17">
        <f t="shared" si="234"/>
        <v>0.63777599999999912</v>
      </c>
      <c r="BL88" s="17">
        <f t="shared" si="234"/>
        <v>0.77708160000000182</v>
      </c>
      <c r="BM88" s="17">
        <f t="shared" si="234"/>
        <v>0.94659839999999784</v>
      </c>
      <c r="BN88" s="17">
        <f t="shared" si="234"/>
        <v>1.1528386560000063</v>
      </c>
      <c r="BO88" s="17">
        <f t="shared" si="234"/>
        <v>1.403711078399994</v>
      </c>
      <c r="BP88" s="17">
        <f t="shared" si="234"/>
        <v>1.7088189235200009</v>
      </c>
      <c r="BQ88" s="17">
        <f t="shared" si="234"/>
        <v>2.0798214635519856</v>
      </c>
      <c r="BR88" s="17">
        <f t="shared" si="234"/>
        <v>2.5308722626560236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0.51398319999999986</v>
      </c>
      <c r="J89" s="18"/>
      <c r="K89" s="18"/>
      <c r="L89" s="18"/>
      <c r="M89" s="18"/>
      <c r="N89" s="18">
        <f>SUM(E88:N88)/10</f>
        <v>0.95942701729280133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0.55119119999999955</v>
      </c>
      <c r="X89" s="18"/>
      <c r="Y89" s="18"/>
      <c r="Z89" s="18"/>
      <c r="AA89" s="18"/>
      <c r="AB89" s="18">
        <f>SUM(S88:AB88)/10</f>
        <v>1.0243237225728012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0.58839919999999968</v>
      </c>
      <c r="AL89" s="18"/>
      <c r="AM89" s="18"/>
      <c r="AN89" s="18"/>
      <c r="AO89" s="18"/>
      <c r="AP89" s="18">
        <f>SUM(AG88:AP88)/10</f>
        <v>1.0892204278528013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0.62560719999999981</v>
      </c>
      <c r="AZ89" s="18"/>
      <c r="BA89" s="18"/>
      <c r="BB89" s="18"/>
      <c r="BC89" s="18"/>
      <c r="BD89" s="18">
        <f>SUM(AU88:BD88)/10</f>
        <v>1.1541171331328008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0.66281519999999972</v>
      </c>
      <c r="BN89" s="18"/>
      <c r="BO89" s="18"/>
      <c r="BP89" s="18"/>
      <c r="BQ89" s="18"/>
      <c r="BR89" s="18">
        <f>SUM(BI88:BR88)/10</f>
        <v>1.2190138384128009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329300</v>
      </c>
      <c r="F90" s="23">
        <f>F92-E92</f>
        <v>403320.00000000012</v>
      </c>
      <c r="G90" s="23">
        <f>G92-F92</f>
        <v>493775.99999999942</v>
      </c>
      <c r="H90" s="23">
        <f t="shared" ref="H90:N90" si="235">H92-G92</f>
        <v>604281.60000000149</v>
      </c>
      <c r="I90" s="23">
        <f t="shared" si="235"/>
        <v>739238.39999999758</v>
      </c>
      <c r="J90" s="23">
        <f t="shared" si="235"/>
        <v>904006.65600000788</v>
      </c>
      <c r="K90" s="23">
        <f t="shared" si="235"/>
        <v>1105112.6783999917</v>
      </c>
      <c r="L90" s="23">
        <f t="shared" si="235"/>
        <v>1350500.8435199996</v>
      </c>
      <c r="M90" s="23">
        <f t="shared" si="235"/>
        <v>1649839.7675519837</v>
      </c>
      <c r="N90" s="23">
        <f t="shared" si="235"/>
        <v>2014894.2274560314</v>
      </c>
      <c r="P90" s="163"/>
      <c r="Q90" s="163"/>
      <c r="R90" s="20" t="s">
        <v>57</v>
      </c>
      <c r="S90" s="23">
        <f>S92</f>
        <v>354300</v>
      </c>
      <c r="T90" s="23">
        <f>T92-S92</f>
        <v>433320.00000000012</v>
      </c>
      <c r="U90" s="23">
        <f>U92-T92</f>
        <v>529775.99999999895</v>
      </c>
      <c r="V90" s="23">
        <f t="shared" ref="V90:AB90" si="236">V92-U92</f>
        <v>647481.60000000242</v>
      </c>
      <c r="W90" s="23">
        <f t="shared" si="236"/>
        <v>791078.39999999665</v>
      </c>
      <c r="X90" s="23">
        <f t="shared" si="236"/>
        <v>966214.65600000648</v>
      </c>
      <c r="Y90" s="23">
        <f t="shared" si="236"/>
        <v>1179762.2783999932</v>
      </c>
      <c r="Z90" s="23">
        <f t="shared" si="236"/>
        <v>1440080.3635199983</v>
      </c>
      <c r="AA90" s="23">
        <f t="shared" si="236"/>
        <v>1757335.1915519889</v>
      </c>
      <c r="AB90" s="23">
        <f t="shared" si="236"/>
        <v>2143888.7362560295</v>
      </c>
      <c r="AC90" s="5"/>
      <c r="AD90" s="163"/>
      <c r="AE90" s="163"/>
      <c r="AF90" s="20" t="s">
        <v>57</v>
      </c>
      <c r="AG90" s="23">
        <f>AG92</f>
        <v>379299.99999999994</v>
      </c>
      <c r="AH90" s="23">
        <f>AH92-AG92</f>
        <v>463320.00000000041</v>
      </c>
      <c r="AI90" s="23">
        <f>AI92-AH92</f>
        <v>565775.99999999942</v>
      </c>
      <c r="AJ90" s="23">
        <f t="shared" ref="AJ90:AP90" si="237">AJ92-AI92</f>
        <v>690681.60000000079</v>
      </c>
      <c r="AK90" s="23">
        <f t="shared" si="237"/>
        <v>842918.39999999851</v>
      </c>
      <c r="AL90" s="23">
        <f t="shared" si="237"/>
        <v>1028422.656000006</v>
      </c>
      <c r="AM90" s="23">
        <f t="shared" si="237"/>
        <v>1254411.8783999914</v>
      </c>
      <c r="AN90" s="23">
        <f t="shared" si="237"/>
        <v>1529659.8835200015</v>
      </c>
      <c r="AO90" s="23">
        <f t="shared" si="237"/>
        <v>1864830.6155519849</v>
      </c>
      <c r="AP90" s="23">
        <f t="shared" si="237"/>
        <v>2272883.2450560294</v>
      </c>
      <c r="AQ90" s="5"/>
      <c r="AR90" s="163"/>
      <c r="AS90" s="163"/>
      <c r="AT90" s="20" t="s">
        <v>57</v>
      </c>
      <c r="AU90" s="23">
        <f>AU92</f>
        <v>404300.00000000012</v>
      </c>
      <c r="AV90" s="23">
        <f>AV92-AU92</f>
        <v>493320.00000000035</v>
      </c>
      <c r="AW90" s="23">
        <f>AW92-AV92</f>
        <v>601775.9999999993</v>
      </c>
      <c r="AX90" s="23">
        <f t="shared" ref="AX90:BD90" si="238">AX92-AW92</f>
        <v>733881.60000000079</v>
      </c>
      <c r="AY90" s="23">
        <f t="shared" si="238"/>
        <v>894758.39999999804</v>
      </c>
      <c r="AZ90" s="23">
        <f t="shared" si="238"/>
        <v>1090630.6560000065</v>
      </c>
      <c r="BA90" s="23">
        <f t="shared" si="238"/>
        <v>1329061.4783999929</v>
      </c>
      <c r="BB90" s="23">
        <f t="shared" si="238"/>
        <v>1619239.4035200002</v>
      </c>
      <c r="BC90" s="23">
        <f t="shared" si="238"/>
        <v>1972326.0395519845</v>
      </c>
      <c r="BD90" s="23">
        <f t="shared" si="238"/>
        <v>2401877.7538560275</v>
      </c>
      <c r="BE90" s="5"/>
      <c r="BF90" s="163"/>
      <c r="BG90" s="163"/>
      <c r="BH90" s="20" t="s">
        <v>57</v>
      </c>
      <c r="BI90" s="23">
        <f>BI92</f>
        <v>429300</v>
      </c>
      <c r="BJ90" s="23">
        <f>BJ92-BI92</f>
        <v>523320.00000000023</v>
      </c>
      <c r="BK90" s="23">
        <f>BK92-BJ92</f>
        <v>637775.99999999953</v>
      </c>
      <c r="BL90" s="23">
        <f t="shared" ref="BL90:BR90" si="239">BL92-BK92</f>
        <v>777081.60000000126</v>
      </c>
      <c r="BM90" s="23">
        <f t="shared" si="239"/>
        <v>946598.39999999758</v>
      </c>
      <c r="BN90" s="23">
        <f t="shared" si="239"/>
        <v>1152838.6560000065</v>
      </c>
      <c r="BO90" s="23">
        <f t="shared" si="239"/>
        <v>1403711.0783999925</v>
      </c>
      <c r="BP90" s="23">
        <f t="shared" si="239"/>
        <v>1708818.9235200007</v>
      </c>
      <c r="BQ90" s="23">
        <f t="shared" si="239"/>
        <v>2079821.463551986</v>
      </c>
      <c r="BR90" s="23">
        <f t="shared" si="239"/>
        <v>2530872.2626560275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513983.19999999972</v>
      </c>
      <c r="J91" s="23"/>
      <c r="K91" s="23"/>
      <c r="L91" s="23"/>
      <c r="M91" s="23"/>
      <c r="N91" s="23">
        <f>SUM(E90:N90)/10</f>
        <v>959427.01729280129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551191.1999999996</v>
      </c>
      <c r="X91" s="23"/>
      <c r="Y91" s="23"/>
      <c r="Z91" s="23"/>
      <c r="AA91" s="23"/>
      <c r="AB91" s="23">
        <f>SUM(S90:AB90)/10</f>
        <v>1024323.7225728014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588399.19999999984</v>
      </c>
      <c r="AL91" s="23"/>
      <c r="AM91" s="23"/>
      <c r="AN91" s="23"/>
      <c r="AO91" s="23"/>
      <c r="AP91" s="23">
        <f>SUM(AG90:AP90)/10</f>
        <v>1089220.4278528013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625607.19999999972</v>
      </c>
      <c r="AZ91" s="23"/>
      <c r="BA91" s="23"/>
      <c r="BB91" s="23"/>
      <c r="BC91" s="23"/>
      <c r="BD91" s="23">
        <f>SUM(AU90:BD90)/10</f>
        <v>1154117.1331328009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662815.19999999972</v>
      </c>
      <c r="BN91" s="23"/>
      <c r="BO91" s="23"/>
      <c r="BP91" s="23"/>
      <c r="BQ91" s="23"/>
      <c r="BR91" s="23">
        <f>SUM(BI90:BR90)/10</f>
        <v>1219013.8384128013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240">E82*E$16</f>
        <v>329300</v>
      </c>
      <c r="F92" s="22">
        <f t="shared" si="240"/>
        <v>732620.00000000012</v>
      </c>
      <c r="G92" s="22">
        <f t="shared" si="240"/>
        <v>1226395.9999999995</v>
      </c>
      <c r="H92" s="22">
        <f t="shared" si="240"/>
        <v>1830677.600000001</v>
      </c>
      <c r="I92" s="22">
        <f t="shared" si="240"/>
        <v>2569915.9999999986</v>
      </c>
      <c r="J92" s="22">
        <f t="shared" si="240"/>
        <v>3473922.6560000065</v>
      </c>
      <c r="K92" s="22">
        <f t="shared" si="240"/>
        <v>4579035.3343999982</v>
      </c>
      <c r="L92" s="22">
        <f t="shared" si="240"/>
        <v>5929536.1779199978</v>
      </c>
      <c r="M92" s="22">
        <f t="shared" si="240"/>
        <v>7579375.9454719815</v>
      </c>
      <c r="N92" s="22">
        <f t="shared" si="240"/>
        <v>9594270.1729280129</v>
      </c>
      <c r="P92" s="163"/>
      <c r="Q92" s="163"/>
      <c r="R92" s="20" t="s">
        <v>58</v>
      </c>
      <c r="S92" s="22">
        <f t="shared" ref="S92:AB92" si="241">S82*S$16</f>
        <v>354300</v>
      </c>
      <c r="T92" s="22">
        <f t="shared" si="241"/>
        <v>787620.00000000012</v>
      </c>
      <c r="U92" s="22">
        <f t="shared" si="241"/>
        <v>1317395.9999999991</v>
      </c>
      <c r="V92" s="22">
        <f t="shared" si="241"/>
        <v>1964877.6000000015</v>
      </c>
      <c r="W92" s="22">
        <f t="shared" si="241"/>
        <v>2755955.9999999981</v>
      </c>
      <c r="X92" s="22">
        <f t="shared" si="241"/>
        <v>3722170.6560000046</v>
      </c>
      <c r="Y92" s="22">
        <f t="shared" si="241"/>
        <v>4901932.9343999978</v>
      </c>
      <c r="Z92" s="22">
        <f t="shared" si="241"/>
        <v>6342013.2979199961</v>
      </c>
      <c r="AA92" s="22">
        <f t="shared" si="241"/>
        <v>8099348.489471985</v>
      </c>
      <c r="AB92" s="22">
        <f t="shared" si="241"/>
        <v>10243237.225728014</v>
      </c>
      <c r="AC92" s="5"/>
      <c r="AD92" s="163"/>
      <c r="AE92" s="163"/>
      <c r="AF92" s="20" t="s">
        <v>58</v>
      </c>
      <c r="AG92" s="22">
        <f t="shared" ref="AG92:AP92" si="242">AG82*AG$16</f>
        <v>379299.99999999994</v>
      </c>
      <c r="AH92" s="22">
        <f t="shared" si="242"/>
        <v>842620.00000000035</v>
      </c>
      <c r="AI92" s="22">
        <f t="shared" si="242"/>
        <v>1408395.9999999998</v>
      </c>
      <c r="AJ92" s="22">
        <f t="shared" si="242"/>
        <v>2099077.6000000006</v>
      </c>
      <c r="AK92" s="22">
        <f t="shared" si="242"/>
        <v>2941995.9999999991</v>
      </c>
      <c r="AL92" s="22">
        <f t="shared" si="242"/>
        <v>3970418.6560000051</v>
      </c>
      <c r="AM92" s="22">
        <f t="shared" si="242"/>
        <v>5224830.5343999965</v>
      </c>
      <c r="AN92" s="22">
        <f t="shared" si="242"/>
        <v>6754490.4179199981</v>
      </c>
      <c r="AO92" s="22">
        <f t="shared" si="242"/>
        <v>8619321.0334719829</v>
      </c>
      <c r="AP92" s="22">
        <f t="shared" si="242"/>
        <v>10892204.278528012</v>
      </c>
      <c r="AQ92" s="5"/>
      <c r="AR92" s="163"/>
      <c r="AS92" s="163"/>
      <c r="AT92" s="20" t="s">
        <v>58</v>
      </c>
      <c r="AU92" s="22">
        <f t="shared" ref="AU92:BD92" si="243">AU82*AU$16</f>
        <v>404300.00000000012</v>
      </c>
      <c r="AV92" s="22">
        <f t="shared" si="243"/>
        <v>897620.00000000047</v>
      </c>
      <c r="AW92" s="22">
        <f t="shared" si="243"/>
        <v>1499395.9999999998</v>
      </c>
      <c r="AX92" s="22">
        <f t="shared" si="243"/>
        <v>2233277.6000000006</v>
      </c>
      <c r="AY92" s="22">
        <f t="shared" si="243"/>
        <v>3128035.9999999986</v>
      </c>
      <c r="AZ92" s="22">
        <f t="shared" si="243"/>
        <v>4218666.6560000051</v>
      </c>
      <c r="BA92" s="22">
        <f t="shared" si="243"/>
        <v>5547728.134399998</v>
      </c>
      <c r="BB92" s="22">
        <f t="shared" si="243"/>
        <v>7166967.5379199982</v>
      </c>
      <c r="BC92" s="22">
        <f t="shared" si="243"/>
        <v>9139293.5774719827</v>
      </c>
      <c r="BD92" s="22">
        <f t="shared" si="243"/>
        <v>11541171.33132801</v>
      </c>
      <c r="BE92" s="5"/>
      <c r="BF92" s="163"/>
      <c r="BG92" s="163"/>
      <c r="BH92" s="20" t="s">
        <v>58</v>
      </c>
      <c r="BI92" s="22">
        <f t="shared" ref="BI92:BR92" si="244">BI82*BI$16</f>
        <v>429300</v>
      </c>
      <c r="BJ92" s="22">
        <f t="shared" si="244"/>
        <v>952620.00000000023</v>
      </c>
      <c r="BK92" s="22">
        <f t="shared" si="244"/>
        <v>1590395.9999999998</v>
      </c>
      <c r="BL92" s="22">
        <f t="shared" si="244"/>
        <v>2367477.600000001</v>
      </c>
      <c r="BM92" s="22">
        <f t="shared" si="244"/>
        <v>3314075.9999999986</v>
      </c>
      <c r="BN92" s="22">
        <f t="shared" si="244"/>
        <v>4466914.6560000051</v>
      </c>
      <c r="BO92" s="22">
        <f t="shared" si="244"/>
        <v>5870625.7343999976</v>
      </c>
      <c r="BP92" s="22">
        <f t="shared" si="244"/>
        <v>7579444.6579199983</v>
      </c>
      <c r="BQ92" s="22">
        <f t="shared" si="244"/>
        <v>9659266.1214719843</v>
      </c>
      <c r="BR92" s="22">
        <f t="shared" si="244"/>
        <v>12190138.384128012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9.9999999999999992E-2</v>
      </c>
      <c r="F96" s="17">
        <f t="shared" ref="F96:N96" si="245">F$24*$D94</f>
        <v>8.3333333333333356E-2</v>
      </c>
      <c r="G96" s="17">
        <f t="shared" si="245"/>
        <v>6.944444444444442E-2</v>
      </c>
      <c r="H96" s="17">
        <f t="shared" si="245"/>
        <v>5.7870370370370391E-2</v>
      </c>
      <c r="I96" s="17">
        <f t="shared" si="245"/>
        <v>4.8225308641975294E-2</v>
      </c>
      <c r="J96" s="17">
        <f t="shared" si="245"/>
        <v>4.0187757201646135E-2</v>
      </c>
      <c r="K96" s="17">
        <f t="shared" si="245"/>
        <v>3.348979766803839E-2</v>
      </c>
      <c r="L96" s="17">
        <f t="shared" si="245"/>
        <v>2.7908164723365325E-2</v>
      </c>
      <c r="M96" s="17">
        <f t="shared" si="245"/>
        <v>2.3256803936137736E-2</v>
      </c>
      <c r="N96" s="17">
        <f t="shared" si="245"/>
        <v>1.9380669946781514E-2</v>
      </c>
      <c r="P96" s="163" t="s">
        <v>16</v>
      </c>
      <c r="Q96" s="165" t="s">
        <v>41</v>
      </c>
      <c r="R96" s="16" t="s">
        <v>83</v>
      </c>
      <c r="S96" s="17">
        <f>S$24*$D94</f>
        <v>9.9999999999999992E-2</v>
      </c>
      <c r="T96" s="17">
        <f t="shared" ref="T96:AB96" si="246">T$24*$D94</f>
        <v>8.3333333333333356E-2</v>
      </c>
      <c r="U96" s="17">
        <f t="shared" si="246"/>
        <v>6.944444444444442E-2</v>
      </c>
      <c r="V96" s="17">
        <f t="shared" si="246"/>
        <v>5.7870370370370391E-2</v>
      </c>
      <c r="W96" s="17">
        <f t="shared" si="246"/>
        <v>4.8225308641975294E-2</v>
      </c>
      <c r="X96" s="17">
        <f t="shared" si="246"/>
        <v>4.0187757201646135E-2</v>
      </c>
      <c r="Y96" s="17">
        <f t="shared" si="246"/>
        <v>3.348979766803839E-2</v>
      </c>
      <c r="Z96" s="17">
        <f t="shared" si="246"/>
        <v>2.7908164723365325E-2</v>
      </c>
      <c r="AA96" s="17">
        <f t="shared" si="246"/>
        <v>2.3256803936137736E-2</v>
      </c>
      <c r="AB96" s="17">
        <f t="shared" si="246"/>
        <v>1.9380669946781514E-2</v>
      </c>
      <c r="AD96" s="163" t="s">
        <v>16</v>
      </c>
      <c r="AE96" s="165" t="s">
        <v>41</v>
      </c>
      <c r="AF96" s="16" t="s">
        <v>83</v>
      </c>
      <c r="AG96" s="17">
        <f>AG$24*$D94</f>
        <v>9.9999999999999992E-2</v>
      </c>
      <c r="AH96" s="17">
        <f t="shared" ref="AH96:AP96" si="247">AH$24*$D94</f>
        <v>8.3333333333333356E-2</v>
      </c>
      <c r="AI96" s="17">
        <f t="shared" si="247"/>
        <v>6.944444444444442E-2</v>
      </c>
      <c r="AJ96" s="17">
        <f t="shared" si="247"/>
        <v>5.7870370370370391E-2</v>
      </c>
      <c r="AK96" s="17">
        <f t="shared" si="247"/>
        <v>4.8225308641975294E-2</v>
      </c>
      <c r="AL96" s="17">
        <f t="shared" si="247"/>
        <v>4.0187757201646135E-2</v>
      </c>
      <c r="AM96" s="17">
        <f t="shared" si="247"/>
        <v>3.348979766803839E-2</v>
      </c>
      <c r="AN96" s="17">
        <f t="shared" si="247"/>
        <v>2.7908164723365325E-2</v>
      </c>
      <c r="AO96" s="17">
        <f t="shared" si="247"/>
        <v>2.3256803936137736E-2</v>
      </c>
      <c r="AP96" s="17">
        <f t="shared" si="247"/>
        <v>1.9380669946781514E-2</v>
      </c>
      <c r="AR96" s="163" t="s">
        <v>16</v>
      </c>
      <c r="AS96" s="165" t="s">
        <v>41</v>
      </c>
      <c r="AT96" s="16" t="s">
        <v>83</v>
      </c>
      <c r="AU96" s="17">
        <f>AU$24*$D94</f>
        <v>9.9999999999999992E-2</v>
      </c>
      <c r="AV96" s="17">
        <f t="shared" ref="AV96:BD96" si="248">AV$24*$D94</f>
        <v>8.3333333333333356E-2</v>
      </c>
      <c r="AW96" s="17">
        <f t="shared" si="248"/>
        <v>6.944444444444442E-2</v>
      </c>
      <c r="AX96" s="17">
        <f t="shared" si="248"/>
        <v>5.7870370370370391E-2</v>
      </c>
      <c r="AY96" s="17">
        <f t="shared" si="248"/>
        <v>4.8225308641975294E-2</v>
      </c>
      <c r="AZ96" s="17">
        <f t="shared" si="248"/>
        <v>4.0187757201646135E-2</v>
      </c>
      <c r="BA96" s="17">
        <f t="shared" si="248"/>
        <v>3.348979766803839E-2</v>
      </c>
      <c r="BB96" s="17">
        <f t="shared" si="248"/>
        <v>2.7908164723365325E-2</v>
      </c>
      <c r="BC96" s="17">
        <f t="shared" si="248"/>
        <v>2.3256803936137736E-2</v>
      </c>
      <c r="BD96" s="17">
        <f t="shared" si="248"/>
        <v>1.9380669946781514E-2</v>
      </c>
      <c r="BF96" s="163" t="s">
        <v>16</v>
      </c>
      <c r="BG96" s="165" t="s">
        <v>41</v>
      </c>
      <c r="BH96" s="16" t="s">
        <v>83</v>
      </c>
      <c r="BI96" s="17">
        <f>BI$24*$D94</f>
        <v>9.9999999999999992E-2</v>
      </c>
      <c r="BJ96" s="17">
        <f t="shared" ref="BJ96:BR96" si="249">BJ$24*$D94</f>
        <v>8.3333333333333356E-2</v>
      </c>
      <c r="BK96" s="17">
        <f t="shared" si="249"/>
        <v>6.944444444444442E-2</v>
      </c>
      <c r="BL96" s="17">
        <f t="shared" si="249"/>
        <v>5.7870370370370391E-2</v>
      </c>
      <c r="BM96" s="17">
        <f t="shared" si="249"/>
        <v>4.8225308641975294E-2</v>
      </c>
      <c r="BN96" s="17">
        <f t="shared" si="249"/>
        <v>4.0187757201646135E-2</v>
      </c>
      <c r="BO96" s="17">
        <f t="shared" si="249"/>
        <v>3.348979766803839E-2</v>
      </c>
      <c r="BP96" s="17">
        <f t="shared" si="249"/>
        <v>2.7908164723365325E-2</v>
      </c>
      <c r="BQ96" s="17">
        <f t="shared" si="249"/>
        <v>2.3256803936137736E-2</v>
      </c>
      <c r="BR96" s="17">
        <f t="shared" si="249"/>
        <v>1.9380669946781514E-2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7.1774691358024695E-2</v>
      </c>
      <c r="J97" s="17"/>
      <c r="K97" s="17"/>
      <c r="L97" s="17"/>
      <c r="M97" s="17"/>
      <c r="N97" s="18">
        <f>SUM(E96:N96)/10</f>
        <v>5.0309665026609253E-2</v>
      </c>
      <c r="P97" s="163"/>
      <c r="Q97" s="165"/>
      <c r="R97" s="16" t="s">
        <v>84</v>
      </c>
      <c r="S97" s="17"/>
      <c r="T97" s="17"/>
      <c r="U97" s="17"/>
      <c r="V97" s="17"/>
      <c r="W97" s="100">
        <f>SUM(S96:W96)/5</f>
        <v>7.1774691358024695E-2</v>
      </c>
      <c r="X97" s="17"/>
      <c r="Y97" s="17"/>
      <c r="Z97" s="17"/>
      <c r="AA97" s="17"/>
      <c r="AB97" s="18">
        <f>SUM(S96:AB96)/10</f>
        <v>5.0309665026609253E-2</v>
      </c>
      <c r="AD97" s="163"/>
      <c r="AE97" s="165"/>
      <c r="AF97" s="16" t="s">
        <v>84</v>
      </c>
      <c r="AG97" s="17"/>
      <c r="AH97" s="17"/>
      <c r="AI97" s="17"/>
      <c r="AJ97" s="17"/>
      <c r="AK97" s="100">
        <f>SUM(AG96:AK96)/5</f>
        <v>7.1774691358024695E-2</v>
      </c>
      <c r="AL97" s="17"/>
      <c r="AM97" s="17"/>
      <c r="AN97" s="17"/>
      <c r="AO97" s="17"/>
      <c r="AP97" s="18">
        <f>SUM(AG96:AP96)/10</f>
        <v>5.0309665026609253E-2</v>
      </c>
      <c r="AR97" s="163"/>
      <c r="AS97" s="165"/>
      <c r="AT97" s="16" t="s">
        <v>84</v>
      </c>
      <c r="AU97" s="17"/>
      <c r="AV97" s="17"/>
      <c r="AW97" s="17"/>
      <c r="AX97" s="17"/>
      <c r="AY97" s="100">
        <f>SUM(AU96:AY96)/5</f>
        <v>7.1774691358024695E-2</v>
      </c>
      <c r="AZ97" s="17"/>
      <c r="BA97" s="17"/>
      <c r="BB97" s="17"/>
      <c r="BC97" s="17"/>
      <c r="BD97" s="18">
        <f>SUM(AU96:BD96)/10</f>
        <v>5.0309665026609253E-2</v>
      </c>
      <c r="BF97" s="163"/>
      <c r="BG97" s="165"/>
      <c r="BH97" s="16" t="s">
        <v>84</v>
      </c>
      <c r="BI97" s="17"/>
      <c r="BJ97" s="17"/>
      <c r="BK97" s="17"/>
      <c r="BL97" s="17"/>
      <c r="BM97" s="100">
        <f>SUM(BI96:BM96)/5</f>
        <v>7.1774691358024695E-2</v>
      </c>
      <c r="BN97" s="17"/>
      <c r="BO97" s="17"/>
      <c r="BP97" s="17"/>
      <c r="BQ97" s="17"/>
      <c r="BR97" s="18">
        <f>SUM(BI96:BR96)/10</f>
        <v>5.0309665026609253E-2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9.9999999999999992E-2</v>
      </c>
      <c r="F98" s="17">
        <f t="shared" ref="F98:N98" si="250">F$18*(F96/F$20)</f>
        <v>0.18333333333333335</v>
      </c>
      <c r="G98" s="17">
        <f t="shared" si="250"/>
        <v>0.25277777777777777</v>
      </c>
      <c r="H98" s="17">
        <f t="shared" si="250"/>
        <v>0.31064814814814817</v>
      </c>
      <c r="I98" s="17">
        <f t="shared" si="250"/>
        <v>0.35887345679012345</v>
      </c>
      <c r="J98" s="17">
        <f t="shared" si="250"/>
        <v>0.39906121399176958</v>
      </c>
      <c r="K98" s="17">
        <f t="shared" si="250"/>
        <v>0.43255101165980797</v>
      </c>
      <c r="L98" s="17">
        <f t="shared" si="250"/>
        <v>0.4604591763831733</v>
      </c>
      <c r="M98" s="17">
        <f t="shared" si="250"/>
        <v>0.48371598031931101</v>
      </c>
      <c r="N98" s="17">
        <f t="shared" si="250"/>
        <v>0.50309665026609252</v>
      </c>
      <c r="P98" s="163"/>
      <c r="Q98" s="165"/>
      <c r="R98" s="16" t="s">
        <v>53</v>
      </c>
      <c r="S98" s="17">
        <f>S$18*(S96/S$20)</f>
        <v>9.9999999999999992E-2</v>
      </c>
      <c r="T98" s="17">
        <f t="shared" ref="T98:AB98" si="251">T$18*(T96/T$20)</f>
        <v>0.18333333333333335</v>
      </c>
      <c r="U98" s="17">
        <f t="shared" si="251"/>
        <v>0.25277777777777777</v>
      </c>
      <c r="V98" s="17">
        <f t="shared" si="251"/>
        <v>0.31064814814814817</v>
      </c>
      <c r="W98" s="17">
        <f t="shared" si="251"/>
        <v>0.35887345679012345</v>
      </c>
      <c r="X98" s="17">
        <f t="shared" si="251"/>
        <v>0.39906121399176958</v>
      </c>
      <c r="Y98" s="17">
        <f t="shared" si="251"/>
        <v>0.43255101165980797</v>
      </c>
      <c r="Z98" s="17">
        <f t="shared" si="251"/>
        <v>0.4604591763831733</v>
      </c>
      <c r="AA98" s="17">
        <f t="shared" si="251"/>
        <v>0.48371598031931101</v>
      </c>
      <c r="AB98" s="17">
        <f t="shared" si="251"/>
        <v>0.50309665026609252</v>
      </c>
      <c r="AD98" s="163"/>
      <c r="AE98" s="165"/>
      <c r="AF98" s="16" t="s">
        <v>53</v>
      </c>
      <c r="AG98" s="17">
        <f>AG$18*(AG96/AG$20)</f>
        <v>9.9999999999999992E-2</v>
      </c>
      <c r="AH98" s="17">
        <f t="shared" ref="AH98:AP98" si="252">AH$18*(AH96/AH$20)</f>
        <v>0.18333333333333335</v>
      </c>
      <c r="AI98" s="17">
        <f t="shared" si="252"/>
        <v>0.25277777777777777</v>
      </c>
      <c r="AJ98" s="17">
        <f t="shared" si="252"/>
        <v>0.31064814814814817</v>
      </c>
      <c r="AK98" s="17">
        <f t="shared" si="252"/>
        <v>0.35887345679012345</v>
      </c>
      <c r="AL98" s="17">
        <f t="shared" si="252"/>
        <v>0.39906121399176958</v>
      </c>
      <c r="AM98" s="17">
        <f t="shared" si="252"/>
        <v>0.43255101165980797</v>
      </c>
      <c r="AN98" s="17">
        <f t="shared" si="252"/>
        <v>0.4604591763831733</v>
      </c>
      <c r="AO98" s="17">
        <f t="shared" si="252"/>
        <v>0.48371598031931101</v>
      </c>
      <c r="AP98" s="17">
        <f t="shared" si="252"/>
        <v>0.50309665026609252</v>
      </c>
      <c r="AR98" s="163"/>
      <c r="AS98" s="165"/>
      <c r="AT98" s="16" t="s">
        <v>53</v>
      </c>
      <c r="AU98" s="17">
        <f>AU$18*(AU96/AU$20)</f>
        <v>9.9999999999999992E-2</v>
      </c>
      <c r="AV98" s="17">
        <f t="shared" ref="AV98:BD98" si="253">AV$18*(AV96/AV$20)</f>
        <v>0.18333333333333335</v>
      </c>
      <c r="AW98" s="17">
        <f t="shared" si="253"/>
        <v>0.25277777777777777</v>
      </c>
      <c r="AX98" s="17">
        <f t="shared" si="253"/>
        <v>0.31064814814814817</v>
      </c>
      <c r="AY98" s="17">
        <f t="shared" si="253"/>
        <v>0.35887345679012345</v>
      </c>
      <c r="AZ98" s="17">
        <f t="shared" si="253"/>
        <v>0.39906121399176958</v>
      </c>
      <c r="BA98" s="17">
        <f t="shared" si="253"/>
        <v>0.43255101165980797</v>
      </c>
      <c r="BB98" s="17">
        <f t="shared" si="253"/>
        <v>0.4604591763831733</v>
      </c>
      <c r="BC98" s="17">
        <f t="shared" si="253"/>
        <v>0.48371598031931101</v>
      </c>
      <c r="BD98" s="17">
        <f t="shared" si="253"/>
        <v>0.50309665026609252</v>
      </c>
      <c r="BF98" s="163"/>
      <c r="BG98" s="165"/>
      <c r="BH98" s="16" t="s">
        <v>53</v>
      </c>
      <c r="BI98" s="17">
        <f>BI$18*(BI96/BI$20)</f>
        <v>9.9999999999999992E-2</v>
      </c>
      <c r="BJ98" s="17">
        <f t="shared" ref="BJ98:BR98" si="254">BJ$18*(BJ96/BJ$20)</f>
        <v>0.18333333333333335</v>
      </c>
      <c r="BK98" s="17">
        <f t="shared" si="254"/>
        <v>0.25277777777777777</v>
      </c>
      <c r="BL98" s="17">
        <f t="shared" si="254"/>
        <v>0.31064814814814817</v>
      </c>
      <c r="BM98" s="17">
        <f t="shared" si="254"/>
        <v>0.35887345679012345</v>
      </c>
      <c r="BN98" s="17">
        <f t="shared" si="254"/>
        <v>0.39906121399176958</v>
      </c>
      <c r="BO98" s="17">
        <f t="shared" si="254"/>
        <v>0.43255101165980797</v>
      </c>
      <c r="BP98" s="17">
        <f t="shared" si="254"/>
        <v>0.4604591763831733</v>
      </c>
      <c r="BQ98" s="17">
        <f t="shared" si="254"/>
        <v>0.48371598031931101</v>
      </c>
      <c r="BR98" s="17">
        <f t="shared" si="254"/>
        <v>0.50309665026609252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0.99999999999999989</v>
      </c>
      <c r="F99" s="21">
        <f t="shared" ref="F99:N99" si="255">10*F96</f>
        <v>0.83333333333333359</v>
      </c>
      <c r="G99" s="21">
        <f t="shared" si="255"/>
        <v>0.6944444444444442</v>
      </c>
      <c r="H99" s="21">
        <f t="shared" si="255"/>
        <v>0.57870370370370394</v>
      </c>
      <c r="I99" s="21">
        <f t="shared" si="255"/>
        <v>0.48225308641975295</v>
      </c>
      <c r="J99" s="21">
        <f t="shared" si="255"/>
        <v>0.40187757201646135</v>
      </c>
      <c r="K99" s="21">
        <f t="shared" si="255"/>
        <v>0.3348979766803839</v>
      </c>
      <c r="L99" s="21">
        <f t="shared" si="255"/>
        <v>0.27908164723365325</v>
      </c>
      <c r="M99" s="21">
        <f t="shared" si="255"/>
        <v>0.23256803936137738</v>
      </c>
      <c r="N99" s="21">
        <f t="shared" si="255"/>
        <v>0.19380669946781515</v>
      </c>
      <c r="P99" s="163"/>
      <c r="Q99" s="163"/>
      <c r="R99" s="20" t="s">
        <v>57</v>
      </c>
      <c r="S99" s="21">
        <f>10*S96</f>
        <v>0.99999999999999989</v>
      </c>
      <c r="T99" s="21">
        <f t="shared" ref="T99:AB99" si="256">10*T96</f>
        <v>0.83333333333333359</v>
      </c>
      <c r="U99" s="21">
        <f t="shared" si="256"/>
        <v>0.6944444444444442</v>
      </c>
      <c r="V99" s="21">
        <f t="shared" si="256"/>
        <v>0.57870370370370394</v>
      </c>
      <c r="W99" s="21">
        <f t="shared" si="256"/>
        <v>0.48225308641975295</v>
      </c>
      <c r="X99" s="21">
        <f t="shared" si="256"/>
        <v>0.40187757201646135</v>
      </c>
      <c r="Y99" s="21">
        <f t="shared" si="256"/>
        <v>0.3348979766803839</v>
      </c>
      <c r="Z99" s="21">
        <f t="shared" si="256"/>
        <v>0.27908164723365325</v>
      </c>
      <c r="AA99" s="21">
        <f t="shared" si="256"/>
        <v>0.23256803936137738</v>
      </c>
      <c r="AB99" s="21">
        <f t="shared" si="256"/>
        <v>0.19380669946781515</v>
      </c>
      <c r="AD99" s="163"/>
      <c r="AE99" s="163"/>
      <c r="AF99" s="20" t="s">
        <v>57</v>
      </c>
      <c r="AG99" s="21">
        <f>10*AG96</f>
        <v>0.99999999999999989</v>
      </c>
      <c r="AH99" s="21">
        <f t="shared" ref="AH99:AP99" si="257">10*AH96</f>
        <v>0.83333333333333359</v>
      </c>
      <c r="AI99" s="21">
        <f t="shared" si="257"/>
        <v>0.6944444444444442</v>
      </c>
      <c r="AJ99" s="21">
        <f t="shared" si="257"/>
        <v>0.57870370370370394</v>
      </c>
      <c r="AK99" s="21">
        <f t="shared" si="257"/>
        <v>0.48225308641975295</v>
      </c>
      <c r="AL99" s="21">
        <f t="shared" si="257"/>
        <v>0.40187757201646135</v>
      </c>
      <c r="AM99" s="21">
        <f t="shared" si="257"/>
        <v>0.3348979766803839</v>
      </c>
      <c r="AN99" s="21">
        <f t="shared" si="257"/>
        <v>0.27908164723365325</v>
      </c>
      <c r="AO99" s="21">
        <f t="shared" si="257"/>
        <v>0.23256803936137738</v>
      </c>
      <c r="AP99" s="21">
        <f t="shared" si="257"/>
        <v>0.19380669946781515</v>
      </c>
      <c r="AR99" s="163"/>
      <c r="AS99" s="163"/>
      <c r="AT99" s="20" t="s">
        <v>57</v>
      </c>
      <c r="AU99" s="21">
        <f>10*AU96</f>
        <v>0.99999999999999989</v>
      </c>
      <c r="AV99" s="21">
        <f t="shared" ref="AV99:BD99" si="258">10*AV96</f>
        <v>0.83333333333333359</v>
      </c>
      <c r="AW99" s="21">
        <f t="shared" si="258"/>
        <v>0.6944444444444442</v>
      </c>
      <c r="AX99" s="21">
        <f t="shared" si="258"/>
        <v>0.57870370370370394</v>
      </c>
      <c r="AY99" s="21">
        <f t="shared" si="258"/>
        <v>0.48225308641975295</v>
      </c>
      <c r="AZ99" s="21">
        <f t="shared" si="258"/>
        <v>0.40187757201646135</v>
      </c>
      <c r="BA99" s="21">
        <f t="shared" si="258"/>
        <v>0.3348979766803839</v>
      </c>
      <c r="BB99" s="21">
        <f t="shared" si="258"/>
        <v>0.27908164723365325</v>
      </c>
      <c r="BC99" s="21">
        <f t="shared" si="258"/>
        <v>0.23256803936137738</v>
      </c>
      <c r="BD99" s="21">
        <f t="shared" si="258"/>
        <v>0.19380669946781515</v>
      </c>
      <c r="BF99" s="163"/>
      <c r="BG99" s="163"/>
      <c r="BH99" s="20" t="s">
        <v>57</v>
      </c>
      <c r="BI99" s="21">
        <f>10*BI96</f>
        <v>0.99999999999999989</v>
      </c>
      <c r="BJ99" s="21">
        <f t="shared" ref="BJ99:BR99" si="259">10*BJ96</f>
        <v>0.83333333333333359</v>
      </c>
      <c r="BK99" s="21">
        <f t="shared" si="259"/>
        <v>0.6944444444444442</v>
      </c>
      <c r="BL99" s="21">
        <f t="shared" si="259"/>
        <v>0.57870370370370394</v>
      </c>
      <c r="BM99" s="21">
        <f t="shared" si="259"/>
        <v>0.48225308641975295</v>
      </c>
      <c r="BN99" s="21">
        <f t="shared" si="259"/>
        <v>0.40187757201646135</v>
      </c>
      <c r="BO99" s="21">
        <f t="shared" si="259"/>
        <v>0.3348979766803839</v>
      </c>
      <c r="BP99" s="21">
        <f t="shared" si="259"/>
        <v>0.27908164723365325</v>
      </c>
      <c r="BQ99" s="21">
        <f t="shared" si="259"/>
        <v>0.23256803936137738</v>
      </c>
      <c r="BR99" s="21">
        <f t="shared" si="259"/>
        <v>0.19380669946781515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0.99999999999999989</v>
      </c>
      <c r="F100" s="21">
        <f>10*F98</f>
        <v>1.8333333333333335</v>
      </c>
      <c r="G100" s="21">
        <f>10*G98</f>
        <v>2.5277777777777777</v>
      </c>
      <c r="H100" s="21">
        <f t="shared" ref="H100:N100" si="260">10*H98</f>
        <v>3.1064814814814818</v>
      </c>
      <c r="I100" s="21">
        <f t="shared" si="260"/>
        <v>3.5887345679012346</v>
      </c>
      <c r="J100" s="21">
        <f t="shared" si="260"/>
        <v>3.9906121399176957</v>
      </c>
      <c r="K100" s="21">
        <f t="shared" si="260"/>
        <v>4.32551011659808</v>
      </c>
      <c r="L100" s="21">
        <f t="shared" si="260"/>
        <v>4.6045917638317331</v>
      </c>
      <c r="M100" s="21">
        <f t="shared" si="260"/>
        <v>4.83715980319311</v>
      </c>
      <c r="N100" s="21">
        <f t="shared" si="260"/>
        <v>5.0309665026609256</v>
      </c>
      <c r="P100" s="163"/>
      <c r="Q100" s="163"/>
      <c r="R100" s="20" t="s">
        <v>58</v>
      </c>
      <c r="S100" s="21">
        <f>10*S98</f>
        <v>0.99999999999999989</v>
      </c>
      <c r="T100" s="21">
        <f>10*T98</f>
        <v>1.8333333333333335</v>
      </c>
      <c r="U100" s="21">
        <f>10*U98</f>
        <v>2.5277777777777777</v>
      </c>
      <c r="V100" s="21">
        <f t="shared" ref="V100:AB100" si="261">10*V98</f>
        <v>3.1064814814814818</v>
      </c>
      <c r="W100" s="21">
        <f t="shared" si="261"/>
        <v>3.5887345679012346</v>
      </c>
      <c r="X100" s="21">
        <f t="shared" si="261"/>
        <v>3.9906121399176957</v>
      </c>
      <c r="Y100" s="21">
        <f t="shared" si="261"/>
        <v>4.32551011659808</v>
      </c>
      <c r="Z100" s="21">
        <f t="shared" si="261"/>
        <v>4.6045917638317331</v>
      </c>
      <c r="AA100" s="21">
        <f t="shared" si="261"/>
        <v>4.83715980319311</v>
      </c>
      <c r="AB100" s="21">
        <f t="shared" si="261"/>
        <v>5.0309665026609256</v>
      </c>
      <c r="AD100" s="163"/>
      <c r="AE100" s="163"/>
      <c r="AF100" s="20" t="s">
        <v>58</v>
      </c>
      <c r="AG100" s="21">
        <f>10*AG98</f>
        <v>0.99999999999999989</v>
      </c>
      <c r="AH100" s="21">
        <f>10*AH98</f>
        <v>1.8333333333333335</v>
      </c>
      <c r="AI100" s="21">
        <f>10*AI98</f>
        <v>2.5277777777777777</v>
      </c>
      <c r="AJ100" s="21">
        <f t="shared" ref="AJ100:AP100" si="262">10*AJ98</f>
        <v>3.1064814814814818</v>
      </c>
      <c r="AK100" s="21">
        <f t="shared" si="262"/>
        <v>3.5887345679012346</v>
      </c>
      <c r="AL100" s="21">
        <f t="shared" si="262"/>
        <v>3.9906121399176957</v>
      </c>
      <c r="AM100" s="21">
        <f t="shared" si="262"/>
        <v>4.32551011659808</v>
      </c>
      <c r="AN100" s="21">
        <f t="shared" si="262"/>
        <v>4.6045917638317331</v>
      </c>
      <c r="AO100" s="21">
        <f t="shared" si="262"/>
        <v>4.83715980319311</v>
      </c>
      <c r="AP100" s="21">
        <f t="shared" si="262"/>
        <v>5.0309665026609256</v>
      </c>
      <c r="AR100" s="163"/>
      <c r="AS100" s="163"/>
      <c r="AT100" s="20" t="s">
        <v>58</v>
      </c>
      <c r="AU100" s="21">
        <f>10*AU98</f>
        <v>0.99999999999999989</v>
      </c>
      <c r="AV100" s="21">
        <f>10*AV98</f>
        <v>1.8333333333333335</v>
      </c>
      <c r="AW100" s="21">
        <f>10*AW98</f>
        <v>2.5277777777777777</v>
      </c>
      <c r="AX100" s="21">
        <f t="shared" ref="AX100:BD100" si="263">10*AX98</f>
        <v>3.1064814814814818</v>
      </c>
      <c r="AY100" s="21">
        <f t="shared" si="263"/>
        <v>3.5887345679012346</v>
      </c>
      <c r="AZ100" s="21">
        <f t="shared" si="263"/>
        <v>3.9906121399176957</v>
      </c>
      <c r="BA100" s="21">
        <f t="shared" si="263"/>
        <v>4.32551011659808</v>
      </c>
      <c r="BB100" s="21">
        <f t="shared" si="263"/>
        <v>4.6045917638317331</v>
      </c>
      <c r="BC100" s="21">
        <f t="shared" si="263"/>
        <v>4.83715980319311</v>
      </c>
      <c r="BD100" s="21">
        <f t="shared" si="263"/>
        <v>5.0309665026609256</v>
      </c>
      <c r="BF100" s="163"/>
      <c r="BG100" s="163"/>
      <c r="BH100" s="20" t="s">
        <v>58</v>
      </c>
      <c r="BI100" s="21">
        <f>10*BI98</f>
        <v>0.99999999999999989</v>
      </c>
      <c r="BJ100" s="21">
        <f>10*BJ98</f>
        <v>1.8333333333333335</v>
      </c>
      <c r="BK100" s="21">
        <f>10*BK98</f>
        <v>2.5277777777777777</v>
      </c>
      <c r="BL100" s="21">
        <f t="shared" ref="BL100:BR100" si="264">10*BL98</f>
        <v>3.1064814814814818</v>
      </c>
      <c r="BM100" s="21">
        <f t="shared" si="264"/>
        <v>3.5887345679012346</v>
      </c>
      <c r="BN100" s="21">
        <f t="shared" si="264"/>
        <v>3.9906121399176957</v>
      </c>
      <c r="BO100" s="21">
        <f t="shared" si="264"/>
        <v>4.32551011659808</v>
      </c>
      <c r="BP100" s="21">
        <f t="shared" si="264"/>
        <v>4.6045917638317331</v>
      </c>
      <c r="BQ100" s="21">
        <f t="shared" si="264"/>
        <v>4.83715980319311</v>
      </c>
      <c r="BR100" s="21">
        <f t="shared" si="264"/>
        <v>5.0309665026609256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0.11999999999999998</v>
      </c>
      <c r="F101" s="17">
        <f t="shared" ref="F101:N101" si="265">F96*F$16/$E$4</f>
        <v>0.12000000000000004</v>
      </c>
      <c r="G101" s="17">
        <f t="shared" si="265"/>
        <v>0.11999999999999997</v>
      </c>
      <c r="H101" s="17">
        <f t="shared" si="265"/>
        <v>0.12000000000000004</v>
      </c>
      <c r="I101" s="17">
        <f t="shared" si="265"/>
        <v>0.11999999999999997</v>
      </c>
      <c r="J101" s="17">
        <f t="shared" si="265"/>
        <v>0.12000000000000015</v>
      </c>
      <c r="K101" s="17">
        <f t="shared" si="265"/>
        <v>0.11999999999999994</v>
      </c>
      <c r="L101" s="17">
        <f t="shared" si="265"/>
        <v>0.11999999999999993</v>
      </c>
      <c r="M101" s="17">
        <f t="shared" si="265"/>
        <v>0.11999999999999975</v>
      </c>
      <c r="N101" s="17">
        <f t="shared" si="265"/>
        <v>0.12000000000000016</v>
      </c>
      <c r="P101" s="163"/>
      <c r="Q101" s="171" t="s">
        <v>45</v>
      </c>
      <c r="R101" s="16" t="s">
        <v>55</v>
      </c>
      <c r="S101" s="17">
        <f>S96*S$16/$E$4</f>
        <v>0.11999999999999998</v>
      </c>
      <c r="T101" s="17">
        <f t="shared" ref="T101:AB101" si="266">T96*T$16/$E$4</f>
        <v>0.12000000000000004</v>
      </c>
      <c r="U101" s="17">
        <f t="shared" si="266"/>
        <v>0.11999999999999997</v>
      </c>
      <c r="V101" s="17">
        <f t="shared" si="266"/>
        <v>0.12000000000000004</v>
      </c>
      <c r="W101" s="17">
        <f t="shared" si="266"/>
        <v>0.11999999999999997</v>
      </c>
      <c r="X101" s="17">
        <f t="shared" si="266"/>
        <v>0.12000000000000015</v>
      </c>
      <c r="Y101" s="17">
        <f t="shared" si="266"/>
        <v>0.11999999999999994</v>
      </c>
      <c r="Z101" s="17">
        <f t="shared" si="266"/>
        <v>0.11999999999999993</v>
      </c>
      <c r="AA101" s="17">
        <f t="shared" si="266"/>
        <v>0.11999999999999975</v>
      </c>
      <c r="AB101" s="17">
        <f t="shared" si="266"/>
        <v>0.12000000000000016</v>
      </c>
      <c r="AD101" s="163"/>
      <c r="AE101" s="171" t="s">
        <v>45</v>
      </c>
      <c r="AF101" s="16" t="s">
        <v>55</v>
      </c>
      <c r="AG101" s="17">
        <f>AG96*AG$16/$E$4</f>
        <v>0.11999999999999998</v>
      </c>
      <c r="AH101" s="17">
        <f t="shared" ref="AH101:AP101" si="267">AH96*AH$16/$E$4</f>
        <v>0.12000000000000004</v>
      </c>
      <c r="AI101" s="17">
        <f t="shared" si="267"/>
        <v>0.11999999999999997</v>
      </c>
      <c r="AJ101" s="17">
        <f t="shared" si="267"/>
        <v>0.12000000000000004</v>
      </c>
      <c r="AK101" s="17">
        <f t="shared" si="267"/>
        <v>0.11999999999999997</v>
      </c>
      <c r="AL101" s="17">
        <f t="shared" si="267"/>
        <v>0.12000000000000015</v>
      </c>
      <c r="AM101" s="17">
        <f t="shared" si="267"/>
        <v>0.11999999999999994</v>
      </c>
      <c r="AN101" s="17">
        <f t="shared" si="267"/>
        <v>0.11999999999999993</v>
      </c>
      <c r="AO101" s="17">
        <f t="shared" si="267"/>
        <v>0.11999999999999975</v>
      </c>
      <c r="AP101" s="17">
        <f t="shared" si="267"/>
        <v>0.12000000000000016</v>
      </c>
      <c r="AR101" s="163"/>
      <c r="AS101" s="171" t="s">
        <v>45</v>
      </c>
      <c r="AT101" s="16" t="s">
        <v>55</v>
      </c>
      <c r="AU101" s="17">
        <f>AU96*AU$16/$E$4</f>
        <v>0.11999999999999998</v>
      </c>
      <c r="AV101" s="17">
        <f t="shared" ref="AV101:BD101" si="268">AV96*AV$16/$E$4</f>
        <v>0.12000000000000004</v>
      </c>
      <c r="AW101" s="17">
        <f t="shared" si="268"/>
        <v>0.11999999999999997</v>
      </c>
      <c r="AX101" s="17">
        <f t="shared" si="268"/>
        <v>0.12000000000000004</v>
      </c>
      <c r="AY101" s="17">
        <f t="shared" si="268"/>
        <v>0.11999999999999997</v>
      </c>
      <c r="AZ101" s="17">
        <f t="shared" si="268"/>
        <v>0.12000000000000015</v>
      </c>
      <c r="BA101" s="17">
        <f t="shared" si="268"/>
        <v>0.11999999999999994</v>
      </c>
      <c r="BB101" s="17">
        <f t="shared" si="268"/>
        <v>0.11999999999999993</v>
      </c>
      <c r="BC101" s="17">
        <f t="shared" si="268"/>
        <v>0.11999999999999975</v>
      </c>
      <c r="BD101" s="17">
        <f t="shared" si="268"/>
        <v>0.12000000000000016</v>
      </c>
      <c r="BF101" s="163"/>
      <c r="BG101" s="171" t="s">
        <v>45</v>
      </c>
      <c r="BH101" s="16" t="s">
        <v>55</v>
      </c>
      <c r="BI101" s="17">
        <f>BI96*BI$16/$E$4</f>
        <v>0.11999999999999998</v>
      </c>
      <c r="BJ101" s="17">
        <f t="shared" ref="BJ101:BR101" si="269">BJ96*BJ$16/$E$4</f>
        <v>0.12000000000000004</v>
      </c>
      <c r="BK101" s="17">
        <f t="shared" si="269"/>
        <v>0.11999999999999997</v>
      </c>
      <c r="BL101" s="17">
        <f t="shared" si="269"/>
        <v>0.12000000000000004</v>
      </c>
      <c r="BM101" s="17">
        <f t="shared" si="269"/>
        <v>0.11999999999999997</v>
      </c>
      <c r="BN101" s="17">
        <f t="shared" si="269"/>
        <v>0.12000000000000015</v>
      </c>
      <c r="BO101" s="17">
        <f t="shared" si="269"/>
        <v>0.11999999999999994</v>
      </c>
      <c r="BP101" s="17">
        <f t="shared" si="269"/>
        <v>0.11999999999999993</v>
      </c>
      <c r="BQ101" s="17">
        <f t="shared" si="269"/>
        <v>0.11999999999999975</v>
      </c>
      <c r="BR101" s="17">
        <f t="shared" si="269"/>
        <v>0.12000000000000016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270">E99*E$16</f>
        <v>119999.99999999999</v>
      </c>
      <c r="F102" s="22">
        <f t="shared" si="270"/>
        <v>120000.00000000004</v>
      </c>
      <c r="G102" s="22">
        <f t="shared" si="270"/>
        <v>119999.99999999996</v>
      </c>
      <c r="H102" s="22">
        <f t="shared" si="270"/>
        <v>120000.00000000004</v>
      </c>
      <c r="I102" s="22">
        <f t="shared" si="270"/>
        <v>119999.99999999997</v>
      </c>
      <c r="J102" s="22">
        <f t="shared" si="270"/>
        <v>120000.00000000015</v>
      </c>
      <c r="K102" s="22">
        <f t="shared" si="270"/>
        <v>119999.99999999994</v>
      </c>
      <c r="L102" s="22">
        <f t="shared" si="270"/>
        <v>119999.99999999993</v>
      </c>
      <c r="M102" s="22">
        <f t="shared" si="270"/>
        <v>119999.99999999975</v>
      </c>
      <c r="N102" s="22">
        <f t="shared" si="270"/>
        <v>120000.00000000016</v>
      </c>
      <c r="P102" s="163"/>
      <c r="Q102" s="163"/>
      <c r="R102" s="20" t="s">
        <v>57</v>
      </c>
      <c r="S102" s="22">
        <f t="shared" ref="S102:AB102" si="271">S99*S$16</f>
        <v>119999.99999999999</v>
      </c>
      <c r="T102" s="22">
        <f t="shared" si="271"/>
        <v>120000.00000000004</v>
      </c>
      <c r="U102" s="22">
        <f t="shared" si="271"/>
        <v>119999.99999999996</v>
      </c>
      <c r="V102" s="22">
        <f t="shared" si="271"/>
        <v>120000.00000000004</v>
      </c>
      <c r="W102" s="22">
        <f t="shared" si="271"/>
        <v>119999.99999999997</v>
      </c>
      <c r="X102" s="22">
        <f t="shared" si="271"/>
        <v>120000.00000000015</v>
      </c>
      <c r="Y102" s="22">
        <f t="shared" si="271"/>
        <v>119999.99999999994</v>
      </c>
      <c r="Z102" s="22">
        <f t="shared" si="271"/>
        <v>119999.99999999993</v>
      </c>
      <c r="AA102" s="22">
        <f t="shared" si="271"/>
        <v>119999.99999999975</v>
      </c>
      <c r="AB102" s="22">
        <f t="shared" si="271"/>
        <v>120000.00000000016</v>
      </c>
      <c r="AD102" s="163"/>
      <c r="AE102" s="163"/>
      <c r="AF102" s="20" t="s">
        <v>57</v>
      </c>
      <c r="AG102" s="22">
        <f t="shared" ref="AG102:AP102" si="272">AG99*AG$16</f>
        <v>119999.99999999999</v>
      </c>
      <c r="AH102" s="22">
        <f t="shared" si="272"/>
        <v>120000.00000000004</v>
      </c>
      <c r="AI102" s="22">
        <f t="shared" si="272"/>
        <v>119999.99999999996</v>
      </c>
      <c r="AJ102" s="22">
        <f t="shared" si="272"/>
        <v>120000.00000000004</v>
      </c>
      <c r="AK102" s="22">
        <f t="shared" si="272"/>
        <v>119999.99999999997</v>
      </c>
      <c r="AL102" s="22">
        <f t="shared" si="272"/>
        <v>120000.00000000015</v>
      </c>
      <c r="AM102" s="22">
        <f t="shared" si="272"/>
        <v>119999.99999999994</v>
      </c>
      <c r="AN102" s="22">
        <f t="shared" si="272"/>
        <v>119999.99999999993</v>
      </c>
      <c r="AO102" s="22">
        <f t="shared" si="272"/>
        <v>119999.99999999975</v>
      </c>
      <c r="AP102" s="22">
        <f t="shared" si="272"/>
        <v>120000.00000000016</v>
      </c>
      <c r="AR102" s="163"/>
      <c r="AS102" s="163"/>
      <c r="AT102" s="20" t="s">
        <v>57</v>
      </c>
      <c r="AU102" s="22">
        <f t="shared" ref="AU102:BD102" si="273">AU99*AU$16</f>
        <v>119999.99999999999</v>
      </c>
      <c r="AV102" s="22">
        <f t="shared" si="273"/>
        <v>120000.00000000004</v>
      </c>
      <c r="AW102" s="22">
        <f t="shared" si="273"/>
        <v>119999.99999999996</v>
      </c>
      <c r="AX102" s="22">
        <f t="shared" si="273"/>
        <v>120000.00000000004</v>
      </c>
      <c r="AY102" s="22">
        <f t="shared" si="273"/>
        <v>119999.99999999997</v>
      </c>
      <c r="AZ102" s="22">
        <f t="shared" si="273"/>
        <v>120000.00000000015</v>
      </c>
      <c r="BA102" s="22">
        <f t="shared" si="273"/>
        <v>119999.99999999994</v>
      </c>
      <c r="BB102" s="22">
        <f t="shared" si="273"/>
        <v>119999.99999999993</v>
      </c>
      <c r="BC102" s="22">
        <f t="shared" si="273"/>
        <v>119999.99999999975</v>
      </c>
      <c r="BD102" s="22">
        <f t="shared" si="273"/>
        <v>120000.00000000016</v>
      </c>
      <c r="BF102" s="163"/>
      <c r="BG102" s="163"/>
      <c r="BH102" s="20" t="s">
        <v>57</v>
      </c>
      <c r="BI102" s="22">
        <f t="shared" ref="BI102:BR102" si="274">BI99*BI$16</f>
        <v>119999.99999999999</v>
      </c>
      <c r="BJ102" s="22">
        <f t="shared" si="274"/>
        <v>120000.00000000004</v>
      </c>
      <c r="BK102" s="22">
        <f t="shared" si="274"/>
        <v>119999.99999999996</v>
      </c>
      <c r="BL102" s="22">
        <f t="shared" si="274"/>
        <v>120000.00000000004</v>
      </c>
      <c r="BM102" s="22">
        <f t="shared" si="274"/>
        <v>119999.99999999997</v>
      </c>
      <c r="BN102" s="22">
        <f t="shared" si="274"/>
        <v>120000.00000000015</v>
      </c>
      <c r="BO102" s="22">
        <f t="shared" si="274"/>
        <v>119999.99999999994</v>
      </c>
      <c r="BP102" s="22">
        <f t="shared" si="274"/>
        <v>119999.99999999993</v>
      </c>
      <c r="BQ102" s="22">
        <f t="shared" si="274"/>
        <v>119999.99999999975</v>
      </c>
      <c r="BR102" s="22">
        <f t="shared" si="274"/>
        <v>120000.00000000016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119999.99999999999</v>
      </c>
      <c r="F103" s="22">
        <f>E103+F102</f>
        <v>240000.00000000003</v>
      </c>
      <c r="G103" s="22">
        <f t="shared" ref="G103:N103" si="275">F103+G102</f>
        <v>360000</v>
      </c>
      <c r="H103" s="22">
        <f t="shared" si="275"/>
        <v>480000.00000000006</v>
      </c>
      <c r="I103" s="22">
        <f t="shared" si="275"/>
        <v>600000</v>
      </c>
      <c r="J103" s="22">
        <f t="shared" si="275"/>
        <v>720000.00000000012</v>
      </c>
      <c r="K103" s="22">
        <f t="shared" si="275"/>
        <v>840000</v>
      </c>
      <c r="L103" s="22">
        <f t="shared" si="275"/>
        <v>959999.99999999988</v>
      </c>
      <c r="M103" s="22">
        <f t="shared" si="275"/>
        <v>1079999.9999999995</v>
      </c>
      <c r="N103" s="22">
        <f t="shared" si="275"/>
        <v>1199999.9999999998</v>
      </c>
      <c r="P103" s="163"/>
      <c r="Q103" s="163"/>
      <c r="R103" s="20" t="s">
        <v>58</v>
      </c>
      <c r="S103" s="22">
        <f>S102</f>
        <v>119999.99999999999</v>
      </c>
      <c r="T103" s="22">
        <f>S103+T102</f>
        <v>240000.00000000003</v>
      </c>
      <c r="U103" s="22">
        <f t="shared" ref="U103:AB103" si="276">T103+U102</f>
        <v>360000</v>
      </c>
      <c r="V103" s="22">
        <f t="shared" si="276"/>
        <v>480000.00000000006</v>
      </c>
      <c r="W103" s="22">
        <f t="shared" si="276"/>
        <v>600000</v>
      </c>
      <c r="X103" s="22">
        <f t="shared" si="276"/>
        <v>720000.00000000012</v>
      </c>
      <c r="Y103" s="22">
        <f t="shared" si="276"/>
        <v>840000</v>
      </c>
      <c r="Z103" s="22">
        <f t="shared" si="276"/>
        <v>959999.99999999988</v>
      </c>
      <c r="AA103" s="22">
        <f t="shared" si="276"/>
        <v>1079999.9999999995</v>
      </c>
      <c r="AB103" s="22">
        <f t="shared" si="276"/>
        <v>1199999.9999999998</v>
      </c>
      <c r="AD103" s="163"/>
      <c r="AE103" s="163"/>
      <c r="AF103" s="20" t="s">
        <v>58</v>
      </c>
      <c r="AG103" s="22">
        <f>AG102</f>
        <v>119999.99999999999</v>
      </c>
      <c r="AH103" s="22">
        <f>AG103+AH102</f>
        <v>240000.00000000003</v>
      </c>
      <c r="AI103" s="22">
        <f t="shared" ref="AI103:AP103" si="277">AH103+AI102</f>
        <v>360000</v>
      </c>
      <c r="AJ103" s="22">
        <f t="shared" si="277"/>
        <v>480000.00000000006</v>
      </c>
      <c r="AK103" s="22">
        <f t="shared" si="277"/>
        <v>600000</v>
      </c>
      <c r="AL103" s="22">
        <f t="shared" si="277"/>
        <v>720000.00000000012</v>
      </c>
      <c r="AM103" s="22">
        <f t="shared" si="277"/>
        <v>840000</v>
      </c>
      <c r="AN103" s="22">
        <f t="shared" si="277"/>
        <v>959999.99999999988</v>
      </c>
      <c r="AO103" s="22">
        <f t="shared" si="277"/>
        <v>1079999.9999999995</v>
      </c>
      <c r="AP103" s="22">
        <f t="shared" si="277"/>
        <v>1199999.9999999998</v>
      </c>
      <c r="AR103" s="163"/>
      <c r="AS103" s="163"/>
      <c r="AT103" s="20" t="s">
        <v>58</v>
      </c>
      <c r="AU103" s="22">
        <f>AU102</f>
        <v>119999.99999999999</v>
      </c>
      <c r="AV103" s="22">
        <f>AU103+AV102</f>
        <v>240000.00000000003</v>
      </c>
      <c r="AW103" s="22">
        <f t="shared" ref="AW103:BD103" si="278">AV103+AW102</f>
        <v>360000</v>
      </c>
      <c r="AX103" s="22">
        <f t="shared" si="278"/>
        <v>480000.00000000006</v>
      </c>
      <c r="AY103" s="22">
        <f t="shared" si="278"/>
        <v>600000</v>
      </c>
      <c r="AZ103" s="22">
        <f t="shared" si="278"/>
        <v>720000.00000000012</v>
      </c>
      <c r="BA103" s="22">
        <f t="shared" si="278"/>
        <v>840000</v>
      </c>
      <c r="BB103" s="22">
        <f t="shared" si="278"/>
        <v>959999.99999999988</v>
      </c>
      <c r="BC103" s="22">
        <f t="shared" si="278"/>
        <v>1079999.9999999995</v>
      </c>
      <c r="BD103" s="22">
        <f t="shared" si="278"/>
        <v>1199999.9999999998</v>
      </c>
      <c r="BF103" s="163"/>
      <c r="BG103" s="163"/>
      <c r="BH103" s="20" t="s">
        <v>58</v>
      </c>
      <c r="BI103" s="22">
        <f>BI102</f>
        <v>119999.99999999999</v>
      </c>
      <c r="BJ103" s="22">
        <f>BI103+BJ102</f>
        <v>240000.00000000003</v>
      </c>
      <c r="BK103" s="22">
        <f t="shared" ref="BK103:BR103" si="279">BJ103+BK102</f>
        <v>360000</v>
      </c>
      <c r="BL103" s="22">
        <f t="shared" si="279"/>
        <v>480000.00000000006</v>
      </c>
      <c r="BM103" s="22">
        <f t="shared" si="279"/>
        <v>600000</v>
      </c>
      <c r="BN103" s="22">
        <f t="shared" si="279"/>
        <v>720000.00000000012</v>
      </c>
      <c r="BO103" s="22">
        <f t="shared" si="279"/>
        <v>840000</v>
      </c>
      <c r="BP103" s="22">
        <f t="shared" si="279"/>
        <v>959999.99999999988</v>
      </c>
      <c r="BQ103" s="22">
        <f t="shared" si="279"/>
        <v>1079999.9999999995</v>
      </c>
      <c r="BR103" s="22">
        <f t="shared" si="279"/>
        <v>1199999.9999999998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0.11999999999999998</v>
      </c>
      <c r="F104" s="17">
        <f>F98*F$16/$E$4-E104</f>
        <v>0.14400000000000002</v>
      </c>
      <c r="G104" s="17">
        <f>G98*G$16/$E$4-F104-E104</f>
        <v>0.17280000000000001</v>
      </c>
      <c r="H104" s="17">
        <f>H98*H$16/$E$4-G104-F104-E104</f>
        <v>0.20736000000000004</v>
      </c>
      <c r="I104" s="17">
        <f>I98*I$16/$E$4-H104-G104-F104-E104</f>
        <v>0.24883199999999994</v>
      </c>
      <c r="J104" s="17">
        <f>J98*J$16/$E$4-I104-H104-G104-F104-E104</f>
        <v>0.29859840000000015</v>
      </c>
      <c r="K104" s="17">
        <f>K98*K$16/$E$4-J104-I104-H104-G104-F104-E104</f>
        <v>0.35831807999999987</v>
      </c>
      <c r="L104" s="17">
        <f>L98*L$16/$E$4-K104-J104-I104-H104-G104-F104-E104</f>
        <v>0.4299816959999998</v>
      </c>
      <c r="M104" s="17">
        <f>M98*M$16/$E$4-L104-K104-J104-I104-H104-G104-F104-E104</f>
        <v>0.51597803519999985</v>
      </c>
      <c r="N104" s="17">
        <f>N98*N$16/$E$4-M104-L104-K104-J104-I104-H104-G104-F104-E104</f>
        <v>0.61917364223999982</v>
      </c>
      <c r="P104" s="163"/>
      <c r="Q104" s="171" t="s">
        <v>44</v>
      </c>
      <c r="R104" s="16" t="s">
        <v>55</v>
      </c>
      <c r="S104" s="17">
        <f>S98*S$16/$E$4</f>
        <v>0.11999999999999998</v>
      </c>
      <c r="T104" s="17">
        <f>T98*T$16/$E$4-S104</f>
        <v>0.14400000000000002</v>
      </c>
      <c r="U104" s="17">
        <f>U98*U$16/$E$4-T104-S104</f>
        <v>0.17280000000000001</v>
      </c>
      <c r="V104" s="17">
        <f>V98*V$16/$E$4-U104-T104-S104</f>
        <v>0.20736000000000004</v>
      </c>
      <c r="W104" s="17">
        <f>W98*W$16/$E$4-V104-U104-T104-S104</f>
        <v>0.24883199999999994</v>
      </c>
      <c r="X104" s="17">
        <f>X98*X$16/$E$4-W104-V104-U104-T104-S104</f>
        <v>0.29859840000000015</v>
      </c>
      <c r="Y104" s="17">
        <f>Y98*Y$16/$E$4-X104-W104-V104-U104-T104-S104</f>
        <v>0.35831807999999987</v>
      </c>
      <c r="Z104" s="17">
        <f>Z98*Z$16/$E$4-Y104-X104-W104-V104-U104-T104-S104</f>
        <v>0.4299816959999998</v>
      </c>
      <c r="AA104" s="17">
        <f>AA98*AA$16/$E$4-Z104-Y104-X104-W104-V104-U104-T104-S104</f>
        <v>0.51597803519999985</v>
      </c>
      <c r="AB104" s="17">
        <f>AB98*AB$16/$E$4-AA104-Z104-Y104-X104-W104-V104-U104-T104-S104</f>
        <v>0.61917364223999982</v>
      </c>
      <c r="AD104" s="163"/>
      <c r="AE104" s="171" t="s">
        <v>44</v>
      </c>
      <c r="AF104" s="16" t="s">
        <v>55</v>
      </c>
      <c r="AG104" s="17">
        <f>AG98*AG$16/$E$4</f>
        <v>0.11999999999999998</v>
      </c>
      <c r="AH104" s="17">
        <f>AH98*AH$16/$E$4-AG104</f>
        <v>0.14400000000000002</v>
      </c>
      <c r="AI104" s="17">
        <f>AI98*AI$16/$E$4-AH104-AG104</f>
        <v>0.17280000000000001</v>
      </c>
      <c r="AJ104" s="17">
        <f>AJ98*AJ$16/$E$4-AI104-AH104-AG104</f>
        <v>0.20736000000000004</v>
      </c>
      <c r="AK104" s="17">
        <f>AK98*AK$16/$E$4-AJ104-AI104-AH104-AG104</f>
        <v>0.24883199999999994</v>
      </c>
      <c r="AL104" s="17">
        <f>AL98*AL$16/$E$4-AK104-AJ104-AI104-AH104-AG104</f>
        <v>0.29859840000000015</v>
      </c>
      <c r="AM104" s="17">
        <f>AM98*AM$16/$E$4-AL104-AK104-AJ104-AI104-AH104-AG104</f>
        <v>0.35831807999999987</v>
      </c>
      <c r="AN104" s="17">
        <f>AN98*AN$16/$E$4-AM104-AL104-AK104-AJ104-AI104-AH104-AG104</f>
        <v>0.4299816959999998</v>
      </c>
      <c r="AO104" s="17">
        <f>AO98*AO$16/$E$4-AN104-AM104-AL104-AK104-AJ104-AI104-AH104-AG104</f>
        <v>0.51597803519999985</v>
      </c>
      <c r="AP104" s="17">
        <f>AP98*AP$16/$E$4-AO104-AN104-AM104-AL104-AK104-AJ104-AI104-AH104-AG104</f>
        <v>0.61917364223999982</v>
      </c>
      <c r="AR104" s="163"/>
      <c r="AS104" s="171" t="s">
        <v>44</v>
      </c>
      <c r="AT104" s="16" t="s">
        <v>55</v>
      </c>
      <c r="AU104" s="17">
        <f>AU98*AU$16/$E$4</f>
        <v>0.11999999999999998</v>
      </c>
      <c r="AV104" s="17">
        <f>AV98*AV$16/$E$4-AU104</f>
        <v>0.14400000000000002</v>
      </c>
      <c r="AW104" s="17">
        <f>AW98*AW$16/$E$4-AV104-AU104</f>
        <v>0.17280000000000001</v>
      </c>
      <c r="AX104" s="17">
        <f>AX98*AX$16/$E$4-AW104-AV104-AU104</f>
        <v>0.20736000000000004</v>
      </c>
      <c r="AY104" s="17">
        <f>AY98*AY$16/$E$4-AX104-AW104-AV104-AU104</f>
        <v>0.24883199999999994</v>
      </c>
      <c r="AZ104" s="17">
        <f>AZ98*AZ$16/$E$4-AY104-AX104-AW104-AV104-AU104</f>
        <v>0.29859840000000015</v>
      </c>
      <c r="BA104" s="17">
        <f>BA98*BA$16/$E$4-AZ104-AY104-AX104-AW104-AV104-AU104</f>
        <v>0.35831807999999987</v>
      </c>
      <c r="BB104" s="17">
        <f>BB98*BB$16/$E$4-BA104-AZ104-AY104-AX104-AW104-AV104-AU104</f>
        <v>0.4299816959999998</v>
      </c>
      <c r="BC104" s="17">
        <f>BC98*BC$16/$E$4-BB104-BA104-AZ104-AY104-AX104-AW104-AV104-AU104</f>
        <v>0.51597803519999985</v>
      </c>
      <c r="BD104" s="17">
        <f>BD98*BD$16/$E$4-BC104-BB104-BA104-AZ104-AY104-AX104-AW104-AV104-AU104</f>
        <v>0.61917364223999982</v>
      </c>
      <c r="BF104" s="163"/>
      <c r="BG104" s="171" t="s">
        <v>44</v>
      </c>
      <c r="BH104" s="16" t="s">
        <v>55</v>
      </c>
      <c r="BI104" s="17">
        <f>BI98*BI$16/$E$4</f>
        <v>0.11999999999999998</v>
      </c>
      <c r="BJ104" s="17">
        <f>BJ98*BJ$16/$E$4-BI104</f>
        <v>0.14400000000000002</v>
      </c>
      <c r="BK104" s="17">
        <f>BK98*BK$16/$E$4-BJ104-BI104</f>
        <v>0.17280000000000001</v>
      </c>
      <c r="BL104" s="17">
        <f>BL98*BL$16/$E$4-BK104-BJ104-BI104</f>
        <v>0.20736000000000004</v>
      </c>
      <c r="BM104" s="17">
        <f>BM98*BM$16/$E$4-BL104-BK104-BJ104-BI104</f>
        <v>0.24883199999999994</v>
      </c>
      <c r="BN104" s="17">
        <f>BN98*BN$16/$E$4-BM104-BL104-BK104-BJ104-BI104</f>
        <v>0.29859840000000015</v>
      </c>
      <c r="BO104" s="17">
        <f>BO98*BO$16/$E$4-BN104-BM104-BL104-BK104-BJ104-BI104</f>
        <v>0.35831807999999987</v>
      </c>
      <c r="BP104" s="17">
        <f>BP98*BP$16/$E$4-BO104-BN104-BM104-BL104-BK104-BJ104-BI104</f>
        <v>0.4299816959999998</v>
      </c>
      <c r="BQ104" s="17">
        <f>BQ98*BQ$16/$E$4-BP104-BO104-BN104-BM104-BL104-BK104-BJ104-BI104</f>
        <v>0.51597803519999985</v>
      </c>
      <c r="BR104" s="17">
        <f>BR98*BR$16/$E$4-BQ104-BP104-BO104-BN104-BM104-BL104-BK104-BJ104-BI104</f>
        <v>0.61917364223999982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0.17859839999999999</v>
      </c>
      <c r="J105" s="18"/>
      <c r="K105" s="18"/>
      <c r="L105" s="18"/>
      <c r="M105" s="18"/>
      <c r="N105" s="18">
        <f>SUM(E104:N104)/10</f>
        <v>0.31150418534399993</v>
      </c>
      <c r="P105" s="163"/>
      <c r="Q105" s="165"/>
      <c r="R105" s="16" t="s">
        <v>56</v>
      </c>
      <c r="S105" s="18"/>
      <c r="T105" s="18"/>
      <c r="U105" s="18"/>
      <c r="V105" s="18"/>
      <c r="W105" s="18">
        <f>SUM(S104:W104)/5</f>
        <v>0.17859839999999999</v>
      </c>
      <c r="X105" s="18"/>
      <c r="Y105" s="18"/>
      <c r="Z105" s="18"/>
      <c r="AA105" s="18"/>
      <c r="AB105" s="18">
        <f>SUM(S104:AB104)/10</f>
        <v>0.31150418534399993</v>
      </c>
      <c r="AD105" s="163"/>
      <c r="AE105" s="165"/>
      <c r="AF105" s="16" t="s">
        <v>56</v>
      </c>
      <c r="AG105" s="18"/>
      <c r="AH105" s="18"/>
      <c r="AI105" s="18"/>
      <c r="AJ105" s="18"/>
      <c r="AK105" s="18">
        <f>SUM(AG104:AK104)/5</f>
        <v>0.17859839999999999</v>
      </c>
      <c r="AL105" s="18"/>
      <c r="AM105" s="18"/>
      <c r="AN105" s="18"/>
      <c r="AO105" s="18"/>
      <c r="AP105" s="18">
        <f>SUM(AG104:AP104)/10</f>
        <v>0.31150418534399993</v>
      </c>
      <c r="AR105" s="163"/>
      <c r="AS105" s="165"/>
      <c r="AT105" s="16" t="s">
        <v>56</v>
      </c>
      <c r="AU105" s="18"/>
      <c r="AV105" s="18"/>
      <c r="AW105" s="18"/>
      <c r="AX105" s="18"/>
      <c r="AY105" s="18">
        <f>SUM(AU104:AY104)/5</f>
        <v>0.17859839999999999</v>
      </c>
      <c r="AZ105" s="18"/>
      <c r="BA105" s="18"/>
      <c r="BB105" s="18"/>
      <c r="BC105" s="18"/>
      <c r="BD105" s="18">
        <f>SUM(AU104:BD104)/10</f>
        <v>0.31150418534399993</v>
      </c>
      <c r="BF105" s="163"/>
      <c r="BG105" s="165"/>
      <c r="BH105" s="16" t="s">
        <v>56</v>
      </c>
      <c r="BI105" s="18"/>
      <c r="BJ105" s="18"/>
      <c r="BK105" s="18"/>
      <c r="BL105" s="18"/>
      <c r="BM105" s="18">
        <f>SUM(BI104:BM104)/5</f>
        <v>0.17859839999999999</v>
      </c>
      <c r="BN105" s="18"/>
      <c r="BO105" s="18"/>
      <c r="BP105" s="18"/>
      <c r="BQ105" s="18"/>
      <c r="BR105" s="18">
        <f>SUM(BI104:BR104)/10</f>
        <v>0.31150418534399993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119999.99999999999</v>
      </c>
      <c r="F106" s="23">
        <f>F108-E108</f>
        <v>144000</v>
      </c>
      <c r="G106" s="23">
        <f t="shared" ref="G106:N106" si="280">G108-F108</f>
        <v>172800</v>
      </c>
      <c r="H106" s="23">
        <f t="shared" si="280"/>
        <v>207360.00000000012</v>
      </c>
      <c r="I106" s="23">
        <f t="shared" si="280"/>
        <v>248831.99999999988</v>
      </c>
      <c r="J106" s="23">
        <f t="shared" si="280"/>
        <v>298598.40000000014</v>
      </c>
      <c r="K106" s="23">
        <f t="shared" si="280"/>
        <v>358318.08000000007</v>
      </c>
      <c r="L106" s="23">
        <f t="shared" si="280"/>
        <v>429981.69599999976</v>
      </c>
      <c r="M106" s="23">
        <f t="shared" si="280"/>
        <v>515978.03519999934</v>
      </c>
      <c r="N106" s="23">
        <f t="shared" si="280"/>
        <v>619173.64224000042</v>
      </c>
      <c r="P106" s="163"/>
      <c r="Q106" s="163"/>
      <c r="R106" s="20" t="s">
        <v>57</v>
      </c>
      <c r="S106" s="23">
        <f>S108</f>
        <v>119999.99999999999</v>
      </c>
      <c r="T106" s="23">
        <f>T108-S108</f>
        <v>144000</v>
      </c>
      <c r="U106" s="23">
        <f t="shared" ref="U106:AB106" si="281">U108-T108</f>
        <v>172800</v>
      </c>
      <c r="V106" s="23">
        <f t="shared" si="281"/>
        <v>207360.00000000012</v>
      </c>
      <c r="W106" s="23">
        <f t="shared" si="281"/>
        <v>248831.99999999988</v>
      </c>
      <c r="X106" s="23">
        <f t="shared" si="281"/>
        <v>298598.40000000014</v>
      </c>
      <c r="Y106" s="23">
        <f t="shared" si="281"/>
        <v>358318.08000000007</v>
      </c>
      <c r="Z106" s="23">
        <f t="shared" si="281"/>
        <v>429981.69599999976</v>
      </c>
      <c r="AA106" s="23">
        <f t="shared" si="281"/>
        <v>515978.03519999934</v>
      </c>
      <c r="AB106" s="23">
        <f t="shared" si="281"/>
        <v>619173.64224000042</v>
      </c>
      <c r="AD106" s="163"/>
      <c r="AE106" s="163"/>
      <c r="AF106" s="20" t="s">
        <v>57</v>
      </c>
      <c r="AG106" s="23">
        <f>AG108</f>
        <v>119999.99999999999</v>
      </c>
      <c r="AH106" s="23">
        <f>AH108-AG108</f>
        <v>144000</v>
      </c>
      <c r="AI106" s="23">
        <f t="shared" ref="AI106:AP106" si="282">AI108-AH108</f>
        <v>172800</v>
      </c>
      <c r="AJ106" s="23">
        <f t="shared" si="282"/>
        <v>207360.00000000012</v>
      </c>
      <c r="AK106" s="23">
        <f t="shared" si="282"/>
        <v>248831.99999999988</v>
      </c>
      <c r="AL106" s="23">
        <f t="shared" si="282"/>
        <v>298598.40000000014</v>
      </c>
      <c r="AM106" s="23">
        <f t="shared" si="282"/>
        <v>358318.08000000007</v>
      </c>
      <c r="AN106" s="23">
        <f t="shared" si="282"/>
        <v>429981.69599999976</v>
      </c>
      <c r="AO106" s="23">
        <f t="shared" si="282"/>
        <v>515978.03519999934</v>
      </c>
      <c r="AP106" s="23">
        <f t="shared" si="282"/>
        <v>619173.64224000042</v>
      </c>
      <c r="AR106" s="163"/>
      <c r="AS106" s="163"/>
      <c r="AT106" s="20" t="s">
        <v>57</v>
      </c>
      <c r="AU106" s="23">
        <f>AU108</f>
        <v>119999.99999999999</v>
      </c>
      <c r="AV106" s="23">
        <f>AV108-AU108</f>
        <v>144000</v>
      </c>
      <c r="AW106" s="23">
        <f t="shared" ref="AW106:BD106" si="283">AW108-AV108</f>
        <v>172800</v>
      </c>
      <c r="AX106" s="23">
        <f t="shared" si="283"/>
        <v>207360.00000000012</v>
      </c>
      <c r="AY106" s="23">
        <f t="shared" si="283"/>
        <v>248831.99999999988</v>
      </c>
      <c r="AZ106" s="23">
        <f t="shared" si="283"/>
        <v>298598.40000000014</v>
      </c>
      <c r="BA106" s="23">
        <f t="shared" si="283"/>
        <v>358318.08000000007</v>
      </c>
      <c r="BB106" s="23">
        <f t="shared" si="283"/>
        <v>429981.69599999976</v>
      </c>
      <c r="BC106" s="23">
        <f t="shared" si="283"/>
        <v>515978.03519999934</v>
      </c>
      <c r="BD106" s="23">
        <f t="shared" si="283"/>
        <v>619173.64224000042</v>
      </c>
      <c r="BF106" s="163"/>
      <c r="BG106" s="163"/>
      <c r="BH106" s="20" t="s">
        <v>57</v>
      </c>
      <c r="BI106" s="23">
        <f>BI108</f>
        <v>119999.99999999999</v>
      </c>
      <c r="BJ106" s="23">
        <f>BJ108-BI108</f>
        <v>144000</v>
      </c>
      <c r="BK106" s="23">
        <f t="shared" ref="BK106:BR106" si="284">BK108-BJ108</f>
        <v>172800</v>
      </c>
      <c r="BL106" s="23">
        <f t="shared" si="284"/>
        <v>207360.00000000012</v>
      </c>
      <c r="BM106" s="23">
        <f t="shared" si="284"/>
        <v>248831.99999999988</v>
      </c>
      <c r="BN106" s="23">
        <f t="shared" si="284"/>
        <v>298598.40000000014</v>
      </c>
      <c r="BO106" s="23">
        <f t="shared" si="284"/>
        <v>358318.08000000007</v>
      </c>
      <c r="BP106" s="23">
        <f t="shared" si="284"/>
        <v>429981.69599999976</v>
      </c>
      <c r="BQ106" s="23">
        <f t="shared" si="284"/>
        <v>515978.03519999934</v>
      </c>
      <c r="BR106" s="23">
        <f t="shared" si="284"/>
        <v>619173.64224000042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178598.39999999999</v>
      </c>
      <c r="J107" s="23"/>
      <c r="K107" s="23"/>
      <c r="L107" s="23"/>
      <c r="M107" s="23"/>
      <c r="N107" s="23">
        <f>SUM(E106:N106)/10</f>
        <v>311504.185344</v>
      </c>
      <c r="P107" s="163"/>
      <c r="Q107" s="163"/>
      <c r="R107" s="20" t="s">
        <v>59</v>
      </c>
      <c r="S107" s="23"/>
      <c r="T107" s="23"/>
      <c r="U107" s="23"/>
      <c r="V107" s="23"/>
      <c r="W107" s="23">
        <f>SUM(S106:W106)/5</f>
        <v>178598.39999999999</v>
      </c>
      <c r="X107" s="23"/>
      <c r="Y107" s="23"/>
      <c r="Z107" s="23"/>
      <c r="AA107" s="23"/>
      <c r="AB107" s="23">
        <f>SUM(S106:AB106)/10</f>
        <v>311504.185344</v>
      </c>
      <c r="AD107" s="163"/>
      <c r="AE107" s="163"/>
      <c r="AF107" s="20" t="s">
        <v>59</v>
      </c>
      <c r="AG107" s="23"/>
      <c r="AH107" s="23"/>
      <c r="AI107" s="23"/>
      <c r="AJ107" s="23"/>
      <c r="AK107" s="23">
        <f>SUM(AG106:AK106)/5</f>
        <v>178598.39999999999</v>
      </c>
      <c r="AL107" s="23"/>
      <c r="AM107" s="23"/>
      <c r="AN107" s="23"/>
      <c r="AO107" s="23"/>
      <c r="AP107" s="23">
        <f>SUM(AG106:AP106)/10</f>
        <v>311504.185344</v>
      </c>
      <c r="AR107" s="163"/>
      <c r="AS107" s="163"/>
      <c r="AT107" s="20" t="s">
        <v>59</v>
      </c>
      <c r="AU107" s="23"/>
      <c r="AV107" s="23"/>
      <c r="AW107" s="23"/>
      <c r="AX107" s="23"/>
      <c r="AY107" s="23">
        <f>SUM(AU106:AY106)/5</f>
        <v>178598.39999999999</v>
      </c>
      <c r="AZ107" s="23"/>
      <c r="BA107" s="23"/>
      <c r="BB107" s="23"/>
      <c r="BC107" s="23"/>
      <c r="BD107" s="23">
        <f>SUM(AU106:BD106)/10</f>
        <v>311504.185344</v>
      </c>
      <c r="BF107" s="163"/>
      <c r="BG107" s="163"/>
      <c r="BH107" s="20" t="s">
        <v>59</v>
      </c>
      <c r="BI107" s="23"/>
      <c r="BJ107" s="23"/>
      <c r="BK107" s="23"/>
      <c r="BL107" s="23"/>
      <c r="BM107" s="23">
        <f>SUM(BI106:BM106)/5</f>
        <v>178598.39999999999</v>
      </c>
      <c r="BN107" s="23"/>
      <c r="BO107" s="23"/>
      <c r="BP107" s="23"/>
      <c r="BQ107" s="23"/>
      <c r="BR107" s="23">
        <f>SUM(BI106:BR106)/10</f>
        <v>311504.185344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119999.99999999999</v>
      </c>
      <c r="F108" s="22">
        <f t="shared" ref="F108:N108" si="285">F100*F$16</f>
        <v>264000</v>
      </c>
      <c r="G108" s="22">
        <f t="shared" si="285"/>
        <v>436800</v>
      </c>
      <c r="H108" s="22">
        <f t="shared" si="285"/>
        <v>644160.00000000012</v>
      </c>
      <c r="I108" s="22">
        <f t="shared" si="285"/>
        <v>892992</v>
      </c>
      <c r="J108" s="22">
        <f t="shared" si="285"/>
        <v>1191590.4000000001</v>
      </c>
      <c r="K108" s="22">
        <f t="shared" si="285"/>
        <v>1549908.4800000002</v>
      </c>
      <c r="L108" s="22">
        <f t="shared" si="285"/>
        <v>1979890.176</v>
      </c>
      <c r="M108" s="22">
        <f t="shared" si="285"/>
        <v>2495868.2111999993</v>
      </c>
      <c r="N108" s="22">
        <f t="shared" si="285"/>
        <v>3115041.8534399997</v>
      </c>
      <c r="P108" s="163"/>
      <c r="Q108" s="163"/>
      <c r="R108" s="20" t="s">
        <v>58</v>
      </c>
      <c r="S108" s="22">
        <f>S100*S$16</f>
        <v>119999.99999999999</v>
      </c>
      <c r="T108" s="22">
        <f t="shared" ref="T108:AB108" si="286">T100*T$16</f>
        <v>264000</v>
      </c>
      <c r="U108" s="22">
        <f t="shared" si="286"/>
        <v>436800</v>
      </c>
      <c r="V108" s="22">
        <f t="shared" si="286"/>
        <v>644160.00000000012</v>
      </c>
      <c r="W108" s="22">
        <f t="shared" si="286"/>
        <v>892992</v>
      </c>
      <c r="X108" s="22">
        <f t="shared" si="286"/>
        <v>1191590.4000000001</v>
      </c>
      <c r="Y108" s="22">
        <f t="shared" si="286"/>
        <v>1549908.4800000002</v>
      </c>
      <c r="Z108" s="22">
        <f t="shared" si="286"/>
        <v>1979890.176</v>
      </c>
      <c r="AA108" s="22">
        <f t="shared" si="286"/>
        <v>2495868.2111999993</v>
      </c>
      <c r="AB108" s="22">
        <f t="shared" si="286"/>
        <v>3115041.8534399997</v>
      </c>
      <c r="AD108" s="163"/>
      <c r="AE108" s="163"/>
      <c r="AF108" s="20" t="s">
        <v>58</v>
      </c>
      <c r="AG108" s="22">
        <f>AG100*AG$16</f>
        <v>119999.99999999999</v>
      </c>
      <c r="AH108" s="22">
        <f t="shared" ref="AH108:AP108" si="287">AH100*AH$16</f>
        <v>264000</v>
      </c>
      <c r="AI108" s="22">
        <f t="shared" si="287"/>
        <v>436800</v>
      </c>
      <c r="AJ108" s="22">
        <f t="shared" si="287"/>
        <v>644160.00000000012</v>
      </c>
      <c r="AK108" s="22">
        <f t="shared" si="287"/>
        <v>892992</v>
      </c>
      <c r="AL108" s="22">
        <f t="shared" si="287"/>
        <v>1191590.4000000001</v>
      </c>
      <c r="AM108" s="22">
        <f t="shared" si="287"/>
        <v>1549908.4800000002</v>
      </c>
      <c r="AN108" s="22">
        <f t="shared" si="287"/>
        <v>1979890.176</v>
      </c>
      <c r="AO108" s="22">
        <f t="shared" si="287"/>
        <v>2495868.2111999993</v>
      </c>
      <c r="AP108" s="22">
        <f t="shared" si="287"/>
        <v>3115041.8534399997</v>
      </c>
      <c r="AR108" s="163"/>
      <c r="AS108" s="163"/>
      <c r="AT108" s="20" t="s">
        <v>58</v>
      </c>
      <c r="AU108" s="22">
        <f>AU100*AU$16</f>
        <v>119999.99999999999</v>
      </c>
      <c r="AV108" s="22">
        <f t="shared" ref="AV108:BD108" si="288">AV100*AV$16</f>
        <v>264000</v>
      </c>
      <c r="AW108" s="22">
        <f t="shared" si="288"/>
        <v>436800</v>
      </c>
      <c r="AX108" s="22">
        <f t="shared" si="288"/>
        <v>644160.00000000012</v>
      </c>
      <c r="AY108" s="22">
        <f t="shared" si="288"/>
        <v>892992</v>
      </c>
      <c r="AZ108" s="22">
        <f t="shared" si="288"/>
        <v>1191590.4000000001</v>
      </c>
      <c r="BA108" s="22">
        <f t="shared" si="288"/>
        <v>1549908.4800000002</v>
      </c>
      <c r="BB108" s="22">
        <f t="shared" si="288"/>
        <v>1979890.176</v>
      </c>
      <c r="BC108" s="22">
        <f t="shared" si="288"/>
        <v>2495868.2111999993</v>
      </c>
      <c r="BD108" s="22">
        <f t="shared" si="288"/>
        <v>3115041.8534399997</v>
      </c>
      <c r="BF108" s="163"/>
      <c r="BG108" s="163"/>
      <c r="BH108" s="20" t="s">
        <v>58</v>
      </c>
      <c r="BI108" s="22">
        <f>BI100*BI$16</f>
        <v>119999.99999999999</v>
      </c>
      <c r="BJ108" s="22">
        <f t="shared" ref="BJ108:BR108" si="289">BJ100*BJ$16</f>
        <v>264000</v>
      </c>
      <c r="BK108" s="22">
        <f t="shared" si="289"/>
        <v>436800</v>
      </c>
      <c r="BL108" s="22">
        <f t="shared" si="289"/>
        <v>644160.00000000012</v>
      </c>
      <c r="BM108" s="22">
        <f t="shared" si="289"/>
        <v>892992</v>
      </c>
      <c r="BN108" s="22">
        <f t="shared" si="289"/>
        <v>1191590.4000000001</v>
      </c>
      <c r="BO108" s="22">
        <f t="shared" si="289"/>
        <v>1549908.4800000002</v>
      </c>
      <c r="BP108" s="22">
        <f t="shared" si="289"/>
        <v>1979890.176</v>
      </c>
      <c r="BQ108" s="22">
        <f t="shared" si="289"/>
        <v>2495868.2111999993</v>
      </c>
      <c r="BR108" s="22">
        <f t="shared" si="289"/>
        <v>3115041.8534399997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7.2499999999999995E-3</v>
      </c>
      <c r="F109" s="17">
        <f t="shared" ref="F109:N109" si="290">F$26*$D94</f>
        <v>7.0416666666666657E-3</v>
      </c>
      <c r="G109" s="17">
        <f t="shared" si="290"/>
        <v>6.8680555555555552E-3</v>
      </c>
      <c r="H109" s="17">
        <f t="shared" si="290"/>
        <v>6.7233796296296295E-3</v>
      </c>
      <c r="I109" s="17">
        <f t="shared" si="290"/>
        <v>6.6028163580246916E-3</v>
      </c>
      <c r="J109" s="17">
        <f t="shared" si="290"/>
        <v>6.5023469650205756E-3</v>
      </c>
      <c r="K109" s="17">
        <f t="shared" si="290"/>
        <v>6.4186224708504798E-3</v>
      </c>
      <c r="L109" s="17">
        <f t="shared" si="290"/>
        <v>6.3488520590420667E-3</v>
      </c>
      <c r="M109" s="17">
        <f t="shared" si="290"/>
        <v>6.2907100492017223E-3</v>
      </c>
      <c r="N109" s="17">
        <f t="shared" si="290"/>
        <v>6.2422583743347694E-3</v>
      </c>
      <c r="P109" s="163" t="s">
        <v>17</v>
      </c>
      <c r="Q109" s="165" t="s">
        <v>41</v>
      </c>
      <c r="R109" s="16" t="s">
        <v>55</v>
      </c>
      <c r="S109" s="17">
        <f>S$26*$D94</f>
        <v>7.2499999999999995E-3</v>
      </c>
      <c r="T109" s="17">
        <f t="shared" ref="T109:AB109" si="291">T$26*$D94</f>
        <v>7.0416666666666657E-3</v>
      </c>
      <c r="U109" s="17">
        <f t="shared" si="291"/>
        <v>6.8680555555555552E-3</v>
      </c>
      <c r="V109" s="17">
        <f t="shared" si="291"/>
        <v>6.7233796296296295E-3</v>
      </c>
      <c r="W109" s="17">
        <f t="shared" si="291"/>
        <v>6.6028163580246916E-3</v>
      </c>
      <c r="X109" s="17">
        <f t="shared" si="291"/>
        <v>6.5023469650205756E-3</v>
      </c>
      <c r="Y109" s="17">
        <f t="shared" si="291"/>
        <v>6.4186224708504798E-3</v>
      </c>
      <c r="Z109" s="17">
        <f t="shared" si="291"/>
        <v>6.3488520590420667E-3</v>
      </c>
      <c r="AA109" s="17">
        <f t="shared" si="291"/>
        <v>6.2907100492017223E-3</v>
      </c>
      <c r="AB109" s="17">
        <f t="shared" si="291"/>
        <v>6.2422583743347694E-3</v>
      </c>
      <c r="AD109" s="163" t="s">
        <v>17</v>
      </c>
      <c r="AE109" s="165" t="s">
        <v>41</v>
      </c>
      <c r="AF109" s="16" t="s">
        <v>55</v>
      </c>
      <c r="AG109" s="17">
        <f>AG$26*$D94</f>
        <v>7.2499999999999995E-3</v>
      </c>
      <c r="AH109" s="17">
        <f t="shared" ref="AH109:AP109" si="292">AH$26*$D94</f>
        <v>7.0416666666666657E-3</v>
      </c>
      <c r="AI109" s="17">
        <f t="shared" si="292"/>
        <v>6.8680555555555552E-3</v>
      </c>
      <c r="AJ109" s="17">
        <f t="shared" si="292"/>
        <v>6.7233796296296295E-3</v>
      </c>
      <c r="AK109" s="17">
        <f t="shared" si="292"/>
        <v>6.6028163580246916E-3</v>
      </c>
      <c r="AL109" s="17">
        <f t="shared" si="292"/>
        <v>6.5023469650205756E-3</v>
      </c>
      <c r="AM109" s="17">
        <f t="shared" si="292"/>
        <v>6.4186224708504798E-3</v>
      </c>
      <c r="AN109" s="17">
        <f t="shared" si="292"/>
        <v>6.3488520590420667E-3</v>
      </c>
      <c r="AO109" s="17">
        <f t="shared" si="292"/>
        <v>6.2907100492017223E-3</v>
      </c>
      <c r="AP109" s="17">
        <f t="shared" si="292"/>
        <v>6.2422583743347694E-3</v>
      </c>
      <c r="AR109" s="163" t="s">
        <v>17</v>
      </c>
      <c r="AS109" s="165" t="s">
        <v>41</v>
      </c>
      <c r="AT109" s="16" t="s">
        <v>55</v>
      </c>
      <c r="AU109" s="17">
        <f>AU$26*$D94</f>
        <v>7.2499999999999995E-3</v>
      </c>
      <c r="AV109" s="17">
        <f t="shared" ref="AV109:BD109" si="293">AV$26*$D94</f>
        <v>7.0416666666666657E-3</v>
      </c>
      <c r="AW109" s="17">
        <f t="shared" si="293"/>
        <v>6.8680555555555552E-3</v>
      </c>
      <c r="AX109" s="17">
        <f t="shared" si="293"/>
        <v>6.7233796296296295E-3</v>
      </c>
      <c r="AY109" s="17">
        <f t="shared" si="293"/>
        <v>6.6028163580246916E-3</v>
      </c>
      <c r="AZ109" s="17">
        <f t="shared" si="293"/>
        <v>6.5023469650205756E-3</v>
      </c>
      <c r="BA109" s="17">
        <f t="shared" si="293"/>
        <v>6.4186224708504798E-3</v>
      </c>
      <c r="BB109" s="17">
        <f t="shared" si="293"/>
        <v>6.3488520590420667E-3</v>
      </c>
      <c r="BC109" s="17">
        <f t="shared" si="293"/>
        <v>6.2907100492017223E-3</v>
      </c>
      <c r="BD109" s="17">
        <f t="shared" si="293"/>
        <v>6.2422583743347694E-3</v>
      </c>
      <c r="BF109" s="163" t="s">
        <v>17</v>
      </c>
      <c r="BG109" s="165" t="s">
        <v>41</v>
      </c>
      <c r="BH109" s="16" t="s">
        <v>55</v>
      </c>
      <c r="BI109" s="17">
        <f>BI$26*$D94</f>
        <v>7.2499999999999995E-3</v>
      </c>
      <c r="BJ109" s="17">
        <f t="shared" ref="BJ109:BR109" si="294">BJ$26*$D94</f>
        <v>7.0416666666666657E-3</v>
      </c>
      <c r="BK109" s="17">
        <f t="shared" si="294"/>
        <v>6.8680555555555552E-3</v>
      </c>
      <c r="BL109" s="17">
        <f t="shared" si="294"/>
        <v>6.7233796296296295E-3</v>
      </c>
      <c r="BM109" s="17">
        <f t="shared" si="294"/>
        <v>6.6028163580246916E-3</v>
      </c>
      <c r="BN109" s="17">
        <f t="shared" si="294"/>
        <v>6.5023469650205756E-3</v>
      </c>
      <c r="BO109" s="17">
        <f t="shared" si="294"/>
        <v>6.4186224708504798E-3</v>
      </c>
      <c r="BP109" s="17">
        <f t="shared" si="294"/>
        <v>6.3488520590420667E-3</v>
      </c>
      <c r="BQ109" s="17">
        <f t="shared" si="294"/>
        <v>6.2907100492017223E-3</v>
      </c>
      <c r="BR109" s="17">
        <f t="shared" si="294"/>
        <v>6.2422583743347694E-3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6.8971836419753074E-3</v>
      </c>
      <c r="J110" s="18"/>
      <c r="K110" s="18"/>
      <c r="L110" s="18"/>
      <c r="M110" s="18"/>
      <c r="N110" s="18">
        <f>SUM(E109:N109)/10</f>
        <v>6.6288708128326157E-3</v>
      </c>
      <c r="P110" s="163"/>
      <c r="Q110" s="165"/>
      <c r="R110" s="16" t="s">
        <v>56</v>
      </c>
      <c r="S110" s="17"/>
      <c r="T110" s="17"/>
      <c r="U110" s="17"/>
      <c r="V110" s="17"/>
      <c r="W110" s="100">
        <f>SUM(S109:W109)/5</f>
        <v>6.8971836419753074E-3</v>
      </c>
      <c r="X110" s="18"/>
      <c r="Y110" s="18"/>
      <c r="Z110" s="18"/>
      <c r="AA110" s="18"/>
      <c r="AB110" s="18">
        <f>SUM(S109:AB109)/10</f>
        <v>6.6288708128326157E-3</v>
      </c>
      <c r="AD110" s="163"/>
      <c r="AE110" s="165"/>
      <c r="AF110" s="16" t="s">
        <v>56</v>
      </c>
      <c r="AG110" s="17"/>
      <c r="AH110" s="17"/>
      <c r="AI110" s="17"/>
      <c r="AJ110" s="17"/>
      <c r="AK110" s="100">
        <f>SUM(AG109:AK109)/5</f>
        <v>6.8971836419753074E-3</v>
      </c>
      <c r="AL110" s="18"/>
      <c r="AM110" s="18"/>
      <c r="AN110" s="18"/>
      <c r="AO110" s="18"/>
      <c r="AP110" s="18">
        <f>SUM(AG109:AP109)/10</f>
        <v>6.6288708128326157E-3</v>
      </c>
      <c r="AR110" s="163"/>
      <c r="AS110" s="165"/>
      <c r="AT110" s="16" t="s">
        <v>56</v>
      </c>
      <c r="AU110" s="17"/>
      <c r="AV110" s="17"/>
      <c r="AW110" s="17"/>
      <c r="AX110" s="17"/>
      <c r="AY110" s="100">
        <f>SUM(AU109:AY109)/5</f>
        <v>6.8971836419753074E-3</v>
      </c>
      <c r="AZ110" s="18"/>
      <c r="BA110" s="18"/>
      <c r="BB110" s="18"/>
      <c r="BC110" s="18"/>
      <c r="BD110" s="18">
        <f>SUM(AU109:BD109)/10</f>
        <v>6.6288708128326157E-3</v>
      </c>
      <c r="BF110" s="163"/>
      <c r="BG110" s="165"/>
      <c r="BH110" s="16" t="s">
        <v>56</v>
      </c>
      <c r="BI110" s="17"/>
      <c r="BJ110" s="17"/>
      <c r="BK110" s="17"/>
      <c r="BL110" s="17"/>
      <c r="BM110" s="100">
        <f>SUM(BI109:BM109)/5</f>
        <v>6.8971836419753074E-3</v>
      </c>
      <c r="BN110" s="18"/>
      <c r="BO110" s="18"/>
      <c r="BP110" s="18"/>
      <c r="BQ110" s="18"/>
      <c r="BR110" s="18">
        <f>SUM(BI109:BR109)/10</f>
        <v>6.6288708128326157E-3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295">E$28*$D94</f>
        <v>7.2499999999999995E-3</v>
      </c>
      <c r="F111" s="17">
        <f t="shared" si="295"/>
        <v>1.4291666666666664E-2</v>
      </c>
      <c r="G111" s="17">
        <f t="shared" si="295"/>
        <v>2.1159722222222222E-2</v>
      </c>
      <c r="H111" s="17">
        <f t="shared" si="295"/>
        <v>2.788310185185185E-2</v>
      </c>
      <c r="I111" s="17">
        <f t="shared" si="295"/>
        <v>3.4485918209876537E-2</v>
      </c>
      <c r="J111" s="17">
        <f t="shared" si="295"/>
        <v>4.0988265174897114E-2</v>
      </c>
      <c r="K111" s="17">
        <f t="shared" si="295"/>
        <v>4.7406887645747596E-2</v>
      </c>
      <c r="L111" s="17">
        <f t="shared" si="295"/>
        <v>5.3755739704789661E-2</v>
      </c>
      <c r="M111" s="17">
        <f t="shared" si="295"/>
        <v>6.0046449753991385E-2</v>
      </c>
      <c r="N111" s="17">
        <f t="shared" si="295"/>
        <v>6.6288708128326157E-2</v>
      </c>
      <c r="P111" s="163"/>
      <c r="Q111" s="165"/>
      <c r="R111" s="16" t="s">
        <v>53</v>
      </c>
      <c r="S111" s="17">
        <f t="shared" ref="S111:AB111" si="296">S$28*$D94</f>
        <v>7.2499999999999995E-3</v>
      </c>
      <c r="T111" s="17">
        <f t="shared" si="296"/>
        <v>1.4291666666666664E-2</v>
      </c>
      <c r="U111" s="17">
        <f t="shared" si="296"/>
        <v>2.1159722222222222E-2</v>
      </c>
      <c r="V111" s="17">
        <f t="shared" si="296"/>
        <v>2.788310185185185E-2</v>
      </c>
      <c r="W111" s="17">
        <f t="shared" si="296"/>
        <v>3.4485918209876537E-2</v>
      </c>
      <c r="X111" s="17">
        <f t="shared" si="296"/>
        <v>4.0988265174897114E-2</v>
      </c>
      <c r="Y111" s="17">
        <f t="shared" si="296"/>
        <v>4.7406887645747596E-2</v>
      </c>
      <c r="Z111" s="17">
        <f t="shared" si="296"/>
        <v>5.3755739704789661E-2</v>
      </c>
      <c r="AA111" s="17">
        <f t="shared" si="296"/>
        <v>6.0046449753991385E-2</v>
      </c>
      <c r="AB111" s="17">
        <f t="shared" si="296"/>
        <v>6.6288708128326157E-2</v>
      </c>
      <c r="AD111" s="163"/>
      <c r="AE111" s="165"/>
      <c r="AF111" s="16" t="s">
        <v>53</v>
      </c>
      <c r="AG111" s="17">
        <f t="shared" ref="AG111:AP111" si="297">AG$28*$D94</f>
        <v>7.2499999999999995E-3</v>
      </c>
      <c r="AH111" s="17">
        <f t="shared" si="297"/>
        <v>1.4291666666666664E-2</v>
      </c>
      <c r="AI111" s="17">
        <f t="shared" si="297"/>
        <v>2.1159722222222222E-2</v>
      </c>
      <c r="AJ111" s="17">
        <f t="shared" si="297"/>
        <v>2.788310185185185E-2</v>
      </c>
      <c r="AK111" s="17">
        <f t="shared" si="297"/>
        <v>3.4485918209876537E-2</v>
      </c>
      <c r="AL111" s="17">
        <f t="shared" si="297"/>
        <v>4.0988265174897114E-2</v>
      </c>
      <c r="AM111" s="17">
        <f t="shared" si="297"/>
        <v>4.7406887645747596E-2</v>
      </c>
      <c r="AN111" s="17">
        <f t="shared" si="297"/>
        <v>5.3755739704789661E-2</v>
      </c>
      <c r="AO111" s="17">
        <f t="shared" si="297"/>
        <v>6.0046449753991385E-2</v>
      </c>
      <c r="AP111" s="17">
        <f t="shared" si="297"/>
        <v>6.6288708128326157E-2</v>
      </c>
      <c r="AR111" s="163"/>
      <c r="AS111" s="165"/>
      <c r="AT111" s="16" t="s">
        <v>53</v>
      </c>
      <c r="AU111" s="17">
        <f t="shared" ref="AU111:BD111" si="298">AU$28*$D94</f>
        <v>7.2499999999999995E-3</v>
      </c>
      <c r="AV111" s="17">
        <f t="shared" si="298"/>
        <v>1.4291666666666664E-2</v>
      </c>
      <c r="AW111" s="17">
        <f t="shared" si="298"/>
        <v>2.1159722222222222E-2</v>
      </c>
      <c r="AX111" s="17">
        <f t="shared" si="298"/>
        <v>2.788310185185185E-2</v>
      </c>
      <c r="AY111" s="17">
        <f t="shared" si="298"/>
        <v>3.4485918209876537E-2</v>
      </c>
      <c r="AZ111" s="17">
        <f t="shared" si="298"/>
        <v>4.0988265174897114E-2</v>
      </c>
      <c r="BA111" s="17">
        <f t="shared" si="298"/>
        <v>4.7406887645747596E-2</v>
      </c>
      <c r="BB111" s="17">
        <f t="shared" si="298"/>
        <v>5.3755739704789661E-2</v>
      </c>
      <c r="BC111" s="17">
        <f t="shared" si="298"/>
        <v>6.0046449753991385E-2</v>
      </c>
      <c r="BD111" s="17">
        <f t="shared" si="298"/>
        <v>6.6288708128326157E-2</v>
      </c>
      <c r="BF111" s="163"/>
      <c r="BG111" s="165"/>
      <c r="BH111" s="16" t="s">
        <v>53</v>
      </c>
      <c r="BI111" s="17">
        <f t="shared" ref="BI111:BR111" si="299">BI$28*$D94</f>
        <v>7.2499999999999995E-3</v>
      </c>
      <c r="BJ111" s="17">
        <f t="shared" si="299"/>
        <v>1.4291666666666664E-2</v>
      </c>
      <c r="BK111" s="17">
        <f t="shared" si="299"/>
        <v>2.1159722222222222E-2</v>
      </c>
      <c r="BL111" s="17">
        <f t="shared" si="299"/>
        <v>2.788310185185185E-2</v>
      </c>
      <c r="BM111" s="17">
        <f t="shared" si="299"/>
        <v>3.4485918209876537E-2</v>
      </c>
      <c r="BN111" s="17">
        <f t="shared" si="299"/>
        <v>4.0988265174897114E-2</v>
      </c>
      <c r="BO111" s="17">
        <f t="shared" si="299"/>
        <v>4.7406887645747596E-2</v>
      </c>
      <c r="BP111" s="17">
        <f t="shared" si="299"/>
        <v>5.3755739704789661E-2</v>
      </c>
      <c r="BQ111" s="17">
        <f t="shared" si="299"/>
        <v>6.0046449753991385E-2</v>
      </c>
      <c r="BR111" s="17">
        <f t="shared" si="299"/>
        <v>6.6288708128326157E-2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300">10*E109</f>
        <v>7.2499999999999995E-2</v>
      </c>
      <c r="F112" s="21">
        <f t="shared" si="300"/>
        <v>7.0416666666666655E-2</v>
      </c>
      <c r="G112" s="21">
        <f t="shared" si="300"/>
        <v>6.868055555555555E-2</v>
      </c>
      <c r="H112" s="21">
        <f t="shared" si="300"/>
        <v>6.7233796296296292E-2</v>
      </c>
      <c r="I112" s="21">
        <f t="shared" si="300"/>
        <v>6.6028163580246921E-2</v>
      </c>
      <c r="J112" s="21">
        <f t="shared" si="300"/>
        <v>6.5023469650205751E-2</v>
      </c>
      <c r="K112" s="21">
        <f t="shared" si="300"/>
        <v>6.4186224708504797E-2</v>
      </c>
      <c r="L112" s="21">
        <f t="shared" si="300"/>
        <v>6.3488520590420663E-2</v>
      </c>
      <c r="M112" s="21">
        <f t="shared" si="300"/>
        <v>6.2907100492017226E-2</v>
      </c>
      <c r="N112" s="21">
        <f t="shared" si="300"/>
        <v>6.2422583743347693E-2</v>
      </c>
      <c r="P112" s="163"/>
      <c r="Q112" s="163"/>
      <c r="R112" s="20" t="s">
        <v>57</v>
      </c>
      <c r="S112" s="21">
        <f t="shared" ref="S112:AB112" si="301">10*S109</f>
        <v>7.2499999999999995E-2</v>
      </c>
      <c r="T112" s="21">
        <f t="shared" si="301"/>
        <v>7.0416666666666655E-2</v>
      </c>
      <c r="U112" s="21">
        <f t="shared" si="301"/>
        <v>6.868055555555555E-2</v>
      </c>
      <c r="V112" s="21">
        <f t="shared" si="301"/>
        <v>6.7233796296296292E-2</v>
      </c>
      <c r="W112" s="21">
        <f t="shared" si="301"/>
        <v>6.6028163580246921E-2</v>
      </c>
      <c r="X112" s="21">
        <f t="shared" si="301"/>
        <v>6.5023469650205751E-2</v>
      </c>
      <c r="Y112" s="21">
        <f t="shared" si="301"/>
        <v>6.4186224708504797E-2</v>
      </c>
      <c r="Z112" s="21">
        <f t="shared" si="301"/>
        <v>6.3488520590420663E-2</v>
      </c>
      <c r="AA112" s="21">
        <f t="shared" si="301"/>
        <v>6.2907100492017226E-2</v>
      </c>
      <c r="AB112" s="21">
        <f t="shared" si="301"/>
        <v>6.2422583743347693E-2</v>
      </c>
      <c r="AD112" s="163"/>
      <c r="AE112" s="163"/>
      <c r="AF112" s="20" t="s">
        <v>57</v>
      </c>
      <c r="AG112" s="21">
        <f t="shared" ref="AG112:AP112" si="302">10*AG109</f>
        <v>7.2499999999999995E-2</v>
      </c>
      <c r="AH112" s="21">
        <f t="shared" si="302"/>
        <v>7.0416666666666655E-2</v>
      </c>
      <c r="AI112" s="21">
        <f t="shared" si="302"/>
        <v>6.868055555555555E-2</v>
      </c>
      <c r="AJ112" s="21">
        <f t="shared" si="302"/>
        <v>6.7233796296296292E-2</v>
      </c>
      <c r="AK112" s="21">
        <f t="shared" si="302"/>
        <v>6.6028163580246921E-2</v>
      </c>
      <c r="AL112" s="21">
        <f t="shared" si="302"/>
        <v>6.5023469650205751E-2</v>
      </c>
      <c r="AM112" s="21">
        <f t="shared" si="302"/>
        <v>6.4186224708504797E-2</v>
      </c>
      <c r="AN112" s="21">
        <f t="shared" si="302"/>
        <v>6.3488520590420663E-2</v>
      </c>
      <c r="AO112" s="21">
        <f t="shared" si="302"/>
        <v>6.2907100492017226E-2</v>
      </c>
      <c r="AP112" s="21">
        <f t="shared" si="302"/>
        <v>6.2422583743347693E-2</v>
      </c>
      <c r="AR112" s="163"/>
      <c r="AS112" s="163"/>
      <c r="AT112" s="20" t="s">
        <v>57</v>
      </c>
      <c r="AU112" s="21">
        <f t="shared" ref="AU112:BD112" si="303">10*AU109</f>
        <v>7.2499999999999995E-2</v>
      </c>
      <c r="AV112" s="21">
        <f t="shared" si="303"/>
        <v>7.0416666666666655E-2</v>
      </c>
      <c r="AW112" s="21">
        <f t="shared" si="303"/>
        <v>6.868055555555555E-2</v>
      </c>
      <c r="AX112" s="21">
        <f t="shared" si="303"/>
        <v>6.7233796296296292E-2</v>
      </c>
      <c r="AY112" s="21">
        <f t="shared" si="303"/>
        <v>6.6028163580246921E-2</v>
      </c>
      <c r="AZ112" s="21">
        <f t="shared" si="303"/>
        <v>6.5023469650205751E-2</v>
      </c>
      <c r="BA112" s="21">
        <f t="shared" si="303"/>
        <v>6.4186224708504797E-2</v>
      </c>
      <c r="BB112" s="21">
        <f t="shared" si="303"/>
        <v>6.3488520590420663E-2</v>
      </c>
      <c r="BC112" s="21">
        <f t="shared" si="303"/>
        <v>6.2907100492017226E-2</v>
      </c>
      <c r="BD112" s="21">
        <f t="shared" si="303"/>
        <v>6.2422583743347693E-2</v>
      </c>
      <c r="BF112" s="163"/>
      <c r="BG112" s="163"/>
      <c r="BH112" s="20" t="s">
        <v>57</v>
      </c>
      <c r="BI112" s="21">
        <f t="shared" ref="BI112:BR112" si="304">10*BI109</f>
        <v>7.2499999999999995E-2</v>
      </c>
      <c r="BJ112" s="21">
        <f t="shared" si="304"/>
        <v>7.0416666666666655E-2</v>
      </c>
      <c r="BK112" s="21">
        <f t="shared" si="304"/>
        <v>6.868055555555555E-2</v>
      </c>
      <c r="BL112" s="21">
        <f t="shared" si="304"/>
        <v>6.7233796296296292E-2</v>
      </c>
      <c r="BM112" s="21">
        <f t="shared" si="304"/>
        <v>6.6028163580246921E-2</v>
      </c>
      <c r="BN112" s="21">
        <f t="shared" si="304"/>
        <v>6.5023469650205751E-2</v>
      </c>
      <c r="BO112" s="21">
        <f t="shared" si="304"/>
        <v>6.4186224708504797E-2</v>
      </c>
      <c r="BP112" s="21">
        <f t="shared" si="304"/>
        <v>6.3488520590420663E-2</v>
      </c>
      <c r="BQ112" s="21">
        <f t="shared" si="304"/>
        <v>6.2907100492017226E-2</v>
      </c>
      <c r="BR112" s="21">
        <f t="shared" si="304"/>
        <v>6.2422583743347693E-2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7.2499999999999995E-2</v>
      </c>
      <c r="F113" s="21">
        <f t="shared" ref="F113:N113" si="305">10*F111</f>
        <v>0.14291666666666664</v>
      </c>
      <c r="G113" s="21">
        <f t="shared" si="305"/>
        <v>0.21159722222222221</v>
      </c>
      <c r="H113" s="21">
        <f t="shared" si="305"/>
        <v>0.27883101851851849</v>
      </c>
      <c r="I113" s="21">
        <f t="shared" si="305"/>
        <v>0.34485918209876537</v>
      </c>
      <c r="J113" s="21">
        <f t="shared" si="305"/>
        <v>0.40988265174897115</v>
      </c>
      <c r="K113" s="21">
        <f t="shared" si="305"/>
        <v>0.47406887645747597</v>
      </c>
      <c r="L113" s="21">
        <f t="shared" si="305"/>
        <v>0.53755739704789662</v>
      </c>
      <c r="M113" s="21">
        <f t="shared" si="305"/>
        <v>0.60046449753991382</v>
      </c>
      <c r="N113" s="21">
        <f t="shared" si="305"/>
        <v>0.66288708128326157</v>
      </c>
      <c r="P113" s="163"/>
      <c r="Q113" s="163"/>
      <c r="R113" s="20" t="s">
        <v>58</v>
      </c>
      <c r="S113" s="21">
        <f>10*S111</f>
        <v>7.2499999999999995E-2</v>
      </c>
      <c r="T113" s="21">
        <f t="shared" ref="T113:AB113" si="306">10*T111</f>
        <v>0.14291666666666664</v>
      </c>
      <c r="U113" s="21">
        <f t="shared" si="306"/>
        <v>0.21159722222222221</v>
      </c>
      <c r="V113" s="21">
        <f t="shared" si="306"/>
        <v>0.27883101851851849</v>
      </c>
      <c r="W113" s="21">
        <f t="shared" si="306"/>
        <v>0.34485918209876537</v>
      </c>
      <c r="X113" s="21">
        <f t="shared" si="306"/>
        <v>0.40988265174897115</v>
      </c>
      <c r="Y113" s="21">
        <f t="shared" si="306"/>
        <v>0.47406887645747597</v>
      </c>
      <c r="Z113" s="21">
        <f t="shared" si="306"/>
        <v>0.53755739704789662</v>
      </c>
      <c r="AA113" s="21">
        <f t="shared" si="306"/>
        <v>0.60046449753991382</v>
      </c>
      <c r="AB113" s="21">
        <f t="shared" si="306"/>
        <v>0.66288708128326157</v>
      </c>
      <c r="AD113" s="163"/>
      <c r="AE113" s="163"/>
      <c r="AF113" s="20" t="s">
        <v>58</v>
      </c>
      <c r="AG113" s="21">
        <f>10*AG111</f>
        <v>7.2499999999999995E-2</v>
      </c>
      <c r="AH113" s="21">
        <f t="shared" ref="AH113:AP113" si="307">10*AH111</f>
        <v>0.14291666666666664</v>
      </c>
      <c r="AI113" s="21">
        <f t="shared" si="307"/>
        <v>0.21159722222222221</v>
      </c>
      <c r="AJ113" s="21">
        <f t="shared" si="307"/>
        <v>0.27883101851851849</v>
      </c>
      <c r="AK113" s="21">
        <f t="shared" si="307"/>
        <v>0.34485918209876537</v>
      </c>
      <c r="AL113" s="21">
        <f t="shared" si="307"/>
        <v>0.40988265174897115</v>
      </c>
      <c r="AM113" s="21">
        <f t="shared" si="307"/>
        <v>0.47406887645747597</v>
      </c>
      <c r="AN113" s="21">
        <f t="shared" si="307"/>
        <v>0.53755739704789662</v>
      </c>
      <c r="AO113" s="21">
        <f t="shared" si="307"/>
        <v>0.60046449753991382</v>
      </c>
      <c r="AP113" s="21">
        <f t="shared" si="307"/>
        <v>0.66288708128326157</v>
      </c>
      <c r="AR113" s="163"/>
      <c r="AS113" s="163"/>
      <c r="AT113" s="20" t="s">
        <v>58</v>
      </c>
      <c r="AU113" s="21">
        <f>10*AU111</f>
        <v>7.2499999999999995E-2</v>
      </c>
      <c r="AV113" s="21">
        <f t="shared" ref="AV113:BD113" si="308">10*AV111</f>
        <v>0.14291666666666664</v>
      </c>
      <c r="AW113" s="21">
        <f t="shared" si="308"/>
        <v>0.21159722222222221</v>
      </c>
      <c r="AX113" s="21">
        <f t="shared" si="308"/>
        <v>0.27883101851851849</v>
      </c>
      <c r="AY113" s="21">
        <f t="shared" si="308"/>
        <v>0.34485918209876537</v>
      </c>
      <c r="AZ113" s="21">
        <f t="shared" si="308"/>
        <v>0.40988265174897115</v>
      </c>
      <c r="BA113" s="21">
        <f t="shared" si="308"/>
        <v>0.47406887645747597</v>
      </c>
      <c r="BB113" s="21">
        <f t="shared" si="308"/>
        <v>0.53755739704789662</v>
      </c>
      <c r="BC113" s="21">
        <f t="shared" si="308"/>
        <v>0.60046449753991382</v>
      </c>
      <c r="BD113" s="21">
        <f t="shared" si="308"/>
        <v>0.66288708128326157</v>
      </c>
      <c r="BF113" s="163"/>
      <c r="BG113" s="163"/>
      <c r="BH113" s="20" t="s">
        <v>58</v>
      </c>
      <c r="BI113" s="21">
        <f>10*BI111</f>
        <v>7.2499999999999995E-2</v>
      </c>
      <c r="BJ113" s="21">
        <f t="shared" ref="BJ113:BR113" si="309">10*BJ111</f>
        <v>0.14291666666666664</v>
      </c>
      <c r="BK113" s="21">
        <f t="shared" si="309"/>
        <v>0.21159722222222221</v>
      </c>
      <c r="BL113" s="21">
        <f t="shared" si="309"/>
        <v>0.27883101851851849</v>
      </c>
      <c r="BM113" s="21">
        <f t="shared" si="309"/>
        <v>0.34485918209876537</v>
      </c>
      <c r="BN113" s="21">
        <f t="shared" si="309"/>
        <v>0.40988265174897115</v>
      </c>
      <c r="BO113" s="21">
        <f t="shared" si="309"/>
        <v>0.47406887645747597</v>
      </c>
      <c r="BP113" s="21">
        <f t="shared" si="309"/>
        <v>0.53755739704789662</v>
      </c>
      <c r="BQ113" s="21">
        <f t="shared" si="309"/>
        <v>0.60046449753991382</v>
      </c>
      <c r="BR113" s="21">
        <f t="shared" si="309"/>
        <v>0.66288708128326157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310">E109*E$16/$E$4</f>
        <v>8.6999999999999994E-3</v>
      </c>
      <c r="F114" s="17">
        <f t="shared" si="310"/>
        <v>1.014E-2</v>
      </c>
      <c r="G114" s="17">
        <f t="shared" si="310"/>
        <v>1.1868E-2</v>
      </c>
      <c r="H114" s="17">
        <f t="shared" si="310"/>
        <v>1.39416E-2</v>
      </c>
      <c r="I114" s="17">
        <f t="shared" si="310"/>
        <v>1.6429920000000001E-2</v>
      </c>
      <c r="J114" s="17">
        <f t="shared" si="310"/>
        <v>1.9415904000000001E-2</v>
      </c>
      <c r="K114" s="17">
        <f t="shared" si="310"/>
        <v>2.29990848E-2</v>
      </c>
      <c r="L114" s="17">
        <f t="shared" si="310"/>
        <v>2.7298901759999997E-2</v>
      </c>
      <c r="M114" s="17">
        <f t="shared" si="310"/>
        <v>3.2458682111999995E-2</v>
      </c>
      <c r="N114" s="17">
        <f t="shared" si="310"/>
        <v>3.8650418534400002E-2</v>
      </c>
      <c r="P114" s="163"/>
      <c r="Q114" s="171" t="s">
        <v>45</v>
      </c>
      <c r="R114" s="16" t="s">
        <v>55</v>
      </c>
      <c r="S114" s="17">
        <f t="shared" ref="S114:AB114" si="311">S109*S$16/$E$4</f>
        <v>8.6999999999999994E-3</v>
      </c>
      <c r="T114" s="17">
        <f t="shared" si="311"/>
        <v>1.014E-2</v>
      </c>
      <c r="U114" s="17">
        <f t="shared" si="311"/>
        <v>1.1868E-2</v>
      </c>
      <c r="V114" s="17">
        <f t="shared" si="311"/>
        <v>1.39416E-2</v>
      </c>
      <c r="W114" s="17">
        <f t="shared" si="311"/>
        <v>1.6429920000000001E-2</v>
      </c>
      <c r="X114" s="17">
        <f t="shared" si="311"/>
        <v>1.9415904000000001E-2</v>
      </c>
      <c r="Y114" s="17">
        <f t="shared" si="311"/>
        <v>2.29990848E-2</v>
      </c>
      <c r="Z114" s="17">
        <f t="shared" si="311"/>
        <v>2.7298901759999997E-2</v>
      </c>
      <c r="AA114" s="17">
        <f t="shared" si="311"/>
        <v>3.2458682111999995E-2</v>
      </c>
      <c r="AB114" s="17">
        <f t="shared" si="311"/>
        <v>3.8650418534400002E-2</v>
      </c>
      <c r="AD114" s="163"/>
      <c r="AE114" s="171" t="s">
        <v>45</v>
      </c>
      <c r="AF114" s="16" t="s">
        <v>55</v>
      </c>
      <c r="AG114" s="17">
        <f t="shared" ref="AG114:AP114" si="312">AG109*AG$16/$E$4</f>
        <v>8.6999999999999994E-3</v>
      </c>
      <c r="AH114" s="17">
        <f t="shared" si="312"/>
        <v>1.014E-2</v>
      </c>
      <c r="AI114" s="17">
        <f t="shared" si="312"/>
        <v>1.1868E-2</v>
      </c>
      <c r="AJ114" s="17">
        <f t="shared" si="312"/>
        <v>1.39416E-2</v>
      </c>
      <c r="AK114" s="17">
        <f t="shared" si="312"/>
        <v>1.6429920000000001E-2</v>
      </c>
      <c r="AL114" s="17">
        <f t="shared" si="312"/>
        <v>1.9415904000000001E-2</v>
      </c>
      <c r="AM114" s="17">
        <f t="shared" si="312"/>
        <v>2.29990848E-2</v>
      </c>
      <c r="AN114" s="17">
        <f t="shared" si="312"/>
        <v>2.7298901759999997E-2</v>
      </c>
      <c r="AO114" s="17">
        <f t="shared" si="312"/>
        <v>3.2458682111999995E-2</v>
      </c>
      <c r="AP114" s="17">
        <f t="shared" si="312"/>
        <v>3.8650418534400002E-2</v>
      </c>
      <c r="AR114" s="163"/>
      <c r="AS114" s="171" t="s">
        <v>45</v>
      </c>
      <c r="AT114" s="16" t="s">
        <v>55</v>
      </c>
      <c r="AU114" s="17">
        <f t="shared" ref="AU114:BD114" si="313">AU109*AU$16/$E$4</f>
        <v>8.6999999999999994E-3</v>
      </c>
      <c r="AV114" s="17">
        <f t="shared" si="313"/>
        <v>1.014E-2</v>
      </c>
      <c r="AW114" s="17">
        <f t="shared" si="313"/>
        <v>1.1868E-2</v>
      </c>
      <c r="AX114" s="17">
        <f t="shared" si="313"/>
        <v>1.39416E-2</v>
      </c>
      <c r="AY114" s="17">
        <f t="shared" si="313"/>
        <v>1.6429920000000001E-2</v>
      </c>
      <c r="AZ114" s="17">
        <f t="shared" si="313"/>
        <v>1.9415904000000001E-2</v>
      </c>
      <c r="BA114" s="17">
        <f t="shared" si="313"/>
        <v>2.29990848E-2</v>
      </c>
      <c r="BB114" s="17">
        <f t="shared" si="313"/>
        <v>2.7298901759999997E-2</v>
      </c>
      <c r="BC114" s="17">
        <f t="shared" si="313"/>
        <v>3.2458682111999995E-2</v>
      </c>
      <c r="BD114" s="17">
        <f t="shared" si="313"/>
        <v>3.8650418534400002E-2</v>
      </c>
      <c r="BF114" s="163"/>
      <c r="BG114" s="171" t="s">
        <v>45</v>
      </c>
      <c r="BH114" s="16" t="s">
        <v>55</v>
      </c>
      <c r="BI114" s="17">
        <f t="shared" ref="BI114:BR114" si="314">BI109*BI$16/$E$4</f>
        <v>8.6999999999999994E-3</v>
      </c>
      <c r="BJ114" s="17">
        <f t="shared" si="314"/>
        <v>1.014E-2</v>
      </c>
      <c r="BK114" s="17">
        <f t="shared" si="314"/>
        <v>1.1868E-2</v>
      </c>
      <c r="BL114" s="17">
        <f t="shared" si="314"/>
        <v>1.39416E-2</v>
      </c>
      <c r="BM114" s="17">
        <f t="shared" si="314"/>
        <v>1.6429920000000001E-2</v>
      </c>
      <c r="BN114" s="17">
        <f t="shared" si="314"/>
        <v>1.9415904000000001E-2</v>
      </c>
      <c r="BO114" s="17">
        <f t="shared" si="314"/>
        <v>2.29990848E-2</v>
      </c>
      <c r="BP114" s="17">
        <f t="shared" si="314"/>
        <v>2.7298901759999997E-2</v>
      </c>
      <c r="BQ114" s="17">
        <f t="shared" si="314"/>
        <v>3.2458682111999995E-2</v>
      </c>
      <c r="BR114" s="17">
        <f t="shared" si="314"/>
        <v>3.8650418534400002E-2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1.2215904E-2</v>
      </c>
      <c r="J115" s="18"/>
      <c r="K115" s="18"/>
      <c r="L115" s="18"/>
      <c r="M115" s="18"/>
      <c r="N115" s="18">
        <f>SUM(E114:N114)/10</f>
        <v>2.0190251120639997E-2</v>
      </c>
      <c r="P115" s="163"/>
      <c r="Q115" s="165"/>
      <c r="R115" s="16" t="s">
        <v>56</v>
      </c>
      <c r="S115" s="17"/>
      <c r="T115" s="17"/>
      <c r="U115" s="17"/>
      <c r="V115" s="17"/>
      <c r="W115" s="18">
        <f>SUM(S114:W114)/5</f>
        <v>1.2215904E-2</v>
      </c>
      <c r="X115" s="18"/>
      <c r="Y115" s="18"/>
      <c r="Z115" s="18"/>
      <c r="AA115" s="18"/>
      <c r="AB115" s="18">
        <f>SUM(S114:AB114)/10</f>
        <v>2.0190251120639997E-2</v>
      </c>
      <c r="AD115" s="163"/>
      <c r="AE115" s="165"/>
      <c r="AF115" s="16" t="s">
        <v>56</v>
      </c>
      <c r="AG115" s="17"/>
      <c r="AH115" s="17"/>
      <c r="AI115" s="17"/>
      <c r="AJ115" s="17"/>
      <c r="AK115" s="18">
        <f>SUM(AG114:AK114)/5</f>
        <v>1.2215904E-2</v>
      </c>
      <c r="AL115" s="18"/>
      <c r="AM115" s="18"/>
      <c r="AN115" s="18"/>
      <c r="AO115" s="18"/>
      <c r="AP115" s="18">
        <f>SUM(AG114:AP114)/10</f>
        <v>2.0190251120639997E-2</v>
      </c>
      <c r="AR115" s="163"/>
      <c r="AS115" s="165"/>
      <c r="AT115" s="16" t="s">
        <v>56</v>
      </c>
      <c r="AU115" s="17"/>
      <c r="AV115" s="17"/>
      <c r="AW115" s="17"/>
      <c r="AX115" s="17"/>
      <c r="AY115" s="18">
        <f>SUM(AU114:AY114)/5</f>
        <v>1.2215904E-2</v>
      </c>
      <c r="AZ115" s="18"/>
      <c r="BA115" s="18"/>
      <c r="BB115" s="18"/>
      <c r="BC115" s="18"/>
      <c r="BD115" s="18">
        <f>SUM(AU114:BD114)/10</f>
        <v>2.0190251120639997E-2</v>
      </c>
      <c r="BF115" s="163"/>
      <c r="BG115" s="165"/>
      <c r="BH115" s="16" t="s">
        <v>56</v>
      </c>
      <c r="BI115" s="17"/>
      <c r="BJ115" s="17"/>
      <c r="BK115" s="17"/>
      <c r="BL115" s="17"/>
      <c r="BM115" s="18">
        <f>SUM(BI114:BM114)/5</f>
        <v>1.2215904E-2</v>
      </c>
      <c r="BN115" s="18"/>
      <c r="BO115" s="18"/>
      <c r="BP115" s="18"/>
      <c r="BQ115" s="18"/>
      <c r="BR115" s="18">
        <f>SUM(BI114:BR114)/10</f>
        <v>2.0190251120639997E-2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315">E112*E$16</f>
        <v>8700</v>
      </c>
      <c r="F116" s="24">
        <f t="shared" si="315"/>
        <v>10139.999999999998</v>
      </c>
      <c r="G116" s="24">
        <f t="shared" si="315"/>
        <v>11867.999999999998</v>
      </c>
      <c r="H116" s="24">
        <f t="shared" si="315"/>
        <v>13941.599999999999</v>
      </c>
      <c r="I116" s="24">
        <f t="shared" si="315"/>
        <v>16429.920000000002</v>
      </c>
      <c r="J116" s="24">
        <f t="shared" si="315"/>
        <v>19415.903999999999</v>
      </c>
      <c r="K116" s="24">
        <f t="shared" si="315"/>
        <v>22999.084800000001</v>
      </c>
      <c r="L116" s="24">
        <f t="shared" si="315"/>
        <v>27298.901759999997</v>
      </c>
      <c r="M116" s="24">
        <f t="shared" si="315"/>
        <v>32458.682112000002</v>
      </c>
      <c r="N116" s="24">
        <f t="shared" si="315"/>
        <v>38650.4185344</v>
      </c>
      <c r="P116" s="163"/>
      <c r="Q116" s="163"/>
      <c r="R116" s="20" t="s">
        <v>57</v>
      </c>
      <c r="S116" s="24">
        <f t="shared" ref="S116:AB116" si="316">S112*S$16</f>
        <v>8700</v>
      </c>
      <c r="T116" s="24">
        <f t="shared" si="316"/>
        <v>10139.999999999998</v>
      </c>
      <c r="U116" s="24">
        <f t="shared" si="316"/>
        <v>11867.999999999998</v>
      </c>
      <c r="V116" s="24">
        <f t="shared" si="316"/>
        <v>13941.599999999999</v>
      </c>
      <c r="W116" s="24">
        <f t="shared" si="316"/>
        <v>16429.920000000002</v>
      </c>
      <c r="X116" s="24">
        <f t="shared" si="316"/>
        <v>19415.903999999999</v>
      </c>
      <c r="Y116" s="24">
        <f t="shared" si="316"/>
        <v>22999.084800000001</v>
      </c>
      <c r="Z116" s="24">
        <f t="shared" si="316"/>
        <v>27298.901759999997</v>
      </c>
      <c r="AA116" s="24">
        <f t="shared" si="316"/>
        <v>32458.682112000002</v>
      </c>
      <c r="AB116" s="24">
        <f t="shared" si="316"/>
        <v>38650.4185344</v>
      </c>
      <c r="AD116" s="163"/>
      <c r="AE116" s="163"/>
      <c r="AF116" s="20" t="s">
        <v>57</v>
      </c>
      <c r="AG116" s="24">
        <f t="shared" ref="AG116:AP116" si="317">AG112*AG$16</f>
        <v>8700</v>
      </c>
      <c r="AH116" s="24">
        <f t="shared" si="317"/>
        <v>10139.999999999998</v>
      </c>
      <c r="AI116" s="24">
        <f t="shared" si="317"/>
        <v>11867.999999999998</v>
      </c>
      <c r="AJ116" s="24">
        <f t="shared" si="317"/>
        <v>13941.599999999999</v>
      </c>
      <c r="AK116" s="24">
        <f t="shared" si="317"/>
        <v>16429.920000000002</v>
      </c>
      <c r="AL116" s="24">
        <f t="shared" si="317"/>
        <v>19415.903999999999</v>
      </c>
      <c r="AM116" s="24">
        <f t="shared" si="317"/>
        <v>22999.084800000001</v>
      </c>
      <c r="AN116" s="24">
        <f t="shared" si="317"/>
        <v>27298.901759999997</v>
      </c>
      <c r="AO116" s="24">
        <f t="shared" si="317"/>
        <v>32458.682112000002</v>
      </c>
      <c r="AP116" s="24">
        <f t="shared" si="317"/>
        <v>38650.4185344</v>
      </c>
      <c r="AR116" s="163"/>
      <c r="AS116" s="163"/>
      <c r="AT116" s="20" t="s">
        <v>57</v>
      </c>
      <c r="AU116" s="24">
        <f t="shared" ref="AU116:BD116" si="318">AU112*AU$16</f>
        <v>8700</v>
      </c>
      <c r="AV116" s="24">
        <f t="shared" si="318"/>
        <v>10139.999999999998</v>
      </c>
      <c r="AW116" s="24">
        <f t="shared" si="318"/>
        <v>11867.999999999998</v>
      </c>
      <c r="AX116" s="24">
        <f t="shared" si="318"/>
        <v>13941.599999999999</v>
      </c>
      <c r="AY116" s="24">
        <f t="shared" si="318"/>
        <v>16429.920000000002</v>
      </c>
      <c r="AZ116" s="24">
        <f t="shared" si="318"/>
        <v>19415.903999999999</v>
      </c>
      <c r="BA116" s="24">
        <f t="shared" si="318"/>
        <v>22999.084800000001</v>
      </c>
      <c r="BB116" s="24">
        <f t="shared" si="318"/>
        <v>27298.901759999997</v>
      </c>
      <c r="BC116" s="24">
        <f t="shared" si="318"/>
        <v>32458.682112000002</v>
      </c>
      <c r="BD116" s="24">
        <f t="shared" si="318"/>
        <v>38650.4185344</v>
      </c>
      <c r="BF116" s="163"/>
      <c r="BG116" s="163"/>
      <c r="BH116" s="20" t="s">
        <v>57</v>
      </c>
      <c r="BI116" s="24">
        <f t="shared" ref="BI116:BR116" si="319">BI112*BI$16</f>
        <v>8700</v>
      </c>
      <c r="BJ116" s="24">
        <f t="shared" si="319"/>
        <v>10139.999999999998</v>
      </c>
      <c r="BK116" s="24">
        <f t="shared" si="319"/>
        <v>11867.999999999998</v>
      </c>
      <c r="BL116" s="24">
        <f t="shared" si="319"/>
        <v>13941.599999999999</v>
      </c>
      <c r="BM116" s="24">
        <f t="shared" si="319"/>
        <v>16429.920000000002</v>
      </c>
      <c r="BN116" s="24">
        <f t="shared" si="319"/>
        <v>19415.903999999999</v>
      </c>
      <c r="BO116" s="24">
        <f t="shared" si="319"/>
        <v>22999.084800000001</v>
      </c>
      <c r="BP116" s="24">
        <f t="shared" si="319"/>
        <v>27298.901759999997</v>
      </c>
      <c r="BQ116" s="24">
        <f t="shared" si="319"/>
        <v>32458.682112000002</v>
      </c>
      <c r="BR116" s="24">
        <f t="shared" si="319"/>
        <v>38650.4185344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12215.904</v>
      </c>
      <c r="J117" s="24"/>
      <c r="K117" s="24"/>
      <c r="L117" s="24"/>
      <c r="M117" s="24"/>
      <c r="N117" s="24">
        <f>SUM(E116:N116)/10</f>
        <v>20190.251120640001</v>
      </c>
      <c r="P117" s="163"/>
      <c r="Q117" s="163"/>
      <c r="R117" s="20" t="s">
        <v>59</v>
      </c>
      <c r="S117" s="25"/>
      <c r="T117" s="25"/>
      <c r="U117" s="25"/>
      <c r="V117" s="25"/>
      <c r="W117" s="24">
        <f>SUM(S116:W116)/5</f>
        <v>12215.904</v>
      </c>
      <c r="X117" s="24"/>
      <c r="Y117" s="24"/>
      <c r="Z117" s="24"/>
      <c r="AA117" s="24"/>
      <c r="AB117" s="24">
        <f>SUM(S116:AB116)/10</f>
        <v>20190.251120640001</v>
      </c>
      <c r="AD117" s="163"/>
      <c r="AE117" s="163"/>
      <c r="AF117" s="20" t="s">
        <v>59</v>
      </c>
      <c r="AG117" s="25"/>
      <c r="AH117" s="25"/>
      <c r="AI117" s="25"/>
      <c r="AJ117" s="25"/>
      <c r="AK117" s="24">
        <f>SUM(AG116:AK116)/5</f>
        <v>12215.904</v>
      </c>
      <c r="AL117" s="24"/>
      <c r="AM117" s="24"/>
      <c r="AN117" s="24"/>
      <c r="AO117" s="24"/>
      <c r="AP117" s="24">
        <f>SUM(AG116:AP116)/10</f>
        <v>20190.251120640001</v>
      </c>
      <c r="AR117" s="163"/>
      <c r="AS117" s="163"/>
      <c r="AT117" s="20" t="s">
        <v>59</v>
      </c>
      <c r="AU117" s="25"/>
      <c r="AV117" s="25"/>
      <c r="AW117" s="25"/>
      <c r="AX117" s="25"/>
      <c r="AY117" s="24">
        <f>SUM(AU116:AY116)/5</f>
        <v>12215.904</v>
      </c>
      <c r="AZ117" s="24"/>
      <c r="BA117" s="24"/>
      <c r="BB117" s="24"/>
      <c r="BC117" s="24"/>
      <c r="BD117" s="24">
        <f>SUM(AU116:BD116)/10</f>
        <v>20190.251120640001</v>
      </c>
      <c r="BF117" s="163"/>
      <c r="BG117" s="163"/>
      <c r="BH117" s="20" t="s">
        <v>59</v>
      </c>
      <c r="BI117" s="25"/>
      <c r="BJ117" s="25"/>
      <c r="BK117" s="25"/>
      <c r="BL117" s="25"/>
      <c r="BM117" s="24">
        <f>SUM(BI116:BM116)/5</f>
        <v>12215.904</v>
      </c>
      <c r="BN117" s="24"/>
      <c r="BO117" s="24"/>
      <c r="BP117" s="24"/>
      <c r="BQ117" s="24"/>
      <c r="BR117" s="24">
        <f>SUM(BI116:BR116)/10</f>
        <v>20190.251120640001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8700</v>
      </c>
      <c r="F118" s="25">
        <f t="shared" ref="F118:N118" si="320">E118+F116</f>
        <v>18840</v>
      </c>
      <c r="G118" s="25">
        <f t="shared" si="320"/>
        <v>30708</v>
      </c>
      <c r="H118" s="25">
        <f t="shared" si="320"/>
        <v>44649.599999999999</v>
      </c>
      <c r="I118" s="25">
        <f t="shared" si="320"/>
        <v>61079.520000000004</v>
      </c>
      <c r="J118" s="25">
        <f t="shared" si="320"/>
        <v>80495.423999999999</v>
      </c>
      <c r="K118" s="25">
        <f t="shared" si="320"/>
        <v>103494.5088</v>
      </c>
      <c r="L118" s="25">
        <f t="shared" si="320"/>
        <v>130793.41055999999</v>
      </c>
      <c r="M118" s="25">
        <f t="shared" si="320"/>
        <v>163252.092672</v>
      </c>
      <c r="N118" s="25">
        <f t="shared" si="320"/>
        <v>201902.5112064</v>
      </c>
      <c r="P118" s="163"/>
      <c r="Q118" s="163"/>
      <c r="R118" s="20" t="s">
        <v>58</v>
      </c>
      <c r="S118" s="25">
        <f>S116</f>
        <v>8700</v>
      </c>
      <c r="T118" s="25">
        <f t="shared" ref="T118:AB118" si="321">S118+T116</f>
        <v>18840</v>
      </c>
      <c r="U118" s="25">
        <f t="shared" si="321"/>
        <v>30708</v>
      </c>
      <c r="V118" s="25">
        <f t="shared" si="321"/>
        <v>44649.599999999999</v>
      </c>
      <c r="W118" s="25">
        <f t="shared" si="321"/>
        <v>61079.520000000004</v>
      </c>
      <c r="X118" s="25">
        <f t="shared" si="321"/>
        <v>80495.423999999999</v>
      </c>
      <c r="Y118" s="25">
        <f t="shared" si="321"/>
        <v>103494.5088</v>
      </c>
      <c r="Z118" s="25">
        <f t="shared" si="321"/>
        <v>130793.41055999999</v>
      </c>
      <c r="AA118" s="25">
        <f t="shared" si="321"/>
        <v>163252.092672</v>
      </c>
      <c r="AB118" s="25">
        <f t="shared" si="321"/>
        <v>201902.5112064</v>
      </c>
      <c r="AD118" s="163"/>
      <c r="AE118" s="163"/>
      <c r="AF118" s="20" t="s">
        <v>58</v>
      </c>
      <c r="AG118" s="25">
        <f>AG116</f>
        <v>8700</v>
      </c>
      <c r="AH118" s="25">
        <f t="shared" ref="AH118:AP118" si="322">AG118+AH116</f>
        <v>18840</v>
      </c>
      <c r="AI118" s="25">
        <f t="shared" si="322"/>
        <v>30708</v>
      </c>
      <c r="AJ118" s="25">
        <f t="shared" si="322"/>
        <v>44649.599999999999</v>
      </c>
      <c r="AK118" s="25">
        <f t="shared" si="322"/>
        <v>61079.520000000004</v>
      </c>
      <c r="AL118" s="25">
        <f t="shared" si="322"/>
        <v>80495.423999999999</v>
      </c>
      <c r="AM118" s="25">
        <f t="shared" si="322"/>
        <v>103494.5088</v>
      </c>
      <c r="AN118" s="25">
        <f t="shared" si="322"/>
        <v>130793.41055999999</v>
      </c>
      <c r="AO118" s="25">
        <f t="shared" si="322"/>
        <v>163252.092672</v>
      </c>
      <c r="AP118" s="25">
        <f t="shared" si="322"/>
        <v>201902.5112064</v>
      </c>
      <c r="AR118" s="163"/>
      <c r="AS118" s="163"/>
      <c r="AT118" s="20" t="s">
        <v>58</v>
      </c>
      <c r="AU118" s="25">
        <f>AU116</f>
        <v>8700</v>
      </c>
      <c r="AV118" s="25">
        <f t="shared" ref="AV118:BD118" si="323">AU118+AV116</f>
        <v>18840</v>
      </c>
      <c r="AW118" s="25">
        <f t="shared" si="323"/>
        <v>30708</v>
      </c>
      <c r="AX118" s="25">
        <f t="shared" si="323"/>
        <v>44649.599999999999</v>
      </c>
      <c r="AY118" s="25">
        <f t="shared" si="323"/>
        <v>61079.520000000004</v>
      </c>
      <c r="AZ118" s="25">
        <f t="shared" si="323"/>
        <v>80495.423999999999</v>
      </c>
      <c r="BA118" s="25">
        <f t="shared" si="323"/>
        <v>103494.5088</v>
      </c>
      <c r="BB118" s="25">
        <f t="shared" si="323"/>
        <v>130793.41055999999</v>
      </c>
      <c r="BC118" s="25">
        <f t="shared" si="323"/>
        <v>163252.092672</v>
      </c>
      <c r="BD118" s="25">
        <f t="shared" si="323"/>
        <v>201902.5112064</v>
      </c>
      <c r="BF118" s="163"/>
      <c r="BG118" s="163"/>
      <c r="BH118" s="20" t="s">
        <v>58</v>
      </c>
      <c r="BI118" s="25">
        <f>BI116</f>
        <v>8700</v>
      </c>
      <c r="BJ118" s="25">
        <f t="shared" ref="BJ118:BR118" si="324">BI118+BJ116</f>
        <v>18840</v>
      </c>
      <c r="BK118" s="25">
        <f t="shared" si="324"/>
        <v>30708</v>
      </c>
      <c r="BL118" s="25">
        <f t="shared" si="324"/>
        <v>44649.599999999999</v>
      </c>
      <c r="BM118" s="25">
        <f t="shared" si="324"/>
        <v>61079.520000000004</v>
      </c>
      <c r="BN118" s="25">
        <f t="shared" si="324"/>
        <v>80495.423999999999</v>
      </c>
      <c r="BO118" s="25">
        <f t="shared" si="324"/>
        <v>103494.5088</v>
      </c>
      <c r="BP118" s="25">
        <f t="shared" si="324"/>
        <v>130793.41055999999</v>
      </c>
      <c r="BQ118" s="25">
        <f t="shared" si="324"/>
        <v>163252.092672</v>
      </c>
      <c r="BR118" s="25">
        <f t="shared" si="324"/>
        <v>201902.5112064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8.6999999999999994E-3</v>
      </c>
      <c r="F119" s="17">
        <f>F111*F$16/$E$4-E119</f>
        <v>1.1879999999999995E-2</v>
      </c>
      <c r="G119" s="17">
        <f>G111*G$16/$E$4-F119-E119</f>
        <v>1.5984000000000005E-2</v>
      </c>
      <c r="H119" s="17">
        <f>H111*H$16/$E$4-G119-F119-E119</f>
        <v>2.1254399999999993E-2</v>
      </c>
      <c r="I119" s="17">
        <f>I111*I$16/$E$4-H119-G119-F119-E119</f>
        <v>2.7993599999999993E-2</v>
      </c>
      <c r="J119" s="17">
        <f>J111*J$16/$E$4-I119-H119-G119-F119-E119</f>
        <v>3.6578304000000006E-2</v>
      </c>
      <c r="K119" s="17">
        <f>K111*K$16/$E$4-J119-I119-H119-G119-F119-E119</f>
        <v>4.7477145600000013E-2</v>
      </c>
      <c r="L119" s="17">
        <f>L111*L$16/$E$4-K119-J119-I119-H119-G119-F119-E119</f>
        <v>6.1272391679999941E-2</v>
      </c>
      <c r="M119" s="17">
        <f>M111*M$16/$E$4-L119-K119-J119-I119-H119-G119-F119-E119</f>
        <v>7.868665036800003E-2</v>
      </c>
      <c r="N119" s="17">
        <f>N111*N$16/$E$4-M119-L119-K119-J119-I119-H119-G119-F119-E119</f>
        <v>0.10061571686399999</v>
      </c>
      <c r="P119" s="163"/>
      <c r="Q119" s="171" t="s">
        <v>44</v>
      </c>
      <c r="R119" s="16" t="s">
        <v>55</v>
      </c>
      <c r="S119" s="17">
        <f>S111*S$16/$E$4</f>
        <v>8.6999999999999994E-3</v>
      </c>
      <c r="T119" s="17">
        <f>T111*T$16/$E$4-S119</f>
        <v>1.1879999999999995E-2</v>
      </c>
      <c r="U119" s="17">
        <f>U111*U$16/$E$4-T119-S119</f>
        <v>1.5984000000000005E-2</v>
      </c>
      <c r="V119" s="17">
        <f>V111*V$16/$E$4-U119-T119-S119</f>
        <v>2.1254399999999993E-2</v>
      </c>
      <c r="W119" s="17">
        <f>W111*W$16/$E$4-V119-U119-T119-S119</f>
        <v>2.7993599999999993E-2</v>
      </c>
      <c r="X119" s="17">
        <f>X111*X$16/$E$4-W119-V119-U119-T119-S119</f>
        <v>3.6578304000000006E-2</v>
      </c>
      <c r="Y119" s="17">
        <f>Y111*Y$16/$E$4-X119-W119-V119-U119-T119-S119</f>
        <v>4.7477145600000013E-2</v>
      </c>
      <c r="Z119" s="17">
        <f>Z111*Z$16/$E$4-Y119-X119-W119-V119-U119-T119-S119</f>
        <v>6.1272391679999941E-2</v>
      </c>
      <c r="AA119" s="17">
        <f>AA111*AA$16/$E$4-Z119-Y119-X119-W119-V119-U119-T119-S119</f>
        <v>7.868665036800003E-2</v>
      </c>
      <c r="AB119" s="17">
        <f>AB111*AB$16/$E$4-AA119-Z119-Y119-X119-W119-V119-U119-T119-S119</f>
        <v>0.10061571686399999</v>
      </c>
      <c r="AD119" s="163"/>
      <c r="AE119" s="171" t="s">
        <v>44</v>
      </c>
      <c r="AF119" s="16" t="s">
        <v>55</v>
      </c>
      <c r="AG119" s="17">
        <f>AG111*AG$16/$E$4</f>
        <v>8.6999999999999994E-3</v>
      </c>
      <c r="AH119" s="17">
        <f>AH111*AH$16/$E$4-AG119</f>
        <v>1.1879999999999995E-2</v>
      </c>
      <c r="AI119" s="17">
        <f>AI111*AI$16/$E$4-AH119-AG119</f>
        <v>1.5984000000000005E-2</v>
      </c>
      <c r="AJ119" s="17">
        <f>AJ111*AJ$16/$E$4-AI119-AH119-AG119</f>
        <v>2.1254399999999993E-2</v>
      </c>
      <c r="AK119" s="17">
        <f>AK111*AK$16/$E$4-AJ119-AI119-AH119-AG119</f>
        <v>2.7993599999999993E-2</v>
      </c>
      <c r="AL119" s="17">
        <f>AL111*AL$16/$E$4-AK119-AJ119-AI119-AH119-AG119</f>
        <v>3.6578304000000006E-2</v>
      </c>
      <c r="AM119" s="17">
        <f>AM111*AM$16/$E$4-AL119-AK119-AJ119-AI119-AH119-AG119</f>
        <v>4.7477145600000013E-2</v>
      </c>
      <c r="AN119" s="17">
        <f>AN111*AN$16/$E$4-AM119-AL119-AK119-AJ119-AI119-AH119-AG119</f>
        <v>6.1272391679999941E-2</v>
      </c>
      <c r="AO119" s="17">
        <f>AO111*AO$16/$E$4-AN119-AM119-AL119-AK119-AJ119-AI119-AH119-AG119</f>
        <v>7.868665036800003E-2</v>
      </c>
      <c r="AP119" s="17">
        <f>AP111*AP$16/$E$4-AO119-AN119-AM119-AL119-AK119-AJ119-AI119-AH119-AG119</f>
        <v>0.10061571686399999</v>
      </c>
      <c r="AR119" s="163"/>
      <c r="AS119" s="171" t="s">
        <v>44</v>
      </c>
      <c r="AT119" s="16" t="s">
        <v>55</v>
      </c>
      <c r="AU119" s="17">
        <f>AU111*AU$16/$E$4</f>
        <v>8.6999999999999994E-3</v>
      </c>
      <c r="AV119" s="17">
        <f>AV111*AV$16/$E$4-AU119</f>
        <v>1.1879999999999995E-2</v>
      </c>
      <c r="AW119" s="17">
        <f>AW111*AW$16/$E$4-AV119-AU119</f>
        <v>1.5984000000000005E-2</v>
      </c>
      <c r="AX119" s="17">
        <f>AX111*AX$16/$E$4-AW119-AV119-AU119</f>
        <v>2.1254399999999993E-2</v>
      </c>
      <c r="AY119" s="17">
        <f>AY111*AY$16/$E$4-AX119-AW119-AV119-AU119</f>
        <v>2.7993599999999993E-2</v>
      </c>
      <c r="AZ119" s="17">
        <f>AZ111*AZ$16/$E$4-AY119-AX119-AW119-AV119-AU119</f>
        <v>3.6578304000000006E-2</v>
      </c>
      <c r="BA119" s="17">
        <f>BA111*BA$16/$E$4-AZ119-AY119-AX119-AW119-AV119-AU119</f>
        <v>4.7477145600000013E-2</v>
      </c>
      <c r="BB119" s="17">
        <f>BB111*BB$16/$E$4-BA119-AZ119-AY119-AX119-AW119-AV119-AU119</f>
        <v>6.1272391679999941E-2</v>
      </c>
      <c r="BC119" s="17">
        <f>BC111*BC$16/$E$4-BB119-BA119-AZ119-AY119-AX119-AW119-AV119-AU119</f>
        <v>7.868665036800003E-2</v>
      </c>
      <c r="BD119" s="17">
        <f>BD111*BD$16/$E$4-BC119-BB119-BA119-AZ119-AY119-AX119-AW119-AV119-AU119</f>
        <v>0.10061571686399999</v>
      </c>
      <c r="BF119" s="163"/>
      <c r="BG119" s="171" t="s">
        <v>44</v>
      </c>
      <c r="BH119" s="16" t="s">
        <v>55</v>
      </c>
      <c r="BI119" s="17">
        <f>BI111*BI$16/$E$4</f>
        <v>8.6999999999999994E-3</v>
      </c>
      <c r="BJ119" s="17">
        <f>BJ111*BJ$16/$E$4-BI119</f>
        <v>1.1879999999999995E-2</v>
      </c>
      <c r="BK119" s="17">
        <f>BK111*BK$16/$E$4-BJ119-BI119</f>
        <v>1.5984000000000005E-2</v>
      </c>
      <c r="BL119" s="17">
        <f>BL111*BL$16/$E$4-BK119-BJ119-BI119</f>
        <v>2.1254399999999993E-2</v>
      </c>
      <c r="BM119" s="17">
        <f>BM111*BM$16/$E$4-BL119-BK119-BJ119-BI119</f>
        <v>2.7993599999999993E-2</v>
      </c>
      <c r="BN119" s="17">
        <f>BN111*BN$16/$E$4-BM119-BL119-BK119-BJ119-BI119</f>
        <v>3.6578304000000006E-2</v>
      </c>
      <c r="BO119" s="17">
        <f>BO111*BO$16/$E$4-BN119-BM119-BL119-BK119-BJ119-BI119</f>
        <v>4.7477145600000013E-2</v>
      </c>
      <c r="BP119" s="17">
        <f>BP111*BP$16/$E$4-BO119-BN119-BM119-BL119-BK119-BJ119-BI119</f>
        <v>6.1272391679999941E-2</v>
      </c>
      <c r="BQ119" s="17">
        <f>BQ111*BQ$16/$E$4-BP119-BO119-BN119-BM119-BL119-BK119-BJ119-BI119</f>
        <v>7.868665036800003E-2</v>
      </c>
      <c r="BR119" s="17">
        <f>BR111*BR$16/$E$4-BQ119-BP119-BO119-BN119-BM119-BL119-BK119-BJ119-BI119</f>
        <v>0.10061571686399999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1.7162399999999998E-2</v>
      </c>
      <c r="J120" s="18"/>
      <c r="K120" s="18"/>
      <c r="L120" s="18"/>
      <c r="M120" s="18"/>
      <c r="N120" s="18">
        <f>SUM(E119:N119)/10</f>
        <v>4.1044220851199999E-2</v>
      </c>
      <c r="P120" s="163"/>
      <c r="Q120" s="165"/>
      <c r="R120" s="16" t="s">
        <v>56</v>
      </c>
      <c r="S120" s="18"/>
      <c r="T120" s="18"/>
      <c r="U120" s="18"/>
      <c r="V120" s="18"/>
      <c r="W120" s="18">
        <f>SUM(S119:W119)/5</f>
        <v>1.7162399999999998E-2</v>
      </c>
      <c r="X120" s="18"/>
      <c r="Y120" s="18"/>
      <c r="Z120" s="18"/>
      <c r="AA120" s="18"/>
      <c r="AB120" s="18">
        <f>SUM(S119:AB119)/10</f>
        <v>4.1044220851199999E-2</v>
      </c>
      <c r="AD120" s="163"/>
      <c r="AE120" s="165"/>
      <c r="AF120" s="16" t="s">
        <v>56</v>
      </c>
      <c r="AG120" s="18"/>
      <c r="AH120" s="18"/>
      <c r="AI120" s="18"/>
      <c r="AJ120" s="18"/>
      <c r="AK120" s="18">
        <f>SUM(AG119:AK119)/5</f>
        <v>1.7162399999999998E-2</v>
      </c>
      <c r="AL120" s="18"/>
      <c r="AM120" s="18"/>
      <c r="AN120" s="18"/>
      <c r="AO120" s="18"/>
      <c r="AP120" s="18">
        <f>SUM(AG119:AP119)/10</f>
        <v>4.1044220851199999E-2</v>
      </c>
      <c r="AR120" s="163"/>
      <c r="AS120" s="165"/>
      <c r="AT120" s="16" t="s">
        <v>56</v>
      </c>
      <c r="AU120" s="18"/>
      <c r="AV120" s="18"/>
      <c r="AW120" s="18"/>
      <c r="AX120" s="18"/>
      <c r="AY120" s="18">
        <f>SUM(AU119:AY119)/5</f>
        <v>1.7162399999999998E-2</v>
      </c>
      <c r="AZ120" s="18"/>
      <c r="BA120" s="18"/>
      <c r="BB120" s="18"/>
      <c r="BC120" s="18"/>
      <c r="BD120" s="18">
        <f>SUM(AU119:BD119)/10</f>
        <v>4.1044220851199999E-2</v>
      </c>
      <c r="BF120" s="163"/>
      <c r="BG120" s="165"/>
      <c r="BH120" s="16" t="s">
        <v>56</v>
      </c>
      <c r="BI120" s="18"/>
      <c r="BJ120" s="18"/>
      <c r="BK120" s="18"/>
      <c r="BL120" s="18"/>
      <c r="BM120" s="18">
        <f>SUM(BI119:BM119)/5</f>
        <v>1.7162399999999998E-2</v>
      </c>
      <c r="BN120" s="18"/>
      <c r="BO120" s="18"/>
      <c r="BP120" s="18"/>
      <c r="BQ120" s="18"/>
      <c r="BR120" s="18">
        <f>SUM(BI119:BR119)/10</f>
        <v>4.1044220851199999E-2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8700</v>
      </c>
      <c r="F121" s="24">
        <f>F123-E123</f>
        <v>11879.999999999996</v>
      </c>
      <c r="G121" s="24">
        <f>G123-F123</f>
        <v>15984.000000000004</v>
      </c>
      <c r="H121" s="24">
        <f t="shared" ref="H121:N121" si="325">H123-G123</f>
        <v>21254.399999999994</v>
      </c>
      <c r="I121" s="24">
        <f t="shared" si="325"/>
        <v>27993.599999999991</v>
      </c>
      <c r="J121" s="24">
        <f t="shared" si="325"/>
        <v>36578.304000000018</v>
      </c>
      <c r="K121" s="24">
        <f t="shared" si="325"/>
        <v>47477.145599999989</v>
      </c>
      <c r="L121" s="24">
        <f t="shared" si="325"/>
        <v>61272.391680000001</v>
      </c>
      <c r="M121" s="24">
        <f t="shared" si="325"/>
        <v>78686.650367999973</v>
      </c>
      <c r="N121" s="24">
        <f t="shared" si="325"/>
        <v>100615.71686400002</v>
      </c>
      <c r="P121" s="163"/>
      <c r="Q121" s="163"/>
      <c r="R121" s="20" t="s">
        <v>57</v>
      </c>
      <c r="S121" s="24">
        <f>S123</f>
        <v>8700</v>
      </c>
      <c r="T121" s="24">
        <f>T123-S123</f>
        <v>11879.999999999996</v>
      </c>
      <c r="U121" s="24">
        <f>U123-T123</f>
        <v>15984.000000000004</v>
      </c>
      <c r="V121" s="24">
        <f t="shared" ref="V121:AB121" si="326">V123-U123</f>
        <v>21254.399999999994</v>
      </c>
      <c r="W121" s="24">
        <f t="shared" si="326"/>
        <v>27993.599999999991</v>
      </c>
      <c r="X121" s="24">
        <f t="shared" si="326"/>
        <v>36578.304000000018</v>
      </c>
      <c r="Y121" s="24">
        <f t="shared" si="326"/>
        <v>47477.145599999989</v>
      </c>
      <c r="Z121" s="24">
        <f t="shared" si="326"/>
        <v>61272.391680000001</v>
      </c>
      <c r="AA121" s="24">
        <f t="shared" si="326"/>
        <v>78686.650367999973</v>
      </c>
      <c r="AB121" s="24">
        <f t="shared" si="326"/>
        <v>100615.71686400002</v>
      </c>
      <c r="AD121" s="163"/>
      <c r="AE121" s="163"/>
      <c r="AF121" s="20" t="s">
        <v>57</v>
      </c>
      <c r="AG121" s="24">
        <f>AG123</f>
        <v>8700</v>
      </c>
      <c r="AH121" s="24">
        <f>AH123-AG123</f>
        <v>11879.999999999996</v>
      </c>
      <c r="AI121" s="24">
        <f>AI123-AH123</f>
        <v>15984.000000000004</v>
      </c>
      <c r="AJ121" s="24">
        <f t="shared" ref="AJ121:AP121" si="327">AJ123-AI123</f>
        <v>21254.399999999994</v>
      </c>
      <c r="AK121" s="24">
        <f t="shared" si="327"/>
        <v>27993.599999999991</v>
      </c>
      <c r="AL121" s="24">
        <f t="shared" si="327"/>
        <v>36578.304000000018</v>
      </c>
      <c r="AM121" s="24">
        <f t="shared" si="327"/>
        <v>47477.145599999989</v>
      </c>
      <c r="AN121" s="24">
        <f t="shared" si="327"/>
        <v>61272.391680000001</v>
      </c>
      <c r="AO121" s="24">
        <f t="shared" si="327"/>
        <v>78686.650367999973</v>
      </c>
      <c r="AP121" s="24">
        <f t="shared" si="327"/>
        <v>100615.71686400002</v>
      </c>
      <c r="AR121" s="163"/>
      <c r="AS121" s="163"/>
      <c r="AT121" s="20" t="s">
        <v>57</v>
      </c>
      <c r="AU121" s="24">
        <f>AU123</f>
        <v>8700</v>
      </c>
      <c r="AV121" s="24">
        <f>AV123-AU123</f>
        <v>11879.999999999996</v>
      </c>
      <c r="AW121" s="24">
        <f>AW123-AV123</f>
        <v>15984.000000000004</v>
      </c>
      <c r="AX121" s="24">
        <f t="shared" ref="AX121:BD121" si="328">AX123-AW123</f>
        <v>21254.399999999994</v>
      </c>
      <c r="AY121" s="24">
        <f t="shared" si="328"/>
        <v>27993.599999999991</v>
      </c>
      <c r="AZ121" s="24">
        <f t="shared" si="328"/>
        <v>36578.304000000018</v>
      </c>
      <c r="BA121" s="24">
        <f t="shared" si="328"/>
        <v>47477.145599999989</v>
      </c>
      <c r="BB121" s="24">
        <f t="shared" si="328"/>
        <v>61272.391680000001</v>
      </c>
      <c r="BC121" s="24">
        <f t="shared" si="328"/>
        <v>78686.650367999973</v>
      </c>
      <c r="BD121" s="24">
        <f t="shared" si="328"/>
        <v>100615.71686400002</v>
      </c>
      <c r="BF121" s="163"/>
      <c r="BG121" s="163"/>
      <c r="BH121" s="20" t="s">
        <v>57</v>
      </c>
      <c r="BI121" s="24">
        <f>BI123</f>
        <v>8700</v>
      </c>
      <c r="BJ121" s="24">
        <f>BJ123-BI123</f>
        <v>11879.999999999996</v>
      </c>
      <c r="BK121" s="24">
        <f>BK123-BJ123</f>
        <v>15984.000000000004</v>
      </c>
      <c r="BL121" s="24">
        <f t="shared" ref="BL121:BR121" si="329">BL123-BK123</f>
        <v>21254.399999999994</v>
      </c>
      <c r="BM121" s="24">
        <f t="shared" si="329"/>
        <v>27993.599999999991</v>
      </c>
      <c r="BN121" s="24">
        <f t="shared" si="329"/>
        <v>36578.304000000018</v>
      </c>
      <c r="BO121" s="24">
        <f t="shared" si="329"/>
        <v>47477.145599999989</v>
      </c>
      <c r="BP121" s="24">
        <f t="shared" si="329"/>
        <v>61272.391680000001</v>
      </c>
      <c r="BQ121" s="24">
        <f t="shared" si="329"/>
        <v>78686.650367999973</v>
      </c>
      <c r="BR121" s="24">
        <f t="shared" si="329"/>
        <v>100615.71686400002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17162.399999999998</v>
      </c>
      <c r="J122" s="24"/>
      <c r="K122" s="24"/>
      <c r="L122" s="24"/>
      <c r="M122" s="24"/>
      <c r="N122" s="24">
        <f>SUM(E121:N121)/10</f>
        <v>41044.2208512</v>
      </c>
      <c r="P122" s="163"/>
      <c r="Q122" s="163"/>
      <c r="R122" s="20" t="s">
        <v>59</v>
      </c>
      <c r="S122" s="24"/>
      <c r="T122" s="24"/>
      <c r="U122" s="24"/>
      <c r="V122" s="24"/>
      <c r="W122" s="24">
        <f>SUM(S121:W121)/5</f>
        <v>17162.399999999998</v>
      </c>
      <c r="X122" s="24"/>
      <c r="Y122" s="24"/>
      <c r="Z122" s="24"/>
      <c r="AA122" s="24"/>
      <c r="AB122" s="24">
        <f>SUM(S121:AB121)/10</f>
        <v>41044.2208512</v>
      </c>
      <c r="AD122" s="163"/>
      <c r="AE122" s="163"/>
      <c r="AF122" s="20" t="s">
        <v>59</v>
      </c>
      <c r="AG122" s="24"/>
      <c r="AH122" s="24"/>
      <c r="AI122" s="24"/>
      <c r="AJ122" s="24"/>
      <c r="AK122" s="24">
        <f>SUM(AG121:AK121)/5</f>
        <v>17162.399999999998</v>
      </c>
      <c r="AL122" s="24"/>
      <c r="AM122" s="24"/>
      <c r="AN122" s="24"/>
      <c r="AO122" s="24"/>
      <c r="AP122" s="24">
        <f>SUM(AG121:AP121)/10</f>
        <v>41044.2208512</v>
      </c>
      <c r="AR122" s="163"/>
      <c r="AS122" s="163"/>
      <c r="AT122" s="20" t="s">
        <v>59</v>
      </c>
      <c r="AU122" s="24"/>
      <c r="AV122" s="24"/>
      <c r="AW122" s="24"/>
      <c r="AX122" s="24"/>
      <c r="AY122" s="24">
        <f>SUM(AU121:AY121)/5</f>
        <v>17162.399999999998</v>
      </c>
      <c r="AZ122" s="24"/>
      <c r="BA122" s="24"/>
      <c r="BB122" s="24"/>
      <c r="BC122" s="24"/>
      <c r="BD122" s="24">
        <f>SUM(AU121:BD121)/10</f>
        <v>41044.2208512</v>
      </c>
      <c r="BF122" s="163"/>
      <c r="BG122" s="163"/>
      <c r="BH122" s="20" t="s">
        <v>59</v>
      </c>
      <c r="BI122" s="24"/>
      <c r="BJ122" s="24"/>
      <c r="BK122" s="24"/>
      <c r="BL122" s="24"/>
      <c r="BM122" s="24">
        <f>SUM(BI121:BM121)/5</f>
        <v>17162.399999999998</v>
      </c>
      <c r="BN122" s="24"/>
      <c r="BO122" s="24"/>
      <c r="BP122" s="24"/>
      <c r="BQ122" s="24"/>
      <c r="BR122" s="24">
        <f>SUM(BI121:BR121)/10</f>
        <v>41044.2208512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330">E113*E$16</f>
        <v>8700</v>
      </c>
      <c r="F123" s="25">
        <f t="shared" si="330"/>
        <v>20579.999999999996</v>
      </c>
      <c r="G123" s="25">
        <f t="shared" si="330"/>
        <v>36564</v>
      </c>
      <c r="H123" s="25">
        <f t="shared" si="330"/>
        <v>57818.399999999994</v>
      </c>
      <c r="I123" s="25">
        <f t="shared" si="330"/>
        <v>85811.999999999985</v>
      </c>
      <c r="J123" s="25">
        <f t="shared" si="330"/>
        <v>122390.304</v>
      </c>
      <c r="K123" s="25">
        <f t="shared" si="330"/>
        <v>169867.44959999999</v>
      </c>
      <c r="L123" s="25">
        <f t="shared" si="330"/>
        <v>231139.84127999999</v>
      </c>
      <c r="M123" s="25">
        <f t="shared" si="330"/>
        <v>309826.49164799997</v>
      </c>
      <c r="N123" s="25">
        <f t="shared" si="330"/>
        <v>410442.20851199998</v>
      </c>
      <c r="P123" s="163"/>
      <c r="Q123" s="163"/>
      <c r="R123" s="20" t="s">
        <v>58</v>
      </c>
      <c r="S123" s="25">
        <f t="shared" ref="S123:AB123" si="331">S113*S$16</f>
        <v>8700</v>
      </c>
      <c r="T123" s="25">
        <f t="shared" si="331"/>
        <v>20579.999999999996</v>
      </c>
      <c r="U123" s="25">
        <f t="shared" si="331"/>
        <v>36564</v>
      </c>
      <c r="V123" s="25">
        <f t="shared" si="331"/>
        <v>57818.399999999994</v>
      </c>
      <c r="W123" s="25">
        <f t="shared" si="331"/>
        <v>85811.999999999985</v>
      </c>
      <c r="X123" s="25">
        <f t="shared" si="331"/>
        <v>122390.304</v>
      </c>
      <c r="Y123" s="25">
        <f t="shared" si="331"/>
        <v>169867.44959999999</v>
      </c>
      <c r="Z123" s="25">
        <f t="shared" si="331"/>
        <v>231139.84127999999</v>
      </c>
      <c r="AA123" s="25">
        <f t="shared" si="331"/>
        <v>309826.49164799997</v>
      </c>
      <c r="AB123" s="25">
        <f t="shared" si="331"/>
        <v>410442.20851199998</v>
      </c>
      <c r="AD123" s="163"/>
      <c r="AE123" s="163"/>
      <c r="AF123" s="20" t="s">
        <v>58</v>
      </c>
      <c r="AG123" s="25">
        <f t="shared" ref="AG123:AP123" si="332">AG113*AG$16</f>
        <v>8700</v>
      </c>
      <c r="AH123" s="25">
        <f t="shared" si="332"/>
        <v>20579.999999999996</v>
      </c>
      <c r="AI123" s="25">
        <f t="shared" si="332"/>
        <v>36564</v>
      </c>
      <c r="AJ123" s="25">
        <f t="shared" si="332"/>
        <v>57818.399999999994</v>
      </c>
      <c r="AK123" s="25">
        <f t="shared" si="332"/>
        <v>85811.999999999985</v>
      </c>
      <c r="AL123" s="25">
        <f t="shared" si="332"/>
        <v>122390.304</v>
      </c>
      <c r="AM123" s="25">
        <f t="shared" si="332"/>
        <v>169867.44959999999</v>
      </c>
      <c r="AN123" s="25">
        <f t="shared" si="332"/>
        <v>231139.84127999999</v>
      </c>
      <c r="AO123" s="25">
        <f t="shared" si="332"/>
        <v>309826.49164799997</v>
      </c>
      <c r="AP123" s="25">
        <f t="shared" si="332"/>
        <v>410442.20851199998</v>
      </c>
      <c r="AR123" s="163"/>
      <c r="AS123" s="163"/>
      <c r="AT123" s="20" t="s">
        <v>58</v>
      </c>
      <c r="AU123" s="25">
        <f t="shared" ref="AU123:BD123" si="333">AU113*AU$16</f>
        <v>8700</v>
      </c>
      <c r="AV123" s="25">
        <f t="shared" si="333"/>
        <v>20579.999999999996</v>
      </c>
      <c r="AW123" s="25">
        <f t="shared" si="333"/>
        <v>36564</v>
      </c>
      <c r="AX123" s="25">
        <f t="shared" si="333"/>
        <v>57818.399999999994</v>
      </c>
      <c r="AY123" s="25">
        <f t="shared" si="333"/>
        <v>85811.999999999985</v>
      </c>
      <c r="AZ123" s="25">
        <f t="shared" si="333"/>
        <v>122390.304</v>
      </c>
      <c r="BA123" s="25">
        <f t="shared" si="333"/>
        <v>169867.44959999999</v>
      </c>
      <c r="BB123" s="25">
        <f t="shared" si="333"/>
        <v>231139.84127999999</v>
      </c>
      <c r="BC123" s="25">
        <f t="shared" si="333"/>
        <v>309826.49164799997</v>
      </c>
      <c r="BD123" s="25">
        <f t="shared" si="333"/>
        <v>410442.20851199998</v>
      </c>
      <c r="BF123" s="163"/>
      <c r="BG123" s="163"/>
      <c r="BH123" s="20" t="s">
        <v>58</v>
      </c>
      <c r="BI123" s="25">
        <f t="shared" ref="BI123:BR123" si="334">BI113*BI$16</f>
        <v>8700</v>
      </c>
      <c r="BJ123" s="25">
        <f t="shared" si="334"/>
        <v>20579.999999999996</v>
      </c>
      <c r="BK123" s="25">
        <f t="shared" si="334"/>
        <v>36564</v>
      </c>
      <c r="BL123" s="25">
        <f t="shared" si="334"/>
        <v>57818.399999999994</v>
      </c>
      <c r="BM123" s="25">
        <f t="shared" si="334"/>
        <v>85811.999999999985</v>
      </c>
      <c r="BN123" s="25">
        <f t="shared" si="334"/>
        <v>122390.304</v>
      </c>
      <c r="BO123" s="25">
        <f t="shared" si="334"/>
        <v>169867.44959999999</v>
      </c>
      <c r="BP123" s="25">
        <f t="shared" si="334"/>
        <v>231139.84127999999</v>
      </c>
      <c r="BQ123" s="25">
        <f t="shared" si="334"/>
        <v>309826.49164799997</v>
      </c>
      <c r="BR123" s="25">
        <f t="shared" si="334"/>
        <v>410442.20851199998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0.18749999999999997</v>
      </c>
      <c r="F124" s="17">
        <f t="shared" ref="F124:N124" si="335">F129*$E$4/F$16</f>
        <v>0.15624999999999997</v>
      </c>
      <c r="G124" s="17">
        <f t="shared" si="335"/>
        <v>0.13020833333333331</v>
      </c>
      <c r="H124" s="17">
        <f t="shared" si="335"/>
        <v>0.10850694444444443</v>
      </c>
      <c r="I124" s="17">
        <f t="shared" si="335"/>
        <v>9.0422453703703692E-2</v>
      </c>
      <c r="J124" s="17">
        <f t="shared" si="335"/>
        <v>7.5352044753086406E-2</v>
      </c>
      <c r="K124" s="17">
        <f t="shared" si="335"/>
        <v>6.2793370627572009E-2</v>
      </c>
      <c r="L124" s="17">
        <f t="shared" si="335"/>
        <v>5.2327808856310006E-2</v>
      </c>
      <c r="M124" s="17">
        <f t="shared" si="335"/>
        <v>4.3606507380258341E-2</v>
      </c>
      <c r="N124" s="17">
        <f t="shared" si="335"/>
        <v>3.6338756150215284E-2</v>
      </c>
      <c r="P124" s="172" t="s">
        <v>71</v>
      </c>
      <c r="Q124" s="165" t="s">
        <v>41</v>
      </c>
      <c r="R124" s="16" t="s">
        <v>55</v>
      </c>
      <c r="S124" s="17">
        <f>S129*$E$4/S$16</f>
        <v>0.18749999999999997</v>
      </c>
      <c r="T124" s="17">
        <f t="shared" ref="T124:AB124" si="336">T129*$E$4/T$16</f>
        <v>0.15624999999999997</v>
      </c>
      <c r="U124" s="17">
        <f t="shared" si="336"/>
        <v>0.13020833333333331</v>
      </c>
      <c r="V124" s="17">
        <f t="shared" si="336"/>
        <v>0.10850694444444443</v>
      </c>
      <c r="W124" s="17">
        <f t="shared" si="336"/>
        <v>9.0422453703703692E-2</v>
      </c>
      <c r="X124" s="17">
        <f t="shared" si="336"/>
        <v>7.5352044753086406E-2</v>
      </c>
      <c r="Y124" s="17">
        <f t="shared" si="336"/>
        <v>6.2793370627572009E-2</v>
      </c>
      <c r="Z124" s="17">
        <f t="shared" si="336"/>
        <v>5.2327808856310006E-2</v>
      </c>
      <c r="AA124" s="17">
        <f t="shared" si="336"/>
        <v>4.3606507380258341E-2</v>
      </c>
      <c r="AB124" s="17">
        <f t="shared" si="336"/>
        <v>3.6338756150215284E-2</v>
      </c>
      <c r="AC124" s="5"/>
      <c r="AD124" s="172" t="s">
        <v>71</v>
      </c>
      <c r="AE124" s="165" t="s">
        <v>41</v>
      </c>
      <c r="AF124" s="16" t="s">
        <v>55</v>
      </c>
      <c r="AG124" s="17">
        <f>AG129*$E$4/AG$16</f>
        <v>0.18749999999999997</v>
      </c>
      <c r="AH124" s="17">
        <f t="shared" ref="AH124:AP124" si="337">AH129*$E$4/AH$16</f>
        <v>0.15624999999999997</v>
      </c>
      <c r="AI124" s="17">
        <f t="shared" si="337"/>
        <v>0.13020833333333331</v>
      </c>
      <c r="AJ124" s="17">
        <f t="shared" si="337"/>
        <v>0.10850694444444443</v>
      </c>
      <c r="AK124" s="17">
        <f t="shared" si="337"/>
        <v>9.0422453703703692E-2</v>
      </c>
      <c r="AL124" s="17">
        <f t="shared" si="337"/>
        <v>7.5352044753086406E-2</v>
      </c>
      <c r="AM124" s="17">
        <f t="shared" si="337"/>
        <v>6.2793370627572009E-2</v>
      </c>
      <c r="AN124" s="17">
        <f t="shared" si="337"/>
        <v>5.2327808856310006E-2</v>
      </c>
      <c r="AO124" s="17">
        <f t="shared" si="337"/>
        <v>4.3606507380258341E-2</v>
      </c>
      <c r="AP124" s="17">
        <f t="shared" si="337"/>
        <v>3.6338756150215284E-2</v>
      </c>
      <c r="AQ124" s="5"/>
      <c r="AR124" s="172" t="s">
        <v>71</v>
      </c>
      <c r="AS124" s="165" t="s">
        <v>41</v>
      </c>
      <c r="AT124" s="16" t="s">
        <v>55</v>
      </c>
      <c r="AU124" s="17">
        <f>AU129*$E$4/AU$16</f>
        <v>0.18749999999999997</v>
      </c>
      <c r="AV124" s="17">
        <f t="shared" ref="AV124:BD124" si="338">AV129*$E$4/AV$16</f>
        <v>0.15624999999999997</v>
      </c>
      <c r="AW124" s="17">
        <f t="shared" si="338"/>
        <v>0.13020833333333331</v>
      </c>
      <c r="AX124" s="17">
        <f t="shared" si="338"/>
        <v>0.10850694444444443</v>
      </c>
      <c r="AY124" s="17">
        <f t="shared" si="338"/>
        <v>9.0422453703703692E-2</v>
      </c>
      <c r="AZ124" s="17">
        <f t="shared" si="338"/>
        <v>7.5352044753086406E-2</v>
      </c>
      <c r="BA124" s="17">
        <f t="shared" si="338"/>
        <v>6.2793370627572009E-2</v>
      </c>
      <c r="BB124" s="17">
        <f t="shared" si="338"/>
        <v>5.2327808856310006E-2</v>
      </c>
      <c r="BC124" s="17">
        <f t="shared" si="338"/>
        <v>4.3606507380258341E-2</v>
      </c>
      <c r="BD124" s="17">
        <f t="shared" si="338"/>
        <v>3.6338756150215284E-2</v>
      </c>
      <c r="BE124" s="5"/>
      <c r="BF124" s="172" t="s">
        <v>71</v>
      </c>
      <c r="BG124" s="165" t="s">
        <v>41</v>
      </c>
      <c r="BH124" s="16" t="s">
        <v>55</v>
      </c>
      <c r="BI124" s="17">
        <f>BI129*$E$4/BI$16</f>
        <v>0.18749999999999997</v>
      </c>
      <c r="BJ124" s="17">
        <f t="shared" ref="BJ124:BR124" si="339">BJ129*$E$4/BJ$16</f>
        <v>0.15624999999999997</v>
      </c>
      <c r="BK124" s="17">
        <f t="shared" si="339"/>
        <v>0.13020833333333331</v>
      </c>
      <c r="BL124" s="17">
        <f t="shared" si="339"/>
        <v>0.10850694444444443</v>
      </c>
      <c r="BM124" s="17">
        <f t="shared" si="339"/>
        <v>9.0422453703703692E-2</v>
      </c>
      <c r="BN124" s="17">
        <f t="shared" si="339"/>
        <v>7.5352044753086406E-2</v>
      </c>
      <c r="BO124" s="17">
        <f t="shared" si="339"/>
        <v>6.2793370627572009E-2</v>
      </c>
      <c r="BP124" s="17">
        <f t="shared" si="339"/>
        <v>5.2327808856310006E-2</v>
      </c>
      <c r="BQ124" s="17">
        <f t="shared" si="339"/>
        <v>4.3606507380258341E-2</v>
      </c>
      <c r="BR124" s="17">
        <f t="shared" si="339"/>
        <v>3.6338756150215284E-2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0.13457754629629629</v>
      </c>
      <c r="J125" s="17"/>
      <c r="K125" s="17"/>
      <c r="L125" s="17"/>
      <c r="M125" s="17"/>
      <c r="N125" s="18">
        <f>SUM(E124:N124)/10</f>
        <v>9.4330621924892361E-2</v>
      </c>
      <c r="P125" s="173"/>
      <c r="Q125" s="165"/>
      <c r="R125" s="16" t="s">
        <v>56</v>
      </c>
      <c r="S125" s="17"/>
      <c r="T125" s="17"/>
      <c r="U125" s="17"/>
      <c r="V125" s="17"/>
      <c r="W125" s="100">
        <f>SUM(S124:W124)/5</f>
        <v>0.13457754629629629</v>
      </c>
      <c r="X125" s="17"/>
      <c r="Y125" s="17"/>
      <c r="Z125" s="17"/>
      <c r="AA125" s="17"/>
      <c r="AB125" s="18">
        <f>SUM(S124:AB124)/10</f>
        <v>9.4330621924892361E-2</v>
      </c>
      <c r="AC125" s="5"/>
      <c r="AD125" s="173"/>
      <c r="AE125" s="165"/>
      <c r="AF125" s="16" t="s">
        <v>56</v>
      </c>
      <c r="AG125" s="17"/>
      <c r="AH125" s="17"/>
      <c r="AI125" s="17"/>
      <c r="AJ125" s="17"/>
      <c r="AK125" s="100">
        <f>SUM(AG124:AK124)/5</f>
        <v>0.13457754629629629</v>
      </c>
      <c r="AL125" s="17"/>
      <c r="AM125" s="17"/>
      <c r="AN125" s="17"/>
      <c r="AO125" s="17"/>
      <c r="AP125" s="18">
        <f>SUM(AG124:AP124)/10</f>
        <v>9.4330621924892361E-2</v>
      </c>
      <c r="AQ125" s="5"/>
      <c r="AR125" s="173"/>
      <c r="AS125" s="165"/>
      <c r="AT125" s="16" t="s">
        <v>56</v>
      </c>
      <c r="AU125" s="17"/>
      <c r="AV125" s="17"/>
      <c r="AW125" s="17"/>
      <c r="AX125" s="17"/>
      <c r="AY125" s="100">
        <f>SUM(AU124:AY124)/5</f>
        <v>0.13457754629629629</v>
      </c>
      <c r="AZ125" s="17"/>
      <c r="BA125" s="17"/>
      <c r="BB125" s="17"/>
      <c r="BC125" s="17"/>
      <c r="BD125" s="18">
        <f>SUM(AU124:BD124)/10</f>
        <v>9.4330621924892361E-2</v>
      </c>
      <c r="BE125" s="5"/>
      <c r="BF125" s="173"/>
      <c r="BG125" s="165"/>
      <c r="BH125" s="16" t="s">
        <v>56</v>
      </c>
      <c r="BI125" s="17"/>
      <c r="BJ125" s="17"/>
      <c r="BK125" s="17"/>
      <c r="BL125" s="17"/>
      <c r="BM125" s="100">
        <f>SUM(BI124:BM124)/5</f>
        <v>0.13457754629629629</v>
      </c>
      <c r="BN125" s="17"/>
      <c r="BO125" s="17"/>
      <c r="BP125" s="17"/>
      <c r="BQ125" s="17"/>
      <c r="BR125" s="18">
        <f>SUM(BI124:BR124)/10</f>
        <v>9.4330621924892361E-2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340">E$18*(E124/E$20)</f>
        <v>0.1875</v>
      </c>
      <c r="F126" s="17">
        <f t="shared" si="340"/>
        <v>0.34374999999999989</v>
      </c>
      <c r="G126" s="17">
        <f t="shared" si="340"/>
        <v>0.47395833333333343</v>
      </c>
      <c r="H126" s="17">
        <f t="shared" si="340"/>
        <v>0.58246527777777746</v>
      </c>
      <c r="I126" s="17">
        <f t="shared" si="340"/>
        <v>0.67288773148148162</v>
      </c>
      <c r="J126" s="17">
        <f t="shared" si="340"/>
        <v>0.74823977623456694</v>
      </c>
      <c r="K126" s="17">
        <f t="shared" si="340"/>
        <v>0.81103314686214034</v>
      </c>
      <c r="L126" s="17">
        <f t="shared" si="340"/>
        <v>0.86336095571845028</v>
      </c>
      <c r="M126" s="17">
        <f t="shared" si="340"/>
        <v>0.90696746309871001</v>
      </c>
      <c r="N126" s="17">
        <f t="shared" si="340"/>
        <v>0.94330621924892211</v>
      </c>
      <c r="P126" s="173"/>
      <c r="Q126" s="165"/>
      <c r="R126" s="16" t="s">
        <v>53</v>
      </c>
      <c r="S126" s="17">
        <f t="shared" ref="S126:AB126" si="341">S$18*(S124/S$20)</f>
        <v>0.1875</v>
      </c>
      <c r="T126" s="17">
        <f t="shared" si="341"/>
        <v>0.34374999999999989</v>
      </c>
      <c r="U126" s="17">
        <f t="shared" si="341"/>
        <v>0.47395833333333343</v>
      </c>
      <c r="V126" s="17">
        <f t="shared" si="341"/>
        <v>0.58246527777777746</v>
      </c>
      <c r="W126" s="17">
        <f t="shared" si="341"/>
        <v>0.67288773148148162</v>
      </c>
      <c r="X126" s="17">
        <f t="shared" si="341"/>
        <v>0.74823977623456694</v>
      </c>
      <c r="Y126" s="17">
        <f t="shared" si="341"/>
        <v>0.81103314686214034</v>
      </c>
      <c r="Z126" s="17">
        <f t="shared" si="341"/>
        <v>0.86336095571845028</v>
      </c>
      <c r="AA126" s="17">
        <f t="shared" si="341"/>
        <v>0.90696746309871001</v>
      </c>
      <c r="AB126" s="17">
        <f t="shared" si="341"/>
        <v>0.94330621924892211</v>
      </c>
      <c r="AC126" s="5"/>
      <c r="AD126" s="173"/>
      <c r="AE126" s="165"/>
      <c r="AF126" s="16" t="s">
        <v>53</v>
      </c>
      <c r="AG126" s="17">
        <f t="shared" ref="AG126:AP126" si="342">AG$18*(AG124/AG$20)</f>
        <v>0.1875</v>
      </c>
      <c r="AH126" s="17">
        <f t="shared" si="342"/>
        <v>0.34374999999999989</v>
      </c>
      <c r="AI126" s="17">
        <f t="shared" si="342"/>
        <v>0.47395833333333343</v>
      </c>
      <c r="AJ126" s="17">
        <f t="shared" si="342"/>
        <v>0.58246527777777746</v>
      </c>
      <c r="AK126" s="17">
        <f t="shared" si="342"/>
        <v>0.67288773148148162</v>
      </c>
      <c r="AL126" s="17">
        <f t="shared" si="342"/>
        <v>0.74823977623456694</v>
      </c>
      <c r="AM126" s="17">
        <f t="shared" si="342"/>
        <v>0.81103314686214034</v>
      </c>
      <c r="AN126" s="17">
        <f t="shared" si="342"/>
        <v>0.86336095571845028</v>
      </c>
      <c r="AO126" s="17">
        <f t="shared" si="342"/>
        <v>0.90696746309871001</v>
      </c>
      <c r="AP126" s="17">
        <f t="shared" si="342"/>
        <v>0.94330621924892211</v>
      </c>
      <c r="AQ126" s="5"/>
      <c r="AR126" s="173"/>
      <c r="AS126" s="165"/>
      <c r="AT126" s="16" t="s">
        <v>53</v>
      </c>
      <c r="AU126" s="17">
        <f t="shared" ref="AU126:BD126" si="343">AU$18*(AU124/AU$20)</f>
        <v>0.1875</v>
      </c>
      <c r="AV126" s="17">
        <f t="shared" si="343"/>
        <v>0.34374999999999989</v>
      </c>
      <c r="AW126" s="17">
        <f t="shared" si="343"/>
        <v>0.47395833333333343</v>
      </c>
      <c r="AX126" s="17">
        <f t="shared" si="343"/>
        <v>0.58246527777777746</v>
      </c>
      <c r="AY126" s="17">
        <f t="shared" si="343"/>
        <v>0.67288773148148162</v>
      </c>
      <c r="AZ126" s="17">
        <f t="shared" si="343"/>
        <v>0.74823977623456694</v>
      </c>
      <c r="BA126" s="17">
        <f t="shared" si="343"/>
        <v>0.81103314686214034</v>
      </c>
      <c r="BB126" s="17">
        <f t="shared" si="343"/>
        <v>0.86336095571845028</v>
      </c>
      <c r="BC126" s="17">
        <f t="shared" si="343"/>
        <v>0.90696746309871001</v>
      </c>
      <c r="BD126" s="17">
        <f t="shared" si="343"/>
        <v>0.94330621924892211</v>
      </c>
      <c r="BE126" s="5"/>
      <c r="BF126" s="173"/>
      <c r="BG126" s="165"/>
      <c r="BH126" s="16" t="s">
        <v>53</v>
      </c>
      <c r="BI126" s="17">
        <f t="shared" ref="BI126:BR126" si="344">BI$18*(BI124/BI$20)</f>
        <v>0.1875</v>
      </c>
      <c r="BJ126" s="17">
        <f t="shared" si="344"/>
        <v>0.34374999999999989</v>
      </c>
      <c r="BK126" s="17">
        <f t="shared" si="344"/>
        <v>0.47395833333333343</v>
      </c>
      <c r="BL126" s="17">
        <f t="shared" si="344"/>
        <v>0.58246527777777746</v>
      </c>
      <c r="BM126" s="17">
        <f t="shared" si="344"/>
        <v>0.67288773148148162</v>
      </c>
      <c r="BN126" s="17">
        <f t="shared" si="344"/>
        <v>0.74823977623456694</v>
      </c>
      <c r="BO126" s="17">
        <f t="shared" si="344"/>
        <v>0.81103314686214034</v>
      </c>
      <c r="BP126" s="17">
        <f t="shared" si="344"/>
        <v>0.86336095571845028</v>
      </c>
      <c r="BQ126" s="17">
        <f t="shared" si="344"/>
        <v>0.90696746309871001</v>
      </c>
      <c r="BR126" s="17">
        <f t="shared" si="344"/>
        <v>0.94330621924892211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1.8749999999999998</v>
      </c>
      <c r="F127" s="21">
        <f t="shared" ref="F127:N127" si="345">10*F124</f>
        <v>1.5624999999999998</v>
      </c>
      <c r="G127" s="21">
        <f t="shared" si="345"/>
        <v>1.302083333333333</v>
      </c>
      <c r="H127" s="21">
        <f t="shared" si="345"/>
        <v>1.0850694444444444</v>
      </c>
      <c r="I127" s="21">
        <f t="shared" si="345"/>
        <v>0.90422453703703698</v>
      </c>
      <c r="J127" s="21">
        <f t="shared" si="345"/>
        <v>0.75352044753086411</v>
      </c>
      <c r="K127" s="21">
        <f t="shared" si="345"/>
        <v>0.62793370627572009</v>
      </c>
      <c r="L127" s="21">
        <f t="shared" si="345"/>
        <v>0.5232780885631001</v>
      </c>
      <c r="M127" s="21">
        <f t="shared" si="345"/>
        <v>0.43606507380258341</v>
      </c>
      <c r="N127" s="21">
        <f t="shared" si="345"/>
        <v>0.36338756150215284</v>
      </c>
      <c r="P127" s="173"/>
      <c r="Q127" s="163"/>
      <c r="R127" s="20" t="s">
        <v>57</v>
      </c>
      <c r="S127" s="21">
        <f>10*S124</f>
        <v>1.8749999999999998</v>
      </c>
      <c r="T127" s="21">
        <f t="shared" ref="T127:AB127" si="346">10*T124</f>
        <v>1.5624999999999998</v>
      </c>
      <c r="U127" s="21">
        <f t="shared" si="346"/>
        <v>1.302083333333333</v>
      </c>
      <c r="V127" s="21">
        <f t="shared" si="346"/>
        <v>1.0850694444444444</v>
      </c>
      <c r="W127" s="21">
        <f t="shared" si="346"/>
        <v>0.90422453703703698</v>
      </c>
      <c r="X127" s="21">
        <f t="shared" si="346"/>
        <v>0.75352044753086411</v>
      </c>
      <c r="Y127" s="21">
        <f t="shared" si="346"/>
        <v>0.62793370627572009</v>
      </c>
      <c r="Z127" s="21">
        <f t="shared" si="346"/>
        <v>0.5232780885631001</v>
      </c>
      <c r="AA127" s="21">
        <f t="shared" si="346"/>
        <v>0.43606507380258341</v>
      </c>
      <c r="AB127" s="21">
        <f t="shared" si="346"/>
        <v>0.36338756150215284</v>
      </c>
      <c r="AC127" s="5"/>
      <c r="AD127" s="173"/>
      <c r="AE127" s="163"/>
      <c r="AF127" s="20" t="s">
        <v>57</v>
      </c>
      <c r="AG127" s="21">
        <f>10*AG124</f>
        <v>1.8749999999999998</v>
      </c>
      <c r="AH127" s="21">
        <f t="shared" ref="AH127:AP127" si="347">10*AH124</f>
        <v>1.5624999999999998</v>
      </c>
      <c r="AI127" s="21">
        <f t="shared" si="347"/>
        <v>1.302083333333333</v>
      </c>
      <c r="AJ127" s="21">
        <f t="shared" si="347"/>
        <v>1.0850694444444444</v>
      </c>
      <c r="AK127" s="21">
        <f t="shared" si="347"/>
        <v>0.90422453703703698</v>
      </c>
      <c r="AL127" s="21">
        <f t="shared" si="347"/>
        <v>0.75352044753086411</v>
      </c>
      <c r="AM127" s="21">
        <f t="shared" si="347"/>
        <v>0.62793370627572009</v>
      </c>
      <c r="AN127" s="21">
        <f t="shared" si="347"/>
        <v>0.5232780885631001</v>
      </c>
      <c r="AO127" s="21">
        <f t="shared" si="347"/>
        <v>0.43606507380258341</v>
      </c>
      <c r="AP127" s="21">
        <f t="shared" si="347"/>
        <v>0.36338756150215284</v>
      </c>
      <c r="AQ127" s="5"/>
      <c r="AR127" s="173"/>
      <c r="AS127" s="163"/>
      <c r="AT127" s="20" t="s">
        <v>57</v>
      </c>
      <c r="AU127" s="21">
        <f>10*AU124</f>
        <v>1.8749999999999998</v>
      </c>
      <c r="AV127" s="21">
        <f t="shared" ref="AV127:BD127" si="348">10*AV124</f>
        <v>1.5624999999999998</v>
      </c>
      <c r="AW127" s="21">
        <f t="shared" si="348"/>
        <v>1.302083333333333</v>
      </c>
      <c r="AX127" s="21">
        <f t="shared" si="348"/>
        <v>1.0850694444444444</v>
      </c>
      <c r="AY127" s="21">
        <f t="shared" si="348"/>
        <v>0.90422453703703698</v>
      </c>
      <c r="AZ127" s="21">
        <f t="shared" si="348"/>
        <v>0.75352044753086411</v>
      </c>
      <c r="BA127" s="21">
        <f t="shared" si="348"/>
        <v>0.62793370627572009</v>
      </c>
      <c r="BB127" s="21">
        <f t="shared" si="348"/>
        <v>0.5232780885631001</v>
      </c>
      <c r="BC127" s="21">
        <f t="shared" si="348"/>
        <v>0.43606507380258341</v>
      </c>
      <c r="BD127" s="21">
        <f t="shared" si="348"/>
        <v>0.36338756150215284</v>
      </c>
      <c r="BE127" s="5"/>
      <c r="BF127" s="173"/>
      <c r="BG127" s="163"/>
      <c r="BH127" s="20" t="s">
        <v>57</v>
      </c>
      <c r="BI127" s="21">
        <f>10*BI124</f>
        <v>1.8749999999999998</v>
      </c>
      <c r="BJ127" s="21">
        <f t="shared" ref="BJ127:BR127" si="349">10*BJ124</f>
        <v>1.5624999999999998</v>
      </c>
      <c r="BK127" s="21">
        <f t="shared" si="349"/>
        <v>1.302083333333333</v>
      </c>
      <c r="BL127" s="21">
        <f t="shared" si="349"/>
        <v>1.0850694444444444</v>
      </c>
      <c r="BM127" s="21">
        <f t="shared" si="349"/>
        <v>0.90422453703703698</v>
      </c>
      <c r="BN127" s="21">
        <f t="shared" si="349"/>
        <v>0.75352044753086411</v>
      </c>
      <c r="BO127" s="21">
        <f t="shared" si="349"/>
        <v>0.62793370627572009</v>
      </c>
      <c r="BP127" s="21">
        <f t="shared" si="349"/>
        <v>0.5232780885631001</v>
      </c>
      <c r="BQ127" s="21">
        <f t="shared" si="349"/>
        <v>0.43606507380258341</v>
      </c>
      <c r="BR127" s="21">
        <f t="shared" si="349"/>
        <v>0.36338756150215284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1.875</v>
      </c>
      <c r="F128" s="21">
        <f>10*F126</f>
        <v>3.4374999999999991</v>
      </c>
      <c r="G128" s="21">
        <f>10*G126</f>
        <v>4.7395833333333339</v>
      </c>
      <c r="H128" s="21">
        <f t="shared" ref="H128:N128" si="350">10*H126</f>
        <v>5.824652777777775</v>
      </c>
      <c r="I128" s="21">
        <f t="shared" si="350"/>
        <v>6.7288773148148167</v>
      </c>
      <c r="J128" s="21">
        <f t="shared" si="350"/>
        <v>7.4823977623456699</v>
      </c>
      <c r="K128" s="21">
        <f t="shared" si="350"/>
        <v>8.1103314686214034</v>
      </c>
      <c r="L128" s="21">
        <f t="shared" si="350"/>
        <v>8.6336095571845028</v>
      </c>
      <c r="M128" s="21">
        <f t="shared" si="350"/>
        <v>9.0696746309870999</v>
      </c>
      <c r="N128" s="21">
        <f t="shared" si="350"/>
        <v>9.4330621924892206</v>
      </c>
      <c r="P128" s="173"/>
      <c r="Q128" s="163"/>
      <c r="R128" s="20" t="s">
        <v>58</v>
      </c>
      <c r="S128" s="21">
        <f>10*S126</f>
        <v>1.875</v>
      </c>
      <c r="T128" s="21">
        <f>10*T126</f>
        <v>3.4374999999999991</v>
      </c>
      <c r="U128" s="21">
        <f>10*U126</f>
        <v>4.7395833333333339</v>
      </c>
      <c r="V128" s="21">
        <f t="shared" ref="V128:AB128" si="351">10*V126</f>
        <v>5.824652777777775</v>
      </c>
      <c r="W128" s="21">
        <f t="shared" si="351"/>
        <v>6.7288773148148167</v>
      </c>
      <c r="X128" s="21">
        <f t="shared" si="351"/>
        <v>7.4823977623456699</v>
      </c>
      <c r="Y128" s="21">
        <f t="shared" si="351"/>
        <v>8.1103314686214034</v>
      </c>
      <c r="Z128" s="21">
        <f t="shared" si="351"/>
        <v>8.6336095571845028</v>
      </c>
      <c r="AA128" s="21">
        <f t="shared" si="351"/>
        <v>9.0696746309870999</v>
      </c>
      <c r="AB128" s="21">
        <f t="shared" si="351"/>
        <v>9.4330621924892206</v>
      </c>
      <c r="AC128" s="5"/>
      <c r="AD128" s="173"/>
      <c r="AE128" s="163"/>
      <c r="AF128" s="20" t="s">
        <v>58</v>
      </c>
      <c r="AG128" s="21">
        <f>10*AG126</f>
        <v>1.875</v>
      </c>
      <c r="AH128" s="21">
        <f>10*AH126</f>
        <v>3.4374999999999991</v>
      </c>
      <c r="AI128" s="21">
        <f>10*AI126</f>
        <v>4.7395833333333339</v>
      </c>
      <c r="AJ128" s="21">
        <f t="shared" ref="AJ128:AP128" si="352">10*AJ126</f>
        <v>5.824652777777775</v>
      </c>
      <c r="AK128" s="21">
        <f t="shared" si="352"/>
        <v>6.7288773148148167</v>
      </c>
      <c r="AL128" s="21">
        <f t="shared" si="352"/>
        <v>7.4823977623456699</v>
      </c>
      <c r="AM128" s="21">
        <f t="shared" si="352"/>
        <v>8.1103314686214034</v>
      </c>
      <c r="AN128" s="21">
        <f t="shared" si="352"/>
        <v>8.6336095571845028</v>
      </c>
      <c r="AO128" s="21">
        <f t="shared" si="352"/>
        <v>9.0696746309870999</v>
      </c>
      <c r="AP128" s="21">
        <f t="shared" si="352"/>
        <v>9.4330621924892206</v>
      </c>
      <c r="AQ128" s="5"/>
      <c r="AR128" s="173"/>
      <c r="AS128" s="163"/>
      <c r="AT128" s="20" t="s">
        <v>58</v>
      </c>
      <c r="AU128" s="21">
        <f>10*AU126</f>
        <v>1.875</v>
      </c>
      <c r="AV128" s="21">
        <f>10*AV126</f>
        <v>3.4374999999999991</v>
      </c>
      <c r="AW128" s="21">
        <f>10*AW126</f>
        <v>4.7395833333333339</v>
      </c>
      <c r="AX128" s="21">
        <f t="shared" ref="AX128:BD128" si="353">10*AX126</f>
        <v>5.824652777777775</v>
      </c>
      <c r="AY128" s="21">
        <f t="shared" si="353"/>
        <v>6.7288773148148167</v>
      </c>
      <c r="AZ128" s="21">
        <f t="shared" si="353"/>
        <v>7.4823977623456699</v>
      </c>
      <c r="BA128" s="21">
        <f t="shared" si="353"/>
        <v>8.1103314686214034</v>
      </c>
      <c r="BB128" s="21">
        <f t="shared" si="353"/>
        <v>8.6336095571845028</v>
      </c>
      <c r="BC128" s="21">
        <f t="shared" si="353"/>
        <v>9.0696746309870999</v>
      </c>
      <c r="BD128" s="21">
        <f t="shared" si="353"/>
        <v>9.4330621924892206</v>
      </c>
      <c r="BE128" s="5"/>
      <c r="BF128" s="173"/>
      <c r="BG128" s="163"/>
      <c r="BH128" s="20" t="s">
        <v>58</v>
      </c>
      <c r="BI128" s="21">
        <f>10*BI126</f>
        <v>1.875</v>
      </c>
      <c r="BJ128" s="21">
        <f>10*BJ126</f>
        <v>3.4374999999999991</v>
      </c>
      <c r="BK128" s="21">
        <f>10*BK126</f>
        <v>4.7395833333333339</v>
      </c>
      <c r="BL128" s="21">
        <f t="shared" ref="BL128:BR128" si="354">10*BL126</f>
        <v>5.824652777777775</v>
      </c>
      <c r="BM128" s="21">
        <f t="shared" si="354"/>
        <v>6.7288773148148167</v>
      </c>
      <c r="BN128" s="21">
        <f t="shared" si="354"/>
        <v>7.4823977623456699</v>
      </c>
      <c r="BO128" s="21">
        <f t="shared" si="354"/>
        <v>8.1103314686214034</v>
      </c>
      <c r="BP128" s="21">
        <f t="shared" si="354"/>
        <v>8.6336095571845028</v>
      </c>
      <c r="BQ128" s="21">
        <f t="shared" si="354"/>
        <v>9.0696746309870999</v>
      </c>
      <c r="BR128" s="21">
        <f t="shared" si="354"/>
        <v>9.4330621924892206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0.22499999999999998</v>
      </c>
      <c r="F129" s="17">
        <f t="shared" ref="F129:N129" si="355">$E$11*$E$12</f>
        <v>0.22499999999999998</v>
      </c>
      <c r="G129" s="17">
        <f t="shared" si="355"/>
        <v>0.22499999999999998</v>
      </c>
      <c r="H129" s="17">
        <f t="shared" si="355"/>
        <v>0.22499999999999998</v>
      </c>
      <c r="I129" s="17">
        <f t="shared" si="355"/>
        <v>0.22499999999999998</v>
      </c>
      <c r="J129" s="17">
        <f t="shared" si="355"/>
        <v>0.22499999999999998</v>
      </c>
      <c r="K129" s="17">
        <f t="shared" si="355"/>
        <v>0.22499999999999998</v>
      </c>
      <c r="L129" s="17">
        <f t="shared" si="355"/>
        <v>0.22499999999999998</v>
      </c>
      <c r="M129" s="17">
        <f t="shared" si="355"/>
        <v>0.22499999999999998</v>
      </c>
      <c r="N129" s="17">
        <f t="shared" si="355"/>
        <v>0.22499999999999998</v>
      </c>
      <c r="P129" s="173"/>
      <c r="Q129" s="171" t="s">
        <v>45</v>
      </c>
      <c r="R129" s="16" t="s">
        <v>55</v>
      </c>
      <c r="S129" s="17">
        <f>$E$11*$E$12</f>
        <v>0.22499999999999998</v>
      </c>
      <c r="T129" s="17">
        <f t="shared" ref="T129:AB129" si="356">$E$11*$E$12</f>
        <v>0.22499999999999998</v>
      </c>
      <c r="U129" s="17">
        <f t="shared" si="356"/>
        <v>0.22499999999999998</v>
      </c>
      <c r="V129" s="17">
        <f t="shared" si="356"/>
        <v>0.22499999999999998</v>
      </c>
      <c r="W129" s="17">
        <f t="shared" si="356"/>
        <v>0.22499999999999998</v>
      </c>
      <c r="X129" s="17">
        <f t="shared" si="356"/>
        <v>0.22499999999999998</v>
      </c>
      <c r="Y129" s="17">
        <f t="shared" si="356"/>
        <v>0.22499999999999998</v>
      </c>
      <c r="Z129" s="17">
        <f t="shared" si="356"/>
        <v>0.22499999999999998</v>
      </c>
      <c r="AA129" s="17">
        <f t="shared" si="356"/>
        <v>0.22499999999999998</v>
      </c>
      <c r="AB129" s="17">
        <f t="shared" si="356"/>
        <v>0.22499999999999998</v>
      </c>
      <c r="AC129" s="5"/>
      <c r="AD129" s="173"/>
      <c r="AE129" s="171" t="s">
        <v>45</v>
      </c>
      <c r="AF129" s="16" t="s">
        <v>55</v>
      </c>
      <c r="AG129" s="17">
        <f>$E$11*$E$12</f>
        <v>0.22499999999999998</v>
      </c>
      <c r="AH129" s="17">
        <f t="shared" ref="AH129:AP129" si="357">$E$11*$E$12</f>
        <v>0.22499999999999998</v>
      </c>
      <c r="AI129" s="17">
        <f t="shared" si="357"/>
        <v>0.22499999999999998</v>
      </c>
      <c r="AJ129" s="17">
        <f t="shared" si="357"/>
        <v>0.22499999999999998</v>
      </c>
      <c r="AK129" s="17">
        <f t="shared" si="357"/>
        <v>0.22499999999999998</v>
      </c>
      <c r="AL129" s="17">
        <f t="shared" si="357"/>
        <v>0.22499999999999998</v>
      </c>
      <c r="AM129" s="17">
        <f t="shared" si="357"/>
        <v>0.22499999999999998</v>
      </c>
      <c r="AN129" s="17">
        <f t="shared" si="357"/>
        <v>0.22499999999999998</v>
      </c>
      <c r="AO129" s="17">
        <f t="shared" si="357"/>
        <v>0.22499999999999998</v>
      </c>
      <c r="AP129" s="17">
        <f t="shared" si="357"/>
        <v>0.22499999999999998</v>
      </c>
      <c r="AQ129" s="5"/>
      <c r="AR129" s="173"/>
      <c r="AS129" s="171" t="s">
        <v>45</v>
      </c>
      <c r="AT129" s="16" t="s">
        <v>55</v>
      </c>
      <c r="AU129" s="17">
        <f>$E$11*$E$12</f>
        <v>0.22499999999999998</v>
      </c>
      <c r="AV129" s="17">
        <f t="shared" ref="AV129:BD129" si="358">$E$11*$E$12</f>
        <v>0.22499999999999998</v>
      </c>
      <c r="AW129" s="17">
        <f t="shared" si="358"/>
        <v>0.22499999999999998</v>
      </c>
      <c r="AX129" s="17">
        <f t="shared" si="358"/>
        <v>0.22499999999999998</v>
      </c>
      <c r="AY129" s="17">
        <f t="shared" si="358"/>
        <v>0.22499999999999998</v>
      </c>
      <c r="AZ129" s="17">
        <f t="shared" si="358"/>
        <v>0.22499999999999998</v>
      </c>
      <c r="BA129" s="17">
        <f t="shared" si="358"/>
        <v>0.22499999999999998</v>
      </c>
      <c r="BB129" s="17">
        <f t="shared" si="358"/>
        <v>0.22499999999999998</v>
      </c>
      <c r="BC129" s="17">
        <f t="shared" si="358"/>
        <v>0.22499999999999998</v>
      </c>
      <c r="BD129" s="17">
        <f t="shared" si="358"/>
        <v>0.22499999999999998</v>
      </c>
      <c r="BE129" s="5"/>
      <c r="BF129" s="173"/>
      <c r="BG129" s="171" t="s">
        <v>45</v>
      </c>
      <c r="BH129" s="16" t="s">
        <v>55</v>
      </c>
      <c r="BI129" s="17">
        <f>$E$11*$E$12</f>
        <v>0.22499999999999998</v>
      </c>
      <c r="BJ129" s="17">
        <f t="shared" ref="BJ129:BR129" si="359">$E$11*$E$12</f>
        <v>0.22499999999999998</v>
      </c>
      <c r="BK129" s="17">
        <f t="shared" si="359"/>
        <v>0.22499999999999998</v>
      </c>
      <c r="BL129" s="17">
        <f t="shared" si="359"/>
        <v>0.22499999999999998</v>
      </c>
      <c r="BM129" s="17">
        <f t="shared" si="359"/>
        <v>0.22499999999999998</v>
      </c>
      <c r="BN129" s="17">
        <f t="shared" si="359"/>
        <v>0.22499999999999998</v>
      </c>
      <c r="BO129" s="17">
        <f t="shared" si="359"/>
        <v>0.22499999999999998</v>
      </c>
      <c r="BP129" s="17">
        <f t="shared" si="359"/>
        <v>0.22499999999999998</v>
      </c>
      <c r="BQ129" s="17">
        <f t="shared" si="359"/>
        <v>0.22499999999999998</v>
      </c>
      <c r="BR129" s="17">
        <f t="shared" si="359"/>
        <v>0.22499999999999998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224999.99999999997</v>
      </c>
      <c r="F130" s="22">
        <f t="shared" ref="F130:N130" si="360">F127*F$16</f>
        <v>224999.99999999997</v>
      </c>
      <c r="G130" s="22">
        <f t="shared" si="360"/>
        <v>224999.99999999994</v>
      </c>
      <c r="H130" s="22">
        <f t="shared" si="360"/>
        <v>225000</v>
      </c>
      <c r="I130" s="22">
        <f t="shared" si="360"/>
        <v>225000</v>
      </c>
      <c r="J130" s="22">
        <f t="shared" si="360"/>
        <v>225000</v>
      </c>
      <c r="K130" s="22">
        <f t="shared" si="360"/>
        <v>224999.99999999997</v>
      </c>
      <c r="L130" s="22">
        <f t="shared" si="360"/>
        <v>224999.99999999997</v>
      </c>
      <c r="M130" s="22">
        <f t="shared" si="360"/>
        <v>224999.99999999997</v>
      </c>
      <c r="N130" s="22">
        <f t="shared" si="360"/>
        <v>224999.99999999997</v>
      </c>
      <c r="P130" s="173"/>
      <c r="Q130" s="163"/>
      <c r="R130" s="20" t="s">
        <v>57</v>
      </c>
      <c r="S130" s="22">
        <f>S127*S$16</f>
        <v>224999.99999999997</v>
      </c>
      <c r="T130" s="22">
        <f t="shared" ref="T130:AB130" si="361">T127*T$16</f>
        <v>224999.99999999997</v>
      </c>
      <c r="U130" s="22">
        <f t="shared" si="361"/>
        <v>224999.99999999994</v>
      </c>
      <c r="V130" s="22">
        <f t="shared" si="361"/>
        <v>225000</v>
      </c>
      <c r="W130" s="22">
        <f t="shared" si="361"/>
        <v>225000</v>
      </c>
      <c r="X130" s="22">
        <f t="shared" si="361"/>
        <v>225000</v>
      </c>
      <c r="Y130" s="22">
        <f t="shared" si="361"/>
        <v>224999.99999999997</v>
      </c>
      <c r="Z130" s="22">
        <f t="shared" si="361"/>
        <v>224999.99999999997</v>
      </c>
      <c r="AA130" s="22">
        <f t="shared" si="361"/>
        <v>224999.99999999997</v>
      </c>
      <c r="AB130" s="22">
        <f t="shared" si="361"/>
        <v>224999.99999999997</v>
      </c>
      <c r="AC130" s="5"/>
      <c r="AD130" s="173"/>
      <c r="AE130" s="163"/>
      <c r="AF130" s="20" t="s">
        <v>57</v>
      </c>
      <c r="AG130" s="22">
        <f>AG127*AG$16</f>
        <v>224999.99999999997</v>
      </c>
      <c r="AH130" s="22">
        <f t="shared" ref="AH130:AP130" si="362">AH127*AH$16</f>
        <v>224999.99999999997</v>
      </c>
      <c r="AI130" s="22">
        <f t="shared" si="362"/>
        <v>224999.99999999994</v>
      </c>
      <c r="AJ130" s="22">
        <f t="shared" si="362"/>
        <v>225000</v>
      </c>
      <c r="AK130" s="22">
        <f t="shared" si="362"/>
        <v>225000</v>
      </c>
      <c r="AL130" s="22">
        <f t="shared" si="362"/>
        <v>225000</v>
      </c>
      <c r="AM130" s="22">
        <f t="shared" si="362"/>
        <v>224999.99999999997</v>
      </c>
      <c r="AN130" s="22">
        <f t="shared" si="362"/>
        <v>224999.99999999997</v>
      </c>
      <c r="AO130" s="22">
        <f t="shared" si="362"/>
        <v>224999.99999999997</v>
      </c>
      <c r="AP130" s="22">
        <f t="shared" si="362"/>
        <v>224999.99999999997</v>
      </c>
      <c r="AQ130" s="5"/>
      <c r="AR130" s="173"/>
      <c r="AS130" s="163"/>
      <c r="AT130" s="20" t="s">
        <v>57</v>
      </c>
      <c r="AU130" s="22">
        <f>AU127*AU$16</f>
        <v>224999.99999999997</v>
      </c>
      <c r="AV130" s="22">
        <f t="shared" ref="AV130:BD130" si="363">AV127*AV$16</f>
        <v>224999.99999999997</v>
      </c>
      <c r="AW130" s="22">
        <f t="shared" si="363"/>
        <v>224999.99999999994</v>
      </c>
      <c r="AX130" s="22">
        <f t="shared" si="363"/>
        <v>225000</v>
      </c>
      <c r="AY130" s="22">
        <f t="shared" si="363"/>
        <v>225000</v>
      </c>
      <c r="AZ130" s="22">
        <f t="shared" si="363"/>
        <v>225000</v>
      </c>
      <c r="BA130" s="22">
        <f t="shared" si="363"/>
        <v>224999.99999999997</v>
      </c>
      <c r="BB130" s="22">
        <f t="shared" si="363"/>
        <v>224999.99999999997</v>
      </c>
      <c r="BC130" s="22">
        <f t="shared" si="363"/>
        <v>224999.99999999997</v>
      </c>
      <c r="BD130" s="22">
        <f t="shared" si="363"/>
        <v>224999.99999999997</v>
      </c>
      <c r="BE130" s="5"/>
      <c r="BF130" s="173"/>
      <c r="BG130" s="163"/>
      <c r="BH130" s="20" t="s">
        <v>57</v>
      </c>
      <c r="BI130" s="22">
        <f>BI127*BI$16</f>
        <v>224999.99999999997</v>
      </c>
      <c r="BJ130" s="22">
        <f t="shared" ref="BJ130:BR130" si="364">BJ127*BJ$16</f>
        <v>224999.99999999997</v>
      </c>
      <c r="BK130" s="22">
        <f t="shared" si="364"/>
        <v>224999.99999999994</v>
      </c>
      <c r="BL130" s="22">
        <f t="shared" si="364"/>
        <v>225000</v>
      </c>
      <c r="BM130" s="22">
        <f t="shared" si="364"/>
        <v>225000</v>
      </c>
      <c r="BN130" s="22">
        <f t="shared" si="364"/>
        <v>225000</v>
      </c>
      <c r="BO130" s="22">
        <f t="shared" si="364"/>
        <v>224999.99999999997</v>
      </c>
      <c r="BP130" s="22">
        <f t="shared" si="364"/>
        <v>224999.99999999997</v>
      </c>
      <c r="BQ130" s="22">
        <f t="shared" si="364"/>
        <v>224999.99999999997</v>
      </c>
      <c r="BR130" s="22">
        <f t="shared" si="364"/>
        <v>224999.99999999997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224999.99999999997</v>
      </c>
      <c r="F131" s="22">
        <f>E131+F130</f>
        <v>449999.99999999994</v>
      </c>
      <c r="G131" s="22">
        <f t="shared" ref="G131:N131" si="365">F131+G130</f>
        <v>674999.99999999988</v>
      </c>
      <c r="H131" s="22">
        <f t="shared" si="365"/>
        <v>899999.99999999988</v>
      </c>
      <c r="I131" s="22">
        <f t="shared" si="365"/>
        <v>1125000</v>
      </c>
      <c r="J131" s="22">
        <f t="shared" si="365"/>
        <v>1350000</v>
      </c>
      <c r="K131" s="22">
        <f t="shared" si="365"/>
        <v>1575000</v>
      </c>
      <c r="L131" s="22">
        <f t="shared" si="365"/>
        <v>1800000</v>
      </c>
      <c r="M131" s="22">
        <f t="shared" si="365"/>
        <v>2025000</v>
      </c>
      <c r="N131" s="22">
        <f t="shared" si="365"/>
        <v>2250000</v>
      </c>
      <c r="P131" s="173"/>
      <c r="Q131" s="163"/>
      <c r="R131" s="20" t="s">
        <v>58</v>
      </c>
      <c r="S131" s="22">
        <f>S130</f>
        <v>224999.99999999997</v>
      </c>
      <c r="T131" s="22">
        <f>S131+T130</f>
        <v>449999.99999999994</v>
      </c>
      <c r="U131" s="22">
        <f t="shared" ref="U131:AB131" si="366">T131+U130</f>
        <v>674999.99999999988</v>
      </c>
      <c r="V131" s="22">
        <f t="shared" si="366"/>
        <v>899999.99999999988</v>
      </c>
      <c r="W131" s="22">
        <f t="shared" si="366"/>
        <v>1125000</v>
      </c>
      <c r="X131" s="22">
        <f t="shared" si="366"/>
        <v>1350000</v>
      </c>
      <c r="Y131" s="22">
        <f t="shared" si="366"/>
        <v>1575000</v>
      </c>
      <c r="Z131" s="22">
        <f t="shared" si="366"/>
        <v>1800000</v>
      </c>
      <c r="AA131" s="22">
        <f t="shared" si="366"/>
        <v>2025000</v>
      </c>
      <c r="AB131" s="22">
        <f t="shared" si="366"/>
        <v>2250000</v>
      </c>
      <c r="AC131" s="5"/>
      <c r="AD131" s="173"/>
      <c r="AE131" s="163"/>
      <c r="AF131" s="20" t="s">
        <v>58</v>
      </c>
      <c r="AG131" s="22">
        <f>AG130</f>
        <v>224999.99999999997</v>
      </c>
      <c r="AH131" s="22">
        <f>AG131+AH130</f>
        <v>449999.99999999994</v>
      </c>
      <c r="AI131" s="22">
        <f t="shared" ref="AI131:AP131" si="367">AH131+AI130</f>
        <v>674999.99999999988</v>
      </c>
      <c r="AJ131" s="22">
        <f t="shared" si="367"/>
        <v>899999.99999999988</v>
      </c>
      <c r="AK131" s="22">
        <f t="shared" si="367"/>
        <v>1125000</v>
      </c>
      <c r="AL131" s="22">
        <f t="shared" si="367"/>
        <v>1350000</v>
      </c>
      <c r="AM131" s="22">
        <f t="shared" si="367"/>
        <v>1575000</v>
      </c>
      <c r="AN131" s="22">
        <f t="shared" si="367"/>
        <v>1800000</v>
      </c>
      <c r="AO131" s="22">
        <f t="shared" si="367"/>
        <v>2025000</v>
      </c>
      <c r="AP131" s="22">
        <f t="shared" si="367"/>
        <v>2250000</v>
      </c>
      <c r="AQ131" s="5"/>
      <c r="AR131" s="173"/>
      <c r="AS131" s="163"/>
      <c r="AT131" s="20" t="s">
        <v>58</v>
      </c>
      <c r="AU131" s="22">
        <f>AU130</f>
        <v>224999.99999999997</v>
      </c>
      <c r="AV131" s="22">
        <f>AU131+AV130</f>
        <v>449999.99999999994</v>
      </c>
      <c r="AW131" s="22">
        <f t="shared" ref="AW131:BD131" si="368">AV131+AW130</f>
        <v>674999.99999999988</v>
      </c>
      <c r="AX131" s="22">
        <f t="shared" si="368"/>
        <v>899999.99999999988</v>
      </c>
      <c r="AY131" s="22">
        <f t="shared" si="368"/>
        <v>1125000</v>
      </c>
      <c r="AZ131" s="22">
        <f t="shared" si="368"/>
        <v>1350000</v>
      </c>
      <c r="BA131" s="22">
        <f t="shared" si="368"/>
        <v>1575000</v>
      </c>
      <c r="BB131" s="22">
        <f t="shared" si="368"/>
        <v>1800000</v>
      </c>
      <c r="BC131" s="22">
        <f t="shared" si="368"/>
        <v>2025000</v>
      </c>
      <c r="BD131" s="22">
        <f t="shared" si="368"/>
        <v>2250000</v>
      </c>
      <c r="BE131" s="5"/>
      <c r="BF131" s="173"/>
      <c r="BG131" s="163"/>
      <c r="BH131" s="20" t="s">
        <v>58</v>
      </c>
      <c r="BI131" s="22">
        <f>BI130</f>
        <v>224999.99999999997</v>
      </c>
      <c r="BJ131" s="22">
        <f>BI131+BJ130</f>
        <v>449999.99999999994</v>
      </c>
      <c r="BK131" s="22">
        <f t="shared" ref="BK131:BR131" si="369">BJ131+BK130</f>
        <v>674999.99999999988</v>
      </c>
      <c r="BL131" s="22">
        <f t="shared" si="369"/>
        <v>899999.99999999988</v>
      </c>
      <c r="BM131" s="22">
        <f t="shared" si="369"/>
        <v>1125000</v>
      </c>
      <c r="BN131" s="22">
        <f t="shared" si="369"/>
        <v>1350000</v>
      </c>
      <c r="BO131" s="22">
        <f t="shared" si="369"/>
        <v>1575000</v>
      </c>
      <c r="BP131" s="22">
        <f t="shared" si="369"/>
        <v>1800000</v>
      </c>
      <c r="BQ131" s="22">
        <f t="shared" si="369"/>
        <v>2025000</v>
      </c>
      <c r="BR131" s="22">
        <f t="shared" si="369"/>
        <v>2250000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0.22500000000000001</v>
      </c>
      <c r="F132" s="17">
        <f>F126*F$16/$E$4-E132</f>
        <v>0.2699999999999998</v>
      </c>
      <c r="G132" s="17">
        <f>G126*G$16/$E$4-F132-E132</f>
        <v>0.3240000000000004</v>
      </c>
      <c r="H132" s="17">
        <f>H126*H$16/$E$4-G132-F132-E132</f>
        <v>0.38879999999999915</v>
      </c>
      <c r="I132" s="17">
        <f>I126*I$16/$E$4-H132-G132-F132-E132</f>
        <v>0.46656000000000097</v>
      </c>
      <c r="J132" s="17">
        <f>J126*J$16/$E$4-I132-H132-G132-F132-E132</f>
        <v>0.55987199999999715</v>
      </c>
      <c r="K132" s="17">
        <f>K126*K$16/$E$4-J132-I132-H132-G132-F132-E132</f>
        <v>0.67184640000000406</v>
      </c>
      <c r="L132" s="17">
        <f>L126*L$16/$E$4-K132-J132-I132-H132-G132-F132-E132</f>
        <v>0.80621567999999966</v>
      </c>
      <c r="M132" s="17">
        <f>M126*M$16/$E$4-L132-K132-J132-I132-H132-G132-F132-E132</f>
        <v>0.96745881600000716</v>
      </c>
      <c r="N132" s="17">
        <f>N126*N$16/$E$4-M132-L132-K132-J132-I132-H132-G132-F132-E132</f>
        <v>1.1609505791999821</v>
      </c>
      <c r="P132" s="173"/>
      <c r="Q132" s="171" t="s">
        <v>44</v>
      </c>
      <c r="R132" s="16" t="s">
        <v>55</v>
      </c>
      <c r="S132" s="17">
        <f>S126*S$16/$E$4</f>
        <v>0.22500000000000001</v>
      </c>
      <c r="T132" s="17">
        <f>T126*T$16/$E$4-S132</f>
        <v>0.2699999999999998</v>
      </c>
      <c r="U132" s="17">
        <f>U126*U$16/$E$4-T132-S132</f>
        <v>0.3240000000000004</v>
      </c>
      <c r="V132" s="17">
        <f>V126*V$16/$E$4-U132-T132-S132</f>
        <v>0.38879999999999915</v>
      </c>
      <c r="W132" s="17">
        <f>W126*W$16/$E$4-V132-U132-T132-S132</f>
        <v>0.46656000000000097</v>
      </c>
      <c r="X132" s="17">
        <f>X126*X$16/$E$4-W132-V132-U132-T132-S132</f>
        <v>0.55987199999999715</v>
      </c>
      <c r="Y132" s="17">
        <f>Y126*Y$16/$E$4-X132-W132-V132-U132-T132-S132</f>
        <v>0.67184640000000406</v>
      </c>
      <c r="Z132" s="17">
        <f>Z126*Z$16/$E$4-Y132-X132-W132-V132-U132-T132-S132</f>
        <v>0.80621567999999966</v>
      </c>
      <c r="AA132" s="17">
        <f>AA126*AA$16/$E$4-Z132-Y132-X132-W132-V132-U132-T132-S132</f>
        <v>0.96745881600000716</v>
      </c>
      <c r="AB132" s="17">
        <f>AB126*AB$16/$E$4-AA132-Z132-Y132-X132-W132-V132-U132-T132-S132</f>
        <v>1.1609505791999821</v>
      </c>
      <c r="AC132" s="5"/>
      <c r="AD132" s="173"/>
      <c r="AE132" s="171" t="s">
        <v>44</v>
      </c>
      <c r="AF132" s="16" t="s">
        <v>55</v>
      </c>
      <c r="AG132" s="17">
        <f>AG126*AG$16/$E$4</f>
        <v>0.22500000000000001</v>
      </c>
      <c r="AH132" s="17">
        <f>AH126*AH$16/$E$4-AG132</f>
        <v>0.2699999999999998</v>
      </c>
      <c r="AI132" s="17">
        <f>AI126*AI$16/$E$4-AH132-AG132</f>
        <v>0.3240000000000004</v>
      </c>
      <c r="AJ132" s="17">
        <f>AJ126*AJ$16/$E$4-AI132-AH132-AG132</f>
        <v>0.38879999999999915</v>
      </c>
      <c r="AK132" s="17">
        <f>AK126*AK$16/$E$4-AJ132-AI132-AH132-AG132</f>
        <v>0.46656000000000097</v>
      </c>
      <c r="AL132" s="17">
        <f>AL126*AL$16/$E$4-AK132-AJ132-AI132-AH132-AG132</f>
        <v>0.55987199999999715</v>
      </c>
      <c r="AM132" s="17">
        <f>AM126*AM$16/$E$4-AL132-AK132-AJ132-AI132-AH132-AG132</f>
        <v>0.67184640000000406</v>
      </c>
      <c r="AN132" s="17">
        <f>AN126*AN$16/$E$4-AM132-AL132-AK132-AJ132-AI132-AH132-AG132</f>
        <v>0.80621567999999966</v>
      </c>
      <c r="AO132" s="17">
        <f>AO126*AO$16/$E$4-AN132-AM132-AL132-AK132-AJ132-AI132-AH132-AG132</f>
        <v>0.96745881600000716</v>
      </c>
      <c r="AP132" s="17">
        <f>AP126*AP$16/$E$4-AO132-AN132-AM132-AL132-AK132-AJ132-AI132-AH132-AG132</f>
        <v>1.1609505791999821</v>
      </c>
      <c r="AQ132" s="5"/>
      <c r="AR132" s="173"/>
      <c r="AS132" s="171" t="s">
        <v>44</v>
      </c>
      <c r="AT132" s="16" t="s">
        <v>55</v>
      </c>
      <c r="AU132" s="17">
        <f>AU126*AU$16/$E$4</f>
        <v>0.22500000000000001</v>
      </c>
      <c r="AV132" s="17">
        <f>AV126*AV$16/$E$4-AU132</f>
        <v>0.2699999999999998</v>
      </c>
      <c r="AW132" s="17">
        <f>AW126*AW$16/$E$4-AV132-AU132</f>
        <v>0.3240000000000004</v>
      </c>
      <c r="AX132" s="17">
        <f>AX126*AX$16/$E$4-AW132-AV132-AU132</f>
        <v>0.38879999999999915</v>
      </c>
      <c r="AY132" s="17">
        <f>AY126*AY$16/$E$4-AX132-AW132-AV132-AU132</f>
        <v>0.46656000000000097</v>
      </c>
      <c r="AZ132" s="17">
        <f>AZ126*AZ$16/$E$4-AY132-AX132-AW132-AV132-AU132</f>
        <v>0.55987199999999715</v>
      </c>
      <c r="BA132" s="17">
        <f>BA126*BA$16/$E$4-AZ132-AY132-AX132-AW132-AV132-AU132</f>
        <v>0.67184640000000406</v>
      </c>
      <c r="BB132" s="17">
        <f>BB126*BB$16/$E$4-BA132-AZ132-AY132-AX132-AW132-AV132-AU132</f>
        <v>0.80621567999999966</v>
      </c>
      <c r="BC132" s="17">
        <f>BC126*BC$16/$E$4-BB132-BA132-AZ132-AY132-AX132-AW132-AV132-AU132</f>
        <v>0.96745881600000716</v>
      </c>
      <c r="BD132" s="17">
        <f>BD126*BD$16/$E$4-BC132-BB132-BA132-AZ132-AY132-AX132-AW132-AV132-AU132</f>
        <v>1.1609505791999821</v>
      </c>
      <c r="BE132" s="5"/>
      <c r="BF132" s="173"/>
      <c r="BG132" s="171" t="s">
        <v>44</v>
      </c>
      <c r="BH132" s="16" t="s">
        <v>55</v>
      </c>
      <c r="BI132" s="17">
        <f>BI126*BI$16/$E$4</f>
        <v>0.22500000000000001</v>
      </c>
      <c r="BJ132" s="17">
        <f>BJ126*BJ$16/$E$4-BI132</f>
        <v>0.2699999999999998</v>
      </c>
      <c r="BK132" s="17">
        <f>BK126*BK$16/$E$4-BJ132-BI132</f>
        <v>0.3240000000000004</v>
      </c>
      <c r="BL132" s="17">
        <f>BL126*BL$16/$E$4-BK132-BJ132-BI132</f>
        <v>0.38879999999999915</v>
      </c>
      <c r="BM132" s="17">
        <f>BM126*BM$16/$E$4-BL132-BK132-BJ132-BI132</f>
        <v>0.46656000000000097</v>
      </c>
      <c r="BN132" s="17">
        <f>BN126*BN$16/$E$4-BM132-BL132-BK132-BJ132-BI132</f>
        <v>0.55987199999999715</v>
      </c>
      <c r="BO132" s="17">
        <f>BO126*BO$16/$E$4-BN132-BM132-BL132-BK132-BJ132-BI132</f>
        <v>0.67184640000000406</v>
      </c>
      <c r="BP132" s="17">
        <f>BP126*BP$16/$E$4-BO132-BN132-BM132-BL132-BK132-BJ132-BI132</f>
        <v>0.80621567999999966</v>
      </c>
      <c r="BQ132" s="17">
        <f>BQ126*BQ$16/$E$4-BP132-BO132-BN132-BM132-BL132-BK132-BJ132-BI132</f>
        <v>0.96745881600000716</v>
      </c>
      <c r="BR132" s="17">
        <f>BR126*BR$16/$E$4-BQ132-BP132-BO132-BN132-BM132-BL132-BK132-BJ132-BI132</f>
        <v>1.1609505791999821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0.33487200000000006</v>
      </c>
      <c r="J133" s="18"/>
      <c r="K133" s="18"/>
      <c r="L133" s="18"/>
      <c r="M133" s="18"/>
      <c r="N133" s="18">
        <f>SUM(E132:N132)/10</f>
        <v>0.58407034751999898</v>
      </c>
      <c r="P133" s="173"/>
      <c r="Q133" s="165"/>
      <c r="R133" s="16" t="s">
        <v>56</v>
      </c>
      <c r="S133" s="18"/>
      <c r="T133" s="18"/>
      <c r="U133" s="18"/>
      <c r="V133" s="18"/>
      <c r="W133" s="18">
        <f>SUM(S132:W132)/5</f>
        <v>0.33487200000000006</v>
      </c>
      <c r="X133" s="18"/>
      <c r="Y133" s="18"/>
      <c r="Z133" s="18"/>
      <c r="AA133" s="18"/>
      <c r="AB133" s="18">
        <f>SUM(S132:AB132)/10</f>
        <v>0.58407034751999898</v>
      </c>
      <c r="AC133" s="5"/>
      <c r="AD133" s="173"/>
      <c r="AE133" s="165"/>
      <c r="AF133" s="16" t="s">
        <v>56</v>
      </c>
      <c r="AG133" s="18"/>
      <c r="AH133" s="18"/>
      <c r="AI133" s="18"/>
      <c r="AJ133" s="18"/>
      <c r="AK133" s="18">
        <f>SUM(AG132:AK132)/5</f>
        <v>0.33487200000000006</v>
      </c>
      <c r="AL133" s="18"/>
      <c r="AM133" s="18"/>
      <c r="AN133" s="18"/>
      <c r="AO133" s="18"/>
      <c r="AP133" s="18">
        <f>SUM(AG132:AP132)/10</f>
        <v>0.58407034751999898</v>
      </c>
      <c r="AQ133" s="5"/>
      <c r="AR133" s="173"/>
      <c r="AS133" s="165"/>
      <c r="AT133" s="16" t="s">
        <v>56</v>
      </c>
      <c r="AU133" s="18"/>
      <c r="AV133" s="18"/>
      <c r="AW133" s="18"/>
      <c r="AX133" s="18"/>
      <c r="AY133" s="18">
        <f>SUM(AU132:AY132)/5</f>
        <v>0.33487200000000006</v>
      </c>
      <c r="AZ133" s="18"/>
      <c r="BA133" s="18"/>
      <c r="BB133" s="18"/>
      <c r="BC133" s="18"/>
      <c r="BD133" s="18">
        <f>SUM(AU132:BD132)/10</f>
        <v>0.58407034751999898</v>
      </c>
      <c r="BE133" s="5"/>
      <c r="BF133" s="173"/>
      <c r="BG133" s="165"/>
      <c r="BH133" s="16" t="s">
        <v>56</v>
      </c>
      <c r="BI133" s="18"/>
      <c r="BJ133" s="18"/>
      <c r="BK133" s="18"/>
      <c r="BL133" s="18"/>
      <c r="BM133" s="18">
        <f>SUM(BI132:BM132)/5</f>
        <v>0.33487200000000006</v>
      </c>
      <c r="BN133" s="18"/>
      <c r="BO133" s="18"/>
      <c r="BP133" s="18"/>
      <c r="BQ133" s="18"/>
      <c r="BR133" s="18">
        <f>SUM(BI132:BR132)/10</f>
        <v>0.58407034751999898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225000</v>
      </c>
      <c r="F134" s="23">
        <f>F136-E136</f>
        <v>269999.99999999988</v>
      </c>
      <c r="G134" s="23">
        <f t="shared" ref="G134:N134" si="370">G136-F136</f>
        <v>324000.00000000023</v>
      </c>
      <c r="H134" s="23">
        <f t="shared" si="370"/>
        <v>388799.99999999942</v>
      </c>
      <c r="I134" s="23">
        <f t="shared" si="370"/>
        <v>466560.00000000093</v>
      </c>
      <c r="J134" s="23">
        <f t="shared" si="370"/>
        <v>559871.99999999721</v>
      </c>
      <c r="K134" s="23">
        <f t="shared" si="370"/>
        <v>671846.4000000041</v>
      </c>
      <c r="L134" s="23">
        <f t="shared" si="370"/>
        <v>806215.6799999997</v>
      </c>
      <c r="M134" s="23">
        <f t="shared" si="370"/>
        <v>967458.81600000756</v>
      </c>
      <c r="N134" s="23">
        <f t="shared" si="370"/>
        <v>1160950.5791999809</v>
      </c>
      <c r="P134" s="173"/>
      <c r="Q134" s="163"/>
      <c r="R134" s="20" t="s">
        <v>57</v>
      </c>
      <c r="S134" s="23">
        <f>S136</f>
        <v>225000</v>
      </c>
      <c r="T134" s="23">
        <f>T136-S136</f>
        <v>269999.99999999988</v>
      </c>
      <c r="U134" s="23">
        <f t="shared" ref="U134:AB134" si="371">U136-T136</f>
        <v>324000.00000000023</v>
      </c>
      <c r="V134" s="23">
        <f t="shared" si="371"/>
        <v>388799.99999999942</v>
      </c>
      <c r="W134" s="23">
        <f t="shared" si="371"/>
        <v>466560.00000000093</v>
      </c>
      <c r="X134" s="23">
        <f t="shared" si="371"/>
        <v>559871.99999999721</v>
      </c>
      <c r="Y134" s="23">
        <f t="shared" si="371"/>
        <v>671846.4000000041</v>
      </c>
      <c r="Z134" s="23">
        <f t="shared" si="371"/>
        <v>806215.6799999997</v>
      </c>
      <c r="AA134" s="23">
        <f t="shared" si="371"/>
        <v>967458.81600000756</v>
      </c>
      <c r="AB134" s="23">
        <f t="shared" si="371"/>
        <v>1160950.5791999809</v>
      </c>
      <c r="AC134" s="5"/>
      <c r="AD134" s="173"/>
      <c r="AE134" s="163"/>
      <c r="AF134" s="20" t="s">
        <v>57</v>
      </c>
      <c r="AG134" s="23">
        <f>AG136</f>
        <v>225000</v>
      </c>
      <c r="AH134" s="23">
        <f>AH136-AG136</f>
        <v>269999.99999999988</v>
      </c>
      <c r="AI134" s="23">
        <f t="shared" ref="AI134:AP134" si="372">AI136-AH136</f>
        <v>324000.00000000023</v>
      </c>
      <c r="AJ134" s="23">
        <f t="shared" si="372"/>
        <v>388799.99999999942</v>
      </c>
      <c r="AK134" s="23">
        <f t="shared" si="372"/>
        <v>466560.00000000093</v>
      </c>
      <c r="AL134" s="23">
        <f t="shared" si="372"/>
        <v>559871.99999999721</v>
      </c>
      <c r="AM134" s="23">
        <f t="shared" si="372"/>
        <v>671846.4000000041</v>
      </c>
      <c r="AN134" s="23">
        <f t="shared" si="372"/>
        <v>806215.6799999997</v>
      </c>
      <c r="AO134" s="23">
        <f t="shared" si="372"/>
        <v>967458.81600000756</v>
      </c>
      <c r="AP134" s="23">
        <f t="shared" si="372"/>
        <v>1160950.5791999809</v>
      </c>
      <c r="AQ134" s="5"/>
      <c r="AR134" s="173"/>
      <c r="AS134" s="163"/>
      <c r="AT134" s="20" t="s">
        <v>57</v>
      </c>
      <c r="AU134" s="23">
        <f>AU136</f>
        <v>225000</v>
      </c>
      <c r="AV134" s="23">
        <f>AV136-AU136</f>
        <v>269999.99999999988</v>
      </c>
      <c r="AW134" s="23">
        <f t="shared" ref="AW134:BD134" si="373">AW136-AV136</f>
        <v>324000.00000000023</v>
      </c>
      <c r="AX134" s="23">
        <f t="shared" si="373"/>
        <v>388799.99999999942</v>
      </c>
      <c r="AY134" s="23">
        <f t="shared" si="373"/>
        <v>466560.00000000093</v>
      </c>
      <c r="AZ134" s="23">
        <f t="shared" si="373"/>
        <v>559871.99999999721</v>
      </c>
      <c r="BA134" s="23">
        <f t="shared" si="373"/>
        <v>671846.4000000041</v>
      </c>
      <c r="BB134" s="23">
        <f t="shared" si="373"/>
        <v>806215.6799999997</v>
      </c>
      <c r="BC134" s="23">
        <f t="shared" si="373"/>
        <v>967458.81600000756</v>
      </c>
      <c r="BD134" s="23">
        <f t="shared" si="373"/>
        <v>1160950.5791999809</v>
      </c>
      <c r="BE134" s="5"/>
      <c r="BF134" s="173"/>
      <c r="BG134" s="163"/>
      <c r="BH134" s="20" t="s">
        <v>57</v>
      </c>
      <c r="BI134" s="23">
        <f>BI136</f>
        <v>225000</v>
      </c>
      <c r="BJ134" s="23">
        <f>BJ136-BI136</f>
        <v>269999.99999999988</v>
      </c>
      <c r="BK134" s="23">
        <f t="shared" ref="BK134:BR134" si="374">BK136-BJ136</f>
        <v>324000.00000000023</v>
      </c>
      <c r="BL134" s="23">
        <f t="shared" si="374"/>
        <v>388799.99999999942</v>
      </c>
      <c r="BM134" s="23">
        <f t="shared" si="374"/>
        <v>466560.00000000093</v>
      </c>
      <c r="BN134" s="23">
        <f t="shared" si="374"/>
        <v>559871.99999999721</v>
      </c>
      <c r="BO134" s="23">
        <f t="shared" si="374"/>
        <v>671846.4000000041</v>
      </c>
      <c r="BP134" s="23">
        <f t="shared" si="374"/>
        <v>806215.6799999997</v>
      </c>
      <c r="BQ134" s="23">
        <f t="shared" si="374"/>
        <v>967458.81600000756</v>
      </c>
      <c r="BR134" s="23">
        <f t="shared" si="374"/>
        <v>1160950.5791999809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334872.00000000012</v>
      </c>
      <c r="J135" s="23"/>
      <c r="K135" s="23"/>
      <c r="L135" s="23"/>
      <c r="M135" s="23"/>
      <c r="N135" s="23">
        <f>SUM(E134:N134)/10</f>
        <v>584070.34751999902</v>
      </c>
      <c r="P135" s="173"/>
      <c r="Q135" s="163"/>
      <c r="R135" s="20" t="s">
        <v>59</v>
      </c>
      <c r="S135" s="23"/>
      <c r="T135" s="23"/>
      <c r="U135" s="23"/>
      <c r="V135" s="23"/>
      <c r="W135" s="23">
        <f>SUM(S134:W134)/5</f>
        <v>334872.00000000012</v>
      </c>
      <c r="X135" s="23"/>
      <c r="Y135" s="23"/>
      <c r="Z135" s="23"/>
      <c r="AA135" s="23"/>
      <c r="AB135" s="23">
        <f>SUM(S134:AB134)/10</f>
        <v>584070.34751999902</v>
      </c>
      <c r="AC135" s="5"/>
      <c r="AD135" s="173"/>
      <c r="AE135" s="163"/>
      <c r="AF135" s="20" t="s">
        <v>59</v>
      </c>
      <c r="AG135" s="23"/>
      <c r="AH135" s="23"/>
      <c r="AI135" s="23"/>
      <c r="AJ135" s="23"/>
      <c r="AK135" s="23">
        <f>SUM(AG134:AK134)/5</f>
        <v>334872.00000000012</v>
      </c>
      <c r="AL135" s="23"/>
      <c r="AM135" s="23"/>
      <c r="AN135" s="23"/>
      <c r="AO135" s="23"/>
      <c r="AP135" s="23">
        <f>SUM(AG134:AP134)/10</f>
        <v>584070.34751999902</v>
      </c>
      <c r="AQ135" s="5"/>
      <c r="AR135" s="173"/>
      <c r="AS135" s="163"/>
      <c r="AT135" s="20" t="s">
        <v>59</v>
      </c>
      <c r="AU135" s="23"/>
      <c r="AV135" s="23"/>
      <c r="AW135" s="23"/>
      <c r="AX135" s="23"/>
      <c r="AY135" s="23">
        <f>SUM(AU134:AY134)/5</f>
        <v>334872.00000000012</v>
      </c>
      <c r="AZ135" s="23"/>
      <c r="BA135" s="23"/>
      <c r="BB135" s="23"/>
      <c r="BC135" s="23"/>
      <c r="BD135" s="23">
        <f>SUM(AU134:BD134)/10</f>
        <v>584070.34751999902</v>
      </c>
      <c r="BE135" s="5"/>
      <c r="BF135" s="173"/>
      <c r="BG135" s="163"/>
      <c r="BH135" s="20" t="s">
        <v>59</v>
      </c>
      <c r="BI135" s="23"/>
      <c r="BJ135" s="23"/>
      <c r="BK135" s="23"/>
      <c r="BL135" s="23"/>
      <c r="BM135" s="23">
        <f>SUM(BI134:BM134)/5</f>
        <v>334872.00000000012</v>
      </c>
      <c r="BN135" s="23"/>
      <c r="BO135" s="23"/>
      <c r="BP135" s="23"/>
      <c r="BQ135" s="23"/>
      <c r="BR135" s="23">
        <f>SUM(BI134:BR134)/10</f>
        <v>584070.34751999902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375">E128*E$16</f>
        <v>225000</v>
      </c>
      <c r="F136" s="22">
        <f t="shared" si="375"/>
        <v>494999.99999999988</v>
      </c>
      <c r="G136" s="22">
        <f t="shared" si="375"/>
        <v>819000.00000000012</v>
      </c>
      <c r="H136" s="22">
        <f t="shared" si="375"/>
        <v>1207799.9999999995</v>
      </c>
      <c r="I136" s="22">
        <f t="shared" si="375"/>
        <v>1674360.0000000005</v>
      </c>
      <c r="J136" s="22">
        <f t="shared" si="375"/>
        <v>2234231.9999999977</v>
      </c>
      <c r="K136" s="22">
        <f t="shared" si="375"/>
        <v>2906078.4000000018</v>
      </c>
      <c r="L136" s="22">
        <f t="shared" si="375"/>
        <v>3712294.0800000015</v>
      </c>
      <c r="M136" s="22">
        <f t="shared" si="375"/>
        <v>4679752.896000009</v>
      </c>
      <c r="N136" s="22">
        <f t="shared" si="375"/>
        <v>5840703.47519999</v>
      </c>
      <c r="P136" s="164"/>
      <c r="Q136" s="163"/>
      <c r="R136" s="20" t="s">
        <v>58</v>
      </c>
      <c r="S136" s="22">
        <f t="shared" ref="S136:AB136" si="376">S128*S$16</f>
        <v>225000</v>
      </c>
      <c r="T136" s="22">
        <f t="shared" si="376"/>
        <v>494999.99999999988</v>
      </c>
      <c r="U136" s="22">
        <f t="shared" si="376"/>
        <v>819000.00000000012</v>
      </c>
      <c r="V136" s="22">
        <f t="shared" si="376"/>
        <v>1207799.9999999995</v>
      </c>
      <c r="W136" s="22">
        <f t="shared" si="376"/>
        <v>1674360.0000000005</v>
      </c>
      <c r="X136" s="22">
        <f t="shared" si="376"/>
        <v>2234231.9999999977</v>
      </c>
      <c r="Y136" s="22">
        <f t="shared" si="376"/>
        <v>2906078.4000000018</v>
      </c>
      <c r="Z136" s="22">
        <f t="shared" si="376"/>
        <v>3712294.0800000015</v>
      </c>
      <c r="AA136" s="22">
        <f t="shared" si="376"/>
        <v>4679752.896000009</v>
      </c>
      <c r="AB136" s="22">
        <f t="shared" si="376"/>
        <v>5840703.47519999</v>
      </c>
      <c r="AC136" s="5"/>
      <c r="AD136" s="164"/>
      <c r="AE136" s="163"/>
      <c r="AF136" s="20" t="s">
        <v>58</v>
      </c>
      <c r="AG136" s="22">
        <f t="shared" ref="AG136:AP136" si="377">AG128*AG$16</f>
        <v>225000</v>
      </c>
      <c r="AH136" s="22">
        <f t="shared" si="377"/>
        <v>494999.99999999988</v>
      </c>
      <c r="AI136" s="22">
        <f t="shared" si="377"/>
        <v>819000.00000000012</v>
      </c>
      <c r="AJ136" s="22">
        <f t="shared" si="377"/>
        <v>1207799.9999999995</v>
      </c>
      <c r="AK136" s="22">
        <f t="shared" si="377"/>
        <v>1674360.0000000005</v>
      </c>
      <c r="AL136" s="22">
        <f t="shared" si="377"/>
        <v>2234231.9999999977</v>
      </c>
      <c r="AM136" s="22">
        <f t="shared" si="377"/>
        <v>2906078.4000000018</v>
      </c>
      <c r="AN136" s="22">
        <f t="shared" si="377"/>
        <v>3712294.0800000015</v>
      </c>
      <c r="AO136" s="22">
        <f t="shared" si="377"/>
        <v>4679752.896000009</v>
      </c>
      <c r="AP136" s="22">
        <f t="shared" si="377"/>
        <v>5840703.47519999</v>
      </c>
      <c r="AQ136" s="5"/>
      <c r="AR136" s="164"/>
      <c r="AS136" s="163"/>
      <c r="AT136" s="20" t="s">
        <v>58</v>
      </c>
      <c r="AU136" s="22">
        <f t="shared" ref="AU136:BD136" si="378">AU128*AU$16</f>
        <v>225000</v>
      </c>
      <c r="AV136" s="22">
        <f t="shared" si="378"/>
        <v>494999.99999999988</v>
      </c>
      <c r="AW136" s="22">
        <f t="shared" si="378"/>
        <v>819000.00000000012</v>
      </c>
      <c r="AX136" s="22">
        <f t="shared" si="378"/>
        <v>1207799.9999999995</v>
      </c>
      <c r="AY136" s="22">
        <f t="shared" si="378"/>
        <v>1674360.0000000005</v>
      </c>
      <c r="AZ136" s="22">
        <f t="shared" si="378"/>
        <v>2234231.9999999977</v>
      </c>
      <c r="BA136" s="22">
        <f t="shared" si="378"/>
        <v>2906078.4000000018</v>
      </c>
      <c r="BB136" s="22">
        <f t="shared" si="378"/>
        <v>3712294.0800000015</v>
      </c>
      <c r="BC136" s="22">
        <f t="shared" si="378"/>
        <v>4679752.896000009</v>
      </c>
      <c r="BD136" s="22">
        <f t="shared" si="378"/>
        <v>5840703.47519999</v>
      </c>
      <c r="BE136" s="5"/>
      <c r="BF136" s="164"/>
      <c r="BG136" s="163"/>
      <c r="BH136" s="20" t="s">
        <v>58</v>
      </c>
      <c r="BI136" s="22">
        <f t="shared" ref="BI136:BR136" si="379">BI128*BI$16</f>
        <v>225000</v>
      </c>
      <c r="BJ136" s="22">
        <f t="shared" si="379"/>
        <v>494999.99999999988</v>
      </c>
      <c r="BK136" s="22">
        <f t="shared" si="379"/>
        <v>819000.00000000012</v>
      </c>
      <c r="BL136" s="22">
        <f t="shared" si="379"/>
        <v>1207799.9999999995</v>
      </c>
      <c r="BM136" s="22">
        <f t="shared" si="379"/>
        <v>1674360.0000000005</v>
      </c>
      <c r="BN136" s="22">
        <f t="shared" si="379"/>
        <v>2234231.9999999977</v>
      </c>
      <c r="BO136" s="22">
        <f t="shared" si="379"/>
        <v>2906078.4000000018</v>
      </c>
      <c r="BP136" s="22">
        <f t="shared" si="379"/>
        <v>3712294.0800000015</v>
      </c>
      <c r="BQ136" s="22">
        <f t="shared" si="379"/>
        <v>4679752.896000009</v>
      </c>
      <c r="BR136" s="22">
        <f t="shared" si="379"/>
        <v>5840703.47519999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0.29474999999999996</v>
      </c>
      <c r="F137" s="17">
        <f t="shared" ref="F137:N137" si="380">F96+F109+F124</f>
        <v>0.24662499999999998</v>
      </c>
      <c r="G137" s="17">
        <f t="shared" si="380"/>
        <v>0.20652083333333329</v>
      </c>
      <c r="H137" s="17">
        <f t="shared" si="380"/>
        <v>0.17310069444444445</v>
      </c>
      <c r="I137" s="17">
        <f t="shared" si="380"/>
        <v>0.14525057870370367</v>
      </c>
      <c r="J137" s="17">
        <f t="shared" si="380"/>
        <v>0.12204214891975312</v>
      </c>
      <c r="K137" s="17">
        <f t="shared" si="380"/>
        <v>0.10270179076646088</v>
      </c>
      <c r="L137" s="17">
        <f t="shared" si="380"/>
        <v>8.6584825638717389E-2</v>
      </c>
      <c r="M137" s="17">
        <f t="shared" si="380"/>
        <v>7.3154021365597802E-2</v>
      </c>
      <c r="N137" s="17">
        <f t="shared" si="380"/>
        <v>6.1961684471331567E-2</v>
      </c>
      <c r="P137" s="163" t="s">
        <v>18</v>
      </c>
      <c r="Q137" s="165" t="s">
        <v>41</v>
      </c>
      <c r="R137" s="16" t="s">
        <v>55</v>
      </c>
      <c r="S137" s="17">
        <f>S96+S109+S124</f>
        <v>0.29474999999999996</v>
      </c>
      <c r="T137" s="17">
        <f t="shared" ref="T137:AB137" si="381">T96+T109+T124</f>
        <v>0.24662499999999998</v>
      </c>
      <c r="U137" s="17">
        <f t="shared" si="381"/>
        <v>0.20652083333333329</v>
      </c>
      <c r="V137" s="17">
        <f t="shared" si="381"/>
        <v>0.17310069444444445</v>
      </c>
      <c r="W137" s="17">
        <f t="shared" si="381"/>
        <v>0.14525057870370367</v>
      </c>
      <c r="X137" s="17">
        <f t="shared" si="381"/>
        <v>0.12204214891975312</v>
      </c>
      <c r="Y137" s="17">
        <f t="shared" si="381"/>
        <v>0.10270179076646088</v>
      </c>
      <c r="Z137" s="17">
        <f t="shared" si="381"/>
        <v>8.6584825638717389E-2</v>
      </c>
      <c r="AA137" s="17">
        <f t="shared" si="381"/>
        <v>7.3154021365597802E-2</v>
      </c>
      <c r="AB137" s="17">
        <f t="shared" si="381"/>
        <v>6.1961684471331567E-2</v>
      </c>
      <c r="AD137" s="163" t="s">
        <v>18</v>
      </c>
      <c r="AE137" s="165" t="s">
        <v>41</v>
      </c>
      <c r="AF137" s="16" t="s">
        <v>55</v>
      </c>
      <c r="AG137" s="17">
        <f>AG96+AG109+AG124</f>
        <v>0.29474999999999996</v>
      </c>
      <c r="AH137" s="17">
        <f t="shared" ref="AH137:AP137" si="382">AH96+AH109+AH124</f>
        <v>0.24662499999999998</v>
      </c>
      <c r="AI137" s="17">
        <f t="shared" si="382"/>
        <v>0.20652083333333329</v>
      </c>
      <c r="AJ137" s="17">
        <f t="shared" si="382"/>
        <v>0.17310069444444445</v>
      </c>
      <c r="AK137" s="17">
        <f t="shared" si="382"/>
        <v>0.14525057870370367</v>
      </c>
      <c r="AL137" s="17">
        <f t="shared" si="382"/>
        <v>0.12204214891975312</v>
      </c>
      <c r="AM137" s="17">
        <f t="shared" si="382"/>
        <v>0.10270179076646088</v>
      </c>
      <c r="AN137" s="17">
        <f t="shared" si="382"/>
        <v>8.6584825638717389E-2</v>
      </c>
      <c r="AO137" s="17">
        <f t="shared" si="382"/>
        <v>7.3154021365597802E-2</v>
      </c>
      <c r="AP137" s="17">
        <f t="shared" si="382"/>
        <v>6.1961684471331567E-2</v>
      </c>
      <c r="AR137" s="163" t="s">
        <v>18</v>
      </c>
      <c r="AS137" s="165" t="s">
        <v>41</v>
      </c>
      <c r="AT137" s="16" t="s">
        <v>55</v>
      </c>
      <c r="AU137" s="17">
        <f>AU96+AU109+AU124</f>
        <v>0.29474999999999996</v>
      </c>
      <c r="AV137" s="17">
        <f t="shared" ref="AV137:BD137" si="383">AV96+AV109+AV124</f>
        <v>0.24662499999999998</v>
      </c>
      <c r="AW137" s="17">
        <f t="shared" si="383"/>
        <v>0.20652083333333329</v>
      </c>
      <c r="AX137" s="17">
        <f t="shared" si="383"/>
        <v>0.17310069444444445</v>
      </c>
      <c r="AY137" s="17">
        <f t="shared" si="383"/>
        <v>0.14525057870370367</v>
      </c>
      <c r="AZ137" s="17">
        <f t="shared" si="383"/>
        <v>0.12204214891975312</v>
      </c>
      <c r="BA137" s="17">
        <f t="shared" si="383"/>
        <v>0.10270179076646088</v>
      </c>
      <c r="BB137" s="17">
        <f t="shared" si="383"/>
        <v>8.6584825638717389E-2</v>
      </c>
      <c r="BC137" s="17">
        <f t="shared" si="383"/>
        <v>7.3154021365597802E-2</v>
      </c>
      <c r="BD137" s="17">
        <f t="shared" si="383"/>
        <v>6.1961684471331567E-2</v>
      </c>
      <c r="BF137" s="163" t="s">
        <v>18</v>
      </c>
      <c r="BG137" s="165" t="s">
        <v>41</v>
      </c>
      <c r="BH137" s="16" t="s">
        <v>55</v>
      </c>
      <c r="BI137" s="17">
        <f>BI96+BI109+BI124</f>
        <v>0.29474999999999996</v>
      </c>
      <c r="BJ137" s="17">
        <f t="shared" ref="BJ137:BR137" si="384">BJ96+BJ109+BJ124</f>
        <v>0.24662499999999998</v>
      </c>
      <c r="BK137" s="17">
        <f t="shared" si="384"/>
        <v>0.20652083333333329</v>
      </c>
      <c r="BL137" s="17">
        <f t="shared" si="384"/>
        <v>0.17310069444444445</v>
      </c>
      <c r="BM137" s="17">
        <f t="shared" si="384"/>
        <v>0.14525057870370367</v>
      </c>
      <c r="BN137" s="17">
        <f t="shared" si="384"/>
        <v>0.12204214891975312</v>
      </c>
      <c r="BO137" s="17">
        <f t="shared" si="384"/>
        <v>0.10270179076646088</v>
      </c>
      <c r="BP137" s="17">
        <f t="shared" si="384"/>
        <v>8.6584825638717389E-2</v>
      </c>
      <c r="BQ137" s="17">
        <f t="shared" si="384"/>
        <v>7.3154021365597802E-2</v>
      </c>
      <c r="BR137" s="17">
        <f t="shared" si="384"/>
        <v>6.1961684471331567E-2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0.21324942129629626</v>
      </c>
      <c r="J138" s="17"/>
      <c r="K138" s="17"/>
      <c r="L138" s="17"/>
      <c r="M138" s="17"/>
      <c r="N138" s="18">
        <f>SUM(E137:N137)/10</f>
        <v>0.15126915776433422</v>
      </c>
      <c r="P138" s="163"/>
      <c r="Q138" s="165"/>
      <c r="R138" s="16" t="s">
        <v>56</v>
      </c>
      <c r="S138" s="17"/>
      <c r="T138" s="17"/>
      <c r="U138" s="17"/>
      <c r="V138" s="17"/>
      <c r="W138" s="43">
        <f>SUM(S137:W137)/5</f>
        <v>0.21324942129629626</v>
      </c>
      <c r="X138" s="17"/>
      <c r="Y138" s="17"/>
      <c r="Z138" s="17"/>
      <c r="AA138" s="17"/>
      <c r="AB138" s="18">
        <f>SUM(S137:AB137)/10</f>
        <v>0.15126915776433422</v>
      </c>
      <c r="AD138" s="163"/>
      <c r="AE138" s="165"/>
      <c r="AF138" s="16" t="s">
        <v>56</v>
      </c>
      <c r="AG138" s="17"/>
      <c r="AH138" s="17"/>
      <c r="AI138" s="17"/>
      <c r="AJ138" s="17"/>
      <c r="AK138" s="43">
        <f>SUM(AG137:AK137)/5</f>
        <v>0.21324942129629626</v>
      </c>
      <c r="AL138" s="17"/>
      <c r="AM138" s="17"/>
      <c r="AN138" s="17"/>
      <c r="AO138" s="17"/>
      <c r="AP138" s="18">
        <f>SUM(AG137:AP137)/10</f>
        <v>0.15126915776433422</v>
      </c>
      <c r="AR138" s="163"/>
      <c r="AS138" s="165"/>
      <c r="AT138" s="16" t="s">
        <v>56</v>
      </c>
      <c r="AU138" s="17"/>
      <c r="AV138" s="17"/>
      <c r="AW138" s="17"/>
      <c r="AX138" s="17"/>
      <c r="AY138" s="43">
        <f>SUM(AU137:AY137)/5</f>
        <v>0.21324942129629626</v>
      </c>
      <c r="AZ138" s="17"/>
      <c r="BA138" s="17"/>
      <c r="BB138" s="17"/>
      <c r="BC138" s="17"/>
      <c r="BD138" s="18">
        <f>SUM(AU137:BD137)/10</f>
        <v>0.15126915776433422</v>
      </c>
      <c r="BF138" s="163"/>
      <c r="BG138" s="165"/>
      <c r="BH138" s="16" t="s">
        <v>56</v>
      </c>
      <c r="BI138" s="17"/>
      <c r="BJ138" s="17"/>
      <c r="BK138" s="17"/>
      <c r="BL138" s="17"/>
      <c r="BM138" s="43">
        <f>SUM(BI137:BM137)/5</f>
        <v>0.21324942129629626</v>
      </c>
      <c r="BN138" s="17"/>
      <c r="BO138" s="17"/>
      <c r="BP138" s="17"/>
      <c r="BQ138" s="17"/>
      <c r="BR138" s="18">
        <f>SUM(BI137:BR137)/10</f>
        <v>0.15126915776433422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0.10724999999999998</v>
      </c>
      <c r="F139" s="17">
        <f t="shared" ref="F139:N139" si="385">F98+F111</f>
        <v>0.19762500000000002</v>
      </c>
      <c r="G139" s="17">
        <f t="shared" si="385"/>
        <v>0.2739375</v>
      </c>
      <c r="H139" s="17">
        <f t="shared" si="385"/>
        <v>0.33853125000000001</v>
      </c>
      <c r="I139" s="17">
        <f t="shared" si="385"/>
        <v>0.39335937499999996</v>
      </c>
      <c r="J139" s="17">
        <f t="shared" si="385"/>
        <v>0.4400494791666667</v>
      </c>
      <c r="K139" s="17">
        <f t="shared" si="385"/>
        <v>0.47995789930555555</v>
      </c>
      <c r="L139" s="17">
        <f t="shared" si="385"/>
        <v>0.51421491608796299</v>
      </c>
      <c r="M139" s="17">
        <f t="shared" si="385"/>
        <v>0.54376243007330238</v>
      </c>
      <c r="N139" s="17">
        <f t="shared" si="385"/>
        <v>0.56938535839441862</v>
      </c>
      <c r="P139" s="163"/>
      <c r="Q139" s="165"/>
      <c r="R139" s="16" t="s">
        <v>53</v>
      </c>
      <c r="S139" s="17">
        <f>S98+S111</f>
        <v>0.10724999999999998</v>
      </c>
      <c r="T139" s="17">
        <f t="shared" ref="T139:AB139" si="386">T98+T111</f>
        <v>0.19762500000000002</v>
      </c>
      <c r="U139" s="17">
        <f t="shared" si="386"/>
        <v>0.2739375</v>
      </c>
      <c r="V139" s="17">
        <f t="shared" si="386"/>
        <v>0.33853125000000001</v>
      </c>
      <c r="W139" s="17">
        <f t="shared" si="386"/>
        <v>0.39335937499999996</v>
      </c>
      <c r="X139" s="17">
        <f t="shared" si="386"/>
        <v>0.4400494791666667</v>
      </c>
      <c r="Y139" s="17">
        <f t="shared" si="386"/>
        <v>0.47995789930555555</v>
      </c>
      <c r="Z139" s="17">
        <f t="shared" si="386"/>
        <v>0.51421491608796299</v>
      </c>
      <c r="AA139" s="17">
        <f t="shared" si="386"/>
        <v>0.54376243007330238</v>
      </c>
      <c r="AB139" s="17">
        <f t="shared" si="386"/>
        <v>0.56938535839441862</v>
      </c>
      <c r="AC139" s="5"/>
      <c r="AD139" s="163"/>
      <c r="AE139" s="165"/>
      <c r="AF139" s="16" t="s">
        <v>53</v>
      </c>
      <c r="AG139" s="17">
        <f>AG98+AG111</f>
        <v>0.10724999999999998</v>
      </c>
      <c r="AH139" s="17">
        <f t="shared" ref="AH139:AP139" si="387">AH98+AH111</f>
        <v>0.19762500000000002</v>
      </c>
      <c r="AI139" s="17">
        <f t="shared" si="387"/>
        <v>0.2739375</v>
      </c>
      <c r="AJ139" s="17">
        <f t="shared" si="387"/>
        <v>0.33853125000000001</v>
      </c>
      <c r="AK139" s="17">
        <f t="shared" si="387"/>
        <v>0.39335937499999996</v>
      </c>
      <c r="AL139" s="17">
        <f t="shared" si="387"/>
        <v>0.4400494791666667</v>
      </c>
      <c r="AM139" s="17">
        <f t="shared" si="387"/>
        <v>0.47995789930555555</v>
      </c>
      <c r="AN139" s="17">
        <f t="shared" si="387"/>
        <v>0.51421491608796299</v>
      </c>
      <c r="AO139" s="17">
        <f t="shared" si="387"/>
        <v>0.54376243007330238</v>
      </c>
      <c r="AP139" s="17">
        <f t="shared" si="387"/>
        <v>0.56938535839441862</v>
      </c>
      <c r="AQ139" s="5"/>
      <c r="AR139" s="163"/>
      <c r="AS139" s="165"/>
      <c r="AT139" s="16" t="s">
        <v>53</v>
      </c>
      <c r="AU139" s="17">
        <f>AU98+AU111</f>
        <v>0.10724999999999998</v>
      </c>
      <c r="AV139" s="17">
        <f t="shared" ref="AV139:BD139" si="388">AV98+AV111</f>
        <v>0.19762500000000002</v>
      </c>
      <c r="AW139" s="17">
        <f t="shared" si="388"/>
        <v>0.2739375</v>
      </c>
      <c r="AX139" s="17">
        <f t="shared" si="388"/>
        <v>0.33853125000000001</v>
      </c>
      <c r="AY139" s="17">
        <f t="shared" si="388"/>
        <v>0.39335937499999996</v>
      </c>
      <c r="AZ139" s="17">
        <f t="shared" si="388"/>
        <v>0.4400494791666667</v>
      </c>
      <c r="BA139" s="17">
        <f t="shared" si="388"/>
        <v>0.47995789930555555</v>
      </c>
      <c r="BB139" s="17">
        <f t="shared" si="388"/>
        <v>0.51421491608796299</v>
      </c>
      <c r="BC139" s="17">
        <f t="shared" si="388"/>
        <v>0.54376243007330238</v>
      </c>
      <c r="BD139" s="17">
        <f t="shared" si="388"/>
        <v>0.56938535839441862</v>
      </c>
      <c r="BE139" s="5"/>
      <c r="BF139" s="163"/>
      <c r="BG139" s="165"/>
      <c r="BH139" s="16" t="s">
        <v>53</v>
      </c>
      <c r="BI139" s="17">
        <f>BI98+BI111</f>
        <v>0.10724999999999998</v>
      </c>
      <c r="BJ139" s="17">
        <f t="shared" ref="BJ139:BR139" si="389">BJ98+BJ111</f>
        <v>0.19762500000000002</v>
      </c>
      <c r="BK139" s="17">
        <f t="shared" si="389"/>
        <v>0.2739375</v>
      </c>
      <c r="BL139" s="17">
        <f t="shared" si="389"/>
        <v>0.33853125000000001</v>
      </c>
      <c r="BM139" s="17">
        <f t="shared" si="389"/>
        <v>0.39335937499999996</v>
      </c>
      <c r="BN139" s="17">
        <f t="shared" si="389"/>
        <v>0.4400494791666667</v>
      </c>
      <c r="BO139" s="17">
        <f t="shared" si="389"/>
        <v>0.47995789930555555</v>
      </c>
      <c r="BP139" s="17">
        <f t="shared" si="389"/>
        <v>0.51421491608796299</v>
      </c>
      <c r="BQ139" s="17">
        <f t="shared" si="389"/>
        <v>0.54376243007330238</v>
      </c>
      <c r="BR139" s="17">
        <f t="shared" si="389"/>
        <v>0.56938535839441862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2.9474999999999998</v>
      </c>
      <c r="F140" s="21">
        <f t="shared" ref="F140:N140" si="390">10*F137</f>
        <v>2.4662499999999996</v>
      </c>
      <c r="G140" s="21">
        <f t="shared" si="390"/>
        <v>2.0652083333333331</v>
      </c>
      <c r="H140" s="21">
        <f t="shared" si="390"/>
        <v>1.7310069444444445</v>
      </c>
      <c r="I140" s="21">
        <f t="shared" si="390"/>
        <v>1.4525057870370368</v>
      </c>
      <c r="J140" s="21">
        <f t="shared" si="390"/>
        <v>1.2204214891975314</v>
      </c>
      <c r="K140" s="21">
        <f t="shared" si="390"/>
        <v>1.0270179076646089</v>
      </c>
      <c r="L140" s="21">
        <f t="shared" si="390"/>
        <v>0.86584825638717389</v>
      </c>
      <c r="M140" s="21">
        <f t="shared" si="390"/>
        <v>0.73154021365597799</v>
      </c>
      <c r="N140" s="21">
        <f t="shared" si="390"/>
        <v>0.61961684471331568</v>
      </c>
      <c r="P140" s="163"/>
      <c r="Q140" s="163"/>
      <c r="R140" s="20" t="s">
        <v>57</v>
      </c>
      <c r="S140" s="21">
        <f>10*S137</f>
        <v>2.9474999999999998</v>
      </c>
      <c r="T140" s="21">
        <f t="shared" ref="T140:AB140" si="391">10*T137</f>
        <v>2.4662499999999996</v>
      </c>
      <c r="U140" s="21">
        <f t="shared" si="391"/>
        <v>2.0652083333333331</v>
      </c>
      <c r="V140" s="21">
        <f t="shared" si="391"/>
        <v>1.7310069444444445</v>
      </c>
      <c r="W140" s="21">
        <f t="shared" si="391"/>
        <v>1.4525057870370368</v>
      </c>
      <c r="X140" s="21">
        <f t="shared" si="391"/>
        <v>1.2204214891975314</v>
      </c>
      <c r="Y140" s="21">
        <f t="shared" si="391"/>
        <v>1.0270179076646089</v>
      </c>
      <c r="Z140" s="21">
        <f t="shared" si="391"/>
        <v>0.86584825638717389</v>
      </c>
      <c r="AA140" s="21">
        <f t="shared" si="391"/>
        <v>0.73154021365597799</v>
      </c>
      <c r="AB140" s="21">
        <f t="shared" si="391"/>
        <v>0.61961684471331568</v>
      </c>
      <c r="AC140" s="5"/>
      <c r="AD140" s="163"/>
      <c r="AE140" s="163"/>
      <c r="AF140" s="20" t="s">
        <v>57</v>
      </c>
      <c r="AG140" s="21">
        <f>10*AG137</f>
        <v>2.9474999999999998</v>
      </c>
      <c r="AH140" s="21">
        <f t="shared" ref="AH140:AP140" si="392">10*AH137</f>
        <v>2.4662499999999996</v>
      </c>
      <c r="AI140" s="21">
        <f t="shared" si="392"/>
        <v>2.0652083333333331</v>
      </c>
      <c r="AJ140" s="21">
        <f t="shared" si="392"/>
        <v>1.7310069444444445</v>
      </c>
      <c r="AK140" s="21">
        <f t="shared" si="392"/>
        <v>1.4525057870370368</v>
      </c>
      <c r="AL140" s="21">
        <f t="shared" si="392"/>
        <v>1.2204214891975314</v>
      </c>
      <c r="AM140" s="21">
        <f t="shared" si="392"/>
        <v>1.0270179076646089</v>
      </c>
      <c r="AN140" s="21">
        <f t="shared" si="392"/>
        <v>0.86584825638717389</v>
      </c>
      <c r="AO140" s="21">
        <f t="shared" si="392"/>
        <v>0.73154021365597799</v>
      </c>
      <c r="AP140" s="21">
        <f t="shared" si="392"/>
        <v>0.61961684471331568</v>
      </c>
      <c r="AQ140" s="5"/>
      <c r="AR140" s="163"/>
      <c r="AS140" s="163"/>
      <c r="AT140" s="20" t="s">
        <v>57</v>
      </c>
      <c r="AU140" s="21">
        <f>10*AU137</f>
        <v>2.9474999999999998</v>
      </c>
      <c r="AV140" s="21">
        <f t="shared" ref="AV140:BD140" si="393">10*AV137</f>
        <v>2.4662499999999996</v>
      </c>
      <c r="AW140" s="21">
        <f t="shared" si="393"/>
        <v>2.0652083333333331</v>
      </c>
      <c r="AX140" s="21">
        <f t="shared" si="393"/>
        <v>1.7310069444444445</v>
      </c>
      <c r="AY140" s="21">
        <f t="shared" si="393"/>
        <v>1.4525057870370368</v>
      </c>
      <c r="AZ140" s="21">
        <f t="shared" si="393"/>
        <v>1.2204214891975314</v>
      </c>
      <c r="BA140" s="21">
        <f t="shared" si="393"/>
        <v>1.0270179076646089</v>
      </c>
      <c r="BB140" s="21">
        <f t="shared" si="393"/>
        <v>0.86584825638717389</v>
      </c>
      <c r="BC140" s="21">
        <f t="shared" si="393"/>
        <v>0.73154021365597799</v>
      </c>
      <c r="BD140" s="21">
        <f t="shared" si="393"/>
        <v>0.61961684471331568</v>
      </c>
      <c r="BE140" s="5"/>
      <c r="BF140" s="163"/>
      <c r="BG140" s="163"/>
      <c r="BH140" s="20" t="s">
        <v>57</v>
      </c>
      <c r="BI140" s="21">
        <f>10*BI137</f>
        <v>2.9474999999999998</v>
      </c>
      <c r="BJ140" s="21">
        <f t="shared" ref="BJ140:BR140" si="394">10*BJ137</f>
        <v>2.4662499999999996</v>
      </c>
      <c r="BK140" s="21">
        <f t="shared" si="394"/>
        <v>2.0652083333333331</v>
      </c>
      <c r="BL140" s="21">
        <f t="shared" si="394"/>
        <v>1.7310069444444445</v>
      </c>
      <c r="BM140" s="21">
        <f t="shared" si="394"/>
        <v>1.4525057870370368</v>
      </c>
      <c r="BN140" s="21">
        <f t="shared" si="394"/>
        <v>1.2204214891975314</v>
      </c>
      <c r="BO140" s="21">
        <f t="shared" si="394"/>
        <v>1.0270179076646089</v>
      </c>
      <c r="BP140" s="21">
        <f t="shared" si="394"/>
        <v>0.86584825638717389</v>
      </c>
      <c r="BQ140" s="21">
        <f t="shared" si="394"/>
        <v>0.73154021365597799</v>
      </c>
      <c r="BR140" s="21">
        <f t="shared" si="394"/>
        <v>0.61961684471331568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1.0724999999999998</v>
      </c>
      <c r="F141" s="21">
        <f>10*F139</f>
        <v>1.9762500000000003</v>
      </c>
      <c r="G141" s="21">
        <f>10*G139</f>
        <v>2.7393749999999999</v>
      </c>
      <c r="H141" s="21">
        <f t="shared" ref="H141:N141" si="395">10*H139</f>
        <v>3.3853124999999999</v>
      </c>
      <c r="I141" s="21">
        <f t="shared" si="395"/>
        <v>3.9335937499999996</v>
      </c>
      <c r="J141" s="21">
        <f t="shared" si="395"/>
        <v>4.4004947916666666</v>
      </c>
      <c r="K141" s="21">
        <f t="shared" si="395"/>
        <v>4.7995789930555555</v>
      </c>
      <c r="L141" s="21">
        <f t="shared" si="395"/>
        <v>5.1421491608796295</v>
      </c>
      <c r="M141" s="21">
        <f t="shared" si="395"/>
        <v>5.4376243007330238</v>
      </c>
      <c r="N141" s="21">
        <f t="shared" si="395"/>
        <v>5.6938535839441862</v>
      </c>
      <c r="P141" s="163"/>
      <c r="Q141" s="163"/>
      <c r="R141" s="20" t="s">
        <v>58</v>
      </c>
      <c r="S141" s="21">
        <f>10*S139</f>
        <v>1.0724999999999998</v>
      </c>
      <c r="T141" s="21">
        <f>10*T139</f>
        <v>1.9762500000000003</v>
      </c>
      <c r="U141" s="21">
        <f>10*U139</f>
        <v>2.7393749999999999</v>
      </c>
      <c r="V141" s="21">
        <f t="shared" ref="V141:AB141" si="396">10*V139</f>
        <v>3.3853124999999999</v>
      </c>
      <c r="W141" s="21">
        <f t="shared" si="396"/>
        <v>3.9335937499999996</v>
      </c>
      <c r="X141" s="21">
        <f t="shared" si="396"/>
        <v>4.4004947916666666</v>
      </c>
      <c r="Y141" s="21">
        <f t="shared" si="396"/>
        <v>4.7995789930555555</v>
      </c>
      <c r="Z141" s="21">
        <f t="shared" si="396"/>
        <v>5.1421491608796295</v>
      </c>
      <c r="AA141" s="21">
        <f t="shared" si="396"/>
        <v>5.4376243007330238</v>
      </c>
      <c r="AB141" s="21">
        <f t="shared" si="396"/>
        <v>5.6938535839441862</v>
      </c>
      <c r="AC141" s="5"/>
      <c r="AD141" s="163"/>
      <c r="AE141" s="163"/>
      <c r="AF141" s="20" t="s">
        <v>58</v>
      </c>
      <c r="AG141" s="21">
        <f>10*AG139</f>
        <v>1.0724999999999998</v>
      </c>
      <c r="AH141" s="21">
        <f>10*AH139</f>
        <v>1.9762500000000003</v>
      </c>
      <c r="AI141" s="21">
        <f>10*AI139</f>
        <v>2.7393749999999999</v>
      </c>
      <c r="AJ141" s="21">
        <f t="shared" ref="AJ141:AP141" si="397">10*AJ139</f>
        <v>3.3853124999999999</v>
      </c>
      <c r="AK141" s="21">
        <f t="shared" si="397"/>
        <v>3.9335937499999996</v>
      </c>
      <c r="AL141" s="21">
        <f t="shared" si="397"/>
        <v>4.4004947916666666</v>
      </c>
      <c r="AM141" s="21">
        <f t="shared" si="397"/>
        <v>4.7995789930555555</v>
      </c>
      <c r="AN141" s="21">
        <f t="shared" si="397"/>
        <v>5.1421491608796295</v>
      </c>
      <c r="AO141" s="21">
        <f t="shared" si="397"/>
        <v>5.4376243007330238</v>
      </c>
      <c r="AP141" s="21">
        <f t="shared" si="397"/>
        <v>5.6938535839441862</v>
      </c>
      <c r="AQ141" s="5"/>
      <c r="AR141" s="163"/>
      <c r="AS141" s="163"/>
      <c r="AT141" s="20" t="s">
        <v>58</v>
      </c>
      <c r="AU141" s="21">
        <f>10*AU139</f>
        <v>1.0724999999999998</v>
      </c>
      <c r="AV141" s="21">
        <f>10*AV139</f>
        <v>1.9762500000000003</v>
      </c>
      <c r="AW141" s="21">
        <f>10*AW139</f>
        <v>2.7393749999999999</v>
      </c>
      <c r="AX141" s="21">
        <f t="shared" ref="AX141:BD141" si="398">10*AX139</f>
        <v>3.3853124999999999</v>
      </c>
      <c r="AY141" s="21">
        <f t="shared" si="398"/>
        <v>3.9335937499999996</v>
      </c>
      <c r="AZ141" s="21">
        <f t="shared" si="398"/>
        <v>4.4004947916666666</v>
      </c>
      <c r="BA141" s="21">
        <f t="shared" si="398"/>
        <v>4.7995789930555555</v>
      </c>
      <c r="BB141" s="21">
        <f t="shared" si="398"/>
        <v>5.1421491608796295</v>
      </c>
      <c r="BC141" s="21">
        <f t="shared" si="398"/>
        <v>5.4376243007330238</v>
      </c>
      <c r="BD141" s="21">
        <f t="shared" si="398"/>
        <v>5.6938535839441862</v>
      </c>
      <c r="BE141" s="5"/>
      <c r="BF141" s="163"/>
      <c r="BG141" s="163"/>
      <c r="BH141" s="20" t="s">
        <v>58</v>
      </c>
      <c r="BI141" s="21">
        <f>10*BI139</f>
        <v>1.0724999999999998</v>
      </c>
      <c r="BJ141" s="21">
        <f>10*BJ139</f>
        <v>1.9762500000000003</v>
      </c>
      <c r="BK141" s="21">
        <f>10*BK139</f>
        <v>2.7393749999999999</v>
      </c>
      <c r="BL141" s="21">
        <f t="shared" ref="BL141:BR141" si="399">10*BL139</f>
        <v>3.3853124999999999</v>
      </c>
      <c r="BM141" s="21">
        <f t="shared" si="399"/>
        <v>3.9335937499999996</v>
      </c>
      <c r="BN141" s="21">
        <f t="shared" si="399"/>
        <v>4.4004947916666666</v>
      </c>
      <c r="BO141" s="21">
        <f t="shared" si="399"/>
        <v>4.7995789930555555</v>
      </c>
      <c r="BP141" s="21">
        <f t="shared" si="399"/>
        <v>5.1421491608796295</v>
      </c>
      <c r="BQ141" s="21">
        <f t="shared" si="399"/>
        <v>5.4376243007330238</v>
      </c>
      <c r="BR141" s="21">
        <f t="shared" si="399"/>
        <v>5.6938535839441862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0.35369999999999996</v>
      </c>
      <c r="F142" s="17">
        <f t="shared" ref="F142:N142" si="400">F101+F114+F129</f>
        <v>0.35514000000000001</v>
      </c>
      <c r="G142" s="17">
        <f t="shared" si="400"/>
        <v>0.35686799999999996</v>
      </c>
      <c r="H142" s="17">
        <f t="shared" si="400"/>
        <v>0.35894160000000003</v>
      </c>
      <c r="I142" s="17">
        <f t="shared" si="400"/>
        <v>0.36142991999999996</v>
      </c>
      <c r="J142" s="17">
        <f t="shared" si="400"/>
        <v>0.36441590400000012</v>
      </c>
      <c r="K142" s="17">
        <f t="shared" si="400"/>
        <v>0.36799908479999993</v>
      </c>
      <c r="L142" s="17">
        <f t="shared" si="400"/>
        <v>0.37229890175999991</v>
      </c>
      <c r="M142" s="17">
        <f t="shared" si="400"/>
        <v>0.37745868211199973</v>
      </c>
      <c r="N142" s="17">
        <f t="shared" si="400"/>
        <v>0.38365041853440013</v>
      </c>
      <c r="P142" s="163"/>
      <c r="Q142" s="171" t="s">
        <v>45</v>
      </c>
      <c r="R142" s="16" t="s">
        <v>55</v>
      </c>
      <c r="S142" s="17">
        <f>S101+S114+S129</f>
        <v>0.35369999999999996</v>
      </c>
      <c r="T142" s="17">
        <f t="shared" ref="T142:AB142" si="401">T101+T114+T129</f>
        <v>0.35514000000000001</v>
      </c>
      <c r="U142" s="17">
        <f t="shared" si="401"/>
        <v>0.35686799999999996</v>
      </c>
      <c r="V142" s="17">
        <f t="shared" si="401"/>
        <v>0.35894160000000003</v>
      </c>
      <c r="W142" s="17">
        <f t="shared" si="401"/>
        <v>0.36142991999999996</v>
      </c>
      <c r="X142" s="17">
        <f t="shared" si="401"/>
        <v>0.36441590400000012</v>
      </c>
      <c r="Y142" s="17">
        <f t="shared" si="401"/>
        <v>0.36799908479999993</v>
      </c>
      <c r="Z142" s="17">
        <f t="shared" si="401"/>
        <v>0.37229890175999991</v>
      </c>
      <c r="AA142" s="17">
        <f t="shared" si="401"/>
        <v>0.37745868211199973</v>
      </c>
      <c r="AB142" s="17">
        <f t="shared" si="401"/>
        <v>0.38365041853440013</v>
      </c>
      <c r="AC142" s="5"/>
      <c r="AD142" s="163"/>
      <c r="AE142" s="171" t="s">
        <v>45</v>
      </c>
      <c r="AF142" s="16" t="s">
        <v>55</v>
      </c>
      <c r="AG142" s="17">
        <f>AG101+AG114+AG129</f>
        <v>0.35369999999999996</v>
      </c>
      <c r="AH142" s="17">
        <f t="shared" ref="AH142:AP142" si="402">AH101+AH114+AH129</f>
        <v>0.35514000000000001</v>
      </c>
      <c r="AI142" s="17">
        <f t="shared" si="402"/>
        <v>0.35686799999999996</v>
      </c>
      <c r="AJ142" s="17">
        <f t="shared" si="402"/>
        <v>0.35894160000000003</v>
      </c>
      <c r="AK142" s="17">
        <f t="shared" si="402"/>
        <v>0.36142991999999996</v>
      </c>
      <c r="AL142" s="17">
        <f t="shared" si="402"/>
        <v>0.36441590400000012</v>
      </c>
      <c r="AM142" s="17">
        <f t="shared" si="402"/>
        <v>0.36799908479999993</v>
      </c>
      <c r="AN142" s="17">
        <f t="shared" si="402"/>
        <v>0.37229890175999991</v>
      </c>
      <c r="AO142" s="17">
        <f t="shared" si="402"/>
        <v>0.37745868211199973</v>
      </c>
      <c r="AP142" s="17">
        <f t="shared" si="402"/>
        <v>0.38365041853440013</v>
      </c>
      <c r="AQ142" s="5"/>
      <c r="AR142" s="163"/>
      <c r="AS142" s="171" t="s">
        <v>45</v>
      </c>
      <c r="AT142" s="16" t="s">
        <v>55</v>
      </c>
      <c r="AU142" s="17">
        <f>AU101+AU114+AU129</f>
        <v>0.35369999999999996</v>
      </c>
      <c r="AV142" s="17">
        <f t="shared" ref="AV142:BD142" si="403">AV101+AV114+AV129</f>
        <v>0.35514000000000001</v>
      </c>
      <c r="AW142" s="17">
        <f t="shared" si="403"/>
        <v>0.35686799999999996</v>
      </c>
      <c r="AX142" s="17">
        <f t="shared" si="403"/>
        <v>0.35894160000000003</v>
      </c>
      <c r="AY142" s="17">
        <f t="shared" si="403"/>
        <v>0.36142991999999996</v>
      </c>
      <c r="AZ142" s="17">
        <f t="shared" si="403"/>
        <v>0.36441590400000012</v>
      </c>
      <c r="BA142" s="17">
        <f t="shared" si="403"/>
        <v>0.36799908479999993</v>
      </c>
      <c r="BB142" s="17">
        <f t="shared" si="403"/>
        <v>0.37229890175999991</v>
      </c>
      <c r="BC142" s="17">
        <f t="shared" si="403"/>
        <v>0.37745868211199973</v>
      </c>
      <c r="BD142" s="17">
        <f t="shared" si="403"/>
        <v>0.38365041853440013</v>
      </c>
      <c r="BE142" s="5"/>
      <c r="BF142" s="163"/>
      <c r="BG142" s="171" t="s">
        <v>45</v>
      </c>
      <c r="BH142" s="16" t="s">
        <v>55</v>
      </c>
      <c r="BI142" s="17">
        <f>BI101+BI114+BI129</f>
        <v>0.35369999999999996</v>
      </c>
      <c r="BJ142" s="17">
        <f t="shared" ref="BJ142:BR142" si="404">BJ101+BJ114+BJ129</f>
        <v>0.35514000000000001</v>
      </c>
      <c r="BK142" s="17">
        <f t="shared" si="404"/>
        <v>0.35686799999999996</v>
      </c>
      <c r="BL142" s="17">
        <f t="shared" si="404"/>
        <v>0.35894160000000003</v>
      </c>
      <c r="BM142" s="17">
        <f t="shared" si="404"/>
        <v>0.36142991999999996</v>
      </c>
      <c r="BN142" s="17">
        <f t="shared" si="404"/>
        <v>0.36441590400000012</v>
      </c>
      <c r="BO142" s="17">
        <f t="shared" si="404"/>
        <v>0.36799908479999993</v>
      </c>
      <c r="BP142" s="17">
        <f t="shared" si="404"/>
        <v>0.37229890175999991</v>
      </c>
      <c r="BQ142" s="17">
        <f t="shared" si="404"/>
        <v>0.37745868211199973</v>
      </c>
      <c r="BR142" s="17">
        <f t="shared" si="404"/>
        <v>0.38365041853440013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0.35721590399999997</v>
      </c>
      <c r="J143" s="18"/>
      <c r="K143" s="18"/>
      <c r="L143" s="18"/>
      <c r="M143" s="18"/>
      <c r="N143" s="18">
        <f>SUM(E142:N142)/10</f>
        <v>0.36519025112063996</v>
      </c>
      <c r="P143" s="163"/>
      <c r="Q143" s="165"/>
      <c r="R143" s="16" t="s">
        <v>56</v>
      </c>
      <c r="S143" s="17"/>
      <c r="T143" s="17"/>
      <c r="U143" s="17"/>
      <c r="V143" s="17"/>
      <c r="W143" s="18">
        <f>SUM(S142:W142)/5</f>
        <v>0.35721590399999997</v>
      </c>
      <c r="X143" s="18"/>
      <c r="Y143" s="18"/>
      <c r="Z143" s="18"/>
      <c r="AA143" s="18"/>
      <c r="AB143" s="18">
        <f>SUM(S142:AB142)/10</f>
        <v>0.36519025112063996</v>
      </c>
      <c r="AC143" s="5"/>
      <c r="AD143" s="163"/>
      <c r="AE143" s="165"/>
      <c r="AF143" s="16" t="s">
        <v>56</v>
      </c>
      <c r="AG143" s="17"/>
      <c r="AH143" s="17"/>
      <c r="AI143" s="17"/>
      <c r="AJ143" s="17"/>
      <c r="AK143" s="18">
        <f>SUM(AG142:AK142)/5</f>
        <v>0.35721590399999997</v>
      </c>
      <c r="AL143" s="18"/>
      <c r="AM143" s="18"/>
      <c r="AN143" s="18"/>
      <c r="AO143" s="18"/>
      <c r="AP143" s="18">
        <f>SUM(AG142:AP142)/10</f>
        <v>0.36519025112063996</v>
      </c>
      <c r="AQ143" s="5"/>
      <c r="AR143" s="163"/>
      <c r="AS143" s="165"/>
      <c r="AT143" s="16" t="s">
        <v>56</v>
      </c>
      <c r="AU143" s="17"/>
      <c r="AV143" s="17"/>
      <c r="AW143" s="17"/>
      <c r="AX143" s="17"/>
      <c r="AY143" s="18">
        <f>SUM(AU142:AY142)/5</f>
        <v>0.35721590399999997</v>
      </c>
      <c r="AZ143" s="18"/>
      <c r="BA143" s="18"/>
      <c r="BB143" s="18"/>
      <c r="BC143" s="18"/>
      <c r="BD143" s="18">
        <f>SUM(AU142:BD142)/10</f>
        <v>0.36519025112063996</v>
      </c>
      <c r="BE143" s="5"/>
      <c r="BF143" s="163"/>
      <c r="BG143" s="165"/>
      <c r="BH143" s="16" t="s">
        <v>56</v>
      </c>
      <c r="BI143" s="17"/>
      <c r="BJ143" s="17"/>
      <c r="BK143" s="17"/>
      <c r="BL143" s="17"/>
      <c r="BM143" s="18">
        <f>SUM(BI142:BM142)/5</f>
        <v>0.35721590399999997</v>
      </c>
      <c r="BN143" s="18"/>
      <c r="BO143" s="18"/>
      <c r="BP143" s="18"/>
      <c r="BQ143" s="18"/>
      <c r="BR143" s="18">
        <f>SUM(BI142:BR142)/10</f>
        <v>0.36519025112063996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405">E140*E$16</f>
        <v>353700</v>
      </c>
      <c r="F144" s="23">
        <f t="shared" si="405"/>
        <v>355139.99999999994</v>
      </c>
      <c r="G144" s="23">
        <f t="shared" si="405"/>
        <v>356867.99999999994</v>
      </c>
      <c r="H144" s="23">
        <f t="shared" si="405"/>
        <v>358941.60000000003</v>
      </c>
      <c r="I144" s="23">
        <f t="shared" si="405"/>
        <v>361429.91999999993</v>
      </c>
      <c r="J144" s="23">
        <f t="shared" si="405"/>
        <v>364415.90400000016</v>
      </c>
      <c r="K144" s="23">
        <f t="shared" si="405"/>
        <v>367999.08479999995</v>
      </c>
      <c r="L144" s="23">
        <f t="shared" si="405"/>
        <v>372298.90175999986</v>
      </c>
      <c r="M144" s="23">
        <f t="shared" si="405"/>
        <v>377458.68211199972</v>
      </c>
      <c r="N144" s="23">
        <f t="shared" si="405"/>
        <v>383650.41853440012</v>
      </c>
      <c r="P144" s="163"/>
      <c r="Q144" s="163"/>
      <c r="R144" s="20" t="s">
        <v>57</v>
      </c>
      <c r="S144" s="23">
        <f t="shared" ref="S144:AB144" si="406">S140*S$16</f>
        <v>353700</v>
      </c>
      <c r="T144" s="23">
        <f t="shared" si="406"/>
        <v>355139.99999999994</v>
      </c>
      <c r="U144" s="23">
        <f t="shared" si="406"/>
        <v>356867.99999999994</v>
      </c>
      <c r="V144" s="23">
        <f t="shared" si="406"/>
        <v>358941.60000000003</v>
      </c>
      <c r="W144" s="23">
        <f t="shared" si="406"/>
        <v>361429.91999999993</v>
      </c>
      <c r="X144" s="23">
        <f t="shared" si="406"/>
        <v>364415.90400000016</v>
      </c>
      <c r="Y144" s="23">
        <f t="shared" si="406"/>
        <v>367999.08479999995</v>
      </c>
      <c r="Z144" s="23">
        <f t="shared" si="406"/>
        <v>372298.90175999986</v>
      </c>
      <c r="AA144" s="23">
        <f t="shared" si="406"/>
        <v>377458.68211199972</v>
      </c>
      <c r="AB144" s="23">
        <f t="shared" si="406"/>
        <v>383650.41853440012</v>
      </c>
      <c r="AC144" s="5"/>
      <c r="AD144" s="163"/>
      <c r="AE144" s="163"/>
      <c r="AF144" s="20" t="s">
        <v>57</v>
      </c>
      <c r="AG144" s="23">
        <f t="shared" ref="AG144:AP144" si="407">AG140*AG$16</f>
        <v>353700</v>
      </c>
      <c r="AH144" s="23">
        <f t="shared" si="407"/>
        <v>355139.99999999994</v>
      </c>
      <c r="AI144" s="23">
        <f t="shared" si="407"/>
        <v>356867.99999999994</v>
      </c>
      <c r="AJ144" s="23">
        <f t="shared" si="407"/>
        <v>358941.60000000003</v>
      </c>
      <c r="AK144" s="23">
        <f t="shared" si="407"/>
        <v>361429.91999999993</v>
      </c>
      <c r="AL144" s="23">
        <f t="shared" si="407"/>
        <v>364415.90400000016</v>
      </c>
      <c r="AM144" s="23">
        <f t="shared" si="407"/>
        <v>367999.08479999995</v>
      </c>
      <c r="AN144" s="23">
        <f t="shared" si="407"/>
        <v>372298.90175999986</v>
      </c>
      <c r="AO144" s="23">
        <f t="shared" si="407"/>
        <v>377458.68211199972</v>
      </c>
      <c r="AP144" s="23">
        <f t="shared" si="407"/>
        <v>383650.41853440012</v>
      </c>
      <c r="AQ144" s="5"/>
      <c r="AR144" s="163"/>
      <c r="AS144" s="163"/>
      <c r="AT144" s="20" t="s">
        <v>57</v>
      </c>
      <c r="AU144" s="23">
        <f t="shared" ref="AU144:BD144" si="408">AU140*AU$16</f>
        <v>353700</v>
      </c>
      <c r="AV144" s="23">
        <f t="shared" si="408"/>
        <v>355139.99999999994</v>
      </c>
      <c r="AW144" s="23">
        <f t="shared" si="408"/>
        <v>356867.99999999994</v>
      </c>
      <c r="AX144" s="23">
        <f t="shared" si="408"/>
        <v>358941.60000000003</v>
      </c>
      <c r="AY144" s="23">
        <f t="shared" si="408"/>
        <v>361429.91999999993</v>
      </c>
      <c r="AZ144" s="23">
        <f t="shared" si="408"/>
        <v>364415.90400000016</v>
      </c>
      <c r="BA144" s="23">
        <f t="shared" si="408"/>
        <v>367999.08479999995</v>
      </c>
      <c r="BB144" s="23">
        <f t="shared" si="408"/>
        <v>372298.90175999986</v>
      </c>
      <c r="BC144" s="23">
        <f t="shared" si="408"/>
        <v>377458.68211199972</v>
      </c>
      <c r="BD144" s="23">
        <f t="shared" si="408"/>
        <v>383650.41853440012</v>
      </c>
      <c r="BE144" s="5"/>
      <c r="BF144" s="163"/>
      <c r="BG144" s="163"/>
      <c r="BH144" s="20" t="s">
        <v>57</v>
      </c>
      <c r="BI144" s="23">
        <f t="shared" ref="BI144:BR144" si="409">BI140*BI$16</f>
        <v>353700</v>
      </c>
      <c r="BJ144" s="23">
        <f t="shared" si="409"/>
        <v>355139.99999999994</v>
      </c>
      <c r="BK144" s="23">
        <f t="shared" si="409"/>
        <v>356867.99999999994</v>
      </c>
      <c r="BL144" s="23">
        <f t="shared" si="409"/>
        <v>358941.60000000003</v>
      </c>
      <c r="BM144" s="23">
        <f t="shared" si="409"/>
        <v>361429.91999999993</v>
      </c>
      <c r="BN144" s="23">
        <f t="shared" si="409"/>
        <v>364415.90400000016</v>
      </c>
      <c r="BO144" s="23">
        <f t="shared" si="409"/>
        <v>367999.08479999995</v>
      </c>
      <c r="BP144" s="23">
        <f t="shared" si="409"/>
        <v>372298.90175999986</v>
      </c>
      <c r="BQ144" s="23">
        <f t="shared" si="409"/>
        <v>377458.68211199972</v>
      </c>
      <c r="BR144" s="23">
        <f t="shared" si="409"/>
        <v>383650.41853440012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357215.90399999998</v>
      </c>
      <c r="J145" s="23"/>
      <c r="K145" s="23"/>
      <c r="L145" s="23"/>
      <c r="M145" s="23"/>
      <c r="N145" s="23">
        <f>SUM(E144:N144)/10</f>
        <v>365190.25112063996</v>
      </c>
      <c r="P145" s="163"/>
      <c r="Q145" s="163"/>
      <c r="R145" s="20" t="s">
        <v>59</v>
      </c>
      <c r="S145" s="22"/>
      <c r="T145" s="22"/>
      <c r="U145" s="22"/>
      <c r="V145" s="22"/>
      <c r="W145" s="23">
        <f>SUM(S144:W144)/5</f>
        <v>357215.90399999998</v>
      </c>
      <c r="X145" s="23"/>
      <c r="Y145" s="23"/>
      <c r="Z145" s="23"/>
      <c r="AA145" s="23"/>
      <c r="AB145" s="23">
        <f>SUM(S144:AB144)/10</f>
        <v>365190.25112063996</v>
      </c>
      <c r="AC145" s="5"/>
      <c r="AD145" s="163"/>
      <c r="AE145" s="163"/>
      <c r="AF145" s="20" t="s">
        <v>59</v>
      </c>
      <c r="AG145" s="22"/>
      <c r="AH145" s="22"/>
      <c r="AI145" s="22"/>
      <c r="AJ145" s="22"/>
      <c r="AK145" s="23">
        <f>SUM(AG144:AK144)/5</f>
        <v>357215.90399999998</v>
      </c>
      <c r="AL145" s="23"/>
      <c r="AM145" s="23"/>
      <c r="AN145" s="23"/>
      <c r="AO145" s="23"/>
      <c r="AP145" s="23">
        <f>SUM(AG144:AP144)/10</f>
        <v>365190.25112063996</v>
      </c>
      <c r="AQ145" s="5"/>
      <c r="AR145" s="163"/>
      <c r="AS145" s="163"/>
      <c r="AT145" s="20" t="s">
        <v>59</v>
      </c>
      <c r="AU145" s="22"/>
      <c r="AV145" s="22"/>
      <c r="AW145" s="22"/>
      <c r="AX145" s="22"/>
      <c r="AY145" s="23">
        <f>SUM(AU144:AY144)/5</f>
        <v>357215.90399999998</v>
      </c>
      <c r="AZ145" s="23"/>
      <c r="BA145" s="23"/>
      <c r="BB145" s="23"/>
      <c r="BC145" s="23"/>
      <c r="BD145" s="23">
        <f>SUM(AU144:BD144)/10</f>
        <v>365190.25112063996</v>
      </c>
      <c r="BE145" s="5"/>
      <c r="BF145" s="163"/>
      <c r="BG145" s="163"/>
      <c r="BH145" s="20" t="s">
        <v>59</v>
      </c>
      <c r="BI145" s="22"/>
      <c r="BJ145" s="22"/>
      <c r="BK145" s="22"/>
      <c r="BL145" s="22"/>
      <c r="BM145" s="23">
        <f>SUM(BI144:BM144)/5</f>
        <v>357215.90399999998</v>
      </c>
      <c r="BN145" s="23"/>
      <c r="BO145" s="23"/>
      <c r="BP145" s="23"/>
      <c r="BQ145" s="23"/>
      <c r="BR145" s="23">
        <f>SUM(BI144:BR144)/10</f>
        <v>365190.25112063996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353700</v>
      </c>
      <c r="F146" s="22">
        <f t="shared" ref="F146:N146" si="410">E146+F144</f>
        <v>708840</v>
      </c>
      <c r="G146" s="22">
        <f t="shared" si="410"/>
        <v>1065708</v>
      </c>
      <c r="H146" s="22">
        <f t="shared" si="410"/>
        <v>1424649.6</v>
      </c>
      <c r="I146" s="22">
        <f t="shared" si="410"/>
        <v>1786079.52</v>
      </c>
      <c r="J146" s="22">
        <f t="shared" si="410"/>
        <v>2150495.4240000001</v>
      </c>
      <c r="K146" s="22">
        <f t="shared" si="410"/>
        <v>2518494.5088</v>
      </c>
      <c r="L146" s="22">
        <f t="shared" si="410"/>
        <v>2890793.4105599998</v>
      </c>
      <c r="M146" s="22">
        <f t="shared" si="410"/>
        <v>3268252.0926719997</v>
      </c>
      <c r="N146" s="22">
        <f t="shared" si="410"/>
        <v>3651902.5112063996</v>
      </c>
      <c r="P146" s="163"/>
      <c r="Q146" s="163"/>
      <c r="R146" s="20" t="s">
        <v>58</v>
      </c>
      <c r="S146" s="22">
        <f>S144</f>
        <v>353700</v>
      </c>
      <c r="T146" s="22">
        <f t="shared" ref="T146:AB146" si="411">S146+T144</f>
        <v>708840</v>
      </c>
      <c r="U146" s="22">
        <f t="shared" si="411"/>
        <v>1065708</v>
      </c>
      <c r="V146" s="22">
        <f t="shared" si="411"/>
        <v>1424649.6</v>
      </c>
      <c r="W146" s="22">
        <f t="shared" si="411"/>
        <v>1786079.52</v>
      </c>
      <c r="X146" s="22">
        <f t="shared" si="411"/>
        <v>2150495.4240000001</v>
      </c>
      <c r="Y146" s="22">
        <f t="shared" si="411"/>
        <v>2518494.5088</v>
      </c>
      <c r="Z146" s="22">
        <f t="shared" si="411"/>
        <v>2890793.4105599998</v>
      </c>
      <c r="AA146" s="22">
        <f t="shared" si="411"/>
        <v>3268252.0926719997</v>
      </c>
      <c r="AB146" s="22">
        <f t="shared" si="411"/>
        <v>3651902.5112063996</v>
      </c>
      <c r="AC146" s="5"/>
      <c r="AD146" s="163"/>
      <c r="AE146" s="163"/>
      <c r="AF146" s="20" t="s">
        <v>58</v>
      </c>
      <c r="AG146" s="22">
        <f>AG144</f>
        <v>353700</v>
      </c>
      <c r="AH146" s="22">
        <f t="shared" ref="AH146:AP146" si="412">AG146+AH144</f>
        <v>708840</v>
      </c>
      <c r="AI146" s="22">
        <f t="shared" si="412"/>
        <v>1065708</v>
      </c>
      <c r="AJ146" s="22">
        <f t="shared" si="412"/>
        <v>1424649.6</v>
      </c>
      <c r="AK146" s="22">
        <f t="shared" si="412"/>
        <v>1786079.52</v>
      </c>
      <c r="AL146" s="22">
        <f t="shared" si="412"/>
        <v>2150495.4240000001</v>
      </c>
      <c r="AM146" s="22">
        <f t="shared" si="412"/>
        <v>2518494.5088</v>
      </c>
      <c r="AN146" s="22">
        <f t="shared" si="412"/>
        <v>2890793.4105599998</v>
      </c>
      <c r="AO146" s="22">
        <f t="shared" si="412"/>
        <v>3268252.0926719997</v>
      </c>
      <c r="AP146" s="22">
        <f t="shared" si="412"/>
        <v>3651902.5112063996</v>
      </c>
      <c r="AQ146" s="5"/>
      <c r="AR146" s="163"/>
      <c r="AS146" s="163"/>
      <c r="AT146" s="20" t="s">
        <v>58</v>
      </c>
      <c r="AU146" s="22">
        <f>AU144</f>
        <v>353700</v>
      </c>
      <c r="AV146" s="22">
        <f t="shared" ref="AV146:BD146" si="413">AU146+AV144</f>
        <v>708840</v>
      </c>
      <c r="AW146" s="22">
        <f t="shared" si="413"/>
        <v>1065708</v>
      </c>
      <c r="AX146" s="22">
        <f t="shared" si="413"/>
        <v>1424649.6</v>
      </c>
      <c r="AY146" s="22">
        <f t="shared" si="413"/>
        <v>1786079.52</v>
      </c>
      <c r="AZ146" s="22">
        <f t="shared" si="413"/>
        <v>2150495.4240000001</v>
      </c>
      <c r="BA146" s="22">
        <f t="shared" si="413"/>
        <v>2518494.5088</v>
      </c>
      <c r="BB146" s="22">
        <f t="shared" si="413"/>
        <v>2890793.4105599998</v>
      </c>
      <c r="BC146" s="22">
        <f t="shared" si="413"/>
        <v>3268252.0926719997</v>
      </c>
      <c r="BD146" s="22">
        <f t="shared" si="413"/>
        <v>3651902.5112063996</v>
      </c>
      <c r="BE146" s="5"/>
      <c r="BF146" s="163"/>
      <c r="BG146" s="163"/>
      <c r="BH146" s="20" t="s">
        <v>58</v>
      </c>
      <c r="BI146" s="22">
        <f>BI144</f>
        <v>353700</v>
      </c>
      <c r="BJ146" s="22">
        <f t="shared" ref="BJ146:BR146" si="414">BI146+BJ144</f>
        <v>708840</v>
      </c>
      <c r="BK146" s="22">
        <f t="shared" si="414"/>
        <v>1065708</v>
      </c>
      <c r="BL146" s="22">
        <f t="shared" si="414"/>
        <v>1424649.6</v>
      </c>
      <c r="BM146" s="22">
        <f t="shared" si="414"/>
        <v>1786079.52</v>
      </c>
      <c r="BN146" s="22">
        <f t="shared" si="414"/>
        <v>2150495.4240000001</v>
      </c>
      <c r="BO146" s="22">
        <f t="shared" si="414"/>
        <v>2518494.5088</v>
      </c>
      <c r="BP146" s="22">
        <f t="shared" si="414"/>
        <v>2890793.4105599998</v>
      </c>
      <c r="BQ146" s="22">
        <f t="shared" si="414"/>
        <v>3268252.0926719997</v>
      </c>
      <c r="BR146" s="22">
        <f t="shared" si="414"/>
        <v>3651902.5112063996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0.35370000000000001</v>
      </c>
      <c r="F147" s="17">
        <f t="shared" ref="F147:N147" si="415">F104+F119+F132</f>
        <v>0.42587999999999981</v>
      </c>
      <c r="G147" s="17">
        <f t="shared" si="415"/>
        <v>0.51278400000000035</v>
      </c>
      <c r="H147" s="17">
        <f t="shared" si="415"/>
        <v>0.61741439999999925</v>
      </c>
      <c r="I147" s="17">
        <f t="shared" si="415"/>
        <v>0.74338560000000098</v>
      </c>
      <c r="J147" s="17">
        <f t="shared" si="415"/>
        <v>0.89504870399999725</v>
      </c>
      <c r="K147" s="17">
        <f t="shared" si="415"/>
        <v>1.0776416256000039</v>
      </c>
      <c r="L147" s="17">
        <f t="shared" si="415"/>
        <v>1.2974697676799993</v>
      </c>
      <c r="M147" s="17">
        <f t="shared" si="415"/>
        <v>1.5621235015680071</v>
      </c>
      <c r="N147" s="17">
        <f t="shared" si="415"/>
        <v>1.8807399383039818</v>
      </c>
      <c r="P147" s="163"/>
      <c r="Q147" s="171" t="s">
        <v>44</v>
      </c>
      <c r="R147" s="16" t="s">
        <v>55</v>
      </c>
      <c r="S147" s="17">
        <f>S104+S119+S132</f>
        <v>0.35370000000000001</v>
      </c>
      <c r="T147" s="17">
        <f t="shared" ref="T147:AB147" si="416">T104+T119+T132</f>
        <v>0.42587999999999981</v>
      </c>
      <c r="U147" s="17">
        <f t="shared" si="416"/>
        <v>0.51278400000000035</v>
      </c>
      <c r="V147" s="17">
        <f t="shared" si="416"/>
        <v>0.61741439999999925</v>
      </c>
      <c r="W147" s="17">
        <f t="shared" si="416"/>
        <v>0.74338560000000098</v>
      </c>
      <c r="X147" s="17">
        <f t="shared" si="416"/>
        <v>0.89504870399999725</v>
      </c>
      <c r="Y147" s="17">
        <f t="shared" si="416"/>
        <v>1.0776416256000039</v>
      </c>
      <c r="Z147" s="17">
        <f t="shared" si="416"/>
        <v>1.2974697676799993</v>
      </c>
      <c r="AA147" s="17">
        <f t="shared" si="416"/>
        <v>1.5621235015680071</v>
      </c>
      <c r="AB147" s="17">
        <f t="shared" si="416"/>
        <v>1.8807399383039818</v>
      </c>
      <c r="AC147" s="5"/>
      <c r="AD147" s="163"/>
      <c r="AE147" s="171" t="s">
        <v>44</v>
      </c>
      <c r="AF147" s="16" t="s">
        <v>55</v>
      </c>
      <c r="AG147" s="17">
        <f>AG104+AG119+AG132</f>
        <v>0.35370000000000001</v>
      </c>
      <c r="AH147" s="17">
        <f t="shared" ref="AH147:AP147" si="417">AH104+AH119+AH132</f>
        <v>0.42587999999999981</v>
      </c>
      <c r="AI147" s="17">
        <f t="shared" si="417"/>
        <v>0.51278400000000035</v>
      </c>
      <c r="AJ147" s="17">
        <f t="shared" si="417"/>
        <v>0.61741439999999925</v>
      </c>
      <c r="AK147" s="17">
        <f t="shared" si="417"/>
        <v>0.74338560000000098</v>
      </c>
      <c r="AL147" s="17">
        <f t="shared" si="417"/>
        <v>0.89504870399999725</v>
      </c>
      <c r="AM147" s="17">
        <f t="shared" si="417"/>
        <v>1.0776416256000039</v>
      </c>
      <c r="AN147" s="17">
        <f t="shared" si="417"/>
        <v>1.2974697676799993</v>
      </c>
      <c r="AO147" s="17">
        <f t="shared" si="417"/>
        <v>1.5621235015680071</v>
      </c>
      <c r="AP147" s="17">
        <f t="shared" si="417"/>
        <v>1.8807399383039818</v>
      </c>
      <c r="AQ147" s="5"/>
      <c r="AR147" s="163"/>
      <c r="AS147" s="171" t="s">
        <v>44</v>
      </c>
      <c r="AT147" s="16" t="s">
        <v>55</v>
      </c>
      <c r="AU147" s="17">
        <f>AU104+AU119+AU132</f>
        <v>0.35370000000000001</v>
      </c>
      <c r="AV147" s="17">
        <f t="shared" ref="AV147:BD147" si="418">AV104+AV119+AV132</f>
        <v>0.42587999999999981</v>
      </c>
      <c r="AW147" s="17">
        <f t="shared" si="418"/>
        <v>0.51278400000000035</v>
      </c>
      <c r="AX147" s="17">
        <f t="shared" si="418"/>
        <v>0.61741439999999925</v>
      </c>
      <c r="AY147" s="17">
        <f t="shared" si="418"/>
        <v>0.74338560000000098</v>
      </c>
      <c r="AZ147" s="17">
        <f t="shared" si="418"/>
        <v>0.89504870399999725</v>
      </c>
      <c r="BA147" s="17">
        <f t="shared" si="418"/>
        <v>1.0776416256000039</v>
      </c>
      <c r="BB147" s="17">
        <f t="shared" si="418"/>
        <v>1.2974697676799993</v>
      </c>
      <c r="BC147" s="17">
        <f t="shared" si="418"/>
        <v>1.5621235015680071</v>
      </c>
      <c r="BD147" s="17">
        <f t="shared" si="418"/>
        <v>1.8807399383039818</v>
      </c>
      <c r="BE147" s="5"/>
      <c r="BF147" s="163"/>
      <c r="BG147" s="171" t="s">
        <v>44</v>
      </c>
      <c r="BH147" s="16" t="s">
        <v>55</v>
      </c>
      <c r="BI147" s="17">
        <f>BI104+BI119+BI132</f>
        <v>0.35370000000000001</v>
      </c>
      <c r="BJ147" s="17">
        <f t="shared" ref="BJ147:BR147" si="419">BJ104+BJ119+BJ132</f>
        <v>0.42587999999999981</v>
      </c>
      <c r="BK147" s="17">
        <f t="shared" si="419"/>
        <v>0.51278400000000035</v>
      </c>
      <c r="BL147" s="17">
        <f t="shared" si="419"/>
        <v>0.61741439999999925</v>
      </c>
      <c r="BM147" s="17">
        <f t="shared" si="419"/>
        <v>0.74338560000000098</v>
      </c>
      <c r="BN147" s="17">
        <f t="shared" si="419"/>
        <v>0.89504870399999725</v>
      </c>
      <c r="BO147" s="17">
        <f t="shared" si="419"/>
        <v>1.0776416256000039</v>
      </c>
      <c r="BP147" s="17">
        <f t="shared" si="419"/>
        <v>1.2974697676799993</v>
      </c>
      <c r="BQ147" s="17">
        <f t="shared" si="419"/>
        <v>1.5621235015680071</v>
      </c>
      <c r="BR147" s="17">
        <f t="shared" si="419"/>
        <v>1.8807399383039818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0.53063280000000002</v>
      </c>
      <c r="J148" s="18"/>
      <c r="K148" s="18"/>
      <c r="L148" s="18"/>
      <c r="M148" s="18"/>
      <c r="N148" s="18">
        <f>SUM(E147:N147)/10</f>
        <v>0.93661875371519887</v>
      </c>
      <c r="O148" s="9"/>
      <c r="P148" s="163"/>
      <c r="Q148" s="165"/>
      <c r="R148" s="16" t="s">
        <v>56</v>
      </c>
      <c r="S148" s="18"/>
      <c r="T148" s="18"/>
      <c r="U148" s="18"/>
      <c r="V148" s="18"/>
      <c r="W148" s="18">
        <f>SUM(S147:W147)/5</f>
        <v>0.53063280000000002</v>
      </c>
      <c r="X148" s="18"/>
      <c r="Y148" s="18"/>
      <c r="Z148" s="18"/>
      <c r="AA148" s="18"/>
      <c r="AB148" s="18">
        <f>SUM(S147:AB147)/10</f>
        <v>0.93661875371519887</v>
      </c>
      <c r="AC148" s="9"/>
      <c r="AD148" s="163"/>
      <c r="AE148" s="165"/>
      <c r="AF148" s="16" t="s">
        <v>56</v>
      </c>
      <c r="AG148" s="18"/>
      <c r="AH148" s="18"/>
      <c r="AI148" s="18"/>
      <c r="AJ148" s="18"/>
      <c r="AK148" s="18">
        <f>SUM(AG147:AK147)/5</f>
        <v>0.53063280000000002</v>
      </c>
      <c r="AL148" s="18"/>
      <c r="AM148" s="18"/>
      <c r="AN148" s="18"/>
      <c r="AO148" s="18"/>
      <c r="AP148" s="18">
        <f>SUM(AG147:AP147)/10</f>
        <v>0.93661875371519887</v>
      </c>
      <c r="AQ148" s="9"/>
      <c r="AR148" s="163"/>
      <c r="AS148" s="165"/>
      <c r="AT148" s="16" t="s">
        <v>56</v>
      </c>
      <c r="AU148" s="18"/>
      <c r="AV148" s="18"/>
      <c r="AW148" s="18"/>
      <c r="AX148" s="18"/>
      <c r="AY148" s="18">
        <f>SUM(AU147:AY147)/5</f>
        <v>0.53063280000000002</v>
      </c>
      <c r="AZ148" s="18"/>
      <c r="BA148" s="18"/>
      <c r="BB148" s="18"/>
      <c r="BC148" s="18"/>
      <c r="BD148" s="18">
        <f>SUM(AU147:BD147)/10</f>
        <v>0.93661875371519887</v>
      </c>
      <c r="BE148" s="9"/>
      <c r="BF148" s="163"/>
      <c r="BG148" s="165"/>
      <c r="BH148" s="16" t="s">
        <v>56</v>
      </c>
      <c r="BI148" s="18"/>
      <c r="BJ148" s="18"/>
      <c r="BK148" s="18"/>
      <c r="BL148" s="18"/>
      <c r="BM148" s="18">
        <f>SUM(BI147:BM147)/5</f>
        <v>0.53063280000000002</v>
      </c>
      <c r="BN148" s="18"/>
      <c r="BO148" s="18"/>
      <c r="BP148" s="18"/>
      <c r="BQ148" s="18"/>
      <c r="BR148" s="18">
        <f>SUM(BI147:BR147)/10</f>
        <v>0.93661875371519887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128699.99999999997</v>
      </c>
      <c r="F149" s="23">
        <f>F151-E151</f>
        <v>155880.00000000009</v>
      </c>
      <c r="G149" s="23">
        <f>G151-F151</f>
        <v>188783.99999999994</v>
      </c>
      <c r="H149" s="23">
        <f t="shared" ref="H149:N149" si="420">H151-G151</f>
        <v>228614.40000000002</v>
      </c>
      <c r="I149" s="23">
        <f t="shared" si="420"/>
        <v>276825.59999999986</v>
      </c>
      <c r="J149" s="23">
        <f t="shared" si="420"/>
        <v>335176.70400000026</v>
      </c>
      <c r="K149" s="23">
        <f t="shared" si="420"/>
        <v>405795.22560000001</v>
      </c>
      <c r="L149" s="23">
        <f t="shared" si="420"/>
        <v>491254.08767999965</v>
      </c>
      <c r="M149" s="23">
        <f t="shared" si="420"/>
        <v>594664.68556799972</v>
      </c>
      <c r="N149" s="23">
        <f t="shared" si="420"/>
        <v>719789.35910399957</v>
      </c>
      <c r="P149" s="163"/>
      <c r="Q149" s="163"/>
      <c r="R149" s="20" t="s">
        <v>57</v>
      </c>
      <c r="S149" s="23">
        <f>S151</f>
        <v>128699.99999999997</v>
      </c>
      <c r="T149" s="23">
        <f>T151-S151</f>
        <v>155880.00000000009</v>
      </c>
      <c r="U149" s="23">
        <f>U151-T151</f>
        <v>188783.99999999994</v>
      </c>
      <c r="V149" s="23">
        <f t="shared" ref="V149:AB149" si="421">V151-U151</f>
        <v>228614.40000000002</v>
      </c>
      <c r="W149" s="23">
        <f t="shared" si="421"/>
        <v>276825.59999999986</v>
      </c>
      <c r="X149" s="23">
        <f t="shared" si="421"/>
        <v>335176.70400000026</v>
      </c>
      <c r="Y149" s="23">
        <f t="shared" si="421"/>
        <v>405795.22560000001</v>
      </c>
      <c r="Z149" s="23">
        <f t="shared" si="421"/>
        <v>491254.08767999965</v>
      </c>
      <c r="AA149" s="23">
        <f t="shared" si="421"/>
        <v>594664.68556799972</v>
      </c>
      <c r="AB149" s="23">
        <f t="shared" si="421"/>
        <v>719789.35910399957</v>
      </c>
      <c r="AC149" s="5"/>
      <c r="AD149" s="163"/>
      <c r="AE149" s="163"/>
      <c r="AF149" s="20" t="s">
        <v>57</v>
      </c>
      <c r="AG149" s="23">
        <f>AG151</f>
        <v>128699.99999999997</v>
      </c>
      <c r="AH149" s="23">
        <f>AH151-AG151</f>
        <v>155880.00000000009</v>
      </c>
      <c r="AI149" s="23">
        <f>AI151-AH151</f>
        <v>188783.99999999994</v>
      </c>
      <c r="AJ149" s="23">
        <f t="shared" ref="AJ149:AP149" si="422">AJ151-AI151</f>
        <v>228614.40000000002</v>
      </c>
      <c r="AK149" s="23">
        <f t="shared" si="422"/>
        <v>276825.59999999986</v>
      </c>
      <c r="AL149" s="23">
        <f t="shared" si="422"/>
        <v>335176.70400000026</v>
      </c>
      <c r="AM149" s="23">
        <f t="shared" si="422"/>
        <v>405795.22560000001</v>
      </c>
      <c r="AN149" s="23">
        <f t="shared" si="422"/>
        <v>491254.08767999965</v>
      </c>
      <c r="AO149" s="23">
        <f t="shared" si="422"/>
        <v>594664.68556799972</v>
      </c>
      <c r="AP149" s="23">
        <f t="shared" si="422"/>
        <v>719789.35910399957</v>
      </c>
      <c r="AQ149" s="5"/>
      <c r="AR149" s="163"/>
      <c r="AS149" s="163"/>
      <c r="AT149" s="20" t="s">
        <v>57</v>
      </c>
      <c r="AU149" s="23">
        <f>AU151</f>
        <v>128699.99999999997</v>
      </c>
      <c r="AV149" s="23">
        <f>AV151-AU151</f>
        <v>155880.00000000009</v>
      </c>
      <c r="AW149" s="23">
        <f>AW151-AV151</f>
        <v>188783.99999999994</v>
      </c>
      <c r="AX149" s="23">
        <f t="shared" ref="AX149:BD149" si="423">AX151-AW151</f>
        <v>228614.40000000002</v>
      </c>
      <c r="AY149" s="23">
        <f t="shared" si="423"/>
        <v>276825.59999999986</v>
      </c>
      <c r="AZ149" s="23">
        <f t="shared" si="423"/>
        <v>335176.70400000026</v>
      </c>
      <c r="BA149" s="23">
        <f t="shared" si="423"/>
        <v>405795.22560000001</v>
      </c>
      <c r="BB149" s="23">
        <f t="shared" si="423"/>
        <v>491254.08767999965</v>
      </c>
      <c r="BC149" s="23">
        <f t="shared" si="423"/>
        <v>594664.68556799972</v>
      </c>
      <c r="BD149" s="23">
        <f t="shared" si="423"/>
        <v>719789.35910399957</v>
      </c>
      <c r="BE149" s="5"/>
      <c r="BF149" s="163"/>
      <c r="BG149" s="163"/>
      <c r="BH149" s="20" t="s">
        <v>57</v>
      </c>
      <c r="BI149" s="23">
        <f>BI151</f>
        <v>128699.99999999997</v>
      </c>
      <c r="BJ149" s="23">
        <f>BJ151-BI151</f>
        <v>155880.00000000009</v>
      </c>
      <c r="BK149" s="23">
        <f>BK151-BJ151</f>
        <v>188783.99999999994</v>
      </c>
      <c r="BL149" s="23">
        <f t="shared" ref="BL149:BR149" si="424">BL151-BK151</f>
        <v>228614.40000000002</v>
      </c>
      <c r="BM149" s="23">
        <f t="shared" si="424"/>
        <v>276825.59999999986</v>
      </c>
      <c r="BN149" s="23">
        <f t="shared" si="424"/>
        <v>335176.70400000026</v>
      </c>
      <c r="BO149" s="23">
        <f t="shared" si="424"/>
        <v>405795.22560000001</v>
      </c>
      <c r="BP149" s="23">
        <f t="shared" si="424"/>
        <v>491254.08767999965</v>
      </c>
      <c r="BQ149" s="23">
        <f t="shared" si="424"/>
        <v>594664.68556799972</v>
      </c>
      <c r="BR149" s="23">
        <f t="shared" si="424"/>
        <v>719789.35910399957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195760.8</v>
      </c>
      <c r="J150" s="23"/>
      <c r="K150" s="23"/>
      <c r="L150" s="23"/>
      <c r="M150" s="23"/>
      <c r="N150" s="23">
        <f>SUM(E149:N149)/10</f>
        <v>352548.40619519993</v>
      </c>
      <c r="P150" s="163"/>
      <c r="Q150" s="163"/>
      <c r="R150" s="20" t="s">
        <v>59</v>
      </c>
      <c r="S150" s="23"/>
      <c r="T150" s="23"/>
      <c r="U150" s="23"/>
      <c r="V150" s="23"/>
      <c r="W150" s="23">
        <f>SUM(S149:W149)/5</f>
        <v>195760.8</v>
      </c>
      <c r="X150" s="23"/>
      <c r="Y150" s="23"/>
      <c r="Z150" s="23"/>
      <c r="AA150" s="23"/>
      <c r="AB150" s="23">
        <f>SUM(S149:AB149)/10</f>
        <v>352548.40619519993</v>
      </c>
      <c r="AC150" s="5"/>
      <c r="AD150" s="163"/>
      <c r="AE150" s="163"/>
      <c r="AF150" s="20" t="s">
        <v>59</v>
      </c>
      <c r="AG150" s="23"/>
      <c r="AH150" s="23"/>
      <c r="AI150" s="23"/>
      <c r="AJ150" s="23"/>
      <c r="AK150" s="23">
        <f>SUM(AG149:AK149)/5</f>
        <v>195760.8</v>
      </c>
      <c r="AL150" s="23"/>
      <c r="AM150" s="23"/>
      <c r="AN150" s="23"/>
      <c r="AO150" s="23"/>
      <c r="AP150" s="23">
        <f>SUM(AG149:AP149)/10</f>
        <v>352548.40619519993</v>
      </c>
      <c r="AQ150" s="5"/>
      <c r="AR150" s="163"/>
      <c r="AS150" s="163"/>
      <c r="AT150" s="20" t="s">
        <v>59</v>
      </c>
      <c r="AU150" s="23"/>
      <c r="AV150" s="23"/>
      <c r="AW150" s="23"/>
      <c r="AX150" s="23"/>
      <c r="AY150" s="23">
        <f>SUM(AU149:AY149)/5</f>
        <v>195760.8</v>
      </c>
      <c r="AZ150" s="23"/>
      <c r="BA150" s="23"/>
      <c r="BB150" s="23"/>
      <c r="BC150" s="23"/>
      <c r="BD150" s="23">
        <f>SUM(AU149:BD149)/10</f>
        <v>352548.40619519993</v>
      </c>
      <c r="BE150" s="5"/>
      <c r="BF150" s="163"/>
      <c r="BG150" s="163"/>
      <c r="BH150" s="20" t="s">
        <v>59</v>
      </c>
      <c r="BI150" s="23"/>
      <c r="BJ150" s="23"/>
      <c r="BK150" s="23"/>
      <c r="BL150" s="23"/>
      <c r="BM150" s="23">
        <f>SUM(BI149:BM149)/5</f>
        <v>195760.8</v>
      </c>
      <c r="BN150" s="23"/>
      <c r="BO150" s="23"/>
      <c r="BP150" s="23"/>
      <c r="BQ150" s="23"/>
      <c r="BR150" s="23">
        <f>SUM(BI149:BR149)/10</f>
        <v>352548.40619519993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425">E141*E$16</f>
        <v>128699.99999999997</v>
      </c>
      <c r="F151" s="22">
        <f t="shared" si="425"/>
        <v>284580.00000000006</v>
      </c>
      <c r="G151" s="22">
        <f t="shared" si="425"/>
        <v>473364</v>
      </c>
      <c r="H151" s="22">
        <f t="shared" si="425"/>
        <v>701978.4</v>
      </c>
      <c r="I151" s="22">
        <f t="shared" si="425"/>
        <v>978803.99999999988</v>
      </c>
      <c r="J151" s="22">
        <f t="shared" si="425"/>
        <v>1313980.7040000001</v>
      </c>
      <c r="K151" s="22">
        <f t="shared" si="425"/>
        <v>1719775.9296000001</v>
      </c>
      <c r="L151" s="22">
        <f t="shared" si="425"/>
        <v>2211030.0172799998</v>
      </c>
      <c r="M151" s="22">
        <f t="shared" si="425"/>
        <v>2805694.7028479995</v>
      </c>
      <c r="N151" s="22">
        <f t="shared" si="425"/>
        <v>3525484.0619519991</v>
      </c>
      <c r="P151" s="163"/>
      <c r="Q151" s="163"/>
      <c r="R151" s="20" t="s">
        <v>58</v>
      </c>
      <c r="S151" s="22">
        <f t="shared" ref="S151:AB151" si="426">S141*S$16</f>
        <v>128699.99999999997</v>
      </c>
      <c r="T151" s="22">
        <f t="shared" si="426"/>
        <v>284580.00000000006</v>
      </c>
      <c r="U151" s="22">
        <f t="shared" si="426"/>
        <v>473364</v>
      </c>
      <c r="V151" s="22">
        <f t="shared" si="426"/>
        <v>701978.4</v>
      </c>
      <c r="W151" s="22">
        <f t="shared" si="426"/>
        <v>978803.99999999988</v>
      </c>
      <c r="X151" s="22">
        <f t="shared" si="426"/>
        <v>1313980.7040000001</v>
      </c>
      <c r="Y151" s="22">
        <f t="shared" si="426"/>
        <v>1719775.9296000001</v>
      </c>
      <c r="Z151" s="22">
        <f t="shared" si="426"/>
        <v>2211030.0172799998</v>
      </c>
      <c r="AA151" s="22">
        <f t="shared" si="426"/>
        <v>2805694.7028479995</v>
      </c>
      <c r="AB151" s="22">
        <f t="shared" si="426"/>
        <v>3525484.0619519991</v>
      </c>
      <c r="AC151" s="5"/>
      <c r="AD151" s="163"/>
      <c r="AE151" s="163"/>
      <c r="AF151" s="20" t="s">
        <v>58</v>
      </c>
      <c r="AG151" s="22">
        <f t="shared" ref="AG151:AP151" si="427">AG141*AG$16</f>
        <v>128699.99999999997</v>
      </c>
      <c r="AH151" s="22">
        <f t="shared" si="427"/>
        <v>284580.00000000006</v>
      </c>
      <c r="AI151" s="22">
        <f t="shared" si="427"/>
        <v>473364</v>
      </c>
      <c r="AJ151" s="22">
        <f t="shared" si="427"/>
        <v>701978.4</v>
      </c>
      <c r="AK151" s="22">
        <f t="shared" si="427"/>
        <v>978803.99999999988</v>
      </c>
      <c r="AL151" s="22">
        <f t="shared" si="427"/>
        <v>1313980.7040000001</v>
      </c>
      <c r="AM151" s="22">
        <f t="shared" si="427"/>
        <v>1719775.9296000001</v>
      </c>
      <c r="AN151" s="22">
        <f t="shared" si="427"/>
        <v>2211030.0172799998</v>
      </c>
      <c r="AO151" s="22">
        <f t="shared" si="427"/>
        <v>2805694.7028479995</v>
      </c>
      <c r="AP151" s="22">
        <f t="shared" si="427"/>
        <v>3525484.0619519991</v>
      </c>
      <c r="AQ151" s="5"/>
      <c r="AR151" s="163"/>
      <c r="AS151" s="163"/>
      <c r="AT151" s="20" t="s">
        <v>58</v>
      </c>
      <c r="AU151" s="22">
        <f t="shared" ref="AU151:BD151" si="428">AU141*AU$16</f>
        <v>128699.99999999997</v>
      </c>
      <c r="AV151" s="22">
        <f t="shared" si="428"/>
        <v>284580.00000000006</v>
      </c>
      <c r="AW151" s="22">
        <f t="shared" si="428"/>
        <v>473364</v>
      </c>
      <c r="AX151" s="22">
        <f t="shared" si="428"/>
        <v>701978.4</v>
      </c>
      <c r="AY151" s="22">
        <f t="shared" si="428"/>
        <v>978803.99999999988</v>
      </c>
      <c r="AZ151" s="22">
        <f t="shared" si="428"/>
        <v>1313980.7040000001</v>
      </c>
      <c r="BA151" s="22">
        <f t="shared" si="428"/>
        <v>1719775.9296000001</v>
      </c>
      <c r="BB151" s="22">
        <f t="shared" si="428"/>
        <v>2211030.0172799998</v>
      </c>
      <c r="BC151" s="22">
        <f t="shared" si="428"/>
        <v>2805694.7028479995</v>
      </c>
      <c r="BD151" s="22">
        <f t="shared" si="428"/>
        <v>3525484.0619519991</v>
      </c>
      <c r="BE151" s="5"/>
      <c r="BF151" s="163"/>
      <c r="BG151" s="163"/>
      <c r="BH151" s="20" t="s">
        <v>58</v>
      </c>
      <c r="BI151" s="22">
        <f t="shared" ref="BI151:BR151" si="429">BI141*BI$16</f>
        <v>128699.99999999997</v>
      </c>
      <c r="BJ151" s="22">
        <f t="shared" si="429"/>
        <v>284580.00000000006</v>
      </c>
      <c r="BK151" s="22">
        <f t="shared" si="429"/>
        <v>473364</v>
      </c>
      <c r="BL151" s="22">
        <f t="shared" si="429"/>
        <v>701978.4</v>
      </c>
      <c r="BM151" s="22">
        <f t="shared" si="429"/>
        <v>978803.99999999988</v>
      </c>
      <c r="BN151" s="22">
        <f t="shared" si="429"/>
        <v>1313980.7040000001</v>
      </c>
      <c r="BO151" s="22">
        <f t="shared" si="429"/>
        <v>1719775.9296000001</v>
      </c>
      <c r="BP151" s="22">
        <f t="shared" si="429"/>
        <v>2211030.0172799998</v>
      </c>
      <c r="BQ151" s="22">
        <f t="shared" si="429"/>
        <v>2805694.7028479995</v>
      </c>
      <c r="BR151" s="22">
        <f t="shared" si="429"/>
        <v>3525484.0619519991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399.99999999999994</v>
      </c>
      <c r="F155" s="28">
        <f t="shared" ref="F155:N155" si="430">F$99/10*$C155/(2+$E$12)</f>
        <v>333.33333333333343</v>
      </c>
      <c r="G155" s="28">
        <f t="shared" si="430"/>
        <v>277.77777777777771</v>
      </c>
      <c r="H155" s="28">
        <f t="shared" si="430"/>
        <v>231.48148148148158</v>
      </c>
      <c r="I155" s="28">
        <f t="shared" si="430"/>
        <v>192.90123456790118</v>
      </c>
      <c r="J155" s="28">
        <f t="shared" si="430"/>
        <v>160.75102880658454</v>
      </c>
      <c r="K155" s="28">
        <f t="shared" si="430"/>
        <v>133.95919067215357</v>
      </c>
      <c r="L155" s="28">
        <f t="shared" si="430"/>
        <v>111.6326588934613</v>
      </c>
      <c r="M155" s="28">
        <f t="shared" si="430"/>
        <v>93.027215744550944</v>
      </c>
      <c r="N155" s="28">
        <f t="shared" si="430"/>
        <v>77.522679787126066</v>
      </c>
      <c r="P155" s="164" t="s">
        <v>16</v>
      </c>
      <c r="Q155" s="166">
        <v>20000</v>
      </c>
      <c r="R155" s="58" t="s">
        <v>19</v>
      </c>
      <c r="S155" s="28">
        <f>S$99/10*$C155/(2+$E$12)</f>
        <v>399.99999999999994</v>
      </c>
      <c r="T155" s="28">
        <f t="shared" ref="T155:AB155" si="431">T$99/10*$C155/(2+$E$12)</f>
        <v>333.33333333333343</v>
      </c>
      <c r="U155" s="28">
        <f t="shared" si="431"/>
        <v>277.77777777777771</v>
      </c>
      <c r="V155" s="28">
        <f t="shared" si="431"/>
        <v>231.48148148148158</v>
      </c>
      <c r="W155" s="28">
        <f t="shared" si="431"/>
        <v>192.90123456790118</v>
      </c>
      <c r="X155" s="28">
        <f t="shared" si="431"/>
        <v>160.75102880658454</v>
      </c>
      <c r="Y155" s="28">
        <f t="shared" si="431"/>
        <v>133.95919067215357</v>
      </c>
      <c r="Z155" s="28">
        <f t="shared" si="431"/>
        <v>111.6326588934613</v>
      </c>
      <c r="AA155" s="28">
        <f t="shared" si="431"/>
        <v>93.027215744550944</v>
      </c>
      <c r="AB155" s="28">
        <f t="shared" si="431"/>
        <v>77.522679787126066</v>
      </c>
      <c r="AD155" s="164" t="s">
        <v>16</v>
      </c>
      <c r="AE155" s="166">
        <v>20000</v>
      </c>
      <c r="AF155" s="58" t="s">
        <v>19</v>
      </c>
      <c r="AG155" s="28">
        <f>AG$99/10*$C155/(2+$E$12)</f>
        <v>399.99999999999994</v>
      </c>
      <c r="AH155" s="28">
        <f t="shared" ref="AH155:AP155" si="432">AH$99/10*$C155/(2+$E$12)</f>
        <v>333.33333333333343</v>
      </c>
      <c r="AI155" s="28">
        <f t="shared" si="432"/>
        <v>277.77777777777771</v>
      </c>
      <c r="AJ155" s="28">
        <f t="shared" si="432"/>
        <v>231.48148148148158</v>
      </c>
      <c r="AK155" s="28">
        <f t="shared" si="432"/>
        <v>192.90123456790118</v>
      </c>
      <c r="AL155" s="28">
        <f t="shared" si="432"/>
        <v>160.75102880658454</v>
      </c>
      <c r="AM155" s="28">
        <f t="shared" si="432"/>
        <v>133.95919067215357</v>
      </c>
      <c r="AN155" s="28">
        <f t="shared" si="432"/>
        <v>111.6326588934613</v>
      </c>
      <c r="AO155" s="28">
        <f t="shared" si="432"/>
        <v>93.027215744550944</v>
      </c>
      <c r="AP155" s="28">
        <f t="shared" si="432"/>
        <v>77.522679787126066</v>
      </c>
      <c r="AR155" s="164" t="s">
        <v>16</v>
      </c>
      <c r="AS155" s="166">
        <v>20000</v>
      </c>
      <c r="AT155" s="58" t="s">
        <v>19</v>
      </c>
      <c r="AU155" s="28">
        <f>AU$99/10*$C155/(2+$E$12)</f>
        <v>399.99999999999994</v>
      </c>
      <c r="AV155" s="28">
        <f t="shared" ref="AV155:BD155" si="433">AV$99/10*$C155/(2+$E$12)</f>
        <v>333.33333333333343</v>
      </c>
      <c r="AW155" s="28">
        <f t="shared" si="433"/>
        <v>277.77777777777771</v>
      </c>
      <c r="AX155" s="28">
        <f t="shared" si="433"/>
        <v>231.48148148148158</v>
      </c>
      <c r="AY155" s="28">
        <f t="shared" si="433"/>
        <v>192.90123456790118</v>
      </c>
      <c r="AZ155" s="28">
        <f t="shared" si="433"/>
        <v>160.75102880658454</v>
      </c>
      <c r="BA155" s="28">
        <f t="shared" si="433"/>
        <v>133.95919067215357</v>
      </c>
      <c r="BB155" s="28">
        <f t="shared" si="433"/>
        <v>111.6326588934613</v>
      </c>
      <c r="BC155" s="28">
        <f t="shared" si="433"/>
        <v>93.027215744550944</v>
      </c>
      <c r="BD155" s="28">
        <f t="shared" si="433"/>
        <v>77.522679787126066</v>
      </c>
      <c r="BF155" s="164" t="s">
        <v>16</v>
      </c>
      <c r="BG155" s="166">
        <v>20000</v>
      </c>
      <c r="BH155" s="58" t="s">
        <v>19</v>
      </c>
      <c r="BI155" s="28">
        <f>BI$99/10*$C155/(2+$E$12)</f>
        <v>399.99999999999994</v>
      </c>
      <c r="BJ155" s="28">
        <f t="shared" ref="BJ155:BR155" si="434">BJ$99/10*$C155/(2+$E$12)</f>
        <v>333.33333333333343</v>
      </c>
      <c r="BK155" s="28">
        <f t="shared" si="434"/>
        <v>277.77777777777771</v>
      </c>
      <c r="BL155" s="28">
        <f t="shared" si="434"/>
        <v>231.48148148148158</v>
      </c>
      <c r="BM155" s="28">
        <f t="shared" si="434"/>
        <v>192.90123456790118</v>
      </c>
      <c r="BN155" s="28">
        <f t="shared" si="434"/>
        <v>160.75102880658454</v>
      </c>
      <c r="BO155" s="28">
        <f t="shared" si="434"/>
        <v>133.95919067215357</v>
      </c>
      <c r="BP155" s="28">
        <f t="shared" si="434"/>
        <v>111.6326588934613</v>
      </c>
      <c r="BQ155" s="28">
        <f t="shared" si="434"/>
        <v>93.027215744550944</v>
      </c>
      <c r="BR155" s="28">
        <f t="shared" si="434"/>
        <v>77.522679787126066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287.09876543209873</v>
      </c>
      <c r="J156" s="28"/>
      <c r="K156" s="28"/>
      <c r="L156" s="28"/>
      <c r="M156" s="28"/>
      <c r="N156" s="28">
        <f>SUM(E155:N155)/10</f>
        <v>201.23866010643698</v>
      </c>
      <c r="P156" s="163"/>
      <c r="Q156" s="162"/>
      <c r="R156" s="20" t="s">
        <v>22</v>
      </c>
      <c r="S156" s="28"/>
      <c r="T156" s="28"/>
      <c r="U156" s="28"/>
      <c r="V156" s="28"/>
      <c r="W156" s="28">
        <f>SUM(S155:W155)/5</f>
        <v>287.09876543209873</v>
      </c>
      <c r="X156" s="28"/>
      <c r="Y156" s="28"/>
      <c r="Z156" s="28"/>
      <c r="AA156" s="28"/>
      <c r="AB156" s="28">
        <f>SUM(S155:AB155)/10</f>
        <v>201.23866010643698</v>
      </c>
      <c r="AD156" s="163"/>
      <c r="AE156" s="162"/>
      <c r="AF156" s="20" t="s">
        <v>22</v>
      </c>
      <c r="AG156" s="28"/>
      <c r="AH156" s="28"/>
      <c r="AI156" s="28"/>
      <c r="AJ156" s="28"/>
      <c r="AK156" s="28">
        <f>SUM(AG155:AK155)/5</f>
        <v>287.09876543209873</v>
      </c>
      <c r="AL156" s="28"/>
      <c r="AM156" s="28"/>
      <c r="AN156" s="28"/>
      <c r="AO156" s="28"/>
      <c r="AP156" s="28">
        <f>SUM(AG155:AP155)/10</f>
        <v>201.23866010643698</v>
      </c>
      <c r="AR156" s="163"/>
      <c r="AS156" s="162"/>
      <c r="AT156" s="20" t="s">
        <v>22</v>
      </c>
      <c r="AU156" s="28"/>
      <c r="AV156" s="28"/>
      <c r="AW156" s="28"/>
      <c r="AX156" s="28"/>
      <c r="AY156" s="28">
        <f>SUM(AU155:AY155)/5</f>
        <v>287.09876543209873</v>
      </c>
      <c r="AZ156" s="28"/>
      <c r="BA156" s="28"/>
      <c r="BB156" s="28"/>
      <c r="BC156" s="28"/>
      <c r="BD156" s="28">
        <f>SUM(AU155:BD155)/10</f>
        <v>201.23866010643698</v>
      </c>
      <c r="BF156" s="163"/>
      <c r="BG156" s="162"/>
      <c r="BH156" s="20" t="s">
        <v>22</v>
      </c>
      <c r="BI156" s="28"/>
      <c r="BJ156" s="28"/>
      <c r="BK156" s="28"/>
      <c r="BL156" s="28"/>
      <c r="BM156" s="28">
        <f>SUM(BI155:BM155)/5</f>
        <v>287.09876543209873</v>
      </c>
      <c r="BN156" s="28"/>
      <c r="BO156" s="28"/>
      <c r="BP156" s="28"/>
      <c r="BQ156" s="28"/>
      <c r="BR156" s="28">
        <f>SUM(BI155:BR155)/10</f>
        <v>201.23866010643698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399.99999999999994</v>
      </c>
      <c r="F157" s="28">
        <f t="shared" ref="F157:N157" si="435">F$100/10*$C155/(2+$E$12)</f>
        <v>733.33333333333337</v>
      </c>
      <c r="G157" s="28">
        <f t="shared" si="435"/>
        <v>1011.1111111111111</v>
      </c>
      <c r="H157" s="28">
        <f t="shared" si="435"/>
        <v>1242.5925925925926</v>
      </c>
      <c r="I157" s="28">
        <f t="shared" si="435"/>
        <v>1435.4938271604938</v>
      </c>
      <c r="J157" s="28">
        <f t="shared" si="435"/>
        <v>1596.2448559670784</v>
      </c>
      <c r="K157" s="28">
        <f t="shared" si="435"/>
        <v>1730.2040466392323</v>
      </c>
      <c r="L157" s="28">
        <f t="shared" si="435"/>
        <v>1841.8367055326933</v>
      </c>
      <c r="M157" s="28">
        <f t="shared" si="435"/>
        <v>1934.8639212772439</v>
      </c>
      <c r="N157" s="28">
        <f t="shared" si="435"/>
        <v>2012.3866010643701</v>
      </c>
      <c r="P157" s="163"/>
      <c r="Q157" s="162"/>
      <c r="R157" s="20" t="s">
        <v>52</v>
      </c>
      <c r="S157" s="28">
        <f>S$100/10*$C155/(2+$E$12)</f>
        <v>399.99999999999994</v>
      </c>
      <c r="T157" s="28">
        <f t="shared" ref="T157:AB157" si="436">T$100/10*$C155/(2+$E$12)</f>
        <v>733.33333333333337</v>
      </c>
      <c r="U157" s="28">
        <f t="shared" si="436"/>
        <v>1011.1111111111111</v>
      </c>
      <c r="V157" s="28">
        <f t="shared" si="436"/>
        <v>1242.5925925925926</v>
      </c>
      <c r="W157" s="28">
        <f t="shared" si="436"/>
        <v>1435.4938271604938</v>
      </c>
      <c r="X157" s="28">
        <f t="shared" si="436"/>
        <v>1596.2448559670784</v>
      </c>
      <c r="Y157" s="28">
        <f t="shared" si="436"/>
        <v>1730.2040466392323</v>
      </c>
      <c r="Z157" s="28">
        <f t="shared" si="436"/>
        <v>1841.8367055326933</v>
      </c>
      <c r="AA157" s="28">
        <f t="shared" si="436"/>
        <v>1934.8639212772439</v>
      </c>
      <c r="AB157" s="28">
        <f t="shared" si="436"/>
        <v>2012.3866010643701</v>
      </c>
      <c r="AD157" s="163"/>
      <c r="AE157" s="162"/>
      <c r="AF157" s="20" t="s">
        <v>52</v>
      </c>
      <c r="AG157" s="28">
        <f>AG$100/10*$C155/(2+$E$12)</f>
        <v>399.99999999999994</v>
      </c>
      <c r="AH157" s="28">
        <f t="shared" ref="AH157:AP157" si="437">AH$100/10*$C155/(2+$E$12)</f>
        <v>733.33333333333337</v>
      </c>
      <c r="AI157" s="28">
        <f t="shared" si="437"/>
        <v>1011.1111111111111</v>
      </c>
      <c r="AJ157" s="28">
        <f t="shared" si="437"/>
        <v>1242.5925925925926</v>
      </c>
      <c r="AK157" s="28">
        <f t="shared" si="437"/>
        <v>1435.4938271604938</v>
      </c>
      <c r="AL157" s="28">
        <f t="shared" si="437"/>
        <v>1596.2448559670784</v>
      </c>
      <c r="AM157" s="28">
        <f t="shared" si="437"/>
        <v>1730.2040466392323</v>
      </c>
      <c r="AN157" s="28">
        <f t="shared" si="437"/>
        <v>1841.8367055326933</v>
      </c>
      <c r="AO157" s="28">
        <f t="shared" si="437"/>
        <v>1934.8639212772439</v>
      </c>
      <c r="AP157" s="28">
        <f t="shared" si="437"/>
        <v>2012.3866010643701</v>
      </c>
      <c r="AR157" s="163"/>
      <c r="AS157" s="162"/>
      <c r="AT157" s="20" t="s">
        <v>52</v>
      </c>
      <c r="AU157" s="28">
        <f>AU$100/10*$C155/(2+$E$12)</f>
        <v>399.99999999999994</v>
      </c>
      <c r="AV157" s="28">
        <f t="shared" ref="AV157:BD157" si="438">AV$100/10*$C155/(2+$E$12)</f>
        <v>733.33333333333337</v>
      </c>
      <c r="AW157" s="28">
        <f t="shared" si="438"/>
        <v>1011.1111111111111</v>
      </c>
      <c r="AX157" s="28">
        <f t="shared" si="438"/>
        <v>1242.5925925925926</v>
      </c>
      <c r="AY157" s="28">
        <f t="shared" si="438"/>
        <v>1435.4938271604938</v>
      </c>
      <c r="AZ157" s="28">
        <f t="shared" si="438"/>
        <v>1596.2448559670784</v>
      </c>
      <c r="BA157" s="28">
        <f t="shared" si="438"/>
        <v>1730.2040466392323</v>
      </c>
      <c r="BB157" s="28">
        <f t="shared" si="438"/>
        <v>1841.8367055326933</v>
      </c>
      <c r="BC157" s="28">
        <f t="shared" si="438"/>
        <v>1934.8639212772439</v>
      </c>
      <c r="BD157" s="28">
        <f t="shared" si="438"/>
        <v>2012.3866010643701</v>
      </c>
      <c r="BF157" s="163"/>
      <c r="BG157" s="162"/>
      <c r="BH157" s="20" t="s">
        <v>52</v>
      </c>
      <c r="BI157" s="28">
        <f>BI$100/10*$C155/(2+$E$12)</f>
        <v>399.99999999999994</v>
      </c>
      <c r="BJ157" s="28">
        <f t="shared" ref="BJ157:BR157" si="439">BJ$100/10*$C155/(2+$E$12)</f>
        <v>733.33333333333337</v>
      </c>
      <c r="BK157" s="28">
        <f t="shared" si="439"/>
        <v>1011.1111111111111</v>
      </c>
      <c r="BL157" s="28">
        <f t="shared" si="439"/>
        <v>1242.5925925925926</v>
      </c>
      <c r="BM157" s="28">
        <f t="shared" si="439"/>
        <v>1435.4938271604938</v>
      </c>
      <c r="BN157" s="28">
        <f t="shared" si="439"/>
        <v>1596.2448559670784</v>
      </c>
      <c r="BO157" s="28">
        <f t="shared" si="439"/>
        <v>1730.2040466392323</v>
      </c>
      <c r="BP157" s="28">
        <f t="shared" si="439"/>
        <v>1841.8367055326933</v>
      </c>
      <c r="BQ157" s="28">
        <f t="shared" si="439"/>
        <v>1934.8639212772439</v>
      </c>
      <c r="BR157" s="28">
        <f t="shared" si="439"/>
        <v>2012.3866010643701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8000</v>
      </c>
      <c r="F158" s="28">
        <f t="shared" ref="F158:N158" si="440">F$99/10*$C158/(2+$E$12)</f>
        <v>6666.6666666666688</v>
      </c>
      <c r="G158" s="28">
        <f t="shared" si="440"/>
        <v>5555.5555555555529</v>
      </c>
      <c r="H158" s="28">
        <f t="shared" si="440"/>
        <v>4629.6296296296314</v>
      </c>
      <c r="I158" s="28">
        <f t="shared" si="440"/>
        <v>3858.024691358024</v>
      </c>
      <c r="J158" s="28">
        <f t="shared" si="440"/>
        <v>3215.0205761316911</v>
      </c>
      <c r="K158" s="28">
        <f t="shared" si="440"/>
        <v>2679.1838134430714</v>
      </c>
      <c r="L158" s="28">
        <f t="shared" si="440"/>
        <v>2232.6531778692261</v>
      </c>
      <c r="M158" s="28">
        <f t="shared" si="440"/>
        <v>1860.5443148910188</v>
      </c>
      <c r="N158" s="28">
        <f t="shared" si="440"/>
        <v>1550.453595742521</v>
      </c>
      <c r="P158" s="163"/>
      <c r="Q158" s="162">
        <v>400000</v>
      </c>
      <c r="R158" s="58" t="s">
        <v>19</v>
      </c>
      <c r="S158" s="28">
        <f>S$99/10*$C158/(2+$E$12)</f>
        <v>8000</v>
      </c>
      <c r="T158" s="28">
        <f t="shared" ref="T158:AB158" si="441">T$99/10*$C158/(2+$E$12)</f>
        <v>6666.6666666666688</v>
      </c>
      <c r="U158" s="28">
        <f t="shared" si="441"/>
        <v>5555.5555555555529</v>
      </c>
      <c r="V158" s="28">
        <f t="shared" si="441"/>
        <v>4629.6296296296314</v>
      </c>
      <c r="W158" s="28">
        <f t="shared" si="441"/>
        <v>3858.024691358024</v>
      </c>
      <c r="X158" s="28">
        <f t="shared" si="441"/>
        <v>3215.0205761316911</v>
      </c>
      <c r="Y158" s="28">
        <f t="shared" si="441"/>
        <v>2679.1838134430714</v>
      </c>
      <c r="Z158" s="28">
        <f t="shared" si="441"/>
        <v>2232.6531778692261</v>
      </c>
      <c r="AA158" s="28">
        <f t="shared" si="441"/>
        <v>1860.5443148910188</v>
      </c>
      <c r="AB158" s="28">
        <f t="shared" si="441"/>
        <v>1550.453595742521</v>
      </c>
      <c r="AD158" s="163"/>
      <c r="AE158" s="162">
        <v>400000</v>
      </c>
      <c r="AF158" s="58" t="s">
        <v>19</v>
      </c>
      <c r="AG158" s="28">
        <f>AG$99/10*$C158/(2+$E$12)</f>
        <v>8000</v>
      </c>
      <c r="AH158" s="28">
        <f t="shared" ref="AH158:AP158" si="442">AH$99/10*$C158/(2+$E$12)</f>
        <v>6666.6666666666688</v>
      </c>
      <c r="AI158" s="28">
        <f t="shared" si="442"/>
        <v>5555.5555555555529</v>
      </c>
      <c r="AJ158" s="28">
        <f t="shared" si="442"/>
        <v>4629.6296296296314</v>
      </c>
      <c r="AK158" s="28">
        <f t="shared" si="442"/>
        <v>3858.024691358024</v>
      </c>
      <c r="AL158" s="28">
        <f t="shared" si="442"/>
        <v>3215.0205761316911</v>
      </c>
      <c r="AM158" s="28">
        <f t="shared" si="442"/>
        <v>2679.1838134430714</v>
      </c>
      <c r="AN158" s="28">
        <f t="shared" si="442"/>
        <v>2232.6531778692261</v>
      </c>
      <c r="AO158" s="28">
        <f t="shared" si="442"/>
        <v>1860.5443148910188</v>
      </c>
      <c r="AP158" s="28">
        <f t="shared" si="442"/>
        <v>1550.453595742521</v>
      </c>
      <c r="AR158" s="163"/>
      <c r="AS158" s="162">
        <v>400000</v>
      </c>
      <c r="AT158" s="58" t="s">
        <v>19</v>
      </c>
      <c r="AU158" s="28">
        <f>AU$99/10*$C158/(2+$E$12)</f>
        <v>8000</v>
      </c>
      <c r="AV158" s="28">
        <f t="shared" ref="AV158:BD158" si="443">AV$99/10*$C158/(2+$E$12)</f>
        <v>6666.6666666666688</v>
      </c>
      <c r="AW158" s="28">
        <f t="shared" si="443"/>
        <v>5555.5555555555529</v>
      </c>
      <c r="AX158" s="28">
        <f t="shared" si="443"/>
        <v>4629.6296296296314</v>
      </c>
      <c r="AY158" s="28">
        <f t="shared" si="443"/>
        <v>3858.024691358024</v>
      </c>
      <c r="AZ158" s="28">
        <f t="shared" si="443"/>
        <v>3215.0205761316911</v>
      </c>
      <c r="BA158" s="28">
        <f t="shared" si="443"/>
        <v>2679.1838134430714</v>
      </c>
      <c r="BB158" s="28">
        <f t="shared" si="443"/>
        <v>2232.6531778692261</v>
      </c>
      <c r="BC158" s="28">
        <f t="shared" si="443"/>
        <v>1860.5443148910188</v>
      </c>
      <c r="BD158" s="28">
        <f t="shared" si="443"/>
        <v>1550.453595742521</v>
      </c>
      <c r="BF158" s="163"/>
      <c r="BG158" s="162">
        <v>400000</v>
      </c>
      <c r="BH158" s="58" t="s">
        <v>19</v>
      </c>
      <c r="BI158" s="28">
        <f>BI$99/10*$C158/(2+$E$12)</f>
        <v>8000</v>
      </c>
      <c r="BJ158" s="28">
        <f t="shared" ref="BJ158:BR158" si="444">BJ$99/10*$C158/(2+$E$12)</f>
        <v>6666.6666666666688</v>
      </c>
      <c r="BK158" s="28">
        <f t="shared" si="444"/>
        <v>5555.5555555555529</v>
      </c>
      <c r="BL158" s="28">
        <f t="shared" si="444"/>
        <v>4629.6296296296314</v>
      </c>
      <c r="BM158" s="28">
        <f t="shared" si="444"/>
        <v>3858.024691358024</v>
      </c>
      <c r="BN158" s="28">
        <f t="shared" si="444"/>
        <v>3215.0205761316911</v>
      </c>
      <c r="BO158" s="28">
        <f t="shared" si="444"/>
        <v>2679.1838134430714</v>
      </c>
      <c r="BP158" s="28">
        <f t="shared" si="444"/>
        <v>2232.6531778692261</v>
      </c>
      <c r="BQ158" s="28">
        <f t="shared" si="444"/>
        <v>1860.5443148910188</v>
      </c>
      <c r="BR158" s="28">
        <f t="shared" si="444"/>
        <v>1550.453595742521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5741.9753086419751</v>
      </c>
      <c r="J159" s="28"/>
      <c r="K159" s="28"/>
      <c r="L159" s="28"/>
      <c r="M159" s="28"/>
      <c r="N159" s="28">
        <f>SUM(E158:N158)/10</f>
        <v>4024.7732021287402</v>
      </c>
      <c r="P159" s="163"/>
      <c r="Q159" s="162"/>
      <c r="R159" s="20" t="s">
        <v>22</v>
      </c>
      <c r="S159" s="28"/>
      <c r="T159" s="28"/>
      <c r="U159" s="28"/>
      <c r="V159" s="28"/>
      <c r="W159" s="28">
        <f>SUM(S158:W158)/5</f>
        <v>5741.9753086419751</v>
      </c>
      <c r="X159" s="28"/>
      <c r="Y159" s="28"/>
      <c r="Z159" s="28"/>
      <c r="AA159" s="28"/>
      <c r="AB159" s="28">
        <f>SUM(S158:AB158)/10</f>
        <v>4024.7732021287402</v>
      </c>
      <c r="AD159" s="163"/>
      <c r="AE159" s="162"/>
      <c r="AF159" s="20" t="s">
        <v>22</v>
      </c>
      <c r="AG159" s="28"/>
      <c r="AH159" s="28"/>
      <c r="AI159" s="28"/>
      <c r="AJ159" s="28"/>
      <c r="AK159" s="28">
        <f>SUM(AG158:AK158)/5</f>
        <v>5741.9753086419751</v>
      </c>
      <c r="AL159" s="28"/>
      <c r="AM159" s="28"/>
      <c r="AN159" s="28"/>
      <c r="AO159" s="28"/>
      <c r="AP159" s="28">
        <f>SUM(AG158:AP158)/10</f>
        <v>4024.7732021287402</v>
      </c>
      <c r="AR159" s="163"/>
      <c r="AS159" s="162"/>
      <c r="AT159" s="20" t="s">
        <v>22</v>
      </c>
      <c r="AU159" s="28"/>
      <c r="AV159" s="28"/>
      <c r="AW159" s="28"/>
      <c r="AX159" s="28"/>
      <c r="AY159" s="28">
        <f>SUM(AU158:AY158)/5</f>
        <v>5741.9753086419751</v>
      </c>
      <c r="AZ159" s="28"/>
      <c r="BA159" s="28"/>
      <c r="BB159" s="28"/>
      <c r="BC159" s="28"/>
      <c r="BD159" s="28">
        <f>SUM(AU158:BD158)/10</f>
        <v>4024.7732021287402</v>
      </c>
      <c r="BF159" s="163"/>
      <c r="BG159" s="162"/>
      <c r="BH159" s="20" t="s">
        <v>22</v>
      </c>
      <c r="BI159" s="28"/>
      <c r="BJ159" s="28"/>
      <c r="BK159" s="28"/>
      <c r="BL159" s="28"/>
      <c r="BM159" s="28">
        <f>SUM(BI158:BM158)/5</f>
        <v>5741.9753086419751</v>
      </c>
      <c r="BN159" s="28"/>
      <c r="BO159" s="28"/>
      <c r="BP159" s="28"/>
      <c r="BQ159" s="28"/>
      <c r="BR159" s="28">
        <f>SUM(BI158:BR158)/10</f>
        <v>4024.7732021287402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8000</v>
      </c>
      <c r="F160" s="28">
        <f t="shared" ref="F160:N160" si="445">F$100/10*$C158/(2+$E$12)</f>
        <v>14666.666666666668</v>
      </c>
      <c r="G160" s="28">
        <f t="shared" si="445"/>
        <v>20222.222222222223</v>
      </c>
      <c r="H160" s="28">
        <f t="shared" si="445"/>
        <v>24851.851851851854</v>
      </c>
      <c r="I160" s="28">
        <f t="shared" si="445"/>
        <v>28709.876543209877</v>
      </c>
      <c r="J160" s="28">
        <f t="shared" si="445"/>
        <v>31924.897119341564</v>
      </c>
      <c r="K160" s="28">
        <f t="shared" si="445"/>
        <v>34604.080932784636</v>
      </c>
      <c r="L160" s="28">
        <f t="shared" si="445"/>
        <v>36836.734110653866</v>
      </c>
      <c r="M160" s="28">
        <f t="shared" si="445"/>
        <v>38697.278425544879</v>
      </c>
      <c r="N160" s="28">
        <f t="shared" si="445"/>
        <v>40247.732021287404</v>
      </c>
      <c r="P160" s="163"/>
      <c r="Q160" s="162"/>
      <c r="R160" s="20" t="s">
        <v>52</v>
      </c>
      <c r="S160" s="28">
        <f>S$100/10*$C158/(2+$E$12)</f>
        <v>8000</v>
      </c>
      <c r="T160" s="28">
        <f t="shared" ref="T160:AB160" si="446">T$100/10*$C158/(2+$E$12)</f>
        <v>14666.666666666668</v>
      </c>
      <c r="U160" s="28">
        <f t="shared" si="446"/>
        <v>20222.222222222223</v>
      </c>
      <c r="V160" s="28">
        <f t="shared" si="446"/>
        <v>24851.851851851854</v>
      </c>
      <c r="W160" s="28">
        <f t="shared" si="446"/>
        <v>28709.876543209877</v>
      </c>
      <c r="X160" s="28">
        <f t="shared" si="446"/>
        <v>31924.897119341564</v>
      </c>
      <c r="Y160" s="28">
        <f t="shared" si="446"/>
        <v>34604.080932784636</v>
      </c>
      <c r="Z160" s="28">
        <f t="shared" si="446"/>
        <v>36836.734110653866</v>
      </c>
      <c r="AA160" s="28">
        <f t="shared" si="446"/>
        <v>38697.278425544879</v>
      </c>
      <c r="AB160" s="28">
        <f t="shared" si="446"/>
        <v>40247.732021287404</v>
      </c>
      <c r="AD160" s="163"/>
      <c r="AE160" s="162"/>
      <c r="AF160" s="20" t="s">
        <v>52</v>
      </c>
      <c r="AG160" s="28">
        <f>AG$100/10*$C158/(2+$E$12)</f>
        <v>8000</v>
      </c>
      <c r="AH160" s="28">
        <f t="shared" ref="AH160:AP160" si="447">AH$100/10*$C158/(2+$E$12)</f>
        <v>14666.666666666668</v>
      </c>
      <c r="AI160" s="28">
        <f t="shared" si="447"/>
        <v>20222.222222222223</v>
      </c>
      <c r="AJ160" s="28">
        <f t="shared" si="447"/>
        <v>24851.851851851854</v>
      </c>
      <c r="AK160" s="28">
        <f t="shared" si="447"/>
        <v>28709.876543209877</v>
      </c>
      <c r="AL160" s="28">
        <f t="shared" si="447"/>
        <v>31924.897119341564</v>
      </c>
      <c r="AM160" s="28">
        <f t="shared" si="447"/>
        <v>34604.080932784636</v>
      </c>
      <c r="AN160" s="28">
        <f t="shared" si="447"/>
        <v>36836.734110653866</v>
      </c>
      <c r="AO160" s="28">
        <f t="shared" si="447"/>
        <v>38697.278425544879</v>
      </c>
      <c r="AP160" s="28">
        <f t="shared" si="447"/>
        <v>40247.732021287404</v>
      </c>
      <c r="AR160" s="163"/>
      <c r="AS160" s="162"/>
      <c r="AT160" s="20" t="s">
        <v>52</v>
      </c>
      <c r="AU160" s="28">
        <f>AU$100/10*$C158/(2+$E$12)</f>
        <v>8000</v>
      </c>
      <c r="AV160" s="28">
        <f t="shared" ref="AV160:BD160" si="448">AV$100/10*$C158/(2+$E$12)</f>
        <v>14666.666666666668</v>
      </c>
      <c r="AW160" s="28">
        <f t="shared" si="448"/>
        <v>20222.222222222223</v>
      </c>
      <c r="AX160" s="28">
        <f t="shared" si="448"/>
        <v>24851.851851851854</v>
      </c>
      <c r="AY160" s="28">
        <f t="shared" si="448"/>
        <v>28709.876543209877</v>
      </c>
      <c r="AZ160" s="28">
        <f t="shared" si="448"/>
        <v>31924.897119341564</v>
      </c>
      <c r="BA160" s="28">
        <f t="shared" si="448"/>
        <v>34604.080932784636</v>
      </c>
      <c r="BB160" s="28">
        <f t="shared" si="448"/>
        <v>36836.734110653866</v>
      </c>
      <c r="BC160" s="28">
        <f t="shared" si="448"/>
        <v>38697.278425544879</v>
      </c>
      <c r="BD160" s="28">
        <f t="shared" si="448"/>
        <v>40247.732021287404</v>
      </c>
      <c r="BF160" s="163"/>
      <c r="BG160" s="162"/>
      <c r="BH160" s="20" t="s">
        <v>52</v>
      </c>
      <c r="BI160" s="28">
        <f>BI$100/10*$C158/(2+$E$12)</f>
        <v>8000</v>
      </c>
      <c r="BJ160" s="28">
        <f t="shared" ref="BJ160:BR160" si="449">BJ$100/10*$C158/(2+$E$12)</f>
        <v>14666.666666666668</v>
      </c>
      <c r="BK160" s="28">
        <f t="shared" si="449"/>
        <v>20222.222222222223</v>
      </c>
      <c r="BL160" s="28">
        <f t="shared" si="449"/>
        <v>24851.851851851854</v>
      </c>
      <c r="BM160" s="28">
        <f t="shared" si="449"/>
        <v>28709.876543209877</v>
      </c>
      <c r="BN160" s="28">
        <f t="shared" si="449"/>
        <v>31924.897119341564</v>
      </c>
      <c r="BO160" s="28">
        <f t="shared" si="449"/>
        <v>34604.080932784636</v>
      </c>
      <c r="BP160" s="28">
        <f t="shared" si="449"/>
        <v>36836.734110653866</v>
      </c>
      <c r="BQ160" s="28">
        <f t="shared" si="449"/>
        <v>38697.278425544879</v>
      </c>
      <c r="BR160" s="28">
        <f t="shared" si="449"/>
        <v>40247.732021287404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19999.999999999996</v>
      </c>
      <c r="F161" s="30">
        <f t="shared" ref="F161:N161" si="450">F$99/10*$C$161/(2+$E$12)</f>
        <v>16666.666666666672</v>
      </c>
      <c r="G161" s="30">
        <f t="shared" si="450"/>
        <v>13888.888888888885</v>
      </c>
      <c r="H161" s="30">
        <f t="shared" si="450"/>
        <v>11574.074074074078</v>
      </c>
      <c r="I161" s="30">
        <f t="shared" si="450"/>
        <v>9645.0617283950596</v>
      </c>
      <c r="J161" s="30">
        <f t="shared" si="450"/>
        <v>8037.5514403292273</v>
      </c>
      <c r="K161" s="30">
        <f t="shared" si="450"/>
        <v>6697.9595336076773</v>
      </c>
      <c r="L161" s="30">
        <f t="shared" si="450"/>
        <v>5581.6329446730651</v>
      </c>
      <c r="M161" s="30">
        <f t="shared" si="450"/>
        <v>4651.3607872275479</v>
      </c>
      <c r="N161" s="30">
        <f t="shared" si="450"/>
        <v>3876.1339893563027</v>
      </c>
      <c r="P161" s="165"/>
      <c r="Q161" s="161">
        <v>1000000</v>
      </c>
      <c r="R161" s="16" t="s">
        <v>19</v>
      </c>
      <c r="S161" s="30">
        <f>S$99/10*$C$161/(2+$E$12)</f>
        <v>19999.999999999996</v>
      </c>
      <c r="T161" s="30">
        <f t="shared" ref="T161:AB161" si="451">T$99/10*$C$161/(2+$E$12)</f>
        <v>16666.666666666672</v>
      </c>
      <c r="U161" s="30">
        <f t="shared" si="451"/>
        <v>13888.888888888885</v>
      </c>
      <c r="V161" s="30">
        <f t="shared" si="451"/>
        <v>11574.074074074078</v>
      </c>
      <c r="W161" s="30">
        <f t="shared" si="451"/>
        <v>9645.0617283950596</v>
      </c>
      <c r="X161" s="30">
        <f t="shared" si="451"/>
        <v>8037.5514403292273</v>
      </c>
      <c r="Y161" s="30">
        <f t="shared" si="451"/>
        <v>6697.9595336076773</v>
      </c>
      <c r="Z161" s="30">
        <f t="shared" si="451"/>
        <v>5581.6329446730651</v>
      </c>
      <c r="AA161" s="30">
        <f t="shared" si="451"/>
        <v>4651.3607872275479</v>
      </c>
      <c r="AB161" s="30">
        <f t="shared" si="451"/>
        <v>3876.1339893563027</v>
      </c>
      <c r="AD161" s="165"/>
      <c r="AE161" s="161">
        <v>1000000</v>
      </c>
      <c r="AF161" s="16" t="s">
        <v>19</v>
      </c>
      <c r="AG161" s="30">
        <f>AG$99/10*$C$161/(2+$E$12)</f>
        <v>19999.999999999996</v>
      </c>
      <c r="AH161" s="30">
        <f t="shared" ref="AH161:AP161" si="452">AH$99/10*$C$161/(2+$E$12)</f>
        <v>16666.666666666672</v>
      </c>
      <c r="AI161" s="30">
        <f t="shared" si="452"/>
        <v>13888.888888888885</v>
      </c>
      <c r="AJ161" s="30">
        <f t="shared" si="452"/>
        <v>11574.074074074078</v>
      </c>
      <c r="AK161" s="30">
        <f t="shared" si="452"/>
        <v>9645.0617283950596</v>
      </c>
      <c r="AL161" s="30">
        <f t="shared" si="452"/>
        <v>8037.5514403292273</v>
      </c>
      <c r="AM161" s="30">
        <f t="shared" si="452"/>
        <v>6697.9595336076773</v>
      </c>
      <c r="AN161" s="30">
        <f t="shared" si="452"/>
        <v>5581.6329446730651</v>
      </c>
      <c r="AO161" s="30">
        <f t="shared" si="452"/>
        <v>4651.3607872275479</v>
      </c>
      <c r="AP161" s="30">
        <f t="shared" si="452"/>
        <v>3876.1339893563027</v>
      </c>
      <c r="AR161" s="165"/>
      <c r="AS161" s="161">
        <v>1000000</v>
      </c>
      <c r="AT161" s="16" t="s">
        <v>19</v>
      </c>
      <c r="AU161" s="30">
        <f>AU$99/10*$C$161/(2+$E$12)</f>
        <v>19999.999999999996</v>
      </c>
      <c r="AV161" s="30">
        <f t="shared" ref="AV161:BD161" si="453">AV$99/10*$C$161/(2+$E$12)</f>
        <v>16666.666666666672</v>
      </c>
      <c r="AW161" s="30">
        <f t="shared" si="453"/>
        <v>13888.888888888885</v>
      </c>
      <c r="AX161" s="30">
        <f t="shared" si="453"/>
        <v>11574.074074074078</v>
      </c>
      <c r="AY161" s="30">
        <f t="shared" si="453"/>
        <v>9645.0617283950596</v>
      </c>
      <c r="AZ161" s="30">
        <f t="shared" si="453"/>
        <v>8037.5514403292273</v>
      </c>
      <c r="BA161" s="30">
        <f t="shared" si="453"/>
        <v>6697.9595336076773</v>
      </c>
      <c r="BB161" s="30">
        <f t="shared" si="453"/>
        <v>5581.6329446730651</v>
      </c>
      <c r="BC161" s="30">
        <f t="shared" si="453"/>
        <v>4651.3607872275479</v>
      </c>
      <c r="BD161" s="30">
        <f t="shared" si="453"/>
        <v>3876.1339893563027</v>
      </c>
      <c r="BF161" s="165"/>
      <c r="BG161" s="161">
        <v>1000000</v>
      </c>
      <c r="BH161" s="16" t="s">
        <v>19</v>
      </c>
      <c r="BI161" s="30">
        <f>BI$99/10*$C$161/(2+$E$12)</f>
        <v>19999.999999999996</v>
      </c>
      <c r="BJ161" s="30">
        <f t="shared" ref="BJ161:BR161" si="454">BJ$99/10*$C$161/(2+$E$12)</f>
        <v>16666.666666666672</v>
      </c>
      <c r="BK161" s="30">
        <f t="shared" si="454"/>
        <v>13888.888888888885</v>
      </c>
      <c r="BL161" s="30">
        <f t="shared" si="454"/>
        <v>11574.074074074078</v>
      </c>
      <c r="BM161" s="30">
        <f t="shared" si="454"/>
        <v>9645.0617283950596</v>
      </c>
      <c r="BN161" s="30">
        <f t="shared" si="454"/>
        <v>8037.5514403292273</v>
      </c>
      <c r="BO161" s="30">
        <f t="shared" si="454"/>
        <v>6697.9595336076773</v>
      </c>
      <c r="BP161" s="30">
        <f t="shared" si="454"/>
        <v>5581.6329446730651</v>
      </c>
      <c r="BQ161" s="30">
        <f t="shared" si="454"/>
        <v>4651.3607872275479</v>
      </c>
      <c r="BR161" s="30">
        <f t="shared" si="454"/>
        <v>3876.1339893563027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14354.938271604939</v>
      </c>
      <c r="J162" s="30"/>
      <c r="K162" s="30"/>
      <c r="L162" s="30"/>
      <c r="M162" s="30"/>
      <c r="N162" s="30">
        <f>SUM(E161:N161)/10</f>
        <v>10061.933005321851</v>
      </c>
      <c r="P162" s="165"/>
      <c r="Q162" s="161"/>
      <c r="R162" s="16" t="s">
        <v>22</v>
      </c>
      <c r="S162" s="30"/>
      <c r="T162" s="30"/>
      <c r="U162" s="30"/>
      <c r="V162" s="30"/>
      <c r="W162" s="30">
        <f>SUM(S161:W161)/5</f>
        <v>14354.938271604939</v>
      </c>
      <c r="X162" s="30"/>
      <c r="Y162" s="30"/>
      <c r="Z162" s="30"/>
      <c r="AA162" s="30"/>
      <c r="AB162" s="30">
        <f>SUM(S161:AB161)/10</f>
        <v>10061.933005321851</v>
      </c>
      <c r="AD162" s="165"/>
      <c r="AE162" s="161"/>
      <c r="AF162" s="16" t="s">
        <v>22</v>
      </c>
      <c r="AG162" s="30"/>
      <c r="AH162" s="30"/>
      <c r="AI162" s="30"/>
      <c r="AJ162" s="30"/>
      <c r="AK162" s="30">
        <f>SUM(AG161:AK161)/5</f>
        <v>14354.938271604939</v>
      </c>
      <c r="AL162" s="30"/>
      <c r="AM162" s="30"/>
      <c r="AN162" s="30"/>
      <c r="AO162" s="30"/>
      <c r="AP162" s="30">
        <f>SUM(AG161:AP161)/10</f>
        <v>10061.933005321851</v>
      </c>
      <c r="AR162" s="165"/>
      <c r="AS162" s="161"/>
      <c r="AT162" s="16" t="s">
        <v>22</v>
      </c>
      <c r="AU162" s="30"/>
      <c r="AV162" s="30"/>
      <c r="AW162" s="30"/>
      <c r="AX162" s="30"/>
      <c r="AY162" s="30">
        <f>SUM(AU161:AY161)/5</f>
        <v>14354.938271604939</v>
      </c>
      <c r="AZ162" s="30"/>
      <c r="BA162" s="30"/>
      <c r="BB162" s="30"/>
      <c r="BC162" s="30"/>
      <c r="BD162" s="30">
        <f>SUM(AU161:BD161)/10</f>
        <v>10061.933005321851</v>
      </c>
      <c r="BF162" s="165"/>
      <c r="BG162" s="161"/>
      <c r="BH162" s="16" t="s">
        <v>22</v>
      </c>
      <c r="BI162" s="30"/>
      <c r="BJ162" s="30"/>
      <c r="BK162" s="30"/>
      <c r="BL162" s="30"/>
      <c r="BM162" s="30">
        <f>SUM(BI161:BM161)/5</f>
        <v>14354.938271604939</v>
      </c>
      <c r="BN162" s="30"/>
      <c r="BO162" s="30"/>
      <c r="BP162" s="30"/>
      <c r="BQ162" s="30"/>
      <c r="BR162" s="30">
        <f>SUM(BI161:BR161)/10</f>
        <v>10061.933005321851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19999.999999999996</v>
      </c>
      <c r="F163" s="30">
        <f t="shared" ref="F163:N163" si="455">F$100/10*$C161/(2+$E$12)</f>
        <v>36666.666666666672</v>
      </c>
      <c r="G163" s="30">
        <f t="shared" si="455"/>
        <v>50555.555555555555</v>
      </c>
      <c r="H163" s="30">
        <f t="shared" si="455"/>
        <v>62129.629629629628</v>
      </c>
      <c r="I163" s="30">
        <f t="shared" si="455"/>
        <v>71774.691358024691</v>
      </c>
      <c r="J163" s="30">
        <f t="shared" si="455"/>
        <v>79812.242798353924</v>
      </c>
      <c r="K163" s="30">
        <f t="shared" si="455"/>
        <v>86510.202331961613</v>
      </c>
      <c r="L163" s="30">
        <f t="shared" si="455"/>
        <v>92091.835276634651</v>
      </c>
      <c r="M163" s="30">
        <f t="shared" si="455"/>
        <v>96743.196063862211</v>
      </c>
      <c r="N163" s="30">
        <f t="shared" si="455"/>
        <v>100619.33005321849</v>
      </c>
      <c r="P163" s="165"/>
      <c r="Q163" s="161"/>
      <c r="R163" s="16" t="s">
        <v>52</v>
      </c>
      <c r="S163" s="30">
        <f>S$100/10*$C161/(2+$E$12)</f>
        <v>19999.999999999996</v>
      </c>
      <c r="T163" s="30">
        <f t="shared" ref="T163:AB163" si="456">T$100/10*$C161/(2+$E$12)</f>
        <v>36666.666666666672</v>
      </c>
      <c r="U163" s="30">
        <f t="shared" si="456"/>
        <v>50555.555555555555</v>
      </c>
      <c r="V163" s="30">
        <f t="shared" si="456"/>
        <v>62129.629629629628</v>
      </c>
      <c r="W163" s="30">
        <f t="shared" si="456"/>
        <v>71774.691358024691</v>
      </c>
      <c r="X163" s="30">
        <f t="shared" si="456"/>
        <v>79812.242798353924</v>
      </c>
      <c r="Y163" s="30">
        <f t="shared" si="456"/>
        <v>86510.202331961613</v>
      </c>
      <c r="Z163" s="30">
        <f t="shared" si="456"/>
        <v>92091.835276634651</v>
      </c>
      <c r="AA163" s="30">
        <f t="shared" si="456"/>
        <v>96743.196063862211</v>
      </c>
      <c r="AB163" s="30">
        <f t="shared" si="456"/>
        <v>100619.33005321849</v>
      </c>
      <c r="AD163" s="165"/>
      <c r="AE163" s="161"/>
      <c r="AF163" s="16" t="s">
        <v>52</v>
      </c>
      <c r="AG163" s="30">
        <f>AG$100/10*$C161/(2+$E$12)</f>
        <v>19999.999999999996</v>
      </c>
      <c r="AH163" s="30">
        <f t="shared" ref="AH163:AP163" si="457">AH$100/10*$C161/(2+$E$12)</f>
        <v>36666.666666666672</v>
      </c>
      <c r="AI163" s="30">
        <f t="shared" si="457"/>
        <v>50555.555555555555</v>
      </c>
      <c r="AJ163" s="30">
        <f t="shared" si="457"/>
        <v>62129.629629629628</v>
      </c>
      <c r="AK163" s="30">
        <f t="shared" si="457"/>
        <v>71774.691358024691</v>
      </c>
      <c r="AL163" s="30">
        <f t="shared" si="457"/>
        <v>79812.242798353924</v>
      </c>
      <c r="AM163" s="30">
        <f t="shared" si="457"/>
        <v>86510.202331961613</v>
      </c>
      <c r="AN163" s="30">
        <f t="shared" si="457"/>
        <v>92091.835276634651</v>
      </c>
      <c r="AO163" s="30">
        <f t="shared" si="457"/>
        <v>96743.196063862211</v>
      </c>
      <c r="AP163" s="30">
        <f t="shared" si="457"/>
        <v>100619.33005321849</v>
      </c>
      <c r="AR163" s="165"/>
      <c r="AS163" s="161"/>
      <c r="AT163" s="16" t="s">
        <v>52</v>
      </c>
      <c r="AU163" s="30">
        <f>AU$100/10*$C161/(2+$E$12)</f>
        <v>19999.999999999996</v>
      </c>
      <c r="AV163" s="30">
        <f t="shared" ref="AV163:BD163" si="458">AV$100/10*$C161/(2+$E$12)</f>
        <v>36666.666666666672</v>
      </c>
      <c r="AW163" s="30">
        <f t="shared" si="458"/>
        <v>50555.555555555555</v>
      </c>
      <c r="AX163" s="30">
        <f t="shared" si="458"/>
        <v>62129.629629629628</v>
      </c>
      <c r="AY163" s="30">
        <f t="shared" si="458"/>
        <v>71774.691358024691</v>
      </c>
      <c r="AZ163" s="30">
        <f t="shared" si="458"/>
        <v>79812.242798353924</v>
      </c>
      <c r="BA163" s="30">
        <f t="shared" si="458"/>
        <v>86510.202331961613</v>
      </c>
      <c r="BB163" s="30">
        <f t="shared" si="458"/>
        <v>92091.835276634651</v>
      </c>
      <c r="BC163" s="30">
        <f t="shared" si="458"/>
        <v>96743.196063862211</v>
      </c>
      <c r="BD163" s="30">
        <f t="shared" si="458"/>
        <v>100619.33005321849</v>
      </c>
      <c r="BF163" s="165"/>
      <c r="BG163" s="161"/>
      <c r="BH163" s="16" t="s">
        <v>52</v>
      </c>
      <c r="BI163" s="30">
        <f>BI$100/10*$C161/(2+$E$12)</f>
        <v>19999.999999999996</v>
      </c>
      <c r="BJ163" s="30">
        <f t="shared" ref="BJ163:BR163" si="459">BJ$100/10*$C161/(2+$E$12)</f>
        <v>36666.666666666672</v>
      </c>
      <c r="BK163" s="30">
        <f t="shared" si="459"/>
        <v>50555.555555555555</v>
      </c>
      <c r="BL163" s="30">
        <f t="shared" si="459"/>
        <v>62129.629629629628</v>
      </c>
      <c r="BM163" s="30">
        <f t="shared" si="459"/>
        <v>71774.691358024691</v>
      </c>
      <c r="BN163" s="30">
        <f t="shared" si="459"/>
        <v>79812.242798353924</v>
      </c>
      <c r="BO163" s="30">
        <f t="shared" si="459"/>
        <v>86510.202331961613</v>
      </c>
      <c r="BP163" s="30">
        <f t="shared" si="459"/>
        <v>92091.835276634651</v>
      </c>
      <c r="BQ163" s="30">
        <f t="shared" si="459"/>
        <v>96743.196063862211</v>
      </c>
      <c r="BR163" s="30">
        <f t="shared" si="459"/>
        <v>100619.33005321849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41999.999999999993</v>
      </c>
      <c r="F164" s="30">
        <f t="shared" ref="F164:N164" si="460">F$99/10*$C164/(2+$E$12)</f>
        <v>35000.000000000015</v>
      </c>
      <c r="G164" s="30">
        <f t="shared" si="460"/>
        <v>29166.666666666657</v>
      </c>
      <c r="H164" s="30">
        <f t="shared" si="460"/>
        <v>24305.555555555566</v>
      </c>
      <c r="I164" s="30">
        <f t="shared" si="460"/>
        <v>20254.629629629624</v>
      </c>
      <c r="J164" s="30">
        <f t="shared" si="460"/>
        <v>16878.858024691377</v>
      </c>
      <c r="K164" s="30">
        <f t="shared" si="460"/>
        <v>14065.715020576125</v>
      </c>
      <c r="L164" s="30">
        <f t="shared" si="460"/>
        <v>11721.429183813436</v>
      </c>
      <c r="M164" s="30">
        <f t="shared" si="460"/>
        <v>9767.857653177849</v>
      </c>
      <c r="N164" s="30">
        <f t="shared" si="460"/>
        <v>8139.8813776482366</v>
      </c>
      <c r="P164" s="165"/>
      <c r="Q164" s="161">
        <v>2100000</v>
      </c>
      <c r="R164" s="16" t="s">
        <v>19</v>
      </c>
      <c r="S164" s="30">
        <f>S$99/10*$C164/(2+$E$12)</f>
        <v>41999.999999999993</v>
      </c>
      <c r="T164" s="30">
        <f t="shared" ref="T164:AB164" si="461">T$99/10*$C164/(2+$E$12)</f>
        <v>35000.000000000015</v>
      </c>
      <c r="U164" s="30">
        <f t="shared" si="461"/>
        <v>29166.666666666657</v>
      </c>
      <c r="V164" s="30">
        <f t="shared" si="461"/>
        <v>24305.555555555566</v>
      </c>
      <c r="W164" s="30">
        <f t="shared" si="461"/>
        <v>20254.629629629624</v>
      </c>
      <c r="X164" s="30">
        <f t="shared" si="461"/>
        <v>16878.858024691377</v>
      </c>
      <c r="Y164" s="30">
        <f t="shared" si="461"/>
        <v>14065.715020576125</v>
      </c>
      <c r="Z164" s="30">
        <f t="shared" si="461"/>
        <v>11721.429183813436</v>
      </c>
      <c r="AA164" s="30">
        <f t="shared" si="461"/>
        <v>9767.857653177849</v>
      </c>
      <c r="AB164" s="30">
        <f t="shared" si="461"/>
        <v>8139.8813776482366</v>
      </c>
      <c r="AD164" s="165"/>
      <c r="AE164" s="161">
        <v>2100000</v>
      </c>
      <c r="AF164" s="16" t="s">
        <v>19</v>
      </c>
      <c r="AG164" s="30">
        <f>AG$99/10*$C164/(2+$E$12)</f>
        <v>41999.999999999993</v>
      </c>
      <c r="AH164" s="30">
        <f t="shared" ref="AH164:AP164" si="462">AH$99/10*$C164/(2+$E$12)</f>
        <v>35000.000000000015</v>
      </c>
      <c r="AI164" s="30">
        <f t="shared" si="462"/>
        <v>29166.666666666657</v>
      </c>
      <c r="AJ164" s="30">
        <f t="shared" si="462"/>
        <v>24305.555555555566</v>
      </c>
      <c r="AK164" s="30">
        <f t="shared" si="462"/>
        <v>20254.629629629624</v>
      </c>
      <c r="AL164" s="30">
        <f t="shared" si="462"/>
        <v>16878.858024691377</v>
      </c>
      <c r="AM164" s="30">
        <f t="shared" si="462"/>
        <v>14065.715020576125</v>
      </c>
      <c r="AN164" s="30">
        <f t="shared" si="462"/>
        <v>11721.429183813436</v>
      </c>
      <c r="AO164" s="30">
        <f t="shared" si="462"/>
        <v>9767.857653177849</v>
      </c>
      <c r="AP164" s="30">
        <f t="shared" si="462"/>
        <v>8139.8813776482366</v>
      </c>
      <c r="AR164" s="165"/>
      <c r="AS164" s="161">
        <v>2100000</v>
      </c>
      <c r="AT164" s="16" t="s">
        <v>19</v>
      </c>
      <c r="AU164" s="30">
        <f>AU$99/10*$C164/(2+$E$12)</f>
        <v>41999.999999999993</v>
      </c>
      <c r="AV164" s="30">
        <f t="shared" ref="AV164:BD164" si="463">AV$99/10*$C164/(2+$E$12)</f>
        <v>35000.000000000015</v>
      </c>
      <c r="AW164" s="30">
        <f t="shared" si="463"/>
        <v>29166.666666666657</v>
      </c>
      <c r="AX164" s="30">
        <f t="shared" si="463"/>
        <v>24305.555555555566</v>
      </c>
      <c r="AY164" s="30">
        <f t="shared" si="463"/>
        <v>20254.629629629624</v>
      </c>
      <c r="AZ164" s="30">
        <f t="shared" si="463"/>
        <v>16878.858024691377</v>
      </c>
      <c r="BA164" s="30">
        <f t="shared" si="463"/>
        <v>14065.715020576125</v>
      </c>
      <c r="BB164" s="30">
        <f t="shared" si="463"/>
        <v>11721.429183813436</v>
      </c>
      <c r="BC164" s="30">
        <f t="shared" si="463"/>
        <v>9767.857653177849</v>
      </c>
      <c r="BD164" s="30">
        <f t="shared" si="463"/>
        <v>8139.8813776482366</v>
      </c>
      <c r="BF164" s="165"/>
      <c r="BG164" s="161">
        <v>2100000</v>
      </c>
      <c r="BH164" s="16" t="s">
        <v>19</v>
      </c>
      <c r="BI164" s="30">
        <f>BI$99/10*$C164/(2+$E$12)</f>
        <v>41999.999999999993</v>
      </c>
      <c r="BJ164" s="30">
        <f t="shared" ref="BJ164:BR164" si="464">BJ$99/10*$C164/(2+$E$12)</f>
        <v>35000.000000000015</v>
      </c>
      <c r="BK164" s="30">
        <f t="shared" si="464"/>
        <v>29166.666666666657</v>
      </c>
      <c r="BL164" s="30">
        <f t="shared" si="464"/>
        <v>24305.555555555566</v>
      </c>
      <c r="BM164" s="30">
        <f t="shared" si="464"/>
        <v>20254.629629629624</v>
      </c>
      <c r="BN164" s="30">
        <f t="shared" si="464"/>
        <v>16878.858024691377</v>
      </c>
      <c r="BO164" s="30">
        <f t="shared" si="464"/>
        <v>14065.715020576125</v>
      </c>
      <c r="BP164" s="30">
        <f t="shared" si="464"/>
        <v>11721.429183813436</v>
      </c>
      <c r="BQ164" s="30">
        <f t="shared" si="464"/>
        <v>9767.857653177849</v>
      </c>
      <c r="BR164" s="30">
        <f t="shared" si="464"/>
        <v>8139.8813776482366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30145.370370370372</v>
      </c>
      <c r="J165" s="30"/>
      <c r="K165" s="30"/>
      <c r="L165" s="30"/>
      <c r="M165" s="30"/>
      <c r="N165" s="30">
        <f>SUM(E164:N164)/10</f>
        <v>21130.059311175886</v>
      </c>
      <c r="P165" s="165"/>
      <c r="Q165" s="161"/>
      <c r="R165" s="16" t="s">
        <v>22</v>
      </c>
      <c r="S165" s="30"/>
      <c r="T165" s="30"/>
      <c r="U165" s="30"/>
      <c r="V165" s="30"/>
      <c r="W165" s="30">
        <f>SUM(S164:W164)/5</f>
        <v>30145.370370370372</v>
      </c>
      <c r="X165" s="30"/>
      <c r="Y165" s="30"/>
      <c r="Z165" s="30"/>
      <c r="AA165" s="30"/>
      <c r="AB165" s="30">
        <f>SUM(S164:AB164)/10</f>
        <v>21130.059311175886</v>
      </c>
      <c r="AD165" s="165"/>
      <c r="AE165" s="161"/>
      <c r="AF165" s="16" t="s">
        <v>22</v>
      </c>
      <c r="AG165" s="30"/>
      <c r="AH165" s="30"/>
      <c r="AI165" s="30"/>
      <c r="AJ165" s="30"/>
      <c r="AK165" s="30">
        <f>SUM(AG164:AK164)/5</f>
        <v>30145.370370370372</v>
      </c>
      <c r="AL165" s="30"/>
      <c r="AM165" s="30"/>
      <c r="AN165" s="30"/>
      <c r="AO165" s="30"/>
      <c r="AP165" s="30">
        <f>SUM(AG164:AP164)/10</f>
        <v>21130.059311175886</v>
      </c>
      <c r="AR165" s="165"/>
      <c r="AS165" s="161"/>
      <c r="AT165" s="16" t="s">
        <v>22</v>
      </c>
      <c r="AU165" s="30"/>
      <c r="AV165" s="30"/>
      <c r="AW165" s="30"/>
      <c r="AX165" s="30"/>
      <c r="AY165" s="30">
        <f>SUM(AU164:AY164)/5</f>
        <v>30145.370370370372</v>
      </c>
      <c r="AZ165" s="30"/>
      <c r="BA165" s="30"/>
      <c r="BB165" s="30"/>
      <c r="BC165" s="30"/>
      <c r="BD165" s="30">
        <f>SUM(AU164:BD164)/10</f>
        <v>21130.059311175886</v>
      </c>
      <c r="BF165" s="165"/>
      <c r="BG165" s="161"/>
      <c r="BH165" s="16" t="s">
        <v>22</v>
      </c>
      <c r="BI165" s="30"/>
      <c r="BJ165" s="30"/>
      <c r="BK165" s="30"/>
      <c r="BL165" s="30"/>
      <c r="BM165" s="30">
        <f>SUM(BI164:BM164)/5</f>
        <v>30145.370370370372</v>
      </c>
      <c r="BN165" s="30"/>
      <c r="BO165" s="30"/>
      <c r="BP165" s="30"/>
      <c r="BQ165" s="30"/>
      <c r="BR165" s="30">
        <f>SUM(BI164:BR164)/10</f>
        <v>21130.059311175886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41999.999999999993</v>
      </c>
      <c r="F166" s="30">
        <f t="shared" ref="F166:N166" si="465">F$100/10*$C164/(2+$E$12)</f>
        <v>77000.000000000015</v>
      </c>
      <c r="G166" s="30">
        <f t="shared" si="465"/>
        <v>106166.66666666666</v>
      </c>
      <c r="H166" s="30">
        <f t="shared" si="465"/>
        <v>130472.22222222222</v>
      </c>
      <c r="I166" s="30">
        <f t="shared" si="465"/>
        <v>150726.85185185185</v>
      </c>
      <c r="J166" s="30">
        <f t="shared" si="465"/>
        <v>167605.7098765432</v>
      </c>
      <c r="K166" s="30">
        <f t="shared" si="465"/>
        <v>181671.42489711937</v>
      </c>
      <c r="L166" s="30">
        <f t="shared" si="465"/>
        <v>193392.85408093277</v>
      </c>
      <c r="M166" s="30">
        <f t="shared" si="465"/>
        <v>203160.71173411064</v>
      </c>
      <c r="N166" s="30">
        <f t="shared" si="465"/>
        <v>211300.59311175888</v>
      </c>
      <c r="P166" s="165"/>
      <c r="Q166" s="161"/>
      <c r="R166" s="16" t="s">
        <v>52</v>
      </c>
      <c r="S166" s="30">
        <f>S$100/10*$C164/(2+$E$12)</f>
        <v>41999.999999999993</v>
      </c>
      <c r="T166" s="30">
        <f t="shared" ref="T166:AB166" si="466">T$100/10*$C164/(2+$E$12)</f>
        <v>77000.000000000015</v>
      </c>
      <c r="U166" s="30">
        <f t="shared" si="466"/>
        <v>106166.66666666666</v>
      </c>
      <c r="V166" s="30">
        <f t="shared" si="466"/>
        <v>130472.22222222222</v>
      </c>
      <c r="W166" s="30">
        <f t="shared" si="466"/>
        <v>150726.85185185185</v>
      </c>
      <c r="X166" s="30">
        <f t="shared" si="466"/>
        <v>167605.7098765432</v>
      </c>
      <c r="Y166" s="30">
        <f t="shared" si="466"/>
        <v>181671.42489711937</v>
      </c>
      <c r="Z166" s="30">
        <f t="shared" si="466"/>
        <v>193392.85408093277</v>
      </c>
      <c r="AA166" s="30">
        <f t="shared" si="466"/>
        <v>203160.71173411064</v>
      </c>
      <c r="AB166" s="30">
        <f t="shared" si="466"/>
        <v>211300.59311175888</v>
      </c>
      <c r="AD166" s="165"/>
      <c r="AE166" s="161"/>
      <c r="AF166" s="16" t="s">
        <v>52</v>
      </c>
      <c r="AG166" s="30">
        <f>AG$100/10*$C164/(2+$E$12)</f>
        <v>41999.999999999993</v>
      </c>
      <c r="AH166" s="30">
        <f t="shared" ref="AH166:AP166" si="467">AH$100/10*$C164/(2+$E$12)</f>
        <v>77000.000000000015</v>
      </c>
      <c r="AI166" s="30">
        <f t="shared" si="467"/>
        <v>106166.66666666666</v>
      </c>
      <c r="AJ166" s="30">
        <f t="shared" si="467"/>
        <v>130472.22222222222</v>
      </c>
      <c r="AK166" s="30">
        <f t="shared" si="467"/>
        <v>150726.85185185185</v>
      </c>
      <c r="AL166" s="30">
        <f t="shared" si="467"/>
        <v>167605.7098765432</v>
      </c>
      <c r="AM166" s="30">
        <f t="shared" si="467"/>
        <v>181671.42489711937</v>
      </c>
      <c r="AN166" s="30">
        <f t="shared" si="467"/>
        <v>193392.85408093277</v>
      </c>
      <c r="AO166" s="30">
        <f t="shared" si="467"/>
        <v>203160.71173411064</v>
      </c>
      <c r="AP166" s="30">
        <f t="shared" si="467"/>
        <v>211300.59311175888</v>
      </c>
      <c r="AR166" s="165"/>
      <c r="AS166" s="161"/>
      <c r="AT166" s="16" t="s">
        <v>52</v>
      </c>
      <c r="AU166" s="30">
        <f>AU$100/10*$C164/(2+$E$12)</f>
        <v>41999.999999999993</v>
      </c>
      <c r="AV166" s="30">
        <f t="shared" ref="AV166:BD166" si="468">AV$100/10*$C164/(2+$E$12)</f>
        <v>77000.000000000015</v>
      </c>
      <c r="AW166" s="30">
        <f t="shared" si="468"/>
        <v>106166.66666666666</v>
      </c>
      <c r="AX166" s="30">
        <f t="shared" si="468"/>
        <v>130472.22222222222</v>
      </c>
      <c r="AY166" s="30">
        <f t="shared" si="468"/>
        <v>150726.85185185185</v>
      </c>
      <c r="AZ166" s="30">
        <f t="shared" si="468"/>
        <v>167605.7098765432</v>
      </c>
      <c r="BA166" s="30">
        <f t="shared" si="468"/>
        <v>181671.42489711937</v>
      </c>
      <c r="BB166" s="30">
        <f t="shared" si="468"/>
        <v>193392.85408093277</v>
      </c>
      <c r="BC166" s="30">
        <f t="shared" si="468"/>
        <v>203160.71173411064</v>
      </c>
      <c r="BD166" s="30">
        <f t="shared" si="468"/>
        <v>211300.59311175888</v>
      </c>
      <c r="BF166" s="165"/>
      <c r="BG166" s="161"/>
      <c r="BH166" s="16" t="s">
        <v>52</v>
      </c>
      <c r="BI166" s="30">
        <f>BI$100/10*$C164/(2+$E$12)</f>
        <v>41999.999999999993</v>
      </c>
      <c r="BJ166" s="30">
        <f t="shared" ref="BJ166:BR166" si="469">BJ$100/10*$C164/(2+$E$12)</f>
        <v>77000.000000000015</v>
      </c>
      <c r="BK166" s="30">
        <f t="shared" si="469"/>
        <v>106166.66666666666</v>
      </c>
      <c r="BL166" s="30">
        <f t="shared" si="469"/>
        <v>130472.22222222222</v>
      </c>
      <c r="BM166" s="30">
        <f t="shared" si="469"/>
        <v>150726.85185185185</v>
      </c>
      <c r="BN166" s="30">
        <f t="shared" si="469"/>
        <v>167605.7098765432</v>
      </c>
      <c r="BO166" s="30">
        <f t="shared" si="469"/>
        <v>181671.42489711937</v>
      </c>
      <c r="BP166" s="30">
        <f t="shared" si="469"/>
        <v>193392.85408093277</v>
      </c>
      <c r="BQ166" s="30">
        <f t="shared" si="469"/>
        <v>203160.71173411064</v>
      </c>
      <c r="BR166" s="30">
        <f t="shared" si="469"/>
        <v>211300.59311175888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29</v>
      </c>
      <c r="F167" s="28">
        <f t="shared" ref="F167:N167" si="470">F$112/10*$C167/(2+$E$12)</f>
        <v>28.166666666666664</v>
      </c>
      <c r="G167" s="28">
        <f t="shared" si="470"/>
        <v>27.472222222222221</v>
      </c>
      <c r="H167" s="28">
        <f t="shared" si="470"/>
        <v>26.893518518518515</v>
      </c>
      <c r="I167" s="28">
        <f t="shared" si="470"/>
        <v>26.411265432098769</v>
      </c>
      <c r="J167" s="28">
        <f t="shared" si="470"/>
        <v>26.009387860082295</v>
      </c>
      <c r="K167" s="28">
        <f t="shared" si="470"/>
        <v>25.674489883401918</v>
      </c>
      <c r="L167" s="28">
        <f t="shared" si="470"/>
        <v>25.395408236168269</v>
      </c>
      <c r="M167" s="28">
        <f t="shared" si="470"/>
        <v>25.16284019680689</v>
      </c>
      <c r="N167" s="28">
        <f t="shared" si="470"/>
        <v>24.969033497339076</v>
      </c>
      <c r="P167" s="163" t="s">
        <v>17</v>
      </c>
      <c r="Q167" s="162">
        <v>20000</v>
      </c>
      <c r="R167" s="58" t="s">
        <v>19</v>
      </c>
      <c r="S167" s="28">
        <f>S$112/10*$C167/(2+$E$12)</f>
        <v>29</v>
      </c>
      <c r="T167" s="28">
        <f t="shared" ref="T167:AB167" si="471">T$112/10*$C167/(2+$E$12)</f>
        <v>28.166666666666664</v>
      </c>
      <c r="U167" s="28">
        <f t="shared" si="471"/>
        <v>27.472222222222221</v>
      </c>
      <c r="V167" s="28">
        <f t="shared" si="471"/>
        <v>26.893518518518515</v>
      </c>
      <c r="W167" s="28">
        <f t="shared" si="471"/>
        <v>26.411265432098769</v>
      </c>
      <c r="X167" s="28">
        <f t="shared" si="471"/>
        <v>26.009387860082295</v>
      </c>
      <c r="Y167" s="28">
        <f t="shared" si="471"/>
        <v>25.674489883401918</v>
      </c>
      <c r="Z167" s="28">
        <f t="shared" si="471"/>
        <v>25.395408236168269</v>
      </c>
      <c r="AA167" s="28">
        <f t="shared" si="471"/>
        <v>25.16284019680689</v>
      </c>
      <c r="AB167" s="28">
        <f t="shared" si="471"/>
        <v>24.969033497339076</v>
      </c>
      <c r="AD167" s="163" t="s">
        <v>17</v>
      </c>
      <c r="AE167" s="162">
        <v>20000</v>
      </c>
      <c r="AF167" s="58" t="s">
        <v>19</v>
      </c>
      <c r="AG167" s="28">
        <f>AG$112/10*$C167/(2+$E$12)</f>
        <v>29</v>
      </c>
      <c r="AH167" s="28">
        <f t="shared" ref="AH167:AP167" si="472">AH$112/10*$C167/(2+$E$12)</f>
        <v>28.166666666666664</v>
      </c>
      <c r="AI167" s="28">
        <f t="shared" si="472"/>
        <v>27.472222222222221</v>
      </c>
      <c r="AJ167" s="28">
        <f t="shared" si="472"/>
        <v>26.893518518518515</v>
      </c>
      <c r="AK167" s="28">
        <f t="shared" si="472"/>
        <v>26.411265432098769</v>
      </c>
      <c r="AL167" s="28">
        <f t="shared" si="472"/>
        <v>26.009387860082295</v>
      </c>
      <c r="AM167" s="28">
        <f t="shared" si="472"/>
        <v>25.674489883401918</v>
      </c>
      <c r="AN167" s="28">
        <f t="shared" si="472"/>
        <v>25.395408236168269</v>
      </c>
      <c r="AO167" s="28">
        <f t="shared" si="472"/>
        <v>25.16284019680689</v>
      </c>
      <c r="AP167" s="28">
        <f t="shared" si="472"/>
        <v>24.969033497339076</v>
      </c>
      <c r="AR167" s="163" t="s">
        <v>17</v>
      </c>
      <c r="AS167" s="162">
        <v>20000</v>
      </c>
      <c r="AT167" s="58" t="s">
        <v>19</v>
      </c>
      <c r="AU167" s="28">
        <f>AU$112/10*$C167/(2+$E$12)</f>
        <v>29</v>
      </c>
      <c r="AV167" s="28">
        <f t="shared" ref="AV167:BD167" si="473">AV$112/10*$C167/(2+$E$12)</f>
        <v>28.166666666666664</v>
      </c>
      <c r="AW167" s="28">
        <f t="shared" si="473"/>
        <v>27.472222222222221</v>
      </c>
      <c r="AX167" s="28">
        <f t="shared" si="473"/>
        <v>26.893518518518515</v>
      </c>
      <c r="AY167" s="28">
        <f t="shared" si="473"/>
        <v>26.411265432098769</v>
      </c>
      <c r="AZ167" s="28">
        <f t="shared" si="473"/>
        <v>26.009387860082295</v>
      </c>
      <c r="BA167" s="28">
        <f t="shared" si="473"/>
        <v>25.674489883401918</v>
      </c>
      <c r="BB167" s="28">
        <f t="shared" si="473"/>
        <v>25.395408236168269</v>
      </c>
      <c r="BC167" s="28">
        <f t="shared" si="473"/>
        <v>25.16284019680689</v>
      </c>
      <c r="BD167" s="28">
        <f t="shared" si="473"/>
        <v>24.969033497339076</v>
      </c>
      <c r="BF167" s="163" t="s">
        <v>17</v>
      </c>
      <c r="BG167" s="162">
        <v>20000</v>
      </c>
      <c r="BH167" s="58" t="s">
        <v>19</v>
      </c>
      <c r="BI167" s="28">
        <f>BI$112/10*$C167/(2+$E$12)</f>
        <v>29</v>
      </c>
      <c r="BJ167" s="28">
        <f t="shared" ref="BJ167:BR167" si="474">BJ$112/10*$C167/(2+$E$12)</f>
        <v>28.166666666666664</v>
      </c>
      <c r="BK167" s="28">
        <f t="shared" si="474"/>
        <v>27.472222222222221</v>
      </c>
      <c r="BL167" s="28">
        <f t="shared" si="474"/>
        <v>26.893518518518515</v>
      </c>
      <c r="BM167" s="28">
        <f t="shared" si="474"/>
        <v>26.411265432098769</v>
      </c>
      <c r="BN167" s="28">
        <f t="shared" si="474"/>
        <v>26.009387860082295</v>
      </c>
      <c r="BO167" s="28">
        <f t="shared" si="474"/>
        <v>25.674489883401918</v>
      </c>
      <c r="BP167" s="28">
        <f t="shared" si="474"/>
        <v>25.395408236168269</v>
      </c>
      <c r="BQ167" s="28">
        <f t="shared" si="474"/>
        <v>25.16284019680689</v>
      </c>
      <c r="BR167" s="28">
        <f t="shared" si="474"/>
        <v>24.969033497339076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27.588734567901234</v>
      </c>
      <c r="J168" s="28"/>
      <c r="K168" s="28"/>
      <c r="L168" s="28"/>
      <c r="M168" s="28"/>
      <c r="N168" s="28">
        <f>SUM(E167:N167)/10</f>
        <v>26.515483251330458</v>
      </c>
      <c r="P168" s="163"/>
      <c r="Q168" s="162"/>
      <c r="R168" s="20" t="s">
        <v>22</v>
      </c>
      <c r="S168" s="28"/>
      <c r="T168" s="28"/>
      <c r="U168" s="28"/>
      <c r="V168" s="28"/>
      <c r="W168" s="28">
        <f>SUM(S167:W167)/5</f>
        <v>27.588734567901234</v>
      </c>
      <c r="X168" s="28"/>
      <c r="Y168" s="28"/>
      <c r="Z168" s="28"/>
      <c r="AA168" s="28"/>
      <c r="AB168" s="28">
        <f>SUM(S167:AB167)/10</f>
        <v>26.515483251330458</v>
      </c>
      <c r="AD168" s="163"/>
      <c r="AE168" s="162"/>
      <c r="AF168" s="20" t="s">
        <v>22</v>
      </c>
      <c r="AG168" s="28"/>
      <c r="AH168" s="28"/>
      <c r="AI168" s="28"/>
      <c r="AJ168" s="28"/>
      <c r="AK168" s="28">
        <f>SUM(AG167:AK167)/5</f>
        <v>27.588734567901234</v>
      </c>
      <c r="AL168" s="28"/>
      <c r="AM168" s="28"/>
      <c r="AN168" s="28"/>
      <c r="AO168" s="28"/>
      <c r="AP168" s="28">
        <f>SUM(AG167:AP167)/10</f>
        <v>26.515483251330458</v>
      </c>
      <c r="AR168" s="163"/>
      <c r="AS168" s="162"/>
      <c r="AT168" s="20" t="s">
        <v>22</v>
      </c>
      <c r="AU168" s="28"/>
      <c r="AV168" s="28"/>
      <c r="AW168" s="28"/>
      <c r="AX168" s="28"/>
      <c r="AY168" s="28">
        <f>SUM(AU167:AY167)/5</f>
        <v>27.588734567901234</v>
      </c>
      <c r="AZ168" s="28"/>
      <c r="BA168" s="28"/>
      <c r="BB168" s="28"/>
      <c r="BC168" s="28"/>
      <c r="BD168" s="28">
        <f>SUM(AU167:BD167)/10</f>
        <v>26.515483251330458</v>
      </c>
      <c r="BF168" s="163"/>
      <c r="BG168" s="162"/>
      <c r="BH168" s="20" t="s">
        <v>22</v>
      </c>
      <c r="BI168" s="28"/>
      <c r="BJ168" s="28"/>
      <c r="BK168" s="28"/>
      <c r="BL168" s="28"/>
      <c r="BM168" s="28">
        <f>SUM(BI167:BM167)/5</f>
        <v>27.588734567901234</v>
      </c>
      <c r="BN168" s="28"/>
      <c r="BO168" s="28"/>
      <c r="BP168" s="28"/>
      <c r="BQ168" s="28"/>
      <c r="BR168" s="28">
        <f>SUM(BI167:BR167)/10</f>
        <v>26.515483251330458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29</v>
      </c>
      <c r="F169" s="28">
        <f t="shared" ref="F169:N169" si="475">F$113/10*$C167/(2+$E$12)</f>
        <v>57.166666666666664</v>
      </c>
      <c r="G169" s="28">
        <f t="shared" si="475"/>
        <v>84.638888888888886</v>
      </c>
      <c r="H169" s="28">
        <f t="shared" si="475"/>
        <v>111.53240740740739</v>
      </c>
      <c r="I169" s="28">
        <f t="shared" si="475"/>
        <v>137.94367283950615</v>
      </c>
      <c r="J169" s="28">
        <f t="shared" si="475"/>
        <v>163.95306069958843</v>
      </c>
      <c r="K169" s="28">
        <f t="shared" si="475"/>
        <v>189.62755058299038</v>
      </c>
      <c r="L169" s="28">
        <f t="shared" si="475"/>
        <v>215.02295881915865</v>
      </c>
      <c r="M169" s="28">
        <f t="shared" si="475"/>
        <v>240.18579901596553</v>
      </c>
      <c r="N169" s="28">
        <f t="shared" si="475"/>
        <v>265.1548325133046</v>
      </c>
      <c r="P169" s="163"/>
      <c r="Q169" s="162"/>
      <c r="R169" s="20" t="s">
        <v>52</v>
      </c>
      <c r="S169" s="28">
        <f>S$113/10*$C167/(2+$E$12)</f>
        <v>29</v>
      </c>
      <c r="T169" s="28">
        <f t="shared" ref="T169:AB169" si="476">T$113/10*$C167/(2+$E$12)</f>
        <v>57.166666666666664</v>
      </c>
      <c r="U169" s="28">
        <f t="shared" si="476"/>
        <v>84.638888888888886</v>
      </c>
      <c r="V169" s="28">
        <f t="shared" si="476"/>
        <v>111.53240740740739</v>
      </c>
      <c r="W169" s="28">
        <f t="shared" si="476"/>
        <v>137.94367283950615</v>
      </c>
      <c r="X169" s="28">
        <f t="shared" si="476"/>
        <v>163.95306069958843</v>
      </c>
      <c r="Y169" s="28">
        <f t="shared" si="476"/>
        <v>189.62755058299038</v>
      </c>
      <c r="Z169" s="28">
        <f t="shared" si="476"/>
        <v>215.02295881915865</v>
      </c>
      <c r="AA169" s="28">
        <f t="shared" si="476"/>
        <v>240.18579901596553</v>
      </c>
      <c r="AB169" s="28">
        <f t="shared" si="476"/>
        <v>265.1548325133046</v>
      </c>
      <c r="AD169" s="163"/>
      <c r="AE169" s="162"/>
      <c r="AF169" s="20" t="s">
        <v>52</v>
      </c>
      <c r="AG169" s="28">
        <f>AG$113/10*$C167/(2+$E$12)</f>
        <v>29</v>
      </c>
      <c r="AH169" s="28">
        <f t="shared" ref="AH169:AP169" si="477">AH$113/10*$C167/(2+$E$12)</f>
        <v>57.166666666666664</v>
      </c>
      <c r="AI169" s="28">
        <f t="shared" si="477"/>
        <v>84.638888888888886</v>
      </c>
      <c r="AJ169" s="28">
        <f t="shared" si="477"/>
        <v>111.53240740740739</v>
      </c>
      <c r="AK169" s="28">
        <f t="shared" si="477"/>
        <v>137.94367283950615</v>
      </c>
      <c r="AL169" s="28">
        <f t="shared" si="477"/>
        <v>163.95306069958843</v>
      </c>
      <c r="AM169" s="28">
        <f t="shared" si="477"/>
        <v>189.62755058299038</v>
      </c>
      <c r="AN169" s="28">
        <f t="shared" si="477"/>
        <v>215.02295881915865</v>
      </c>
      <c r="AO169" s="28">
        <f t="shared" si="477"/>
        <v>240.18579901596553</v>
      </c>
      <c r="AP169" s="28">
        <f t="shared" si="477"/>
        <v>265.1548325133046</v>
      </c>
      <c r="AR169" s="163"/>
      <c r="AS169" s="162"/>
      <c r="AT169" s="20" t="s">
        <v>52</v>
      </c>
      <c r="AU169" s="28">
        <f>AU$113/10*$C167/(2+$E$12)</f>
        <v>29</v>
      </c>
      <c r="AV169" s="28">
        <f t="shared" ref="AV169:BD169" si="478">AV$113/10*$C167/(2+$E$12)</f>
        <v>57.166666666666664</v>
      </c>
      <c r="AW169" s="28">
        <f t="shared" si="478"/>
        <v>84.638888888888886</v>
      </c>
      <c r="AX169" s="28">
        <f t="shared" si="478"/>
        <v>111.53240740740739</v>
      </c>
      <c r="AY169" s="28">
        <f t="shared" si="478"/>
        <v>137.94367283950615</v>
      </c>
      <c r="AZ169" s="28">
        <f t="shared" si="478"/>
        <v>163.95306069958843</v>
      </c>
      <c r="BA169" s="28">
        <f t="shared" si="478"/>
        <v>189.62755058299038</v>
      </c>
      <c r="BB169" s="28">
        <f t="shared" si="478"/>
        <v>215.02295881915865</v>
      </c>
      <c r="BC169" s="28">
        <f t="shared" si="478"/>
        <v>240.18579901596553</v>
      </c>
      <c r="BD169" s="28">
        <f t="shared" si="478"/>
        <v>265.1548325133046</v>
      </c>
      <c r="BF169" s="163"/>
      <c r="BG169" s="162"/>
      <c r="BH169" s="20" t="s">
        <v>52</v>
      </c>
      <c r="BI169" s="28">
        <f>BI$113/10*$C167/(2+$E$12)</f>
        <v>29</v>
      </c>
      <c r="BJ169" s="28">
        <f t="shared" ref="BJ169:BR169" si="479">BJ$113/10*$C167/(2+$E$12)</f>
        <v>57.166666666666664</v>
      </c>
      <c r="BK169" s="28">
        <f t="shared" si="479"/>
        <v>84.638888888888886</v>
      </c>
      <c r="BL169" s="28">
        <f t="shared" si="479"/>
        <v>111.53240740740739</v>
      </c>
      <c r="BM169" s="28">
        <f t="shared" si="479"/>
        <v>137.94367283950615</v>
      </c>
      <c r="BN169" s="28">
        <f t="shared" si="479"/>
        <v>163.95306069958843</v>
      </c>
      <c r="BO169" s="28">
        <f t="shared" si="479"/>
        <v>189.62755058299038</v>
      </c>
      <c r="BP169" s="28">
        <f t="shared" si="479"/>
        <v>215.02295881915865</v>
      </c>
      <c r="BQ169" s="28">
        <f t="shared" si="479"/>
        <v>240.18579901596553</v>
      </c>
      <c r="BR169" s="28">
        <f t="shared" si="479"/>
        <v>265.1548325133046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580</v>
      </c>
      <c r="F170" s="28">
        <f t="shared" ref="F170:N170" si="480">F$112/10*$C170/(2+$E$12)</f>
        <v>563.33333333333326</v>
      </c>
      <c r="G170" s="28">
        <f t="shared" si="480"/>
        <v>549.44444444444446</v>
      </c>
      <c r="H170" s="28">
        <f t="shared" si="480"/>
        <v>537.87037037037032</v>
      </c>
      <c r="I170" s="28">
        <f t="shared" si="480"/>
        <v>528.2253086419754</v>
      </c>
      <c r="J170" s="28">
        <f t="shared" si="480"/>
        <v>520.18775720164592</v>
      </c>
      <c r="K170" s="28">
        <f t="shared" si="480"/>
        <v>513.48979766803836</v>
      </c>
      <c r="L170" s="28">
        <f t="shared" si="480"/>
        <v>507.90816472336536</v>
      </c>
      <c r="M170" s="28">
        <f t="shared" si="480"/>
        <v>503.25680393613777</v>
      </c>
      <c r="N170" s="28">
        <f t="shared" si="480"/>
        <v>499.38066994678155</v>
      </c>
      <c r="P170" s="163"/>
      <c r="Q170" s="162">
        <v>400000</v>
      </c>
      <c r="R170" s="58" t="s">
        <v>19</v>
      </c>
      <c r="S170" s="28">
        <f>S$112/10*$C170/(2+$E$12)</f>
        <v>580</v>
      </c>
      <c r="T170" s="28">
        <f t="shared" ref="T170:AB170" si="481">T$112/10*$C170/(2+$E$12)</f>
        <v>563.33333333333326</v>
      </c>
      <c r="U170" s="28">
        <f t="shared" si="481"/>
        <v>549.44444444444446</v>
      </c>
      <c r="V170" s="28">
        <f t="shared" si="481"/>
        <v>537.87037037037032</v>
      </c>
      <c r="W170" s="28">
        <f t="shared" si="481"/>
        <v>528.2253086419754</v>
      </c>
      <c r="X170" s="28">
        <f t="shared" si="481"/>
        <v>520.18775720164592</v>
      </c>
      <c r="Y170" s="28">
        <f t="shared" si="481"/>
        <v>513.48979766803836</v>
      </c>
      <c r="Z170" s="28">
        <f t="shared" si="481"/>
        <v>507.90816472336536</v>
      </c>
      <c r="AA170" s="28">
        <f t="shared" si="481"/>
        <v>503.25680393613777</v>
      </c>
      <c r="AB170" s="28">
        <f t="shared" si="481"/>
        <v>499.38066994678155</v>
      </c>
      <c r="AD170" s="163"/>
      <c r="AE170" s="162">
        <v>400000</v>
      </c>
      <c r="AF170" s="58" t="s">
        <v>19</v>
      </c>
      <c r="AG170" s="28">
        <f>AG$112/10*$C170/(2+$E$12)</f>
        <v>580</v>
      </c>
      <c r="AH170" s="28">
        <f t="shared" ref="AH170:AP170" si="482">AH$112/10*$C170/(2+$E$12)</f>
        <v>563.33333333333326</v>
      </c>
      <c r="AI170" s="28">
        <f t="shared" si="482"/>
        <v>549.44444444444446</v>
      </c>
      <c r="AJ170" s="28">
        <f t="shared" si="482"/>
        <v>537.87037037037032</v>
      </c>
      <c r="AK170" s="28">
        <f t="shared" si="482"/>
        <v>528.2253086419754</v>
      </c>
      <c r="AL170" s="28">
        <f t="shared" si="482"/>
        <v>520.18775720164592</v>
      </c>
      <c r="AM170" s="28">
        <f t="shared" si="482"/>
        <v>513.48979766803836</v>
      </c>
      <c r="AN170" s="28">
        <f t="shared" si="482"/>
        <v>507.90816472336536</v>
      </c>
      <c r="AO170" s="28">
        <f t="shared" si="482"/>
        <v>503.25680393613777</v>
      </c>
      <c r="AP170" s="28">
        <f t="shared" si="482"/>
        <v>499.38066994678155</v>
      </c>
      <c r="AR170" s="163"/>
      <c r="AS170" s="162">
        <v>400000</v>
      </c>
      <c r="AT170" s="58" t="s">
        <v>19</v>
      </c>
      <c r="AU170" s="28">
        <f>AU$112/10*$C170/(2+$E$12)</f>
        <v>580</v>
      </c>
      <c r="AV170" s="28">
        <f t="shared" ref="AV170:BD170" si="483">AV$112/10*$C170/(2+$E$12)</f>
        <v>563.33333333333326</v>
      </c>
      <c r="AW170" s="28">
        <f t="shared" si="483"/>
        <v>549.44444444444446</v>
      </c>
      <c r="AX170" s="28">
        <f t="shared" si="483"/>
        <v>537.87037037037032</v>
      </c>
      <c r="AY170" s="28">
        <f t="shared" si="483"/>
        <v>528.2253086419754</v>
      </c>
      <c r="AZ170" s="28">
        <f t="shared" si="483"/>
        <v>520.18775720164592</v>
      </c>
      <c r="BA170" s="28">
        <f t="shared" si="483"/>
        <v>513.48979766803836</v>
      </c>
      <c r="BB170" s="28">
        <f t="shared" si="483"/>
        <v>507.90816472336536</v>
      </c>
      <c r="BC170" s="28">
        <f t="shared" si="483"/>
        <v>503.25680393613777</v>
      </c>
      <c r="BD170" s="28">
        <f t="shared" si="483"/>
        <v>499.38066994678155</v>
      </c>
      <c r="BF170" s="163"/>
      <c r="BG170" s="162">
        <v>400000</v>
      </c>
      <c r="BH170" s="58" t="s">
        <v>19</v>
      </c>
      <c r="BI170" s="28">
        <f>BI$112/10*$C170/(2+$E$12)</f>
        <v>580</v>
      </c>
      <c r="BJ170" s="28">
        <f t="shared" ref="BJ170:BR170" si="484">BJ$112/10*$C170/(2+$E$12)</f>
        <v>563.33333333333326</v>
      </c>
      <c r="BK170" s="28">
        <f t="shared" si="484"/>
        <v>549.44444444444446</v>
      </c>
      <c r="BL170" s="28">
        <f t="shared" si="484"/>
        <v>537.87037037037032</v>
      </c>
      <c r="BM170" s="28">
        <f t="shared" si="484"/>
        <v>528.2253086419754</v>
      </c>
      <c r="BN170" s="28">
        <f t="shared" si="484"/>
        <v>520.18775720164592</v>
      </c>
      <c r="BO170" s="28">
        <f t="shared" si="484"/>
        <v>513.48979766803836</v>
      </c>
      <c r="BP170" s="28">
        <f t="shared" si="484"/>
        <v>507.90816472336536</v>
      </c>
      <c r="BQ170" s="28">
        <f t="shared" si="484"/>
        <v>503.25680393613777</v>
      </c>
      <c r="BR170" s="28">
        <f t="shared" si="484"/>
        <v>499.38066994678155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551.77469135802471</v>
      </c>
      <c r="J171" s="28"/>
      <c r="K171" s="28"/>
      <c r="L171" s="28"/>
      <c r="M171" s="28"/>
      <c r="N171" s="28">
        <f>SUM(E170:N170)/10</f>
        <v>530.3096650266092</v>
      </c>
      <c r="P171" s="163"/>
      <c r="Q171" s="162"/>
      <c r="R171" s="20" t="s">
        <v>22</v>
      </c>
      <c r="S171" s="28"/>
      <c r="T171" s="28"/>
      <c r="U171" s="28"/>
      <c r="V171" s="28"/>
      <c r="W171" s="28">
        <f>SUM(S170:W170)/5</f>
        <v>551.77469135802471</v>
      </c>
      <c r="X171" s="28"/>
      <c r="Y171" s="28"/>
      <c r="Z171" s="28"/>
      <c r="AA171" s="28"/>
      <c r="AB171" s="28">
        <f>SUM(S170:AB170)/10</f>
        <v>530.3096650266092</v>
      </c>
      <c r="AD171" s="163"/>
      <c r="AE171" s="162"/>
      <c r="AF171" s="20" t="s">
        <v>22</v>
      </c>
      <c r="AG171" s="28"/>
      <c r="AH171" s="28"/>
      <c r="AI171" s="28"/>
      <c r="AJ171" s="28"/>
      <c r="AK171" s="28">
        <f>SUM(AG170:AK170)/5</f>
        <v>551.77469135802471</v>
      </c>
      <c r="AL171" s="28"/>
      <c r="AM171" s="28"/>
      <c r="AN171" s="28"/>
      <c r="AO171" s="28"/>
      <c r="AP171" s="28">
        <f>SUM(AG170:AP170)/10</f>
        <v>530.3096650266092</v>
      </c>
      <c r="AR171" s="163"/>
      <c r="AS171" s="162"/>
      <c r="AT171" s="20" t="s">
        <v>22</v>
      </c>
      <c r="AU171" s="28"/>
      <c r="AV171" s="28"/>
      <c r="AW171" s="28"/>
      <c r="AX171" s="28"/>
      <c r="AY171" s="28">
        <f>SUM(AU170:AY170)/5</f>
        <v>551.77469135802471</v>
      </c>
      <c r="AZ171" s="28"/>
      <c r="BA171" s="28"/>
      <c r="BB171" s="28"/>
      <c r="BC171" s="28"/>
      <c r="BD171" s="28">
        <f>SUM(AU170:BD170)/10</f>
        <v>530.3096650266092</v>
      </c>
      <c r="BF171" s="163"/>
      <c r="BG171" s="162"/>
      <c r="BH171" s="20" t="s">
        <v>22</v>
      </c>
      <c r="BI171" s="28"/>
      <c r="BJ171" s="28"/>
      <c r="BK171" s="28"/>
      <c r="BL171" s="28"/>
      <c r="BM171" s="28">
        <f>SUM(BI170:BM170)/5</f>
        <v>551.77469135802471</v>
      </c>
      <c r="BN171" s="28"/>
      <c r="BO171" s="28"/>
      <c r="BP171" s="28"/>
      <c r="BQ171" s="28"/>
      <c r="BR171" s="28">
        <f>SUM(BI170:BR170)/10</f>
        <v>530.3096650266092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580</v>
      </c>
      <c r="F172" s="28">
        <f t="shared" ref="F172:N172" si="485">F$113/10*$C170/(2+$E$12)</f>
        <v>1143.3333333333333</v>
      </c>
      <c r="G172" s="28">
        <f t="shared" si="485"/>
        <v>1692.7777777777778</v>
      </c>
      <c r="H172" s="28">
        <f t="shared" si="485"/>
        <v>2230.6481481481478</v>
      </c>
      <c r="I172" s="28">
        <f t="shared" si="485"/>
        <v>2758.8734567901229</v>
      </c>
      <c r="J172" s="28">
        <f t="shared" si="485"/>
        <v>3279.0612139917694</v>
      </c>
      <c r="K172" s="28">
        <f t="shared" si="485"/>
        <v>3792.5510116598075</v>
      </c>
      <c r="L172" s="28">
        <f t="shared" si="485"/>
        <v>4300.4591763831722</v>
      </c>
      <c r="M172" s="28">
        <f t="shared" si="485"/>
        <v>4803.7159803193108</v>
      </c>
      <c r="N172" s="28">
        <f t="shared" si="485"/>
        <v>5303.0966502660931</v>
      </c>
      <c r="P172" s="163"/>
      <c r="Q172" s="162"/>
      <c r="R172" s="20" t="s">
        <v>52</v>
      </c>
      <c r="S172" s="28">
        <f>S$113/10*$C170/(2+$E$12)</f>
        <v>580</v>
      </c>
      <c r="T172" s="28">
        <f t="shared" ref="T172:AB172" si="486">T$113/10*$C170/(2+$E$12)</f>
        <v>1143.3333333333333</v>
      </c>
      <c r="U172" s="28">
        <f t="shared" si="486"/>
        <v>1692.7777777777778</v>
      </c>
      <c r="V172" s="28">
        <f t="shared" si="486"/>
        <v>2230.6481481481478</v>
      </c>
      <c r="W172" s="28">
        <f t="shared" si="486"/>
        <v>2758.8734567901229</v>
      </c>
      <c r="X172" s="28">
        <f t="shared" si="486"/>
        <v>3279.0612139917694</v>
      </c>
      <c r="Y172" s="28">
        <f t="shared" si="486"/>
        <v>3792.5510116598075</v>
      </c>
      <c r="Z172" s="28">
        <f t="shared" si="486"/>
        <v>4300.4591763831722</v>
      </c>
      <c r="AA172" s="28">
        <f t="shared" si="486"/>
        <v>4803.7159803193108</v>
      </c>
      <c r="AB172" s="28">
        <f t="shared" si="486"/>
        <v>5303.0966502660931</v>
      </c>
      <c r="AD172" s="163"/>
      <c r="AE172" s="162"/>
      <c r="AF172" s="20" t="s">
        <v>52</v>
      </c>
      <c r="AG172" s="28">
        <f>AG$113/10*$C170/(2+$E$12)</f>
        <v>580</v>
      </c>
      <c r="AH172" s="28">
        <f t="shared" ref="AH172:AP172" si="487">AH$113/10*$C170/(2+$E$12)</f>
        <v>1143.3333333333333</v>
      </c>
      <c r="AI172" s="28">
        <f t="shared" si="487"/>
        <v>1692.7777777777778</v>
      </c>
      <c r="AJ172" s="28">
        <f t="shared" si="487"/>
        <v>2230.6481481481478</v>
      </c>
      <c r="AK172" s="28">
        <f t="shared" si="487"/>
        <v>2758.8734567901229</v>
      </c>
      <c r="AL172" s="28">
        <f t="shared" si="487"/>
        <v>3279.0612139917694</v>
      </c>
      <c r="AM172" s="28">
        <f t="shared" si="487"/>
        <v>3792.5510116598075</v>
      </c>
      <c r="AN172" s="28">
        <f t="shared" si="487"/>
        <v>4300.4591763831722</v>
      </c>
      <c r="AO172" s="28">
        <f t="shared" si="487"/>
        <v>4803.7159803193108</v>
      </c>
      <c r="AP172" s="28">
        <f t="shared" si="487"/>
        <v>5303.0966502660931</v>
      </c>
      <c r="AR172" s="163"/>
      <c r="AS172" s="162"/>
      <c r="AT172" s="20" t="s">
        <v>52</v>
      </c>
      <c r="AU172" s="28">
        <f>AU$113/10*$C170/(2+$E$12)</f>
        <v>580</v>
      </c>
      <c r="AV172" s="28">
        <f t="shared" ref="AV172:BD172" si="488">AV$113/10*$C170/(2+$E$12)</f>
        <v>1143.3333333333333</v>
      </c>
      <c r="AW172" s="28">
        <f t="shared" si="488"/>
        <v>1692.7777777777778</v>
      </c>
      <c r="AX172" s="28">
        <f t="shared" si="488"/>
        <v>2230.6481481481478</v>
      </c>
      <c r="AY172" s="28">
        <f t="shared" si="488"/>
        <v>2758.8734567901229</v>
      </c>
      <c r="AZ172" s="28">
        <f t="shared" si="488"/>
        <v>3279.0612139917694</v>
      </c>
      <c r="BA172" s="28">
        <f t="shared" si="488"/>
        <v>3792.5510116598075</v>
      </c>
      <c r="BB172" s="28">
        <f t="shared" si="488"/>
        <v>4300.4591763831722</v>
      </c>
      <c r="BC172" s="28">
        <f t="shared" si="488"/>
        <v>4803.7159803193108</v>
      </c>
      <c r="BD172" s="28">
        <f t="shared" si="488"/>
        <v>5303.0966502660931</v>
      </c>
      <c r="BF172" s="163"/>
      <c r="BG172" s="162"/>
      <c r="BH172" s="20" t="s">
        <v>52</v>
      </c>
      <c r="BI172" s="28">
        <f>BI$113/10*$C170/(2+$E$12)</f>
        <v>580</v>
      </c>
      <c r="BJ172" s="28">
        <f t="shared" ref="BJ172:BR172" si="489">BJ$113/10*$C170/(2+$E$12)</f>
        <v>1143.3333333333333</v>
      </c>
      <c r="BK172" s="28">
        <f t="shared" si="489"/>
        <v>1692.7777777777778</v>
      </c>
      <c r="BL172" s="28">
        <f t="shared" si="489"/>
        <v>2230.6481481481478</v>
      </c>
      <c r="BM172" s="28">
        <f t="shared" si="489"/>
        <v>2758.8734567901229</v>
      </c>
      <c r="BN172" s="28">
        <f t="shared" si="489"/>
        <v>3279.0612139917694</v>
      </c>
      <c r="BO172" s="28">
        <f t="shared" si="489"/>
        <v>3792.5510116598075</v>
      </c>
      <c r="BP172" s="28">
        <f t="shared" si="489"/>
        <v>4300.4591763831722</v>
      </c>
      <c r="BQ172" s="28">
        <f t="shared" si="489"/>
        <v>4803.7159803193108</v>
      </c>
      <c r="BR172" s="28">
        <f t="shared" si="489"/>
        <v>5303.0966502660931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1449.9999999999998</v>
      </c>
      <c r="F173" s="30">
        <f t="shared" ref="F173:N173" si="490">F$112/10*$C173/(2+$E$12)</f>
        <v>1408.3333333333333</v>
      </c>
      <c r="G173" s="30">
        <f t="shared" si="490"/>
        <v>1373.6111111111109</v>
      </c>
      <c r="H173" s="30">
        <f t="shared" si="490"/>
        <v>1344.6759259259259</v>
      </c>
      <c r="I173" s="30">
        <f t="shared" si="490"/>
        <v>1320.5632716049386</v>
      </c>
      <c r="J173" s="30">
        <f t="shared" si="490"/>
        <v>1300.4693930041149</v>
      </c>
      <c r="K173" s="30">
        <f t="shared" si="490"/>
        <v>1283.724494170096</v>
      </c>
      <c r="L173" s="30">
        <f t="shared" si="490"/>
        <v>1269.7704118084134</v>
      </c>
      <c r="M173" s="30">
        <f t="shared" si="490"/>
        <v>1258.1420098403446</v>
      </c>
      <c r="N173" s="30">
        <f t="shared" si="490"/>
        <v>1248.4516748669539</v>
      </c>
      <c r="P173" s="163"/>
      <c r="Q173" s="161">
        <v>1000000</v>
      </c>
      <c r="R173" s="16" t="s">
        <v>19</v>
      </c>
      <c r="S173" s="30">
        <f>S$112/10*$C173/(2+$E$12)</f>
        <v>1449.9999999999998</v>
      </c>
      <c r="T173" s="30">
        <f t="shared" ref="T173:AB173" si="491">T$112/10*$C173/(2+$E$12)</f>
        <v>1408.3333333333333</v>
      </c>
      <c r="U173" s="30">
        <f t="shared" si="491"/>
        <v>1373.6111111111109</v>
      </c>
      <c r="V173" s="30">
        <f t="shared" si="491"/>
        <v>1344.6759259259259</v>
      </c>
      <c r="W173" s="30">
        <f t="shared" si="491"/>
        <v>1320.5632716049386</v>
      </c>
      <c r="X173" s="30">
        <f t="shared" si="491"/>
        <v>1300.4693930041149</v>
      </c>
      <c r="Y173" s="30">
        <f t="shared" si="491"/>
        <v>1283.724494170096</v>
      </c>
      <c r="Z173" s="30">
        <f t="shared" si="491"/>
        <v>1269.7704118084134</v>
      </c>
      <c r="AA173" s="30">
        <f t="shared" si="491"/>
        <v>1258.1420098403446</v>
      </c>
      <c r="AB173" s="30">
        <f t="shared" si="491"/>
        <v>1248.4516748669539</v>
      </c>
      <c r="AD173" s="163"/>
      <c r="AE173" s="161">
        <v>1000000</v>
      </c>
      <c r="AF173" s="16" t="s">
        <v>19</v>
      </c>
      <c r="AG173" s="30">
        <f>AG$112/10*$C173/(2+$E$12)</f>
        <v>1449.9999999999998</v>
      </c>
      <c r="AH173" s="30">
        <f t="shared" ref="AH173:AP173" si="492">AH$112/10*$C173/(2+$E$12)</f>
        <v>1408.3333333333333</v>
      </c>
      <c r="AI173" s="30">
        <f t="shared" si="492"/>
        <v>1373.6111111111109</v>
      </c>
      <c r="AJ173" s="30">
        <f t="shared" si="492"/>
        <v>1344.6759259259259</v>
      </c>
      <c r="AK173" s="30">
        <f t="shared" si="492"/>
        <v>1320.5632716049386</v>
      </c>
      <c r="AL173" s="30">
        <f t="shared" si="492"/>
        <v>1300.4693930041149</v>
      </c>
      <c r="AM173" s="30">
        <f t="shared" si="492"/>
        <v>1283.724494170096</v>
      </c>
      <c r="AN173" s="30">
        <f t="shared" si="492"/>
        <v>1269.7704118084134</v>
      </c>
      <c r="AO173" s="30">
        <f t="shared" si="492"/>
        <v>1258.1420098403446</v>
      </c>
      <c r="AP173" s="30">
        <f t="shared" si="492"/>
        <v>1248.4516748669539</v>
      </c>
      <c r="AR173" s="163"/>
      <c r="AS173" s="161">
        <v>1000000</v>
      </c>
      <c r="AT173" s="16" t="s">
        <v>19</v>
      </c>
      <c r="AU173" s="30">
        <f>AU$112/10*$C173/(2+$E$12)</f>
        <v>1449.9999999999998</v>
      </c>
      <c r="AV173" s="30">
        <f t="shared" ref="AV173:BD173" si="493">AV$112/10*$C173/(2+$E$12)</f>
        <v>1408.3333333333333</v>
      </c>
      <c r="AW173" s="30">
        <f t="shared" si="493"/>
        <v>1373.6111111111109</v>
      </c>
      <c r="AX173" s="30">
        <f t="shared" si="493"/>
        <v>1344.6759259259259</v>
      </c>
      <c r="AY173" s="30">
        <f t="shared" si="493"/>
        <v>1320.5632716049386</v>
      </c>
      <c r="AZ173" s="30">
        <f t="shared" si="493"/>
        <v>1300.4693930041149</v>
      </c>
      <c r="BA173" s="30">
        <f t="shared" si="493"/>
        <v>1283.724494170096</v>
      </c>
      <c r="BB173" s="30">
        <f t="shared" si="493"/>
        <v>1269.7704118084134</v>
      </c>
      <c r="BC173" s="30">
        <f t="shared" si="493"/>
        <v>1258.1420098403446</v>
      </c>
      <c r="BD173" s="30">
        <f t="shared" si="493"/>
        <v>1248.4516748669539</v>
      </c>
      <c r="BF173" s="163"/>
      <c r="BG173" s="161">
        <v>1000000</v>
      </c>
      <c r="BH173" s="16" t="s">
        <v>19</v>
      </c>
      <c r="BI173" s="30">
        <f>BI$112/10*$C173/(2+$E$12)</f>
        <v>1449.9999999999998</v>
      </c>
      <c r="BJ173" s="30">
        <f t="shared" ref="BJ173:BR173" si="494">BJ$112/10*$C173/(2+$E$12)</f>
        <v>1408.3333333333333</v>
      </c>
      <c r="BK173" s="30">
        <f t="shared" si="494"/>
        <v>1373.6111111111109</v>
      </c>
      <c r="BL173" s="30">
        <f t="shared" si="494"/>
        <v>1344.6759259259259</v>
      </c>
      <c r="BM173" s="30">
        <f t="shared" si="494"/>
        <v>1320.5632716049386</v>
      </c>
      <c r="BN173" s="30">
        <f t="shared" si="494"/>
        <v>1300.4693930041149</v>
      </c>
      <c r="BO173" s="30">
        <f t="shared" si="494"/>
        <v>1283.724494170096</v>
      </c>
      <c r="BP173" s="30">
        <f t="shared" si="494"/>
        <v>1269.7704118084134</v>
      </c>
      <c r="BQ173" s="30">
        <f t="shared" si="494"/>
        <v>1258.1420098403446</v>
      </c>
      <c r="BR173" s="30">
        <f t="shared" si="494"/>
        <v>1248.4516748669539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1379.4367283950617</v>
      </c>
      <c r="J174" s="30"/>
      <c r="K174" s="30"/>
      <c r="L174" s="30"/>
      <c r="M174" s="30"/>
      <c r="N174" s="30">
        <f>SUM(E173:N173)/10</f>
        <v>1325.774162566523</v>
      </c>
      <c r="P174" s="163"/>
      <c r="Q174" s="161"/>
      <c r="R174" s="16" t="s">
        <v>22</v>
      </c>
      <c r="S174" s="30"/>
      <c r="T174" s="30"/>
      <c r="U174" s="30"/>
      <c r="V174" s="30"/>
      <c r="W174" s="30">
        <f>SUM(S173:W173)/5</f>
        <v>1379.4367283950617</v>
      </c>
      <c r="X174" s="30"/>
      <c r="Y174" s="30"/>
      <c r="Z174" s="30"/>
      <c r="AA174" s="30"/>
      <c r="AB174" s="30">
        <f>SUM(S173:AB173)/10</f>
        <v>1325.774162566523</v>
      </c>
      <c r="AD174" s="163"/>
      <c r="AE174" s="161"/>
      <c r="AF174" s="16" t="s">
        <v>22</v>
      </c>
      <c r="AG174" s="30"/>
      <c r="AH174" s="30"/>
      <c r="AI174" s="30"/>
      <c r="AJ174" s="30"/>
      <c r="AK174" s="30">
        <f>SUM(AG173:AK173)/5</f>
        <v>1379.4367283950617</v>
      </c>
      <c r="AL174" s="30"/>
      <c r="AM174" s="30"/>
      <c r="AN174" s="30"/>
      <c r="AO174" s="30"/>
      <c r="AP174" s="30">
        <f>SUM(AG173:AP173)/10</f>
        <v>1325.774162566523</v>
      </c>
      <c r="AR174" s="163"/>
      <c r="AS174" s="161"/>
      <c r="AT174" s="16" t="s">
        <v>22</v>
      </c>
      <c r="AU174" s="30"/>
      <c r="AV174" s="30"/>
      <c r="AW174" s="30"/>
      <c r="AX174" s="30"/>
      <c r="AY174" s="30">
        <f>SUM(AU173:AY173)/5</f>
        <v>1379.4367283950617</v>
      </c>
      <c r="AZ174" s="30"/>
      <c r="BA174" s="30"/>
      <c r="BB174" s="30"/>
      <c r="BC174" s="30"/>
      <c r="BD174" s="30">
        <f>SUM(AU173:BD173)/10</f>
        <v>1325.774162566523</v>
      </c>
      <c r="BF174" s="163"/>
      <c r="BG174" s="161"/>
      <c r="BH174" s="16" t="s">
        <v>22</v>
      </c>
      <c r="BI174" s="30"/>
      <c r="BJ174" s="30"/>
      <c r="BK174" s="30"/>
      <c r="BL174" s="30"/>
      <c r="BM174" s="30">
        <f>SUM(BI173:BM173)/5</f>
        <v>1379.4367283950617</v>
      </c>
      <c r="BN174" s="30"/>
      <c r="BO174" s="30"/>
      <c r="BP174" s="30"/>
      <c r="BQ174" s="30"/>
      <c r="BR174" s="30">
        <f>SUM(BI173:BR173)/10</f>
        <v>1325.774162566523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1449.9999999999998</v>
      </c>
      <c r="F175" s="30">
        <f t="shared" ref="F175:N175" si="495">F$113/10*$C173/(2+$E$12)</f>
        <v>2858.333333333333</v>
      </c>
      <c r="G175" s="30">
        <f t="shared" si="495"/>
        <v>4231.9444444444443</v>
      </c>
      <c r="H175" s="30">
        <f t="shared" si="495"/>
        <v>5576.6203703703704</v>
      </c>
      <c r="I175" s="30">
        <f t="shared" si="495"/>
        <v>6897.1836419753072</v>
      </c>
      <c r="J175" s="30">
        <f t="shared" si="495"/>
        <v>8197.653034979423</v>
      </c>
      <c r="K175" s="30">
        <f t="shared" si="495"/>
        <v>9481.3775291495185</v>
      </c>
      <c r="L175" s="30">
        <f t="shared" si="495"/>
        <v>10751.147940957931</v>
      </c>
      <c r="M175" s="30">
        <f t="shared" si="495"/>
        <v>12009.289950798277</v>
      </c>
      <c r="N175" s="30">
        <f t="shared" si="495"/>
        <v>13257.74162566523</v>
      </c>
      <c r="P175" s="163"/>
      <c r="Q175" s="161"/>
      <c r="R175" s="16" t="s">
        <v>52</v>
      </c>
      <c r="S175" s="30">
        <f>S$113/10*$C173/(2+$E$12)</f>
        <v>1449.9999999999998</v>
      </c>
      <c r="T175" s="30">
        <f t="shared" ref="T175:AB175" si="496">T$113/10*$C173/(2+$E$12)</f>
        <v>2858.333333333333</v>
      </c>
      <c r="U175" s="30">
        <f t="shared" si="496"/>
        <v>4231.9444444444443</v>
      </c>
      <c r="V175" s="30">
        <f t="shared" si="496"/>
        <v>5576.6203703703704</v>
      </c>
      <c r="W175" s="30">
        <f t="shared" si="496"/>
        <v>6897.1836419753072</v>
      </c>
      <c r="X175" s="30">
        <f t="shared" si="496"/>
        <v>8197.653034979423</v>
      </c>
      <c r="Y175" s="30">
        <f t="shared" si="496"/>
        <v>9481.3775291495185</v>
      </c>
      <c r="Z175" s="30">
        <f t="shared" si="496"/>
        <v>10751.147940957931</v>
      </c>
      <c r="AA175" s="30">
        <f t="shared" si="496"/>
        <v>12009.289950798277</v>
      </c>
      <c r="AB175" s="30">
        <f t="shared" si="496"/>
        <v>13257.74162566523</v>
      </c>
      <c r="AD175" s="163"/>
      <c r="AE175" s="161"/>
      <c r="AF175" s="16" t="s">
        <v>52</v>
      </c>
      <c r="AG175" s="30">
        <f>AG$113/10*$C173/(2+$E$12)</f>
        <v>1449.9999999999998</v>
      </c>
      <c r="AH175" s="30">
        <f t="shared" ref="AH175:AP175" si="497">AH$113/10*$C173/(2+$E$12)</f>
        <v>2858.333333333333</v>
      </c>
      <c r="AI175" s="30">
        <f t="shared" si="497"/>
        <v>4231.9444444444443</v>
      </c>
      <c r="AJ175" s="30">
        <f t="shared" si="497"/>
        <v>5576.6203703703704</v>
      </c>
      <c r="AK175" s="30">
        <f t="shared" si="497"/>
        <v>6897.1836419753072</v>
      </c>
      <c r="AL175" s="30">
        <f t="shared" si="497"/>
        <v>8197.653034979423</v>
      </c>
      <c r="AM175" s="30">
        <f t="shared" si="497"/>
        <v>9481.3775291495185</v>
      </c>
      <c r="AN175" s="30">
        <f t="shared" si="497"/>
        <v>10751.147940957931</v>
      </c>
      <c r="AO175" s="30">
        <f t="shared" si="497"/>
        <v>12009.289950798277</v>
      </c>
      <c r="AP175" s="30">
        <f t="shared" si="497"/>
        <v>13257.74162566523</v>
      </c>
      <c r="AR175" s="163"/>
      <c r="AS175" s="161"/>
      <c r="AT175" s="16" t="s">
        <v>52</v>
      </c>
      <c r="AU175" s="30">
        <f>AU$113/10*$C173/(2+$E$12)</f>
        <v>1449.9999999999998</v>
      </c>
      <c r="AV175" s="30">
        <f t="shared" ref="AV175:BD175" si="498">AV$113/10*$C173/(2+$E$12)</f>
        <v>2858.333333333333</v>
      </c>
      <c r="AW175" s="30">
        <f t="shared" si="498"/>
        <v>4231.9444444444443</v>
      </c>
      <c r="AX175" s="30">
        <f t="shared" si="498"/>
        <v>5576.6203703703704</v>
      </c>
      <c r="AY175" s="30">
        <f t="shared" si="498"/>
        <v>6897.1836419753072</v>
      </c>
      <c r="AZ175" s="30">
        <f t="shared" si="498"/>
        <v>8197.653034979423</v>
      </c>
      <c r="BA175" s="30">
        <f t="shared" si="498"/>
        <v>9481.3775291495185</v>
      </c>
      <c r="BB175" s="30">
        <f t="shared" si="498"/>
        <v>10751.147940957931</v>
      </c>
      <c r="BC175" s="30">
        <f t="shared" si="498"/>
        <v>12009.289950798277</v>
      </c>
      <c r="BD175" s="30">
        <f t="shared" si="498"/>
        <v>13257.74162566523</v>
      </c>
      <c r="BF175" s="163"/>
      <c r="BG175" s="161"/>
      <c r="BH175" s="16" t="s">
        <v>52</v>
      </c>
      <c r="BI175" s="30">
        <f>BI$113/10*$C173/(2+$E$12)</f>
        <v>1449.9999999999998</v>
      </c>
      <c r="BJ175" s="30">
        <f t="shared" ref="BJ175:BR175" si="499">BJ$113/10*$C173/(2+$E$12)</f>
        <v>2858.333333333333</v>
      </c>
      <c r="BK175" s="30">
        <f t="shared" si="499"/>
        <v>4231.9444444444443</v>
      </c>
      <c r="BL175" s="30">
        <f t="shared" si="499"/>
        <v>5576.6203703703704</v>
      </c>
      <c r="BM175" s="30">
        <f t="shared" si="499"/>
        <v>6897.1836419753072</v>
      </c>
      <c r="BN175" s="30">
        <f t="shared" si="499"/>
        <v>8197.653034979423</v>
      </c>
      <c r="BO175" s="30">
        <f t="shared" si="499"/>
        <v>9481.3775291495185</v>
      </c>
      <c r="BP175" s="30">
        <f t="shared" si="499"/>
        <v>10751.147940957931</v>
      </c>
      <c r="BQ175" s="30">
        <f t="shared" si="499"/>
        <v>12009.289950798277</v>
      </c>
      <c r="BR175" s="30">
        <f t="shared" si="499"/>
        <v>13257.74162566523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3044.9999999999995</v>
      </c>
      <c r="F176" s="30">
        <f t="shared" ref="F176:N176" si="500">F$112/10*$C176/(2+$E$12)</f>
        <v>2957.4999999999995</v>
      </c>
      <c r="G176" s="30">
        <f t="shared" si="500"/>
        <v>2884.583333333333</v>
      </c>
      <c r="H176" s="30">
        <f t="shared" si="500"/>
        <v>2823.8194444444443</v>
      </c>
      <c r="I176" s="30">
        <f t="shared" si="500"/>
        <v>2773.1828703703709</v>
      </c>
      <c r="J176" s="30">
        <f t="shared" si="500"/>
        <v>2730.9857253086416</v>
      </c>
      <c r="K176" s="30">
        <f t="shared" si="500"/>
        <v>2695.8214377572012</v>
      </c>
      <c r="L176" s="30">
        <f t="shared" si="500"/>
        <v>2666.5178647976682</v>
      </c>
      <c r="M176" s="30">
        <f t="shared" si="500"/>
        <v>2642.0982206647232</v>
      </c>
      <c r="N176" s="30">
        <f t="shared" si="500"/>
        <v>2621.7485172206029</v>
      </c>
      <c r="P176" s="163"/>
      <c r="Q176" s="161">
        <v>2100000</v>
      </c>
      <c r="R176" s="16" t="s">
        <v>19</v>
      </c>
      <c r="S176" s="30">
        <f>S$112/10*$C176/(2+$E$12)</f>
        <v>3044.9999999999995</v>
      </c>
      <c r="T176" s="30">
        <f t="shared" ref="T176:AB176" si="501">T$112/10*$C176/(2+$E$12)</f>
        <v>2957.4999999999995</v>
      </c>
      <c r="U176" s="30">
        <f t="shared" si="501"/>
        <v>2884.583333333333</v>
      </c>
      <c r="V176" s="30">
        <f t="shared" si="501"/>
        <v>2823.8194444444443</v>
      </c>
      <c r="W176" s="30">
        <f t="shared" si="501"/>
        <v>2773.1828703703709</v>
      </c>
      <c r="X176" s="30">
        <f t="shared" si="501"/>
        <v>2730.9857253086416</v>
      </c>
      <c r="Y176" s="30">
        <f t="shared" si="501"/>
        <v>2695.8214377572012</v>
      </c>
      <c r="Z176" s="30">
        <f t="shared" si="501"/>
        <v>2666.5178647976682</v>
      </c>
      <c r="AA176" s="30">
        <f t="shared" si="501"/>
        <v>2642.0982206647232</v>
      </c>
      <c r="AB176" s="30">
        <f t="shared" si="501"/>
        <v>2621.7485172206029</v>
      </c>
      <c r="AD176" s="163"/>
      <c r="AE176" s="161">
        <v>2100000</v>
      </c>
      <c r="AF176" s="16" t="s">
        <v>19</v>
      </c>
      <c r="AG176" s="30">
        <f>AG$112/10*$C176/(2+$E$12)</f>
        <v>3044.9999999999995</v>
      </c>
      <c r="AH176" s="30">
        <f t="shared" ref="AH176:AP176" si="502">AH$112/10*$C176/(2+$E$12)</f>
        <v>2957.4999999999995</v>
      </c>
      <c r="AI176" s="30">
        <f t="shared" si="502"/>
        <v>2884.583333333333</v>
      </c>
      <c r="AJ176" s="30">
        <f t="shared" si="502"/>
        <v>2823.8194444444443</v>
      </c>
      <c r="AK176" s="30">
        <f t="shared" si="502"/>
        <v>2773.1828703703709</v>
      </c>
      <c r="AL176" s="30">
        <f t="shared" si="502"/>
        <v>2730.9857253086416</v>
      </c>
      <c r="AM176" s="30">
        <f t="shared" si="502"/>
        <v>2695.8214377572012</v>
      </c>
      <c r="AN176" s="30">
        <f t="shared" si="502"/>
        <v>2666.5178647976682</v>
      </c>
      <c r="AO176" s="30">
        <f t="shared" si="502"/>
        <v>2642.0982206647232</v>
      </c>
      <c r="AP176" s="30">
        <f t="shared" si="502"/>
        <v>2621.7485172206029</v>
      </c>
      <c r="AR176" s="163"/>
      <c r="AS176" s="161">
        <v>2100000</v>
      </c>
      <c r="AT176" s="16" t="s">
        <v>19</v>
      </c>
      <c r="AU176" s="30">
        <f>AU$112/10*$C176/(2+$E$12)</f>
        <v>3044.9999999999995</v>
      </c>
      <c r="AV176" s="30">
        <f t="shared" ref="AV176:BD176" si="503">AV$112/10*$C176/(2+$E$12)</f>
        <v>2957.4999999999995</v>
      </c>
      <c r="AW176" s="30">
        <f t="shared" si="503"/>
        <v>2884.583333333333</v>
      </c>
      <c r="AX176" s="30">
        <f t="shared" si="503"/>
        <v>2823.8194444444443</v>
      </c>
      <c r="AY176" s="30">
        <f t="shared" si="503"/>
        <v>2773.1828703703709</v>
      </c>
      <c r="AZ176" s="30">
        <f t="shared" si="503"/>
        <v>2730.9857253086416</v>
      </c>
      <c r="BA176" s="30">
        <f t="shared" si="503"/>
        <v>2695.8214377572012</v>
      </c>
      <c r="BB176" s="30">
        <f t="shared" si="503"/>
        <v>2666.5178647976682</v>
      </c>
      <c r="BC176" s="30">
        <f t="shared" si="503"/>
        <v>2642.0982206647232</v>
      </c>
      <c r="BD176" s="30">
        <f t="shared" si="503"/>
        <v>2621.7485172206029</v>
      </c>
      <c r="BF176" s="163"/>
      <c r="BG176" s="161">
        <v>2100000</v>
      </c>
      <c r="BH176" s="16" t="s">
        <v>19</v>
      </c>
      <c r="BI176" s="30">
        <f>BI$112/10*$C176/(2+$E$12)</f>
        <v>3044.9999999999995</v>
      </c>
      <c r="BJ176" s="30">
        <f t="shared" ref="BJ176:BR176" si="504">BJ$112/10*$C176/(2+$E$12)</f>
        <v>2957.4999999999995</v>
      </c>
      <c r="BK176" s="30">
        <f t="shared" si="504"/>
        <v>2884.583333333333</v>
      </c>
      <c r="BL176" s="30">
        <f t="shared" si="504"/>
        <v>2823.8194444444443</v>
      </c>
      <c r="BM176" s="30">
        <f t="shared" si="504"/>
        <v>2773.1828703703709</v>
      </c>
      <c r="BN176" s="30">
        <f t="shared" si="504"/>
        <v>2730.9857253086416</v>
      </c>
      <c r="BO176" s="30">
        <f t="shared" si="504"/>
        <v>2695.8214377572012</v>
      </c>
      <c r="BP176" s="30">
        <f t="shared" si="504"/>
        <v>2666.5178647976682</v>
      </c>
      <c r="BQ176" s="30">
        <f t="shared" si="504"/>
        <v>2642.0982206647232</v>
      </c>
      <c r="BR176" s="30">
        <f t="shared" si="504"/>
        <v>2621.7485172206029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2896.8171296296296</v>
      </c>
      <c r="J177" s="30"/>
      <c r="K177" s="30"/>
      <c r="L177" s="30"/>
      <c r="M177" s="30"/>
      <c r="N177" s="30">
        <f>SUM(E176:N176)/10</f>
        <v>2784.1257413896988</v>
      </c>
      <c r="P177" s="163"/>
      <c r="Q177" s="161"/>
      <c r="R177" s="16" t="s">
        <v>22</v>
      </c>
      <c r="S177" s="30"/>
      <c r="T177" s="30"/>
      <c r="U177" s="30"/>
      <c r="V177" s="30"/>
      <c r="W177" s="30">
        <f>SUM(S176:W176)/5</f>
        <v>2896.8171296296296</v>
      </c>
      <c r="X177" s="30"/>
      <c r="Y177" s="30"/>
      <c r="Z177" s="30"/>
      <c r="AA177" s="30"/>
      <c r="AB177" s="30">
        <f>SUM(S176:AB176)/10</f>
        <v>2784.1257413896988</v>
      </c>
      <c r="AD177" s="163"/>
      <c r="AE177" s="161"/>
      <c r="AF177" s="16" t="s">
        <v>22</v>
      </c>
      <c r="AG177" s="30"/>
      <c r="AH177" s="30"/>
      <c r="AI177" s="30"/>
      <c r="AJ177" s="30"/>
      <c r="AK177" s="30">
        <f>SUM(AG176:AK176)/5</f>
        <v>2896.8171296296296</v>
      </c>
      <c r="AL177" s="30"/>
      <c r="AM177" s="30"/>
      <c r="AN177" s="30"/>
      <c r="AO177" s="30"/>
      <c r="AP177" s="30">
        <f>SUM(AG176:AP176)/10</f>
        <v>2784.1257413896988</v>
      </c>
      <c r="AR177" s="163"/>
      <c r="AS177" s="161"/>
      <c r="AT177" s="16" t="s">
        <v>22</v>
      </c>
      <c r="AU177" s="30"/>
      <c r="AV177" s="30"/>
      <c r="AW177" s="30"/>
      <c r="AX177" s="30"/>
      <c r="AY177" s="30">
        <f>SUM(AU176:AY176)/5</f>
        <v>2896.8171296296296</v>
      </c>
      <c r="AZ177" s="30"/>
      <c r="BA177" s="30"/>
      <c r="BB177" s="30"/>
      <c r="BC177" s="30"/>
      <c r="BD177" s="30">
        <f>SUM(AU176:BD176)/10</f>
        <v>2784.1257413896988</v>
      </c>
      <c r="BF177" s="163"/>
      <c r="BG177" s="161"/>
      <c r="BH177" s="16" t="s">
        <v>22</v>
      </c>
      <c r="BI177" s="30"/>
      <c r="BJ177" s="30"/>
      <c r="BK177" s="30"/>
      <c r="BL177" s="30"/>
      <c r="BM177" s="30">
        <f>SUM(BI176:BM176)/5</f>
        <v>2896.8171296296296</v>
      </c>
      <c r="BN177" s="30"/>
      <c r="BO177" s="30"/>
      <c r="BP177" s="30"/>
      <c r="BQ177" s="30"/>
      <c r="BR177" s="30">
        <f>SUM(BI176:BR176)/10</f>
        <v>2784.1257413896988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3044.9999999999995</v>
      </c>
      <c r="F178" s="30">
        <f t="shared" ref="F178:N178" si="505">F$113/10*$C176/(2+$E$12)</f>
        <v>6002.4999999999991</v>
      </c>
      <c r="G178" s="30">
        <f t="shared" si="505"/>
        <v>8887.0833333333321</v>
      </c>
      <c r="H178" s="30">
        <f t="shared" si="505"/>
        <v>11710.902777777777</v>
      </c>
      <c r="I178" s="30">
        <f t="shared" si="505"/>
        <v>14484.085648148146</v>
      </c>
      <c r="J178" s="30">
        <f t="shared" si="505"/>
        <v>17215.071373456787</v>
      </c>
      <c r="K178" s="30">
        <f t="shared" si="505"/>
        <v>19910.892811213991</v>
      </c>
      <c r="L178" s="30">
        <f t="shared" si="505"/>
        <v>22577.410676011659</v>
      </c>
      <c r="M178" s="30">
        <f t="shared" si="505"/>
        <v>25219.50889667638</v>
      </c>
      <c r="N178" s="30">
        <f t="shared" si="505"/>
        <v>27841.257413896987</v>
      </c>
      <c r="P178" s="163"/>
      <c r="Q178" s="161"/>
      <c r="R178" s="16" t="s">
        <v>52</v>
      </c>
      <c r="S178" s="30">
        <f>S$113/10*$C176/(2+$E$12)</f>
        <v>3044.9999999999995</v>
      </c>
      <c r="T178" s="30">
        <f t="shared" ref="T178:AB178" si="506">T$113/10*$C176/(2+$E$12)</f>
        <v>6002.4999999999991</v>
      </c>
      <c r="U178" s="30">
        <f t="shared" si="506"/>
        <v>8887.0833333333321</v>
      </c>
      <c r="V178" s="30">
        <f t="shared" si="506"/>
        <v>11710.902777777777</v>
      </c>
      <c r="W178" s="30">
        <f t="shared" si="506"/>
        <v>14484.085648148146</v>
      </c>
      <c r="X178" s="30">
        <f t="shared" si="506"/>
        <v>17215.071373456787</v>
      </c>
      <c r="Y178" s="30">
        <f t="shared" si="506"/>
        <v>19910.892811213991</v>
      </c>
      <c r="Z178" s="30">
        <f t="shared" si="506"/>
        <v>22577.410676011659</v>
      </c>
      <c r="AA178" s="30">
        <f t="shared" si="506"/>
        <v>25219.50889667638</v>
      </c>
      <c r="AB178" s="30">
        <f t="shared" si="506"/>
        <v>27841.257413896987</v>
      </c>
      <c r="AD178" s="163"/>
      <c r="AE178" s="161"/>
      <c r="AF178" s="16" t="s">
        <v>52</v>
      </c>
      <c r="AG178" s="30">
        <f>AG$113/10*$C176/(2+$E$12)</f>
        <v>3044.9999999999995</v>
      </c>
      <c r="AH178" s="30">
        <f t="shared" ref="AH178:AP178" si="507">AH$113/10*$C176/(2+$E$12)</f>
        <v>6002.4999999999991</v>
      </c>
      <c r="AI178" s="30">
        <f t="shared" si="507"/>
        <v>8887.0833333333321</v>
      </c>
      <c r="AJ178" s="30">
        <f t="shared" si="507"/>
        <v>11710.902777777777</v>
      </c>
      <c r="AK178" s="30">
        <f t="shared" si="507"/>
        <v>14484.085648148146</v>
      </c>
      <c r="AL178" s="30">
        <f t="shared" si="507"/>
        <v>17215.071373456787</v>
      </c>
      <c r="AM178" s="30">
        <f t="shared" si="507"/>
        <v>19910.892811213991</v>
      </c>
      <c r="AN178" s="30">
        <f t="shared" si="507"/>
        <v>22577.410676011659</v>
      </c>
      <c r="AO178" s="30">
        <f t="shared" si="507"/>
        <v>25219.50889667638</v>
      </c>
      <c r="AP178" s="30">
        <f t="shared" si="507"/>
        <v>27841.257413896987</v>
      </c>
      <c r="AR178" s="163"/>
      <c r="AS178" s="161"/>
      <c r="AT178" s="16" t="s">
        <v>52</v>
      </c>
      <c r="AU178" s="30">
        <f>AU$113/10*$C176/(2+$E$12)</f>
        <v>3044.9999999999995</v>
      </c>
      <c r="AV178" s="30">
        <f t="shared" ref="AV178:BD178" si="508">AV$113/10*$C176/(2+$E$12)</f>
        <v>6002.4999999999991</v>
      </c>
      <c r="AW178" s="30">
        <f t="shared" si="508"/>
        <v>8887.0833333333321</v>
      </c>
      <c r="AX178" s="30">
        <f t="shared" si="508"/>
        <v>11710.902777777777</v>
      </c>
      <c r="AY178" s="30">
        <f t="shared" si="508"/>
        <v>14484.085648148146</v>
      </c>
      <c r="AZ178" s="30">
        <f t="shared" si="508"/>
        <v>17215.071373456787</v>
      </c>
      <c r="BA178" s="30">
        <f t="shared" si="508"/>
        <v>19910.892811213991</v>
      </c>
      <c r="BB178" s="30">
        <f t="shared" si="508"/>
        <v>22577.410676011659</v>
      </c>
      <c r="BC178" s="30">
        <f t="shared" si="508"/>
        <v>25219.50889667638</v>
      </c>
      <c r="BD178" s="30">
        <f t="shared" si="508"/>
        <v>27841.257413896987</v>
      </c>
      <c r="BF178" s="163"/>
      <c r="BG178" s="161"/>
      <c r="BH178" s="16" t="s">
        <v>52</v>
      </c>
      <c r="BI178" s="30">
        <f>BI$113/10*$C176/(2+$E$12)</f>
        <v>3044.9999999999995</v>
      </c>
      <c r="BJ178" s="30">
        <f t="shared" ref="BJ178:BR178" si="509">BJ$113/10*$C176/(2+$E$12)</f>
        <v>6002.4999999999991</v>
      </c>
      <c r="BK178" s="30">
        <f t="shared" si="509"/>
        <v>8887.0833333333321</v>
      </c>
      <c r="BL178" s="30">
        <f t="shared" si="509"/>
        <v>11710.902777777777</v>
      </c>
      <c r="BM178" s="30">
        <f t="shared" si="509"/>
        <v>14484.085648148146</v>
      </c>
      <c r="BN178" s="30">
        <f t="shared" si="509"/>
        <v>17215.071373456787</v>
      </c>
      <c r="BO178" s="30">
        <f t="shared" si="509"/>
        <v>19910.892811213991</v>
      </c>
      <c r="BP178" s="30">
        <f t="shared" si="509"/>
        <v>22577.410676011659</v>
      </c>
      <c r="BQ178" s="30">
        <f t="shared" si="509"/>
        <v>25219.50889667638</v>
      </c>
      <c r="BR178" s="30">
        <f t="shared" si="509"/>
        <v>27841.257413896987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749.99999999999989</v>
      </c>
      <c r="F179" s="28">
        <f t="shared" ref="F179:N179" si="510">F$127/10*$C179/(2+$E$12)</f>
        <v>624.99999999999989</v>
      </c>
      <c r="G179" s="28">
        <f t="shared" si="510"/>
        <v>520.83333333333326</v>
      </c>
      <c r="H179" s="28">
        <f t="shared" si="510"/>
        <v>434.02777777777783</v>
      </c>
      <c r="I179" s="28">
        <f t="shared" si="510"/>
        <v>361.68981481481478</v>
      </c>
      <c r="J179" s="28">
        <f t="shared" si="510"/>
        <v>301.40817901234561</v>
      </c>
      <c r="K179" s="28">
        <f t="shared" si="510"/>
        <v>251.17348251028801</v>
      </c>
      <c r="L179" s="28">
        <f t="shared" si="510"/>
        <v>209.31123542524006</v>
      </c>
      <c r="M179" s="28">
        <f t="shared" si="510"/>
        <v>174.42602952103337</v>
      </c>
      <c r="N179" s="28">
        <f t="shared" si="510"/>
        <v>145.35502460086113</v>
      </c>
      <c r="P179" s="163" t="s">
        <v>71</v>
      </c>
      <c r="Q179" s="162">
        <v>20000</v>
      </c>
      <c r="R179" s="58" t="s">
        <v>19</v>
      </c>
      <c r="S179" s="28">
        <f>S$127/10*$C179/(2+$E$12)</f>
        <v>749.99999999999989</v>
      </c>
      <c r="T179" s="28">
        <f t="shared" ref="T179:AB179" si="511">T$127/10*$C179/(2+$E$12)</f>
        <v>624.99999999999989</v>
      </c>
      <c r="U179" s="28">
        <f t="shared" si="511"/>
        <v>520.83333333333326</v>
      </c>
      <c r="V179" s="28">
        <f t="shared" si="511"/>
        <v>434.02777777777783</v>
      </c>
      <c r="W179" s="28">
        <f t="shared" si="511"/>
        <v>361.68981481481478</v>
      </c>
      <c r="X179" s="28">
        <f t="shared" si="511"/>
        <v>301.40817901234561</v>
      </c>
      <c r="Y179" s="28">
        <f t="shared" si="511"/>
        <v>251.17348251028801</v>
      </c>
      <c r="Z179" s="28">
        <f t="shared" si="511"/>
        <v>209.31123542524006</v>
      </c>
      <c r="AA179" s="28">
        <f t="shared" si="511"/>
        <v>174.42602952103337</v>
      </c>
      <c r="AB179" s="28">
        <f t="shared" si="511"/>
        <v>145.35502460086113</v>
      </c>
      <c r="AD179" s="163" t="s">
        <v>71</v>
      </c>
      <c r="AE179" s="162">
        <v>20000</v>
      </c>
      <c r="AF179" s="58" t="s">
        <v>19</v>
      </c>
      <c r="AG179" s="28">
        <f>AG$127/10*$C179/(2+$E$12)</f>
        <v>749.99999999999989</v>
      </c>
      <c r="AH179" s="28">
        <f t="shared" ref="AH179:AP179" si="512">AH$127/10*$C179/(2+$E$12)</f>
        <v>624.99999999999989</v>
      </c>
      <c r="AI179" s="28">
        <f t="shared" si="512"/>
        <v>520.83333333333326</v>
      </c>
      <c r="AJ179" s="28">
        <f t="shared" si="512"/>
        <v>434.02777777777783</v>
      </c>
      <c r="AK179" s="28">
        <f t="shared" si="512"/>
        <v>361.68981481481478</v>
      </c>
      <c r="AL179" s="28">
        <f t="shared" si="512"/>
        <v>301.40817901234561</v>
      </c>
      <c r="AM179" s="28">
        <f t="shared" si="512"/>
        <v>251.17348251028801</v>
      </c>
      <c r="AN179" s="28">
        <f t="shared" si="512"/>
        <v>209.31123542524006</v>
      </c>
      <c r="AO179" s="28">
        <f t="shared" si="512"/>
        <v>174.42602952103337</v>
      </c>
      <c r="AP179" s="28">
        <f t="shared" si="512"/>
        <v>145.35502460086113</v>
      </c>
      <c r="AR179" s="163" t="s">
        <v>71</v>
      </c>
      <c r="AS179" s="162">
        <v>20000</v>
      </c>
      <c r="AT179" s="58" t="s">
        <v>19</v>
      </c>
      <c r="AU179" s="28">
        <f>AU$127/10*$C179/(2+$E$12)</f>
        <v>749.99999999999989</v>
      </c>
      <c r="AV179" s="28">
        <f t="shared" ref="AV179:BD179" si="513">AV$127/10*$C179/(2+$E$12)</f>
        <v>624.99999999999989</v>
      </c>
      <c r="AW179" s="28">
        <f t="shared" si="513"/>
        <v>520.83333333333326</v>
      </c>
      <c r="AX179" s="28">
        <f t="shared" si="513"/>
        <v>434.02777777777783</v>
      </c>
      <c r="AY179" s="28">
        <f t="shared" si="513"/>
        <v>361.68981481481478</v>
      </c>
      <c r="AZ179" s="28">
        <f t="shared" si="513"/>
        <v>301.40817901234561</v>
      </c>
      <c r="BA179" s="28">
        <f t="shared" si="513"/>
        <v>251.17348251028801</v>
      </c>
      <c r="BB179" s="28">
        <f t="shared" si="513"/>
        <v>209.31123542524006</v>
      </c>
      <c r="BC179" s="28">
        <f t="shared" si="513"/>
        <v>174.42602952103337</v>
      </c>
      <c r="BD179" s="28">
        <f t="shared" si="513"/>
        <v>145.35502460086113</v>
      </c>
      <c r="BF179" s="163" t="s">
        <v>71</v>
      </c>
      <c r="BG179" s="162">
        <v>20000</v>
      </c>
      <c r="BH179" s="58" t="s">
        <v>19</v>
      </c>
      <c r="BI179" s="28">
        <f>BI$127/10*$C179/(2+$E$12)</f>
        <v>749.99999999999989</v>
      </c>
      <c r="BJ179" s="28">
        <f t="shared" ref="BJ179:BR179" si="514">BJ$127/10*$C179/(2+$E$12)</f>
        <v>624.99999999999989</v>
      </c>
      <c r="BK179" s="28">
        <f t="shared" si="514"/>
        <v>520.83333333333326</v>
      </c>
      <c r="BL179" s="28">
        <f t="shared" si="514"/>
        <v>434.02777777777783</v>
      </c>
      <c r="BM179" s="28">
        <f t="shared" si="514"/>
        <v>361.68981481481478</v>
      </c>
      <c r="BN179" s="28">
        <f t="shared" si="514"/>
        <v>301.40817901234561</v>
      </c>
      <c r="BO179" s="28">
        <f t="shared" si="514"/>
        <v>251.17348251028801</v>
      </c>
      <c r="BP179" s="28">
        <f t="shared" si="514"/>
        <v>209.31123542524006</v>
      </c>
      <c r="BQ179" s="28">
        <f t="shared" si="514"/>
        <v>174.42602952103337</v>
      </c>
      <c r="BR179" s="28">
        <f t="shared" si="514"/>
        <v>145.35502460086113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538.31018518518511</v>
      </c>
      <c r="J180" s="28"/>
      <c r="K180" s="28"/>
      <c r="L180" s="28"/>
      <c r="M180" s="28"/>
      <c r="N180" s="28">
        <f>SUM(E179:N179)/10</f>
        <v>377.32248769956936</v>
      </c>
      <c r="P180" s="163"/>
      <c r="Q180" s="162"/>
      <c r="R180" s="20" t="s">
        <v>22</v>
      </c>
      <c r="S180" s="28"/>
      <c r="T180" s="28"/>
      <c r="U180" s="28"/>
      <c r="V180" s="28"/>
      <c r="W180" s="28">
        <f>SUM(S179:W179)/5</f>
        <v>538.31018518518511</v>
      </c>
      <c r="X180" s="28"/>
      <c r="Y180" s="28"/>
      <c r="Z180" s="28"/>
      <c r="AA180" s="28"/>
      <c r="AB180" s="28">
        <f>SUM(S179:AB179)/10</f>
        <v>377.32248769956936</v>
      </c>
      <c r="AD180" s="163"/>
      <c r="AE180" s="162"/>
      <c r="AF180" s="20" t="s">
        <v>22</v>
      </c>
      <c r="AG180" s="28"/>
      <c r="AH180" s="28"/>
      <c r="AI180" s="28"/>
      <c r="AJ180" s="28"/>
      <c r="AK180" s="28">
        <f>SUM(AG179:AK179)/5</f>
        <v>538.31018518518511</v>
      </c>
      <c r="AL180" s="28"/>
      <c r="AM180" s="28"/>
      <c r="AN180" s="28"/>
      <c r="AO180" s="28"/>
      <c r="AP180" s="28">
        <f>SUM(AG179:AP179)/10</f>
        <v>377.32248769956936</v>
      </c>
      <c r="AR180" s="163"/>
      <c r="AS180" s="162"/>
      <c r="AT180" s="20" t="s">
        <v>22</v>
      </c>
      <c r="AU180" s="28"/>
      <c r="AV180" s="28"/>
      <c r="AW180" s="28"/>
      <c r="AX180" s="28"/>
      <c r="AY180" s="28">
        <f>SUM(AU179:AY179)/5</f>
        <v>538.31018518518511</v>
      </c>
      <c r="AZ180" s="28"/>
      <c r="BA180" s="28"/>
      <c r="BB180" s="28"/>
      <c r="BC180" s="28"/>
      <c r="BD180" s="28">
        <f>SUM(AU179:BD179)/10</f>
        <v>377.32248769956936</v>
      </c>
      <c r="BF180" s="163"/>
      <c r="BG180" s="162"/>
      <c r="BH180" s="20" t="s">
        <v>22</v>
      </c>
      <c r="BI180" s="28"/>
      <c r="BJ180" s="28"/>
      <c r="BK180" s="28"/>
      <c r="BL180" s="28"/>
      <c r="BM180" s="28">
        <f>SUM(BI179:BM179)/5</f>
        <v>538.31018518518511</v>
      </c>
      <c r="BN180" s="28"/>
      <c r="BO180" s="28"/>
      <c r="BP180" s="28"/>
      <c r="BQ180" s="28"/>
      <c r="BR180" s="28">
        <f>SUM(BI179:BR179)/10</f>
        <v>377.32248769956936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750</v>
      </c>
      <c r="F181" s="28">
        <f t="shared" ref="F181:N181" si="515">F$128/10*$C179/(2+$E$12)</f>
        <v>1374.9999999999995</v>
      </c>
      <c r="G181" s="28">
        <f t="shared" si="515"/>
        <v>1895.8333333333335</v>
      </c>
      <c r="H181" s="28">
        <f t="shared" si="515"/>
        <v>2329.8611111111099</v>
      </c>
      <c r="I181" s="28">
        <f t="shared" si="515"/>
        <v>2691.5509259259265</v>
      </c>
      <c r="J181" s="28">
        <f t="shared" si="515"/>
        <v>2992.959104938268</v>
      </c>
      <c r="K181" s="28">
        <f t="shared" si="515"/>
        <v>3244.1325874485615</v>
      </c>
      <c r="L181" s="28">
        <f t="shared" si="515"/>
        <v>3453.4438228738013</v>
      </c>
      <c r="M181" s="28">
        <f t="shared" si="515"/>
        <v>3627.8698523948397</v>
      </c>
      <c r="N181" s="28">
        <f t="shared" si="515"/>
        <v>3773.2248769956882</v>
      </c>
      <c r="P181" s="163"/>
      <c r="Q181" s="162"/>
      <c r="R181" s="20" t="s">
        <v>52</v>
      </c>
      <c r="S181" s="28">
        <f>S$128/10*$C179/(2+$E$12)</f>
        <v>750</v>
      </c>
      <c r="T181" s="28">
        <f t="shared" ref="T181:AB181" si="516">T$128/10*$C179/(2+$E$12)</f>
        <v>1374.9999999999995</v>
      </c>
      <c r="U181" s="28">
        <f t="shared" si="516"/>
        <v>1895.8333333333335</v>
      </c>
      <c r="V181" s="28">
        <f t="shared" si="516"/>
        <v>2329.8611111111099</v>
      </c>
      <c r="W181" s="28">
        <f t="shared" si="516"/>
        <v>2691.5509259259265</v>
      </c>
      <c r="X181" s="28">
        <f t="shared" si="516"/>
        <v>2992.959104938268</v>
      </c>
      <c r="Y181" s="28">
        <f t="shared" si="516"/>
        <v>3244.1325874485615</v>
      </c>
      <c r="Z181" s="28">
        <f t="shared" si="516"/>
        <v>3453.4438228738013</v>
      </c>
      <c r="AA181" s="28">
        <f t="shared" si="516"/>
        <v>3627.8698523948397</v>
      </c>
      <c r="AB181" s="28">
        <f t="shared" si="516"/>
        <v>3773.2248769956882</v>
      </c>
      <c r="AD181" s="163"/>
      <c r="AE181" s="162"/>
      <c r="AF181" s="20" t="s">
        <v>52</v>
      </c>
      <c r="AG181" s="28">
        <f>AG$128/10*$C179/(2+$E$12)</f>
        <v>750</v>
      </c>
      <c r="AH181" s="28">
        <f t="shared" ref="AH181:AP181" si="517">AH$128/10*$C179/(2+$E$12)</f>
        <v>1374.9999999999995</v>
      </c>
      <c r="AI181" s="28">
        <f t="shared" si="517"/>
        <v>1895.8333333333335</v>
      </c>
      <c r="AJ181" s="28">
        <f t="shared" si="517"/>
        <v>2329.8611111111099</v>
      </c>
      <c r="AK181" s="28">
        <f t="shared" si="517"/>
        <v>2691.5509259259265</v>
      </c>
      <c r="AL181" s="28">
        <f t="shared" si="517"/>
        <v>2992.959104938268</v>
      </c>
      <c r="AM181" s="28">
        <f t="shared" si="517"/>
        <v>3244.1325874485615</v>
      </c>
      <c r="AN181" s="28">
        <f t="shared" si="517"/>
        <v>3453.4438228738013</v>
      </c>
      <c r="AO181" s="28">
        <f t="shared" si="517"/>
        <v>3627.8698523948397</v>
      </c>
      <c r="AP181" s="28">
        <f t="shared" si="517"/>
        <v>3773.2248769956882</v>
      </c>
      <c r="AR181" s="163"/>
      <c r="AS181" s="162"/>
      <c r="AT181" s="20" t="s">
        <v>52</v>
      </c>
      <c r="AU181" s="28">
        <f>AU$128/10*$C179/(2+$E$12)</f>
        <v>750</v>
      </c>
      <c r="AV181" s="28">
        <f t="shared" ref="AV181:BD181" si="518">AV$128/10*$C179/(2+$E$12)</f>
        <v>1374.9999999999995</v>
      </c>
      <c r="AW181" s="28">
        <f t="shared" si="518"/>
        <v>1895.8333333333335</v>
      </c>
      <c r="AX181" s="28">
        <f t="shared" si="518"/>
        <v>2329.8611111111099</v>
      </c>
      <c r="AY181" s="28">
        <f t="shared" si="518"/>
        <v>2691.5509259259265</v>
      </c>
      <c r="AZ181" s="28">
        <f t="shared" si="518"/>
        <v>2992.959104938268</v>
      </c>
      <c r="BA181" s="28">
        <f t="shared" si="518"/>
        <v>3244.1325874485615</v>
      </c>
      <c r="BB181" s="28">
        <f t="shared" si="518"/>
        <v>3453.4438228738013</v>
      </c>
      <c r="BC181" s="28">
        <f t="shared" si="518"/>
        <v>3627.8698523948397</v>
      </c>
      <c r="BD181" s="28">
        <f t="shared" si="518"/>
        <v>3773.2248769956882</v>
      </c>
      <c r="BF181" s="163"/>
      <c r="BG181" s="162"/>
      <c r="BH181" s="20" t="s">
        <v>52</v>
      </c>
      <c r="BI181" s="28">
        <f>BI$128/10*$C179/(2+$E$12)</f>
        <v>750</v>
      </c>
      <c r="BJ181" s="28">
        <f t="shared" ref="BJ181:BR181" si="519">BJ$128/10*$C179/(2+$E$12)</f>
        <v>1374.9999999999995</v>
      </c>
      <c r="BK181" s="28">
        <f t="shared" si="519"/>
        <v>1895.8333333333335</v>
      </c>
      <c r="BL181" s="28">
        <f t="shared" si="519"/>
        <v>2329.8611111111099</v>
      </c>
      <c r="BM181" s="28">
        <f t="shared" si="519"/>
        <v>2691.5509259259265</v>
      </c>
      <c r="BN181" s="28">
        <f t="shared" si="519"/>
        <v>2992.959104938268</v>
      </c>
      <c r="BO181" s="28">
        <f t="shared" si="519"/>
        <v>3244.1325874485615</v>
      </c>
      <c r="BP181" s="28">
        <f t="shared" si="519"/>
        <v>3453.4438228738013</v>
      </c>
      <c r="BQ181" s="28">
        <f t="shared" si="519"/>
        <v>3627.8698523948397</v>
      </c>
      <c r="BR181" s="28">
        <f t="shared" si="519"/>
        <v>3773.2248769956882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14999.999999999996</v>
      </c>
      <c r="F182" s="28">
        <f t="shared" ref="F182:N182" si="520">F$127/10*$C182/(2+$E$12)</f>
        <v>12499.999999999996</v>
      </c>
      <c r="G182" s="28">
        <f t="shared" si="520"/>
        <v>10416.666666666666</v>
      </c>
      <c r="H182" s="28">
        <f t="shared" si="520"/>
        <v>8680.5555555555566</v>
      </c>
      <c r="I182" s="28">
        <f t="shared" si="520"/>
        <v>7233.7962962962947</v>
      </c>
      <c r="J182" s="28">
        <f t="shared" si="520"/>
        <v>6028.1635802469118</v>
      </c>
      <c r="K182" s="28">
        <f t="shared" si="520"/>
        <v>5023.4696502057614</v>
      </c>
      <c r="L182" s="28">
        <f t="shared" si="520"/>
        <v>4186.2247085048011</v>
      </c>
      <c r="M182" s="28">
        <f t="shared" si="520"/>
        <v>3488.5205904206678</v>
      </c>
      <c r="N182" s="28">
        <f t="shared" si="520"/>
        <v>2907.1004920172227</v>
      </c>
      <c r="P182" s="163"/>
      <c r="Q182" s="162">
        <v>400000</v>
      </c>
      <c r="R182" s="58" t="s">
        <v>19</v>
      </c>
      <c r="S182" s="28">
        <f>S$127/10*$C182/(2+$E$12)</f>
        <v>14999.999999999996</v>
      </c>
      <c r="T182" s="28">
        <f t="shared" ref="T182:AB182" si="521">T$127/10*$C182/(2+$E$12)</f>
        <v>12499.999999999996</v>
      </c>
      <c r="U182" s="28">
        <f t="shared" si="521"/>
        <v>10416.666666666666</v>
      </c>
      <c r="V182" s="28">
        <f t="shared" si="521"/>
        <v>8680.5555555555566</v>
      </c>
      <c r="W182" s="28">
        <f t="shared" si="521"/>
        <v>7233.7962962962947</v>
      </c>
      <c r="X182" s="28">
        <f t="shared" si="521"/>
        <v>6028.1635802469118</v>
      </c>
      <c r="Y182" s="28">
        <f t="shared" si="521"/>
        <v>5023.4696502057614</v>
      </c>
      <c r="Z182" s="28">
        <f t="shared" si="521"/>
        <v>4186.2247085048011</v>
      </c>
      <c r="AA182" s="28">
        <f t="shared" si="521"/>
        <v>3488.5205904206678</v>
      </c>
      <c r="AB182" s="28">
        <f t="shared" si="521"/>
        <v>2907.1004920172227</v>
      </c>
      <c r="AD182" s="163"/>
      <c r="AE182" s="162">
        <v>400000</v>
      </c>
      <c r="AF182" s="58" t="s">
        <v>19</v>
      </c>
      <c r="AG182" s="28">
        <f>AG$127/10*$C182/(2+$E$12)</f>
        <v>14999.999999999996</v>
      </c>
      <c r="AH182" s="28">
        <f t="shared" ref="AH182:AP182" si="522">AH$127/10*$C182/(2+$E$12)</f>
        <v>12499.999999999996</v>
      </c>
      <c r="AI182" s="28">
        <f t="shared" si="522"/>
        <v>10416.666666666666</v>
      </c>
      <c r="AJ182" s="28">
        <f t="shared" si="522"/>
        <v>8680.5555555555566</v>
      </c>
      <c r="AK182" s="28">
        <f t="shared" si="522"/>
        <v>7233.7962962962947</v>
      </c>
      <c r="AL182" s="28">
        <f t="shared" si="522"/>
        <v>6028.1635802469118</v>
      </c>
      <c r="AM182" s="28">
        <f t="shared" si="522"/>
        <v>5023.4696502057614</v>
      </c>
      <c r="AN182" s="28">
        <f t="shared" si="522"/>
        <v>4186.2247085048011</v>
      </c>
      <c r="AO182" s="28">
        <f t="shared" si="522"/>
        <v>3488.5205904206678</v>
      </c>
      <c r="AP182" s="28">
        <f t="shared" si="522"/>
        <v>2907.1004920172227</v>
      </c>
      <c r="AR182" s="163"/>
      <c r="AS182" s="162">
        <v>400000</v>
      </c>
      <c r="AT182" s="58" t="s">
        <v>19</v>
      </c>
      <c r="AU182" s="28">
        <f>AU$127/10*$C182/(2+$E$12)</f>
        <v>14999.999999999996</v>
      </c>
      <c r="AV182" s="28">
        <f t="shared" ref="AV182:BD182" si="523">AV$127/10*$C182/(2+$E$12)</f>
        <v>12499.999999999996</v>
      </c>
      <c r="AW182" s="28">
        <f t="shared" si="523"/>
        <v>10416.666666666666</v>
      </c>
      <c r="AX182" s="28">
        <f t="shared" si="523"/>
        <v>8680.5555555555566</v>
      </c>
      <c r="AY182" s="28">
        <f t="shared" si="523"/>
        <v>7233.7962962962947</v>
      </c>
      <c r="AZ182" s="28">
        <f t="shared" si="523"/>
        <v>6028.1635802469118</v>
      </c>
      <c r="BA182" s="28">
        <f t="shared" si="523"/>
        <v>5023.4696502057614</v>
      </c>
      <c r="BB182" s="28">
        <f t="shared" si="523"/>
        <v>4186.2247085048011</v>
      </c>
      <c r="BC182" s="28">
        <f t="shared" si="523"/>
        <v>3488.5205904206678</v>
      </c>
      <c r="BD182" s="28">
        <f t="shared" si="523"/>
        <v>2907.1004920172227</v>
      </c>
      <c r="BF182" s="163"/>
      <c r="BG182" s="162">
        <v>400000</v>
      </c>
      <c r="BH182" s="58" t="s">
        <v>19</v>
      </c>
      <c r="BI182" s="28">
        <f>BI$127/10*$C182/(2+$E$12)</f>
        <v>14999.999999999996</v>
      </c>
      <c r="BJ182" s="28">
        <f t="shared" ref="BJ182:BR182" si="524">BJ$127/10*$C182/(2+$E$12)</f>
        <v>12499.999999999996</v>
      </c>
      <c r="BK182" s="28">
        <f t="shared" si="524"/>
        <v>10416.666666666666</v>
      </c>
      <c r="BL182" s="28">
        <f t="shared" si="524"/>
        <v>8680.5555555555566</v>
      </c>
      <c r="BM182" s="28">
        <f t="shared" si="524"/>
        <v>7233.7962962962947</v>
      </c>
      <c r="BN182" s="28">
        <f t="shared" si="524"/>
        <v>6028.1635802469118</v>
      </c>
      <c r="BO182" s="28">
        <f t="shared" si="524"/>
        <v>5023.4696502057614</v>
      </c>
      <c r="BP182" s="28">
        <f t="shared" si="524"/>
        <v>4186.2247085048011</v>
      </c>
      <c r="BQ182" s="28">
        <f t="shared" si="524"/>
        <v>3488.5205904206678</v>
      </c>
      <c r="BR182" s="28">
        <f t="shared" si="524"/>
        <v>2907.1004920172227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10766.203703703701</v>
      </c>
      <c r="J183" s="28"/>
      <c r="K183" s="28"/>
      <c r="L183" s="28"/>
      <c r="M183" s="28"/>
      <c r="N183" s="28">
        <f>SUM(E182:N182)/10</f>
        <v>7546.4497539913882</v>
      </c>
      <c r="P183" s="163"/>
      <c r="Q183" s="162"/>
      <c r="R183" s="20" t="s">
        <v>22</v>
      </c>
      <c r="S183" s="28"/>
      <c r="T183" s="28"/>
      <c r="U183" s="28"/>
      <c r="V183" s="28"/>
      <c r="W183" s="28">
        <f>SUM(S182:W182)/5</f>
        <v>10766.203703703701</v>
      </c>
      <c r="X183" s="28"/>
      <c r="Y183" s="28"/>
      <c r="Z183" s="28"/>
      <c r="AA183" s="28"/>
      <c r="AB183" s="28">
        <f>SUM(S182:AB182)/10</f>
        <v>7546.4497539913882</v>
      </c>
      <c r="AD183" s="163"/>
      <c r="AE183" s="162"/>
      <c r="AF183" s="20" t="s">
        <v>22</v>
      </c>
      <c r="AG183" s="28"/>
      <c r="AH183" s="28"/>
      <c r="AI183" s="28"/>
      <c r="AJ183" s="28"/>
      <c r="AK183" s="28">
        <f>SUM(AG182:AK182)/5</f>
        <v>10766.203703703701</v>
      </c>
      <c r="AL183" s="28"/>
      <c r="AM183" s="28"/>
      <c r="AN183" s="28"/>
      <c r="AO183" s="28"/>
      <c r="AP183" s="28">
        <f>SUM(AG182:AP182)/10</f>
        <v>7546.4497539913882</v>
      </c>
      <c r="AR183" s="163"/>
      <c r="AS183" s="162"/>
      <c r="AT183" s="20" t="s">
        <v>22</v>
      </c>
      <c r="AU183" s="28"/>
      <c r="AV183" s="28"/>
      <c r="AW183" s="28"/>
      <c r="AX183" s="28"/>
      <c r="AY183" s="28">
        <f>SUM(AU182:AY182)/5</f>
        <v>10766.203703703701</v>
      </c>
      <c r="AZ183" s="28"/>
      <c r="BA183" s="28"/>
      <c r="BB183" s="28"/>
      <c r="BC183" s="28"/>
      <c r="BD183" s="28">
        <f>SUM(AU182:BD182)/10</f>
        <v>7546.4497539913882</v>
      </c>
      <c r="BF183" s="163"/>
      <c r="BG183" s="162"/>
      <c r="BH183" s="20" t="s">
        <v>22</v>
      </c>
      <c r="BI183" s="28"/>
      <c r="BJ183" s="28"/>
      <c r="BK183" s="28"/>
      <c r="BL183" s="28"/>
      <c r="BM183" s="28">
        <f>SUM(BI182:BM182)/5</f>
        <v>10766.203703703701</v>
      </c>
      <c r="BN183" s="28"/>
      <c r="BO183" s="28"/>
      <c r="BP183" s="28"/>
      <c r="BQ183" s="28"/>
      <c r="BR183" s="28">
        <f>SUM(BI182:BR182)/10</f>
        <v>7546.4497539913882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15000</v>
      </c>
      <c r="F184" s="28">
        <f t="shared" ref="F184:N184" si="525">F$128/10*$C182/(2+$E$12)</f>
        <v>27499.999999999989</v>
      </c>
      <c r="G184" s="28">
        <f t="shared" si="525"/>
        <v>37916.666666666672</v>
      </c>
      <c r="H184" s="28">
        <f t="shared" si="525"/>
        <v>46597.222222222197</v>
      </c>
      <c r="I184" s="28">
        <f t="shared" si="525"/>
        <v>53831.018518518526</v>
      </c>
      <c r="J184" s="28">
        <f t="shared" si="525"/>
        <v>59859.182098765355</v>
      </c>
      <c r="K184" s="28">
        <f t="shared" si="525"/>
        <v>64882.651748971221</v>
      </c>
      <c r="L184" s="28">
        <f t="shared" si="525"/>
        <v>69068.876457476028</v>
      </c>
      <c r="M184" s="28">
        <f t="shared" si="525"/>
        <v>72557.397047896797</v>
      </c>
      <c r="N184" s="28">
        <f t="shared" si="525"/>
        <v>75464.497539913777</v>
      </c>
      <c r="P184" s="163"/>
      <c r="Q184" s="162"/>
      <c r="R184" s="20" t="s">
        <v>52</v>
      </c>
      <c r="S184" s="28">
        <f>S$128/10*$C182/(2+$E$12)</f>
        <v>15000</v>
      </c>
      <c r="T184" s="28">
        <f t="shared" ref="T184:AB184" si="526">T$128/10*$C182/(2+$E$12)</f>
        <v>27499.999999999989</v>
      </c>
      <c r="U184" s="28">
        <f t="shared" si="526"/>
        <v>37916.666666666672</v>
      </c>
      <c r="V184" s="28">
        <f t="shared" si="526"/>
        <v>46597.222222222197</v>
      </c>
      <c r="W184" s="28">
        <f t="shared" si="526"/>
        <v>53831.018518518526</v>
      </c>
      <c r="X184" s="28">
        <f t="shared" si="526"/>
        <v>59859.182098765355</v>
      </c>
      <c r="Y184" s="28">
        <f t="shared" si="526"/>
        <v>64882.651748971221</v>
      </c>
      <c r="Z184" s="28">
        <f t="shared" si="526"/>
        <v>69068.876457476028</v>
      </c>
      <c r="AA184" s="28">
        <f t="shared" si="526"/>
        <v>72557.397047896797</v>
      </c>
      <c r="AB184" s="28">
        <f t="shared" si="526"/>
        <v>75464.497539913777</v>
      </c>
      <c r="AD184" s="163"/>
      <c r="AE184" s="162"/>
      <c r="AF184" s="20" t="s">
        <v>52</v>
      </c>
      <c r="AG184" s="28">
        <f>AG$128/10*$C182/(2+$E$12)</f>
        <v>15000</v>
      </c>
      <c r="AH184" s="28">
        <f t="shared" ref="AH184:AP184" si="527">AH$128/10*$C182/(2+$E$12)</f>
        <v>27499.999999999989</v>
      </c>
      <c r="AI184" s="28">
        <f t="shared" si="527"/>
        <v>37916.666666666672</v>
      </c>
      <c r="AJ184" s="28">
        <f t="shared" si="527"/>
        <v>46597.222222222197</v>
      </c>
      <c r="AK184" s="28">
        <f t="shared" si="527"/>
        <v>53831.018518518526</v>
      </c>
      <c r="AL184" s="28">
        <f t="shared" si="527"/>
        <v>59859.182098765355</v>
      </c>
      <c r="AM184" s="28">
        <f t="shared" si="527"/>
        <v>64882.651748971221</v>
      </c>
      <c r="AN184" s="28">
        <f t="shared" si="527"/>
        <v>69068.876457476028</v>
      </c>
      <c r="AO184" s="28">
        <f t="shared" si="527"/>
        <v>72557.397047896797</v>
      </c>
      <c r="AP184" s="28">
        <f t="shared" si="527"/>
        <v>75464.497539913777</v>
      </c>
      <c r="AR184" s="163"/>
      <c r="AS184" s="162"/>
      <c r="AT184" s="20" t="s">
        <v>52</v>
      </c>
      <c r="AU184" s="28">
        <f>AU$128/10*$C182/(2+$E$12)</f>
        <v>15000</v>
      </c>
      <c r="AV184" s="28">
        <f t="shared" ref="AV184:BD184" si="528">AV$128/10*$C182/(2+$E$12)</f>
        <v>27499.999999999989</v>
      </c>
      <c r="AW184" s="28">
        <f t="shared" si="528"/>
        <v>37916.666666666672</v>
      </c>
      <c r="AX184" s="28">
        <f t="shared" si="528"/>
        <v>46597.222222222197</v>
      </c>
      <c r="AY184" s="28">
        <f t="shared" si="528"/>
        <v>53831.018518518526</v>
      </c>
      <c r="AZ184" s="28">
        <f t="shared" si="528"/>
        <v>59859.182098765355</v>
      </c>
      <c r="BA184" s="28">
        <f t="shared" si="528"/>
        <v>64882.651748971221</v>
      </c>
      <c r="BB184" s="28">
        <f t="shared" si="528"/>
        <v>69068.876457476028</v>
      </c>
      <c r="BC184" s="28">
        <f t="shared" si="528"/>
        <v>72557.397047896797</v>
      </c>
      <c r="BD184" s="28">
        <f t="shared" si="528"/>
        <v>75464.497539913777</v>
      </c>
      <c r="BF184" s="163"/>
      <c r="BG184" s="162"/>
      <c r="BH184" s="20" t="s">
        <v>52</v>
      </c>
      <c r="BI184" s="28">
        <f>BI$128/10*$C182/(2+$E$12)</f>
        <v>15000</v>
      </c>
      <c r="BJ184" s="28">
        <f t="shared" ref="BJ184:BR184" si="529">BJ$128/10*$C182/(2+$E$12)</f>
        <v>27499.999999999989</v>
      </c>
      <c r="BK184" s="28">
        <f t="shared" si="529"/>
        <v>37916.666666666672</v>
      </c>
      <c r="BL184" s="28">
        <f t="shared" si="529"/>
        <v>46597.222222222197</v>
      </c>
      <c r="BM184" s="28">
        <f t="shared" si="529"/>
        <v>53831.018518518526</v>
      </c>
      <c r="BN184" s="28">
        <f t="shared" si="529"/>
        <v>59859.182098765355</v>
      </c>
      <c r="BO184" s="28">
        <f t="shared" si="529"/>
        <v>64882.651748971221</v>
      </c>
      <c r="BP184" s="28">
        <f t="shared" si="529"/>
        <v>69068.876457476028</v>
      </c>
      <c r="BQ184" s="28">
        <f t="shared" si="529"/>
        <v>72557.397047896797</v>
      </c>
      <c r="BR184" s="28">
        <f t="shared" si="529"/>
        <v>75464.497539913777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37499.999999999993</v>
      </c>
      <c r="F185" s="30">
        <f t="shared" ref="F185:N185" si="530">F$127/10*$C185/(2+$E$12)</f>
        <v>31249.999999999993</v>
      </c>
      <c r="G185" s="30">
        <f t="shared" si="530"/>
        <v>26041.666666666664</v>
      </c>
      <c r="H185" s="30">
        <f t="shared" si="530"/>
        <v>21701.388888888891</v>
      </c>
      <c r="I185" s="30">
        <f t="shared" si="530"/>
        <v>18084.490740740737</v>
      </c>
      <c r="J185" s="30">
        <f t="shared" si="530"/>
        <v>15070.40895061728</v>
      </c>
      <c r="K185" s="30">
        <f t="shared" si="530"/>
        <v>12558.674125514402</v>
      </c>
      <c r="L185" s="30">
        <f t="shared" si="530"/>
        <v>10465.561771262002</v>
      </c>
      <c r="M185" s="30">
        <f t="shared" si="530"/>
        <v>8721.3014760516689</v>
      </c>
      <c r="N185" s="30">
        <f t="shared" si="530"/>
        <v>7267.7512300430562</v>
      </c>
      <c r="P185" s="163"/>
      <c r="Q185" s="161">
        <v>1000000</v>
      </c>
      <c r="R185" s="16" t="s">
        <v>19</v>
      </c>
      <c r="S185" s="30">
        <f>S$127/10*$C185/(2+$E$12)</f>
        <v>37499.999999999993</v>
      </c>
      <c r="T185" s="30">
        <f t="shared" ref="T185:AB185" si="531">T$127/10*$C185/(2+$E$12)</f>
        <v>31249.999999999993</v>
      </c>
      <c r="U185" s="30">
        <f t="shared" si="531"/>
        <v>26041.666666666664</v>
      </c>
      <c r="V185" s="30">
        <f t="shared" si="531"/>
        <v>21701.388888888891</v>
      </c>
      <c r="W185" s="30">
        <f t="shared" si="531"/>
        <v>18084.490740740737</v>
      </c>
      <c r="X185" s="30">
        <f t="shared" si="531"/>
        <v>15070.40895061728</v>
      </c>
      <c r="Y185" s="30">
        <f t="shared" si="531"/>
        <v>12558.674125514402</v>
      </c>
      <c r="Z185" s="30">
        <f t="shared" si="531"/>
        <v>10465.561771262002</v>
      </c>
      <c r="AA185" s="30">
        <f t="shared" si="531"/>
        <v>8721.3014760516689</v>
      </c>
      <c r="AB185" s="30">
        <f t="shared" si="531"/>
        <v>7267.7512300430562</v>
      </c>
      <c r="AD185" s="163"/>
      <c r="AE185" s="161">
        <v>1000000</v>
      </c>
      <c r="AF185" s="16" t="s">
        <v>19</v>
      </c>
      <c r="AG185" s="30">
        <f>AG$127/10*$C185/(2+$E$12)</f>
        <v>37499.999999999993</v>
      </c>
      <c r="AH185" s="30">
        <f t="shared" ref="AH185:AP185" si="532">AH$127/10*$C185/(2+$E$12)</f>
        <v>31249.999999999993</v>
      </c>
      <c r="AI185" s="30">
        <f t="shared" si="532"/>
        <v>26041.666666666664</v>
      </c>
      <c r="AJ185" s="30">
        <f t="shared" si="532"/>
        <v>21701.388888888891</v>
      </c>
      <c r="AK185" s="30">
        <f t="shared" si="532"/>
        <v>18084.490740740737</v>
      </c>
      <c r="AL185" s="30">
        <f t="shared" si="532"/>
        <v>15070.40895061728</v>
      </c>
      <c r="AM185" s="30">
        <f t="shared" si="532"/>
        <v>12558.674125514402</v>
      </c>
      <c r="AN185" s="30">
        <f t="shared" si="532"/>
        <v>10465.561771262002</v>
      </c>
      <c r="AO185" s="30">
        <f t="shared" si="532"/>
        <v>8721.3014760516689</v>
      </c>
      <c r="AP185" s="30">
        <f t="shared" si="532"/>
        <v>7267.7512300430562</v>
      </c>
      <c r="AR185" s="163"/>
      <c r="AS185" s="161">
        <v>1000000</v>
      </c>
      <c r="AT185" s="16" t="s">
        <v>19</v>
      </c>
      <c r="AU185" s="30">
        <f>AU$127/10*$C185/(2+$E$12)</f>
        <v>37499.999999999993</v>
      </c>
      <c r="AV185" s="30">
        <f t="shared" ref="AV185:BD185" si="533">AV$127/10*$C185/(2+$E$12)</f>
        <v>31249.999999999993</v>
      </c>
      <c r="AW185" s="30">
        <f t="shared" si="533"/>
        <v>26041.666666666664</v>
      </c>
      <c r="AX185" s="30">
        <f t="shared" si="533"/>
        <v>21701.388888888891</v>
      </c>
      <c r="AY185" s="30">
        <f t="shared" si="533"/>
        <v>18084.490740740737</v>
      </c>
      <c r="AZ185" s="30">
        <f t="shared" si="533"/>
        <v>15070.40895061728</v>
      </c>
      <c r="BA185" s="30">
        <f t="shared" si="533"/>
        <v>12558.674125514402</v>
      </c>
      <c r="BB185" s="30">
        <f t="shared" si="533"/>
        <v>10465.561771262002</v>
      </c>
      <c r="BC185" s="30">
        <f t="shared" si="533"/>
        <v>8721.3014760516689</v>
      </c>
      <c r="BD185" s="30">
        <f t="shared" si="533"/>
        <v>7267.7512300430562</v>
      </c>
      <c r="BF185" s="163"/>
      <c r="BG185" s="161">
        <v>1000000</v>
      </c>
      <c r="BH185" s="16" t="s">
        <v>19</v>
      </c>
      <c r="BI185" s="30">
        <f>BI$127/10*$C185/(2+$E$12)</f>
        <v>37499.999999999993</v>
      </c>
      <c r="BJ185" s="30">
        <f t="shared" ref="BJ185:BR185" si="534">BJ$127/10*$C185/(2+$E$12)</f>
        <v>31249.999999999993</v>
      </c>
      <c r="BK185" s="30">
        <f t="shared" si="534"/>
        <v>26041.666666666664</v>
      </c>
      <c r="BL185" s="30">
        <f t="shared" si="534"/>
        <v>21701.388888888891</v>
      </c>
      <c r="BM185" s="30">
        <f t="shared" si="534"/>
        <v>18084.490740740737</v>
      </c>
      <c r="BN185" s="30">
        <f t="shared" si="534"/>
        <v>15070.40895061728</v>
      </c>
      <c r="BO185" s="30">
        <f t="shared" si="534"/>
        <v>12558.674125514402</v>
      </c>
      <c r="BP185" s="30">
        <f t="shared" si="534"/>
        <v>10465.561771262002</v>
      </c>
      <c r="BQ185" s="30">
        <f t="shared" si="534"/>
        <v>8721.3014760516689</v>
      </c>
      <c r="BR185" s="30">
        <f t="shared" si="534"/>
        <v>7267.7512300430562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26915.509259259259</v>
      </c>
      <c r="J186" s="30"/>
      <c r="K186" s="30"/>
      <c r="L186" s="30"/>
      <c r="M186" s="30"/>
      <c r="N186" s="30">
        <f>SUM(E185:N185)/10</f>
        <v>18866.124384978473</v>
      </c>
      <c r="P186" s="163"/>
      <c r="Q186" s="161"/>
      <c r="R186" s="16" t="s">
        <v>22</v>
      </c>
      <c r="S186" s="30"/>
      <c r="T186" s="30"/>
      <c r="U186" s="30"/>
      <c r="V186" s="30"/>
      <c r="W186" s="30">
        <f>SUM(S185:W185)/5</f>
        <v>26915.509259259259</v>
      </c>
      <c r="X186" s="30"/>
      <c r="Y186" s="30"/>
      <c r="Z186" s="30"/>
      <c r="AA186" s="30"/>
      <c r="AB186" s="30">
        <f>SUM(S185:AB185)/10</f>
        <v>18866.124384978473</v>
      </c>
      <c r="AD186" s="163"/>
      <c r="AE186" s="161"/>
      <c r="AF186" s="16" t="s">
        <v>22</v>
      </c>
      <c r="AG186" s="30"/>
      <c r="AH186" s="30"/>
      <c r="AI186" s="30"/>
      <c r="AJ186" s="30"/>
      <c r="AK186" s="30">
        <f>SUM(AG185:AK185)/5</f>
        <v>26915.509259259259</v>
      </c>
      <c r="AL186" s="30"/>
      <c r="AM186" s="30"/>
      <c r="AN186" s="30"/>
      <c r="AO186" s="30"/>
      <c r="AP186" s="30">
        <f>SUM(AG185:AP185)/10</f>
        <v>18866.124384978473</v>
      </c>
      <c r="AR186" s="163"/>
      <c r="AS186" s="161"/>
      <c r="AT186" s="16" t="s">
        <v>22</v>
      </c>
      <c r="AU186" s="30"/>
      <c r="AV186" s="30"/>
      <c r="AW186" s="30"/>
      <c r="AX186" s="30"/>
      <c r="AY186" s="30">
        <f>SUM(AU185:AY185)/5</f>
        <v>26915.509259259259</v>
      </c>
      <c r="AZ186" s="30"/>
      <c r="BA186" s="30"/>
      <c r="BB186" s="30"/>
      <c r="BC186" s="30"/>
      <c r="BD186" s="30">
        <f>SUM(AU185:BD185)/10</f>
        <v>18866.124384978473</v>
      </c>
      <c r="BF186" s="163"/>
      <c r="BG186" s="161"/>
      <c r="BH186" s="16" t="s">
        <v>22</v>
      </c>
      <c r="BI186" s="30"/>
      <c r="BJ186" s="30"/>
      <c r="BK186" s="30"/>
      <c r="BL186" s="30"/>
      <c r="BM186" s="30">
        <f>SUM(BI185:BM185)/5</f>
        <v>26915.509259259259</v>
      </c>
      <c r="BN186" s="30"/>
      <c r="BO186" s="30"/>
      <c r="BP186" s="30"/>
      <c r="BQ186" s="30"/>
      <c r="BR186" s="30">
        <f>SUM(BI185:BR185)/10</f>
        <v>18866.124384978473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37500</v>
      </c>
      <c r="F187" s="30">
        <f t="shared" ref="F187:N187" si="535">F$128/10*$C185/(2+$E$12)</f>
        <v>68749.999999999971</v>
      </c>
      <c r="G187" s="30">
        <f t="shared" si="535"/>
        <v>94791.666666666672</v>
      </c>
      <c r="H187" s="30">
        <f t="shared" si="535"/>
        <v>116493.05555555547</v>
      </c>
      <c r="I187" s="30">
        <f t="shared" si="535"/>
        <v>134577.54629629632</v>
      </c>
      <c r="J187" s="30">
        <f t="shared" si="535"/>
        <v>149647.95524691339</v>
      </c>
      <c r="K187" s="30">
        <f t="shared" si="535"/>
        <v>162206.62937242808</v>
      </c>
      <c r="L187" s="30">
        <f t="shared" si="535"/>
        <v>172672.19114369006</v>
      </c>
      <c r="M187" s="30">
        <f t="shared" si="535"/>
        <v>181393.492619742</v>
      </c>
      <c r="N187" s="30">
        <f t="shared" si="535"/>
        <v>188661.24384978443</v>
      </c>
      <c r="P187" s="163"/>
      <c r="Q187" s="161"/>
      <c r="R187" s="16" t="s">
        <v>52</v>
      </c>
      <c r="S187" s="30">
        <f>S$128/10*$C185/(2+$E$12)</f>
        <v>37500</v>
      </c>
      <c r="T187" s="30">
        <f t="shared" ref="T187:AB187" si="536">T$128/10*$C185/(2+$E$12)</f>
        <v>68749.999999999971</v>
      </c>
      <c r="U187" s="30">
        <f t="shared" si="536"/>
        <v>94791.666666666672</v>
      </c>
      <c r="V187" s="30">
        <f t="shared" si="536"/>
        <v>116493.05555555547</v>
      </c>
      <c r="W187" s="30">
        <f t="shared" si="536"/>
        <v>134577.54629629632</v>
      </c>
      <c r="X187" s="30">
        <f t="shared" si="536"/>
        <v>149647.95524691339</v>
      </c>
      <c r="Y187" s="30">
        <f t="shared" si="536"/>
        <v>162206.62937242808</v>
      </c>
      <c r="Z187" s="30">
        <f t="shared" si="536"/>
        <v>172672.19114369006</v>
      </c>
      <c r="AA187" s="30">
        <f t="shared" si="536"/>
        <v>181393.492619742</v>
      </c>
      <c r="AB187" s="30">
        <f t="shared" si="536"/>
        <v>188661.24384978443</v>
      </c>
      <c r="AD187" s="163"/>
      <c r="AE187" s="161"/>
      <c r="AF187" s="16" t="s">
        <v>52</v>
      </c>
      <c r="AG187" s="30">
        <f>AG$128/10*$C185/(2+$E$12)</f>
        <v>37500</v>
      </c>
      <c r="AH187" s="30">
        <f t="shared" ref="AH187:AP187" si="537">AH$128/10*$C185/(2+$E$12)</f>
        <v>68749.999999999971</v>
      </c>
      <c r="AI187" s="30">
        <f t="shared" si="537"/>
        <v>94791.666666666672</v>
      </c>
      <c r="AJ187" s="30">
        <f t="shared" si="537"/>
        <v>116493.05555555547</v>
      </c>
      <c r="AK187" s="30">
        <f t="shared" si="537"/>
        <v>134577.54629629632</v>
      </c>
      <c r="AL187" s="30">
        <f t="shared" si="537"/>
        <v>149647.95524691339</v>
      </c>
      <c r="AM187" s="30">
        <f t="shared" si="537"/>
        <v>162206.62937242808</v>
      </c>
      <c r="AN187" s="30">
        <f t="shared" si="537"/>
        <v>172672.19114369006</v>
      </c>
      <c r="AO187" s="30">
        <f t="shared" si="537"/>
        <v>181393.492619742</v>
      </c>
      <c r="AP187" s="30">
        <f t="shared" si="537"/>
        <v>188661.24384978443</v>
      </c>
      <c r="AR187" s="163"/>
      <c r="AS187" s="161"/>
      <c r="AT187" s="16" t="s">
        <v>52</v>
      </c>
      <c r="AU187" s="30">
        <f>AU$128/10*$C185/(2+$E$12)</f>
        <v>37500</v>
      </c>
      <c r="AV187" s="30">
        <f t="shared" ref="AV187:BD187" si="538">AV$128/10*$C185/(2+$E$12)</f>
        <v>68749.999999999971</v>
      </c>
      <c r="AW187" s="30">
        <f t="shared" si="538"/>
        <v>94791.666666666672</v>
      </c>
      <c r="AX187" s="30">
        <f t="shared" si="538"/>
        <v>116493.05555555547</v>
      </c>
      <c r="AY187" s="30">
        <f t="shared" si="538"/>
        <v>134577.54629629632</v>
      </c>
      <c r="AZ187" s="30">
        <f t="shared" si="538"/>
        <v>149647.95524691339</v>
      </c>
      <c r="BA187" s="30">
        <f t="shared" si="538"/>
        <v>162206.62937242808</v>
      </c>
      <c r="BB187" s="30">
        <f t="shared" si="538"/>
        <v>172672.19114369006</v>
      </c>
      <c r="BC187" s="30">
        <f t="shared" si="538"/>
        <v>181393.492619742</v>
      </c>
      <c r="BD187" s="30">
        <f t="shared" si="538"/>
        <v>188661.24384978443</v>
      </c>
      <c r="BF187" s="163"/>
      <c r="BG187" s="161"/>
      <c r="BH187" s="16" t="s">
        <v>52</v>
      </c>
      <c r="BI187" s="30">
        <f>BI$128/10*$C185/(2+$E$12)</f>
        <v>37500</v>
      </c>
      <c r="BJ187" s="30">
        <f t="shared" ref="BJ187:BR187" si="539">BJ$128/10*$C185/(2+$E$12)</f>
        <v>68749.999999999971</v>
      </c>
      <c r="BK187" s="30">
        <f t="shared" si="539"/>
        <v>94791.666666666672</v>
      </c>
      <c r="BL187" s="30">
        <f t="shared" si="539"/>
        <v>116493.05555555547</v>
      </c>
      <c r="BM187" s="30">
        <f t="shared" si="539"/>
        <v>134577.54629629632</v>
      </c>
      <c r="BN187" s="30">
        <f t="shared" si="539"/>
        <v>149647.95524691339</v>
      </c>
      <c r="BO187" s="30">
        <f t="shared" si="539"/>
        <v>162206.62937242808</v>
      </c>
      <c r="BP187" s="30">
        <f t="shared" si="539"/>
        <v>172672.19114369006</v>
      </c>
      <c r="BQ187" s="30">
        <f t="shared" si="539"/>
        <v>181393.492619742</v>
      </c>
      <c r="BR187" s="30">
        <f t="shared" si="539"/>
        <v>188661.24384978443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78749.999999999985</v>
      </c>
      <c r="F188" s="30">
        <f t="shared" ref="F188:N188" si="540">F$127/10*$C188/(2+$E$12)</f>
        <v>65624.999999999985</v>
      </c>
      <c r="G188" s="30">
        <f t="shared" si="540"/>
        <v>54687.499999999985</v>
      </c>
      <c r="H188" s="30">
        <f t="shared" si="540"/>
        <v>45572.916666666672</v>
      </c>
      <c r="I188" s="30">
        <f t="shared" si="540"/>
        <v>37977.430555555547</v>
      </c>
      <c r="J188" s="30">
        <f t="shared" si="540"/>
        <v>31647.858796296292</v>
      </c>
      <c r="K188" s="30">
        <f t="shared" si="540"/>
        <v>26373.215663580242</v>
      </c>
      <c r="L188" s="30">
        <f t="shared" si="540"/>
        <v>21977.679719650205</v>
      </c>
      <c r="M188" s="30">
        <f t="shared" si="540"/>
        <v>18314.733099708501</v>
      </c>
      <c r="N188" s="30">
        <f t="shared" si="540"/>
        <v>15262.277583090419</v>
      </c>
      <c r="P188" s="163"/>
      <c r="Q188" s="161">
        <v>2100000</v>
      </c>
      <c r="R188" s="16" t="s">
        <v>19</v>
      </c>
      <c r="S188" s="30">
        <f>S$127/10*$C188/(2+$E$12)</f>
        <v>78749.999999999985</v>
      </c>
      <c r="T188" s="30">
        <f t="shared" ref="T188:AB188" si="541">T$127/10*$C188/(2+$E$12)</f>
        <v>65624.999999999985</v>
      </c>
      <c r="U188" s="30">
        <f t="shared" si="541"/>
        <v>54687.499999999985</v>
      </c>
      <c r="V188" s="30">
        <f t="shared" si="541"/>
        <v>45572.916666666672</v>
      </c>
      <c r="W188" s="30">
        <f t="shared" si="541"/>
        <v>37977.430555555547</v>
      </c>
      <c r="X188" s="30">
        <f t="shared" si="541"/>
        <v>31647.858796296292</v>
      </c>
      <c r="Y188" s="30">
        <f t="shared" si="541"/>
        <v>26373.215663580242</v>
      </c>
      <c r="Z188" s="30">
        <f t="shared" si="541"/>
        <v>21977.679719650205</v>
      </c>
      <c r="AA188" s="30">
        <f t="shared" si="541"/>
        <v>18314.733099708501</v>
      </c>
      <c r="AB188" s="30">
        <f t="shared" si="541"/>
        <v>15262.277583090419</v>
      </c>
      <c r="AD188" s="163"/>
      <c r="AE188" s="161">
        <v>2100000</v>
      </c>
      <c r="AF188" s="16" t="s">
        <v>19</v>
      </c>
      <c r="AG188" s="30">
        <f>AG$127/10*$C188/(2+$E$12)</f>
        <v>78749.999999999985</v>
      </c>
      <c r="AH188" s="30">
        <f t="shared" ref="AH188:AP188" si="542">AH$127/10*$C188/(2+$E$12)</f>
        <v>65624.999999999985</v>
      </c>
      <c r="AI188" s="30">
        <f t="shared" si="542"/>
        <v>54687.499999999985</v>
      </c>
      <c r="AJ188" s="30">
        <f t="shared" si="542"/>
        <v>45572.916666666672</v>
      </c>
      <c r="AK188" s="30">
        <f t="shared" si="542"/>
        <v>37977.430555555547</v>
      </c>
      <c r="AL188" s="30">
        <f t="shared" si="542"/>
        <v>31647.858796296292</v>
      </c>
      <c r="AM188" s="30">
        <f t="shared" si="542"/>
        <v>26373.215663580242</v>
      </c>
      <c r="AN188" s="30">
        <f t="shared" si="542"/>
        <v>21977.679719650205</v>
      </c>
      <c r="AO188" s="30">
        <f t="shared" si="542"/>
        <v>18314.733099708501</v>
      </c>
      <c r="AP188" s="30">
        <f t="shared" si="542"/>
        <v>15262.277583090419</v>
      </c>
      <c r="AR188" s="163"/>
      <c r="AS188" s="161">
        <v>2100000</v>
      </c>
      <c r="AT188" s="16" t="s">
        <v>19</v>
      </c>
      <c r="AU188" s="30">
        <f>AU$127/10*$C188/(2+$E$12)</f>
        <v>78749.999999999985</v>
      </c>
      <c r="AV188" s="30">
        <f t="shared" ref="AV188:BD188" si="543">AV$127/10*$C188/(2+$E$12)</f>
        <v>65624.999999999985</v>
      </c>
      <c r="AW188" s="30">
        <f t="shared" si="543"/>
        <v>54687.499999999985</v>
      </c>
      <c r="AX188" s="30">
        <f t="shared" si="543"/>
        <v>45572.916666666672</v>
      </c>
      <c r="AY188" s="30">
        <f t="shared" si="543"/>
        <v>37977.430555555547</v>
      </c>
      <c r="AZ188" s="30">
        <f t="shared" si="543"/>
        <v>31647.858796296292</v>
      </c>
      <c r="BA188" s="30">
        <f t="shared" si="543"/>
        <v>26373.215663580242</v>
      </c>
      <c r="BB188" s="30">
        <f t="shared" si="543"/>
        <v>21977.679719650205</v>
      </c>
      <c r="BC188" s="30">
        <f t="shared" si="543"/>
        <v>18314.733099708501</v>
      </c>
      <c r="BD188" s="30">
        <f t="shared" si="543"/>
        <v>15262.277583090419</v>
      </c>
      <c r="BF188" s="163"/>
      <c r="BG188" s="161">
        <v>2100000</v>
      </c>
      <c r="BH188" s="16" t="s">
        <v>19</v>
      </c>
      <c r="BI188" s="30">
        <f>BI$127/10*$C188/(2+$E$12)</f>
        <v>78749.999999999985</v>
      </c>
      <c r="BJ188" s="30">
        <f t="shared" ref="BJ188:BR188" si="544">BJ$127/10*$C188/(2+$E$12)</f>
        <v>65624.999999999985</v>
      </c>
      <c r="BK188" s="30">
        <f t="shared" si="544"/>
        <v>54687.499999999985</v>
      </c>
      <c r="BL188" s="30">
        <f t="shared" si="544"/>
        <v>45572.916666666672</v>
      </c>
      <c r="BM188" s="30">
        <f t="shared" si="544"/>
        <v>37977.430555555547</v>
      </c>
      <c r="BN188" s="30">
        <f t="shared" si="544"/>
        <v>31647.858796296292</v>
      </c>
      <c r="BO188" s="30">
        <f t="shared" si="544"/>
        <v>26373.215663580242</v>
      </c>
      <c r="BP188" s="30">
        <f t="shared" si="544"/>
        <v>21977.679719650205</v>
      </c>
      <c r="BQ188" s="30">
        <f t="shared" si="544"/>
        <v>18314.733099708501</v>
      </c>
      <c r="BR188" s="30">
        <f t="shared" si="544"/>
        <v>15262.277583090419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56522.569444444438</v>
      </c>
      <c r="J189" s="30"/>
      <c r="K189" s="30"/>
      <c r="L189" s="30"/>
      <c r="M189" s="30"/>
      <c r="N189" s="30">
        <f>SUM(E188:N188)/10</f>
        <v>39618.861208454779</v>
      </c>
      <c r="P189" s="163"/>
      <c r="Q189" s="161"/>
      <c r="R189" s="16" t="s">
        <v>22</v>
      </c>
      <c r="S189" s="30"/>
      <c r="T189" s="30"/>
      <c r="U189" s="30"/>
      <c r="V189" s="30"/>
      <c r="W189" s="30">
        <f>SUM(S188:W188)/5</f>
        <v>56522.569444444438</v>
      </c>
      <c r="X189" s="30"/>
      <c r="Y189" s="30"/>
      <c r="Z189" s="30"/>
      <c r="AA189" s="30"/>
      <c r="AB189" s="30">
        <f>SUM(S188:AB188)/10</f>
        <v>39618.861208454779</v>
      </c>
      <c r="AD189" s="163"/>
      <c r="AE189" s="161"/>
      <c r="AF189" s="16" t="s">
        <v>22</v>
      </c>
      <c r="AG189" s="30"/>
      <c r="AH189" s="30"/>
      <c r="AI189" s="30"/>
      <c r="AJ189" s="30"/>
      <c r="AK189" s="30">
        <f>SUM(AG188:AK188)/5</f>
        <v>56522.569444444438</v>
      </c>
      <c r="AL189" s="30"/>
      <c r="AM189" s="30"/>
      <c r="AN189" s="30"/>
      <c r="AO189" s="30"/>
      <c r="AP189" s="30">
        <f>SUM(AG188:AP188)/10</f>
        <v>39618.861208454779</v>
      </c>
      <c r="AR189" s="163"/>
      <c r="AS189" s="161"/>
      <c r="AT189" s="16" t="s">
        <v>22</v>
      </c>
      <c r="AU189" s="30"/>
      <c r="AV189" s="30"/>
      <c r="AW189" s="30"/>
      <c r="AX189" s="30"/>
      <c r="AY189" s="30">
        <f>SUM(AU188:AY188)/5</f>
        <v>56522.569444444438</v>
      </c>
      <c r="AZ189" s="30"/>
      <c r="BA189" s="30"/>
      <c r="BB189" s="30"/>
      <c r="BC189" s="30"/>
      <c r="BD189" s="30">
        <f>SUM(AU188:BD188)/10</f>
        <v>39618.861208454779</v>
      </c>
      <c r="BF189" s="163"/>
      <c r="BG189" s="161"/>
      <c r="BH189" s="16" t="s">
        <v>22</v>
      </c>
      <c r="BI189" s="30"/>
      <c r="BJ189" s="30"/>
      <c r="BK189" s="30"/>
      <c r="BL189" s="30"/>
      <c r="BM189" s="30">
        <f>SUM(BI188:BM188)/5</f>
        <v>56522.569444444438</v>
      </c>
      <c r="BN189" s="30"/>
      <c r="BO189" s="30"/>
      <c r="BP189" s="30"/>
      <c r="BQ189" s="30"/>
      <c r="BR189" s="30">
        <f>SUM(BI188:BR188)/10</f>
        <v>39618.861208454779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78750</v>
      </c>
      <c r="F190" s="30">
        <f t="shared" ref="F190:N190" si="545">F$128/10*$C188/(2+$E$12)</f>
        <v>144374.99999999994</v>
      </c>
      <c r="G190" s="30">
        <f t="shared" si="545"/>
        <v>199062.50000000003</v>
      </c>
      <c r="H190" s="30">
        <f t="shared" si="545"/>
        <v>244635.41666666651</v>
      </c>
      <c r="I190" s="30">
        <f t="shared" si="545"/>
        <v>282612.84722222231</v>
      </c>
      <c r="J190" s="30">
        <f t="shared" si="545"/>
        <v>314260.70601851807</v>
      </c>
      <c r="K190" s="30">
        <f t="shared" si="545"/>
        <v>340633.92168209894</v>
      </c>
      <c r="L190" s="30">
        <f t="shared" si="545"/>
        <v>362611.60140174913</v>
      </c>
      <c r="M190" s="30">
        <f t="shared" si="545"/>
        <v>380926.33450145822</v>
      </c>
      <c r="N190" s="30">
        <f t="shared" si="545"/>
        <v>396188.61208454729</v>
      </c>
      <c r="P190" s="163"/>
      <c r="Q190" s="161"/>
      <c r="R190" s="16" t="s">
        <v>52</v>
      </c>
      <c r="S190" s="30">
        <f>S$128/10*$C188/(2+$E$12)</f>
        <v>78750</v>
      </c>
      <c r="T190" s="30">
        <f t="shared" ref="T190:AB190" si="546">T$128/10*$C188/(2+$E$12)</f>
        <v>144374.99999999994</v>
      </c>
      <c r="U190" s="30">
        <f t="shared" si="546"/>
        <v>199062.50000000003</v>
      </c>
      <c r="V190" s="30">
        <f t="shared" si="546"/>
        <v>244635.41666666651</v>
      </c>
      <c r="W190" s="30">
        <f t="shared" si="546"/>
        <v>282612.84722222231</v>
      </c>
      <c r="X190" s="30">
        <f t="shared" si="546"/>
        <v>314260.70601851807</v>
      </c>
      <c r="Y190" s="30">
        <f t="shared" si="546"/>
        <v>340633.92168209894</v>
      </c>
      <c r="Z190" s="30">
        <f t="shared" si="546"/>
        <v>362611.60140174913</v>
      </c>
      <c r="AA190" s="30">
        <f t="shared" si="546"/>
        <v>380926.33450145822</v>
      </c>
      <c r="AB190" s="30">
        <f t="shared" si="546"/>
        <v>396188.61208454729</v>
      </c>
      <c r="AD190" s="163"/>
      <c r="AE190" s="161"/>
      <c r="AF190" s="16" t="s">
        <v>52</v>
      </c>
      <c r="AG190" s="30">
        <f>AG$128/10*$C188/(2+$E$12)</f>
        <v>78750</v>
      </c>
      <c r="AH190" s="30">
        <f t="shared" ref="AH190:AP190" si="547">AH$128/10*$C188/(2+$E$12)</f>
        <v>144374.99999999994</v>
      </c>
      <c r="AI190" s="30">
        <f t="shared" si="547"/>
        <v>199062.50000000003</v>
      </c>
      <c r="AJ190" s="30">
        <f t="shared" si="547"/>
        <v>244635.41666666651</v>
      </c>
      <c r="AK190" s="30">
        <f t="shared" si="547"/>
        <v>282612.84722222231</v>
      </c>
      <c r="AL190" s="30">
        <f t="shared" si="547"/>
        <v>314260.70601851807</v>
      </c>
      <c r="AM190" s="30">
        <f t="shared" si="547"/>
        <v>340633.92168209894</v>
      </c>
      <c r="AN190" s="30">
        <f t="shared" si="547"/>
        <v>362611.60140174913</v>
      </c>
      <c r="AO190" s="30">
        <f t="shared" si="547"/>
        <v>380926.33450145822</v>
      </c>
      <c r="AP190" s="30">
        <f t="shared" si="547"/>
        <v>396188.61208454729</v>
      </c>
      <c r="AR190" s="163"/>
      <c r="AS190" s="161"/>
      <c r="AT190" s="16" t="s">
        <v>52</v>
      </c>
      <c r="AU190" s="30">
        <f>AU$128/10*$C188/(2+$E$12)</f>
        <v>78750</v>
      </c>
      <c r="AV190" s="30">
        <f t="shared" ref="AV190:BD190" si="548">AV$128/10*$C188/(2+$E$12)</f>
        <v>144374.99999999994</v>
      </c>
      <c r="AW190" s="30">
        <f t="shared" si="548"/>
        <v>199062.50000000003</v>
      </c>
      <c r="AX190" s="30">
        <f t="shared" si="548"/>
        <v>244635.41666666651</v>
      </c>
      <c r="AY190" s="30">
        <f t="shared" si="548"/>
        <v>282612.84722222231</v>
      </c>
      <c r="AZ190" s="30">
        <f t="shared" si="548"/>
        <v>314260.70601851807</v>
      </c>
      <c r="BA190" s="30">
        <f t="shared" si="548"/>
        <v>340633.92168209894</v>
      </c>
      <c r="BB190" s="30">
        <f t="shared" si="548"/>
        <v>362611.60140174913</v>
      </c>
      <c r="BC190" s="30">
        <f t="shared" si="548"/>
        <v>380926.33450145822</v>
      </c>
      <c r="BD190" s="30">
        <f t="shared" si="548"/>
        <v>396188.61208454729</v>
      </c>
      <c r="BF190" s="163"/>
      <c r="BG190" s="161"/>
      <c r="BH190" s="16" t="s">
        <v>52</v>
      </c>
      <c r="BI190" s="30">
        <f>BI$128/10*$C188/(2+$E$12)</f>
        <v>78750</v>
      </c>
      <c r="BJ190" s="30">
        <f t="shared" ref="BJ190:BR190" si="549">BJ$128/10*$C188/(2+$E$12)</f>
        <v>144374.99999999994</v>
      </c>
      <c r="BK190" s="30">
        <f t="shared" si="549"/>
        <v>199062.50000000003</v>
      </c>
      <c r="BL190" s="30">
        <f t="shared" si="549"/>
        <v>244635.41666666651</v>
      </c>
      <c r="BM190" s="30">
        <f t="shared" si="549"/>
        <v>282612.84722222231</v>
      </c>
      <c r="BN190" s="30">
        <f t="shared" si="549"/>
        <v>314260.70601851807</v>
      </c>
      <c r="BO190" s="30">
        <f t="shared" si="549"/>
        <v>340633.92168209894</v>
      </c>
      <c r="BP190" s="30">
        <f t="shared" si="549"/>
        <v>362611.60140174913</v>
      </c>
      <c r="BQ190" s="30">
        <f t="shared" si="549"/>
        <v>380926.33450145822</v>
      </c>
      <c r="BR190" s="30">
        <f t="shared" si="549"/>
        <v>396188.61208454729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1178.9999999999998</v>
      </c>
      <c r="F191" s="28">
        <f t="shared" ref="F191:N191" si="550">F155+F167+F179</f>
        <v>986.5</v>
      </c>
      <c r="G191" s="28">
        <f t="shared" si="550"/>
        <v>826.08333333333326</v>
      </c>
      <c r="H191" s="28">
        <f t="shared" si="550"/>
        <v>692.40277777777794</v>
      </c>
      <c r="I191" s="28">
        <f t="shared" si="550"/>
        <v>581.00231481481478</v>
      </c>
      <c r="J191" s="28">
        <f t="shared" si="550"/>
        <v>488.16859567901247</v>
      </c>
      <c r="K191" s="28">
        <f t="shared" si="550"/>
        <v>410.8071630658435</v>
      </c>
      <c r="L191" s="28">
        <f t="shared" si="550"/>
        <v>346.33930255486962</v>
      </c>
      <c r="M191" s="28">
        <f t="shared" si="550"/>
        <v>292.6160854623912</v>
      </c>
      <c r="N191" s="28">
        <f t="shared" si="550"/>
        <v>247.84673788532626</v>
      </c>
      <c r="P191" s="163" t="s">
        <v>18</v>
      </c>
      <c r="Q191" s="162">
        <v>20000</v>
      </c>
      <c r="R191" s="58" t="s">
        <v>19</v>
      </c>
      <c r="S191" s="28">
        <f>S155+S167+S179</f>
        <v>1178.9999999999998</v>
      </c>
      <c r="T191" s="28">
        <f t="shared" ref="T191:AB191" si="551">T155+T167+T179</f>
        <v>986.5</v>
      </c>
      <c r="U191" s="28">
        <f t="shared" si="551"/>
        <v>826.08333333333326</v>
      </c>
      <c r="V191" s="28">
        <f t="shared" si="551"/>
        <v>692.40277777777794</v>
      </c>
      <c r="W191" s="28">
        <f t="shared" si="551"/>
        <v>581.00231481481478</v>
      </c>
      <c r="X191" s="28">
        <f t="shared" si="551"/>
        <v>488.16859567901247</v>
      </c>
      <c r="Y191" s="28">
        <f t="shared" si="551"/>
        <v>410.8071630658435</v>
      </c>
      <c r="Z191" s="28">
        <f t="shared" si="551"/>
        <v>346.33930255486962</v>
      </c>
      <c r="AA191" s="28">
        <f t="shared" si="551"/>
        <v>292.6160854623912</v>
      </c>
      <c r="AB191" s="28">
        <f t="shared" si="551"/>
        <v>247.84673788532626</v>
      </c>
      <c r="AD191" s="163" t="s">
        <v>18</v>
      </c>
      <c r="AE191" s="162">
        <v>20000</v>
      </c>
      <c r="AF191" s="58" t="s">
        <v>19</v>
      </c>
      <c r="AG191" s="28">
        <f>AG155+AG167+AG179</f>
        <v>1178.9999999999998</v>
      </c>
      <c r="AH191" s="28">
        <f t="shared" ref="AH191:AP191" si="552">AH155+AH167+AH179</f>
        <v>986.5</v>
      </c>
      <c r="AI191" s="28">
        <f t="shared" si="552"/>
        <v>826.08333333333326</v>
      </c>
      <c r="AJ191" s="28">
        <f t="shared" si="552"/>
        <v>692.40277777777794</v>
      </c>
      <c r="AK191" s="28">
        <f t="shared" si="552"/>
        <v>581.00231481481478</v>
      </c>
      <c r="AL191" s="28">
        <f t="shared" si="552"/>
        <v>488.16859567901247</v>
      </c>
      <c r="AM191" s="28">
        <f t="shared" si="552"/>
        <v>410.8071630658435</v>
      </c>
      <c r="AN191" s="28">
        <f t="shared" si="552"/>
        <v>346.33930255486962</v>
      </c>
      <c r="AO191" s="28">
        <f t="shared" si="552"/>
        <v>292.6160854623912</v>
      </c>
      <c r="AP191" s="28">
        <f t="shared" si="552"/>
        <v>247.84673788532626</v>
      </c>
      <c r="AR191" s="163" t="s">
        <v>18</v>
      </c>
      <c r="AS191" s="162">
        <v>20000</v>
      </c>
      <c r="AT191" s="58" t="s">
        <v>19</v>
      </c>
      <c r="AU191" s="28">
        <f>AU155+AU167+AU179</f>
        <v>1178.9999999999998</v>
      </c>
      <c r="AV191" s="28">
        <f t="shared" ref="AV191:BD191" si="553">AV155+AV167+AV179</f>
        <v>986.5</v>
      </c>
      <c r="AW191" s="28">
        <f t="shared" si="553"/>
        <v>826.08333333333326</v>
      </c>
      <c r="AX191" s="28">
        <f t="shared" si="553"/>
        <v>692.40277777777794</v>
      </c>
      <c r="AY191" s="28">
        <f t="shared" si="553"/>
        <v>581.00231481481478</v>
      </c>
      <c r="AZ191" s="28">
        <f t="shared" si="553"/>
        <v>488.16859567901247</v>
      </c>
      <c r="BA191" s="28">
        <f t="shared" si="553"/>
        <v>410.8071630658435</v>
      </c>
      <c r="BB191" s="28">
        <f t="shared" si="553"/>
        <v>346.33930255486962</v>
      </c>
      <c r="BC191" s="28">
        <f t="shared" si="553"/>
        <v>292.6160854623912</v>
      </c>
      <c r="BD191" s="28">
        <f t="shared" si="553"/>
        <v>247.84673788532626</v>
      </c>
      <c r="BF191" s="163" t="s">
        <v>18</v>
      </c>
      <c r="BG191" s="162">
        <v>20000</v>
      </c>
      <c r="BH191" s="58" t="s">
        <v>19</v>
      </c>
      <c r="BI191" s="28">
        <f>BI155+BI167+BI179</f>
        <v>1178.9999999999998</v>
      </c>
      <c r="BJ191" s="28">
        <f t="shared" ref="BJ191:BR191" si="554">BJ155+BJ167+BJ179</f>
        <v>986.5</v>
      </c>
      <c r="BK191" s="28">
        <f t="shared" si="554"/>
        <v>826.08333333333326</v>
      </c>
      <c r="BL191" s="28">
        <f t="shared" si="554"/>
        <v>692.40277777777794</v>
      </c>
      <c r="BM191" s="28">
        <f t="shared" si="554"/>
        <v>581.00231481481478</v>
      </c>
      <c r="BN191" s="28">
        <f t="shared" si="554"/>
        <v>488.16859567901247</v>
      </c>
      <c r="BO191" s="28">
        <f t="shared" si="554"/>
        <v>410.8071630658435</v>
      </c>
      <c r="BP191" s="28">
        <f t="shared" si="554"/>
        <v>346.33930255486962</v>
      </c>
      <c r="BQ191" s="28">
        <f t="shared" si="554"/>
        <v>292.6160854623912</v>
      </c>
      <c r="BR191" s="28">
        <f t="shared" si="554"/>
        <v>247.84673788532626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852.99768518518499</v>
      </c>
      <c r="J192" s="28"/>
      <c r="K192" s="28"/>
      <c r="L192" s="28"/>
      <c r="M192" s="28"/>
      <c r="N192" s="28">
        <f>SUM(E191:N191)/10</f>
        <v>605.07663105733684</v>
      </c>
      <c r="P192" s="163"/>
      <c r="Q192" s="162"/>
      <c r="R192" s="20" t="s">
        <v>22</v>
      </c>
      <c r="S192" s="28"/>
      <c r="T192" s="28"/>
      <c r="U192" s="28"/>
      <c r="V192" s="28"/>
      <c r="W192" s="29">
        <f>SUM(S191:W191)/5</f>
        <v>852.99768518518499</v>
      </c>
      <c r="X192" s="28"/>
      <c r="Y192" s="28"/>
      <c r="Z192" s="28"/>
      <c r="AA192" s="28"/>
      <c r="AB192" s="28">
        <f>SUM(S191:AB191)/10</f>
        <v>605.07663105733684</v>
      </c>
      <c r="AD192" s="163"/>
      <c r="AE192" s="162"/>
      <c r="AF192" s="20" t="s">
        <v>22</v>
      </c>
      <c r="AG192" s="28"/>
      <c r="AH192" s="28"/>
      <c r="AI192" s="28"/>
      <c r="AJ192" s="28"/>
      <c r="AK192" s="29">
        <f>SUM(AG191:AK191)/5</f>
        <v>852.99768518518499</v>
      </c>
      <c r="AL192" s="28"/>
      <c r="AM192" s="28"/>
      <c r="AN192" s="28"/>
      <c r="AO192" s="28"/>
      <c r="AP192" s="28">
        <f>SUM(AG191:AP191)/10</f>
        <v>605.07663105733684</v>
      </c>
      <c r="AR192" s="163"/>
      <c r="AS192" s="162"/>
      <c r="AT192" s="20" t="s">
        <v>22</v>
      </c>
      <c r="AU192" s="28"/>
      <c r="AV192" s="28"/>
      <c r="AW192" s="28"/>
      <c r="AX192" s="28"/>
      <c r="AY192" s="29">
        <f>SUM(AU191:AY191)/5</f>
        <v>852.99768518518499</v>
      </c>
      <c r="AZ192" s="28"/>
      <c r="BA192" s="28"/>
      <c r="BB192" s="28"/>
      <c r="BC192" s="28"/>
      <c r="BD192" s="28">
        <f>SUM(AU191:BD191)/10</f>
        <v>605.07663105733684</v>
      </c>
      <c r="BF192" s="163"/>
      <c r="BG192" s="162"/>
      <c r="BH192" s="20" t="s">
        <v>22</v>
      </c>
      <c r="BI192" s="28"/>
      <c r="BJ192" s="28"/>
      <c r="BK192" s="28"/>
      <c r="BL192" s="28"/>
      <c r="BM192" s="29">
        <f>SUM(BI191:BM191)/5</f>
        <v>852.99768518518499</v>
      </c>
      <c r="BN192" s="28"/>
      <c r="BO192" s="28"/>
      <c r="BP192" s="28"/>
      <c r="BQ192" s="28"/>
      <c r="BR192" s="28">
        <f>SUM(BI191:BR191)/10</f>
        <v>605.07663105733684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1179</v>
      </c>
      <c r="F193" s="28">
        <f t="shared" ref="F193:N194" si="555">F157+F169+F181</f>
        <v>2165.4999999999995</v>
      </c>
      <c r="G193" s="28">
        <f t="shared" si="555"/>
        <v>2991.5833333333335</v>
      </c>
      <c r="H193" s="28">
        <f t="shared" si="555"/>
        <v>3683.9861111111099</v>
      </c>
      <c r="I193" s="29">
        <f t="shared" si="555"/>
        <v>4264.988425925927</v>
      </c>
      <c r="J193" s="28">
        <f t="shared" si="555"/>
        <v>4753.1570216049349</v>
      </c>
      <c r="K193" s="28">
        <f t="shared" si="555"/>
        <v>5163.9641846707837</v>
      </c>
      <c r="L193" s="28">
        <f t="shared" si="555"/>
        <v>5510.303487225653</v>
      </c>
      <c r="M193" s="28">
        <f t="shared" si="555"/>
        <v>5802.9195726880489</v>
      </c>
      <c r="N193" s="28">
        <f t="shared" si="555"/>
        <v>6050.7663105733627</v>
      </c>
      <c r="P193" s="163"/>
      <c r="Q193" s="162"/>
      <c r="R193" s="20" t="s">
        <v>52</v>
      </c>
      <c r="S193" s="28">
        <f>S157+S169+S181</f>
        <v>1179</v>
      </c>
      <c r="T193" s="28">
        <f t="shared" ref="T193:AB194" si="556">T157+T169+T181</f>
        <v>2165.4999999999995</v>
      </c>
      <c r="U193" s="28">
        <f t="shared" si="556"/>
        <v>2991.5833333333335</v>
      </c>
      <c r="V193" s="28">
        <f t="shared" si="556"/>
        <v>3683.9861111111099</v>
      </c>
      <c r="W193" s="29">
        <f t="shared" si="556"/>
        <v>4264.988425925927</v>
      </c>
      <c r="X193" s="28">
        <f t="shared" si="556"/>
        <v>4753.1570216049349</v>
      </c>
      <c r="Y193" s="28">
        <f t="shared" si="556"/>
        <v>5163.9641846707837</v>
      </c>
      <c r="Z193" s="28">
        <f t="shared" si="556"/>
        <v>5510.303487225653</v>
      </c>
      <c r="AA193" s="28">
        <f t="shared" si="556"/>
        <v>5802.9195726880489</v>
      </c>
      <c r="AB193" s="28">
        <f t="shared" si="556"/>
        <v>6050.7663105733627</v>
      </c>
      <c r="AD193" s="163"/>
      <c r="AE193" s="162"/>
      <c r="AF193" s="20" t="s">
        <v>52</v>
      </c>
      <c r="AG193" s="28">
        <f>AG157+AG169+AG181</f>
        <v>1179</v>
      </c>
      <c r="AH193" s="28">
        <f t="shared" ref="AH193:AP194" si="557">AH157+AH169+AH181</f>
        <v>2165.4999999999995</v>
      </c>
      <c r="AI193" s="28">
        <f t="shared" si="557"/>
        <v>2991.5833333333335</v>
      </c>
      <c r="AJ193" s="28">
        <f t="shared" si="557"/>
        <v>3683.9861111111099</v>
      </c>
      <c r="AK193" s="29">
        <f t="shared" si="557"/>
        <v>4264.988425925927</v>
      </c>
      <c r="AL193" s="28">
        <f t="shared" si="557"/>
        <v>4753.1570216049349</v>
      </c>
      <c r="AM193" s="28">
        <f t="shared" si="557"/>
        <v>5163.9641846707837</v>
      </c>
      <c r="AN193" s="28">
        <f t="shared" si="557"/>
        <v>5510.303487225653</v>
      </c>
      <c r="AO193" s="28">
        <f t="shared" si="557"/>
        <v>5802.9195726880489</v>
      </c>
      <c r="AP193" s="28">
        <f t="shared" si="557"/>
        <v>6050.7663105733627</v>
      </c>
      <c r="AR193" s="163"/>
      <c r="AS193" s="162"/>
      <c r="AT193" s="20" t="s">
        <v>52</v>
      </c>
      <c r="AU193" s="28">
        <f>AU157+AU169+AU181</f>
        <v>1179</v>
      </c>
      <c r="AV193" s="28">
        <f t="shared" ref="AV193:BD194" si="558">AV157+AV169+AV181</f>
        <v>2165.4999999999995</v>
      </c>
      <c r="AW193" s="28">
        <f t="shared" si="558"/>
        <v>2991.5833333333335</v>
      </c>
      <c r="AX193" s="28">
        <f t="shared" si="558"/>
        <v>3683.9861111111099</v>
      </c>
      <c r="AY193" s="29">
        <f t="shared" si="558"/>
        <v>4264.988425925927</v>
      </c>
      <c r="AZ193" s="28">
        <f t="shared" si="558"/>
        <v>4753.1570216049349</v>
      </c>
      <c r="BA193" s="28">
        <f t="shared" si="558"/>
        <v>5163.9641846707837</v>
      </c>
      <c r="BB193" s="28">
        <f t="shared" si="558"/>
        <v>5510.303487225653</v>
      </c>
      <c r="BC193" s="28">
        <f t="shared" si="558"/>
        <v>5802.9195726880489</v>
      </c>
      <c r="BD193" s="28">
        <f t="shared" si="558"/>
        <v>6050.7663105733627</v>
      </c>
      <c r="BF193" s="163"/>
      <c r="BG193" s="162"/>
      <c r="BH193" s="20" t="s">
        <v>52</v>
      </c>
      <c r="BI193" s="28">
        <f>BI157+BI169+BI181</f>
        <v>1179</v>
      </c>
      <c r="BJ193" s="28">
        <f t="shared" ref="BJ193:BR194" si="559">BJ157+BJ169+BJ181</f>
        <v>2165.4999999999995</v>
      </c>
      <c r="BK193" s="28">
        <f t="shared" si="559"/>
        <v>2991.5833333333335</v>
      </c>
      <c r="BL193" s="28">
        <f t="shared" si="559"/>
        <v>3683.9861111111099</v>
      </c>
      <c r="BM193" s="29">
        <f t="shared" si="559"/>
        <v>4264.988425925927</v>
      </c>
      <c r="BN193" s="28">
        <f t="shared" si="559"/>
        <v>4753.1570216049349</v>
      </c>
      <c r="BO193" s="28">
        <f t="shared" si="559"/>
        <v>5163.9641846707837</v>
      </c>
      <c r="BP193" s="28">
        <f t="shared" si="559"/>
        <v>5510.303487225653</v>
      </c>
      <c r="BQ193" s="28">
        <f t="shared" si="559"/>
        <v>5802.9195726880489</v>
      </c>
      <c r="BR193" s="28">
        <f t="shared" si="559"/>
        <v>6050.7663105733627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23579.999999999996</v>
      </c>
      <c r="F194" s="28">
        <f t="shared" si="555"/>
        <v>19730</v>
      </c>
      <c r="G194" s="28">
        <f t="shared" si="555"/>
        <v>16521.666666666664</v>
      </c>
      <c r="H194" s="28">
        <f t="shared" si="555"/>
        <v>13848.055555555558</v>
      </c>
      <c r="I194" s="28">
        <f t="shared" si="555"/>
        <v>11620.046296296294</v>
      </c>
      <c r="J194" s="28">
        <f t="shared" si="555"/>
        <v>9763.3719135802494</v>
      </c>
      <c r="K194" s="28">
        <f t="shared" si="555"/>
        <v>8216.1432613168708</v>
      </c>
      <c r="L194" s="28">
        <f t="shared" si="555"/>
        <v>6926.7860510973924</v>
      </c>
      <c r="M194" s="28">
        <f t="shared" si="555"/>
        <v>5852.3217092478244</v>
      </c>
      <c r="N194" s="28">
        <f t="shared" si="555"/>
        <v>4956.9347577065255</v>
      </c>
      <c r="P194" s="163"/>
      <c r="Q194" s="162">
        <v>400000</v>
      </c>
      <c r="R194" s="58" t="s">
        <v>19</v>
      </c>
      <c r="S194" s="28">
        <f>S158+S170+S182</f>
        <v>23579.999999999996</v>
      </c>
      <c r="T194" s="28">
        <f t="shared" si="556"/>
        <v>19730</v>
      </c>
      <c r="U194" s="28">
        <f t="shared" si="556"/>
        <v>16521.666666666664</v>
      </c>
      <c r="V194" s="28">
        <f t="shared" si="556"/>
        <v>13848.055555555558</v>
      </c>
      <c r="W194" s="28">
        <f t="shared" si="556"/>
        <v>11620.046296296294</v>
      </c>
      <c r="X194" s="28">
        <f t="shared" si="556"/>
        <v>9763.3719135802494</v>
      </c>
      <c r="Y194" s="28">
        <f t="shared" si="556"/>
        <v>8216.1432613168708</v>
      </c>
      <c r="Z194" s="28">
        <f t="shared" si="556"/>
        <v>6926.7860510973924</v>
      </c>
      <c r="AA194" s="28">
        <f t="shared" si="556"/>
        <v>5852.3217092478244</v>
      </c>
      <c r="AB194" s="28">
        <f t="shared" si="556"/>
        <v>4956.9347577065255</v>
      </c>
      <c r="AD194" s="163"/>
      <c r="AE194" s="162">
        <v>400000</v>
      </c>
      <c r="AF194" s="58" t="s">
        <v>19</v>
      </c>
      <c r="AG194" s="28">
        <f>AG158+AG170+AG182</f>
        <v>23579.999999999996</v>
      </c>
      <c r="AH194" s="28">
        <f t="shared" si="557"/>
        <v>19730</v>
      </c>
      <c r="AI194" s="28">
        <f t="shared" si="557"/>
        <v>16521.666666666664</v>
      </c>
      <c r="AJ194" s="28">
        <f t="shared" si="557"/>
        <v>13848.055555555558</v>
      </c>
      <c r="AK194" s="28">
        <f t="shared" si="557"/>
        <v>11620.046296296294</v>
      </c>
      <c r="AL194" s="28">
        <f t="shared" si="557"/>
        <v>9763.3719135802494</v>
      </c>
      <c r="AM194" s="28">
        <f t="shared" si="557"/>
        <v>8216.1432613168708</v>
      </c>
      <c r="AN194" s="28">
        <f t="shared" si="557"/>
        <v>6926.7860510973924</v>
      </c>
      <c r="AO194" s="28">
        <f t="shared" si="557"/>
        <v>5852.3217092478244</v>
      </c>
      <c r="AP194" s="28">
        <f t="shared" si="557"/>
        <v>4956.9347577065255</v>
      </c>
      <c r="AR194" s="163"/>
      <c r="AS194" s="162">
        <v>400000</v>
      </c>
      <c r="AT194" s="58" t="s">
        <v>19</v>
      </c>
      <c r="AU194" s="28">
        <f>AU158+AU170+AU182</f>
        <v>23579.999999999996</v>
      </c>
      <c r="AV194" s="28">
        <f t="shared" si="558"/>
        <v>19730</v>
      </c>
      <c r="AW194" s="28">
        <f t="shared" si="558"/>
        <v>16521.666666666664</v>
      </c>
      <c r="AX194" s="28">
        <f t="shared" si="558"/>
        <v>13848.055555555558</v>
      </c>
      <c r="AY194" s="28">
        <f t="shared" si="558"/>
        <v>11620.046296296294</v>
      </c>
      <c r="AZ194" s="28">
        <f t="shared" si="558"/>
        <v>9763.3719135802494</v>
      </c>
      <c r="BA194" s="28">
        <f t="shared" si="558"/>
        <v>8216.1432613168708</v>
      </c>
      <c r="BB194" s="28">
        <f t="shared" si="558"/>
        <v>6926.7860510973924</v>
      </c>
      <c r="BC194" s="28">
        <f t="shared" si="558"/>
        <v>5852.3217092478244</v>
      </c>
      <c r="BD194" s="28">
        <f t="shared" si="558"/>
        <v>4956.9347577065255</v>
      </c>
      <c r="BF194" s="163"/>
      <c r="BG194" s="162">
        <v>400000</v>
      </c>
      <c r="BH194" s="58" t="s">
        <v>19</v>
      </c>
      <c r="BI194" s="28">
        <f>BI158+BI170+BI182</f>
        <v>23579.999999999996</v>
      </c>
      <c r="BJ194" s="28">
        <f t="shared" si="559"/>
        <v>19730</v>
      </c>
      <c r="BK194" s="28">
        <f t="shared" si="559"/>
        <v>16521.666666666664</v>
      </c>
      <c r="BL194" s="28">
        <f t="shared" si="559"/>
        <v>13848.055555555558</v>
      </c>
      <c r="BM194" s="28">
        <f t="shared" si="559"/>
        <v>11620.046296296294</v>
      </c>
      <c r="BN194" s="28">
        <f t="shared" si="559"/>
        <v>9763.3719135802494</v>
      </c>
      <c r="BO194" s="28">
        <f t="shared" si="559"/>
        <v>8216.1432613168708</v>
      </c>
      <c r="BP194" s="28">
        <f t="shared" si="559"/>
        <v>6926.7860510973924</v>
      </c>
      <c r="BQ194" s="28">
        <f t="shared" si="559"/>
        <v>5852.3217092478244</v>
      </c>
      <c r="BR194" s="28">
        <f t="shared" si="559"/>
        <v>4956.9347577065255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17059.953703703701</v>
      </c>
      <c r="J195" s="28"/>
      <c r="K195" s="28"/>
      <c r="L195" s="28"/>
      <c r="M195" s="28"/>
      <c r="N195" s="28">
        <f>SUM(E194:N194)/10</f>
        <v>12101.532621146738</v>
      </c>
      <c r="P195" s="163"/>
      <c r="Q195" s="162"/>
      <c r="R195" s="20" t="s">
        <v>22</v>
      </c>
      <c r="S195" s="28"/>
      <c r="T195" s="28"/>
      <c r="U195" s="28"/>
      <c r="V195" s="28"/>
      <c r="W195" s="29">
        <f>SUM(S194:W194)/5</f>
        <v>17059.953703703701</v>
      </c>
      <c r="X195" s="28"/>
      <c r="Y195" s="28"/>
      <c r="Z195" s="28"/>
      <c r="AA195" s="28"/>
      <c r="AB195" s="28">
        <f>SUM(S194:AB194)/10</f>
        <v>12101.532621146738</v>
      </c>
      <c r="AD195" s="163"/>
      <c r="AE195" s="162"/>
      <c r="AF195" s="20" t="s">
        <v>22</v>
      </c>
      <c r="AG195" s="28"/>
      <c r="AH195" s="28"/>
      <c r="AI195" s="28"/>
      <c r="AJ195" s="28"/>
      <c r="AK195" s="29">
        <f>SUM(AG194:AK194)/5</f>
        <v>17059.953703703701</v>
      </c>
      <c r="AL195" s="28"/>
      <c r="AM195" s="28"/>
      <c r="AN195" s="28"/>
      <c r="AO195" s="28"/>
      <c r="AP195" s="28">
        <f>SUM(AG194:AP194)/10</f>
        <v>12101.532621146738</v>
      </c>
      <c r="AR195" s="163"/>
      <c r="AS195" s="162"/>
      <c r="AT195" s="20" t="s">
        <v>22</v>
      </c>
      <c r="AU195" s="28"/>
      <c r="AV195" s="28"/>
      <c r="AW195" s="28"/>
      <c r="AX195" s="28"/>
      <c r="AY195" s="29">
        <f>SUM(AU194:AY194)/5</f>
        <v>17059.953703703701</v>
      </c>
      <c r="AZ195" s="28"/>
      <c r="BA195" s="28"/>
      <c r="BB195" s="28"/>
      <c r="BC195" s="28"/>
      <c r="BD195" s="28">
        <f>SUM(AU194:BD194)/10</f>
        <v>12101.532621146738</v>
      </c>
      <c r="BF195" s="163"/>
      <c r="BG195" s="162"/>
      <c r="BH195" s="20" t="s">
        <v>22</v>
      </c>
      <c r="BI195" s="28"/>
      <c r="BJ195" s="28"/>
      <c r="BK195" s="28"/>
      <c r="BL195" s="28"/>
      <c r="BM195" s="29">
        <f>SUM(BI194:BM194)/5</f>
        <v>17059.953703703701</v>
      </c>
      <c r="BN195" s="28"/>
      <c r="BO195" s="28"/>
      <c r="BP195" s="28"/>
      <c r="BQ195" s="28"/>
      <c r="BR195" s="28">
        <f>SUM(BI194:BR194)/10</f>
        <v>12101.532621146738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23580</v>
      </c>
      <c r="F196" s="28">
        <f t="shared" ref="F196:N197" si="560">F160+F172+F184</f>
        <v>43309.999999999993</v>
      </c>
      <c r="G196" s="28">
        <f t="shared" si="560"/>
        <v>59831.666666666672</v>
      </c>
      <c r="H196" s="28">
        <f t="shared" si="560"/>
        <v>73679.72222222219</v>
      </c>
      <c r="I196" s="29">
        <f t="shared" si="560"/>
        <v>85299.768518518526</v>
      </c>
      <c r="J196" s="28">
        <f t="shared" si="560"/>
        <v>95063.140432098691</v>
      </c>
      <c r="K196" s="28">
        <f t="shared" si="560"/>
        <v>103279.28369341567</v>
      </c>
      <c r="L196" s="28">
        <f t="shared" si="560"/>
        <v>110206.06974451306</v>
      </c>
      <c r="M196" s="28">
        <f t="shared" si="560"/>
        <v>116058.391453761</v>
      </c>
      <c r="N196" s="28">
        <f t="shared" si="560"/>
        <v>121015.32621146727</v>
      </c>
      <c r="P196" s="163"/>
      <c r="Q196" s="162"/>
      <c r="R196" s="20" t="s">
        <v>52</v>
      </c>
      <c r="S196" s="28">
        <f>S160+S172+S184</f>
        <v>23580</v>
      </c>
      <c r="T196" s="28">
        <f t="shared" ref="T196:AB197" si="561">T160+T172+T184</f>
        <v>43309.999999999993</v>
      </c>
      <c r="U196" s="28">
        <f t="shared" si="561"/>
        <v>59831.666666666672</v>
      </c>
      <c r="V196" s="28">
        <f t="shared" si="561"/>
        <v>73679.72222222219</v>
      </c>
      <c r="W196" s="29">
        <f t="shared" si="561"/>
        <v>85299.768518518526</v>
      </c>
      <c r="X196" s="28">
        <f t="shared" si="561"/>
        <v>95063.140432098691</v>
      </c>
      <c r="Y196" s="28">
        <f t="shared" si="561"/>
        <v>103279.28369341567</v>
      </c>
      <c r="Z196" s="28">
        <f t="shared" si="561"/>
        <v>110206.06974451306</v>
      </c>
      <c r="AA196" s="28">
        <f t="shared" si="561"/>
        <v>116058.391453761</v>
      </c>
      <c r="AB196" s="28">
        <f t="shared" si="561"/>
        <v>121015.32621146727</v>
      </c>
      <c r="AD196" s="163"/>
      <c r="AE196" s="162"/>
      <c r="AF196" s="20" t="s">
        <v>52</v>
      </c>
      <c r="AG196" s="28">
        <f>AG160+AG172+AG184</f>
        <v>23580</v>
      </c>
      <c r="AH196" s="28">
        <f t="shared" ref="AH196:AP197" si="562">AH160+AH172+AH184</f>
        <v>43309.999999999993</v>
      </c>
      <c r="AI196" s="28">
        <f t="shared" si="562"/>
        <v>59831.666666666672</v>
      </c>
      <c r="AJ196" s="28">
        <f t="shared" si="562"/>
        <v>73679.72222222219</v>
      </c>
      <c r="AK196" s="29">
        <f t="shared" si="562"/>
        <v>85299.768518518526</v>
      </c>
      <c r="AL196" s="28">
        <f t="shared" si="562"/>
        <v>95063.140432098691</v>
      </c>
      <c r="AM196" s="28">
        <f t="shared" si="562"/>
        <v>103279.28369341567</v>
      </c>
      <c r="AN196" s="28">
        <f t="shared" si="562"/>
        <v>110206.06974451306</v>
      </c>
      <c r="AO196" s="28">
        <f t="shared" si="562"/>
        <v>116058.391453761</v>
      </c>
      <c r="AP196" s="28">
        <f t="shared" si="562"/>
        <v>121015.32621146727</v>
      </c>
      <c r="AR196" s="163"/>
      <c r="AS196" s="162"/>
      <c r="AT196" s="20" t="s">
        <v>52</v>
      </c>
      <c r="AU196" s="28">
        <f>AU160+AU172+AU184</f>
        <v>23580</v>
      </c>
      <c r="AV196" s="28">
        <f t="shared" ref="AV196:BD197" si="563">AV160+AV172+AV184</f>
        <v>43309.999999999993</v>
      </c>
      <c r="AW196" s="28">
        <f t="shared" si="563"/>
        <v>59831.666666666672</v>
      </c>
      <c r="AX196" s="28">
        <f t="shared" si="563"/>
        <v>73679.72222222219</v>
      </c>
      <c r="AY196" s="29">
        <f t="shared" si="563"/>
        <v>85299.768518518526</v>
      </c>
      <c r="AZ196" s="28">
        <f t="shared" si="563"/>
        <v>95063.140432098691</v>
      </c>
      <c r="BA196" s="28">
        <f t="shared" si="563"/>
        <v>103279.28369341567</v>
      </c>
      <c r="BB196" s="28">
        <f t="shared" si="563"/>
        <v>110206.06974451306</v>
      </c>
      <c r="BC196" s="28">
        <f t="shared" si="563"/>
        <v>116058.391453761</v>
      </c>
      <c r="BD196" s="28">
        <f t="shared" si="563"/>
        <v>121015.32621146727</v>
      </c>
      <c r="BF196" s="163"/>
      <c r="BG196" s="162"/>
      <c r="BH196" s="20" t="s">
        <v>52</v>
      </c>
      <c r="BI196" s="28">
        <f>BI160+BI172+BI184</f>
        <v>23580</v>
      </c>
      <c r="BJ196" s="28">
        <f t="shared" ref="BJ196:BR197" si="564">BJ160+BJ172+BJ184</f>
        <v>43309.999999999993</v>
      </c>
      <c r="BK196" s="28">
        <f t="shared" si="564"/>
        <v>59831.666666666672</v>
      </c>
      <c r="BL196" s="28">
        <f t="shared" si="564"/>
        <v>73679.72222222219</v>
      </c>
      <c r="BM196" s="29">
        <f t="shared" si="564"/>
        <v>85299.768518518526</v>
      </c>
      <c r="BN196" s="28">
        <f t="shared" si="564"/>
        <v>95063.140432098691</v>
      </c>
      <c r="BO196" s="28">
        <f t="shared" si="564"/>
        <v>103279.28369341567</v>
      </c>
      <c r="BP196" s="28">
        <f t="shared" si="564"/>
        <v>110206.06974451306</v>
      </c>
      <c r="BQ196" s="28">
        <f t="shared" si="564"/>
        <v>116058.391453761</v>
      </c>
      <c r="BR196" s="28">
        <f t="shared" si="564"/>
        <v>121015.32621146727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58949.999999999985</v>
      </c>
      <c r="F197" s="30">
        <f t="shared" si="560"/>
        <v>49325</v>
      </c>
      <c r="G197" s="30">
        <f t="shared" si="560"/>
        <v>41304.166666666657</v>
      </c>
      <c r="H197" s="30">
        <f t="shared" si="560"/>
        <v>34620.138888888891</v>
      </c>
      <c r="I197" s="30">
        <f t="shared" si="560"/>
        <v>29050.115740740737</v>
      </c>
      <c r="J197" s="30">
        <f t="shared" si="560"/>
        <v>24408.429783950625</v>
      </c>
      <c r="K197" s="30">
        <f t="shared" si="560"/>
        <v>20540.358153292174</v>
      </c>
      <c r="L197" s="30">
        <f t="shared" si="560"/>
        <v>17316.965127743482</v>
      </c>
      <c r="M197" s="30">
        <f t="shared" si="560"/>
        <v>14630.804273119562</v>
      </c>
      <c r="N197" s="30">
        <f t="shared" si="560"/>
        <v>12392.336894266313</v>
      </c>
      <c r="P197" s="163"/>
      <c r="Q197" s="161">
        <v>1000000</v>
      </c>
      <c r="R197" s="16" t="s">
        <v>19</v>
      </c>
      <c r="S197" s="30">
        <f>S161+S173+S185</f>
        <v>58949.999999999985</v>
      </c>
      <c r="T197" s="30">
        <f t="shared" si="561"/>
        <v>49325</v>
      </c>
      <c r="U197" s="30">
        <f t="shared" si="561"/>
        <v>41304.166666666657</v>
      </c>
      <c r="V197" s="30">
        <f t="shared" si="561"/>
        <v>34620.138888888891</v>
      </c>
      <c r="W197" s="30">
        <f t="shared" si="561"/>
        <v>29050.115740740737</v>
      </c>
      <c r="X197" s="30">
        <f t="shared" si="561"/>
        <v>24408.429783950625</v>
      </c>
      <c r="Y197" s="30">
        <f t="shared" si="561"/>
        <v>20540.358153292174</v>
      </c>
      <c r="Z197" s="30">
        <f t="shared" si="561"/>
        <v>17316.965127743482</v>
      </c>
      <c r="AA197" s="30">
        <f t="shared" si="561"/>
        <v>14630.804273119562</v>
      </c>
      <c r="AB197" s="30">
        <f t="shared" si="561"/>
        <v>12392.336894266313</v>
      </c>
      <c r="AD197" s="163"/>
      <c r="AE197" s="161">
        <v>1000000</v>
      </c>
      <c r="AF197" s="16" t="s">
        <v>19</v>
      </c>
      <c r="AG197" s="30">
        <f>AG161+AG173+AG185</f>
        <v>58949.999999999985</v>
      </c>
      <c r="AH197" s="30">
        <f t="shared" si="562"/>
        <v>49325</v>
      </c>
      <c r="AI197" s="30">
        <f t="shared" si="562"/>
        <v>41304.166666666657</v>
      </c>
      <c r="AJ197" s="30">
        <f t="shared" si="562"/>
        <v>34620.138888888891</v>
      </c>
      <c r="AK197" s="30">
        <f t="shared" si="562"/>
        <v>29050.115740740737</v>
      </c>
      <c r="AL197" s="30">
        <f t="shared" si="562"/>
        <v>24408.429783950625</v>
      </c>
      <c r="AM197" s="30">
        <f t="shared" si="562"/>
        <v>20540.358153292174</v>
      </c>
      <c r="AN197" s="30">
        <f t="shared" si="562"/>
        <v>17316.965127743482</v>
      </c>
      <c r="AO197" s="30">
        <f t="shared" si="562"/>
        <v>14630.804273119562</v>
      </c>
      <c r="AP197" s="30">
        <f t="shared" si="562"/>
        <v>12392.336894266313</v>
      </c>
      <c r="AR197" s="163"/>
      <c r="AS197" s="161">
        <v>1000000</v>
      </c>
      <c r="AT197" s="16" t="s">
        <v>19</v>
      </c>
      <c r="AU197" s="30">
        <f>AU161+AU173+AU185</f>
        <v>58949.999999999985</v>
      </c>
      <c r="AV197" s="30">
        <f t="shared" si="563"/>
        <v>49325</v>
      </c>
      <c r="AW197" s="30">
        <f t="shared" si="563"/>
        <v>41304.166666666657</v>
      </c>
      <c r="AX197" s="30">
        <f t="shared" si="563"/>
        <v>34620.138888888891</v>
      </c>
      <c r="AY197" s="30">
        <f t="shared" si="563"/>
        <v>29050.115740740737</v>
      </c>
      <c r="AZ197" s="30">
        <f t="shared" si="563"/>
        <v>24408.429783950625</v>
      </c>
      <c r="BA197" s="30">
        <f t="shared" si="563"/>
        <v>20540.358153292174</v>
      </c>
      <c r="BB197" s="30">
        <f t="shared" si="563"/>
        <v>17316.965127743482</v>
      </c>
      <c r="BC197" s="30">
        <f t="shared" si="563"/>
        <v>14630.804273119562</v>
      </c>
      <c r="BD197" s="30">
        <f t="shared" si="563"/>
        <v>12392.336894266313</v>
      </c>
      <c r="BF197" s="163"/>
      <c r="BG197" s="161">
        <v>1000000</v>
      </c>
      <c r="BH197" s="16" t="s">
        <v>19</v>
      </c>
      <c r="BI197" s="30">
        <f>BI161+BI173+BI185</f>
        <v>58949.999999999985</v>
      </c>
      <c r="BJ197" s="30">
        <f t="shared" si="564"/>
        <v>49325</v>
      </c>
      <c r="BK197" s="30">
        <f t="shared" si="564"/>
        <v>41304.166666666657</v>
      </c>
      <c r="BL197" s="30">
        <f t="shared" si="564"/>
        <v>34620.138888888891</v>
      </c>
      <c r="BM197" s="30">
        <f t="shared" si="564"/>
        <v>29050.115740740737</v>
      </c>
      <c r="BN197" s="30">
        <f t="shared" si="564"/>
        <v>24408.429783950625</v>
      </c>
      <c r="BO197" s="30">
        <f t="shared" si="564"/>
        <v>20540.358153292174</v>
      </c>
      <c r="BP197" s="30">
        <f t="shared" si="564"/>
        <v>17316.965127743482</v>
      </c>
      <c r="BQ197" s="30">
        <f t="shared" si="564"/>
        <v>14630.804273119562</v>
      </c>
      <c r="BR197" s="30">
        <f t="shared" si="564"/>
        <v>12392.336894266313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42649.884259259248</v>
      </c>
      <c r="J198" s="30"/>
      <c r="K198" s="30"/>
      <c r="L198" s="30"/>
      <c r="M198" s="30"/>
      <c r="N198" s="30">
        <f>SUM(E197:N197)/10</f>
        <v>30253.831552866835</v>
      </c>
      <c r="P198" s="163"/>
      <c r="Q198" s="161"/>
      <c r="R198" s="16" t="s">
        <v>22</v>
      </c>
      <c r="S198" s="30"/>
      <c r="T198" s="30"/>
      <c r="U198" s="30"/>
      <c r="V198" s="30"/>
      <c r="W198" s="31">
        <f>SUM(S197:W197)/5</f>
        <v>42649.884259259248</v>
      </c>
      <c r="X198" s="30"/>
      <c r="Y198" s="30"/>
      <c r="Z198" s="30"/>
      <c r="AA198" s="30"/>
      <c r="AB198" s="30">
        <f>SUM(S197:AB197)/10</f>
        <v>30253.831552866835</v>
      </c>
      <c r="AD198" s="163"/>
      <c r="AE198" s="161"/>
      <c r="AF198" s="16" t="s">
        <v>22</v>
      </c>
      <c r="AG198" s="30"/>
      <c r="AH198" s="30"/>
      <c r="AI198" s="30"/>
      <c r="AJ198" s="30"/>
      <c r="AK198" s="31">
        <f>SUM(AG197:AK197)/5</f>
        <v>42649.884259259248</v>
      </c>
      <c r="AL198" s="30"/>
      <c r="AM198" s="30"/>
      <c r="AN198" s="30"/>
      <c r="AO198" s="30"/>
      <c r="AP198" s="30">
        <f>SUM(AG197:AP197)/10</f>
        <v>30253.831552866835</v>
      </c>
      <c r="AR198" s="163"/>
      <c r="AS198" s="161"/>
      <c r="AT198" s="16" t="s">
        <v>22</v>
      </c>
      <c r="AU198" s="30"/>
      <c r="AV198" s="30"/>
      <c r="AW198" s="30"/>
      <c r="AX198" s="30"/>
      <c r="AY198" s="31">
        <f>SUM(AU197:AY197)/5</f>
        <v>42649.884259259248</v>
      </c>
      <c r="AZ198" s="30"/>
      <c r="BA198" s="30"/>
      <c r="BB198" s="30"/>
      <c r="BC198" s="30"/>
      <c r="BD198" s="30">
        <f>SUM(AU197:BD197)/10</f>
        <v>30253.831552866835</v>
      </c>
      <c r="BF198" s="163"/>
      <c r="BG198" s="161"/>
      <c r="BH198" s="16" t="s">
        <v>22</v>
      </c>
      <c r="BI198" s="30"/>
      <c r="BJ198" s="30"/>
      <c r="BK198" s="30"/>
      <c r="BL198" s="30"/>
      <c r="BM198" s="31">
        <f>SUM(BI197:BM197)/5</f>
        <v>42649.884259259248</v>
      </c>
      <c r="BN198" s="30"/>
      <c r="BO198" s="30"/>
      <c r="BP198" s="30"/>
      <c r="BQ198" s="30"/>
      <c r="BR198" s="30">
        <f>SUM(BI197:BR197)/10</f>
        <v>30253.831552866835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58950</v>
      </c>
      <c r="F199" s="30">
        <f t="shared" ref="F199:N200" si="565">F163+F175+F187</f>
        <v>108274.99999999997</v>
      </c>
      <c r="G199" s="30">
        <f t="shared" si="565"/>
        <v>149579.16666666669</v>
      </c>
      <c r="H199" s="30">
        <f t="shared" si="565"/>
        <v>184199.30555555547</v>
      </c>
      <c r="I199" s="31">
        <f t="shared" si="565"/>
        <v>213249.42129629632</v>
      </c>
      <c r="J199" s="30">
        <f t="shared" si="565"/>
        <v>237657.85108024674</v>
      </c>
      <c r="K199" s="30">
        <f t="shared" si="565"/>
        <v>258198.20923353921</v>
      </c>
      <c r="L199" s="30">
        <f t="shared" si="565"/>
        <v>275515.17436128261</v>
      </c>
      <c r="M199" s="30">
        <f t="shared" si="565"/>
        <v>290145.97863440251</v>
      </c>
      <c r="N199" s="30">
        <f t="shared" si="565"/>
        <v>302538.31552866817</v>
      </c>
      <c r="P199" s="163"/>
      <c r="Q199" s="161"/>
      <c r="R199" s="16" t="s">
        <v>52</v>
      </c>
      <c r="S199" s="30">
        <f>S163+S175+S187</f>
        <v>58950</v>
      </c>
      <c r="T199" s="30">
        <f t="shared" ref="T199:AB200" si="566">T163+T175+T187</f>
        <v>108274.99999999997</v>
      </c>
      <c r="U199" s="30">
        <f t="shared" si="566"/>
        <v>149579.16666666669</v>
      </c>
      <c r="V199" s="30">
        <f t="shared" si="566"/>
        <v>184199.30555555547</v>
      </c>
      <c r="W199" s="31">
        <f t="shared" si="566"/>
        <v>213249.42129629632</v>
      </c>
      <c r="X199" s="30">
        <f t="shared" si="566"/>
        <v>237657.85108024674</v>
      </c>
      <c r="Y199" s="30">
        <f t="shared" si="566"/>
        <v>258198.20923353921</v>
      </c>
      <c r="Z199" s="30">
        <f t="shared" si="566"/>
        <v>275515.17436128261</v>
      </c>
      <c r="AA199" s="30">
        <f t="shared" si="566"/>
        <v>290145.97863440251</v>
      </c>
      <c r="AB199" s="30">
        <f t="shared" si="566"/>
        <v>302538.31552866817</v>
      </c>
      <c r="AD199" s="163"/>
      <c r="AE199" s="161"/>
      <c r="AF199" s="16" t="s">
        <v>52</v>
      </c>
      <c r="AG199" s="30">
        <f>AG163+AG175+AG187</f>
        <v>58950</v>
      </c>
      <c r="AH199" s="30">
        <f t="shared" ref="AH199:AP200" si="567">AH163+AH175+AH187</f>
        <v>108274.99999999997</v>
      </c>
      <c r="AI199" s="30">
        <f t="shared" si="567"/>
        <v>149579.16666666669</v>
      </c>
      <c r="AJ199" s="30">
        <f t="shared" si="567"/>
        <v>184199.30555555547</v>
      </c>
      <c r="AK199" s="31">
        <f t="shared" si="567"/>
        <v>213249.42129629632</v>
      </c>
      <c r="AL199" s="30">
        <f t="shared" si="567"/>
        <v>237657.85108024674</v>
      </c>
      <c r="AM199" s="30">
        <f t="shared" si="567"/>
        <v>258198.20923353921</v>
      </c>
      <c r="AN199" s="30">
        <f t="shared" si="567"/>
        <v>275515.17436128261</v>
      </c>
      <c r="AO199" s="30">
        <f t="shared" si="567"/>
        <v>290145.97863440251</v>
      </c>
      <c r="AP199" s="30">
        <f t="shared" si="567"/>
        <v>302538.31552866817</v>
      </c>
      <c r="AR199" s="163"/>
      <c r="AS199" s="161"/>
      <c r="AT199" s="16" t="s">
        <v>52</v>
      </c>
      <c r="AU199" s="30">
        <f>AU163+AU175+AU187</f>
        <v>58950</v>
      </c>
      <c r="AV199" s="30">
        <f t="shared" ref="AV199:BD200" si="568">AV163+AV175+AV187</f>
        <v>108274.99999999997</v>
      </c>
      <c r="AW199" s="30">
        <f t="shared" si="568"/>
        <v>149579.16666666669</v>
      </c>
      <c r="AX199" s="30">
        <f t="shared" si="568"/>
        <v>184199.30555555547</v>
      </c>
      <c r="AY199" s="31">
        <f t="shared" si="568"/>
        <v>213249.42129629632</v>
      </c>
      <c r="AZ199" s="30">
        <f t="shared" si="568"/>
        <v>237657.85108024674</v>
      </c>
      <c r="BA199" s="30">
        <f t="shared" si="568"/>
        <v>258198.20923353921</v>
      </c>
      <c r="BB199" s="30">
        <f t="shared" si="568"/>
        <v>275515.17436128261</v>
      </c>
      <c r="BC199" s="30">
        <f t="shared" si="568"/>
        <v>290145.97863440251</v>
      </c>
      <c r="BD199" s="30">
        <f t="shared" si="568"/>
        <v>302538.31552866817</v>
      </c>
      <c r="BF199" s="163"/>
      <c r="BG199" s="161"/>
      <c r="BH199" s="16" t="s">
        <v>52</v>
      </c>
      <c r="BI199" s="30">
        <f>BI163+BI175+BI187</f>
        <v>58950</v>
      </c>
      <c r="BJ199" s="30">
        <f t="shared" ref="BJ199:BR200" si="569">BJ163+BJ175+BJ187</f>
        <v>108274.99999999997</v>
      </c>
      <c r="BK199" s="30">
        <f t="shared" si="569"/>
        <v>149579.16666666669</v>
      </c>
      <c r="BL199" s="30">
        <f t="shared" si="569"/>
        <v>184199.30555555547</v>
      </c>
      <c r="BM199" s="31">
        <f t="shared" si="569"/>
        <v>213249.42129629632</v>
      </c>
      <c r="BN199" s="30">
        <f t="shared" si="569"/>
        <v>237657.85108024674</v>
      </c>
      <c r="BO199" s="30">
        <f t="shared" si="569"/>
        <v>258198.20923353921</v>
      </c>
      <c r="BP199" s="30">
        <f t="shared" si="569"/>
        <v>275515.17436128261</v>
      </c>
      <c r="BQ199" s="30">
        <f t="shared" si="569"/>
        <v>290145.97863440251</v>
      </c>
      <c r="BR199" s="30">
        <f t="shared" si="569"/>
        <v>302538.31552866817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123794.99999999997</v>
      </c>
      <c r="F200" s="30">
        <f t="shared" si="565"/>
        <v>103582.5</v>
      </c>
      <c r="G200" s="30">
        <f t="shared" si="565"/>
        <v>86738.749999999971</v>
      </c>
      <c r="H200" s="30">
        <f t="shared" si="565"/>
        <v>72702.291666666686</v>
      </c>
      <c r="I200" s="30">
        <f t="shared" si="565"/>
        <v>61005.243055555547</v>
      </c>
      <c r="J200" s="30">
        <f t="shared" si="565"/>
        <v>51257.702546296307</v>
      </c>
      <c r="K200" s="30">
        <f t="shared" si="565"/>
        <v>43134.752121913567</v>
      </c>
      <c r="L200" s="30">
        <f t="shared" si="565"/>
        <v>36365.626768261311</v>
      </c>
      <c r="M200" s="30">
        <f t="shared" si="565"/>
        <v>30724.688973551074</v>
      </c>
      <c r="N200" s="30">
        <f t="shared" si="565"/>
        <v>26023.907477959259</v>
      </c>
      <c r="P200" s="163"/>
      <c r="Q200" s="161">
        <v>2100000</v>
      </c>
      <c r="R200" s="16" t="s">
        <v>19</v>
      </c>
      <c r="S200" s="30">
        <f>S164+S176+S188</f>
        <v>123794.99999999997</v>
      </c>
      <c r="T200" s="30">
        <f t="shared" si="566"/>
        <v>103582.5</v>
      </c>
      <c r="U200" s="30">
        <f t="shared" si="566"/>
        <v>86738.749999999971</v>
      </c>
      <c r="V200" s="30">
        <f t="shared" si="566"/>
        <v>72702.291666666686</v>
      </c>
      <c r="W200" s="30">
        <f t="shared" si="566"/>
        <v>61005.243055555547</v>
      </c>
      <c r="X200" s="30">
        <f t="shared" si="566"/>
        <v>51257.702546296307</v>
      </c>
      <c r="Y200" s="30">
        <f t="shared" si="566"/>
        <v>43134.752121913567</v>
      </c>
      <c r="Z200" s="30">
        <f t="shared" si="566"/>
        <v>36365.626768261311</v>
      </c>
      <c r="AA200" s="30">
        <f t="shared" si="566"/>
        <v>30724.688973551074</v>
      </c>
      <c r="AB200" s="30">
        <f t="shared" si="566"/>
        <v>26023.907477959259</v>
      </c>
      <c r="AD200" s="163"/>
      <c r="AE200" s="161">
        <v>2100000</v>
      </c>
      <c r="AF200" s="16" t="s">
        <v>19</v>
      </c>
      <c r="AG200" s="30">
        <f>AG164+AG176+AG188</f>
        <v>123794.99999999997</v>
      </c>
      <c r="AH200" s="30">
        <f t="shared" si="567"/>
        <v>103582.5</v>
      </c>
      <c r="AI200" s="30">
        <f t="shared" si="567"/>
        <v>86738.749999999971</v>
      </c>
      <c r="AJ200" s="30">
        <f t="shared" si="567"/>
        <v>72702.291666666686</v>
      </c>
      <c r="AK200" s="30">
        <f t="shared" si="567"/>
        <v>61005.243055555547</v>
      </c>
      <c r="AL200" s="30">
        <f t="shared" si="567"/>
        <v>51257.702546296307</v>
      </c>
      <c r="AM200" s="30">
        <f t="shared" si="567"/>
        <v>43134.752121913567</v>
      </c>
      <c r="AN200" s="30">
        <f t="shared" si="567"/>
        <v>36365.626768261311</v>
      </c>
      <c r="AO200" s="30">
        <f t="shared" si="567"/>
        <v>30724.688973551074</v>
      </c>
      <c r="AP200" s="30">
        <f t="shared" si="567"/>
        <v>26023.907477959259</v>
      </c>
      <c r="AR200" s="163"/>
      <c r="AS200" s="161">
        <v>2100000</v>
      </c>
      <c r="AT200" s="16" t="s">
        <v>19</v>
      </c>
      <c r="AU200" s="30">
        <f>AU164+AU176+AU188</f>
        <v>123794.99999999997</v>
      </c>
      <c r="AV200" s="30">
        <f t="shared" si="568"/>
        <v>103582.5</v>
      </c>
      <c r="AW200" s="30">
        <f t="shared" si="568"/>
        <v>86738.749999999971</v>
      </c>
      <c r="AX200" s="30">
        <f t="shared" si="568"/>
        <v>72702.291666666686</v>
      </c>
      <c r="AY200" s="30">
        <f t="shared" si="568"/>
        <v>61005.243055555547</v>
      </c>
      <c r="AZ200" s="30">
        <f t="shared" si="568"/>
        <v>51257.702546296307</v>
      </c>
      <c r="BA200" s="30">
        <f t="shared" si="568"/>
        <v>43134.752121913567</v>
      </c>
      <c r="BB200" s="30">
        <f t="shared" si="568"/>
        <v>36365.626768261311</v>
      </c>
      <c r="BC200" s="30">
        <f t="shared" si="568"/>
        <v>30724.688973551074</v>
      </c>
      <c r="BD200" s="30">
        <f t="shared" si="568"/>
        <v>26023.907477959259</v>
      </c>
      <c r="BF200" s="163"/>
      <c r="BG200" s="161">
        <v>2100000</v>
      </c>
      <c r="BH200" s="16" t="s">
        <v>19</v>
      </c>
      <c r="BI200" s="30">
        <f>BI164+BI176+BI188</f>
        <v>123794.99999999997</v>
      </c>
      <c r="BJ200" s="30">
        <f t="shared" si="569"/>
        <v>103582.5</v>
      </c>
      <c r="BK200" s="30">
        <f t="shared" si="569"/>
        <v>86738.749999999971</v>
      </c>
      <c r="BL200" s="30">
        <f t="shared" si="569"/>
        <v>72702.291666666686</v>
      </c>
      <c r="BM200" s="30">
        <f t="shared" si="569"/>
        <v>61005.243055555547</v>
      </c>
      <c r="BN200" s="30">
        <f t="shared" si="569"/>
        <v>51257.702546296307</v>
      </c>
      <c r="BO200" s="30">
        <f t="shared" si="569"/>
        <v>43134.752121913567</v>
      </c>
      <c r="BP200" s="30">
        <f t="shared" si="569"/>
        <v>36365.626768261311</v>
      </c>
      <c r="BQ200" s="30">
        <f t="shared" si="569"/>
        <v>30724.688973551074</v>
      </c>
      <c r="BR200" s="30">
        <f t="shared" si="569"/>
        <v>26023.907477959259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89564.756944444438</v>
      </c>
      <c r="J201" s="30"/>
      <c r="K201" s="30"/>
      <c r="L201" s="30"/>
      <c r="M201" s="30"/>
      <c r="N201" s="30">
        <f>SUM(E200:N200)/10</f>
        <v>63533.046261020369</v>
      </c>
      <c r="P201" s="163"/>
      <c r="Q201" s="161"/>
      <c r="R201" s="16" t="s">
        <v>22</v>
      </c>
      <c r="S201" s="30"/>
      <c r="T201" s="30"/>
      <c r="U201" s="30"/>
      <c r="V201" s="30"/>
      <c r="W201" s="31">
        <f>SUM(S200:W200)/5</f>
        <v>89564.756944444438</v>
      </c>
      <c r="X201" s="30"/>
      <c r="Y201" s="30"/>
      <c r="Z201" s="30"/>
      <c r="AA201" s="30"/>
      <c r="AB201" s="30">
        <f>SUM(S200:AB200)/10</f>
        <v>63533.046261020369</v>
      </c>
      <c r="AD201" s="163"/>
      <c r="AE201" s="161"/>
      <c r="AF201" s="16" t="s">
        <v>22</v>
      </c>
      <c r="AG201" s="30"/>
      <c r="AH201" s="30"/>
      <c r="AI201" s="30"/>
      <c r="AJ201" s="30"/>
      <c r="AK201" s="31">
        <f>SUM(AG200:AK200)/5</f>
        <v>89564.756944444438</v>
      </c>
      <c r="AL201" s="30"/>
      <c r="AM201" s="30"/>
      <c r="AN201" s="30"/>
      <c r="AO201" s="30"/>
      <c r="AP201" s="30">
        <f>SUM(AG200:AP200)/10</f>
        <v>63533.046261020369</v>
      </c>
      <c r="AR201" s="163"/>
      <c r="AS201" s="161"/>
      <c r="AT201" s="16" t="s">
        <v>22</v>
      </c>
      <c r="AU201" s="30"/>
      <c r="AV201" s="30"/>
      <c r="AW201" s="30"/>
      <c r="AX201" s="30"/>
      <c r="AY201" s="31">
        <f>SUM(AU200:AY200)/5</f>
        <v>89564.756944444438</v>
      </c>
      <c r="AZ201" s="30"/>
      <c r="BA201" s="30"/>
      <c r="BB201" s="30"/>
      <c r="BC201" s="30"/>
      <c r="BD201" s="30">
        <f>SUM(AU200:BD200)/10</f>
        <v>63533.046261020369</v>
      </c>
      <c r="BF201" s="163"/>
      <c r="BG201" s="161"/>
      <c r="BH201" s="16" t="s">
        <v>22</v>
      </c>
      <c r="BI201" s="30"/>
      <c r="BJ201" s="30"/>
      <c r="BK201" s="30"/>
      <c r="BL201" s="30"/>
      <c r="BM201" s="31">
        <f>SUM(BI200:BM200)/5</f>
        <v>89564.756944444438</v>
      </c>
      <c r="BN201" s="30"/>
      <c r="BO201" s="30"/>
      <c r="BP201" s="30"/>
      <c r="BQ201" s="30"/>
      <c r="BR201" s="30">
        <f>SUM(BI200:BR200)/10</f>
        <v>63533.046261020369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123795</v>
      </c>
      <c r="F202" s="30">
        <f t="shared" ref="F202:N202" si="570">F166+F178+F190</f>
        <v>227377.49999999994</v>
      </c>
      <c r="G202" s="30">
        <f t="shared" si="570"/>
        <v>314116.25</v>
      </c>
      <c r="H202" s="30">
        <f t="shared" si="570"/>
        <v>386818.54166666651</v>
      </c>
      <c r="I202" s="31">
        <f t="shared" si="570"/>
        <v>447823.78472222231</v>
      </c>
      <c r="J202" s="30">
        <f t="shared" si="570"/>
        <v>499081.48726851807</v>
      </c>
      <c r="K202" s="30">
        <f t="shared" si="570"/>
        <v>542216.23939043237</v>
      </c>
      <c r="L202" s="30">
        <f t="shared" si="570"/>
        <v>578581.86615869356</v>
      </c>
      <c r="M202" s="30">
        <f t="shared" si="570"/>
        <v>609306.55513224518</v>
      </c>
      <c r="N202" s="30">
        <f t="shared" si="570"/>
        <v>635330.46261020319</v>
      </c>
      <c r="P202" s="163"/>
      <c r="Q202" s="161"/>
      <c r="R202" s="16" t="s">
        <v>52</v>
      </c>
      <c r="S202" s="30">
        <f>S166+S178+S190</f>
        <v>123795</v>
      </c>
      <c r="T202" s="30">
        <f t="shared" ref="T202:AB202" si="571">T166+T178+T190</f>
        <v>227377.49999999994</v>
      </c>
      <c r="U202" s="30">
        <f t="shared" si="571"/>
        <v>314116.25</v>
      </c>
      <c r="V202" s="30">
        <f t="shared" si="571"/>
        <v>386818.54166666651</v>
      </c>
      <c r="W202" s="31">
        <f t="shared" si="571"/>
        <v>447823.78472222231</v>
      </c>
      <c r="X202" s="30">
        <f t="shared" si="571"/>
        <v>499081.48726851807</v>
      </c>
      <c r="Y202" s="30">
        <f t="shared" si="571"/>
        <v>542216.23939043237</v>
      </c>
      <c r="Z202" s="30">
        <f t="shared" si="571"/>
        <v>578581.86615869356</v>
      </c>
      <c r="AA202" s="30">
        <f t="shared" si="571"/>
        <v>609306.55513224518</v>
      </c>
      <c r="AB202" s="30">
        <f t="shared" si="571"/>
        <v>635330.46261020319</v>
      </c>
      <c r="AD202" s="163"/>
      <c r="AE202" s="161"/>
      <c r="AF202" s="16" t="s">
        <v>52</v>
      </c>
      <c r="AG202" s="30">
        <f>AG166+AG178+AG190</f>
        <v>123795</v>
      </c>
      <c r="AH202" s="30">
        <f t="shared" ref="AH202:AP202" si="572">AH166+AH178+AH190</f>
        <v>227377.49999999994</v>
      </c>
      <c r="AI202" s="30">
        <f t="shared" si="572"/>
        <v>314116.25</v>
      </c>
      <c r="AJ202" s="30">
        <f t="shared" si="572"/>
        <v>386818.54166666651</v>
      </c>
      <c r="AK202" s="31">
        <f t="shared" si="572"/>
        <v>447823.78472222231</v>
      </c>
      <c r="AL202" s="30">
        <f t="shared" si="572"/>
        <v>499081.48726851807</v>
      </c>
      <c r="AM202" s="30">
        <f t="shared" si="572"/>
        <v>542216.23939043237</v>
      </c>
      <c r="AN202" s="30">
        <f t="shared" si="572"/>
        <v>578581.86615869356</v>
      </c>
      <c r="AO202" s="30">
        <f t="shared" si="572"/>
        <v>609306.55513224518</v>
      </c>
      <c r="AP202" s="30">
        <f t="shared" si="572"/>
        <v>635330.46261020319</v>
      </c>
      <c r="AR202" s="163"/>
      <c r="AS202" s="161"/>
      <c r="AT202" s="16" t="s">
        <v>52</v>
      </c>
      <c r="AU202" s="30">
        <f>AU166+AU178+AU190</f>
        <v>123795</v>
      </c>
      <c r="AV202" s="30">
        <f t="shared" ref="AV202:BD202" si="573">AV166+AV178+AV190</f>
        <v>227377.49999999994</v>
      </c>
      <c r="AW202" s="30">
        <f t="shared" si="573"/>
        <v>314116.25</v>
      </c>
      <c r="AX202" s="30">
        <f t="shared" si="573"/>
        <v>386818.54166666651</v>
      </c>
      <c r="AY202" s="31">
        <f t="shared" si="573"/>
        <v>447823.78472222231</v>
      </c>
      <c r="AZ202" s="30">
        <f t="shared" si="573"/>
        <v>499081.48726851807</v>
      </c>
      <c r="BA202" s="30">
        <f t="shared" si="573"/>
        <v>542216.23939043237</v>
      </c>
      <c r="BB202" s="30">
        <f t="shared" si="573"/>
        <v>578581.86615869356</v>
      </c>
      <c r="BC202" s="30">
        <f t="shared" si="573"/>
        <v>609306.55513224518</v>
      </c>
      <c r="BD202" s="30">
        <f t="shared" si="573"/>
        <v>635330.46261020319</v>
      </c>
      <c r="BF202" s="163"/>
      <c r="BG202" s="161"/>
      <c r="BH202" s="16" t="s">
        <v>52</v>
      </c>
      <c r="BI202" s="30">
        <f>BI166+BI178+BI190</f>
        <v>123795</v>
      </c>
      <c r="BJ202" s="30">
        <f t="shared" ref="BJ202:BR202" si="574">BJ166+BJ178+BJ190</f>
        <v>227377.49999999994</v>
      </c>
      <c r="BK202" s="30">
        <f t="shared" si="574"/>
        <v>314116.25</v>
      </c>
      <c r="BL202" s="30">
        <f t="shared" si="574"/>
        <v>386818.54166666651</v>
      </c>
      <c r="BM202" s="31">
        <f t="shared" si="574"/>
        <v>447823.78472222231</v>
      </c>
      <c r="BN202" s="30">
        <f t="shared" si="574"/>
        <v>499081.48726851807</v>
      </c>
      <c r="BO202" s="30">
        <f t="shared" si="574"/>
        <v>542216.23939043237</v>
      </c>
      <c r="BP202" s="30">
        <f t="shared" si="574"/>
        <v>578581.86615869356</v>
      </c>
      <c r="BQ202" s="30">
        <f t="shared" si="574"/>
        <v>609306.55513224518</v>
      </c>
      <c r="BR202" s="30">
        <f t="shared" si="574"/>
        <v>635330.46261020319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AD2:AE12"/>
    <mergeCell ref="AF2:AG3"/>
    <mergeCell ref="AI2:AK3"/>
    <mergeCell ref="AM2:AP2"/>
    <mergeCell ref="B2:C12"/>
    <mergeCell ref="D2:E3"/>
    <mergeCell ref="G2:I3"/>
    <mergeCell ref="K2:N2"/>
    <mergeCell ref="P2:Q12"/>
    <mergeCell ref="R2:S3"/>
    <mergeCell ref="J14:J15"/>
    <mergeCell ref="K14:K15"/>
    <mergeCell ref="L14:L15"/>
    <mergeCell ref="M14:M15"/>
    <mergeCell ref="N14:N15"/>
    <mergeCell ref="P14:P15"/>
    <mergeCell ref="BK2:BM3"/>
    <mergeCell ref="BO2:BR2"/>
    <mergeCell ref="B14:B15"/>
    <mergeCell ref="C14:C15"/>
    <mergeCell ref="D14:D15"/>
    <mergeCell ref="E14:E15"/>
    <mergeCell ref="F14:F15"/>
    <mergeCell ref="G14:G15"/>
    <mergeCell ref="H14:H15"/>
    <mergeCell ref="I14:I15"/>
    <mergeCell ref="AR2:AS12"/>
    <mergeCell ref="AT2:AU3"/>
    <mergeCell ref="AW2:AY3"/>
    <mergeCell ref="BA2:BD2"/>
    <mergeCell ref="BF2:BG12"/>
    <mergeCell ref="BH2:BI3"/>
    <mergeCell ref="U2:W3"/>
    <mergeCell ref="Y2:AB2"/>
    <mergeCell ref="W14:W15"/>
    <mergeCell ref="X14:X15"/>
    <mergeCell ref="Y14:Y15"/>
    <mergeCell ref="Z14:Z15"/>
    <mergeCell ref="AA14:AA15"/>
    <mergeCell ref="AB14:AB15"/>
    <mergeCell ref="Q14:Q15"/>
    <mergeCell ref="R14:R15"/>
    <mergeCell ref="S14:S15"/>
    <mergeCell ref="T14:T15"/>
    <mergeCell ref="U14:U15"/>
    <mergeCell ref="V14:V15"/>
    <mergeCell ref="AJ14:AJ15"/>
    <mergeCell ref="AK14:AK15"/>
    <mergeCell ref="AL14:AL15"/>
    <mergeCell ref="AM14:AM15"/>
    <mergeCell ref="AN14:AN15"/>
    <mergeCell ref="AO14:AO15"/>
    <mergeCell ref="AD14:AD15"/>
    <mergeCell ref="AE14:AE15"/>
    <mergeCell ref="AF14:AF15"/>
    <mergeCell ref="AG14:AG15"/>
    <mergeCell ref="AH14:AH15"/>
    <mergeCell ref="AI14:AI15"/>
    <mergeCell ref="AY14:AY15"/>
    <mergeCell ref="AZ14:AZ15"/>
    <mergeCell ref="BA14:BA15"/>
    <mergeCell ref="BB14:BB15"/>
    <mergeCell ref="AP14:AP15"/>
    <mergeCell ref="AR14:AR15"/>
    <mergeCell ref="AS14:AS15"/>
    <mergeCell ref="AT14:AT15"/>
    <mergeCell ref="AU14:AU15"/>
    <mergeCell ref="AV14:AV15"/>
    <mergeCell ref="BP14:BP15"/>
    <mergeCell ref="BQ14:BQ15"/>
    <mergeCell ref="BR14:BR15"/>
    <mergeCell ref="B16:B17"/>
    <mergeCell ref="C16:C17"/>
    <mergeCell ref="P16:P17"/>
    <mergeCell ref="Q16:Q17"/>
    <mergeCell ref="AD16:AD17"/>
    <mergeCell ref="AE16:AE17"/>
    <mergeCell ref="AR16:AR17"/>
    <mergeCell ref="BJ14:BJ15"/>
    <mergeCell ref="BK14:BK15"/>
    <mergeCell ref="BL14:BL15"/>
    <mergeCell ref="BM14:BM15"/>
    <mergeCell ref="BN14:BN15"/>
    <mergeCell ref="BO14:BO15"/>
    <mergeCell ref="BC14:BC15"/>
    <mergeCell ref="BD14:BD15"/>
    <mergeCell ref="BF14:BF15"/>
    <mergeCell ref="BG14:BG15"/>
    <mergeCell ref="BH14:BH15"/>
    <mergeCell ref="BI14:BI15"/>
    <mergeCell ref="AW14:AW15"/>
    <mergeCell ref="AX14:AX15"/>
    <mergeCell ref="AS16:AS17"/>
    <mergeCell ref="BF16:BF17"/>
    <mergeCell ref="BG16:BG17"/>
    <mergeCell ref="B18:B25"/>
    <mergeCell ref="C18:C25"/>
    <mergeCell ref="P18:P25"/>
    <mergeCell ref="Q18:Q25"/>
    <mergeCell ref="AD18:AD25"/>
    <mergeCell ref="AE18:AE25"/>
    <mergeCell ref="AR18:AR25"/>
    <mergeCell ref="AS18:AS25"/>
    <mergeCell ref="BF18:BF25"/>
    <mergeCell ref="BG18:BG25"/>
    <mergeCell ref="B26:B30"/>
    <mergeCell ref="C26:C30"/>
    <mergeCell ref="P26:P30"/>
    <mergeCell ref="Q26:Q30"/>
    <mergeCell ref="AD26:AD30"/>
    <mergeCell ref="AE26:AE30"/>
    <mergeCell ref="AR26:AR30"/>
    <mergeCell ref="AS26:AS30"/>
    <mergeCell ref="BF26:BF30"/>
    <mergeCell ref="BG26:BG30"/>
    <mergeCell ref="B32:B33"/>
    <mergeCell ref="E32:E33"/>
    <mergeCell ref="F32:F33"/>
    <mergeCell ref="G32:G33"/>
    <mergeCell ref="H32:H33"/>
    <mergeCell ref="I32:I33"/>
    <mergeCell ref="J32:J33"/>
    <mergeCell ref="T32:T33"/>
    <mergeCell ref="U32:U33"/>
    <mergeCell ref="V32:V33"/>
    <mergeCell ref="W32:W33"/>
    <mergeCell ref="X32:X33"/>
    <mergeCell ref="Y32:Y33"/>
    <mergeCell ref="K32:K33"/>
    <mergeCell ref="L32:L33"/>
    <mergeCell ref="M32:M33"/>
    <mergeCell ref="N32:N33"/>
    <mergeCell ref="P32:P33"/>
    <mergeCell ref="S32:S33"/>
    <mergeCell ref="AI32:AI33"/>
    <mergeCell ref="AJ32:AJ33"/>
    <mergeCell ref="AK32:AK33"/>
    <mergeCell ref="AL32:AL33"/>
    <mergeCell ref="AM32:AM33"/>
    <mergeCell ref="AN32:AN33"/>
    <mergeCell ref="Z32:Z33"/>
    <mergeCell ref="AA32:AA33"/>
    <mergeCell ref="AB32:AB33"/>
    <mergeCell ref="AD32:AD33"/>
    <mergeCell ref="AG32:AG33"/>
    <mergeCell ref="AH32:AH33"/>
    <mergeCell ref="AX32:AX33"/>
    <mergeCell ref="AY32:AY33"/>
    <mergeCell ref="AZ32:AZ33"/>
    <mergeCell ref="BA32:BA33"/>
    <mergeCell ref="BB32:BB33"/>
    <mergeCell ref="BC32:BC33"/>
    <mergeCell ref="AO32:AO33"/>
    <mergeCell ref="AP32:AP33"/>
    <mergeCell ref="AR32:AR33"/>
    <mergeCell ref="AU32:AU33"/>
    <mergeCell ref="AV32:AV33"/>
    <mergeCell ref="AW32:AW33"/>
    <mergeCell ref="BM32:BM33"/>
    <mergeCell ref="BN32:BN33"/>
    <mergeCell ref="BO32:BO33"/>
    <mergeCell ref="BP32:BP33"/>
    <mergeCell ref="BQ32:BQ33"/>
    <mergeCell ref="BR32:BR33"/>
    <mergeCell ref="BD32:BD33"/>
    <mergeCell ref="BF32:BF33"/>
    <mergeCell ref="BI32:BI33"/>
    <mergeCell ref="BJ32:BJ33"/>
    <mergeCell ref="BK32:BK33"/>
    <mergeCell ref="BL32:BL33"/>
    <mergeCell ref="BG39:BG41"/>
    <mergeCell ref="C42:C46"/>
    <mergeCell ref="B34:B46"/>
    <mergeCell ref="C34:C38"/>
    <mergeCell ref="P34:P46"/>
    <mergeCell ref="Q34:Q38"/>
    <mergeCell ref="AD34:AD46"/>
    <mergeCell ref="AE34:AE38"/>
    <mergeCell ref="Q42:Q46"/>
    <mergeCell ref="AE42:AE46"/>
    <mergeCell ref="L48:L49"/>
    <mergeCell ref="M48:M49"/>
    <mergeCell ref="N48:N49"/>
    <mergeCell ref="P48:P49"/>
    <mergeCell ref="S48:S49"/>
    <mergeCell ref="T48:T49"/>
    <mergeCell ref="AS42:AS46"/>
    <mergeCell ref="BG42:BG46"/>
    <mergeCell ref="B48:B49"/>
    <mergeCell ref="E48:E49"/>
    <mergeCell ref="F48:F49"/>
    <mergeCell ref="G48:G49"/>
    <mergeCell ref="H48:H49"/>
    <mergeCell ref="I48:I49"/>
    <mergeCell ref="J48:J49"/>
    <mergeCell ref="K48:K49"/>
    <mergeCell ref="AR34:AR46"/>
    <mergeCell ref="AS34:AS38"/>
    <mergeCell ref="BF34:BF46"/>
    <mergeCell ref="BG34:BG38"/>
    <mergeCell ref="C39:C41"/>
    <mergeCell ref="Q39:Q41"/>
    <mergeCell ref="AE39:AE41"/>
    <mergeCell ref="AS39:AS41"/>
    <mergeCell ref="AA48:AA49"/>
    <mergeCell ref="AB48:AB49"/>
    <mergeCell ref="AD48:AD49"/>
    <mergeCell ref="AG48:AG49"/>
    <mergeCell ref="AH48:AH49"/>
    <mergeCell ref="AI48:AI49"/>
    <mergeCell ref="U48:U49"/>
    <mergeCell ref="V48:V49"/>
    <mergeCell ref="W48:W49"/>
    <mergeCell ref="X48:X49"/>
    <mergeCell ref="Y48:Y49"/>
    <mergeCell ref="Z48:Z49"/>
    <mergeCell ref="AU48:AU49"/>
    <mergeCell ref="AV48:AV49"/>
    <mergeCell ref="AW48:AW49"/>
    <mergeCell ref="AX48:AX49"/>
    <mergeCell ref="AJ48:AJ49"/>
    <mergeCell ref="AK48:AK49"/>
    <mergeCell ref="AL48:AL49"/>
    <mergeCell ref="AM48:AM49"/>
    <mergeCell ref="AN48:AN49"/>
    <mergeCell ref="AO48:AO49"/>
    <mergeCell ref="BN48:BN49"/>
    <mergeCell ref="BO48:BO49"/>
    <mergeCell ref="BP48:BP49"/>
    <mergeCell ref="BQ48:BQ49"/>
    <mergeCell ref="BR48:BR49"/>
    <mergeCell ref="B50:B62"/>
    <mergeCell ref="C50:C54"/>
    <mergeCell ref="P50:P62"/>
    <mergeCell ref="Q50:Q54"/>
    <mergeCell ref="AD50:AD62"/>
    <mergeCell ref="BF48:BF49"/>
    <mergeCell ref="BI48:BI49"/>
    <mergeCell ref="BJ48:BJ49"/>
    <mergeCell ref="BK48:BK49"/>
    <mergeCell ref="BL48:BL49"/>
    <mergeCell ref="BM48:BM49"/>
    <mergeCell ref="AY48:AY49"/>
    <mergeCell ref="AZ48:AZ49"/>
    <mergeCell ref="BA48:BA49"/>
    <mergeCell ref="BB48:BB49"/>
    <mergeCell ref="BC48:BC49"/>
    <mergeCell ref="BD48:BD49"/>
    <mergeCell ref="AP48:AP49"/>
    <mergeCell ref="AR48:AR49"/>
    <mergeCell ref="AE50:AE54"/>
    <mergeCell ref="AR50:AR62"/>
    <mergeCell ref="AS50:AS54"/>
    <mergeCell ref="BF50:BF62"/>
    <mergeCell ref="BG50:BG54"/>
    <mergeCell ref="C55:C57"/>
    <mergeCell ref="Q55:Q57"/>
    <mergeCell ref="AE55:AE57"/>
    <mergeCell ref="AS55:AS57"/>
    <mergeCell ref="BG55:BG57"/>
    <mergeCell ref="C58:C62"/>
    <mergeCell ref="Q58:Q62"/>
    <mergeCell ref="AE58:AE62"/>
    <mergeCell ref="AS58:AS62"/>
    <mergeCell ref="BG58:BG62"/>
    <mergeCell ref="B63:B77"/>
    <mergeCell ref="C63:C67"/>
    <mergeCell ref="P63:P77"/>
    <mergeCell ref="Q63:Q67"/>
    <mergeCell ref="AD63:AD77"/>
    <mergeCell ref="AE63:AE67"/>
    <mergeCell ref="AR63:AR77"/>
    <mergeCell ref="AS63:AS67"/>
    <mergeCell ref="BF63:BF77"/>
    <mergeCell ref="BG63:BG67"/>
    <mergeCell ref="C68:C72"/>
    <mergeCell ref="Q68:Q72"/>
    <mergeCell ref="AE68:AE72"/>
    <mergeCell ref="AS68:AS72"/>
    <mergeCell ref="BG68:BG72"/>
    <mergeCell ref="C73:C77"/>
    <mergeCell ref="Q73:Q77"/>
    <mergeCell ref="AE73:AE77"/>
    <mergeCell ref="AS73:AS77"/>
    <mergeCell ref="BG73:BG77"/>
    <mergeCell ref="B78:B92"/>
    <mergeCell ref="C78:C82"/>
    <mergeCell ref="P78:P92"/>
    <mergeCell ref="Q78:Q82"/>
    <mergeCell ref="AD78:AD92"/>
    <mergeCell ref="AE78:AE82"/>
    <mergeCell ref="AR78:AR92"/>
    <mergeCell ref="AS78:AS82"/>
    <mergeCell ref="BF78:BF92"/>
    <mergeCell ref="BG78:BG82"/>
    <mergeCell ref="C83:C87"/>
    <mergeCell ref="Q83:Q87"/>
    <mergeCell ref="AE83:AE87"/>
    <mergeCell ref="AS83:AS87"/>
    <mergeCell ref="BG83:BG87"/>
    <mergeCell ref="C88:C92"/>
    <mergeCell ref="Q88:Q92"/>
    <mergeCell ref="AE88:AE92"/>
    <mergeCell ref="AS88:AS92"/>
    <mergeCell ref="BG88:BG92"/>
    <mergeCell ref="B94:B95"/>
    <mergeCell ref="E94:E95"/>
    <mergeCell ref="F94:F95"/>
    <mergeCell ref="G94:G95"/>
    <mergeCell ref="H94:H95"/>
    <mergeCell ref="P94:P95"/>
    <mergeCell ref="S94:S95"/>
    <mergeCell ref="T94:T95"/>
    <mergeCell ref="U94:U95"/>
    <mergeCell ref="V94:V95"/>
    <mergeCell ref="W94:W95"/>
    <mergeCell ref="I94:I95"/>
    <mergeCell ref="J94:J95"/>
    <mergeCell ref="K94:K95"/>
    <mergeCell ref="L94:L95"/>
    <mergeCell ref="M94:M95"/>
    <mergeCell ref="N94:N95"/>
    <mergeCell ref="AG94:AG95"/>
    <mergeCell ref="AH94:AH95"/>
    <mergeCell ref="AI94:AI95"/>
    <mergeCell ref="AJ94:AJ95"/>
    <mergeCell ref="AK94:AK95"/>
    <mergeCell ref="AL94:AL95"/>
    <mergeCell ref="X94:X95"/>
    <mergeCell ref="Y94:Y95"/>
    <mergeCell ref="Z94:Z95"/>
    <mergeCell ref="AA94:AA95"/>
    <mergeCell ref="AB94:AB95"/>
    <mergeCell ref="AD94:AD95"/>
    <mergeCell ref="AX94:AX95"/>
    <mergeCell ref="AY94:AY95"/>
    <mergeCell ref="AZ94:AZ95"/>
    <mergeCell ref="BA94:BA95"/>
    <mergeCell ref="AM94:AM95"/>
    <mergeCell ref="AN94:AN95"/>
    <mergeCell ref="AO94:AO95"/>
    <mergeCell ref="AP94:AP95"/>
    <mergeCell ref="AR94:AR95"/>
    <mergeCell ref="AU94:AU95"/>
    <mergeCell ref="BQ94:BQ95"/>
    <mergeCell ref="BR94:BR95"/>
    <mergeCell ref="B96:B108"/>
    <mergeCell ref="C96:C100"/>
    <mergeCell ref="P96:P108"/>
    <mergeCell ref="Q96:Q100"/>
    <mergeCell ref="AD96:AD108"/>
    <mergeCell ref="AE96:AE100"/>
    <mergeCell ref="AR96:AR108"/>
    <mergeCell ref="AS96:AS100"/>
    <mergeCell ref="BK94:BK95"/>
    <mergeCell ref="BL94:BL95"/>
    <mergeCell ref="BM94:BM95"/>
    <mergeCell ref="BN94:BN95"/>
    <mergeCell ref="BO94:BO95"/>
    <mergeCell ref="BP94:BP95"/>
    <mergeCell ref="BB94:BB95"/>
    <mergeCell ref="BC94:BC95"/>
    <mergeCell ref="BD94:BD95"/>
    <mergeCell ref="BF94:BF95"/>
    <mergeCell ref="BI94:BI95"/>
    <mergeCell ref="BJ94:BJ95"/>
    <mergeCell ref="AV94:AV95"/>
    <mergeCell ref="AW94:AW95"/>
    <mergeCell ref="AS104:AS108"/>
    <mergeCell ref="BG104:BG108"/>
    <mergeCell ref="B109:B123"/>
    <mergeCell ref="C109:C113"/>
    <mergeCell ref="P109:P123"/>
    <mergeCell ref="Q109:Q113"/>
    <mergeCell ref="AD109:AD123"/>
    <mergeCell ref="AE109:AE113"/>
    <mergeCell ref="AR109:AR123"/>
    <mergeCell ref="AS109:AS113"/>
    <mergeCell ref="BF96:BF108"/>
    <mergeCell ref="BG96:BG100"/>
    <mergeCell ref="C101:C103"/>
    <mergeCell ref="Q101:Q103"/>
    <mergeCell ref="AE101:AE103"/>
    <mergeCell ref="AS101:AS103"/>
    <mergeCell ref="BG101:BG103"/>
    <mergeCell ref="C104:C108"/>
    <mergeCell ref="Q104:Q108"/>
    <mergeCell ref="AE104:AE108"/>
    <mergeCell ref="AS119:AS123"/>
    <mergeCell ref="BG119:BG123"/>
    <mergeCell ref="BG109:BG113"/>
    <mergeCell ref="BG114:BG118"/>
    <mergeCell ref="P124:P136"/>
    <mergeCell ref="Q124:Q128"/>
    <mergeCell ref="AD124:AD136"/>
    <mergeCell ref="AE124:AE128"/>
    <mergeCell ref="AR124:AR136"/>
    <mergeCell ref="AS124:AS128"/>
    <mergeCell ref="BF109:BF123"/>
    <mergeCell ref="C114:C118"/>
    <mergeCell ref="Q114:Q118"/>
    <mergeCell ref="AE114:AE118"/>
    <mergeCell ref="AS114:AS118"/>
    <mergeCell ref="C119:C123"/>
    <mergeCell ref="Q119:Q123"/>
    <mergeCell ref="AE119:AE123"/>
    <mergeCell ref="Q147:Q151"/>
    <mergeCell ref="AE147:AE151"/>
    <mergeCell ref="AS132:AS136"/>
    <mergeCell ref="BG132:BG136"/>
    <mergeCell ref="B137:B151"/>
    <mergeCell ref="C137:C141"/>
    <mergeCell ref="P137:P151"/>
    <mergeCell ref="Q137:Q141"/>
    <mergeCell ref="AD137:AD151"/>
    <mergeCell ref="AE137:AE141"/>
    <mergeCell ref="AR137:AR151"/>
    <mergeCell ref="AS137:AS141"/>
    <mergeCell ref="BF124:BF136"/>
    <mergeCell ref="BG124:BG128"/>
    <mergeCell ref="C129:C131"/>
    <mergeCell ref="Q129:Q131"/>
    <mergeCell ref="AE129:AE131"/>
    <mergeCell ref="AS129:AS131"/>
    <mergeCell ref="BG129:BG131"/>
    <mergeCell ref="C132:C136"/>
    <mergeCell ref="Q132:Q136"/>
    <mergeCell ref="AE132:AE136"/>
    <mergeCell ref="B124:B136"/>
    <mergeCell ref="C124:C128"/>
    <mergeCell ref="J153:J154"/>
    <mergeCell ref="K153:K154"/>
    <mergeCell ref="L153:L154"/>
    <mergeCell ref="M153:M154"/>
    <mergeCell ref="N153:N154"/>
    <mergeCell ref="P153:P154"/>
    <mergeCell ref="AS147:AS151"/>
    <mergeCell ref="BG147:BG151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BF137:BF151"/>
    <mergeCell ref="BG137:BG141"/>
    <mergeCell ref="C142:C146"/>
    <mergeCell ref="Q142:Q146"/>
    <mergeCell ref="AE142:AE146"/>
    <mergeCell ref="AS142:AS146"/>
    <mergeCell ref="BG142:BG146"/>
    <mergeCell ref="C147:C151"/>
    <mergeCell ref="W153:W154"/>
    <mergeCell ref="X153:X154"/>
    <mergeCell ref="Y153:Y154"/>
    <mergeCell ref="Z153:Z154"/>
    <mergeCell ref="AA153:AA154"/>
    <mergeCell ref="AB153:AB154"/>
    <mergeCell ref="Q153:Q154"/>
    <mergeCell ref="R153:R154"/>
    <mergeCell ref="S153:S154"/>
    <mergeCell ref="T153:T154"/>
    <mergeCell ref="U153:U154"/>
    <mergeCell ref="V153:V154"/>
    <mergeCell ref="AJ153:AJ154"/>
    <mergeCell ref="AK153:AK154"/>
    <mergeCell ref="AL153:AL154"/>
    <mergeCell ref="AM153:AM154"/>
    <mergeCell ref="AN153:AN154"/>
    <mergeCell ref="AO153:AO154"/>
    <mergeCell ref="AD153:AD154"/>
    <mergeCell ref="AE153:AE154"/>
    <mergeCell ref="AF153:AF154"/>
    <mergeCell ref="AG153:AG154"/>
    <mergeCell ref="AH153:AH154"/>
    <mergeCell ref="AI153:AI154"/>
    <mergeCell ref="AY153:AY154"/>
    <mergeCell ref="AZ153:AZ154"/>
    <mergeCell ref="BA153:BA154"/>
    <mergeCell ref="BB153:BB154"/>
    <mergeCell ref="AP153:AP154"/>
    <mergeCell ref="AR153:AR154"/>
    <mergeCell ref="AS153:AS154"/>
    <mergeCell ref="AT153:AT154"/>
    <mergeCell ref="AU153:AU154"/>
    <mergeCell ref="AV153:AV154"/>
    <mergeCell ref="BP153:BP154"/>
    <mergeCell ref="BQ153:BQ154"/>
    <mergeCell ref="BR153:BR154"/>
    <mergeCell ref="B155:B166"/>
    <mergeCell ref="C155:C157"/>
    <mergeCell ref="P155:P166"/>
    <mergeCell ref="Q155:Q157"/>
    <mergeCell ref="AD155:AD166"/>
    <mergeCell ref="AE155:AE157"/>
    <mergeCell ref="AR155:AR166"/>
    <mergeCell ref="BJ153:BJ154"/>
    <mergeCell ref="BK153:BK154"/>
    <mergeCell ref="BL153:BL154"/>
    <mergeCell ref="BM153:BM154"/>
    <mergeCell ref="BN153:BN154"/>
    <mergeCell ref="BO153:BO154"/>
    <mergeCell ref="BC153:BC154"/>
    <mergeCell ref="BD153:BD154"/>
    <mergeCell ref="BF153:BF154"/>
    <mergeCell ref="BG153:BG154"/>
    <mergeCell ref="BH153:BH154"/>
    <mergeCell ref="BI153:BI154"/>
    <mergeCell ref="AW153:AW154"/>
    <mergeCell ref="AX153:AX154"/>
    <mergeCell ref="AS161:AS163"/>
    <mergeCell ref="BG161:BG163"/>
    <mergeCell ref="C164:C166"/>
    <mergeCell ref="Q164:Q166"/>
    <mergeCell ref="AE164:AE166"/>
    <mergeCell ref="AS164:AS166"/>
    <mergeCell ref="BG164:BG166"/>
    <mergeCell ref="AS155:AS157"/>
    <mergeCell ref="BF155:BF166"/>
    <mergeCell ref="BG155:BG157"/>
    <mergeCell ref="C158:C160"/>
    <mergeCell ref="Q158:Q160"/>
    <mergeCell ref="AE158:AE160"/>
    <mergeCell ref="AS158:AS160"/>
    <mergeCell ref="BG158:BG160"/>
    <mergeCell ref="C161:C163"/>
    <mergeCell ref="Q161:Q163"/>
    <mergeCell ref="B167:B178"/>
    <mergeCell ref="C167:C169"/>
    <mergeCell ref="P167:P178"/>
    <mergeCell ref="Q167:Q169"/>
    <mergeCell ref="AD167:AD178"/>
    <mergeCell ref="AE167:AE169"/>
    <mergeCell ref="Q173:Q175"/>
    <mergeCell ref="AE173:AE175"/>
    <mergeCell ref="AE161:AE163"/>
    <mergeCell ref="AS173:AS175"/>
    <mergeCell ref="BG173:BG175"/>
    <mergeCell ref="C176:C178"/>
    <mergeCell ref="Q176:Q178"/>
    <mergeCell ref="AE176:AE178"/>
    <mergeCell ref="AS176:AS178"/>
    <mergeCell ref="BG176:BG178"/>
    <mergeCell ref="AR167:AR178"/>
    <mergeCell ref="AS167:AS169"/>
    <mergeCell ref="BF167:BF178"/>
    <mergeCell ref="BG167:BG169"/>
    <mergeCell ref="C170:C172"/>
    <mergeCell ref="Q170:Q172"/>
    <mergeCell ref="AE170:AE172"/>
    <mergeCell ref="AS170:AS172"/>
    <mergeCell ref="BG170:BG172"/>
    <mergeCell ref="C173:C175"/>
    <mergeCell ref="BG185:BG187"/>
    <mergeCell ref="C188:C190"/>
    <mergeCell ref="Q188:Q190"/>
    <mergeCell ref="AE188:AE190"/>
    <mergeCell ref="AS188:AS190"/>
    <mergeCell ref="BG188:BG190"/>
    <mergeCell ref="AR179:AR190"/>
    <mergeCell ref="AS179:AS181"/>
    <mergeCell ref="BF179:BF190"/>
    <mergeCell ref="BG179:BG181"/>
    <mergeCell ref="C182:C184"/>
    <mergeCell ref="Q182:Q184"/>
    <mergeCell ref="AE182:AE184"/>
    <mergeCell ref="AS182:AS184"/>
    <mergeCell ref="BG182:BG184"/>
    <mergeCell ref="C185:C187"/>
    <mergeCell ref="C179:C181"/>
    <mergeCell ref="P179:P190"/>
    <mergeCell ref="Q179:Q181"/>
    <mergeCell ref="AD179:AD190"/>
    <mergeCell ref="AE179:AE181"/>
    <mergeCell ref="Q185:Q187"/>
    <mergeCell ref="AE185:AE187"/>
    <mergeCell ref="B191:B202"/>
    <mergeCell ref="C191:C193"/>
    <mergeCell ref="P191:P202"/>
    <mergeCell ref="Q191:Q193"/>
    <mergeCell ref="AD191:AD202"/>
    <mergeCell ref="AE191:AE193"/>
    <mergeCell ref="Q197:Q199"/>
    <mergeCell ref="AE197:AE199"/>
    <mergeCell ref="AS185:AS187"/>
    <mergeCell ref="B179:B190"/>
    <mergeCell ref="AS197:AS199"/>
    <mergeCell ref="BG197:BG199"/>
    <mergeCell ref="C200:C202"/>
    <mergeCell ref="Q200:Q202"/>
    <mergeCell ref="AE200:AE202"/>
    <mergeCell ref="AS200:AS202"/>
    <mergeCell ref="BG200:BG202"/>
    <mergeCell ref="AR191:AR202"/>
    <mergeCell ref="AS191:AS193"/>
    <mergeCell ref="BF191:BF202"/>
    <mergeCell ref="BG191:BG193"/>
    <mergeCell ref="C194:C196"/>
    <mergeCell ref="Q194:Q196"/>
    <mergeCell ref="AE194:AE196"/>
    <mergeCell ref="AS194:AS196"/>
    <mergeCell ref="BG194:BG196"/>
    <mergeCell ref="C197:C199"/>
  </mergeCells>
  <conditionalFormatting sqref="E10">
    <cfRule type="cellIs" dxfId="29" priority="13" operator="lessThan">
      <formula>1</formula>
    </cfRule>
    <cfRule type="cellIs" dxfId="28" priority="14" operator="greaterThan">
      <formula>1</formula>
    </cfRule>
    <cfRule type="cellIs" dxfId="27" priority="15" operator="equal">
      <formula>1</formula>
    </cfRule>
  </conditionalFormatting>
  <conditionalFormatting sqref="S10">
    <cfRule type="cellIs" dxfId="26" priority="10" operator="lessThan">
      <formula>1</formula>
    </cfRule>
    <cfRule type="cellIs" dxfId="25" priority="11" operator="greaterThan">
      <formula>1</formula>
    </cfRule>
    <cfRule type="cellIs" dxfId="24" priority="12" operator="equal">
      <formula>1</formula>
    </cfRule>
  </conditionalFormatting>
  <conditionalFormatting sqref="AG10">
    <cfRule type="cellIs" dxfId="23" priority="7" operator="lessThan">
      <formula>1</formula>
    </cfRule>
    <cfRule type="cellIs" dxfId="22" priority="8" operator="greaterThan">
      <formula>1</formula>
    </cfRule>
    <cfRule type="cellIs" dxfId="21" priority="9" operator="equal">
      <formula>1</formula>
    </cfRule>
  </conditionalFormatting>
  <conditionalFormatting sqref="AU10">
    <cfRule type="cellIs" dxfId="20" priority="4" operator="lessThan">
      <formula>1</formula>
    </cfRule>
    <cfRule type="cellIs" dxfId="19" priority="5" operator="greaterThan">
      <formula>1</formula>
    </cfRule>
    <cfRule type="cellIs" dxfId="18" priority="6" operator="equal">
      <formula>1</formula>
    </cfRule>
  </conditionalFormatting>
  <conditionalFormatting sqref="BI10">
    <cfRule type="cellIs" dxfId="17" priority="1" operator="lessThan">
      <formula>1</formula>
    </cfRule>
    <cfRule type="cellIs" dxfId="16" priority="2" operator="greaterThan">
      <formula>1</formula>
    </cfRule>
    <cfRule type="cellIs" dxfId="15" priority="3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B7C77-03C1-4334-9586-DCEE8B235CEE}">
  <dimension ref="A1:BS205"/>
  <sheetViews>
    <sheetView zoomScaleNormal="100" workbookViewId="0">
      <selection activeCell="D10" sqref="D10"/>
    </sheetView>
  </sheetViews>
  <sheetFormatPr defaultRowHeight="15" customHeight="1" x14ac:dyDescent="0.45"/>
  <cols>
    <col min="1" max="1" width="1.73046875" style="5" customWidth="1"/>
    <col min="2" max="2" width="29.19921875" style="2" bestFit="1" customWidth="1"/>
    <col min="3" max="3" width="14.46484375" style="2" bestFit="1" customWidth="1"/>
    <col min="4" max="4" width="22.265625" style="2" bestFit="1" customWidth="1"/>
    <col min="5" max="14" width="13.6640625" style="2" customWidth="1"/>
    <col min="15" max="15" width="1.73046875" style="5" customWidth="1"/>
    <col min="16" max="16" width="29.19921875" style="2" bestFit="1" customWidth="1"/>
    <col min="17" max="17" width="14.46484375" style="2" bestFit="1" customWidth="1"/>
    <col min="18" max="18" width="22.46484375" style="2" bestFit="1" customWidth="1"/>
    <col min="19" max="28" width="13.6640625" style="2" customWidth="1"/>
    <col min="29" max="29" width="9.06640625" style="2"/>
    <col min="30" max="30" width="29.19921875" style="2" bestFit="1" customWidth="1"/>
    <col min="31" max="31" width="14.46484375" style="2" bestFit="1" customWidth="1"/>
    <col min="32" max="32" width="22.46484375" style="2" bestFit="1" customWidth="1"/>
    <col min="33" max="42" width="13.6640625" style="2" customWidth="1"/>
    <col min="43" max="43" width="9.06640625" style="2"/>
    <col min="44" max="44" width="29.19921875" style="2" bestFit="1" customWidth="1"/>
    <col min="45" max="45" width="14.46484375" style="2" bestFit="1" customWidth="1"/>
    <col min="46" max="46" width="22.46484375" style="2" bestFit="1" customWidth="1"/>
    <col min="47" max="56" width="13.6640625" style="2" customWidth="1"/>
    <col min="57" max="57" width="9.06640625" style="2"/>
    <col min="58" max="58" width="29.19921875" style="2" bestFit="1" customWidth="1"/>
    <col min="59" max="59" width="14.46484375" style="2" bestFit="1" customWidth="1"/>
    <col min="60" max="60" width="22.46484375" style="2" bestFit="1" customWidth="1"/>
    <col min="61" max="70" width="13.6640625" style="2" customWidth="1"/>
    <col min="71" max="16384" width="9.06640625" style="2"/>
  </cols>
  <sheetData>
    <row r="1" spans="1:71" ht="15" customHeight="1" x14ac:dyDescent="0.45">
      <c r="A1" s="9"/>
      <c r="B1" s="9"/>
      <c r="C1" s="9"/>
      <c r="D1" s="9"/>
      <c r="E1" s="9"/>
      <c r="F1" s="9"/>
      <c r="G1" s="9"/>
      <c r="H1" s="9"/>
      <c r="I1" s="9"/>
      <c r="J1" s="9"/>
      <c r="K1" s="77"/>
      <c r="L1" s="77"/>
      <c r="M1" s="77"/>
      <c r="N1" s="77"/>
      <c r="P1" s="9"/>
      <c r="Q1" s="9"/>
      <c r="R1" s="9"/>
      <c r="S1" s="9"/>
      <c r="T1" s="9"/>
      <c r="U1" s="9"/>
      <c r="V1" s="9"/>
      <c r="W1" s="9"/>
      <c r="X1" s="9"/>
      <c r="Y1" s="77"/>
      <c r="Z1" s="77"/>
      <c r="AA1" s="77"/>
      <c r="AB1" s="77"/>
      <c r="AC1" s="5"/>
      <c r="AD1" s="9"/>
      <c r="AE1" s="9"/>
      <c r="AF1" s="9"/>
      <c r="AG1" s="9"/>
      <c r="AH1" s="9"/>
      <c r="AI1" s="9"/>
      <c r="AJ1" s="9"/>
      <c r="AK1" s="9"/>
      <c r="AL1" s="9"/>
      <c r="AM1" s="77"/>
      <c r="AN1" s="77"/>
      <c r="AO1" s="77"/>
      <c r="AP1" s="77"/>
      <c r="AQ1" s="5"/>
      <c r="AR1" s="9"/>
      <c r="AS1" s="9"/>
      <c r="AT1" s="9"/>
      <c r="AU1" s="9"/>
      <c r="AV1" s="9"/>
      <c r="AW1" s="9"/>
      <c r="AX1" s="9"/>
      <c r="AY1" s="9"/>
      <c r="AZ1" s="9"/>
      <c r="BA1" s="77"/>
      <c r="BB1" s="77"/>
      <c r="BC1" s="77"/>
      <c r="BD1" s="77"/>
      <c r="BE1" s="5"/>
      <c r="BF1" s="9"/>
      <c r="BG1" s="9"/>
      <c r="BH1" s="9"/>
      <c r="BI1" s="9"/>
      <c r="BJ1" s="9"/>
      <c r="BK1" s="9"/>
      <c r="BL1" s="9"/>
      <c r="BM1" s="9"/>
      <c r="BN1" s="9"/>
      <c r="BO1" s="77"/>
      <c r="BP1" s="77"/>
      <c r="BQ1" s="77"/>
      <c r="BR1" s="77"/>
      <c r="BS1" s="5"/>
    </row>
    <row r="2" spans="1:71" ht="60" customHeight="1" x14ac:dyDescent="0.45">
      <c r="A2" s="9"/>
      <c r="B2" s="185" t="s">
        <v>110</v>
      </c>
      <c r="C2" s="186"/>
      <c r="D2" s="191" t="s">
        <v>75</v>
      </c>
      <c r="E2" s="192"/>
      <c r="F2" s="9"/>
      <c r="G2" s="194" t="s">
        <v>69</v>
      </c>
      <c r="H2" s="191"/>
      <c r="I2" s="191"/>
      <c r="J2" s="5"/>
      <c r="K2" s="197" t="s">
        <v>70</v>
      </c>
      <c r="L2" s="197"/>
      <c r="M2" s="197"/>
      <c r="N2" s="197"/>
      <c r="P2" s="185" t="s">
        <v>110</v>
      </c>
      <c r="Q2" s="186"/>
      <c r="R2" s="191" t="s">
        <v>75</v>
      </c>
      <c r="S2" s="192"/>
      <c r="T2" s="9"/>
      <c r="U2" s="194" t="s">
        <v>69</v>
      </c>
      <c r="V2" s="191"/>
      <c r="W2" s="191"/>
      <c r="X2" s="5"/>
      <c r="Y2" s="197" t="s">
        <v>70</v>
      </c>
      <c r="Z2" s="197"/>
      <c r="AA2" s="197"/>
      <c r="AB2" s="197"/>
      <c r="AC2" s="5"/>
      <c r="AD2" s="185" t="s">
        <v>110</v>
      </c>
      <c r="AE2" s="186"/>
      <c r="AF2" s="191" t="s">
        <v>75</v>
      </c>
      <c r="AG2" s="192"/>
      <c r="AH2" s="9"/>
      <c r="AI2" s="194" t="s">
        <v>69</v>
      </c>
      <c r="AJ2" s="191"/>
      <c r="AK2" s="191"/>
      <c r="AL2" s="5"/>
      <c r="AM2" s="197" t="s">
        <v>70</v>
      </c>
      <c r="AN2" s="197"/>
      <c r="AO2" s="197"/>
      <c r="AP2" s="197"/>
      <c r="AQ2" s="5"/>
      <c r="AR2" s="185" t="s">
        <v>110</v>
      </c>
      <c r="AS2" s="186"/>
      <c r="AT2" s="191" t="s">
        <v>75</v>
      </c>
      <c r="AU2" s="192"/>
      <c r="AV2" s="9"/>
      <c r="AW2" s="194" t="s">
        <v>69</v>
      </c>
      <c r="AX2" s="191"/>
      <c r="AY2" s="191"/>
      <c r="AZ2" s="5"/>
      <c r="BA2" s="197" t="s">
        <v>70</v>
      </c>
      <c r="BB2" s="197"/>
      <c r="BC2" s="197"/>
      <c r="BD2" s="197"/>
      <c r="BE2" s="5"/>
      <c r="BF2" s="185" t="s">
        <v>110</v>
      </c>
      <c r="BG2" s="186"/>
      <c r="BH2" s="191" t="s">
        <v>75</v>
      </c>
      <c r="BI2" s="192"/>
      <c r="BJ2" s="9"/>
      <c r="BK2" s="194" t="s">
        <v>69</v>
      </c>
      <c r="BL2" s="191"/>
      <c r="BM2" s="191"/>
      <c r="BN2" s="5"/>
      <c r="BO2" s="197" t="s">
        <v>70</v>
      </c>
      <c r="BP2" s="197"/>
      <c r="BQ2" s="197"/>
      <c r="BR2" s="197"/>
      <c r="BS2" s="5"/>
    </row>
    <row r="3" spans="1:71" ht="15" customHeight="1" x14ac:dyDescent="0.45">
      <c r="A3" s="9"/>
      <c r="B3" s="187"/>
      <c r="C3" s="188"/>
      <c r="D3" s="184"/>
      <c r="E3" s="193"/>
      <c r="F3" s="9"/>
      <c r="G3" s="195"/>
      <c r="H3" s="196"/>
      <c r="I3" s="196"/>
      <c r="J3" s="5"/>
      <c r="K3" s="78" t="s">
        <v>65</v>
      </c>
      <c r="L3" s="78" t="s">
        <v>63</v>
      </c>
      <c r="M3" s="78" t="s">
        <v>41</v>
      </c>
      <c r="N3" s="78" t="s">
        <v>42</v>
      </c>
      <c r="O3" s="10"/>
      <c r="P3" s="187"/>
      <c r="Q3" s="188"/>
      <c r="R3" s="184"/>
      <c r="S3" s="193"/>
      <c r="T3" s="9"/>
      <c r="U3" s="195"/>
      <c r="V3" s="196"/>
      <c r="W3" s="196"/>
      <c r="X3" s="5"/>
      <c r="Y3" s="78" t="s">
        <v>65</v>
      </c>
      <c r="Z3" s="78" t="s">
        <v>63</v>
      </c>
      <c r="AA3" s="78" t="s">
        <v>41</v>
      </c>
      <c r="AB3" s="78" t="s">
        <v>42</v>
      </c>
      <c r="AC3" s="10"/>
      <c r="AD3" s="187"/>
      <c r="AE3" s="188"/>
      <c r="AF3" s="184"/>
      <c r="AG3" s="193"/>
      <c r="AH3" s="9"/>
      <c r="AI3" s="195"/>
      <c r="AJ3" s="196"/>
      <c r="AK3" s="196"/>
      <c r="AL3" s="5"/>
      <c r="AM3" s="78" t="s">
        <v>65</v>
      </c>
      <c r="AN3" s="78" t="s">
        <v>63</v>
      </c>
      <c r="AO3" s="78" t="s">
        <v>41</v>
      </c>
      <c r="AP3" s="78" t="s">
        <v>42</v>
      </c>
      <c r="AQ3" s="10"/>
      <c r="AR3" s="187"/>
      <c r="AS3" s="188"/>
      <c r="AT3" s="184"/>
      <c r="AU3" s="193"/>
      <c r="AV3" s="9"/>
      <c r="AW3" s="195"/>
      <c r="AX3" s="196"/>
      <c r="AY3" s="196"/>
      <c r="AZ3" s="5"/>
      <c r="BA3" s="78" t="s">
        <v>65</v>
      </c>
      <c r="BB3" s="78" t="s">
        <v>63</v>
      </c>
      <c r="BC3" s="78" t="s">
        <v>41</v>
      </c>
      <c r="BD3" s="78" t="s">
        <v>42</v>
      </c>
      <c r="BE3" s="10"/>
      <c r="BF3" s="187"/>
      <c r="BG3" s="188"/>
      <c r="BH3" s="184"/>
      <c r="BI3" s="193"/>
      <c r="BJ3" s="9"/>
      <c r="BK3" s="195"/>
      <c r="BL3" s="196"/>
      <c r="BM3" s="196"/>
      <c r="BN3" s="5"/>
      <c r="BO3" s="78" t="s">
        <v>65</v>
      </c>
      <c r="BP3" s="78" t="s">
        <v>63</v>
      </c>
      <c r="BQ3" s="78" t="s">
        <v>41</v>
      </c>
      <c r="BR3" s="78" t="s">
        <v>42</v>
      </c>
      <c r="BS3" s="10"/>
    </row>
    <row r="4" spans="1:71" ht="15" customHeight="1" x14ac:dyDescent="0.45">
      <c r="A4" s="10"/>
      <c r="B4" s="187"/>
      <c r="C4" s="188"/>
      <c r="D4" s="36" t="s">
        <v>2</v>
      </c>
      <c r="E4" s="37">
        <v>100000</v>
      </c>
      <c r="F4" s="10"/>
      <c r="G4" s="93" t="s">
        <v>43</v>
      </c>
      <c r="H4" s="92" t="s">
        <v>50</v>
      </c>
      <c r="I4" s="48">
        <f>I43</f>
        <v>0.38309599999999999</v>
      </c>
      <c r="J4" s="10"/>
      <c r="K4" s="83">
        <f>C155</f>
        <v>20000</v>
      </c>
      <c r="L4" s="84" t="s">
        <v>51</v>
      </c>
      <c r="M4" s="51">
        <f>I192</f>
        <v>783.52317486761456</v>
      </c>
      <c r="N4" s="79">
        <f>M4*$I$16</f>
        <v>421397567.99999994</v>
      </c>
      <c r="O4" s="10"/>
      <c r="P4" s="187"/>
      <c r="Q4" s="188"/>
      <c r="R4" s="36" t="s">
        <v>2</v>
      </c>
      <c r="S4" s="37">
        <v>100000</v>
      </c>
      <c r="T4" s="10"/>
      <c r="U4" s="93" t="s">
        <v>43</v>
      </c>
      <c r="V4" s="92" t="s">
        <v>50</v>
      </c>
      <c r="W4" s="48">
        <f>W43</f>
        <v>0.32836799999999994</v>
      </c>
      <c r="X4" s="10"/>
      <c r="Y4" s="83">
        <f>Q155</f>
        <v>20000</v>
      </c>
      <c r="Z4" s="84" t="s">
        <v>51</v>
      </c>
      <c r="AA4" s="51">
        <f>W192</f>
        <v>783.52317486761456</v>
      </c>
      <c r="AB4" s="79">
        <f t="shared" ref="AB4:AB11" si="0">AA4*$I$16</f>
        <v>421397567.99999994</v>
      </c>
      <c r="AC4" s="10"/>
      <c r="AD4" s="187"/>
      <c r="AE4" s="188"/>
      <c r="AF4" s="36" t="s">
        <v>2</v>
      </c>
      <c r="AG4" s="37">
        <v>100000</v>
      </c>
      <c r="AH4" s="10"/>
      <c r="AI4" s="93" t="s">
        <v>43</v>
      </c>
      <c r="AJ4" s="92" t="s">
        <v>50</v>
      </c>
      <c r="AK4" s="48">
        <f>AK43</f>
        <v>0.27363999999999999</v>
      </c>
      <c r="AL4" s="10"/>
      <c r="AM4" s="83">
        <f>AE155</f>
        <v>20000</v>
      </c>
      <c r="AN4" s="84" t="s">
        <v>51</v>
      </c>
      <c r="AO4" s="51">
        <f>AK192</f>
        <v>783.52317486761456</v>
      </c>
      <c r="AP4" s="79">
        <f t="shared" ref="AP4:AP11" si="1">AO4*$I$16</f>
        <v>421397567.99999994</v>
      </c>
      <c r="AQ4" s="10"/>
      <c r="AR4" s="187"/>
      <c r="AS4" s="188"/>
      <c r="AT4" s="36" t="s">
        <v>2</v>
      </c>
      <c r="AU4" s="37">
        <v>100000</v>
      </c>
      <c r="AV4" s="10"/>
      <c r="AW4" s="93" t="s">
        <v>43</v>
      </c>
      <c r="AX4" s="92" t="s">
        <v>50</v>
      </c>
      <c r="AY4" s="48">
        <f>AY43</f>
        <v>0.218912</v>
      </c>
      <c r="AZ4" s="10"/>
      <c r="BA4" s="83">
        <f>AS155</f>
        <v>20000</v>
      </c>
      <c r="BB4" s="84" t="s">
        <v>51</v>
      </c>
      <c r="BC4" s="51">
        <f>AY192</f>
        <v>783.52317486761456</v>
      </c>
      <c r="BD4" s="79">
        <f t="shared" ref="BD4:BD11" si="2">BC4*$I$16</f>
        <v>421397567.99999994</v>
      </c>
      <c r="BE4" s="10"/>
      <c r="BF4" s="187"/>
      <c r="BG4" s="188"/>
      <c r="BH4" s="36" t="s">
        <v>2</v>
      </c>
      <c r="BI4" s="37">
        <v>100000</v>
      </c>
      <c r="BJ4" s="10"/>
      <c r="BK4" s="93" t="s">
        <v>43</v>
      </c>
      <c r="BL4" s="92" t="s">
        <v>50</v>
      </c>
      <c r="BM4" s="48">
        <f>BM43</f>
        <v>0.16418399999999997</v>
      </c>
      <c r="BN4" s="10"/>
      <c r="BO4" s="83">
        <f>BG155</f>
        <v>20000</v>
      </c>
      <c r="BP4" s="84" t="s">
        <v>51</v>
      </c>
      <c r="BQ4" s="51">
        <f>BM192</f>
        <v>783.52317486761456</v>
      </c>
      <c r="BR4" s="79">
        <f t="shared" ref="BR4:BR11" si="3">BQ4*$I$16</f>
        <v>421397567.99999994</v>
      </c>
      <c r="BS4" s="10"/>
    </row>
    <row r="5" spans="1:71" ht="15" customHeight="1" x14ac:dyDescent="0.45">
      <c r="A5" s="42"/>
      <c r="B5" s="187"/>
      <c r="C5" s="188"/>
      <c r="D5" s="19" t="s">
        <v>76</v>
      </c>
      <c r="E5" s="38">
        <v>0.01</v>
      </c>
      <c r="F5" s="42"/>
      <c r="G5" s="59" t="s">
        <v>46</v>
      </c>
      <c r="H5" s="80" t="s">
        <v>50</v>
      </c>
      <c r="I5" s="98">
        <f>I51</f>
        <v>0.48233384899149162</v>
      </c>
      <c r="J5" s="42"/>
      <c r="K5" s="83">
        <f>C155</f>
        <v>20000</v>
      </c>
      <c r="L5" s="81" t="s">
        <v>52</v>
      </c>
      <c r="M5" s="51">
        <f>I193</f>
        <v>3917.6158743380734</v>
      </c>
      <c r="N5" s="79">
        <f t="shared" ref="N5:N11" si="4">M5*$I$16</f>
        <v>2106987840</v>
      </c>
      <c r="O5" s="42"/>
      <c r="P5" s="187"/>
      <c r="Q5" s="188"/>
      <c r="R5" s="19" t="s">
        <v>76</v>
      </c>
      <c r="S5" s="38">
        <v>0.01</v>
      </c>
      <c r="T5" s="42"/>
      <c r="U5" s="59" t="s">
        <v>46</v>
      </c>
      <c r="V5" s="80" t="s">
        <v>50</v>
      </c>
      <c r="W5" s="98">
        <f>W51</f>
        <v>0.4925096685904683</v>
      </c>
      <c r="X5" s="42"/>
      <c r="Y5" s="83">
        <f>Q155</f>
        <v>20000</v>
      </c>
      <c r="Z5" s="81" t="s">
        <v>52</v>
      </c>
      <c r="AA5" s="51">
        <f>W193</f>
        <v>3917.6158743380734</v>
      </c>
      <c r="AB5" s="79">
        <f t="shared" si="0"/>
        <v>2106987840</v>
      </c>
      <c r="AC5" s="42"/>
      <c r="AD5" s="187"/>
      <c r="AE5" s="188"/>
      <c r="AF5" s="19" t="s">
        <v>76</v>
      </c>
      <c r="AG5" s="38">
        <v>0.01</v>
      </c>
      <c r="AH5" s="42"/>
      <c r="AI5" s="59" t="s">
        <v>46</v>
      </c>
      <c r="AJ5" s="80" t="s">
        <v>50</v>
      </c>
      <c r="AK5" s="98">
        <f>AK51</f>
        <v>0.5026854881894447</v>
      </c>
      <c r="AL5" s="42"/>
      <c r="AM5" s="83">
        <f>AE155</f>
        <v>20000</v>
      </c>
      <c r="AN5" s="81" t="s">
        <v>52</v>
      </c>
      <c r="AO5" s="51">
        <f>AK193</f>
        <v>3917.6158743380734</v>
      </c>
      <c r="AP5" s="79">
        <f t="shared" si="1"/>
        <v>2106987840</v>
      </c>
      <c r="AQ5" s="42"/>
      <c r="AR5" s="187"/>
      <c r="AS5" s="188"/>
      <c r="AT5" s="19" t="s">
        <v>76</v>
      </c>
      <c r="AU5" s="38">
        <v>0.01</v>
      </c>
      <c r="AV5" s="42"/>
      <c r="AW5" s="59" t="s">
        <v>46</v>
      </c>
      <c r="AX5" s="80" t="s">
        <v>50</v>
      </c>
      <c r="AY5" s="98">
        <f>AY51</f>
        <v>0.51286130778842143</v>
      </c>
      <c r="AZ5" s="42"/>
      <c r="BA5" s="83">
        <f>AS155</f>
        <v>20000</v>
      </c>
      <c r="BB5" s="81" t="s">
        <v>52</v>
      </c>
      <c r="BC5" s="51">
        <f>AY193</f>
        <v>3917.6158743380734</v>
      </c>
      <c r="BD5" s="79">
        <f t="shared" si="2"/>
        <v>2106987840</v>
      </c>
      <c r="BE5" s="42"/>
      <c r="BF5" s="187"/>
      <c r="BG5" s="188"/>
      <c r="BH5" s="19" t="s">
        <v>76</v>
      </c>
      <c r="BI5" s="38">
        <v>0.01</v>
      </c>
      <c r="BJ5" s="42"/>
      <c r="BK5" s="59" t="s">
        <v>46</v>
      </c>
      <c r="BL5" s="80" t="s">
        <v>50</v>
      </c>
      <c r="BM5" s="98">
        <f>BM51</f>
        <v>0.52303712738739816</v>
      </c>
      <c r="BN5" s="42"/>
      <c r="BO5" s="83">
        <f>BG155</f>
        <v>20000</v>
      </c>
      <c r="BP5" s="81" t="s">
        <v>52</v>
      </c>
      <c r="BQ5" s="51">
        <f>BM193</f>
        <v>3917.6158743380734</v>
      </c>
      <c r="BR5" s="79">
        <f t="shared" si="3"/>
        <v>2106987840</v>
      </c>
      <c r="BS5" s="42"/>
    </row>
    <row r="6" spans="1:71" ht="15" customHeight="1" x14ac:dyDescent="0.45">
      <c r="A6" s="42"/>
      <c r="B6" s="187"/>
      <c r="C6" s="188"/>
      <c r="D6" s="19" t="s">
        <v>80</v>
      </c>
      <c r="E6" s="39">
        <v>0.4</v>
      </c>
      <c r="F6" s="42"/>
      <c r="G6" s="59" t="s">
        <v>74</v>
      </c>
      <c r="H6" s="80" t="s">
        <v>50</v>
      </c>
      <c r="I6" s="98">
        <f>I64</f>
        <v>3.7459778663652042E-2</v>
      </c>
      <c r="J6" s="42"/>
      <c r="K6" s="83">
        <f>C158</f>
        <v>400000</v>
      </c>
      <c r="L6" s="84" t="s">
        <v>51</v>
      </c>
      <c r="M6" s="31">
        <f>I195</f>
        <v>15670.463497352292</v>
      </c>
      <c r="N6" s="79">
        <f t="shared" si="4"/>
        <v>8427951359.999999</v>
      </c>
      <c r="O6" s="42"/>
      <c r="P6" s="187"/>
      <c r="Q6" s="188"/>
      <c r="R6" s="19" t="s">
        <v>80</v>
      </c>
      <c r="S6" s="39">
        <v>0.2</v>
      </c>
      <c r="T6" s="42"/>
      <c r="U6" s="59" t="s">
        <v>74</v>
      </c>
      <c r="V6" s="80" t="s">
        <v>50</v>
      </c>
      <c r="W6" s="98">
        <f>W64</f>
        <v>3.7459778663652042E-2</v>
      </c>
      <c r="X6" s="42"/>
      <c r="Y6" s="83">
        <f>Q158</f>
        <v>400000</v>
      </c>
      <c r="Z6" s="84" t="s">
        <v>51</v>
      </c>
      <c r="AA6" s="31">
        <f>W195</f>
        <v>15670.463497352292</v>
      </c>
      <c r="AB6" s="79">
        <f t="shared" si="0"/>
        <v>8427951359.999999</v>
      </c>
      <c r="AC6" s="42"/>
      <c r="AD6" s="187"/>
      <c r="AE6" s="188"/>
      <c r="AF6" s="19" t="s">
        <v>80</v>
      </c>
      <c r="AG6" s="39">
        <v>0.2</v>
      </c>
      <c r="AH6" s="42"/>
      <c r="AI6" s="59" t="s">
        <v>74</v>
      </c>
      <c r="AJ6" s="80" t="s">
        <v>50</v>
      </c>
      <c r="AK6" s="98">
        <f>AK64</f>
        <v>3.7459778663652042E-2</v>
      </c>
      <c r="AL6" s="42"/>
      <c r="AM6" s="83">
        <f>AE158</f>
        <v>400000</v>
      </c>
      <c r="AN6" s="84" t="s">
        <v>51</v>
      </c>
      <c r="AO6" s="31">
        <f>AK195</f>
        <v>15670.463497352292</v>
      </c>
      <c r="AP6" s="79">
        <f t="shared" si="1"/>
        <v>8427951359.999999</v>
      </c>
      <c r="AQ6" s="42"/>
      <c r="AR6" s="187"/>
      <c r="AS6" s="188"/>
      <c r="AT6" s="19" t="s">
        <v>80</v>
      </c>
      <c r="AU6" s="39">
        <v>0.2</v>
      </c>
      <c r="AV6" s="42"/>
      <c r="AW6" s="59" t="s">
        <v>74</v>
      </c>
      <c r="AX6" s="80" t="s">
        <v>50</v>
      </c>
      <c r="AY6" s="98">
        <f>AY64</f>
        <v>3.7459778663652042E-2</v>
      </c>
      <c r="AZ6" s="42"/>
      <c r="BA6" s="83">
        <f>AS158</f>
        <v>400000</v>
      </c>
      <c r="BB6" s="84" t="s">
        <v>51</v>
      </c>
      <c r="BC6" s="31">
        <f>AY195</f>
        <v>15670.463497352292</v>
      </c>
      <c r="BD6" s="79">
        <f t="shared" si="2"/>
        <v>8427951359.999999</v>
      </c>
      <c r="BE6" s="42"/>
      <c r="BF6" s="187"/>
      <c r="BG6" s="188"/>
      <c r="BH6" s="19" t="s">
        <v>80</v>
      </c>
      <c r="BI6" s="39">
        <v>0.2</v>
      </c>
      <c r="BJ6" s="42"/>
      <c r="BK6" s="59" t="s">
        <v>74</v>
      </c>
      <c r="BL6" s="80" t="s">
        <v>50</v>
      </c>
      <c r="BM6" s="98">
        <f>BM64</f>
        <v>3.7459778663652042E-2</v>
      </c>
      <c r="BN6" s="42"/>
      <c r="BO6" s="83">
        <f>BG158</f>
        <v>400000</v>
      </c>
      <c r="BP6" s="84" t="s">
        <v>51</v>
      </c>
      <c r="BQ6" s="31">
        <f>BM195</f>
        <v>15670.463497352292</v>
      </c>
      <c r="BR6" s="79">
        <f t="shared" si="3"/>
        <v>8427951359.999999</v>
      </c>
      <c r="BS6" s="42"/>
    </row>
    <row r="7" spans="1:71" ht="15" customHeight="1" x14ac:dyDescent="0.45">
      <c r="A7" s="10"/>
      <c r="B7" s="187"/>
      <c r="C7" s="188"/>
      <c r="D7" s="36" t="s">
        <v>36</v>
      </c>
      <c r="E7" s="40">
        <v>0.17499999999999999</v>
      </c>
      <c r="F7" s="10"/>
      <c r="G7" s="59" t="s">
        <v>77</v>
      </c>
      <c r="H7" s="80" t="s">
        <v>50</v>
      </c>
      <c r="I7" s="98">
        <f>-I125</f>
        <v>-9.1582376390789547E-2</v>
      </c>
      <c r="J7" s="10"/>
      <c r="K7" s="83">
        <f>C158</f>
        <v>400000</v>
      </c>
      <c r="L7" s="81" t="s">
        <v>52</v>
      </c>
      <c r="M7" s="51">
        <f>I196</f>
        <v>78352.317486761458</v>
      </c>
      <c r="N7" s="79">
        <f t="shared" si="4"/>
        <v>42139756799.999992</v>
      </c>
      <c r="O7" s="10"/>
      <c r="P7" s="187"/>
      <c r="Q7" s="188"/>
      <c r="R7" s="36" t="s">
        <v>36</v>
      </c>
      <c r="S7" s="40">
        <v>0.15</v>
      </c>
      <c r="T7" s="10"/>
      <c r="U7" s="59" t="s">
        <v>77</v>
      </c>
      <c r="V7" s="80" t="s">
        <v>50</v>
      </c>
      <c r="W7" s="98">
        <f>-W125</f>
        <v>-9.1582376390789547E-2</v>
      </c>
      <c r="X7" s="10"/>
      <c r="Y7" s="83">
        <f>Q158</f>
        <v>400000</v>
      </c>
      <c r="Z7" s="81" t="s">
        <v>52</v>
      </c>
      <c r="AA7" s="51">
        <f>W196</f>
        <v>78352.317486761458</v>
      </c>
      <c r="AB7" s="79">
        <f t="shared" si="0"/>
        <v>42139756799.999992</v>
      </c>
      <c r="AC7" s="10"/>
      <c r="AD7" s="187"/>
      <c r="AE7" s="188"/>
      <c r="AF7" s="36" t="s">
        <v>36</v>
      </c>
      <c r="AG7" s="40">
        <v>0.125</v>
      </c>
      <c r="AH7" s="10"/>
      <c r="AI7" s="59" t="s">
        <v>77</v>
      </c>
      <c r="AJ7" s="80" t="s">
        <v>50</v>
      </c>
      <c r="AK7" s="98">
        <f>-AK125</f>
        <v>-9.1582376390789547E-2</v>
      </c>
      <c r="AL7" s="10"/>
      <c r="AM7" s="83">
        <f>AE158</f>
        <v>400000</v>
      </c>
      <c r="AN7" s="81" t="s">
        <v>52</v>
      </c>
      <c r="AO7" s="51">
        <f>AK196</f>
        <v>78352.317486761458</v>
      </c>
      <c r="AP7" s="79">
        <f t="shared" si="1"/>
        <v>42139756799.999992</v>
      </c>
      <c r="AQ7" s="10"/>
      <c r="AR7" s="187"/>
      <c r="AS7" s="188"/>
      <c r="AT7" s="36" t="s">
        <v>36</v>
      </c>
      <c r="AU7" s="40">
        <v>0.1</v>
      </c>
      <c r="AV7" s="10"/>
      <c r="AW7" s="59" t="s">
        <v>77</v>
      </c>
      <c r="AX7" s="80" t="s">
        <v>50</v>
      </c>
      <c r="AY7" s="98">
        <f>-AY125</f>
        <v>-9.1582376390789547E-2</v>
      </c>
      <c r="AZ7" s="10"/>
      <c r="BA7" s="83">
        <f>AS158</f>
        <v>400000</v>
      </c>
      <c r="BB7" s="81" t="s">
        <v>52</v>
      </c>
      <c r="BC7" s="51">
        <f>AY196</f>
        <v>78352.317486761458</v>
      </c>
      <c r="BD7" s="79">
        <f t="shared" si="2"/>
        <v>42139756799.999992</v>
      </c>
      <c r="BE7" s="10"/>
      <c r="BF7" s="187"/>
      <c r="BG7" s="188"/>
      <c r="BH7" s="36" t="s">
        <v>36</v>
      </c>
      <c r="BI7" s="40">
        <v>7.4999999999999997E-2</v>
      </c>
      <c r="BJ7" s="10"/>
      <c r="BK7" s="59" t="s">
        <v>77</v>
      </c>
      <c r="BL7" s="80" t="s">
        <v>50</v>
      </c>
      <c r="BM7" s="98">
        <f>-BM125</f>
        <v>-9.1582376390789547E-2</v>
      </c>
      <c r="BN7" s="10"/>
      <c r="BO7" s="83">
        <f>BG158</f>
        <v>400000</v>
      </c>
      <c r="BP7" s="81" t="s">
        <v>52</v>
      </c>
      <c r="BQ7" s="51">
        <f>BM196</f>
        <v>78352.317486761458</v>
      </c>
      <c r="BR7" s="79">
        <f t="shared" si="3"/>
        <v>42139756799.999992</v>
      </c>
      <c r="BS7" s="10"/>
    </row>
    <row r="8" spans="1:71" ht="15" customHeight="1" x14ac:dyDescent="0.45">
      <c r="A8" s="10"/>
      <c r="B8" s="187"/>
      <c r="C8" s="188"/>
      <c r="D8" s="36" t="s">
        <v>35</v>
      </c>
      <c r="E8" s="40">
        <v>0.85</v>
      </c>
      <c r="F8" s="10"/>
      <c r="G8" s="91" t="s">
        <v>47</v>
      </c>
      <c r="H8" s="92" t="s">
        <v>50</v>
      </c>
      <c r="I8" s="48">
        <f>I79</f>
        <v>0.42821125126435416</v>
      </c>
      <c r="J8" s="10"/>
      <c r="K8" s="94">
        <f>C197</f>
        <v>1000000</v>
      </c>
      <c r="L8" s="95" t="s">
        <v>51</v>
      </c>
      <c r="M8" s="51">
        <f>I198</f>
        <v>39176.158743380729</v>
      </c>
      <c r="N8" s="79">
        <f t="shared" si="4"/>
        <v>21069878399.999996</v>
      </c>
      <c r="O8" s="10"/>
      <c r="P8" s="187"/>
      <c r="Q8" s="188"/>
      <c r="R8" s="36" t="s">
        <v>35</v>
      </c>
      <c r="S8" s="40">
        <v>0.85</v>
      </c>
      <c r="T8" s="10"/>
      <c r="U8" s="91" t="s">
        <v>47</v>
      </c>
      <c r="V8" s="92" t="s">
        <v>50</v>
      </c>
      <c r="W8" s="48">
        <f>W79</f>
        <v>0.43838707086333073</v>
      </c>
      <c r="X8" s="10"/>
      <c r="Y8" s="94">
        <f>Q197</f>
        <v>1000000</v>
      </c>
      <c r="Z8" s="95" t="s">
        <v>51</v>
      </c>
      <c r="AA8" s="51">
        <f>W198</f>
        <v>39176.158743380729</v>
      </c>
      <c r="AB8" s="79">
        <f t="shared" si="0"/>
        <v>21069878399.999996</v>
      </c>
      <c r="AC8" s="10"/>
      <c r="AD8" s="187"/>
      <c r="AE8" s="188"/>
      <c r="AF8" s="36" t="s">
        <v>35</v>
      </c>
      <c r="AG8" s="40">
        <v>0.85</v>
      </c>
      <c r="AH8" s="10"/>
      <c r="AI8" s="91" t="s">
        <v>47</v>
      </c>
      <c r="AJ8" s="92" t="s">
        <v>50</v>
      </c>
      <c r="AK8" s="48">
        <f>AK79</f>
        <v>0.44856289046230735</v>
      </c>
      <c r="AL8" s="10"/>
      <c r="AM8" s="94">
        <f>AE197</f>
        <v>1000000</v>
      </c>
      <c r="AN8" s="95" t="s">
        <v>51</v>
      </c>
      <c r="AO8" s="51">
        <f>AK198</f>
        <v>39176.158743380729</v>
      </c>
      <c r="AP8" s="79">
        <f t="shared" si="1"/>
        <v>21069878399.999996</v>
      </c>
      <c r="AQ8" s="10"/>
      <c r="AR8" s="187"/>
      <c r="AS8" s="188"/>
      <c r="AT8" s="36" t="s">
        <v>35</v>
      </c>
      <c r="AU8" s="40">
        <v>0.85</v>
      </c>
      <c r="AV8" s="10"/>
      <c r="AW8" s="91" t="s">
        <v>47</v>
      </c>
      <c r="AX8" s="92" t="s">
        <v>50</v>
      </c>
      <c r="AY8" s="48">
        <f>AY79</f>
        <v>0.45873871006128397</v>
      </c>
      <c r="AZ8" s="10"/>
      <c r="BA8" s="94">
        <f>AS197</f>
        <v>1000000</v>
      </c>
      <c r="BB8" s="95" t="s">
        <v>51</v>
      </c>
      <c r="BC8" s="51">
        <f>AY198</f>
        <v>39176.158743380729</v>
      </c>
      <c r="BD8" s="79">
        <f t="shared" si="2"/>
        <v>21069878399.999996</v>
      </c>
      <c r="BE8" s="10"/>
      <c r="BF8" s="187"/>
      <c r="BG8" s="188"/>
      <c r="BH8" s="36" t="s">
        <v>35</v>
      </c>
      <c r="BI8" s="40">
        <v>0.85</v>
      </c>
      <c r="BJ8" s="10"/>
      <c r="BK8" s="91" t="s">
        <v>47</v>
      </c>
      <c r="BL8" s="92" t="s">
        <v>50</v>
      </c>
      <c r="BM8" s="48">
        <f>BM79</f>
        <v>0.46891452966026065</v>
      </c>
      <c r="BN8" s="10"/>
      <c r="BO8" s="94">
        <f>BG197</f>
        <v>1000000</v>
      </c>
      <c r="BP8" s="95" t="s">
        <v>51</v>
      </c>
      <c r="BQ8" s="51">
        <f>BM198</f>
        <v>39176.158743380729</v>
      </c>
      <c r="BR8" s="79">
        <f t="shared" si="3"/>
        <v>21069878399.999996</v>
      </c>
      <c r="BS8" s="10"/>
    </row>
    <row r="9" spans="1:71" ht="15" customHeight="1" x14ac:dyDescent="0.45">
      <c r="A9" s="10"/>
      <c r="B9" s="187"/>
      <c r="C9" s="188"/>
      <c r="D9" s="36" t="s">
        <v>34</v>
      </c>
      <c r="E9" s="40">
        <v>0.15</v>
      </c>
      <c r="F9" s="10"/>
      <c r="G9" s="59" t="s">
        <v>48</v>
      </c>
      <c r="H9" s="80" t="s">
        <v>50</v>
      </c>
      <c r="I9" s="99">
        <f>I97</f>
        <v>9.7687868150175508E-2</v>
      </c>
      <c r="J9" s="9"/>
      <c r="K9" s="94">
        <f>C161</f>
        <v>1000000</v>
      </c>
      <c r="L9" s="96" t="s">
        <v>52</v>
      </c>
      <c r="M9" s="50">
        <f>I199</f>
        <v>195880.79371690366</v>
      </c>
      <c r="N9" s="79">
        <f t="shared" si="4"/>
        <v>105349392000</v>
      </c>
      <c r="O9" s="10"/>
      <c r="P9" s="187"/>
      <c r="Q9" s="188"/>
      <c r="R9" s="36" t="s">
        <v>34</v>
      </c>
      <c r="S9" s="40">
        <v>0.15</v>
      </c>
      <c r="T9" s="10"/>
      <c r="U9" s="59" t="s">
        <v>48</v>
      </c>
      <c r="V9" s="80" t="s">
        <v>50</v>
      </c>
      <c r="W9" s="99">
        <f>W97</f>
        <v>9.7687868150175508E-2</v>
      </c>
      <c r="X9" s="9"/>
      <c r="Y9" s="94">
        <f>Q161</f>
        <v>1000000</v>
      </c>
      <c r="Z9" s="96" t="s">
        <v>52</v>
      </c>
      <c r="AA9" s="50">
        <f>W199</f>
        <v>195880.79371690366</v>
      </c>
      <c r="AB9" s="79">
        <f t="shared" si="0"/>
        <v>105349392000</v>
      </c>
      <c r="AC9" s="10"/>
      <c r="AD9" s="187"/>
      <c r="AE9" s="188"/>
      <c r="AF9" s="36" t="s">
        <v>34</v>
      </c>
      <c r="AG9" s="40">
        <v>0.15</v>
      </c>
      <c r="AH9" s="10"/>
      <c r="AI9" s="59" t="s">
        <v>48</v>
      </c>
      <c r="AJ9" s="80" t="s">
        <v>50</v>
      </c>
      <c r="AK9" s="99">
        <f>AK97</f>
        <v>9.7687868150175508E-2</v>
      </c>
      <c r="AL9" s="9"/>
      <c r="AM9" s="94">
        <f>AE161</f>
        <v>1000000</v>
      </c>
      <c r="AN9" s="96" t="s">
        <v>52</v>
      </c>
      <c r="AO9" s="50">
        <f>AK199</f>
        <v>195880.79371690366</v>
      </c>
      <c r="AP9" s="79">
        <f t="shared" si="1"/>
        <v>105349392000</v>
      </c>
      <c r="AQ9" s="10"/>
      <c r="AR9" s="187"/>
      <c r="AS9" s="188"/>
      <c r="AT9" s="36" t="s">
        <v>34</v>
      </c>
      <c r="AU9" s="40">
        <v>0.15</v>
      </c>
      <c r="AV9" s="10"/>
      <c r="AW9" s="59" t="s">
        <v>48</v>
      </c>
      <c r="AX9" s="80" t="s">
        <v>50</v>
      </c>
      <c r="AY9" s="99">
        <f>AY97</f>
        <v>9.7687868150175508E-2</v>
      </c>
      <c r="AZ9" s="9"/>
      <c r="BA9" s="94">
        <f>AS161</f>
        <v>1000000</v>
      </c>
      <c r="BB9" s="96" t="s">
        <v>52</v>
      </c>
      <c r="BC9" s="50">
        <f>AY199</f>
        <v>195880.79371690366</v>
      </c>
      <c r="BD9" s="79">
        <f t="shared" si="2"/>
        <v>105349392000</v>
      </c>
      <c r="BE9" s="10"/>
      <c r="BF9" s="187"/>
      <c r="BG9" s="188"/>
      <c r="BH9" s="36" t="s">
        <v>34</v>
      </c>
      <c r="BI9" s="40">
        <v>0.15</v>
      </c>
      <c r="BJ9" s="10"/>
      <c r="BK9" s="59" t="s">
        <v>48</v>
      </c>
      <c r="BL9" s="80" t="s">
        <v>50</v>
      </c>
      <c r="BM9" s="99">
        <f>BM97</f>
        <v>9.7687868150175508E-2</v>
      </c>
      <c r="BN9" s="9"/>
      <c r="BO9" s="94">
        <f>BG161</f>
        <v>1000000</v>
      </c>
      <c r="BP9" s="96" t="s">
        <v>52</v>
      </c>
      <c r="BQ9" s="50">
        <f>BM199</f>
        <v>195880.79371690366</v>
      </c>
      <c r="BR9" s="79">
        <f t="shared" si="3"/>
        <v>105349392000</v>
      </c>
      <c r="BS9" s="10"/>
    </row>
    <row r="10" spans="1:71" ht="15" customHeight="1" x14ac:dyDescent="0.45">
      <c r="A10" s="10"/>
      <c r="B10" s="187"/>
      <c r="C10" s="188"/>
      <c r="D10" s="36" t="s">
        <v>40</v>
      </c>
      <c r="E10" s="41">
        <f>SUM(E8:E9)</f>
        <v>1</v>
      </c>
      <c r="F10" s="4"/>
      <c r="G10" s="82" t="s">
        <v>73</v>
      </c>
      <c r="H10" s="80" t="s">
        <v>50</v>
      </c>
      <c r="I10" s="99">
        <f>I110</f>
        <v>6.6105491759385956E-3</v>
      </c>
      <c r="J10" s="9"/>
      <c r="K10" s="94">
        <f>C164</f>
        <v>2100000</v>
      </c>
      <c r="L10" s="95" t="s">
        <v>51</v>
      </c>
      <c r="M10" s="51">
        <f>I201</f>
        <v>82269.933361099538</v>
      </c>
      <c r="N10" s="79">
        <f t="shared" si="4"/>
        <v>44246744640</v>
      </c>
      <c r="O10" s="10"/>
      <c r="P10" s="187"/>
      <c r="Q10" s="188"/>
      <c r="R10" s="36" t="s">
        <v>40</v>
      </c>
      <c r="S10" s="41">
        <f>SUM(S8:S9)</f>
        <v>1</v>
      </c>
      <c r="T10" s="4"/>
      <c r="U10" s="82" t="s">
        <v>73</v>
      </c>
      <c r="V10" s="80" t="s">
        <v>50</v>
      </c>
      <c r="W10" s="99">
        <f>W110</f>
        <v>6.6105491759385956E-3</v>
      </c>
      <c r="X10" s="9"/>
      <c r="Y10" s="94">
        <f>Q164</f>
        <v>2100000</v>
      </c>
      <c r="Z10" s="95" t="s">
        <v>51</v>
      </c>
      <c r="AA10" s="51">
        <f>W201</f>
        <v>82269.933361099538</v>
      </c>
      <c r="AB10" s="79">
        <f t="shared" si="0"/>
        <v>44246744640</v>
      </c>
      <c r="AC10" s="10"/>
      <c r="AD10" s="187"/>
      <c r="AE10" s="188"/>
      <c r="AF10" s="36" t="s">
        <v>40</v>
      </c>
      <c r="AG10" s="41">
        <f>SUM(AG8:AG9)</f>
        <v>1</v>
      </c>
      <c r="AH10" s="4"/>
      <c r="AI10" s="82" t="s">
        <v>73</v>
      </c>
      <c r="AJ10" s="80" t="s">
        <v>50</v>
      </c>
      <c r="AK10" s="99">
        <f>AK110</f>
        <v>6.6105491759385956E-3</v>
      </c>
      <c r="AL10" s="9"/>
      <c r="AM10" s="94">
        <f>AE164</f>
        <v>2100000</v>
      </c>
      <c r="AN10" s="95" t="s">
        <v>51</v>
      </c>
      <c r="AO10" s="51">
        <f>AK201</f>
        <v>82269.933361099538</v>
      </c>
      <c r="AP10" s="79">
        <f t="shared" si="1"/>
        <v>44246744640</v>
      </c>
      <c r="AQ10" s="10"/>
      <c r="AR10" s="187"/>
      <c r="AS10" s="188"/>
      <c r="AT10" s="36" t="s">
        <v>40</v>
      </c>
      <c r="AU10" s="41">
        <f>SUM(AU8:AU9)</f>
        <v>1</v>
      </c>
      <c r="AV10" s="4"/>
      <c r="AW10" s="82" t="s">
        <v>73</v>
      </c>
      <c r="AX10" s="80" t="s">
        <v>50</v>
      </c>
      <c r="AY10" s="99">
        <f>AY110</f>
        <v>6.6105491759385956E-3</v>
      </c>
      <c r="AZ10" s="9"/>
      <c r="BA10" s="94">
        <f>AS164</f>
        <v>2100000</v>
      </c>
      <c r="BB10" s="95" t="s">
        <v>51</v>
      </c>
      <c r="BC10" s="51">
        <f>AY201</f>
        <v>82269.933361099538</v>
      </c>
      <c r="BD10" s="79">
        <f t="shared" si="2"/>
        <v>44246744640</v>
      </c>
      <c r="BE10" s="10"/>
      <c r="BF10" s="187"/>
      <c r="BG10" s="188"/>
      <c r="BH10" s="36" t="s">
        <v>40</v>
      </c>
      <c r="BI10" s="41">
        <f>SUM(BI8:BI9)</f>
        <v>1</v>
      </c>
      <c r="BJ10" s="4"/>
      <c r="BK10" s="82" t="s">
        <v>73</v>
      </c>
      <c r="BL10" s="80" t="s">
        <v>50</v>
      </c>
      <c r="BM10" s="99">
        <f>BM110</f>
        <v>6.6105491759385956E-3</v>
      </c>
      <c r="BN10" s="9"/>
      <c r="BO10" s="94">
        <f>BG164</f>
        <v>2100000</v>
      </c>
      <c r="BP10" s="95" t="s">
        <v>51</v>
      </c>
      <c r="BQ10" s="51">
        <f>BM201</f>
        <v>82269.933361099538</v>
      </c>
      <c r="BR10" s="79">
        <f t="shared" si="3"/>
        <v>44246744640</v>
      </c>
      <c r="BS10" s="10"/>
    </row>
    <row r="11" spans="1:71" ht="15" customHeight="1" x14ac:dyDescent="0.45">
      <c r="A11" s="10"/>
      <c r="B11" s="187"/>
      <c r="C11" s="188"/>
      <c r="D11" s="36" t="s">
        <v>78</v>
      </c>
      <c r="E11" s="40">
        <v>7.4999999999999997E-2</v>
      </c>
      <c r="F11" s="4"/>
      <c r="G11" s="82" t="s">
        <v>72</v>
      </c>
      <c r="H11" s="80" t="s">
        <v>50</v>
      </c>
      <c r="I11" s="99">
        <f>I125</f>
        <v>9.1582376390789547E-2</v>
      </c>
      <c r="J11" s="9"/>
      <c r="K11" s="94">
        <f>C164</f>
        <v>2100000</v>
      </c>
      <c r="L11" s="96" t="s">
        <v>52</v>
      </c>
      <c r="M11" s="51">
        <f>I202</f>
        <v>411349.66680549772</v>
      </c>
      <c r="N11" s="79">
        <f t="shared" si="4"/>
        <v>221233723200</v>
      </c>
      <c r="O11" s="10"/>
      <c r="P11" s="187"/>
      <c r="Q11" s="188"/>
      <c r="R11" s="36" t="s">
        <v>78</v>
      </c>
      <c r="S11" s="40">
        <v>0</v>
      </c>
      <c r="T11" s="4"/>
      <c r="U11" s="82" t="s">
        <v>72</v>
      </c>
      <c r="V11" s="80" t="s">
        <v>50</v>
      </c>
      <c r="W11" s="99">
        <f>W125</f>
        <v>9.1582376390789547E-2</v>
      </c>
      <c r="X11" s="9"/>
      <c r="Y11" s="94">
        <f>Q164</f>
        <v>2100000</v>
      </c>
      <c r="Z11" s="96" t="s">
        <v>52</v>
      </c>
      <c r="AA11" s="51">
        <f>W202</f>
        <v>411349.66680549772</v>
      </c>
      <c r="AB11" s="79">
        <f t="shared" si="0"/>
        <v>221233723200</v>
      </c>
      <c r="AC11" s="10"/>
      <c r="AD11" s="187"/>
      <c r="AE11" s="188"/>
      <c r="AF11" s="36" t="s">
        <v>78</v>
      </c>
      <c r="AG11" s="40">
        <v>0</v>
      </c>
      <c r="AH11" s="4"/>
      <c r="AI11" s="82" t="s">
        <v>72</v>
      </c>
      <c r="AJ11" s="80" t="s">
        <v>50</v>
      </c>
      <c r="AK11" s="99">
        <f>AK125</f>
        <v>9.1582376390789547E-2</v>
      </c>
      <c r="AL11" s="9"/>
      <c r="AM11" s="94">
        <f>AE164</f>
        <v>2100000</v>
      </c>
      <c r="AN11" s="96" t="s">
        <v>52</v>
      </c>
      <c r="AO11" s="51">
        <f>AK202</f>
        <v>411349.66680549772</v>
      </c>
      <c r="AP11" s="79">
        <f t="shared" si="1"/>
        <v>221233723200</v>
      </c>
      <c r="AQ11" s="10"/>
      <c r="AR11" s="187"/>
      <c r="AS11" s="188"/>
      <c r="AT11" s="36" t="s">
        <v>78</v>
      </c>
      <c r="AU11" s="40">
        <v>0</v>
      </c>
      <c r="AV11" s="4"/>
      <c r="AW11" s="82" t="s">
        <v>72</v>
      </c>
      <c r="AX11" s="80" t="s">
        <v>50</v>
      </c>
      <c r="AY11" s="99">
        <f>AY125</f>
        <v>9.1582376390789547E-2</v>
      </c>
      <c r="AZ11" s="9"/>
      <c r="BA11" s="94">
        <f>AS164</f>
        <v>2100000</v>
      </c>
      <c r="BB11" s="96" t="s">
        <v>52</v>
      </c>
      <c r="BC11" s="51">
        <f>AY202</f>
        <v>411349.66680549772</v>
      </c>
      <c r="BD11" s="79">
        <f t="shared" si="2"/>
        <v>221233723200</v>
      </c>
      <c r="BE11" s="10"/>
      <c r="BF11" s="187"/>
      <c r="BG11" s="188"/>
      <c r="BH11" s="36" t="s">
        <v>78</v>
      </c>
      <c r="BI11" s="40">
        <v>0</v>
      </c>
      <c r="BJ11" s="4"/>
      <c r="BK11" s="82" t="s">
        <v>72</v>
      </c>
      <c r="BL11" s="80" t="s">
        <v>50</v>
      </c>
      <c r="BM11" s="99">
        <f>BM125</f>
        <v>9.1582376390789547E-2</v>
      </c>
      <c r="BN11" s="9"/>
      <c r="BO11" s="94">
        <f>BG164</f>
        <v>2100000</v>
      </c>
      <c r="BP11" s="96" t="s">
        <v>52</v>
      </c>
      <c r="BQ11" s="51">
        <f>BM202</f>
        <v>411349.66680549772</v>
      </c>
      <c r="BR11" s="79">
        <f t="shared" si="3"/>
        <v>221233723200</v>
      </c>
      <c r="BS11" s="10"/>
    </row>
    <row r="12" spans="1:71" ht="15" customHeight="1" x14ac:dyDescent="0.45">
      <c r="A12" s="10"/>
      <c r="B12" s="189"/>
      <c r="C12" s="190"/>
      <c r="D12" s="36" t="s">
        <v>79</v>
      </c>
      <c r="E12" s="40">
        <v>3</v>
      </c>
      <c r="F12" s="4"/>
      <c r="G12" s="91" t="s">
        <v>49</v>
      </c>
      <c r="H12" s="92" t="s">
        <v>50</v>
      </c>
      <c r="I12" s="49">
        <f>I138</f>
        <v>0.19588079371690365</v>
      </c>
      <c r="J12" s="9"/>
      <c r="K12" s="89"/>
      <c r="L12" s="90"/>
      <c r="M12" s="89"/>
      <c r="N12" s="90"/>
      <c r="O12" s="89"/>
      <c r="P12" s="189"/>
      <c r="Q12" s="190"/>
      <c r="R12" s="36" t="s">
        <v>79</v>
      </c>
      <c r="S12" s="40">
        <v>0</v>
      </c>
      <c r="T12" s="4"/>
      <c r="U12" s="91" t="s">
        <v>49</v>
      </c>
      <c r="V12" s="92" t="s">
        <v>50</v>
      </c>
      <c r="W12" s="49">
        <f>W138</f>
        <v>0.19588079371690365</v>
      </c>
      <c r="X12" s="9"/>
      <c r="Y12" s="89"/>
      <c r="Z12" s="90"/>
      <c r="AA12" s="89"/>
      <c r="AB12" s="90"/>
      <c r="AC12" s="89"/>
      <c r="AD12" s="189"/>
      <c r="AE12" s="190"/>
      <c r="AF12" s="36" t="s">
        <v>79</v>
      </c>
      <c r="AG12" s="40">
        <v>0</v>
      </c>
      <c r="AH12" s="4"/>
      <c r="AI12" s="91" t="s">
        <v>49</v>
      </c>
      <c r="AJ12" s="92" t="s">
        <v>50</v>
      </c>
      <c r="AK12" s="49">
        <f>AK138</f>
        <v>0.19588079371690365</v>
      </c>
      <c r="AL12" s="9"/>
      <c r="AM12" s="89"/>
      <c r="AN12" s="90"/>
      <c r="AO12" s="89"/>
      <c r="AP12" s="90"/>
      <c r="AQ12" s="89"/>
      <c r="AR12" s="189"/>
      <c r="AS12" s="190"/>
      <c r="AT12" s="36" t="s">
        <v>79</v>
      </c>
      <c r="AU12" s="40">
        <v>0</v>
      </c>
      <c r="AV12" s="4"/>
      <c r="AW12" s="91" t="s">
        <v>49</v>
      </c>
      <c r="AX12" s="92" t="s">
        <v>50</v>
      </c>
      <c r="AY12" s="49">
        <f>AY138</f>
        <v>0.19588079371690365</v>
      </c>
      <c r="AZ12" s="9"/>
      <c r="BA12" s="89"/>
      <c r="BB12" s="90"/>
      <c r="BC12" s="89"/>
      <c r="BD12" s="90"/>
      <c r="BE12" s="89"/>
      <c r="BF12" s="189"/>
      <c r="BG12" s="190"/>
      <c r="BH12" s="36" t="s">
        <v>79</v>
      </c>
      <c r="BI12" s="40">
        <v>0</v>
      </c>
      <c r="BJ12" s="4"/>
      <c r="BK12" s="91" t="s">
        <v>49</v>
      </c>
      <c r="BL12" s="92" t="s">
        <v>50</v>
      </c>
      <c r="BM12" s="49">
        <f>BM138</f>
        <v>0.19588079371690365</v>
      </c>
      <c r="BN12" s="9"/>
      <c r="BO12" s="89"/>
      <c r="BP12" s="90"/>
      <c r="BQ12" s="89"/>
      <c r="BR12" s="90"/>
      <c r="BS12" s="89"/>
    </row>
    <row r="13" spans="1:71" ht="15" customHeight="1" x14ac:dyDescent="0.45">
      <c r="A13" s="9"/>
      <c r="B13" s="11"/>
      <c r="C13" s="9"/>
      <c r="D13" s="11"/>
      <c r="E13" s="4"/>
      <c r="F13" s="4"/>
      <c r="G13" s="11"/>
      <c r="H13" s="11"/>
      <c r="I13" s="4"/>
      <c r="J13" s="9"/>
      <c r="K13" s="9"/>
      <c r="L13" s="9"/>
      <c r="M13" s="9"/>
      <c r="N13" s="9"/>
      <c r="O13" s="9"/>
      <c r="P13" s="11"/>
      <c r="Q13" s="9"/>
      <c r="R13" s="11"/>
      <c r="S13" s="4"/>
      <c r="T13" s="4"/>
      <c r="U13" s="11"/>
      <c r="V13" s="11"/>
      <c r="W13" s="4"/>
      <c r="X13" s="9"/>
      <c r="Y13" s="9"/>
      <c r="Z13" s="9"/>
      <c r="AA13" s="9"/>
      <c r="AB13" s="9"/>
      <c r="AC13" s="9"/>
      <c r="AD13" s="11"/>
      <c r="AE13" s="9"/>
      <c r="AF13" s="11"/>
      <c r="AG13" s="4"/>
      <c r="AH13" s="4"/>
      <c r="AI13" s="11"/>
      <c r="AJ13" s="11"/>
      <c r="AK13" s="4"/>
      <c r="AL13" s="9"/>
      <c r="AM13" s="9"/>
      <c r="AN13" s="9"/>
      <c r="AO13" s="9"/>
      <c r="AP13" s="9"/>
      <c r="AQ13" s="9"/>
      <c r="AR13" s="11"/>
      <c r="AS13" s="9"/>
      <c r="AT13" s="11"/>
      <c r="AU13" s="4"/>
      <c r="AV13" s="4"/>
      <c r="AW13" s="11"/>
      <c r="AX13" s="11"/>
      <c r="AY13" s="4"/>
      <c r="AZ13" s="9"/>
      <c r="BA13" s="9"/>
      <c r="BB13" s="9"/>
      <c r="BC13" s="9"/>
      <c r="BD13" s="9"/>
      <c r="BE13" s="9"/>
      <c r="BF13" s="11"/>
      <c r="BG13" s="9"/>
      <c r="BH13" s="11"/>
      <c r="BI13" s="4"/>
      <c r="BJ13" s="4"/>
      <c r="BK13" s="11"/>
      <c r="BL13" s="11"/>
      <c r="BM13" s="4"/>
      <c r="BN13" s="9"/>
      <c r="BO13" s="9"/>
      <c r="BP13" s="9"/>
      <c r="BQ13" s="9"/>
      <c r="BR13" s="9"/>
      <c r="BS13" s="9"/>
    </row>
    <row r="14" spans="1:71" ht="15" customHeight="1" x14ac:dyDescent="0.45">
      <c r="B14" s="183" t="s">
        <v>64</v>
      </c>
      <c r="C14" s="183" t="s">
        <v>62</v>
      </c>
      <c r="D14" s="183" t="s">
        <v>63</v>
      </c>
      <c r="E14" s="167" t="s">
        <v>3</v>
      </c>
      <c r="F14" s="167" t="s">
        <v>4</v>
      </c>
      <c r="G14" s="167" t="s">
        <v>5</v>
      </c>
      <c r="H14" s="167" t="s">
        <v>6</v>
      </c>
      <c r="I14" s="167" t="s">
        <v>7</v>
      </c>
      <c r="J14" s="167" t="s">
        <v>8</v>
      </c>
      <c r="K14" s="167" t="s">
        <v>9</v>
      </c>
      <c r="L14" s="167" t="s">
        <v>10</v>
      </c>
      <c r="M14" s="167" t="s">
        <v>11</v>
      </c>
      <c r="N14" s="167" t="s">
        <v>12</v>
      </c>
      <c r="P14" s="183" t="s">
        <v>64</v>
      </c>
      <c r="Q14" s="183" t="s">
        <v>62</v>
      </c>
      <c r="R14" s="183" t="s">
        <v>63</v>
      </c>
      <c r="S14" s="167" t="s">
        <v>3</v>
      </c>
      <c r="T14" s="167" t="s">
        <v>4</v>
      </c>
      <c r="U14" s="167" t="s">
        <v>5</v>
      </c>
      <c r="V14" s="167" t="s">
        <v>6</v>
      </c>
      <c r="W14" s="167" t="s">
        <v>7</v>
      </c>
      <c r="X14" s="167" t="s">
        <v>8</v>
      </c>
      <c r="Y14" s="167" t="s">
        <v>9</v>
      </c>
      <c r="Z14" s="167" t="s">
        <v>10</v>
      </c>
      <c r="AA14" s="167" t="s">
        <v>11</v>
      </c>
      <c r="AB14" s="167" t="s">
        <v>12</v>
      </c>
      <c r="AC14" s="5"/>
      <c r="AD14" s="183" t="s">
        <v>64</v>
      </c>
      <c r="AE14" s="183" t="s">
        <v>62</v>
      </c>
      <c r="AF14" s="183" t="s">
        <v>63</v>
      </c>
      <c r="AG14" s="167" t="s">
        <v>3</v>
      </c>
      <c r="AH14" s="167" t="s">
        <v>4</v>
      </c>
      <c r="AI14" s="167" t="s">
        <v>5</v>
      </c>
      <c r="AJ14" s="167" t="s">
        <v>6</v>
      </c>
      <c r="AK14" s="167" t="s">
        <v>7</v>
      </c>
      <c r="AL14" s="167" t="s">
        <v>8</v>
      </c>
      <c r="AM14" s="167" t="s">
        <v>9</v>
      </c>
      <c r="AN14" s="167" t="s">
        <v>10</v>
      </c>
      <c r="AO14" s="167" t="s">
        <v>11</v>
      </c>
      <c r="AP14" s="167" t="s">
        <v>12</v>
      </c>
      <c r="AQ14" s="5"/>
      <c r="AR14" s="183" t="s">
        <v>64</v>
      </c>
      <c r="AS14" s="183" t="s">
        <v>62</v>
      </c>
      <c r="AT14" s="183" t="s">
        <v>63</v>
      </c>
      <c r="AU14" s="167" t="s">
        <v>3</v>
      </c>
      <c r="AV14" s="167" t="s">
        <v>4</v>
      </c>
      <c r="AW14" s="167" t="s">
        <v>5</v>
      </c>
      <c r="AX14" s="167" t="s">
        <v>6</v>
      </c>
      <c r="AY14" s="167" t="s">
        <v>7</v>
      </c>
      <c r="AZ14" s="167" t="s">
        <v>8</v>
      </c>
      <c r="BA14" s="167" t="s">
        <v>9</v>
      </c>
      <c r="BB14" s="167" t="s">
        <v>10</v>
      </c>
      <c r="BC14" s="167" t="s">
        <v>11</v>
      </c>
      <c r="BD14" s="167" t="s">
        <v>12</v>
      </c>
      <c r="BE14" s="5"/>
      <c r="BF14" s="183" t="s">
        <v>64</v>
      </c>
      <c r="BG14" s="183" t="s">
        <v>62</v>
      </c>
      <c r="BH14" s="183" t="s">
        <v>63</v>
      </c>
      <c r="BI14" s="167" t="s">
        <v>3</v>
      </c>
      <c r="BJ14" s="167" t="s">
        <v>4</v>
      </c>
      <c r="BK14" s="167" t="s">
        <v>5</v>
      </c>
      <c r="BL14" s="167" t="s">
        <v>6</v>
      </c>
      <c r="BM14" s="167" t="s">
        <v>7</v>
      </c>
      <c r="BN14" s="167" t="s">
        <v>8</v>
      </c>
      <c r="BO14" s="167" t="s">
        <v>9</v>
      </c>
      <c r="BP14" s="167" t="s">
        <v>10</v>
      </c>
      <c r="BQ14" s="167" t="s">
        <v>11</v>
      </c>
      <c r="BR14" s="167" t="s">
        <v>12</v>
      </c>
      <c r="BS14" s="5"/>
    </row>
    <row r="15" spans="1:71" ht="15" customHeight="1" x14ac:dyDescent="0.45">
      <c r="B15" s="184"/>
      <c r="C15" s="184"/>
      <c r="D15" s="184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P15" s="184"/>
      <c r="Q15" s="184"/>
      <c r="R15" s="184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5"/>
      <c r="AD15" s="184"/>
      <c r="AE15" s="184"/>
      <c r="AF15" s="184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5"/>
      <c r="AR15" s="184"/>
      <c r="AS15" s="184"/>
      <c r="AT15" s="184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5"/>
      <c r="BF15" s="184"/>
      <c r="BG15" s="184"/>
      <c r="BH15" s="184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5"/>
    </row>
    <row r="16" spans="1:71" ht="15" customHeight="1" x14ac:dyDescent="0.45">
      <c r="B16" s="172" t="s">
        <v>20</v>
      </c>
      <c r="C16" s="172" t="s">
        <v>42</v>
      </c>
      <c r="D16" s="20" t="s">
        <v>60</v>
      </c>
      <c r="E16" s="22">
        <f>($E$4 * $E$6) + $E$4</f>
        <v>140000</v>
      </c>
      <c r="F16" s="22">
        <f t="shared" ref="F16:N16" si="5">(E16 * $E$6) + E16</f>
        <v>196000</v>
      </c>
      <c r="G16" s="22">
        <f t="shared" si="5"/>
        <v>274400</v>
      </c>
      <c r="H16" s="22">
        <f t="shared" si="5"/>
        <v>384160</v>
      </c>
      <c r="I16" s="22">
        <f t="shared" si="5"/>
        <v>537824</v>
      </c>
      <c r="J16" s="22">
        <f t="shared" si="5"/>
        <v>752953.6</v>
      </c>
      <c r="K16" s="22">
        <f t="shared" si="5"/>
        <v>1054135.04</v>
      </c>
      <c r="L16" s="22">
        <f t="shared" si="5"/>
        <v>1475789.0560000001</v>
      </c>
      <c r="M16" s="22">
        <f t="shared" si="5"/>
        <v>2066104.6784000001</v>
      </c>
      <c r="N16" s="22">
        <f t="shared" si="5"/>
        <v>2892546.5497600003</v>
      </c>
      <c r="P16" s="172" t="s">
        <v>20</v>
      </c>
      <c r="Q16" s="172" t="s">
        <v>42</v>
      </c>
      <c r="R16" s="20" t="s">
        <v>60</v>
      </c>
      <c r="S16" s="22">
        <f>($E$4 * $E$6) + $E$4</f>
        <v>140000</v>
      </c>
      <c r="T16" s="22">
        <f t="shared" ref="T16:AB16" si="6">(S16 * $E$6) + S16</f>
        <v>196000</v>
      </c>
      <c r="U16" s="22">
        <f t="shared" si="6"/>
        <v>274400</v>
      </c>
      <c r="V16" s="22">
        <f t="shared" si="6"/>
        <v>384160</v>
      </c>
      <c r="W16" s="22">
        <f t="shared" si="6"/>
        <v>537824</v>
      </c>
      <c r="X16" s="22">
        <f t="shared" si="6"/>
        <v>752953.6</v>
      </c>
      <c r="Y16" s="22">
        <f t="shared" si="6"/>
        <v>1054135.04</v>
      </c>
      <c r="Z16" s="22">
        <f t="shared" si="6"/>
        <v>1475789.0560000001</v>
      </c>
      <c r="AA16" s="22">
        <f t="shared" si="6"/>
        <v>2066104.6784000001</v>
      </c>
      <c r="AB16" s="22">
        <f t="shared" si="6"/>
        <v>2892546.5497600003</v>
      </c>
      <c r="AC16" s="5"/>
      <c r="AD16" s="172" t="s">
        <v>20</v>
      </c>
      <c r="AE16" s="172" t="s">
        <v>42</v>
      </c>
      <c r="AF16" s="20" t="s">
        <v>60</v>
      </c>
      <c r="AG16" s="22">
        <f>($E$4 * $E$6) + $E$4</f>
        <v>140000</v>
      </c>
      <c r="AH16" s="22">
        <f t="shared" ref="AH16:AP16" si="7">(AG16 * $E$6) + AG16</f>
        <v>196000</v>
      </c>
      <c r="AI16" s="22">
        <f t="shared" si="7"/>
        <v>274400</v>
      </c>
      <c r="AJ16" s="22">
        <f t="shared" si="7"/>
        <v>384160</v>
      </c>
      <c r="AK16" s="22">
        <f t="shared" si="7"/>
        <v>537824</v>
      </c>
      <c r="AL16" s="22">
        <f t="shared" si="7"/>
        <v>752953.6</v>
      </c>
      <c r="AM16" s="22">
        <f t="shared" si="7"/>
        <v>1054135.04</v>
      </c>
      <c r="AN16" s="22">
        <f t="shared" si="7"/>
        <v>1475789.0560000001</v>
      </c>
      <c r="AO16" s="22">
        <f t="shared" si="7"/>
        <v>2066104.6784000001</v>
      </c>
      <c r="AP16" s="22">
        <f t="shared" si="7"/>
        <v>2892546.5497600003</v>
      </c>
      <c r="AQ16" s="5"/>
      <c r="AR16" s="172" t="s">
        <v>20</v>
      </c>
      <c r="AS16" s="172" t="s">
        <v>42</v>
      </c>
      <c r="AT16" s="20" t="s">
        <v>60</v>
      </c>
      <c r="AU16" s="22">
        <f>($E$4 * $E$6) + $E$4</f>
        <v>140000</v>
      </c>
      <c r="AV16" s="22">
        <f t="shared" ref="AV16:BD16" si="8">(AU16 * $E$6) + AU16</f>
        <v>196000</v>
      </c>
      <c r="AW16" s="22">
        <f t="shared" si="8"/>
        <v>274400</v>
      </c>
      <c r="AX16" s="22">
        <f t="shared" si="8"/>
        <v>384160</v>
      </c>
      <c r="AY16" s="22">
        <f t="shared" si="8"/>
        <v>537824</v>
      </c>
      <c r="AZ16" s="22">
        <f t="shared" si="8"/>
        <v>752953.6</v>
      </c>
      <c r="BA16" s="22">
        <f t="shared" si="8"/>
        <v>1054135.04</v>
      </c>
      <c r="BB16" s="22">
        <f t="shared" si="8"/>
        <v>1475789.0560000001</v>
      </c>
      <c r="BC16" s="22">
        <f t="shared" si="8"/>
        <v>2066104.6784000001</v>
      </c>
      <c r="BD16" s="22">
        <f t="shared" si="8"/>
        <v>2892546.5497600003</v>
      </c>
      <c r="BE16" s="5"/>
      <c r="BF16" s="172" t="s">
        <v>20</v>
      </c>
      <c r="BG16" s="172" t="s">
        <v>42</v>
      </c>
      <c r="BH16" s="20" t="s">
        <v>60</v>
      </c>
      <c r="BI16" s="22">
        <f>($E$4 * $E$6) + $E$4</f>
        <v>140000</v>
      </c>
      <c r="BJ16" s="22">
        <f t="shared" ref="BJ16:BR16" si="9">(BI16 * $E$6) + BI16</f>
        <v>196000</v>
      </c>
      <c r="BK16" s="22">
        <f t="shared" si="9"/>
        <v>274400</v>
      </c>
      <c r="BL16" s="22">
        <f t="shared" si="9"/>
        <v>384160</v>
      </c>
      <c r="BM16" s="22">
        <f t="shared" si="9"/>
        <v>537824</v>
      </c>
      <c r="BN16" s="22">
        <f t="shared" si="9"/>
        <v>752953.6</v>
      </c>
      <c r="BO16" s="22">
        <f t="shared" si="9"/>
        <v>1054135.04</v>
      </c>
      <c r="BP16" s="22">
        <f t="shared" si="9"/>
        <v>1475789.0560000001</v>
      </c>
      <c r="BQ16" s="22">
        <f t="shared" si="9"/>
        <v>2066104.6784000001</v>
      </c>
      <c r="BR16" s="22">
        <f t="shared" si="9"/>
        <v>2892546.5497600003</v>
      </c>
      <c r="BS16" s="5"/>
    </row>
    <row r="17" spans="1:71" ht="15" customHeight="1" x14ac:dyDescent="0.45">
      <c r="B17" s="164"/>
      <c r="C17" s="164"/>
      <c r="D17" s="20" t="s">
        <v>61</v>
      </c>
      <c r="E17" s="26">
        <f>E16*21000000</f>
        <v>2940000000000</v>
      </c>
      <c r="F17" s="26">
        <f t="shared" ref="F17:N17" si="10">F16*21000000</f>
        <v>4116000000000</v>
      </c>
      <c r="G17" s="26">
        <f t="shared" si="10"/>
        <v>5762400000000</v>
      </c>
      <c r="H17" s="26">
        <f t="shared" si="10"/>
        <v>8067360000000</v>
      </c>
      <c r="I17" s="26">
        <f t="shared" si="10"/>
        <v>11294304000000</v>
      </c>
      <c r="J17" s="26">
        <f t="shared" si="10"/>
        <v>15812025600000</v>
      </c>
      <c r="K17" s="26">
        <f t="shared" si="10"/>
        <v>22136835840000</v>
      </c>
      <c r="L17" s="26">
        <f t="shared" si="10"/>
        <v>30991570176000.004</v>
      </c>
      <c r="M17" s="26">
        <f t="shared" si="10"/>
        <v>43388198246400</v>
      </c>
      <c r="N17" s="26">
        <f t="shared" si="10"/>
        <v>60743477544960.008</v>
      </c>
      <c r="P17" s="164"/>
      <c r="Q17" s="164"/>
      <c r="R17" s="20" t="s">
        <v>61</v>
      </c>
      <c r="S17" s="26">
        <f>S16*21000000</f>
        <v>2940000000000</v>
      </c>
      <c r="T17" s="26">
        <f t="shared" ref="T17:AB17" si="11">T16*21000000</f>
        <v>4116000000000</v>
      </c>
      <c r="U17" s="26">
        <f t="shared" si="11"/>
        <v>5762400000000</v>
      </c>
      <c r="V17" s="26">
        <f t="shared" si="11"/>
        <v>8067360000000</v>
      </c>
      <c r="W17" s="26">
        <f t="shared" si="11"/>
        <v>11294304000000</v>
      </c>
      <c r="X17" s="26">
        <f t="shared" si="11"/>
        <v>15812025600000</v>
      </c>
      <c r="Y17" s="26">
        <f t="shared" si="11"/>
        <v>22136835840000</v>
      </c>
      <c r="Z17" s="26">
        <f t="shared" si="11"/>
        <v>30991570176000.004</v>
      </c>
      <c r="AA17" s="26">
        <f t="shared" si="11"/>
        <v>43388198246400</v>
      </c>
      <c r="AB17" s="26">
        <f t="shared" si="11"/>
        <v>60743477544960.008</v>
      </c>
      <c r="AC17" s="5"/>
      <c r="AD17" s="164"/>
      <c r="AE17" s="164"/>
      <c r="AF17" s="20" t="s">
        <v>61</v>
      </c>
      <c r="AG17" s="26">
        <f>AG16*21000000</f>
        <v>2940000000000</v>
      </c>
      <c r="AH17" s="26">
        <f t="shared" ref="AH17:AP17" si="12">AH16*21000000</f>
        <v>4116000000000</v>
      </c>
      <c r="AI17" s="26">
        <f t="shared" si="12"/>
        <v>5762400000000</v>
      </c>
      <c r="AJ17" s="26">
        <f t="shared" si="12"/>
        <v>8067360000000</v>
      </c>
      <c r="AK17" s="26">
        <f t="shared" si="12"/>
        <v>11294304000000</v>
      </c>
      <c r="AL17" s="26">
        <f t="shared" si="12"/>
        <v>15812025600000</v>
      </c>
      <c r="AM17" s="26">
        <f t="shared" si="12"/>
        <v>22136835840000</v>
      </c>
      <c r="AN17" s="26">
        <f t="shared" si="12"/>
        <v>30991570176000.004</v>
      </c>
      <c r="AO17" s="26">
        <f t="shared" si="12"/>
        <v>43388198246400</v>
      </c>
      <c r="AP17" s="26">
        <f t="shared" si="12"/>
        <v>60743477544960.008</v>
      </c>
      <c r="AQ17" s="5"/>
      <c r="AR17" s="164"/>
      <c r="AS17" s="164"/>
      <c r="AT17" s="20" t="s">
        <v>61</v>
      </c>
      <c r="AU17" s="26">
        <f>AU16*21000000</f>
        <v>2940000000000</v>
      </c>
      <c r="AV17" s="26">
        <f t="shared" ref="AV17:BD17" si="13">AV16*21000000</f>
        <v>4116000000000</v>
      </c>
      <c r="AW17" s="26">
        <f t="shared" si="13"/>
        <v>5762400000000</v>
      </c>
      <c r="AX17" s="26">
        <f t="shared" si="13"/>
        <v>8067360000000</v>
      </c>
      <c r="AY17" s="26">
        <f t="shared" si="13"/>
        <v>11294304000000</v>
      </c>
      <c r="AZ17" s="26">
        <f t="shared" si="13"/>
        <v>15812025600000</v>
      </c>
      <c r="BA17" s="26">
        <f t="shared" si="13"/>
        <v>22136835840000</v>
      </c>
      <c r="BB17" s="26">
        <f t="shared" si="13"/>
        <v>30991570176000.004</v>
      </c>
      <c r="BC17" s="26">
        <f t="shared" si="13"/>
        <v>43388198246400</v>
      </c>
      <c r="BD17" s="26">
        <f t="shared" si="13"/>
        <v>60743477544960.008</v>
      </c>
      <c r="BE17" s="5"/>
      <c r="BF17" s="164"/>
      <c r="BG17" s="164"/>
      <c r="BH17" s="20" t="s">
        <v>61</v>
      </c>
      <c r="BI17" s="26">
        <f>BI16*21000000</f>
        <v>2940000000000</v>
      </c>
      <c r="BJ17" s="26">
        <f t="shared" ref="BJ17:BR17" si="14">BJ16*21000000</f>
        <v>4116000000000</v>
      </c>
      <c r="BK17" s="26">
        <f t="shared" si="14"/>
        <v>5762400000000</v>
      </c>
      <c r="BL17" s="26">
        <f t="shared" si="14"/>
        <v>8067360000000</v>
      </c>
      <c r="BM17" s="26">
        <f t="shared" si="14"/>
        <v>11294304000000</v>
      </c>
      <c r="BN17" s="26">
        <f t="shared" si="14"/>
        <v>15812025600000</v>
      </c>
      <c r="BO17" s="26">
        <f t="shared" si="14"/>
        <v>22136835840000</v>
      </c>
      <c r="BP17" s="26">
        <f t="shared" si="14"/>
        <v>30991570176000.004</v>
      </c>
      <c r="BQ17" s="26">
        <f t="shared" si="14"/>
        <v>43388198246400</v>
      </c>
      <c r="BR17" s="26">
        <f t="shared" si="14"/>
        <v>60743477544960.008</v>
      </c>
      <c r="BS17" s="5"/>
    </row>
    <row r="18" spans="1:71" ht="15" customHeight="1" x14ac:dyDescent="0.45">
      <c r="B18" s="172" t="s">
        <v>16</v>
      </c>
      <c r="C18" s="180" t="s">
        <v>41</v>
      </c>
      <c r="D18" s="20" t="s">
        <v>53</v>
      </c>
      <c r="E18" s="27">
        <f>(E16-$E4)/E16</f>
        <v>0.2857142857142857</v>
      </c>
      <c r="F18" s="27">
        <f t="shared" ref="F18:N18" si="15">(F16-$E4)/F16</f>
        <v>0.48979591836734693</v>
      </c>
      <c r="G18" s="27">
        <f t="shared" si="15"/>
        <v>0.63556851311953355</v>
      </c>
      <c r="H18" s="27">
        <f t="shared" si="15"/>
        <v>0.73969179508538108</v>
      </c>
      <c r="I18" s="27">
        <f t="shared" si="15"/>
        <v>0.81406556791812934</v>
      </c>
      <c r="J18" s="27">
        <f t="shared" si="15"/>
        <v>0.86718969137009239</v>
      </c>
      <c r="K18" s="27">
        <f t="shared" si="15"/>
        <v>0.90513549383578029</v>
      </c>
      <c r="L18" s="27">
        <f t="shared" si="15"/>
        <v>0.93223963845412883</v>
      </c>
      <c r="M18" s="27">
        <f t="shared" si="15"/>
        <v>0.95159974175294915</v>
      </c>
      <c r="N18" s="27">
        <f t="shared" si="15"/>
        <v>0.96542838696639222</v>
      </c>
      <c r="P18" s="172" t="s">
        <v>16</v>
      </c>
      <c r="Q18" s="180" t="s">
        <v>41</v>
      </c>
      <c r="R18" s="20" t="s">
        <v>53</v>
      </c>
      <c r="S18" s="27">
        <f>(S16-$E4)/S16</f>
        <v>0.2857142857142857</v>
      </c>
      <c r="T18" s="27">
        <f t="shared" ref="T18:AB18" si="16">(T16-$E4)/T16</f>
        <v>0.48979591836734693</v>
      </c>
      <c r="U18" s="27">
        <f t="shared" si="16"/>
        <v>0.63556851311953355</v>
      </c>
      <c r="V18" s="27">
        <f t="shared" si="16"/>
        <v>0.73969179508538108</v>
      </c>
      <c r="W18" s="27">
        <f t="shared" si="16"/>
        <v>0.81406556791812934</v>
      </c>
      <c r="X18" s="27">
        <f t="shared" si="16"/>
        <v>0.86718969137009239</v>
      </c>
      <c r="Y18" s="27">
        <f t="shared" si="16"/>
        <v>0.90513549383578029</v>
      </c>
      <c r="Z18" s="27">
        <f t="shared" si="16"/>
        <v>0.93223963845412883</v>
      </c>
      <c r="AA18" s="27">
        <f t="shared" si="16"/>
        <v>0.95159974175294915</v>
      </c>
      <c r="AB18" s="27">
        <f t="shared" si="16"/>
        <v>0.96542838696639222</v>
      </c>
      <c r="AC18" s="5"/>
      <c r="AD18" s="172" t="s">
        <v>16</v>
      </c>
      <c r="AE18" s="180" t="s">
        <v>41</v>
      </c>
      <c r="AF18" s="20" t="s">
        <v>53</v>
      </c>
      <c r="AG18" s="27">
        <f>(AG16-$E4)/AG16</f>
        <v>0.2857142857142857</v>
      </c>
      <c r="AH18" s="27">
        <f t="shared" ref="AH18:AP18" si="17">(AH16-$E4)/AH16</f>
        <v>0.48979591836734693</v>
      </c>
      <c r="AI18" s="27">
        <f t="shared" si="17"/>
        <v>0.63556851311953355</v>
      </c>
      <c r="AJ18" s="27">
        <f t="shared" si="17"/>
        <v>0.73969179508538108</v>
      </c>
      <c r="AK18" s="27">
        <f t="shared" si="17"/>
        <v>0.81406556791812934</v>
      </c>
      <c r="AL18" s="27">
        <f t="shared" si="17"/>
        <v>0.86718969137009239</v>
      </c>
      <c r="AM18" s="27">
        <f t="shared" si="17"/>
        <v>0.90513549383578029</v>
      </c>
      <c r="AN18" s="27">
        <f t="shared" si="17"/>
        <v>0.93223963845412883</v>
      </c>
      <c r="AO18" s="27">
        <f t="shared" si="17"/>
        <v>0.95159974175294915</v>
      </c>
      <c r="AP18" s="27">
        <f t="shared" si="17"/>
        <v>0.96542838696639222</v>
      </c>
      <c r="AQ18" s="5"/>
      <c r="AR18" s="172" t="s">
        <v>16</v>
      </c>
      <c r="AS18" s="180" t="s">
        <v>41</v>
      </c>
      <c r="AT18" s="20" t="s">
        <v>53</v>
      </c>
      <c r="AU18" s="27">
        <f>(AU16-$E4)/AU16</f>
        <v>0.2857142857142857</v>
      </c>
      <c r="AV18" s="27">
        <f t="shared" ref="AV18:BD18" si="18">(AV16-$E4)/AV16</f>
        <v>0.48979591836734693</v>
      </c>
      <c r="AW18" s="27">
        <f t="shared" si="18"/>
        <v>0.63556851311953355</v>
      </c>
      <c r="AX18" s="27">
        <f t="shared" si="18"/>
        <v>0.73969179508538108</v>
      </c>
      <c r="AY18" s="27">
        <f t="shared" si="18"/>
        <v>0.81406556791812934</v>
      </c>
      <c r="AZ18" s="27">
        <f t="shared" si="18"/>
        <v>0.86718969137009239</v>
      </c>
      <c r="BA18" s="27">
        <f t="shared" si="18"/>
        <v>0.90513549383578029</v>
      </c>
      <c r="BB18" s="27">
        <f t="shared" si="18"/>
        <v>0.93223963845412883</v>
      </c>
      <c r="BC18" s="27">
        <f t="shared" si="18"/>
        <v>0.95159974175294915</v>
      </c>
      <c r="BD18" s="27">
        <f t="shared" si="18"/>
        <v>0.96542838696639222</v>
      </c>
      <c r="BE18" s="5"/>
      <c r="BF18" s="172" t="s">
        <v>16</v>
      </c>
      <c r="BG18" s="180" t="s">
        <v>41</v>
      </c>
      <c r="BH18" s="20" t="s">
        <v>53</v>
      </c>
      <c r="BI18" s="27">
        <f>(BI16-$E4)/BI16</f>
        <v>0.2857142857142857</v>
      </c>
      <c r="BJ18" s="27">
        <f t="shared" ref="BJ18:BR18" si="19">(BJ16-$E4)/BJ16</f>
        <v>0.48979591836734693</v>
      </c>
      <c r="BK18" s="27">
        <f t="shared" si="19"/>
        <v>0.63556851311953355</v>
      </c>
      <c r="BL18" s="27">
        <f t="shared" si="19"/>
        <v>0.73969179508538108</v>
      </c>
      <c r="BM18" s="27">
        <f t="shared" si="19"/>
        <v>0.81406556791812934</v>
      </c>
      <c r="BN18" s="27">
        <f t="shared" si="19"/>
        <v>0.86718969137009239</v>
      </c>
      <c r="BO18" s="27">
        <f t="shared" si="19"/>
        <v>0.90513549383578029</v>
      </c>
      <c r="BP18" s="27">
        <f t="shared" si="19"/>
        <v>0.93223963845412883</v>
      </c>
      <c r="BQ18" s="27">
        <f t="shared" si="19"/>
        <v>0.95159974175294915</v>
      </c>
      <c r="BR18" s="27">
        <f t="shared" si="19"/>
        <v>0.96542838696639222</v>
      </c>
      <c r="BS18" s="5"/>
    </row>
    <row r="19" spans="1:71" ht="15" customHeight="1" x14ac:dyDescent="0.45">
      <c r="B19" s="173"/>
      <c r="C19" s="181"/>
      <c r="D19" s="20" t="s">
        <v>54</v>
      </c>
      <c r="E19" s="27">
        <f>1-E18</f>
        <v>0.7142857142857143</v>
      </c>
      <c r="F19" s="27">
        <f t="shared" ref="F19:N19" si="20">1-F18</f>
        <v>0.51020408163265307</v>
      </c>
      <c r="G19" s="27">
        <f t="shared" si="20"/>
        <v>0.36443148688046645</v>
      </c>
      <c r="H19" s="27">
        <f t="shared" si="20"/>
        <v>0.26030820491461892</v>
      </c>
      <c r="I19" s="27">
        <f t="shared" si="20"/>
        <v>0.18593443208187066</v>
      </c>
      <c r="J19" s="27">
        <f t="shared" si="20"/>
        <v>0.13281030862990761</v>
      </c>
      <c r="K19" s="27">
        <f t="shared" si="20"/>
        <v>9.4864506164219708E-2</v>
      </c>
      <c r="L19" s="27">
        <f t="shared" si="20"/>
        <v>6.7760361545871173E-2</v>
      </c>
      <c r="M19" s="27">
        <f t="shared" si="20"/>
        <v>4.8400258247050854E-2</v>
      </c>
      <c r="N19" s="27">
        <f t="shared" si="20"/>
        <v>3.4571613033607784E-2</v>
      </c>
      <c r="P19" s="173"/>
      <c r="Q19" s="181"/>
      <c r="R19" s="20" t="s">
        <v>54</v>
      </c>
      <c r="S19" s="27">
        <f>1-S18</f>
        <v>0.7142857142857143</v>
      </c>
      <c r="T19" s="27">
        <f t="shared" ref="T19:AB19" si="21">1-T18</f>
        <v>0.51020408163265307</v>
      </c>
      <c r="U19" s="27">
        <f t="shared" si="21"/>
        <v>0.36443148688046645</v>
      </c>
      <c r="V19" s="27">
        <f t="shared" si="21"/>
        <v>0.26030820491461892</v>
      </c>
      <c r="W19" s="27">
        <f t="shared" si="21"/>
        <v>0.18593443208187066</v>
      </c>
      <c r="X19" s="27">
        <f t="shared" si="21"/>
        <v>0.13281030862990761</v>
      </c>
      <c r="Y19" s="27">
        <f t="shared" si="21"/>
        <v>9.4864506164219708E-2</v>
      </c>
      <c r="Z19" s="27">
        <f t="shared" si="21"/>
        <v>6.7760361545871173E-2</v>
      </c>
      <c r="AA19" s="27">
        <f t="shared" si="21"/>
        <v>4.8400258247050854E-2</v>
      </c>
      <c r="AB19" s="27">
        <f t="shared" si="21"/>
        <v>3.4571613033607784E-2</v>
      </c>
      <c r="AC19" s="5"/>
      <c r="AD19" s="173"/>
      <c r="AE19" s="181"/>
      <c r="AF19" s="20" t="s">
        <v>54</v>
      </c>
      <c r="AG19" s="27">
        <f>1-AG18</f>
        <v>0.7142857142857143</v>
      </c>
      <c r="AH19" s="27">
        <f t="shared" ref="AH19:AP19" si="22">1-AH18</f>
        <v>0.51020408163265307</v>
      </c>
      <c r="AI19" s="27">
        <f t="shared" si="22"/>
        <v>0.36443148688046645</v>
      </c>
      <c r="AJ19" s="27">
        <f t="shared" si="22"/>
        <v>0.26030820491461892</v>
      </c>
      <c r="AK19" s="27">
        <f t="shared" si="22"/>
        <v>0.18593443208187066</v>
      </c>
      <c r="AL19" s="27">
        <f t="shared" si="22"/>
        <v>0.13281030862990761</v>
      </c>
      <c r="AM19" s="27">
        <f t="shared" si="22"/>
        <v>9.4864506164219708E-2</v>
      </c>
      <c r="AN19" s="27">
        <f t="shared" si="22"/>
        <v>6.7760361545871173E-2</v>
      </c>
      <c r="AO19" s="27">
        <f t="shared" si="22"/>
        <v>4.8400258247050854E-2</v>
      </c>
      <c r="AP19" s="27">
        <f t="shared" si="22"/>
        <v>3.4571613033607784E-2</v>
      </c>
      <c r="AQ19" s="5"/>
      <c r="AR19" s="173"/>
      <c r="AS19" s="181"/>
      <c r="AT19" s="20" t="s">
        <v>54</v>
      </c>
      <c r="AU19" s="27">
        <f>1-AU18</f>
        <v>0.7142857142857143</v>
      </c>
      <c r="AV19" s="27">
        <f t="shared" ref="AV19:BD19" si="23">1-AV18</f>
        <v>0.51020408163265307</v>
      </c>
      <c r="AW19" s="27">
        <f t="shared" si="23"/>
        <v>0.36443148688046645</v>
      </c>
      <c r="AX19" s="27">
        <f t="shared" si="23"/>
        <v>0.26030820491461892</v>
      </c>
      <c r="AY19" s="27">
        <f t="shared" si="23"/>
        <v>0.18593443208187066</v>
      </c>
      <c r="AZ19" s="27">
        <f t="shared" si="23"/>
        <v>0.13281030862990761</v>
      </c>
      <c r="BA19" s="27">
        <f t="shared" si="23"/>
        <v>9.4864506164219708E-2</v>
      </c>
      <c r="BB19" s="27">
        <f t="shared" si="23"/>
        <v>6.7760361545871173E-2</v>
      </c>
      <c r="BC19" s="27">
        <f t="shared" si="23"/>
        <v>4.8400258247050854E-2</v>
      </c>
      <c r="BD19" s="27">
        <f t="shared" si="23"/>
        <v>3.4571613033607784E-2</v>
      </c>
      <c r="BE19" s="5"/>
      <c r="BF19" s="173"/>
      <c r="BG19" s="181"/>
      <c r="BH19" s="20" t="s">
        <v>54</v>
      </c>
      <c r="BI19" s="27">
        <f>1-BI18</f>
        <v>0.7142857142857143</v>
      </c>
      <c r="BJ19" s="27">
        <f t="shared" ref="BJ19:BR19" si="24">1-BJ18</f>
        <v>0.51020408163265307</v>
      </c>
      <c r="BK19" s="27">
        <f t="shared" si="24"/>
        <v>0.36443148688046645</v>
      </c>
      <c r="BL19" s="27">
        <f t="shared" si="24"/>
        <v>0.26030820491461892</v>
      </c>
      <c r="BM19" s="27">
        <f t="shared" si="24"/>
        <v>0.18593443208187066</v>
      </c>
      <c r="BN19" s="27">
        <f t="shared" si="24"/>
        <v>0.13281030862990761</v>
      </c>
      <c r="BO19" s="27">
        <f t="shared" si="24"/>
        <v>9.4864506164219708E-2</v>
      </c>
      <c r="BP19" s="27">
        <f t="shared" si="24"/>
        <v>6.7760361545871173E-2</v>
      </c>
      <c r="BQ19" s="27">
        <f t="shared" si="24"/>
        <v>4.8400258247050854E-2</v>
      </c>
      <c r="BR19" s="27">
        <f t="shared" si="24"/>
        <v>3.4571613033607784E-2</v>
      </c>
      <c r="BS19" s="5"/>
    </row>
    <row r="20" spans="1:71" ht="15" customHeight="1" x14ac:dyDescent="0.45">
      <c r="B20" s="173"/>
      <c r="C20" s="181"/>
      <c r="D20" s="20" t="s">
        <v>55</v>
      </c>
      <c r="E20" s="97">
        <f>E18</f>
        <v>0.2857142857142857</v>
      </c>
      <c r="F20" s="97">
        <f t="shared" ref="F20:N20" si="25">F18-E18</f>
        <v>0.20408163265306123</v>
      </c>
      <c r="G20" s="97">
        <f t="shared" si="25"/>
        <v>0.14577259475218662</v>
      </c>
      <c r="H20" s="97">
        <f t="shared" si="25"/>
        <v>0.10412328196584753</v>
      </c>
      <c r="I20" s="97">
        <f t="shared" si="25"/>
        <v>7.4373772832748264E-2</v>
      </c>
      <c r="J20" s="97">
        <f t="shared" si="25"/>
        <v>5.3124123451963046E-2</v>
      </c>
      <c r="K20" s="97">
        <f t="shared" si="25"/>
        <v>3.7945802465687906E-2</v>
      </c>
      <c r="L20" s="97">
        <f t="shared" si="25"/>
        <v>2.7104144618348536E-2</v>
      </c>
      <c r="M20" s="97">
        <f t="shared" si="25"/>
        <v>1.9360103298820319E-2</v>
      </c>
      <c r="N20" s="97">
        <f t="shared" si="25"/>
        <v>1.3828645213443069E-2</v>
      </c>
      <c r="P20" s="173"/>
      <c r="Q20" s="181"/>
      <c r="R20" s="20" t="s">
        <v>55</v>
      </c>
      <c r="S20" s="97">
        <f>S18</f>
        <v>0.2857142857142857</v>
      </c>
      <c r="T20" s="97">
        <f t="shared" ref="T20:AB20" si="26">T18-S18</f>
        <v>0.20408163265306123</v>
      </c>
      <c r="U20" s="97">
        <f t="shared" si="26"/>
        <v>0.14577259475218662</v>
      </c>
      <c r="V20" s="97">
        <f t="shared" si="26"/>
        <v>0.10412328196584753</v>
      </c>
      <c r="W20" s="97">
        <f t="shared" si="26"/>
        <v>7.4373772832748264E-2</v>
      </c>
      <c r="X20" s="97">
        <f t="shared" si="26"/>
        <v>5.3124123451963046E-2</v>
      </c>
      <c r="Y20" s="97">
        <f t="shared" si="26"/>
        <v>3.7945802465687906E-2</v>
      </c>
      <c r="Z20" s="97">
        <f t="shared" si="26"/>
        <v>2.7104144618348536E-2</v>
      </c>
      <c r="AA20" s="97">
        <f t="shared" si="26"/>
        <v>1.9360103298820319E-2</v>
      </c>
      <c r="AB20" s="97">
        <f t="shared" si="26"/>
        <v>1.3828645213443069E-2</v>
      </c>
      <c r="AC20" s="5"/>
      <c r="AD20" s="173"/>
      <c r="AE20" s="181"/>
      <c r="AF20" s="20" t="s">
        <v>55</v>
      </c>
      <c r="AG20" s="97">
        <f>AG18</f>
        <v>0.2857142857142857</v>
      </c>
      <c r="AH20" s="97">
        <f t="shared" ref="AH20:AP20" si="27">AH18-AG18</f>
        <v>0.20408163265306123</v>
      </c>
      <c r="AI20" s="97">
        <f t="shared" si="27"/>
        <v>0.14577259475218662</v>
      </c>
      <c r="AJ20" s="97">
        <f t="shared" si="27"/>
        <v>0.10412328196584753</v>
      </c>
      <c r="AK20" s="97">
        <f t="shared" si="27"/>
        <v>7.4373772832748264E-2</v>
      </c>
      <c r="AL20" s="97">
        <f t="shared" si="27"/>
        <v>5.3124123451963046E-2</v>
      </c>
      <c r="AM20" s="97">
        <f t="shared" si="27"/>
        <v>3.7945802465687906E-2</v>
      </c>
      <c r="AN20" s="97">
        <f t="shared" si="27"/>
        <v>2.7104144618348536E-2</v>
      </c>
      <c r="AO20" s="97">
        <f t="shared" si="27"/>
        <v>1.9360103298820319E-2</v>
      </c>
      <c r="AP20" s="97">
        <f t="shared" si="27"/>
        <v>1.3828645213443069E-2</v>
      </c>
      <c r="AQ20" s="5"/>
      <c r="AR20" s="173"/>
      <c r="AS20" s="181"/>
      <c r="AT20" s="20" t="s">
        <v>55</v>
      </c>
      <c r="AU20" s="97">
        <f>AU18</f>
        <v>0.2857142857142857</v>
      </c>
      <c r="AV20" s="97">
        <f t="shared" ref="AV20:BD20" si="28">AV18-AU18</f>
        <v>0.20408163265306123</v>
      </c>
      <c r="AW20" s="97">
        <f t="shared" si="28"/>
        <v>0.14577259475218662</v>
      </c>
      <c r="AX20" s="97">
        <f t="shared" si="28"/>
        <v>0.10412328196584753</v>
      </c>
      <c r="AY20" s="97">
        <f t="shared" si="28"/>
        <v>7.4373772832748264E-2</v>
      </c>
      <c r="AZ20" s="97">
        <f t="shared" si="28"/>
        <v>5.3124123451963046E-2</v>
      </c>
      <c r="BA20" s="97">
        <f t="shared" si="28"/>
        <v>3.7945802465687906E-2</v>
      </c>
      <c r="BB20" s="97">
        <f t="shared" si="28"/>
        <v>2.7104144618348536E-2</v>
      </c>
      <c r="BC20" s="97">
        <f t="shared" si="28"/>
        <v>1.9360103298820319E-2</v>
      </c>
      <c r="BD20" s="97">
        <f t="shared" si="28"/>
        <v>1.3828645213443069E-2</v>
      </c>
      <c r="BE20" s="5"/>
      <c r="BF20" s="173"/>
      <c r="BG20" s="181"/>
      <c r="BH20" s="20" t="s">
        <v>55</v>
      </c>
      <c r="BI20" s="97">
        <f>BI18</f>
        <v>0.2857142857142857</v>
      </c>
      <c r="BJ20" s="97">
        <f t="shared" ref="BJ20:BR20" si="29">BJ18-BI18</f>
        <v>0.20408163265306123</v>
      </c>
      <c r="BK20" s="97">
        <f t="shared" si="29"/>
        <v>0.14577259475218662</v>
      </c>
      <c r="BL20" s="97">
        <f t="shared" si="29"/>
        <v>0.10412328196584753</v>
      </c>
      <c r="BM20" s="97">
        <f t="shared" si="29"/>
        <v>7.4373772832748264E-2</v>
      </c>
      <c r="BN20" s="97">
        <f t="shared" si="29"/>
        <v>5.3124123451963046E-2</v>
      </c>
      <c r="BO20" s="97">
        <f t="shared" si="29"/>
        <v>3.7945802465687906E-2</v>
      </c>
      <c r="BP20" s="97">
        <f t="shared" si="29"/>
        <v>2.7104144618348536E-2</v>
      </c>
      <c r="BQ20" s="97">
        <f t="shared" si="29"/>
        <v>1.9360103298820319E-2</v>
      </c>
      <c r="BR20" s="97">
        <f t="shared" si="29"/>
        <v>1.3828645213443069E-2</v>
      </c>
      <c r="BS20" s="5"/>
    </row>
    <row r="21" spans="1:71" ht="15" customHeight="1" x14ac:dyDescent="0.45">
      <c r="B21" s="173"/>
      <c r="C21" s="181"/>
      <c r="D21" s="20" t="s">
        <v>56</v>
      </c>
      <c r="E21" s="97"/>
      <c r="F21" s="97"/>
      <c r="G21" s="97"/>
      <c r="H21" s="97"/>
      <c r="I21" s="97">
        <f>SUM(E20:I20)/5</f>
        <v>0.16281311358362588</v>
      </c>
      <c r="J21" s="27"/>
      <c r="K21" s="27"/>
      <c r="L21" s="27"/>
      <c r="M21" s="27"/>
      <c r="N21" s="97">
        <f>SUM(E20:N20)/10</f>
        <v>9.6542838696639224E-2</v>
      </c>
      <c r="P21" s="173"/>
      <c r="Q21" s="181"/>
      <c r="R21" s="20" t="s">
        <v>56</v>
      </c>
      <c r="S21" s="97"/>
      <c r="T21" s="97"/>
      <c r="U21" s="97"/>
      <c r="V21" s="97"/>
      <c r="W21" s="97">
        <f>SUM(S20:W20)/5</f>
        <v>0.16281311358362588</v>
      </c>
      <c r="X21" s="27"/>
      <c r="Y21" s="27"/>
      <c r="Z21" s="27"/>
      <c r="AA21" s="27"/>
      <c r="AB21" s="97">
        <f>SUM(S20:AB20)/10</f>
        <v>9.6542838696639224E-2</v>
      </c>
      <c r="AC21" s="5"/>
      <c r="AD21" s="173"/>
      <c r="AE21" s="181"/>
      <c r="AF21" s="20" t="s">
        <v>56</v>
      </c>
      <c r="AG21" s="97"/>
      <c r="AH21" s="97"/>
      <c r="AI21" s="97"/>
      <c r="AJ21" s="97"/>
      <c r="AK21" s="97">
        <f>SUM(AG20:AK20)/5</f>
        <v>0.16281311358362588</v>
      </c>
      <c r="AL21" s="27"/>
      <c r="AM21" s="27"/>
      <c r="AN21" s="27"/>
      <c r="AO21" s="27"/>
      <c r="AP21" s="97">
        <f>SUM(AG20:AP20)/10</f>
        <v>9.6542838696639224E-2</v>
      </c>
      <c r="AQ21" s="5"/>
      <c r="AR21" s="173"/>
      <c r="AS21" s="181"/>
      <c r="AT21" s="20" t="s">
        <v>56</v>
      </c>
      <c r="AU21" s="97"/>
      <c r="AV21" s="97"/>
      <c r="AW21" s="97"/>
      <c r="AX21" s="97"/>
      <c r="AY21" s="97">
        <f>SUM(AU20:AY20)/5</f>
        <v>0.16281311358362588</v>
      </c>
      <c r="AZ21" s="27"/>
      <c r="BA21" s="27"/>
      <c r="BB21" s="27"/>
      <c r="BC21" s="27"/>
      <c r="BD21" s="97">
        <f>SUM(AU20:BD20)/10</f>
        <v>9.6542838696639224E-2</v>
      </c>
      <c r="BE21" s="5"/>
      <c r="BF21" s="173"/>
      <c r="BG21" s="181"/>
      <c r="BH21" s="20" t="s">
        <v>56</v>
      </c>
      <c r="BI21" s="97"/>
      <c r="BJ21" s="97"/>
      <c r="BK21" s="97"/>
      <c r="BL21" s="97"/>
      <c r="BM21" s="97">
        <f>SUM(BI20:BM20)/5</f>
        <v>0.16281311358362588</v>
      </c>
      <c r="BN21" s="27"/>
      <c r="BO21" s="27"/>
      <c r="BP21" s="27"/>
      <c r="BQ21" s="27"/>
      <c r="BR21" s="97">
        <f>SUM(BI20:BR20)/10</f>
        <v>9.6542838696639224E-2</v>
      </c>
      <c r="BS21" s="5"/>
    </row>
    <row r="22" spans="1:71" ht="15" customHeight="1" x14ac:dyDescent="0.45">
      <c r="B22" s="173"/>
      <c r="C22" s="181"/>
      <c r="D22" s="20" t="s">
        <v>81</v>
      </c>
      <c r="E22" s="97">
        <f>$E$12*E20</f>
        <v>0.8571428571428571</v>
      </c>
      <c r="F22" s="97">
        <f t="shared" ref="F22:N22" si="30">$E$12*F20</f>
        <v>0.61224489795918369</v>
      </c>
      <c r="G22" s="97">
        <f t="shared" si="30"/>
        <v>0.43731778425655987</v>
      </c>
      <c r="H22" s="97">
        <f t="shared" si="30"/>
        <v>0.31236984589754258</v>
      </c>
      <c r="I22" s="97">
        <f t="shared" si="30"/>
        <v>0.22312131849824479</v>
      </c>
      <c r="J22" s="97">
        <f t="shared" si="30"/>
        <v>0.15937237035588914</v>
      </c>
      <c r="K22" s="97">
        <f t="shared" si="30"/>
        <v>0.11383740739706372</v>
      </c>
      <c r="L22" s="97">
        <f t="shared" si="30"/>
        <v>8.1312433855045607E-2</v>
      </c>
      <c r="M22" s="97">
        <f t="shared" si="30"/>
        <v>5.8080309896460958E-2</v>
      </c>
      <c r="N22" s="97">
        <f t="shared" si="30"/>
        <v>4.1485935640329208E-2</v>
      </c>
      <c r="P22" s="173"/>
      <c r="Q22" s="181"/>
      <c r="R22" s="20" t="s">
        <v>81</v>
      </c>
      <c r="S22" s="97">
        <f>$E$12*S20</f>
        <v>0.8571428571428571</v>
      </c>
      <c r="T22" s="97">
        <f t="shared" ref="T22:AB22" si="31">$E$12*T20</f>
        <v>0.61224489795918369</v>
      </c>
      <c r="U22" s="97">
        <f t="shared" si="31"/>
        <v>0.43731778425655987</v>
      </c>
      <c r="V22" s="97">
        <f t="shared" si="31"/>
        <v>0.31236984589754258</v>
      </c>
      <c r="W22" s="97">
        <f t="shared" si="31"/>
        <v>0.22312131849824479</v>
      </c>
      <c r="X22" s="97">
        <f t="shared" si="31"/>
        <v>0.15937237035588914</v>
      </c>
      <c r="Y22" s="97">
        <f t="shared" si="31"/>
        <v>0.11383740739706372</v>
      </c>
      <c r="Z22" s="97">
        <f t="shared" si="31"/>
        <v>8.1312433855045607E-2</v>
      </c>
      <c r="AA22" s="97">
        <f t="shared" si="31"/>
        <v>5.8080309896460958E-2</v>
      </c>
      <c r="AB22" s="97">
        <f t="shared" si="31"/>
        <v>4.1485935640329208E-2</v>
      </c>
      <c r="AC22" s="5"/>
      <c r="AD22" s="173"/>
      <c r="AE22" s="181"/>
      <c r="AF22" s="20" t="s">
        <v>81</v>
      </c>
      <c r="AG22" s="97">
        <f>$E$12*AG20</f>
        <v>0.8571428571428571</v>
      </c>
      <c r="AH22" s="97">
        <f t="shared" ref="AH22:AP22" si="32">$E$12*AH20</f>
        <v>0.61224489795918369</v>
      </c>
      <c r="AI22" s="97">
        <f t="shared" si="32"/>
        <v>0.43731778425655987</v>
      </c>
      <c r="AJ22" s="97">
        <f t="shared" si="32"/>
        <v>0.31236984589754258</v>
      </c>
      <c r="AK22" s="97">
        <f t="shared" si="32"/>
        <v>0.22312131849824479</v>
      </c>
      <c r="AL22" s="97">
        <f t="shared" si="32"/>
        <v>0.15937237035588914</v>
      </c>
      <c r="AM22" s="97">
        <f t="shared" si="32"/>
        <v>0.11383740739706372</v>
      </c>
      <c r="AN22" s="97">
        <f t="shared" si="32"/>
        <v>8.1312433855045607E-2</v>
      </c>
      <c r="AO22" s="97">
        <f t="shared" si="32"/>
        <v>5.8080309896460958E-2</v>
      </c>
      <c r="AP22" s="97">
        <f t="shared" si="32"/>
        <v>4.1485935640329208E-2</v>
      </c>
      <c r="AQ22" s="5"/>
      <c r="AR22" s="173"/>
      <c r="AS22" s="181"/>
      <c r="AT22" s="20" t="s">
        <v>81</v>
      </c>
      <c r="AU22" s="97">
        <f>$E$12*AU20</f>
        <v>0.8571428571428571</v>
      </c>
      <c r="AV22" s="97">
        <f t="shared" ref="AV22:BD22" si="33">$E$12*AV20</f>
        <v>0.61224489795918369</v>
      </c>
      <c r="AW22" s="97">
        <f t="shared" si="33"/>
        <v>0.43731778425655987</v>
      </c>
      <c r="AX22" s="97">
        <f t="shared" si="33"/>
        <v>0.31236984589754258</v>
      </c>
      <c r="AY22" s="97">
        <f t="shared" si="33"/>
        <v>0.22312131849824479</v>
      </c>
      <c r="AZ22" s="97">
        <f t="shared" si="33"/>
        <v>0.15937237035588914</v>
      </c>
      <c r="BA22" s="97">
        <f t="shared" si="33"/>
        <v>0.11383740739706372</v>
      </c>
      <c r="BB22" s="97">
        <f t="shared" si="33"/>
        <v>8.1312433855045607E-2</v>
      </c>
      <c r="BC22" s="97">
        <f t="shared" si="33"/>
        <v>5.8080309896460958E-2</v>
      </c>
      <c r="BD22" s="97">
        <f t="shared" si="33"/>
        <v>4.1485935640329208E-2</v>
      </c>
      <c r="BE22" s="5"/>
      <c r="BF22" s="173"/>
      <c r="BG22" s="181"/>
      <c r="BH22" s="20" t="s">
        <v>81</v>
      </c>
      <c r="BI22" s="97">
        <f>$E$12*BI20</f>
        <v>0.8571428571428571</v>
      </c>
      <c r="BJ22" s="97">
        <f t="shared" ref="BJ22:BR22" si="34">$E$12*BJ20</f>
        <v>0.61224489795918369</v>
      </c>
      <c r="BK22" s="97">
        <f t="shared" si="34"/>
        <v>0.43731778425655987</v>
      </c>
      <c r="BL22" s="97">
        <f t="shared" si="34"/>
        <v>0.31236984589754258</v>
      </c>
      <c r="BM22" s="97">
        <f t="shared" si="34"/>
        <v>0.22312131849824479</v>
      </c>
      <c r="BN22" s="97">
        <f t="shared" si="34"/>
        <v>0.15937237035588914</v>
      </c>
      <c r="BO22" s="97">
        <f t="shared" si="34"/>
        <v>0.11383740739706372</v>
      </c>
      <c r="BP22" s="97">
        <f t="shared" si="34"/>
        <v>8.1312433855045607E-2</v>
      </c>
      <c r="BQ22" s="97">
        <f t="shared" si="34"/>
        <v>5.8080309896460958E-2</v>
      </c>
      <c r="BR22" s="97">
        <f t="shared" si="34"/>
        <v>4.1485935640329208E-2</v>
      </c>
      <c r="BS22" s="5"/>
    </row>
    <row r="23" spans="1:71" ht="15" customHeight="1" x14ac:dyDescent="0.45">
      <c r="B23" s="173"/>
      <c r="C23" s="181"/>
      <c r="D23" s="20" t="s">
        <v>82</v>
      </c>
      <c r="E23" s="97"/>
      <c r="F23" s="97"/>
      <c r="G23" s="97"/>
      <c r="H23" s="97"/>
      <c r="I23" s="97">
        <f>SUM(E22:I22)/5</f>
        <v>0.48843934075087764</v>
      </c>
      <c r="J23" s="27"/>
      <c r="K23" s="27"/>
      <c r="L23" s="27"/>
      <c r="M23" s="27"/>
      <c r="N23" s="97">
        <f>SUM(E22:N22)/10</f>
        <v>0.28962851608991774</v>
      </c>
      <c r="P23" s="173"/>
      <c r="Q23" s="181"/>
      <c r="R23" s="20" t="s">
        <v>82</v>
      </c>
      <c r="S23" s="97"/>
      <c r="T23" s="97"/>
      <c r="U23" s="97"/>
      <c r="V23" s="97"/>
      <c r="W23" s="97">
        <f>SUM(S22:W22)/5</f>
        <v>0.48843934075087764</v>
      </c>
      <c r="X23" s="27"/>
      <c r="Y23" s="27"/>
      <c r="Z23" s="27"/>
      <c r="AA23" s="27"/>
      <c r="AB23" s="97">
        <f>SUM(S22:AB22)/10</f>
        <v>0.28962851608991774</v>
      </c>
      <c r="AC23" s="5"/>
      <c r="AD23" s="173"/>
      <c r="AE23" s="181"/>
      <c r="AF23" s="20" t="s">
        <v>82</v>
      </c>
      <c r="AG23" s="97"/>
      <c r="AH23" s="97"/>
      <c r="AI23" s="97"/>
      <c r="AJ23" s="97"/>
      <c r="AK23" s="97">
        <f>SUM(AG22:AK22)/5</f>
        <v>0.48843934075087764</v>
      </c>
      <c r="AL23" s="27"/>
      <c r="AM23" s="27"/>
      <c r="AN23" s="27"/>
      <c r="AO23" s="27"/>
      <c r="AP23" s="97">
        <f>SUM(AG22:AP22)/10</f>
        <v>0.28962851608991774</v>
      </c>
      <c r="AQ23" s="5"/>
      <c r="AR23" s="173"/>
      <c r="AS23" s="181"/>
      <c r="AT23" s="20" t="s">
        <v>82</v>
      </c>
      <c r="AU23" s="97"/>
      <c r="AV23" s="97"/>
      <c r="AW23" s="97"/>
      <c r="AX23" s="97"/>
      <c r="AY23" s="97">
        <f>SUM(AU22:AY22)/5</f>
        <v>0.48843934075087764</v>
      </c>
      <c r="AZ23" s="27"/>
      <c r="BA23" s="27"/>
      <c r="BB23" s="27"/>
      <c r="BC23" s="27"/>
      <c r="BD23" s="97">
        <f>SUM(AU22:BD22)/10</f>
        <v>0.28962851608991774</v>
      </c>
      <c r="BE23" s="5"/>
      <c r="BF23" s="173"/>
      <c r="BG23" s="181"/>
      <c r="BH23" s="20" t="s">
        <v>82</v>
      </c>
      <c r="BI23" s="97"/>
      <c r="BJ23" s="97"/>
      <c r="BK23" s="97"/>
      <c r="BL23" s="97"/>
      <c r="BM23" s="97">
        <f>SUM(BI22:BM22)/5</f>
        <v>0.48843934075087764</v>
      </c>
      <c r="BN23" s="27"/>
      <c r="BO23" s="27"/>
      <c r="BP23" s="27"/>
      <c r="BQ23" s="27"/>
      <c r="BR23" s="97">
        <f>SUM(BI22:BR22)/10</f>
        <v>0.28962851608991774</v>
      </c>
      <c r="BS23" s="5"/>
    </row>
    <row r="24" spans="1:71" ht="15" customHeight="1" x14ac:dyDescent="0.45">
      <c r="B24" s="173"/>
      <c r="C24" s="181"/>
      <c r="D24" s="16" t="s">
        <v>83</v>
      </c>
      <c r="E24" s="18">
        <f>E20+E22</f>
        <v>1.1428571428571428</v>
      </c>
      <c r="F24" s="18">
        <f t="shared" ref="F24:N24" si="35">F20+F22</f>
        <v>0.81632653061224492</v>
      </c>
      <c r="G24" s="18">
        <f t="shared" si="35"/>
        <v>0.5830903790087465</v>
      </c>
      <c r="H24" s="18">
        <f t="shared" si="35"/>
        <v>0.4164931278633901</v>
      </c>
      <c r="I24" s="18">
        <f t="shared" si="35"/>
        <v>0.29749509133099306</v>
      </c>
      <c r="J24" s="18">
        <f t="shared" si="35"/>
        <v>0.21249649380785218</v>
      </c>
      <c r="K24" s="18">
        <f t="shared" si="35"/>
        <v>0.15178320986275162</v>
      </c>
      <c r="L24" s="18">
        <f t="shared" si="35"/>
        <v>0.10841657847339414</v>
      </c>
      <c r="M24" s="18">
        <f t="shared" si="35"/>
        <v>7.7440413195281277E-2</v>
      </c>
      <c r="N24" s="18">
        <f t="shared" si="35"/>
        <v>5.5314580853772277E-2</v>
      </c>
      <c r="P24" s="173"/>
      <c r="Q24" s="181"/>
      <c r="R24" s="16" t="s">
        <v>83</v>
      </c>
      <c r="S24" s="18">
        <f>S20+S22</f>
        <v>1.1428571428571428</v>
      </c>
      <c r="T24" s="18">
        <f t="shared" ref="T24:AB24" si="36">T20+T22</f>
        <v>0.81632653061224492</v>
      </c>
      <c r="U24" s="18">
        <f t="shared" si="36"/>
        <v>0.5830903790087465</v>
      </c>
      <c r="V24" s="18">
        <f t="shared" si="36"/>
        <v>0.4164931278633901</v>
      </c>
      <c r="W24" s="18">
        <f t="shared" si="36"/>
        <v>0.29749509133099306</v>
      </c>
      <c r="X24" s="18">
        <f t="shared" si="36"/>
        <v>0.21249649380785218</v>
      </c>
      <c r="Y24" s="18">
        <f t="shared" si="36"/>
        <v>0.15178320986275162</v>
      </c>
      <c r="Z24" s="18">
        <f t="shared" si="36"/>
        <v>0.10841657847339414</v>
      </c>
      <c r="AA24" s="18">
        <f t="shared" si="36"/>
        <v>7.7440413195281277E-2</v>
      </c>
      <c r="AB24" s="18">
        <f t="shared" si="36"/>
        <v>5.5314580853772277E-2</v>
      </c>
      <c r="AC24" s="5"/>
      <c r="AD24" s="173"/>
      <c r="AE24" s="181"/>
      <c r="AF24" s="16" t="s">
        <v>83</v>
      </c>
      <c r="AG24" s="18">
        <f>AG20+AG22</f>
        <v>1.1428571428571428</v>
      </c>
      <c r="AH24" s="18">
        <f t="shared" ref="AH24:AP24" si="37">AH20+AH22</f>
        <v>0.81632653061224492</v>
      </c>
      <c r="AI24" s="18">
        <f t="shared" si="37"/>
        <v>0.5830903790087465</v>
      </c>
      <c r="AJ24" s="18">
        <f t="shared" si="37"/>
        <v>0.4164931278633901</v>
      </c>
      <c r="AK24" s="18">
        <f t="shared" si="37"/>
        <v>0.29749509133099306</v>
      </c>
      <c r="AL24" s="18">
        <f t="shared" si="37"/>
        <v>0.21249649380785218</v>
      </c>
      <c r="AM24" s="18">
        <f t="shared" si="37"/>
        <v>0.15178320986275162</v>
      </c>
      <c r="AN24" s="18">
        <f t="shared" si="37"/>
        <v>0.10841657847339414</v>
      </c>
      <c r="AO24" s="18">
        <f t="shared" si="37"/>
        <v>7.7440413195281277E-2</v>
      </c>
      <c r="AP24" s="18">
        <f t="shared" si="37"/>
        <v>5.5314580853772277E-2</v>
      </c>
      <c r="AQ24" s="5"/>
      <c r="AR24" s="173"/>
      <c r="AS24" s="181"/>
      <c r="AT24" s="16" t="s">
        <v>83</v>
      </c>
      <c r="AU24" s="18">
        <f>AU20+AU22</f>
        <v>1.1428571428571428</v>
      </c>
      <c r="AV24" s="18">
        <f t="shared" ref="AV24:BD24" si="38">AV20+AV22</f>
        <v>0.81632653061224492</v>
      </c>
      <c r="AW24" s="18">
        <f t="shared" si="38"/>
        <v>0.5830903790087465</v>
      </c>
      <c r="AX24" s="18">
        <f t="shared" si="38"/>
        <v>0.4164931278633901</v>
      </c>
      <c r="AY24" s="18">
        <f t="shared" si="38"/>
        <v>0.29749509133099306</v>
      </c>
      <c r="AZ24" s="18">
        <f t="shared" si="38"/>
        <v>0.21249649380785218</v>
      </c>
      <c r="BA24" s="18">
        <f t="shared" si="38"/>
        <v>0.15178320986275162</v>
      </c>
      <c r="BB24" s="18">
        <f t="shared" si="38"/>
        <v>0.10841657847339414</v>
      </c>
      <c r="BC24" s="18">
        <f t="shared" si="38"/>
        <v>7.7440413195281277E-2</v>
      </c>
      <c r="BD24" s="18">
        <f t="shared" si="38"/>
        <v>5.5314580853772277E-2</v>
      </c>
      <c r="BE24" s="5"/>
      <c r="BF24" s="173"/>
      <c r="BG24" s="181"/>
      <c r="BH24" s="16" t="s">
        <v>83</v>
      </c>
      <c r="BI24" s="18">
        <f>BI20+BI22</f>
        <v>1.1428571428571428</v>
      </c>
      <c r="BJ24" s="18">
        <f t="shared" ref="BJ24:BR24" si="39">BJ20+BJ22</f>
        <v>0.81632653061224492</v>
      </c>
      <c r="BK24" s="18">
        <f t="shared" si="39"/>
        <v>0.5830903790087465</v>
      </c>
      <c r="BL24" s="18">
        <f t="shared" si="39"/>
        <v>0.4164931278633901</v>
      </c>
      <c r="BM24" s="18">
        <f t="shared" si="39"/>
        <v>0.29749509133099306</v>
      </c>
      <c r="BN24" s="18">
        <f t="shared" si="39"/>
        <v>0.21249649380785218</v>
      </c>
      <c r="BO24" s="18">
        <f t="shared" si="39"/>
        <v>0.15178320986275162</v>
      </c>
      <c r="BP24" s="18">
        <f t="shared" si="39"/>
        <v>0.10841657847339414</v>
      </c>
      <c r="BQ24" s="18">
        <f t="shared" si="39"/>
        <v>7.7440413195281277E-2</v>
      </c>
      <c r="BR24" s="18">
        <f t="shared" si="39"/>
        <v>5.5314580853772277E-2</v>
      </c>
      <c r="BS24" s="5"/>
    </row>
    <row r="25" spans="1:71" ht="15" customHeight="1" x14ac:dyDescent="0.45">
      <c r="B25" s="164"/>
      <c r="C25" s="182"/>
      <c r="D25" s="16" t="s">
        <v>84</v>
      </c>
      <c r="E25" s="18"/>
      <c r="F25" s="18"/>
      <c r="G25" s="18"/>
      <c r="H25" s="18"/>
      <c r="I25" s="18">
        <f>SUM(E24:I24)/5</f>
        <v>0.65125245433450352</v>
      </c>
      <c r="J25" s="17"/>
      <c r="K25" s="17"/>
      <c r="L25" s="17"/>
      <c r="M25" s="17"/>
      <c r="N25" s="18">
        <f>SUM(E24:N24)/10</f>
        <v>0.3861713547865569</v>
      </c>
      <c r="P25" s="164"/>
      <c r="Q25" s="182"/>
      <c r="R25" s="16" t="s">
        <v>84</v>
      </c>
      <c r="S25" s="18"/>
      <c r="T25" s="18"/>
      <c r="U25" s="18"/>
      <c r="V25" s="18"/>
      <c r="W25" s="18">
        <f>SUM(S24:W24)/5</f>
        <v>0.65125245433450352</v>
      </c>
      <c r="X25" s="17"/>
      <c r="Y25" s="17"/>
      <c r="Z25" s="17"/>
      <c r="AA25" s="17"/>
      <c r="AB25" s="18">
        <f>SUM(S24:AB24)/10</f>
        <v>0.3861713547865569</v>
      </c>
      <c r="AC25" s="5"/>
      <c r="AD25" s="164"/>
      <c r="AE25" s="182"/>
      <c r="AF25" s="16" t="s">
        <v>84</v>
      </c>
      <c r="AG25" s="18"/>
      <c r="AH25" s="18"/>
      <c r="AI25" s="18"/>
      <c r="AJ25" s="18"/>
      <c r="AK25" s="18">
        <f>SUM(AG24:AK24)/5</f>
        <v>0.65125245433450352</v>
      </c>
      <c r="AL25" s="17"/>
      <c r="AM25" s="17"/>
      <c r="AN25" s="17"/>
      <c r="AO25" s="17"/>
      <c r="AP25" s="18">
        <f>SUM(AG24:AP24)/10</f>
        <v>0.3861713547865569</v>
      </c>
      <c r="AQ25" s="5"/>
      <c r="AR25" s="164"/>
      <c r="AS25" s="182"/>
      <c r="AT25" s="16" t="s">
        <v>84</v>
      </c>
      <c r="AU25" s="18"/>
      <c r="AV25" s="18"/>
      <c r="AW25" s="18"/>
      <c r="AX25" s="18"/>
      <c r="AY25" s="18">
        <f>SUM(AU24:AY24)/5</f>
        <v>0.65125245433450352</v>
      </c>
      <c r="AZ25" s="17"/>
      <c r="BA25" s="17"/>
      <c r="BB25" s="17"/>
      <c r="BC25" s="17"/>
      <c r="BD25" s="18">
        <f>SUM(AU24:BD24)/10</f>
        <v>0.3861713547865569</v>
      </c>
      <c r="BE25" s="5"/>
      <c r="BF25" s="164"/>
      <c r="BG25" s="182"/>
      <c r="BH25" s="16" t="s">
        <v>84</v>
      </c>
      <c r="BI25" s="18"/>
      <c r="BJ25" s="18"/>
      <c r="BK25" s="18"/>
      <c r="BL25" s="18"/>
      <c r="BM25" s="18">
        <f>SUM(BI24:BM24)/5</f>
        <v>0.65125245433450352</v>
      </c>
      <c r="BN25" s="17"/>
      <c r="BO25" s="17"/>
      <c r="BP25" s="17"/>
      <c r="BQ25" s="17"/>
      <c r="BR25" s="18">
        <f>SUM(BI24:BR24)/10</f>
        <v>0.3861713547865569</v>
      </c>
      <c r="BS25" s="5"/>
    </row>
    <row r="26" spans="1:71" ht="15" customHeight="1" x14ac:dyDescent="0.45">
      <c r="B26" s="172" t="s">
        <v>17</v>
      </c>
      <c r="C26" s="180" t="s">
        <v>41</v>
      </c>
      <c r="D26" s="16" t="s">
        <v>55</v>
      </c>
      <c r="E26" s="18">
        <f>((1+$E$12)*$E$5)+($E$5*E19)</f>
        <v>4.7142857142857146E-2</v>
      </c>
      <c r="F26" s="18">
        <f>((1+$E$12)*$E$5)+($E$5*F19)</f>
        <v>4.510204081632653E-2</v>
      </c>
      <c r="G26" s="18">
        <f t="shared" ref="G26:N26" si="40">((1+$E$12)*$E$5)+($E$5*G19)</f>
        <v>4.3644314868804664E-2</v>
      </c>
      <c r="H26" s="18">
        <f t="shared" si="40"/>
        <v>4.2603082049146188E-2</v>
      </c>
      <c r="I26" s="18">
        <f t="shared" si="40"/>
        <v>4.1859344320818705E-2</v>
      </c>
      <c r="J26" s="18">
        <f t="shared" si="40"/>
        <v>4.1328103086299077E-2</v>
      </c>
      <c r="K26" s="18">
        <f t="shared" si="40"/>
        <v>4.0948645061642197E-2</v>
      </c>
      <c r="L26" s="18">
        <f t="shared" si="40"/>
        <v>4.0677603615458711E-2</v>
      </c>
      <c r="M26" s="18">
        <f t="shared" si="40"/>
        <v>4.0484002582470507E-2</v>
      </c>
      <c r="N26" s="18">
        <f t="shared" si="40"/>
        <v>4.0345716130336079E-2</v>
      </c>
      <c r="P26" s="172" t="s">
        <v>17</v>
      </c>
      <c r="Q26" s="180" t="s">
        <v>41</v>
      </c>
      <c r="R26" s="16" t="s">
        <v>55</v>
      </c>
      <c r="S26" s="18">
        <f>((1+$E$12)*$E$5)+($E$5*S19)</f>
        <v>4.7142857142857146E-2</v>
      </c>
      <c r="T26" s="18">
        <f>((1+$E$12)*$E$5)+($E$5*T19)</f>
        <v>4.510204081632653E-2</v>
      </c>
      <c r="U26" s="18">
        <f t="shared" ref="U26:AB26" si="41">((1+$E$12)*$E$5)+($E$5*U19)</f>
        <v>4.3644314868804664E-2</v>
      </c>
      <c r="V26" s="18">
        <f t="shared" si="41"/>
        <v>4.2603082049146188E-2</v>
      </c>
      <c r="W26" s="18">
        <f t="shared" si="41"/>
        <v>4.1859344320818705E-2</v>
      </c>
      <c r="X26" s="18">
        <f t="shared" si="41"/>
        <v>4.1328103086299077E-2</v>
      </c>
      <c r="Y26" s="18">
        <f t="shared" si="41"/>
        <v>4.0948645061642197E-2</v>
      </c>
      <c r="Z26" s="18">
        <f t="shared" si="41"/>
        <v>4.0677603615458711E-2</v>
      </c>
      <c r="AA26" s="18">
        <f t="shared" si="41"/>
        <v>4.0484002582470507E-2</v>
      </c>
      <c r="AB26" s="18">
        <f t="shared" si="41"/>
        <v>4.0345716130336079E-2</v>
      </c>
      <c r="AC26" s="5"/>
      <c r="AD26" s="172" t="s">
        <v>17</v>
      </c>
      <c r="AE26" s="180" t="s">
        <v>41</v>
      </c>
      <c r="AF26" s="16" t="s">
        <v>55</v>
      </c>
      <c r="AG26" s="18">
        <f>((1+$E$12)*$E$5)+($E$5*AG19)</f>
        <v>4.7142857142857146E-2</v>
      </c>
      <c r="AH26" s="18">
        <f>((1+$E$12)*$E$5)+($E$5*AH19)</f>
        <v>4.510204081632653E-2</v>
      </c>
      <c r="AI26" s="18">
        <f t="shared" ref="AI26:AP26" si="42">((1+$E$12)*$E$5)+($E$5*AI19)</f>
        <v>4.3644314868804664E-2</v>
      </c>
      <c r="AJ26" s="18">
        <f t="shared" si="42"/>
        <v>4.2603082049146188E-2</v>
      </c>
      <c r="AK26" s="18">
        <f t="shared" si="42"/>
        <v>4.1859344320818705E-2</v>
      </c>
      <c r="AL26" s="18">
        <f t="shared" si="42"/>
        <v>4.1328103086299077E-2</v>
      </c>
      <c r="AM26" s="18">
        <f t="shared" si="42"/>
        <v>4.0948645061642197E-2</v>
      </c>
      <c r="AN26" s="18">
        <f t="shared" si="42"/>
        <v>4.0677603615458711E-2</v>
      </c>
      <c r="AO26" s="18">
        <f t="shared" si="42"/>
        <v>4.0484002582470507E-2</v>
      </c>
      <c r="AP26" s="18">
        <f t="shared" si="42"/>
        <v>4.0345716130336079E-2</v>
      </c>
      <c r="AQ26" s="5"/>
      <c r="AR26" s="172" t="s">
        <v>17</v>
      </c>
      <c r="AS26" s="180" t="s">
        <v>41</v>
      </c>
      <c r="AT26" s="16" t="s">
        <v>55</v>
      </c>
      <c r="AU26" s="18">
        <f>((1+$E$12)*$E$5)+($E$5*AU19)</f>
        <v>4.7142857142857146E-2</v>
      </c>
      <c r="AV26" s="18">
        <f>((1+$E$12)*$E$5)+($E$5*AV19)</f>
        <v>4.510204081632653E-2</v>
      </c>
      <c r="AW26" s="18">
        <f t="shared" ref="AW26:BD26" si="43">((1+$E$12)*$E$5)+($E$5*AW19)</f>
        <v>4.3644314868804664E-2</v>
      </c>
      <c r="AX26" s="18">
        <f t="shared" si="43"/>
        <v>4.2603082049146188E-2</v>
      </c>
      <c r="AY26" s="18">
        <f t="shared" si="43"/>
        <v>4.1859344320818705E-2</v>
      </c>
      <c r="AZ26" s="18">
        <f t="shared" si="43"/>
        <v>4.1328103086299077E-2</v>
      </c>
      <c r="BA26" s="18">
        <f t="shared" si="43"/>
        <v>4.0948645061642197E-2</v>
      </c>
      <c r="BB26" s="18">
        <f t="shared" si="43"/>
        <v>4.0677603615458711E-2</v>
      </c>
      <c r="BC26" s="18">
        <f t="shared" si="43"/>
        <v>4.0484002582470507E-2</v>
      </c>
      <c r="BD26" s="18">
        <f t="shared" si="43"/>
        <v>4.0345716130336079E-2</v>
      </c>
      <c r="BE26" s="5"/>
      <c r="BF26" s="172" t="s">
        <v>17</v>
      </c>
      <c r="BG26" s="180" t="s">
        <v>41</v>
      </c>
      <c r="BH26" s="16" t="s">
        <v>55</v>
      </c>
      <c r="BI26" s="18">
        <f>((1+$E$12)*$E$5)+($E$5*BI19)</f>
        <v>4.7142857142857146E-2</v>
      </c>
      <c r="BJ26" s="18">
        <f>((1+$E$12)*$E$5)+($E$5*BJ19)</f>
        <v>4.510204081632653E-2</v>
      </c>
      <c r="BK26" s="18">
        <f t="shared" ref="BK26:BR26" si="44">((1+$E$12)*$E$5)+($E$5*BK19)</f>
        <v>4.3644314868804664E-2</v>
      </c>
      <c r="BL26" s="18">
        <f t="shared" si="44"/>
        <v>4.2603082049146188E-2</v>
      </c>
      <c r="BM26" s="18">
        <f t="shared" si="44"/>
        <v>4.1859344320818705E-2</v>
      </c>
      <c r="BN26" s="18">
        <f t="shared" si="44"/>
        <v>4.1328103086299077E-2</v>
      </c>
      <c r="BO26" s="18">
        <f t="shared" si="44"/>
        <v>4.0948645061642197E-2</v>
      </c>
      <c r="BP26" s="18">
        <f t="shared" si="44"/>
        <v>4.0677603615458711E-2</v>
      </c>
      <c r="BQ26" s="18">
        <f t="shared" si="44"/>
        <v>4.0484002582470507E-2</v>
      </c>
      <c r="BR26" s="18">
        <f t="shared" si="44"/>
        <v>4.0345716130336079E-2</v>
      </c>
      <c r="BS26" s="5"/>
    </row>
    <row r="27" spans="1:71" ht="15" customHeight="1" x14ac:dyDescent="0.45">
      <c r="B27" s="173"/>
      <c r="C27" s="181"/>
      <c r="D27" s="16" t="s">
        <v>56</v>
      </c>
      <c r="E27" s="18"/>
      <c r="F27" s="18"/>
      <c r="G27" s="18"/>
      <c r="H27" s="18"/>
      <c r="I27" s="18">
        <f>SUM(E26:I26)/5</f>
        <v>4.4070327839590646E-2</v>
      </c>
      <c r="J27" s="17"/>
      <c r="K27" s="17"/>
      <c r="L27" s="17"/>
      <c r="M27" s="17"/>
      <c r="N27" s="18">
        <f>SUM(E26:N26)/10</f>
        <v>4.2413570967415978E-2</v>
      </c>
      <c r="P27" s="173"/>
      <c r="Q27" s="181"/>
      <c r="R27" s="16" t="s">
        <v>56</v>
      </c>
      <c r="S27" s="18"/>
      <c r="T27" s="18"/>
      <c r="U27" s="18"/>
      <c r="V27" s="18"/>
      <c r="W27" s="18">
        <f>SUM(S26:W26)/5</f>
        <v>4.4070327839590646E-2</v>
      </c>
      <c r="X27" s="17"/>
      <c r="Y27" s="17"/>
      <c r="Z27" s="17"/>
      <c r="AA27" s="17"/>
      <c r="AB27" s="18">
        <f>SUM(S26:AB26)/10</f>
        <v>4.2413570967415978E-2</v>
      </c>
      <c r="AC27" s="5"/>
      <c r="AD27" s="173"/>
      <c r="AE27" s="181"/>
      <c r="AF27" s="16" t="s">
        <v>56</v>
      </c>
      <c r="AG27" s="18"/>
      <c r="AH27" s="18"/>
      <c r="AI27" s="18"/>
      <c r="AJ27" s="18"/>
      <c r="AK27" s="18">
        <f>SUM(AG26:AK26)/5</f>
        <v>4.4070327839590646E-2</v>
      </c>
      <c r="AL27" s="17"/>
      <c r="AM27" s="17"/>
      <c r="AN27" s="17"/>
      <c r="AO27" s="17"/>
      <c r="AP27" s="18">
        <f>SUM(AG26:AP26)/10</f>
        <v>4.2413570967415978E-2</v>
      </c>
      <c r="AQ27" s="5"/>
      <c r="AR27" s="173"/>
      <c r="AS27" s="181"/>
      <c r="AT27" s="16" t="s">
        <v>56</v>
      </c>
      <c r="AU27" s="18"/>
      <c r="AV27" s="18"/>
      <c r="AW27" s="18"/>
      <c r="AX27" s="18"/>
      <c r="AY27" s="18">
        <f>SUM(AU26:AY26)/5</f>
        <v>4.4070327839590646E-2</v>
      </c>
      <c r="AZ27" s="17"/>
      <c r="BA27" s="17"/>
      <c r="BB27" s="17"/>
      <c r="BC27" s="17"/>
      <c r="BD27" s="18">
        <f>SUM(AU26:BD26)/10</f>
        <v>4.2413570967415978E-2</v>
      </c>
      <c r="BE27" s="5"/>
      <c r="BF27" s="173"/>
      <c r="BG27" s="181"/>
      <c r="BH27" s="16" t="s">
        <v>56</v>
      </c>
      <c r="BI27" s="18"/>
      <c r="BJ27" s="18"/>
      <c r="BK27" s="18"/>
      <c r="BL27" s="18"/>
      <c r="BM27" s="18">
        <f>SUM(BI26:BM26)/5</f>
        <v>4.4070327839590646E-2</v>
      </c>
      <c r="BN27" s="17"/>
      <c r="BO27" s="17"/>
      <c r="BP27" s="17"/>
      <c r="BQ27" s="17"/>
      <c r="BR27" s="18">
        <f>SUM(BI26:BR26)/10</f>
        <v>4.2413570967415978E-2</v>
      </c>
      <c r="BS27" s="5"/>
    </row>
    <row r="28" spans="1:71" ht="15" customHeight="1" x14ac:dyDescent="0.45">
      <c r="B28" s="173"/>
      <c r="C28" s="181"/>
      <c r="D28" s="20" t="s">
        <v>53</v>
      </c>
      <c r="E28" s="97">
        <f>E26</f>
        <v>4.7142857142857146E-2</v>
      </c>
      <c r="F28" s="97">
        <f t="shared" ref="F28:N28" si="45">E28+F26</f>
        <v>9.2244897959183669E-2</v>
      </c>
      <c r="G28" s="97">
        <f t="shared" si="45"/>
        <v>0.13588921282798833</v>
      </c>
      <c r="H28" s="97">
        <f t="shared" si="45"/>
        <v>0.17849229487713453</v>
      </c>
      <c r="I28" s="97">
        <f t="shared" si="45"/>
        <v>0.22035163919795323</v>
      </c>
      <c r="J28" s="97">
        <f t="shared" si="45"/>
        <v>0.26167974228425228</v>
      </c>
      <c r="K28" s="97">
        <f t="shared" si="45"/>
        <v>0.30262838734589448</v>
      </c>
      <c r="L28" s="97">
        <f t="shared" si="45"/>
        <v>0.34330599096135317</v>
      </c>
      <c r="M28" s="97">
        <f t="shared" si="45"/>
        <v>0.3837899935438237</v>
      </c>
      <c r="N28" s="97">
        <f t="shared" si="45"/>
        <v>0.42413570967415981</v>
      </c>
      <c r="P28" s="173"/>
      <c r="Q28" s="181"/>
      <c r="R28" s="20" t="s">
        <v>53</v>
      </c>
      <c r="S28" s="97">
        <f>S26</f>
        <v>4.7142857142857146E-2</v>
      </c>
      <c r="T28" s="97">
        <f t="shared" ref="T28:AB28" si="46">S28+T26</f>
        <v>9.2244897959183669E-2</v>
      </c>
      <c r="U28" s="97">
        <f t="shared" si="46"/>
        <v>0.13588921282798833</v>
      </c>
      <c r="V28" s="97">
        <f t="shared" si="46"/>
        <v>0.17849229487713453</v>
      </c>
      <c r="W28" s="97">
        <f t="shared" si="46"/>
        <v>0.22035163919795323</v>
      </c>
      <c r="X28" s="97">
        <f t="shared" si="46"/>
        <v>0.26167974228425228</v>
      </c>
      <c r="Y28" s="97">
        <f t="shared" si="46"/>
        <v>0.30262838734589448</v>
      </c>
      <c r="Z28" s="97">
        <f t="shared" si="46"/>
        <v>0.34330599096135317</v>
      </c>
      <c r="AA28" s="97">
        <f t="shared" si="46"/>
        <v>0.3837899935438237</v>
      </c>
      <c r="AB28" s="97">
        <f t="shared" si="46"/>
        <v>0.42413570967415981</v>
      </c>
      <c r="AC28" s="5"/>
      <c r="AD28" s="173"/>
      <c r="AE28" s="181"/>
      <c r="AF28" s="20" t="s">
        <v>53</v>
      </c>
      <c r="AG28" s="97">
        <f>AG26</f>
        <v>4.7142857142857146E-2</v>
      </c>
      <c r="AH28" s="97">
        <f t="shared" ref="AH28:AP28" si="47">AG28+AH26</f>
        <v>9.2244897959183669E-2</v>
      </c>
      <c r="AI28" s="97">
        <f t="shared" si="47"/>
        <v>0.13588921282798833</v>
      </c>
      <c r="AJ28" s="97">
        <f t="shared" si="47"/>
        <v>0.17849229487713453</v>
      </c>
      <c r="AK28" s="97">
        <f t="shared" si="47"/>
        <v>0.22035163919795323</v>
      </c>
      <c r="AL28" s="97">
        <f t="shared" si="47"/>
        <v>0.26167974228425228</v>
      </c>
      <c r="AM28" s="97">
        <f t="shared" si="47"/>
        <v>0.30262838734589448</v>
      </c>
      <c r="AN28" s="97">
        <f t="shared" si="47"/>
        <v>0.34330599096135317</v>
      </c>
      <c r="AO28" s="97">
        <f t="shared" si="47"/>
        <v>0.3837899935438237</v>
      </c>
      <c r="AP28" s="97">
        <f t="shared" si="47"/>
        <v>0.42413570967415981</v>
      </c>
      <c r="AQ28" s="5"/>
      <c r="AR28" s="173"/>
      <c r="AS28" s="181"/>
      <c r="AT28" s="20" t="s">
        <v>53</v>
      </c>
      <c r="AU28" s="97">
        <f>AU26</f>
        <v>4.7142857142857146E-2</v>
      </c>
      <c r="AV28" s="97">
        <f t="shared" ref="AV28:BD28" si="48">AU28+AV26</f>
        <v>9.2244897959183669E-2</v>
      </c>
      <c r="AW28" s="97">
        <f t="shared" si="48"/>
        <v>0.13588921282798833</v>
      </c>
      <c r="AX28" s="97">
        <f t="shared" si="48"/>
        <v>0.17849229487713453</v>
      </c>
      <c r="AY28" s="97">
        <f t="shared" si="48"/>
        <v>0.22035163919795323</v>
      </c>
      <c r="AZ28" s="97">
        <f t="shared" si="48"/>
        <v>0.26167974228425228</v>
      </c>
      <c r="BA28" s="97">
        <f t="shared" si="48"/>
        <v>0.30262838734589448</v>
      </c>
      <c r="BB28" s="97">
        <f t="shared" si="48"/>
        <v>0.34330599096135317</v>
      </c>
      <c r="BC28" s="97">
        <f t="shared" si="48"/>
        <v>0.3837899935438237</v>
      </c>
      <c r="BD28" s="97">
        <f t="shared" si="48"/>
        <v>0.42413570967415981</v>
      </c>
      <c r="BE28" s="5"/>
      <c r="BF28" s="173"/>
      <c r="BG28" s="181"/>
      <c r="BH28" s="20" t="s">
        <v>53</v>
      </c>
      <c r="BI28" s="97">
        <f>BI26</f>
        <v>4.7142857142857146E-2</v>
      </c>
      <c r="BJ28" s="97">
        <f t="shared" ref="BJ28:BR28" si="49">BI28+BJ26</f>
        <v>9.2244897959183669E-2</v>
      </c>
      <c r="BK28" s="97">
        <f t="shared" si="49"/>
        <v>0.13588921282798833</v>
      </c>
      <c r="BL28" s="97">
        <f t="shared" si="49"/>
        <v>0.17849229487713453</v>
      </c>
      <c r="BM28" s="97">
        <f t="shared" si="49"/>
        <v>0.22035163919795323</v>
      </c>
      <c r="BN28" s="97">
        <f t="shared" si="49"/>
        <v>0.26167974228425228</v>
      </c>
      <c r="BO28" s="97">
        <f t="shared" si="49"/>
        <v>0.30262838734589448</v>
      </c>
      <c r="BP28" s="97">
        <f t="shared" si="49"/>
        <v>0.34330599096135317</v>
      </c>
      <c r="BQ28" s="97">
        <f t="shared" si="49"/>
        <v>0.3837899935438237</v>
      </c>
      <c r="BR28" s="97">
        <f t="shared" si="49"/>
        <v>0.42413570967415981</v>
      </c>
      <c r="BS28" s="5"/>
    </row>
    <row r="29" spans="1:71" ht="15" customHeight="1" x14ac:dyDescent="0.45">
      <c r="B29" s="173"/>
      <c r="C29" s="181"/>
      <c r="D29" s="20" t="s">
        <v>107</v>
      </c>
      <c r="E29" s="97">
        <f>((1+$E$12)*$E$5)+$E$5</f>
        <v>0.05</v>
      </c>
      <c r="F29" s="97">
        <f t="shared" ref="F29:N29" si="50">((1+$E$12)*$E$5)+$E$5</f>
        <v>0.05</v>
      </c>
      <c r="G29" s="97">
        <f t="shared" si="50"/>
        <v>0.05</v>
      </c>
      <c r="H29" s="97">
        <f t="shared" si="50"/>
        <v>0.05</v>
      </c>
      <c r="I29" s="97">
        <f t="shared" si="50"/>
        <v>0.05</v>
      </c>
      <c r="J29" s="97">
        <f t="shared" si="50"/>
        <v>0.05</v>
      </c>
      <c r="K29" s="97">
        <f t="shared" si="50"/>
        <v>0.05</v>
      </c>
      <c r="L29" s="97">
        <f t="shared" si="50"/>
        <v>0.05</v>
      </c>
      <c r="M29" s="97">
        <f t="shared" si="50"/>
        <v>0.05</v>
      </c>
      <c r="N29" s="97">
        <f t="shared" si="50"/>
        <v>0.05</v>
      </c>
      <c r="O29" s="12"/>
      <c r="P29" s="173"/>
      <c r="Q29" s="181"/>
      <c r="R29" s="20" t="s">
        <v>107</v>
      </c>
      <c r="S29" s="97">
        <f>((1+$E$12)*$E$5)+$E$5</f>
        <v>0.05</v>
      </c>
      <c r="T29" s="97">
        <f t="shared" ref="T29:AB29" si="51">((1+$E$12)*$E$5)+$E$5</f>
        <v>0.05</v>
      </c>
      <c r="U29" s="97">
        <f t="shared" si="51"/>
        <v>0.05</v>
      </c>
      <c r="V29" s="97">
        <f t="shared" si="51"/>
        <v>0.05</v>
      </c>
      <c r="W29" s="97">
        <f t="shared" si="51"/>
        <v>0.05</v>
      </c>
      <c r="X29" s="97">
        <f t="shared" si="51"/>
        <v>0.05</v>
      </c>
      <c r="Y29" s="97">
        <f t="shared" si="51"/>
        <v>0.05</v>
      </c>
      <c r="Z29" s="97">
        <f t="shared" si="51"/>
        <v>0.05</v>
      </c>
      <c r="AA29" s="97">
        <f t="shared" si="51"/>
        <v>0.05</v>
      </c>
      <c r="AB29" s="97">
        <f t="shared" si="51"/>
        <v>0.05</v>
      </c>
      <c r="AC29" s="12"/>
      <c r="AD29" s="173"/>
      <c r="AE29" s="181"/>
      <c r="AF29" s="20" t="s">
        <v>107</v>
      </c>
      <c r="AG29" s="97">
        <f>((1+$E$12)*$E$5)+$E$5</f>
        <v>0.05</v>
      </c>
      <c r="AH29" s="97">
        <f t="shared" ref="AH29:AP29" si="52">((1+$E$12)*$E$5)+$E$5</f>
        <v>0.05</v>
      </c>
      <c r="AI29" s="97">
        <f t="shared" si="52"/>
        <v>0.05</v>
      </c>
      <c r="AJ29" s="97">
        <f t="shared" si="52"/>
        <v>0.05</v>
      </c>
      <c r="AK29" s="97">
        <f t="shared" si="52"/>
        <v>0.05</v>
      </c>
      <c r="AL29" s="97">
        <f t="shared" si="52"/>
        <v>0.05</v>
      </c>
      <c r="AM29" s="97">
        <f t="shared" si="52"/>
        <v>0.05</v>
      </c>
      <c r="AN29" s="97">
        <f t="shared" si="52"/>
        <v>0.05</v>
      </c>
      <c r="AO29" s="97">
        <f t="shared" si="52"/>
        <v>0.05</v>
      </c>
      <c r="AP29" s="97">
        <f t="shared" si="52"/>
        <v>0.05</v>
      </c>
      <c r="AQ29" s="12"/>
      <c r="AR29" s="173"/>
      <c r="AS29" s="181"/>
      <c r="AT29" s="20" t="s">
        <v>107</v>
      </c>
      <c r="AU29" s="97">
        <f>((1+$E$12)*$E$5)+$E$5</f>
        <v>0.05</v>
      </c>
      <c r="AV29" s="97">
        <f t="shared" ref="AV29:BD29" si="53">((1+$E$12)*$E$5)+$E$5</f>
        <v>0.05</v>
      </c>
      <c r="AW29" s="97">
        <f t="shared" si="53"/>
        <v>0.05</v>
      </c>
      <c r="AX29" s="97">
        <f t="shared" si="53"/>
        <v>0.05</v>
      </c>
      <c r="AY29" s="97">
        <f t="shared" si="53"/>
        <v>0.05</v>
      </c>
      <c r="AZ29" s="97">
        <f t="shared" si="53"/>
        <v>0.05</v>
      </c>
      <c r="BA29" s="97">
        <f t="shared" si="53"/>
        <v>0.05</v>
      </c>
      <c r="BB29" s="97">
        <f t="shared" si="53"/>
        <v>0.05</v>
      </c>
      <c r="BC29" s="97">
        <f t="shared" si="53"/>
        <v>0.05</v>
      </c>
      <c r="BD29" s="97">
        <f t="shared" si="53"/>
        <v>0.05</v>
      </c>
      <c r="BE29" s="12"/>
      <c r="BF29" s="173"/>
      <c r="BG29" s="181"/>
      <c r="BH29" s="20" t="s">
        <v>107</v>
      </c>
      <c r="BI29" s="97">
        <f>((1+$E$12)*$E$5)+$E$5</f>
        <v>0.05</v>
      </c>
      <c r="BJ29" s="97">
        <f t="shared" ref="BJ29:BR29" si="54">((1+$E$12)*$E$5)+$E$5</f>
        <v>0.05</v>
      </c>
      <c r="BK29" s="97">
        <f t="shared" si="54"/>
        <v>0.05</v>
      </c>
      <c r="BL29" s="97">
        <f t="shared" si="54"/>
        <v>0.05</v>
      </c>
      <c r="BM29" s="97">
        <f t="shared" si="54"/>
        <v>0.05</v>
      </c>
      <c r="BN29" s="97">
        <f t="shared" si="54"/>
        <v>0.05</v>
      </c>
      <c r="BO29" s="97">
        <f t="shared" si="54"/>
        <v>0.05</v>
      </c>
      <c r="BP29" s="97">
        <f t="shared" si="54"/>
        <v>0.05</v>
      </c>
      <c r="BQ29" s="97">
        <f t="shared" si="54"/>
        <v>0.05</v>
      </c>
      <c r="BR29" s="97">
        <f t="shared" si="54"/>
        <v>0.05</v>
      </c>
      <c r="BS29" s="12"/>
    </row>
    <row r="30" spans="1:71" ht="15" customHeight="1" x14ac:dyDescent="0.45">
      <c r="B30" s="164"/>
      <c r="C30" s="182"/>
      <c r="D30" s="20" t="s">
        <v>108</v>
      </c>
      <c r="E30" s="97">
        <f>E29</f>
        <v>0.05</v>
      </c>
      <c r="F30" s="97">
        <f>E30+F29</f>
        <v>0.1</v>
      </c>
      <c r="G30" s="97">
        <f t="shared" ref="G30:N30" si="55">F30+G29</f>
        <v>0.15000000000000002</v>
      </c>
      <c r="H30" s="97">
        <f t="shared" si="55"/>
        <v>0.2</v>
      </c>
      <c r="I30" s="97">
        <f t="shared" si="55"/>
        <v>0.25</v>
      </c>
      <c r="J30" s="97">
        <f t="shared" si="55"/>
        <v>0.3</v>
      </c>
      <c r="K30" s="97">
        <f t="shared" si="55"/>
        <v>0.35</v>
      </c>
      <c r="L30" s="97">
        <f t="shared" si="55"/>
        <v>0.39999999999999997</v>
      </c>
      <c r="M30" s="97">
        <f t="shared" si="55"/>
        <v>0.44999999999999996</v>
      </c>
      <c r="N30" s="97">
        <f t="shared" si="55"/>
        <v>0.49999999999999994</v>
      </c>
      <c r="O30" s="12"/>
      <c r="P30" s="164"/>
      <c r="Q30" s="182"/>
      <c r="R30" s="20" t="s">
        <v>108</v>
      </c>
      <c r="S30" s="97">
        <f>S29</f>
        <v>0.05</v>
      </c>
      <c r="T30" s="97">
        <f>S30+T29</f>
        <v>0.1</v>
      </c>
      <c r="U30" s="97">
        <f t="shared" ref="U30:AB30" si="56">T30+U29</f>
        <v>0.15000000000000002</v>
      </c>
      <c r="V30" s="97">
        <f t="shared" si="56"/>
        <v>0.2</v>
      </c>
      <c r="W30" s="97">
        <f t="shared" si="56"/>
        <v>0.25</v>
      </c>
      <c r="X30" s="97">
        <f t="shared" si="56"/>
        <v>0.3</v>
      </c>
      <c r="Y30" s="97">
        <f t="shared" si="56"/>
        <v>0.35</v>
      </c>
      <c r="Z30" s="97">
        <f t="shared" si="56"/>
        <v>0.39999999999999997</v>
      </c>
      <c r="AA30" s="97">
        <f t="shared" si="56"/>
        <v>0.44999999999999996</v>
      </c>
      <c r="AB30" s="97">
        <f t="shared" si="56"/>
        <v>0.49999999999999994</v>
      </c>
      <c r="AC30" s="12"/>
      <c r="AD30" s="164"/>
      <c r="AE30" s="182"/>
      <c r="AF30" s="20" t="s">
        <v>108</v>
      </c>
      <c r="AG30" s="97">
        <f>AG29</f>
        <v>0.05</v>
      </c>
      <c r="AH30" s="97">
        <f>AG30+AH29</f>
        <v>0.1</v>
      </c>
      <c r="AI30" s="97">
        <f t="shared" ref="AI30:AP30" si="57">AH30+AI29</f>
        <v>0.15000000000000002</v>
      </c>
      <c r="AJ30" s="97">
        <f t="shared" si="57"/>
        <v>0.2</v>
      </c>
      <c r="AK30" s="97">
        <f t="shared" si="57"/>
        <v>0.25</v>
      </c>
      <c r="AL30" s="97">
        <f t="shared" si="57"/>
        <v>0.3</v>
      </c>
      <c r="AM30" s="97">
        <f t="shared" si="57"/>
        <v>0.35</v>
      </c>
      <c r="AN30" s="97">
        <f t="shared" si="57"/>
        <v>0.39999999999999997</v>
      </c>
      <c r="AO30" s="97">
        <f t="shared" si="57"/>
        <v>0.44999999999999996</v>
      </c>
      <c r="AP30" s="97">
        <f t="shared" si="57"/>
        <v>0.49999999999999994</v>
      </c>
      <c r="AQ30" s="12"/>
      <c r="AR30" s="164"/>
      <c r="AS30" s="182"/>
      <c r="AT30" s="20" t="s">
        <v>108</v>
      </c>
      <c r="AU30" s="97">
        <f>AU29</f>
        <v>0.05</v>
      </c>
      <c r="AV30" s="97">
        <f>AU30+AV29</f>
        <v>0.1</v>
      </c>
      <c r="AW30" s="97">
        <f t="shared" ref="AW30:BD30" si="58">AV30+AW29</f>
        <v>0.15000000000000002</v>
      </c>
      <c r="AX30" s="97">
        <f t="shared" si="58"/>
        <v>0.2</v>
      </c>
      <c r="AY30" s="97">
        <f t="shared" si="58"/>
        <v>0.25</v>
      </c>
      <c r="AZ30" s="97">
        <f t="shared" si="58"/>
        <v>0.3</v>
      </c>
      <c r="BA30" s="97">
        <f t="shared" si="58"/>
        <v>0.35</v>
      </c>
      <c r="BB30" s="97">
        <f t="shared" si="58"/>
        <v>0.39999999999999997</v>
      </c>
      <c r="BC30" s="97">
        <f t="shared" si="58"/>
        <v>0.44999999999999996</v>
      </c>
      <c r="BD30" s="97">
        <f t="shared" si="58"/>
        <v>0.49999999999999994</v>
      </c>
      <c r="BE30" s="12"/>
      <c r="BF30" s="164"/>
      <c r="BG30" s="182"/>
      <c r="BH30" s="20" t="s">
        <v>108</v>
      </c>
      <c r="BI30" s="97">
        <f>BI29</f>
        <v>0.05</v>
      </c>
      <c r="BJ30" s="97">
        <f>BI30+BJ29</f>
        <v>0.1</v>
      </c>
      <c r="BK30" s="97">
        <f t="shared" ref="BK30:BR30" si="59">BJ30+BK29</f>
        <v>0.15000000000000002</v>
      </c>
      <c r="BL30" s="97">
        <f t="shared" si="59"/>
        <v>0.2</v>
      </c>
      <c r="BM30" s="97">
        <f t="shared" si="59"/>
        <v>0.25</v>
      </c>
      <c r="BN30" s="97">
        <f t="shared" si="59"/>
        <v>0.3</v>
      </c>
      <c r="BO30" s="97">
        <f t="shared" si="59"/>
        <v>0.35</v>
      </c>
      <c r="BP30" s="97">
        <f t="shared" si="59"/>
        <v>0.39999999999999997</v>
      </c>
      <c r="BQ30" s="97">
        <f t="shared" si="59"/>
        <v>0.44999999999999996</v>
      </c>
      <c r="BR30" s="97">
        <f t="shared" si="59"/>
        <v>0.49999999999999994</v>
      </c>
      <c r="BS30" s="12"/>
    </row>
    <row r="31" spans="1:71" ht="15" customHeight="1" x14ac:dyDescent="0.45">
      <c r="B31" s="4"/>
      <c r="C31" s="1"/>
      <c r="D31" s="52"/>
      <c r="E31" s="35"/>
      <c r="F31" s="35"/>
      <c r="G31" s="35"/>
      <c r="H31" s="35"/>
      <c r="I31" s="35"/>
      <c r="J31" s="35"/>
      <c r="K31" s="35"/>
      <c r="L31" s="35"/>
      <c r="M31" s="35"/>
      <c r="N31" s="35"/>
      <c r="P31" s="4"/>
      <c r="Q31" s="1"/>
      <c r="R31" s="52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5"/>
      <c r="AD31" s="4"/>
      <c r="AE31" s="1"/>
      <c r="AF31" s="52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5"/>
      <c r="AR31" s="4"/>
      <c r="AS31" s="1"/>
      <c r="AT31" s="52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5"/>
      <c r="BF31" s="4"/>
      <c r="BG31" s="1"/>
      <c r="BH31" s="52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5"/>
    </row>
    <row r="32" spans="1:71" ht="15" customHeight="1" x14ac:dyDescent="0.45">
      <c r="A32" s="9"/>
      <c r="B32" s="178" t="s">
        <v>37</v>
      </c>
      <c r="C32" s="53" t="s">
        <v>32</v>
      </c>
      <c r="D32" s="54">
        <f>E7</f>
        <v>0.17499999999999999</v>
      </c>
      <c r="E32" s="167" t="s">
        <v>3</v>
      </c>
      <c r="F32" s="167" t="s">
        <v>4</v>
      </c>
      <c r="G32" s="167" t="s">
        <v>5</v>
      </c>
      <c r="H32" s="167" t="s">
        <v>6</v>
      </c>
      <c r="I32" s="167" t="s">
        <v>7</v>
      </c>
      <c r="J32" s="167" t="s">
        <v>8</v>
      </c>
      <c r="K32" s="167" t="s">
        <v>9</v>
      </c>
      <c r="L32" s="167" t="s">
        <v>10</v>
      </c>
      <c r="M32" s="167" t="s">
        <v>11</v>
      </c>
      <c r="N32" s="167" t="s">
        <v>12</v>
      </c>
      <c r="O32" s="9"/>
      <c r="P32" s="178" t="s">
        <v>37</v>
      </c>
      <c r="Q32" s="53" t="s">
        <v>32</v>
      </c>
      <c r="R32" s="54">
        <f>S7</f>
        <v>0.15</v>
      </c>
      <c r="S32" s="167" t="s">
        <v>3</v>
      </c>
      <c r="T32" s="167" t="s">
        <v>4</v>
      </c>
      <c r="U32" s="167" t="s">
        <v>5</v>
      </c>
      <c r="V32" s="167" t="s">
        <v>6</v>
      </c>
      <c r="W32" s="167" t="s">
        <v>7</v>
      </c>
      <c r="X32" s="167" t="s">
        <v>8</v>
      </c>
      <c r="Y32" s="167" t="s">
        <v>9</v>
      </c>
      <c r="Z32" s="167" t="s">
        <v>10</v>
      </c>
      <c r="AA32" s="167" t="s">
        <v>11</v>
      </c>
      <c r="AB32" s="167" t="s">
        <v>12</v>
      </c>
      <c r="AC32" s="9"/>
      <c r="AD32" s="178" t="s">
        <v>37</v>
      </c>
      <c r="AE32" s="53" t="s">
        <v>32</v>
      </c>
      <c r="AF32" s="54">
        <f>AG7</f>
        <v>0.125</v>
      </c>
      <c r="AG32" s="167" t="s">
        <v>3</v>
      </c>
      <c r="AH32" s="167" t="s">
        <v>4</v>
      </c>
      <c r="AI32" s="167" t="s">
        <v>5</v>
      </c>
      <c r="AJ32" s="167" t="s">
        <v>6</v>
      </c>
      <c r="AK32" s="167" t="s">
        <v>7</v>
      </c>
      <c r="AL32" s="167" t="s">
        <v>8</v>
      </c>
      <c r="AM32" s="167" t="s">
        <v>9</v>
      </c>
      <c r="AN32" s="167" t="s">
        <v>10</v>
      </c>
      <c r="AO32" s="167" t="s">
        <v>11</v>
      </c>
      <c r="AP32" s="167" t="s">
        <v>12</v>
      </c>
      <c r="AQ32" s="9"/>
      <c r="AR32" s="178" t="s">
        <v>37</v>
      </c>
      <c r="AS32" s="53" t="s">
        <v>32</v>
      </c>
      <c r="AT32" s="54">
        <f>AU7</f>
        <v>0.1</v>
      </c>
      <c r="AU32" s="167" t="s">
        <v>3</v>
      </c>
      <c r="AV32" s="167" t="s">
        <v>4</v>
      </c>
      <c r="AW32" s="167" t="s">
        <v>5</v>
      </c>
      <c r="AX32" s="167" t="s">
        <v>6</v>
      </c>
      <c r="AY32" s="167" t="s">
        <v>7</v>
      </c>
      <c r="AZ32" s="167" t="s">
        <v>8</v>
      </c>
      <c r="BA32" s="167" t="s">
        <v>9</v>
      </c>
      <c r="BB32" s="167" t="s">
        <v>10</v>
      </c>
      <c r="BC32" s="167" t="s">
        <v>11</v>
      </c>
      <c r="BD32" s="167" t="s">
        <v>12</v>
      </c>
      <c r="BE32" s="9"/>
      <c r="BF32" s="178" t="s">
        <v>37</v>
      </c>
      <c r="BG32" s="53" t="s">
        <v>32</v>
      </c>
      <c r="BH32" s="54">
        <f>BI7</f>
        <v>7.4999999999999997E-2</v>
      </c>
      <c r="BI32" s="167" t="s">
        <v>3</v>
      </c>
      <c r="BJ32" s="167" t="s">
        <v>4</v>
      </c>
      <c r="BK32" s="167" t="s">
        <v>5</v>
      </c>
      <c r="BL32" s="167" t="s">
        <v>6</v>
      </c>
      <c r="BM32" s="167" t="s">
        <v>7</v>
      </c>
      <c r="BN32" s="167" t="s">
        <v>8</v>
      </c>
      <c r="BO32" s="167" t="s">
        <v>9</v>
      </c>
      <c r="BP32" s="167" t="s">
        <v>10</v>
      </c>
      <c r="BQ32" s="167" t="s">
        <v>11</v>
      </c>
      <c r="BR32" s="167" t="s">
        <v>12</v>
      </c>
      <c r="BS32" s="9"/>
    </row>
    <row r="33" spans="1:71" ht="15" customHeight="1" x14ac:dyDescent="0.45">
      <c r="B33" s="179"/>
      <c r="C33" s="44" t="s">
        <v>21</v>
      </c>
      <c r="D33" s="32" t="str">
        <f>"10 BTC / "&amp;TEXT($E$4*10, "$###0.00,,")&amp;"M USD"</f>
        <v>10 BTC / $1.00M USD</v>
      </c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P33" s="179"/>
      <c r="Q33" s="44" t="s">
        <v>21</v>
      </c>
      <c r="R33" s="32" t="str">
        <f>"10 BTC / "&amp;TEXT($E$4*10, "$###0.00,,")&amp;"M USD"</f>
        <v>10 BTC / $1.00M USD</v>
      </c>
      <c r="S33" s="168"/>
      <c r="T33" s="168"/>
      <c r="U33" s="168"/>
      <c r="V33" s="168"/>
      <c r="W33" s="168"/>
      <c r="X33" s="168"/>
      <c r="Y33" s="168"/>
      <c r="Z33" s="168"/>
      <c r="AA33" s="168"/>
      <c r="AB33" s="168"/>
      <c r="AC33" s="5"/>
      <c r="AD33" s="179"/>
      <c r="AE33" s="44" t="s">
        <v>21</v>
      </c>
      <c r="AF33" s="32" t="str">
        <f>"10 BTC / "&amp;TEXT($E$4*10, "$###0.00,,")&amp;"M USD"</f>
        <v>10 BTC / $1.00M USD</v>
      </c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5"/>
      <c r="AR33" s="179"/>
      <c r="AS33" s="44" t="s">
        <v>21</v>
      </c>
      <c r="AT33" s="32" t="str">
        <f>"10 BTC / "&amp;TEXT($E$4*10, "$###0.00,,")&amp;"M USD"</f>
        <v>10 BTC / $1.00M USD</v>
      </c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5"/>
      <c r="BF33" s="179"/>
      <c r="BG33" s="44" t="s">
        <v>21</v>
      </c>
      <c r="BH33" s="32" t="str">
        <f>"10 BTC / "&amp;TEXT($E$4*10, "$###0.00,,")&amp;"M USD"</f>
        <v>10 BTC / $1.00M USD</v>
      </c>
      <c r="BI33" s="168"/>
      <c r="BJ33" s="168"/>
      <c r="BK33" s="168"/>
      <c r="BL33" s="168"/>
      <c r="BM33" s="168"/>
      <c r="BN33" s="168"/>
      <c r="BO33" s="168"/>
      <c r="BP33" s="168"/>
      <c r="BQ33" s="168"/>
      <c r="BR33" s="168"/>
      <c r="BS33" s="5"/>
    </row>
    <row r="34" spans="1:71" ht="15" customHeight="1" x14ac:dyDescent="0.45">
      <c r="B34" s="172" t="s">
        <v>16</v>
      </c>
      <c r="C34" s="165" t="s">
        <v>41</v>
      </c>
      <c r="D34" s="16" t="s">
        <v>83</v>
      </c>
      <c r="E34" s="17">
        <f>E39*$E$4/E$16</f>
        <v>0.125</v>
      </c>
      <c r="F34" s="17">
        <f t="shared" ref="F34:N34" si="60">F39*$E$4/F$16</f>
        <v>8.9285714285714288E-2</v>
      </c>
      <c r="G34" s="17">
        <f t="shared" si="60"/>
        <v>6.3775510204081634E-2</v>
      </c>
      <c r="H34" s="17">
        <f t="shared" si="60"/>
        <v>4.5553935860058306E-2</v>
      </c>
      <c r="I34" s="17">
        <f t="shared" si="60"/>
        <v>3.2538525614327365E-2</v>
      </c>
      <c r="J34" s="17">
        <f t="shared" si="60"/>
        <v>2.3241804010233832E-2</v>
      </c>
      <c r="K34" s="17">
        <f t="shared" si="60"/>
        <v>1.6601288578738452E-2</v>
      </c>
      <c r="L34" s="17">
        <f t="shared" si="60"/>
        <v>1.1858063270527464E-2</v>
      </c>
      <c r="M34" s="17">
        <f t="shared" si="60"/>
        <v>8.4700451932339035E-3</v>
      </c>
      <c r="N34" s="17">
        <f t="shared" si="60"/>
        <v>6.0500322808813593E-3</v>
      </c>
      <c r="P34" s="172" t="s">
        <v>16</v>
      </c>
      <c r="Q34" s="165" t="s">
        <v>41</v>
      </c>
      <c r="R34" s="16" t="s">
        <v>83</v>
      </c>
      <c r="S34" s="17">
        <f>S39*$E$4/S$16</f>
        <v>0.10714285714285714</v>
      </c>
      <c r="T34" s="17">
        <f t="shared" ref="T34:AB34" si="61">T39*$E$4/T$16</f>
        <v>7.6530612244897961E-2</v>
      </c>
      <c r="U34" s="17">
        <f t="shared" si="61"/>
        <v>5.466472303206997E-2</v>
      </c>
      <c r="V34" s="17">
        <f t="shared" si="61"/>
        <v>3.9046230737192836E-2</v>
      </c>
      <c r="W34" s="17">
        <f t="shared" si="61"/>
        <v>2.7890164812280599E-2</v>
      </c>
      <c r="X34" s="17">
        <f t="shared" si="61"/>
        <v>1.9921546294486142E-2</v>
      </c>
      <c r="Y34" s="17">
        <f t="shared" si="61"/>
        <v>1.4229675924632958E-2</v>
      </c>
      <c r="Z34" s="17">
        <f t="shared" si="61"/>
        <v>1.0164054231880684E-2</v>
      </c>
      <c r="AA34" s="17">
        <f t="shared" si="61"/>
        <v>7.260038737057631E-3</v>
      </c>
      <c r="AB34" s="17">
        <f t="shared" si="61"/>
        <v>5.1857419550411649E-3</v>
      </c>
      <c r="AC34" s="5"/>
      <c r="AD34" s="172" t="s">
        <v>16</v>
      </c>
      <c r="AE34" s="165" t="s">
        <v>41</v>
      </c>
      <c r="AF34" s="16" t="s">
        <v>83</v>
      </c>
      <c r="AG34" s="17">
        <f>AG39*$E$4/AG$16</f>
        <v>8.9285714285714288E-2</v>
      </c>
      <c r="AH34" s="17">
        <f t="shared" ref="AH34:AP34" si="62">AH39*$E$4/AH$16</f>
        <v>6.3775510204081634E-2</v>
      </c>
      <c r="AI34" s="17">
        <f t="shared" si="62"/>
        <v>4.5553935860058306E-2</v>
      </c>
      <c r="AJ34" s="17">
        <f t="shared" si="62"/>
        <v>3.2538525614327365E-2</v>
      </c>
      <c r="AK34" s="17">
        <f t="shared" si="62"/>
        <v>2.3241804010233832E-2</v>
      </c>
      <c r="AL34" s="17">
        <f t="shared" si="62"/>
        <v>1.6601288578738452E-2</v>
      </c>
      <c r="AM34" s="17">
        <f t="shared" si="62"/>
        <v>1.1858063270527465E-2</v>
      </c>
      <c r="AN34" s="17">
        <f t="shared" si="62"/>
        <v>8.4700451932339035E-3</v>
      </c>
      <c r="AO34" s="17">
        <f t="shared" si="62"/>
        <v>6.0500322808813593E-3</v>
      </c>
      <c r="AP34" s="17">
        <f t="shared" si="62"/>
        <v>4.3214516292009704E-3</v>
      </c>
      <c r="AQ34" s="5"/>
      <c r="AR34" s="172" t="s">
        <v>16</v>
      </c>
      <c r="AS34" s="165" t="s">
        <v>41</v>
      </c>
      <c r="AT34" s="16" t="s">
        <v>83</v>
      </c>
      <c r="AU34" s="17">
        <f>AU39*$E$4/AU$16</f>
        <v>7.1428571428571425E-2</v>
      </c>
      <c r="AV34" s="17">
        <f t="shared" ref="AV34:BD34" si="63">AV39*$E$4/AV$16</f>
        <v>5.1020408163265307E-2</v>
      </c>
      <c r="AW34" s="17">
        <f t="shared" si="63"/>
        <v>3.6443148688046649E-2</v>
      </c>
      <c r="AX34" s="17">
        <f t="shared" si="63"/>
        <v>2.6030820491461892E-2</v>
      </c>
      <c r="AY34" s="17">
        <f t="shared" si="63"/>
        <v>1.8593443208187066E-2</v>
      </c>
      <c r="AZ34" s="17">
        <f t="shared" si="63"/>
        <v>1.3281030862990761E-2</v>
      </c>
      <c r="BA34" s="17">
        <f t="shared" si="63"/>
        <v>9.4864506164219712E-3</v>
      </c>
      <c r="BB34" s="17">
        <f t="shared" si="63"/>
        <v>6.7760361545871227E-3</v>
      </c>
      <c r="BC34" s="17">
        <f t="shared" si="63"/>
        <v>4.8400258247050876E-3</v>
      </c>
      <c r="BD34" s="17">
        <f t="shared" si="63"/>
        <v>3.4571613033607764E-3</v>
      </c>
      <c r="BE34" s="5"/>
      <c r="BF34" s="172" t="s">
        <v>16</v>
      </c>
      <c r="BG34" s="165" t="s">
        <v>41</v>
      </c>
      <c r="BH34" s="16" t="s">
        <v>83</v>
      </c>
      <c r="BI34" s="17">
        <f>BI39*$E$4/BI$16</f>
        <v>5.3571428571428568E-2</v>
      </c>
      <c r="BJ34" s="17">
        <f t="shared" ref="BJ34:BR34" si="64">BJ39*$E$4/BJ$16</f>
        <v>3.826530612244898E-2</v>
      </c>
      <c r="BK34" s="17">
        <f t="shared" si="64"/>
        <v>2.7332361516034985E-2</v>
      </c>
      <c r="BL34" s="17">
        <f t="shared" si="64"/>
        <v>1.9523115368596418E-2</v>
      </c>
      <c r="BM34" s="17">
        <f t="shared" si="64"/>
        <v>1.3945082406140299E-2</v>
      </c>
      <c r="BN34" s="17">
        <f t="shared" si="64"/>
        <v>9.9607731472430711E-3</v>
      </c>
      <c r="BO34" s="17">
        <f t="shared" si="64"/>
        <v>7.1148379623164788E-3</v>
      </c>
      <c r="BP34" s="17">
        <f t="shared" si="64"/>
        <v>5.0820271159403418E-3</v>
      </c>
      <c r="BQ34" s="17">
        <f t="shared" si="64"/>
        <v>3.6300193685288155E-3</v>
      </c>
      <c r="BR34" s="17">
        <f t="shared" si="64"/>
        <v>2.5928709775205824E-3</v>
      </c>
      <c r="BS34" s="5"/>
    </row>
    <row r="35" spans="1:71" ht="15" customHeight="1" x14ac:dyDescent="0.45">
      <c r="B35" s="173"/>
      <c r="C35" s="165"/>
      <c r="D35" s="16" t="s">
        <v>84</v>
      </c>
      <c r="E35" s="17"/>
      <c r="F35" s="17"/>
      <c r="G35" s="17"/>
      <c r="H35" s="17"/>
      <c r="I35" s="18">
        <f>SUM(E34:I34)/5</f>
        <v>7.1230737192836319E-2</v>
      </c>
      <c r="J35" s="17"/>
      <c r="K35" s="17"/>
      <c r="L35" s="17"/>
      <c r="M35" s="17"/>
      <c r="N35" s="18">
        <f>SUM(E34:N34)/10</f>
        <v>4.2237491929779658E-2</v>
      </c>
      <c r="P35" s="173"/>
      <c r="Q35" s="165"/>
      <c r="R35" s="16" t="s">
        <v>84</v>
      </c>
      <c r="S35" s="17"/>
      <c r="T35" s="17"/>
      <c r="U35" s="17"/>
      <c r="V35" s="17"/>
      <c r="W35" s="18">
        <f>SUM(S34:W34)/5</f>
        <v>6.1054917593859705E-2</v>
      </c>
      <c r="X35" s="17"/>
      <c r="Y35" s="17"/>
      <c r="Z35" s="17"/>
      <c r="AA35" s="17"/>
      <c r="AB35" s="18">
        <f>SUM(S34:AB34)/10</f>
        <v>3.6203564511239711E-2</v>
      </c>
      <c r="AC35" s="5"/>
      <c r="AD35" s="173"/>
      <c r="AE35" s="165"/>
      <c r="AF35" s="16" t="s">
        <v>84</v>
      </c>
      <c r="AG35" s="17"/>
      <c r="AH35" s="17"/>
      <c r="AI35" s="17"/>
      <c r="AJ35" s="17"/>
      <c r="AK35" s="18">
        <f>SUM(AG34:AK34)/5</f>
        <v>5.0879097994883084E-2</v>
      </c>
      <c r="AL35" s="17"/>
      <c r="AM35" s="17"/>
      <c r="AN35" s="17"/>
      <c r="AO35" s="17"/>
      <c r="AP35" s="18">
        <f>SUM(AG34:AP34)/10</f>
        <v>3.0169637092699753E-2</v>
      </c>
      <c r="AQ35" s="5"/>
      <c r="AR35" s="173"/>
      <c r="AS35" s="165"/>
      <c r="AT35" s="16" t="s">
        <v>84</v>
      </c>
      <c r="AU35" s="17"/>
      <c r="AV35" s="17"/>
      <c r="AW35" s="17"/>
      <c r="AX35" s="17"/>
      <c r="AY35" s="18">
        <f>SUM(AU34:AY34)/5</f>
        <v>4.070327839590647E-2</v>
      </c>
      <c r="AZ35" s="17"/>
      <c r="BA35" s="17"/>
      <c r="BB35" s="17"/>
      <c r="BC35" s="17"/>
      <c r="BD35" s="18">
        <f>SUM(AU34:BD34)/10</f>
        <v>2.4135709674159806E-2</v>
      </c>
      <c r="BE35" s="5"/>
      <c r="BF35" s="173"/>
      <c r="BG35" s="165"/>
      <c r="BH35" s="16" t="s">
        <v>84</v>
      </c>
      <c r="BI35" s="17"/>
      <c r="BJ35" s="17"/>
      <c r="BK35" s="17"/>
      <c r="BL35" s="17"/>
      <c r="BM35" s="18">
        <f>SUM(BI34:BM34)/5</f>
        <v>3.0527458796929852E-2</v>
      </c>
      <c r="BN35" s="17"/>
      <c r="BO35" s="17"/>
      <c r="BP35" s="17"/>
      <c r="BQ35" s="17"/>
      <c r="BR35" s="18">
        <f>SUM(BI34:BR34)/10</f>
        <v>1.8101782255619855E-2</v>
      </c>
      <c r="BS35" s="5"/>
    </row>
    <row r="36" spans="1:71" ht="15" customHeight="1" x14ac:dyDescent="0.45">
      <c r="B36" s="173"/>
      <c r="C36" s="165"/>
      <c r="D36" s="16" t="s">
        <v>53</v>
      </c>
      <c r="E36" s="17">
        <f t="shared" ref="E36:N36" si="65">E$18*(E34/E$20)</f>
        <v>0.125</v>
      </c>
      <c r="F36" s="17">
        <f t="shared" si="65"/>
        <v>0.21428571428571427</v>
      </c>
      <c r="G36" s="17">
        <f t="shared" si="65"/>
        <v>0.27806122448979587</v>
      </c>
      <c r="H36" s="17">
        <f t="shared" si="65"/>
        <v>0.32361516034985432</v>
      </c>
      <c r="I36" s="17">
        <f t="shared" si="65"/>
        <v>0.35615368596418157</v>
      </c>
      <c r="J36" s="17">
        <f t="shared" si="65"/>
        <v>0.37939548997441541</v>
      </c>
      <c r="K36" s="17">
        <f t="shared" si="65"/>
        <v>0.39599677855315374</v>
      </c>
      <c r="L36" s="17">
        <f t="shared" si="65"/>
        <v>0.40785484182368065</v>
      </c>
      <c r="M36" s="17">
        <f t="shared" si="65"/>
        <v>0.41632488701691595</v>
      </c>
      <c r="N36" s="17">
        <f t="shared" si="65"/>
        <v>0.42237491929779775</v>
      </c>
      <c r="P36" s="173"/>
      <c r="Q36" s="165"/>
      <c r="R36" s="16" t="s">
        <v>53</v>
      </c>
      <c r="S36" s="17">
        <f>S$18*(S34/S$20)</f>
        <v>0.10714285714285714</v>
      </c>
      <c r="T36" s="17">
        <f t="shared" ref="T36:AB36" si="66">T$18*(T34/T$20)</f>
        <v>0.18367346938775508</v>
      </c>
      <c r="U36" s="17">
        <f t="shared" si="66"/>
        <v>0.23833819241982501</v>
      </c>
      <c r="V36" s="17">
        <f t="shared" si="66"/>
        <v>0.277384423157018</v>
      </c>
      <c r="W36" s="17">
        <f t="shared" si="66"/>
        <v>0.30527458796929852</v>
      </c>
      <c r="X36" s="17">
        <f t="shared" si="66"/>
        <v>0.32519613426378463</v>
      </c>
      <c r="Y36" s="17">
        <f t="shared" si="66"/>
        <v>0.33942581018841744</v>
      </c>
      <c r="Z36" s="17">
        <f t="shared" si="66"/>
        <v>0.34958986442029771</v>
      </c>
      <c r="AA36" s="17">
        <f t="shared" si="66"/>
        <v>0.35684990315735649</v>
      </c>
      <c r="AB36" s="17">
        <f t="shared" si="66"/>
        <v>0.36203564511239805</v>
      </c>
      <c r="AC36" s="5"/>
      <c r="AD36" s="173"/>
      <c r="AE36" s="165"/>
      <c r="AF36" s="16" t="s">
        <v>53</v>
      </c>
      <c r="AG36" s="17">
        <f>AG$18*(AG34/AG$20)</f>
        <v>8.9285714285714274E-2</v>
      </c>
      <c r="AH36" s="17">
        <f t="shared" ref="AH36:AP36" si="67">AH$18*(AH34/AH$20)</f>
        <v>0.15306122448979592</v>
      </c>
      <c r="AI36" s="17">
        <f t="shared" si="67"/>
        <v>0.19861516034985416</v>
      </c>
      <c r="AJ36" s="17">
        <f t="shared" si="67"/>
        <v>0.23115368596418168</v>
      </c>
      <c r="AK36" s="17">
        <f t="shared" si="67"/>
        <v>0.25439548997441541</v>
      </c>
      <c r="AL36" s="17">
        <f t="shared" si="67"/>
        <v>0.27099677855315385</v>
      </c>
      <c r="AM36" s="17">
        <f t="shared" si="67"/>
        <v>0.28285484182368126</v>
      </c>
      <c r="AN36" s="17">
        <f t="shared" si="67"/>
        <v>0.29132488701691478</v>
      </c>
      <c r="AO36" s="17">
        <f t="shared" si="67"/>
        <v>0.29737491929779708</v>
      </c>
      <c r="AP36" s="17">
        <f t="shared" si="67"/>
        <v>0.30169637092699836</v>
      </c>
      <c r="AQ36" s="5"/>
      <c r="AR36" s="173"/>
      <c r="AS36" s="165"/>
      <c r="AT36" s="16" t="s">
        <v>53</v>
      </c>
      <c r="AU36" s="17">
        <f>AU$18*(AU34/AU$20)</f>
        <v>7.1428571428571425E-2</v>
      </c>
      <c r="AV36" s="17">
        <f t="shared" ref="AV36:BD36" si="68">AV$18*(AV34/AV$20)</f>
        <v>0.12244897959183673</v>
      </c>
      <c r="AW36" s="17">
        <f t="shared" si="68"/>
        <v>0.15889212827988336</v>
      </c>
      <c r="AX36" s="17">
        <f t="shared" si="68"/>
        <v>0.18492294877134535</v>
      </c>
      <c r="AY36" s="17">
        <f t="shared" si="68"/>
        <v>0.20351639197953234</v>
      </c>
      <c r="AZ36" s="17">
        <f t="shared" si="68"/>
        <v>0.2167974228425231</v>
      </c>
      <c r="BA36" s="17">
        <f t="shared" si="68"/>
        <v>0.22628387345894493</v>
      </c>
      <c r="BB36" s="17">
        <f t="shared" si="68"/>
        <v>0.23305990961353182</v>
      </c>
      <c r="BC36" s="17">
        <f t="shared" si="68"/>
        <v>0.23789993543823765</v>
      </c>
      <c r="BD36" s="17">
        <f t="shared" si="68"/>
        <v>0.24135709674159869</v>
      </c>
      <c r="BE36" s="5"/>
      <c r="BF36" s="173"/>
      <c r="BG36" s="165"/>
      <c r="BH36" s="16" t="s">
        <v>53</v>
      </c>
      <c r="BI36" s="17">
        <f>BI$18*(BI34/BI$20)</f>
        <v>5.3571428571428568E-2</v>
      </c>
      <c r="BJ36" s="17">
        <f t="shared" ref="BJ36:BR36" si="69">BJ$18*(BJ34/BJ$20)</f>
        <v>9.1836734693877542E-2</v>
      </c>
      <c r="BK36" s="17">
        <f t="shared" si="69"/>
        <v>0.11916909620991251</v>
      </c>
      <c r="BL36" s="17">
        <f t="shared" si="69"/>
        <v>0.138692211578509</v>
      </c>
      <c r="BM36" s="17">
        <f t="shared" si="69"/>
        <v>0.15263729398464926</v>
      </c>
      <c r="BN36" s="17">
        <f t="shared" si="69"/>
        <v>0.16259806713189232</v>
      </c>
      <c r="BO36" s="17">
        <f t="shared" si="69"/>
        <v>0.16971290509420872</v>
      </c>
      <c r="BP36" s="17">
        <f t="shared" si="69"/>
        <v>0.17479493221014886</v>
      </c>
      <c r="BQ36" s="17">
        <f t="shared" si="69"/>
        <v>0.17842495157867824</v>
      </c>
      <c r="BR36" s="17">
        <f t="shared" si="69"/>
        <v>0.18101782255619903</v>
      </c>
      <c r="BS36" s="5"/>
    </row>
    <row r="37" spans="1:71" ht="15" customHeight="1" x14ac:dyDescent="0.45">
      <c r="B37" s="173"/>
      <c r="C37" s="163"/>
      <c r="D37" s="20" t="s">
        <v>57</v>
      </c>
      <c r="E37" s="21">
        <f t="shared" ref="E37:N37" si="70">10*E34</f>
        <v>1.25</v>
      </c>
      <c r="F37" s="21">
        <f t="shared" si="70"/>
        <v>0.8928571428571429</v>
      </c>
      <c r="G37" s="21">
        <f t="shared" si="70"/>
        <v>0.63775510204081631</v>
      </c>
      <c r="H37" s="21">
        <f t="shared" si="70"/>
        <v>0.45553935860058303</v>
      </c>
      <c r="I37" s="21">
        <f t="shared" si="70"/>
        <v>0.32538525614327363</v>
      </c>
      <c r="J37" s="21">
        <f t="shared" si="70"/>
        <v>0.23241804010233832</v>
      </c>
      <c r="K37" s="21">
        <f t="shared" si="70"/>
        <v>0.16601288578738452</v>
      </c>
      <c r="L37" s="21">
        <f t="shared" si="70"/>
        <v>0.11858063270527464</v>
      </c>
      <c r="M37" s="21">
        <f t="shared" si="70"/>
        <v>8.4700451932339035E-2</v>
      </c>
      <c r="N37" s="21">
        <f t="shared" si="70"/>
        <v>6.0500322808813595E-2</v>
      </c>
      <c r="P37" s="173"/>
      <c r="Q37" s="163"/>
      <c r="R37" s="20" t="s">
        <v>57</v>
      </c>
      <c r="S37" s="21">
        <f t="shared" ref="S37:AB37" si="71">10*S34</f>
        <v>1.0714285714285714</v>
      </c>
      <c r="T37" s="21">
        <f t="shared" si="71"/>
        <v>0.76530612244897966</v>
      </c>
      <c r="U37" s="21">
        <f t="shared" si="71"/>
        <v>0.54664723032069973</v>
      </c>
      <c r="V37" s="21">
        <f t="shared" si="71"/>
        <v>0.39046230737192833</v>
      </c>
      <c r="W37" s="21">
        <f t="shared" si="71"/>
        <v>0.27890164812280599</v>
      </c>
      <c r="X37" s="21">
        <f t="shared" si="71"/>
        <v>0.19921546294486142</v>
      </c>
      <c r="Y37" s="21">
        <f t="shared" si="71"/>
        <v>0.14229675924632956</v>
      </c>
      <c r="Z37" s="21">
        <f t="shared" si="71"/>
        <v>0.10164054231880684</v>
      </c>
      <c r="AA37" s="21">
        <f t="shared" si="71"/>
        <v>7.2600387370576308E-2</v>
      </c>
      <c r="AB37" s="21">
        <f t="shared" si="71"/>
        <v>5.1857419550411649E-2</v>
      </c>
      <c r="AC37" s="5"/>
      <c r="AD37" s="173"/>
      <c r="AE37" s="163"/>
      <c r="AF37" s="20" t="s">
        <v>57</v>
      </c>
      <c r="AG37" s="21">
        <f t="shared" ref="AG37:AP37" si="72">10*AG34</f>
        <v>0.8928571428571429</v>
      </c>
      <c r="AH37" s="21">
        <f t="shared" si="72"/>
        <v>0.63775510204081631</v>
      </c>
      <c r="AI37" s="21">
        <f t="shared" si="72"/>
        <v>0.45553935860058303</v>
      </c>
      <c r="AJ37" s="21">
        <f t="shared" si="72"/>
        <v>0.32538525614327363</v>
      </c>
      <c r="AK37" s="21">
        <f t="shared" si="72"/>
        <v>0.23241804010233832</v>
      </c>
      <c r="AL37" s="21">
        <f t="shared" si="72"/>
        <v>0.16601288578738452</v>
      </c>
      <c r="AM37" s="21">
        <f t="shared" si="72"/>
        <v>0.11858063270527465</v>
      </c>
      <c r="AN37" s="21">
        <f t="shared" si="72"/>
        <v>8.4700451932339035E-2</v>
      </c>
      <c r="AO37" s="21">
        <f t="shared" si="72"/>
        <v>6.0500322808813595E-2</v>
      </c>
      <c r="AP37" s="21">
        <f t="shared" si="72"/>
        <v>4.3214516292009703E-2</v>
      </c>
      <c r="AQ37" s="5"/>
      <c r="AR37" s="173"/>
      <c r="AS37" s="163"/>
      <c r="AT37" s="20" t="s">
        <v>57</v>
      </c>
      <c r="AU37" s="21">
        <f t="shared" ref="AU37:BD37" si="73">10*AU34</f>
        <v>0.71428571428571419</v>
      </c>
      <c r="AV37" s="21">
        <f t="shared" si="73"/>
        <v>0.51020408163265307</v>
      </c>
      <c r="AW37" s="21">
        <f t="shared" si="73"/>
        <v>0.3644314868804665</v>
      </c>
      <c r="AX37" s="21">
        <f t="shared" si="73"/>
        <v>0.26030820491461892</v>
      </c>
      <c r="AY37" s="21">
        <f t="shared" si="73"/>
        <v>0.18593443208187066</v>
      </c>
      <c r="AZ37" s="21">
        <f t="shared" si="73"/>
        <v>0.13281030862990761</v>
      </c>
      <c r="BA37" s="21">
        <f t="shared" si="73"/>
        <v>9.4864506164219708E-2</v>
      </c>
      <c r="BB37" s="21">
        <f t="shared" si="73"/>
        <v>6.7760361545871228E-2</v>
      </c>
      <c r="BC37" s="21">
        <f t="shared" si="73"/>
        <v>4.8400258247050874E-2</v>
      </c>
      <c r="BD37" s="21">
        <f t="shared" si="73"/>
        <v>3.4571613033607763E-2</v>
      </c>
      <c r="BE37" s="5"/>
      <c r="BF37" s="173"/>
      <c r="BG37" s="163"/>
      <c r="BH37" s="20" t="s">
        <v>57</v>
      </c>
      <c r="BI37" s="21">
        <f t="shared" ref="BI37:BR37" si="74">10*BI34</f>
        <v>0.5357142857142857</v>
      </c>
      <c r="BJ37" s="21">
        <f t="shared" si="74"/>
        <v>0.38265306122448983</v>
      </c>
      <c r="BK37" s="21">
        <f t="shared" si="74"/>
        <v>0.27332361516034986</v>
      </c>
      <c r="BL37" s="21">
        <f t="shared" si="74"/>
        <v>0.19523115368596416</v>
      </c>
      <c r="BM37" s="21">
        <f t="shared" si="74"/>
        <v>0.13945082406140299</v>
      </c>
      <c r="BN37" s="21">
        <f t="shared" si="74"/>
        <v>9.9607731472430711E-2</v>
      </c>
      <c r="BO37" s="21">
        <f t="shared" si="74"/>
        <v>7.1148379623164781E-2</v>
      </c>
      <c r="BP37" s="21">
        <f t="shared" si="74"/>
        <v>5.0820271159403421E-2</v>
      </c>
      <c r="BQ37" s="21">
        <f t="shared" si="74"/>
        <v>3.6300193685288154E-2</v>
      </c>
      <c r="BR37" s="21">
        <f t="shared" si="74"/>
        <v>2.5928709775205824E-2</v>
      </c>
      <c r="BS37" s="5"/>
    </row>
    <row r="38" spans="1:71" ht="15" customHeight="1" x14ac:dyDescent="0.45">
      <c r="B38" s="173"/>
      <c r="C38" s="163"/>
      <c r="D38" s="20" t="s">
        <v>58</v>
      </c>
      <c r="E38" s="21">
        <f>10*E36</f>
        <v>1.25</v>
      </c>
      <c r="F38" s="21">
        <f>10*F36</f>
        <v>2.1428571428571428</v>
      </c>
      <c r="G38" s="21">
        <f>10*G36</f>
        <v>2.7806122448979584</v>
      </c>
      <c r="H38" s="21">
        <f t="shared" ref="H38:N38" si="75">10*H36</f>
        <v>3.2361516034985431</v>
      </c>
      <c r="I38" s="21">
        <f t="shared" si="75"/>
        <v>3.5615368596418158</v>
      </c>
      <c r="J38" s="21">
        <f t="shared" si="75"/>
        <v>3.7939548997441541</v>
      </c>
      <c r="K38" s="21">
        <f t="shared" si="75"/>
        <v>3.9599677855315374</v>
      </c>
      <c r="L38" s="21">
        <f t="shared" si="75"/>
        <v>4.0785484182368066</v>
      </c>
      <c r="M38" s="21">
        <f t="shared" si="75"/>
        <v>4.1632488701691592</v>
      </c>
      <c r="N38" s="21">
        <f t="shared" si="75"/>
        <v>4.2237491929779774</v>
      </c>
      <c r="P38" s="173"/>
      <c r="Q38" s="163"/>
      <c r="R38" s="20" t="s">
        <v>58</v>
      </c>
      <c r="S38" s="21">
        <f>10*S36</f>
        <v>1.0714285714285714</v>
      </c>
      <c r="T38" s="21">
        <f>10*T36</f>
        <v>1.8367346938775508</v>
      </c>
      <c r="U38" s="21">
        <f>10*U36</f>
        <v>2.3833819241982503</v>
      </c>
      <c r="V38" s="21">
        <f t="shared" ref="V38:AB38" si="76">10*V36</f>
        <v>2.7738442315701799</v>
      </c>
      <c r="W38" s="21">
        <f t="shared" si="76"/>
        <v>3.0527458796929849</v>
      </c>
      <c r="X38" s="21">
        <f t="shared" si="76"/>
        <v>3.2519613426378462</v>
      </c>
      <c r="Y38" s="21">
        <f t="shared" si="76"/>
        <v>3.3942581018841746</v>
      </c>
      <c r="Z38" s="21">
        <f t="shared" si="76"/>
        <v>3.4958986442029771</v>
      </c>
      <c r="AA38" s="21">
        <f t="shared" si="76"/>
        <v>3.5684990315735647</v>
      </c>
      <c r="AB38" s="21">
        <f t="shared" si="76"/>
        <v>3.6203564511239805</v>
      </c>
      <c r="AC38" s="5"/>
      <c r="AD38" s="173"/>
      <c r="AE38" s="163"/>
      <c r="AF38" s="20" t="s">
        <v>58</v>
      </c>
      <c r="AG38" s="21">
        <f>10*AG36</f>
        <v>0.89285714285714279</v>
      </c>
      <c r="AH38" s="21">
        <f>10*AH36</f>
        <v>1.5306122448979593</v>
      </c>
      <c r="AI38" s="21">
        <f>10*AI36</f>
        <v>1.9861516034985416</v>
      </c>
      <c r="AJ38" s="21">
        <f t="shared" ref="AJ38:AP38" si="77">10*AJ36</f>
        <v>2.3115368596418167</v>
      </c>
      <c r="AK38" s="21">
        <f t="shared" si="77"/>
        <v>2.5439548997441541</v>
      </c>
      <c r="AL38" s="21">
        <f t="shared" si="77"/>
        <v>2.7099677855315383</v>
      </c>
      <c r="AM38" s="21">
        <f t="shared" si="77"/>
        <v>2.8285484182368128</v>
      </c>
      <c r="AN38" s="21">
        <f t="shared" si="77"/>
        <v>2.9132488701691477</v>
      </c>
      <c r="AO38" s="21">
        <f t="shared" si="77"/>
        <v>2.9737491929779707</v>
      </c>
      <c r="AP38" s="21">
        <f t="shared" si="77"/>
        <v>3.0169637092699837</v>
      </c>
      <c r="AQ38" s="5"/>
      <c r="AR38" s="173"/>
      <c r="AS38" s="163"/>
      <c r="AT38" s="20" t="s">
        <v>58</v>
      </c>
      <c r="AU38" s="21">
        <f>10*AU36</f>
        <v>0.71428571428571419</v>
      </c>
      <c r="AV38" s="21">
        <f>10*AV36</f>
        <v>1.2244897959183674</v>
      </c>
      <c r="AW38" s="21">
        <f>10*AW36</f>
        <v>1.5889212827988337</v>
      </c>
      <c r="AX38" s="21">
        <f t="shared" ref="AX38:BD38" si="78">10*AX36</f>
        <v>1.8492294877134534</v>
      </c>
      <c r="AY38" s="21">
        <f t="shared" si="78"/>
        <v>2.0351639197953233</v>
      </c>
      <c r="AZ38" s="21">
        <f t="shared" si="78"/>
        <v>2.1679742284252308</v>
      </c>
      <c r="BA38" s="21">
        <f t="shared" si="78"/>
        <v>2.2628387345894492</v>
      </c>
      <c r="BB38" s="21">
        <f t="shared" si="78"/>
        <v>2.3305990961353182</v>
      </c>
      <c r="BC38" s="21">
        <f t="shared" si="78"/>
        <v>2.3789993543823766</v>
      </c>
      <c r="BD38" s="21">
        <f t="shared" si="78"/>
        <v>2.4135709674159869</v>
      </c>
      <c r="BE38" s="5"/>
      <c r="BF38" s="173"/>
      <c r="BG38" s="163"/>
      <c r="BH38" s="20" t="s">
        <v>58</v>
      </c>
      <c r="BI38" s="21">
        <f>10*BI36</f>
        <v>0.5357142857142857</v>
      </c>
      <c r="BJ38" s="21">
        <f>10*BJ36</f>
        <v>0.91836734693877542</v>
      </c>
      <c r="BK38" s="21">
        <f>10*BK36</f>
        <v>1.1916909620991252</v>
      </c>
      <c r="BL38" s="21">
        <f t="shared" ref="BL38:BR38" si="79">10*BL36</f>
        <v>1.3869221157850899</v>
      </c>
      <c r="BM38" s="21">
        <f t="shared" si="79"/>
        <v>1.5263729398464925</v>
      </c>
      <c r="BN38" s="21">
        <f t="shared" si="79"/>
        <v>1.6259806713189231</v>
      </c>
      <c r="BO38" s="21">
        <f t="shared" si="79"/>
        <v>1.6971290509420873</v>
      </c>
      <c r="BP38" s="21">
        <f t="shared" si="79"/>
        <v>1.7479493221014886</v>
      </c>
      <c r="BQ38" s="21">
        <f t="shared" si="79"/>
        <v>1.7842495157867824</v>
      </c>
      <c r="BR38" s="21">
        <f t="shared" si="79"/>
        <v>1.8101782255619903</v>
      </c>
      <c r="BS38" s="5"/>
    </row>
    <row r="39" spans="1:71" ht="15" customHeight="1" x14ac:dyDescent="0.45">
      <c r="B39" s="173"/>
      <c r="C39" s="171" t="s">
        <v>45</v>
      </c>
      <c r="D39" s="16" t="s">
        <v>55</v>
      </c>
      <c r="E39" s="17">
        <f>$D32</f>
        <v>0.17499999999999999</v>
      </c>
      <c r="F39" s="17">
        <f t="shared" ref="F39:N39" si="80">$D32</f>
        <v>0.17499999999999999</v>
      </c>
      <c r="G39" s="17">
        <f t="shared" si="80"/>
        <v>0.17499999999999999</v>
      </c>
      <c r="H39" s="17">
        <f t="shared" si="80"/>
        <v>0.17499999999999999</v>
      </c>
      <c r="I39" s="17">
        <f t="shared" si="80"/>
        <v>0.17499999999999999</v>
      </c>
      <c r="J39" s="17">
        <f t="shared" si="80"/>
        <v>0.17499999999999999</v>
      </c>
      <c r="K39" s="17">
        <f t="shared" si="80"/>
        <v>0.17499999999999999</v>
      </c>
      <c r="L39" s="17">
        <f t="shared" si="80"/>
        <v>0.17499999999999999</v>
      </c>
      <c r="M39" s="17">
        <f t="shared" si="80"/>
        <v>0.17499999999999999</v>
      </c>
      <c r="N39" s="17">
        <f t="shared" si="80"/>
        <v>0.17499999999999999</v>
      </c>
      <c r="P39" s="173"/>
      <c r="Q39" s="171" t="s">
        <v>45</v>
      </c>
      <c r="R39" s="16" t="s">
        <v>55</v>
      </c>
      <c r="S39" s="17">
        <f>$R32</f>
        <v>0.15</v>
      </c>
      <c r="T39" s="17">
        <f t="shared" ref="T39:AB39" si="81">$R32</f>
        <v>0.15</v>
      </c>
      <c r="U39" s="17">
        <f t="shared" si="81"/>
        <v>0.15</v>
      </c>
      <c r="V39" s="17">
        <f t="shared" si="81"/>
        <v>0.15</v>
      </c>
      <c r="W39" s="17">
        <f t="shared" si="81"/>
        <v>0.15</v>
      </c>
      <c r="X39" s="17">
        <f t="shared" si="81"/>
        <v>0.15</v>
      </c>
      <c r="Y39" s="17">
        <f t="shared" si="81"/>
        <v>0.15</v>
      </c>
      <c r="Z39" s="17">
        <f t="shared" si="81"/>
        <v>0.15</v>
      </c>
      <c r="AA39" s="17">
        <f t="shared" si="81"/>
        <v>0.15</v>
      </c>
      <c r="AB39" s="17">
        <f t="shared" si="81"/>
        <v>0.15</v>
      </c>
      <c r="AC39" s="5"/>
      <c r="AD39" s="173"/>
      <c r="AE39" s="171" t="s">
        <v>45</v>
      </c>
      <c r="AF39" s="16" t="s">
        <v>55</v>
      </c>
      <c r="AG39" s="17">
        <f>$AF32</f>
        <v>0.125</v>
      </c>
      <c r="AH39" s="17">
        <f t="shared" ref="AH39:AP39" si="82">$AF32</f>
        <v>0.125</v>
      </c>
      <c r="AI39" s="17">
        <f t="shared" si="82"/>
        <v>0.125</v>
      </c>
      <c r="AJ39" s="17">
        <f t="shared" si="82"/>
        <v>0.125</v>
      </c>
      <c r="AK39" s="17">
        <f t="shared" si="82"/>
        <v>0.125</v>
      </c>
      <c r="AL39" s="17">
        <f t="shared" si="82"/>
        <v>0.125</v>
      </c>
      <c r="AM39" s="17">
        <f t="shared" si="82"/>
        <v>0.125</v>
      </c>
      <c r="AN39" s="17">
        <f t="shared" si="82"/>
        <v>0.125</v>
      </c>
      <c r="AO39" s="17">
        <f t="shared" si="82"/>
        <v>0.125</v>
      </c>
      <c r="AP39" s="17">
        <f t="shared" si="82"/>
        <v>0.125</v>
      </c>
      <c r="AQ39" s="5"/>
      <c r="AR39" s="173"/>
      <c r="AS39" s="171" t="s">
        <v>45</v>
      </c>
      <c r="AT39" s="16" t="s">
        <v>55</v>
      </c>
      <c r="AU39" s="17">
        <f>$AT32</f>
        <v>0.1</v>
      </c>
      <c r="AV39" s="17">
        <f t="shared" ref="AV39:BD39" si="83">$AT32</f>
        <v>0.1</v>
      </c>
      <c r="AW39" s="17">
        <f t="shared" si="83"/>
        <v>0.1</v>
      </c>
      <c r="AX39" s="17">
        <f t="shared" si="83"/>
        <v>0.1</v>
      </c>
      <c r="AY39" s="17">
        <f t="shared" si="83"/>
        <v>0.1</v>
      </c>
      <c r="AZ39" s="17">
        <f t="shared" si="83"/>
        <v>0.1</v>
      </c>
      <c r="BA39" s="17">
        <f t="shared" si="83"/>
        <v>0.1</v>
      </c>
      <c r="BB39" s="17">
        <f t="shared" si="83"/>
        <v>0.1</v>
      </c>
      <c r="BC39" s="17">
        <f t="shared" si="83"/>
        <v>0.1</v>
      </c>
      <c r="BD39" s="17">
        <f t="shared" si="83"/>
        <v>0.1</v>
      </c>
      <c r="BE39" s="5"/>
      <c r="BF39" s="173"/>
      <c r="BG39" s="171" t="s">
        <v>45</v>
      </c>
      <c r="BH39" s="16" t="s">
        <v>55</v>
      </c>
      <c r="BI39" s="17">
        <f>$BH32</f>
        <v>7.4999999999999997E-2</v>
      </c>
      <c r="BJ39" s="17">
        <f t="shared" ref="BJ39:BR39" si="84">$BH32</f>
        <v>7.4999999999999997E-2</v>
      </c>
      <c r="BK39" s="17">
        <f t="shared" si="84"/>
        <v>7.4999999999999997E-2</v>
      </c>
      <c r="BL39" s="17">
        <f t="shared" si="84"/>
        <v>7.4999999999999997E-2</v>
      </c>
      <c r="BM39" s="17">
        <f t="shared" si="84"/>
        <v>7.4999999999999997E-2</v>
      </c>
      <c r="BN39" s="17">
        <f t="shared" si="84"/>
        <v>7.4999999999999997E-2</v>
      </c>
      <c r="BO39" s="17">
        <f t="shared" si="84"/>
        <v>7.4999999999999997E-2</v>
      </c>
      <c r="BP39" s="17">
        <f t="shared" si="84"/>
        <v>7.4999999999999997E-2</v>
      </c>
      <c r="BQ39" s="17">
        <f t="shared" si="84"/>
        <v>7.4999999999999997E-2</v>
      </c>
      <c r="BR39" s="17">
        <f t="shared" si="84"/>
        <v>7.4999999999999997E-2</v>
      </c>
      <c r="BS39" s="5"/>
    </row>
    <row r="40" spans="1:71" ht="15" customHeight="1" x14ac:dyDescent="0.45">
      <c r="B40" s="173"/>
      <c r="C40" s="163"/>
      <c r="D40" s="20" t="s">
        <v>57</v>
      </c>
      <c r="E40" s="22">
        <f>E37*E$16</f>
        <v>175000</v>
      </c>
      <c r="F40" s="22">
        <f t="shared" ref="F40:N40" si="85">F37*F$16</f>
        <v>175000</v>
      </c>
      <c r="G40" s="22">
        <f t="shared" si="85"/>
        <v>175000</v>
      </c>
      <c r="H40" s="22">
        <f t="shared" si="85"/>
        <v>174999.99999999997</v>
      </c>
      <c r="I40" s="22">
        <f t="shared" si="85"/>
        <v>175000</v>
      </c>
      <c r="J40" s="22">
        <f t="shared" si="85"/>
        <v>175000</v>
      </c>
      <c r="K40" s="22">
        <f t="shared" si="85"/>
        <v>175000.00000000003</v>
      </c>
      <c r="L40" s="22">
        <f t="shared" si="85"/>
        <v>175000</v>
      </c>
      <c r="M40" s="22">
        <f t="shared" si="85"/>
        <v>175000</v>
      </c>
      <c r="N40" s="22">
        <f t="shared" si="85"/>
        <v>175000</v>
      </c>
      <c r="P40" s="173"/>
      <c r="Q40" s="163"/>
      <c r="R40" s="20" t="s">
        <v>57</v>
      </c>
      <c r="S40" s="22">
        <f>S37*S$16</f>
        <v>150000</v>
      </c>
      <c r="T40" s="22">
        <f t="shared" ref="T40:AB40" si="86">T37*T$16</f>
        <v>150000</v>
      </c>
      <c r="U40" s="22">
        <f t="shared" si="86"/>
        <v>150000</v>
      </c>
      <c r="V40" s="22">
        <f t="shared" si="86"/>
        <v>150000</v>
      </c>
      <c r="W40" s="22">
        <f t="shared" si="86"/>
        <v>150000</v>
      </c>
      <c r="X40" s="22">
        <f t="shared" si="86"/>
        <v>150000</v>
      </c>
      <c r="Y40" s="22">
        <f t="shared" si="86"/>
        <v>150000</v>
      </c>
      <c r="Z40" s="22">
        <f t="shared" si="86"/>
        <v>150000</v>
      </c>
      <c r="AA40" s="22">
        <f t="shared" si="86"/>
        <v>150000</v>
      </c>
      <c r="AB40" s="22">
        <f t="shared" si="86"/>
        <v>150000</v>
      </c>
      <c r="AC40" s="5"/>
      <c r="AD40" s="173"/>
      <c r="AE40" s="163"/>
      <c r="AF40" s="20" t="s">
        <v>57</v>
      </c>
      <c r="AG40" s="22">
        <f>AG37*AG$16</f>
        <v>125000</v>
      </c>
      <c r="AH40" s="22">
        <f t="shared" ref="AH40:AP40" si="87">AH37*AH$16</f>
        <v>125000</v>
      </c>
      <c r="AI40" s="22">
        <f t="shared" si="87"/>
        <v>124999.99999999999</v>
      </c>
      <c r="AJ40" s="22">
        <f t="shared" si="87"/>
        <v>125000</v>
      </c>
      <c r="AK40" s="22">
        <f t="shared" si="87"/>
        <v>125000</v>
      </c>
      <c r="AL40" s="22">
        <f t="shared" si="87"/>
        <v>125000</v>
      </c>
      <c r="AM40" s="22">
        <f t="shared" si="87"/>
        <v>125000</v>
      </c>
      <c r="AN40" s="22">
        <f t="shared" si="87"/>
        <v>125000.00000000001</v>
      </c>
      <c r="AO40" s="22">
        <f t="shared" si="87"/>
        <v>125000</v>
      </c>
      <c r="AP40" s="22">
        <f t="shared" si="87"/>
        <v>124999.99999999999</v>
      </c>
      <c r="AQ40" s="5"/>
      <c r="AR40" s="173"/>
      <c r="AS40" s="163"/>
      <c r="AT40" s="20" t="s">
        <v>57</v>
      </c>
      <c r="AU40" s="22">
        <f>AU37*AU$16</f>
        <v>99999.999999999985</v>
      </c>
      <c r="AV40" s="22">
        <f t="shared" ref="AV40:BD40" si="88">AV37*AV$16</f>
        <v>100000</v>
      </c>
      <c r="AW40" s="22">
        <f t="shared" si="88"/>
        <v>100000.00000000001</v>
      </c>
      <c r="AX40" s="22">
        <f t="shared" si="88"/>
        <v>100000</v>
      </c>
      <c r="AY40" s="22">
        <f t="shared" si="88"/>
        <v>100000</v>
      </c>
      <c r="AZ40" s="22">
        <f t="shared" si="88"/>
        <v>100000</v>
      </c>
      <c r="BA40" s="22">
        <f t="shared" si="88"/>
        <v>99999.999999999985</v>
      </c>
      <c r="BB40" s="22">
        <f t="shared" si="88"/>
        <v>100000.00000000001</v>
      </c>
      <c r="BC40" s="22">
        <f t="shared" si="88"/>
        <v>100000</v>
      </c>
      <c r="BD40" s="22">
        <f t="shared" si="88"/>
        <v>100000</v>
      </c>
      <c r="BE40" s="5"/>
      <c r="BF40" s="173"/>
      <c r="BG40" s="163"/>
      <c r="BH40" s="20" t="s">
        <v>57</v>
      </c>
      <c r="BI40" s="22">
        <f>BI37*BI$16</f>
        <v>75000</v>
      </c>
      <c r="BJ40" s="22">
        <f t="shared" ref="BJ40:BR40" si="89">BJ37*BJ$16</f>
        <v>75000</v>
      </c>
      <c r="BK40" s="22">
        <f t="shared" si="89"/>
        <v>75000</v>
      </c>
      <c r="BL40" s="22">
        <f t="shared" si="89"/>
        <v>75000</v>
      </c>
      <c r="BM40" s="22">
        <f t="shared" si="89"/>
        <v>75000</v>
      </c>
      <c r="BN40" s="22">
        <f t="shared" si="89"/>
        <v>75000</v>
      </c>
      <c r="BO40" s="22">
        <f t="shared" si="89"/>
        <v>75000</v>
      </c>
      <c r="BP40" s="22">
        <f t="shared" si="89"/>
        <v>75000</v>
      </c>
      <c r="BQ40" s="22">
        <f t="shared" si="89"/>
        <v>75000</v>
      </c>
      <c r="BR40" s="22">
        <f t="shared" si="89"/>
        <v>75000</v>
      </c>
      <c r="BS40" s="5"/>
    </row>
    <row r="41" spans="1:71" ht="15" customHeight="1" x14ac:dyDescent="0.45">
      <c r="B41" s="173"/>
      <c r="C41" s="163"/>
      <c r="D41" s="20" t="s">
        <v>58</v>
      </c>
      <c r="E41" s="22">
        <f>E40</f>
        <v>175000</v>
      </c>
      <c r="F41" s="22">
        <f>E41+F40</f>
        <v>350000</v>
      </c>
      <c r="G41" s="22">
        <f t="shared" ref="G41:N41" si="90">F41+G40</f>
        <v>525000</v>
      </c>
      <c r="H41" s="22">
        <f t="shared" si="90"/>
        <v>700000</v>
      </c>
      <c r="I41" s="22">
        <f t="shared" si="90"/>
        <v>875000</v>
      </c>
      <c r="J41" s="22">
        <f t="shared" si="90"/>
        <v>1050000</v>
      </c>
      <c r="K41" s="22">
        <f t="shared" si="90"/>
        <v>1225000</v>
      </c>
      <c r="L41" s="22">
        <f t="shared" si="90"/>
        <v>1400000</v>
      </c>
      <c r="M41" s="22">
        <f t="shared" si="90"/>
        <v>1575000</v>
      </c>
      <c r="N41" s="22">
        <f t="shared" si="90"/>
        <v>1750000</v>
      </c>
      <c r="P41" s="173"/>
      <c r="Q41" s="163"/>
      <c r="R41" s="20" t="s">
        <v>58</v>
      </c>
      <c r="S41" s="22">
        <f>S40</f>
        <v>150000</v>
      </c>
      <c r="T41" s="22">
        <f>S41+T40</f>
        <v>300000</v>
      </c>
      <c r="U41" s="22">
        <f t="shared" ref="U41:AB41" si="91">T41+U40</f>
        <v>450000</v>
      </c>
      <c r="V41" s="22">
        <f t="shared" si="91"/>
        <v>600000</v>
      </c>
      <c r="W41" s="22">
        <f t="shared" si="91"/>
        <v>750000</v>
      </c>
      <c r="X41" s="22">
        <f t="shared" si="91"/>
        <v>900000</v>
      </c>
      <c r="Y41" s="22">
        <f t="shared" si="91"/>
        <v>1050000</v>
      </c>
      <c r="Z41" s="22">
        <f t="shared" si="91"/>
        <v>1200000</v>
      </c>
      <c r="AA41" s="22">
        <f t="shared" si="91"/>
        <v>1350000</v>
      </c>
      <c r="AB41" s="22">
        <f t="shared" si="91"/>
        <v>1500000</v>
      </c>
      <c r="AC41" s="5"/>
      <c r="AD41" s="173"/>
      <c r="AE41" s="163"/>
      <c r="AF41" s="20" t="s">
        <v>58</v>
      </c>
      <c r="AG41" s="22">
        <f>AG40</f>
        <v>125000</v>
      </c>
      <c r="AH41" s="22">
        <f>AG41+AH40</f>
        <v>250000</v>
      </c>
      <c r="AI41" s="22">
        <f t="shared" ref="AI41:AP41" si="92">AH41+AI40</f>
        <v>375000</v>
      </c>
      <c r="AJ41" s="22">
        <f t="shared" si="92"/>
        <v>500000</v>
      </c>
      <c r="AK41" s="22">
        <f t="shared" si="92"/>
        <v>625000</v>
      </c>
      <c r="AL41" s="22">
        <f t="shared" si="92"/>
        <v>750000</v>
      </c>
      <c r="AM41" s="22">
        <f t="shared" si="92"/>
        <v>875000</v>
      </c>
      <c r="AN41" s="22">
        <f t="shared" si="92"/>
        <v>1000000</v>
      </c>
      <c r="AO41" s="22">
        <f t="shared" si="92"/>
        <v>1125000</v>
      </c>
      <c r="AP41" s="22">
        <f t="shared" si="92"/>
        <v>1250000</v>
      </c>
      <c r="AQ41" s="5"/>
      <c r="AR41" s="173"/>
      <c r="AS41" s="163"/>
      <c r="AT41" s="20" t="s">
        <v>58</v>
      </c>
      <c r="AU41" s="22">
        <f>AU40</f>
        <v>99999.999999999985</v>
      </c>
      <c r="AV41" s="22">
        <f>AU41+AV40</f>
        <v>200000</v>
      </c>
      <c r="AW41" s="22">
        <f t="shared" ref="AW41:BD41" si="93">AV41+AW40</f>
        <v>300000</v>
      </c>
      <c r="AX41" s="22">
        <f t="shared" si="93"/>
        <v>400000</v>
      </c>
      <c r="AY41" s="22">
        <f t="shared" si="93"/>
        <v>500000</v>
      </c>
      <c r="AZ41" s="22">
        <f t="shared" si="93"/>
        <v>600000</v>
      </c>
      <c r="BA41" s="22">
        <f t="shared" si="93"/>
        <v>700000</v>
      </c>
      <c r="BB41" s="22">
        <f t="shared" si="93"/>
        <v>800000</v>
      </c>
      <c r="BC41" s="22">
        <f t="shared" si="93"/>
        <v>900000</v>
      </c>
      <c r="BD41" s="22">
        <f t="shared" si="93"/>
        <v>1000000</v>
      </c>
      <c r="BE41" s="5"/>
      <c r="BF41" s="173"/>
      <c r="BG41" s="163"/>
      <c r="BH41" s="20" t="s">
        <v>58</v>
      </c>
      <c r="BI41" s="22">
        <f>BI40</f>
        <v>75000</v>
      </c>
      <c r="BJ41" s="22">
        <f>BI41+BJ40</f>
        <v>150000</v>
      </c>
      <c r="BK41" s="22">
        <f t="shared" ref="BK41:BR41" si="94">BJ41+BK40</f>
        <v>225000</v>
      </c>
      <c r="BL41" s="22">
        <f t="shared" si="94"/>
        <v>300000</v>
      </c>
      <c r="BM41" s="22">
        <f t="shared" si="94"/>
        <v>375000</v>
      </c>
      <c r="BN41" s="22">
        <f t="shared" si="94"/>
        <v>450000</v>
      </c>
      <c r="BO41" s="22">
        <f t="shared" si="94"/>
        <v>525000</v>
      </c>
      <c r="BP41" s="22">
        <f t="shared" si="94"/>
        <v>600000</v>
      </c>
      <c r="BQ41" s="22">
        <f t="shared" si="94"/>
        <v>675000</v>
      </c>
      <c r="BR41" s="22">
        <f t="shared" si="94"/>
        <v>750000</v>
      </c>
      <c r="BS41" s="5"/>
    </row>
    <row r="42" spans="1:71" ht="15" customHeight="1" x14ac:dyDescent="0.45">
      <c r="B42" s="173"/>
      <c r="C42" s="171" t="s">
        <v>44</v>
      </c>
      <c r="D42" s="16" t="s">
        <v>55</v>
      </c>
      <c r="E42" s="17">
        <f>E36*E$16/$E$4</f>
        <v>0.17499999999999999</v>
      </c>
      <c r="F42" s="17">
        <f>F36*F$16/$E$4-E42</f>
        <v>0.245</v>
      </c>
      <c r="G42" s="17">
        <f>G36*G$16/$E$4-F42-E42</f>
        <v>0.34299999999999992</v>
      </c>
      <c r="H42" s="17">
        <f>H36*H$16/$E$4-G42-F42-E42</f>
        <v>0.48020000000000057</v>
      </c>
      <c r="I42" s="17">
        <f>I36*I$16/$E$4-H42-G42-F42-E42</f>
        <v>0.67227999999999954</v>
      </c>
      <c r="J42" s="17">
        <f>J36*J$16/$E$4-I42-H42-G42-F42-E42</f>
        <v>0.94119200000000025</v>
      </c>
      <c r="K42" s="17">
        <f>K36*K$16/$E$4-J42-I42-H42-G42-F42-E42</f>
        <v>1.3176687999999983</v>
      </c>
      <c r="L42" s="17">
        <f>L36*L$16/$E$4-K42-J42-I42-H42-G42-F42-E42</f>
        <v>1.8447363199999913</v>
      </c>
      <c r="M42" s="17">
        <f>M36*M$16/$E$4-L42-K42-J42-I42-H42-G42-F42-E42</f>
        <v>2.5826308480000262</v>
      </c>
      <c r="N42" s="17">
        <f>N36*N$16/$E$4-M42-L42-K42-J42-I42-H42-G42-F42-E42</f>
        <v>3.6156831872000197</v>
      </c>
      <c r="P42" s="173"/>
      <c r="Q42" s="171" t="s">
        <v>44</v>
      </c>
      <c r="R42" s="16" t="s">
        <v>55</v>
      </c>
      <c r="S42" s="17">
        <f>S36*S$16/$E$4</f>
        <v>0.15</v>
      </c>
      <c r="T42" s="17">
        <f>T36*T$16/$E$4-S42</f>
        <v>0.21</v>
      </c>
      <c r="U42" s="17">
        <f>U36*U$16/$E$4-T42-S42</f>
        <v>0.29399999999999982</v>
      </c>
      <c r="V42" s="17">
        <f>V36*V$16/$E$4-U42-T42-S42</f>
        <v>0.41160000000000052</v>
      </c>
      <c r="W42" s="17">
        <f>W36*W$16/$E$4-V42-U42-T42-S42</f>
        <v>0.57623999999999953</v>
      </c>
      <c r="X42" s="17">
        <f>X36*X$16/$E$4-W42-V42-U42-T42-S42</f>
        <v>0.80673600000000001</v>
      </c>
      <c r="Y42" s="17">
        <f>Y36*Y$16/$E$4-X42-W42-V42-U42-T42-S42</f>
        <v>1.1294303999999988</v>
      </c>
      <c r="Z42" s="17">
        <f>Z36*Z$16/$E$4-Y42-X42-W42-V42-U42-T42-S42</f>
        <v>1.5812025599999939</v>
      </c>
      <c r="AA42" s="17">
        <f>AA36*AA$16/$E$4-Z42-Y42-X42-W42-V42-U42-T42-S42</f>
        <v>2.2136835840000191</v>
      </c>
      <c r="AB42" s="17">
        <f>AB36*AB$16/$E$4-AA42-Z42-Y42-X42-W42-V42-U42-T42-S42</f>
        <v>3.0991570176000169</v>
      </c>
      <c r="AC42" s="5"/>
      <c r="AD42" s="173"/>
      <c r="AE42" s="171" t="s">
        <v>44</v>
      </c>
      <c r="AF42" s="16" t="s">
        <v>55</v>
      </c>
      <c r="AG42" s="17">
        <f>AG36*AG$16/$E$4</f>
        <v>0.12499999999999999</v>
      </c>
      <c r="AH42" s="17">
        <f>AH36*AH$16/$E$4-AG42</f>
        <v>0.17499999999999999</v>
      </c>
      <c r="AI42" s="17">
        <f>AI36*AI$16/$E$4-AH42-AG42</f>
        <v>0.24499999999999983</v>
      </c>
      <c r="AJ42" s="17">
        <f>AJ36*AJ$16/$E$4-AI42-AH42-AG42</f>
        <v>0.34300000000000047</v>
      </c>
      <c r="AK42" s="17">
        <f>AK36*AK$16/$E$4-AJ42-AI42-AH42-AG42</f>
        <v>0.48019999999999974</v>
      </c>
      <c r="AL42" s="17">
        <f>AL36*AL$16/$E$4-AK42-AJ42-AI42-AH42-AG42</f>
        <v>0.67227999999999954</v>
      </c>
      <c r="AM42" s="17">
        <f>AM36*AM$16/$E$4-AL42-AK42-AJ42-AI42-AH42-AG42</f>
        <v>0.94119199999999981</v>
      </c>
      <c r="AN42" s="17">
        <f>AN36*AN$16/$E$4-AM42-AL42-AK42-AJ42-AI42-AH42-AG42</f>
        <v>1.3176687999999941</v>
      </c>
      <c r="AO42" s="17">
        <f>AO36*AO$16/$E$4-AN42-AM42-AL42-AK42-AJ42-AI42-AH42-AG42</f>
        <v>1.8447363200000166</v>
      </c>
      <c r="AP42" s="17">
        <f>AP36*AP$16/$E$4-AO42-AN42-AM42-AL42-AK42-AJ42-AI42-AH42-AG42</f>
        <v>2.5826308480000115</v>
      </c>
      <c r="AQ42" s="5"/>
      <c r="AR42" s="173"/>
      <c r="AS42" s="171" t="s">
        <v>44</v>
      </c>
      <c r="AT42" s="16" t="s">
        <v>55</v>
      </c>
      <c r="AU42" s="17">
        <f>AU36*AU$16/$E$4</f>
        <v>0.1</v>
      </c>
      <c r="AV42" s="17">
        <f>AV36*AV$16/$E$4-AU42</f>
        <v>0.13999999999999999</v>
      </c>
      <c r="AW42" s="17">
        <f>AW36*AW$16/$E$4-AV42-AU42</f>
        <v>0.19599999999999992</v>
      </c>
      <c r="AX42" s="17">
        <f>AX36*AX$16/$E$4-AW42-AV42-AU42</f>
        <v>0.27440000000000031</v>
      </c>
      <c r="AY42" s="17">
        <f>AY36*AY$16/$E$4-AX42-AW42-AV42-AU42</f>
        <v>0.38415999999999972</v>
      </c>
      <c r="AZ42" s="17">
        <f>AZ36*AZ$16/$E$4-AY42-AX42-AW42-AV42-AU42</f>
        <v>0.53782399999999975</v>
      </c>
      <c r="BA42" s="17">
        <f>BA36*BA$16/$E$4-AZ42-AY42-AX42-AW42-AV42-AU42</f>
        <v>0.75295359999999922</v>
      </c>
      <c r="BB42" s="17">
        <f>BB36*BB$16/$E$4-BA42-AZ42-AY42-AX42-AW42-AV42-AU42</f>
        <v>1.0541350399999958</v>
      </c>
      <c r="BC42" s="17">
        <f>BC36*BC$16/$E$4-BB42-BA42-AZ42-AY42-AX42-AW42-AV42-AU42</f>
        <v>1.4757890560000133</v>
      </c>
      <c r="BD42" s="17">
        <f>BD36*BD$16/$E$4-BC42-BB42-BA42-AZ42-AY42-AX42-AW42-AV42-AU42</f>
        <v>2.0661046784000119</v>
      </c>
      <c r="BE42" s="5"/>
      <c r="BF42" s="173"/>
      <c r="BG42" s="171" t="s">
        <v>44</v>
      </c>
      <c r="BH42" s="16" t="s">
        <v>55</v>
      </c>
      <c r="BI42" s="17">
        <f>BI36*BI$16/$E$4</f>
        <v>7.4999999999999997E-2</v>
      </c>
      <c r="BJ42" s="17">
        <f>BJ36*BJ$16/$E$4-BI42</f>
        <v>0.105</v>
      </c>
      <c r="BK42" s="17">
        <f>BK36*BK$16/$E$4-BJ42-BI42</f>
        <v>0.14699999999999991</v>
      </c>
      <c r="BL42" s="17">
        <f>BL36*BL$16/$E$4-BK42-BJ42-BI42</f>
        <v>0.20580000000000026</v>
      </c>
      <c r="BM42" s="17">
        <f>BM36*BM$16/$E$4-BL42-BK42-BJ42-BI42</f>
        <v>0.28811999999999977</v>
      </c>
      <c r="BN42" s="17">
        <f>BN36*BN$16/$E$4-BM42-BL42-BK42-BJ42-BI42</f>
        <v>0.403368</v>
      </c>
      <c r="BO42" s="17">
        <f>BO36*BO$16/$E$4-BN42-BM42-BL42-BK42-BJ42-BI42</f>
        <v>0.56471519999999942</v>
      </c>
      <c r="BP42" s="17">
        <f>BP36*BP$16/$E$4-BO42-BN42-BM42-BL42-BK42-BJ42-BI42</f>
        <v>0.79060127999999696</v>
      </c>
      <c r="BQ42" s="17">
        <f>BQ36*BQ$16/$E$4-BP42-BO42-BN42-BM42-BL42-BK42-BJ42-BI42</f>
        <v>1.1068417920000095</v>
      </c>
      <c r="BR42" s="17">
        <f>BR36*BR$16/$E$4-BQ42-BP42-BO42-BN42-BM42-BL42-BK42-BJ42-BI42</f>
        <v>1.5495785088000085</v>
      </c>
      <c r="BS42" s="5"/>
    </row>
    <row r="43" spans="1:71" ht="15" customHeight="1" x14ac:dyDescent="0.45">
      <c r="B43" s="173"/>
      <c r="C43" s="165"/>
      <c r="D43" s="16" t="s">
        <v>56</v>
      </c>
      <c r="E43" s="18"/>
      <c r="F43" s="18"/>
      <c r="G43" s="18"/>
      <c r="H43" s="18"/>
      <c r="I43" s="43">
        <f>SUM(E42:I42)/5</f>
        <v>0.38309599999999999</v>
      </c>
      <c r="J43" s="18"/>
      <c r="K43" s="18"/>
      <c r="L43" s="18"/>
      <c r="M43" s="18"/>
      <c r="N43" s="18">
        <f>SUM(E42:N42)/10</f>
        <v>1.2217391155200035</v>
      </c>
      <c r="P43" s="173"/>
      <c r="Q43" s="165"/>
      <c r="R43" s="16" t="s">
        <v>56</v>
      </c>
      <c r="S43" s="18"/>
      <c r="T43" s="18"/>
      <c r="U43" s="18"/>
      <c r="V43" s="18"/>
      <c r="W43" s="43">
        <f>SUM(S42:W42)/5</f>
        <v>0.32836799999999994</v>
      </c>
      <c r="X43" s="18"/>
      <c r="Y43" s="18"/>
      <c r="Z43" s="18"/>
      <c r="AA43" s="18"/>
      <c r="AB43" s="18">
        <f>SUM(S42:AB42)/10</f>
        <v>1.047204956160003</v>
      </c>
      <c r="AC43" s="5"/>
      <c r="AD43" s="173"/>
      <c r="AE43" s="165"/>
      <c r="AF43" s="16" t="s">
        <v>56</v>
      </c>
      <c r="AG43" s="18"/>
      <c r="AH43" s="18"/>
      <c r="AI43" s="18"/>
      <c r="AJ43" s="18"/>
      <c r="AK43" s="43">
        <f>SUM(AG42:AK42)/5</f>
        <v>0.27363999999999999</v>
      </c>
      <c r="AL43" s="18"/>
      <c r="AM43" s="18"/>
      <c r="AN43" s="18"/>
      <c r="AO43" s="18"/>
      <c r="AP43" s="18">
        <f>SUM(AG42:AP42)/10</f>
        <v>0.87267079680000226</v>
      </c>
      <c r="AQ43" s="5"/>
      <c r="AR43" s="173"/>
      <c r="AS43" s="165"/>
      <c r="AT43" s="16" t="s">
        <v>56</v>
      </c>
      <c r="AU43" s="18"/>
      <c r="AV43" s="18"/>
      <c r="AW43" s="18"/>
      <c r="AX43" s="18"/>
      <c r="AY43" s="43">
        <f>SUM(AU42:AY42)/5</f>
        <v>0.218912</v>
      </c>
      <c r="AZ43" s="18"/>
      <c r="BA43" s="18"/>
      <c r="BB43" s="18"/>
      <c r="BC43" s="18"/>
      <c r="BD43" s="18">
        <f>SUM(AU42:BD42)/10</f>
        <v>0.69813663744000198</v>
      </c>
      <c r="BE43" s="5"/>
      <c r="BF43" s="173"/>
      <c r="BG43" s="165"/>
      <c r="BH43" s="16" t="s">
        <v>56</v>
      </c>
      <c r="BI43" s="18"/>
      <c r="BJ43" s="18"/>
      <c r="BK43" s="18"/>
      <c r="BL43" s="18"/>
      <c r="BM43" s="43">
        <f>SUM(BI42:BM42)/5</f>
        <v>0.16418399999999997</v>
      </c>
      <c r="BN43" s="18"/>
      <c r="BO43" s="18"/>
      <c r="BP43" s="18"/>
      <c r="BQ43" s="18"/>
      <c r="BR43" s="18">
        <f>SUM(BI42:BR42)/10</f>
        <v>0.52360247808000149</v>
      </c>
      <c r="BS43" s="5"/>
    </row>
    <row r="44" spans="1:71" ht="15" customHeight="1" x14ac:dyDescent="0.45">
      <c r="B44" s="173"/>
      <c r="C44" s="163"/>
      <c r="D44" s="20" t="s">
        <v>57</v>
      </c>
      <c r="E44" s="23">
        <f>E46</f>
        <v>175000</v>
      </c>
      <c r="F44" s="23">
        <f>F46-E46</f>
        <v>245000</v>
      </c>
      <c r="G44" s="23">
        <f t="shared" ref="G44:N44" si="95">G46-F46</f>
        <v>342999.99999999977</v>
      </c>
      <c r="H44" s="23">
        <f t="shared" si="95"/>
        <v>480200.00000000047</v>
      </c>
      <c r="I44" s="23">
        <f t="shared" si="95"/>
        <v>672279.99999999977</v>
      </c>
      <c r="J44" s="23">
        <f t="shared" si="95"/>
        <v>941192</v>
      </c>
      <c r="K44" s="23">
        <f t="shared" si="95"/>
        <v>1317668.7999999989</v>
      </c>
      <c r="L44" s="23">
        <f t="shared" si="95"/>
        <v>1844736.3199999919</v>
      </c>
      <c r="M44" s="23">
        <f t="shared" si="95"/>
        <v>2582630.8480000244</v>
      </c>
      <c r="N44" s="23">
        <f t="shared" si="95"/>
        <v>3615683.1872000191</v>
      </c>
      <c r="P44" s="173"/>
      <c r="Q44" s="163"/>
      <c r="R44" s="20" t="s">
        <v>57</v>
      </c>
      <c r="S44" s="23">
        <f>S46</f>
        <v>150000</v>
      </c>
      <c r="T44" s="23">
        <f>T46-S46</f>
        <v>209999.99999999994</v>
      </c>
      <c r="U44" s="23">
        <f t="shared" ref="U44:AB44" si="96">U46-T46</f>
        <v>293999.99999999994</v>
      </c>
      <c r="V44" s="23">
        <f t="shared" si="96"/>
        <v>411600.00000000035</v>
      </c>
      <c r="W44" s="23">
        <f t="shared" si="96"/>
        <v>576239.99999999977</v>
      </c>
      <c r="X44" s="23">
        <f t="shared" si="96"/>
        <v>806735.99999999953</v>
      </c>
      <c r="Y44" s="23">
        <f t="shared" si="96"/>
        <v>1129430.399999999</v>
      </c>
      <c r="Z44" s="23">
        <f t="shared" si="96"/>
        <v>1581202.5599999931</v>
      </c>
      <c r="AA44" s="23">
        <f t="shared" si="96"/>
        <v>2213683.5840000203</v>
      </c>
      <c r="AB44" s="23">
        <f t="shared" si="96"/>
        <v>3099157.0176000176</v>
      </c>
      <c r="AC44" s="5"/>
      <c r="AD44" s="173"/>
      <c r="AE44" s="163"/>
      <c r="AF44" s="20" t="s">
        <v>57</v>
      </c>
      <c r="AG44" s="23">
        <f>AG46</f>
        <v>124999.99999999999</v>
      </c>
      <c r="AH44" s="23">
        <f>AH46-AG46</f>
        <v>175000</v>
      </c>
      <c r="AI44" s="23">
        <f t="shared" ref="AI44:AP44" si="97">AI46-AH46</f>
        <v>244999.99999999977</v>
      </c>
      <c r="AJ44" s="23">
        <f t="shared" si="97"/>
        <v>343000.00000000047</v>
      </c>
      <c r="AK44" s="23">
        <f t="shared" si="97"/>
        <v>480199.99999999977</v>
      </c>
      <c r="AL44" s="23">
        <f t="shared" si="97"/>
        <v>672279.99999999953</v>
      </c>
      <c r="AM44" s="23">
        <f t="shared" si="97"/>
        <v>941192</v>
      </c>
      <c r="AN44" s="23">
        <f t="shared" si="97"/>
        <v>1317668.7999999938</v>
      </c>
      <c r="AO44" s="23">
        <f t="shared" si="97"/>
        <v>1844736.3200000171</v>
      </c>
      <c r="AP44" s="23">
        <f t="shared" si="97"/>
        <v>2582630.8480000142</v>
      </c>
      <c r="AQ44" s="5"/>
      <c r="AR44" s="173"/>
      <c r="AS44" s="163"/>
      <c r="AT44" s="20" t="s">
        <v>57</v>
      </c>
      <c r="AU44" s="23">
        <f>AU46</f>
        <v>99999.999999999985</v>
      </c>
      <c r="AV44" s="23">
        <f>AV46-AU46</f>
        <v>140000</v>
      </c>
      <c r="AW44" s="23">
        <f t="shared" ref="AW44:BD44" si="98">AW46-AV46</f>
        <v>195999.99999999994</v>
      </c>
      <c r="AX44" s="23">
        <f t="shared" si="98"/>
        <v>274400.00000000029</v>
      </c>
      <c r="AY44" s="23">
        <f t="shared" si="98"/>
        <v>384159.99999999977</v>
      </c>
      <c r="AZ44" s="23">
        <f t="shared" si="98"/>
        <v>537823.99999999977</v>
      </c>
      <c r="BA44" s="23">
        <f t="shared" si="98"/>
        <v>752953.59999999893</v>
      </c>
      <c r="BB44" s="23">
        <f t="shared" si="98"/>
        <v>1054135.0399999963</v>
      </c>
      <c r="BC44" s="23">
        <f t="shared" si="98"/>
        <v>1475789.0560000129</v>
      </c>
      <c r="BD44" s="23">
        <f t="shared" si="98"/>
        <v>2066104.6784000108</v>
      </c>
      <c r="BE44" s="5"/>
      <c r="BF44" s="173"/>
      <c r="BG44" s="163"/>
      <c r="BH44" s="20" t="s">
        <v>57</v>
      </c>
      <c r="BI44" s="23">
        <f>BI46</f>
        <v>75000</v>
      </c>
      <c r="BJ44" s="23">
        <f>BJ46-BI46</f>
        <v>104999.99999999997</v>
      </c>
      <c r="BK44" s="23">
        <f t="shared" ref="BK44:BR44" si="99">BK46-BJ46</f>
        <v>146999.99999999997</v>
      </c>
      <c r="BL44" s="23">
        <f t="shared" si="99"/>
        <v>205800.00000000017</v>
      </c>
      <c r="BM44" s="23">
        <f t="shared" si="99"/>
        <v>288119.99999999988</v>
      </c>
      <c r="BN44" s="23">
        <f t="shared" si="99"/>
        <v>403367.99999999977</v>
      </c>
      <c r="BO44" s="23">
        <f t="shared" si="99"/>
        <v>564715.19999999949</v>
      </c>
      <c r="BP44" s="23">
        <f t="shared" si="99"/>
        <v>790601.27999999654</v>
      </c>
      <c r="BQ44" s="23">
        <f t="shared" si="99"/>
        <v>1106841.7920000101</v>
      </c>
      <c r="BR44" s="23">
        <f t="shared" si="99"/>
        <v>1549578.5088000088</v>
      </c>
      <c r="BS44" s="5"/>
    </row>
    <row r="45" spans="1:71" ht="15" customHeight="1" x14ac:dyDescent="0.45">
      <c r="B45" s="173"/>
      <c r="C45" s="163"/>
      <c r="D45" s="20" t="s">
        <v>59</v>
      </c>
      <c r="E45" s="23"/>
      <c r="F45" s="23"/>
      <c r="G45" s="23"/>
      <c r="H45" s="23"/>
      <c r="I45" s="23">
        <f>SUM(E44:I44)/5</f>
        <v>383096</v>
      </c>
      <c r="J45" s="23"/>
      <c r="K45" s="23"/>
      <c r="L45" s="23"/>
      <c r="M45" s="23"/>
      <c r="N45" s="23">
        <f>SUM(E44:N44)/10</f>
        <v>1221739.1155200035</v>
      </c>
      <c r="P45" s="173"/>
      <c r="Q45" s="163"/>
      <c r="R45" s="20" t="s">
        <v>59</v>
      </c>
      <c r="S45" s="23"/>
      <c r="T45" s="23"/>
      <c r="U45" s="23"/>
      <c r="V45" s="23"/>
      <c r="W45" s="23">
        <f>SUM(S44:W44)/5</f>
        <v>328368</v>
      </c>
      <c r="X45" s="23"/>
      <c r="Y45" s="23"/>
      <c r="Z45" s="23"/>
      <c r="AA45" s="23"/>
      <c r="AB45" s="23">
        <f>SUM(S44:AB44)/10</f>
        <v>1047204.956160003</v>
      </c>
      <c r="AC45" s="5"/>
      <c r="AD45" s="173"/>
      <c r="AE45" s="163"/>
      <c r="AF45" s="20" t="s">
        <v>59</v>
      </c>
      <c r="AG45" s="23"/>
      <c r="AH45" s="23"/>
      <c r="AI45" s="23"/>
      <c r="AJ45" s="23"/>
      <c r="AK45" s="23">
        <f>SUM(AG44:AK44)/5</f>
        <v>273640</v>
      </c>
      <c r="AL45" s="23"/>
      <c r="AM45" s="23"/>
      <c r="AN45" s="23"/>
      <c r="AO45" s="23"/>
      <c r="AP45" s="23">
        <f>SUM(AG44:AP44)/10</f>
        <v>872670.79680000246</v>
      </c>
      <c r="AQ45" s="5"/>
      <c r="AR45" s="173"/>
      <c r="AS45" s="163"/>
      <c r="AT45" s="20" t="s">
        <v>59</v>
      </c>
      <c r="AU45" s="23"/>
      <c r="AV45" s="23"/>
      <c r="AW45" s="23"/>
      <c r="AX45" s="23"/>
      <c r="AY45" s="23">
        <f>SUM(AU44:AY44)/5</f>
        <v>218912</v>
      </c>
      <c r="AZ45" s="23"/>
      <c r="BA45" s="23"/>
      <c r="BB45" s="23"/>
      <c r="BC45" s="23"/>
      <c r="BD45" s="23">
        <f>SUM(AU44:BD44)/10</f>
        <v>698136.63744000182</v>
      </c>
      <c r="BE45" s="5"/>
      <c r="BF45" s="173"/>
      <c r="BG45" s="163"/>
      <c r="BH45" s="20" t="s">
        <v>59</v>
      </c>
      <c r="BI45" s="23"/>
      <c r="BJ45" s="23"/>
      <c r="BK45" s="23"/>
      <c r="BL45" s="23"/>
      <c r="BM45" s="23">
        <f>SUM(BI44:BM44)/5</f>
        <v>164184</v>
      </c>
      <c r="BN45" s="23"/>
      <c r="BO45" s="23"/>
      <c r="BP45" s="23"/>
      <c r="BQ45" s="23"/>
      <c r="BR45" s="23">
        <f>SUM(BI44:BR44)/10</f>
        <v>523602.47808000149</v>
      </c>
      <c r="BS45" s="5"/>
    </row>
    <row r="46" spans="1:71" ht="15" customHeight="1" x14ac:dyDescent="0.45">
      <c r="B46" s="164"/>
      <c r="C46" s="163"/>
      <c r="D46" s="20" t="s">
        <v>58</v>
      </c>
      <c r="E46" s="22">
        <f t="shared" ref="E46:N46" si="100">E38*E$16</f>
        <v>175000</v>
      </c>
      <c r="F46" s="22">
        <f t="shared" si="100"/>
        <v>420000</v>
      </c>
      <c r="G46" s="22">
        <f t="shared" si="100"/>
        <v>762999.99999999977</v>
      </c>
      <c r="H46" s="22">
        <f t="shared" si="100"/>
        <v>1243200.0000000002</v>
      </c>
      <c r="I46" s="22">
        <f t="shared" si="100"/>
        <v>1915480</v>
      </c>
      <c r="J46" s="22">
        <f t="shared" si="100"/>
        <v>2856672</v>
      </c>
      <c r="K46" s="22">
        <f t="shared" si="100"/>
        <v>4174340.7999999989</v>
      </c>
      <c r="L46" s="22">
        <f t="shared" si="100"/>
        <v>6019077.1199999908</v>
      </c>
      <c r="M46" s="22">
        <f t="shared" si="100"/>
        <v>8601707.9680000152</v>
      </c>
      <c r="N46" s="22">
        <f t="shared" si="100"/>
        <v>12217391.155200034</v>
      </c>
      <c r="P46" s="164"/>
      <c r="Q46" s="163"/>
      <c r="R46" s="20" t="s">
        <v>58</v>
      </c>
      <c r="S46" s="22">
        <f t="shared" ref="S46:AB46" si="101">S38*S$16</f>
        <v>150000</v>
      </c>
      <c r="T46" s="22">
        <f t="shared" si="101"/>
        <v>359999.99999999994</v>
      </c>
      <c r="U46" s="22">
        <f t="shared" si="101"/>
        <v>653999.99999999988</v>
      </c>
      <c r="V46" s="22">
        <f t="shared" si="101"/>
        <v>1065600.0000000002</v>
      </c>
      <c r="W46" s="22">
        <f t="shared" si="101"/>
        <v>1641840</v>
      </c>
      <c r="X46" s="22">
        <f t="shared" si="101"/>
        <v>2448575.9999999995</v>
      </c>
      <c r="Y46" s="22">
        <f t="shared" si="101"/>
        <v>3578006.3999999985</v>
      </c>
      <c r="Z46" s="22">
        <f t="shared" si="101"/>
        <v>5159208.9599999916</v>
      </c>
      <c r="AA46" s="22">
        <f t="shared" si="101"/>
        <v>7372892.5440000119</v>
      </c>
      <c r="AB46" s="22">
        <f t="shared" si="101"/>
        <v>10472049.561600029</v>
      </c>
      <c r="AC46" s="5"/>
      <c r="AD46" s="164"/>
      <c r="AE46" s="163"/>
      <c r="AF46" s="20" t="s">
        <v>58</v>
      </c>
      <c r="AG46" s="22">
        <f t="shared" ref="AG46:AP46" si="102">AG38*AG$16</f>
        <v>124999.99999999999</v>
      </c>
      <c r="AH46" s="22">
        <f t="shared" si="102"/>
        <v>300000</v>
      </c>
      <c r="AI46" s="22">
        <f t="shared" si="102"/>
        <v>544999.99999999977</v>
      </c>
      <c r="AJ46" s="22">
        <f t="shared" si="102"/>
        <v>888000.00000000023</v>
      </c>
      <c r="AK46" s="22">
        <f t="shared" si="102"/>
        <v>1368200</v>
      </c>
      <c r="AL46" s="22">
        <f t="shared" si="102"/>
        <v>2040479.9999999995</v>
      </c>
      <c r="AM46" s="22">
        <f t="shared" si="102"/>
        <v>2981671.9999999995</v>
      </c>
      <c r="AN46" s="22">
        <f t="shared" si="102"/>
        <v>4299340.7999999933</v>
      </c>
      <c r="AO46" s="22">
        <f t="shared" si="102"/>
        <v>6144077.1200000104</v>
      </c>
      <c r="AP46" s="22">
        <f t="shared" si="102"/>
        <v>8726707.9680000246</v>
      </c>
      <c r="AQ46" s="5"/>
      <c r="AR46" s="164"/>
      <c r="AS46" s="163"/>
      <c r="AT46" s="20" t="s">
        <v>58</v>
      </c>
      <c r="AU46" s="22">
        <f t="shared" ref="AU46:BD46" si="103">AU38*AU$16</f>
        <v>99999.999999999985</v>
      </c>
      <c r="AV46" s="22">
        <f t="shared" si="103"/>
        <v>240000</v>
      </c>
      <c r="AW46" s="22">
        <f t="shared" si="103"/>
        <v>435999.99999999994</v>
      </c>
      <c r="AX46" s="22">
        <f t="shared" si="103"/>
        <v>710400.00000000023</v>
      </c>
      <c r="AY46" s="22">
        <f t="shared" si="103"/>
        <v>1094560</v>
      </c>
      <c r="AZ46" s="22">
        <f t="shared" si="103"/>
        <v>1632383.9999999998</v>
      </c>
      <c r="BA46" s="22">
        <f t="shared" si="103"/>
        <v>2385337.5999999987</v>
      </c>
      <c r="BB46" s="22">
        <f t="shared" si="103"/>
        <v>3439472.639999995</v>
      </c>
      <c r="BC46" s="22">
        <f t="shared" si="103"/>
        <v>4915261.6960000079</v>
      </c>
      <c r="BD46" s="22">
        <f t="shared" si="103"/>
        <v>6981366.3744000187</v>
      </c>
      <c r="BE46" s="5"/>
      <c r="BF46" s="164"/>
      <c r="BG46" s="163"/>
      <c r="BH46" s="20" t="s">
        <v>58</v>
      </c>
      <c r="BI46" s="22">
        <f t="shared" ref="BI46:BR46" si="104">BI38*BI$16</f>
        <v>75000</v>
      </c>
      <c r="BJ46" s="22">
        <f t="shared" si="104"/>
        <v>179999.99999999997</v>
      </c>
      <c r="BK46" s="22">
        <f t="shared" si="104"/>
        <v>326999.99999999994</v>
      </c>
      <c r="BL46" s="22">
        <f t="shared" si="104"/>
        <v>532800.00000000012</v>
      </c>
      <c r="BM46" s="22">
        <f t="shared" si="104"/>
        <v>820920</v>
      </c>
      <c r="BN46" s="22">
        <f t="shared" si="104"/>
        <v>1224287.9999999998</v>
      </c>
      <c r="BO46" s="22">
        <f t="shared" si="104"/>
        <v>1789003.1999999993</v>
      </c>
      <c r="BP46" s="22">
        <f t="shared" si="104"/>
        <v>2579604.4799999958</v>
      </c>
      <c r="BQ46" s="22">
        <f t="shared" si="104"/>
        <v>3686446.2720000059</v>
      </c>
      <c r="BR46" s="22">
        <f t="shared" si="104"/>
        <v>5236024.7808000147</v>
      </c>
      <c r="BS46" s="5"/>
    </row>
    <row r="47" spans="1:71" ht="15" customHeight="1" x14ac:dyDescent="0.45">
      <c r="A47" s="9"/>
      <c r="B47" s="4"/>
      <c r="C47" s="1"/>
      <c r="D47" s="52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9"/>
      <c r="P47" s="4"/>
      <c r="Q47" s="1"/>
      <c r="R47" s="52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9"/>
      <c r="AD47" s="4"/>
      <c r="AE47" s="1"/>
      <c r="AF47" s="52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9"/>
      <c r="AR47" s="4"/>
      <c r="AS47" s="1"/>
      <c r="AT47" s="52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9"/>
      <c r="BF47" s="4"/>
      <c r="BG47" s="1"/>
      <c r="BH47" s="52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9"/>
    </row>
    <row r="48" spans="1:71" ht="15" customHeight="1" x14ac:dyDescent="0.45">
      <c r="B48" s="176" t="s">
        <v>38</v>
      </c>
      <c r="C48" s="55" t="s">
        <v>33</v>
      </c>
      <c r="D48" s="56">
        <f>E8</f>
        <v>0.85</v>
      </c>
      <c r="E48" s="167" t="s">
        <v>3</v>
      </c>
      <c r="F48" s="167" t="s">
        <v>4</v>
      </c>
      <c r="G48" s="167" t="s">
        <v>5</v>
      </c>
      <c r="H48" s="167" t="s">
        <v>6</v>
      </c>
      <c r="I48" s="167" t="s">
        <v>7</v>
      </c>
      <c r="J48" s="167" t="s">
        <v>8</v>
      </c>
      <c r="K48" s="167" t="s">
        <v>9</v>
      </c>
      <c r="L48" s="167" t="s">
        <v>10</v>
      </c>
      <c r="M48" s="167" t="s">
        <v>11</v>
      </c>
      <c r="N48" s="167" t="s">
        <v>12</v>
      </c>
      <c r="P48" s="176" t="s">
        <v>38</v>
      </c>
      <c r="Q48" s="55" t="s">
        <v>33</v>
      </c>
      <c r="R48" s="56">
        <f>S8</f>
        <v>0.85</v>
      </c>
      <c r="S48" s="167" t="s">
        <v>3</v>
      </c>
      <c r="T48" s="167" t="s">
        <v>4</v>
      </c>
      <c r="U48" s="167" t="s">
        <v>5</v>
      </c>
      <c r="V48" s="167" t="s">
        <v>6</v>
      </c>
      <c r="W48" s="167" t="s">
        <v>7</v>
      </c>
      <c r="X48" s="167" t="s">
        <v>8</v>
      </c>
      <c r="Y48" s="167" t="s">
        <v>9</v>
      </c>
      <c r="Z48" s="167" t="s">
        <v>10</v>
      </c>
      <c r="AA48" s="167" t="s">
        <v>11</v>
      </c>
      <c r="AB48" s="167" t="s">
        <v>12</v>
      </c>
      <c r="AC48" s="5"/>
      <c r="AD48" s="176" t="s">
        <v>38</v>
      </c>
      <c r="AE48" s="55" t="s">
        <v>33</v>
      </c>
      <c r="AF48" s="56">
        <f>AG8</f>
        <v>0.85</v>
      </c>
      <c r="AG48" s="167" t="s">
        <v>3</v>
      </c>
      <c r="AH48" s="167" t="s">
        <v>4</v>
      </c>
      <c r="AI48" s="167" t="s">
        <v>5</v>
      </c>
      <c r="AJ48" s="167" t="s">
        <v>6</v>
      </c>
      <c r="AK48" s="167" t="s">
        <v>7</v>
      </c>
      <c r="AL48" s="167" t="s">
        <v>8</v>
      </c>
      <c r="AM48" s="167" t="s">
        <v>9</v>
      </c>
      <c r="AN48" s="167" t="s">
        <v>10</v>
      </c>
      <c r="AO48" s="167" t="s">
        <v>11</v>
      </c>
      <c r="AP48" s="167" t="s">
        <v>12</v>
      </c>
      <c r="AQ48" s="5"/>
      <c r="AR48" s="176" t="s">
        <v>38</v>
      </c>
      <c r="AS48" s="55" t="s">
        <v>33</v>
      </c>
      <c r="AT48" s="56">
        <f>AU8</f>
        <v>0.85</v>
      </c>
      <c r="AU48" s="167" t="s">
        <v>3</v>
      </c>
      <c r="AV48" s="167" t="s">
        <v>4</v>
      </c>
      <c r="AW48" s="167" t="s">
        <v>5</v>
      </c>
      <c r="AX48" s="167" t="s">
        <v>6</v>
      </c>
      <c r="AY48" s="167" t="s">
        <v>7</v>
      </c>
      <c r="AZ48" s="167" t="s">
        <v>8</v>
      </c>
      <c r="BA48" s="167" t="s">
        <v>9</v>
      </c>
      <c r="BB48" s="167" t="s">
        <v>10</v>
      </c>
      <c r="BC48" s="167" t="s">
        <v>11</v>
      </c>
      <c r="BD48" s="167" t="s">
        <v>12</v>
      </c>
      <c r="BE48" s="5"/>
      <c r="BF48" s="176" t="s">
        <v>38</v>
      </c>
      <c r="BG48" s="55" t="s">
        <v>33</v>
      </c>
      <c r="BH48" s="56">
        <f>BI8</f>
        <v>0.85</v>
      </c>
      <c r="BI48" s="167" t="s">
        <v>3</v>
      </c>
      <c r="BJ48" s="167" t="s">
        <v>4</v>
      </c>
      <c r="BK48" s="167" t="s">
        <v>5</v>
      </c>
      <c r="BL48" s="167" t="s">
        <v>6</v>
      </c>
      <c r="BM48" s="167" t="s">
        <v>7</v>
      </c>
      <c r="BN48" s="167" t="s">
        <v>8</v>
      </c>
      <c r="BO48" s="167" t="s">
        <v>9</v>
      </c>
      <c r="BP48" s="167" t="s">
        <v>10</v>
      </c>
      <c r="BQ48" s="167" t="s">
        <v>11</v>
      </c>
      <c r="BR48" s="167" t="s">
        <v>12</v>
      </c>
      <c r="BS48" s="5"/>
    </row>
    <row r="49" spans="2:71" ht="15" customHeight="1" x14ac:dyDescent="0.45">
      <c r="B49" s="177"/>
      <c r="C49" s="45" t="s">
        <v>21</v>
      </c>
      <c r="D49" s="33" t="str">
        <f>"10 BTC / "&amp;TEXT($E$4*10, "$###0.00,,")&amp;"M USD"</f>
        <v>10 BTC / $1.00M USD</v>
      </c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P49" s="177"/>
      <c r="Q49" s="45" t="s">
        <v>21</v>
      </c>
      <c r="R49" s="33" t="str">
        <f>"10 BTC / "&amp;TEXT($E$4*10, "$###0.00,,")&amp;"M USD"</f>
        <v>10 BTC / $1.00M USD</v>
      </c>
      <c r="S49" s="168"/>
      <c r="T49" s="168"/>
      <c r="U49" s="168"/>
      <c r="V49" s="168"/>
      <c r="W49" s="168"/>
      <c r="X49" s="168"/>
      <c r="Y49" s="168"/>
      <c r="Z49" s="168"/>
      <c r="AA49" s="168"/>
      <c r="AB49" s="168"/>
      <c r="AC49" s="5"/>
      <c r="AD49" s="177"/>
      <c r="AE49" s="45" t="s">
        <v>21</v>
      </c>
      <c r="AF49" s="33" t="str">
        <f>"10 BTC / "&amp;TEXT($E$4*10, "$###0.00,,")&amp;"M USD"</f>
        <v>10 BTC / $1.00M USD</v>
      </c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5"/>
      <c r="AR49" s="177"/>
      <c r="AS49" s="45" t="s">
        <v>21</v>
      </c>
      <c r="AT49" s="33" t="str">
        <f>"10 BTC / "&amp;TEXT($E$4*10, "$###0.00,,")&amp;"M USD"</f>
        <v>10 BTC / $1.00M USD</v>
      </c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5"/>
      <c r="BF49" s="177"/>
      <c r="BG49" s="45" t="s">
        <v>21</v>
      </c>
      <c r="BH49" s="33" t="str">
        <f>"10 BTC / "&amp;TEXT($E$4*10, "$###0.00,,")&amp;"M USD"</f>
        <v>10 BTC / $1.00M USD</v>
      </c>
      <c r="BI49" s="168"/>
      <c r="BJ49" s="168"/>
      <c r="BK49" s="168"/>
      <c r="BL49" s="168"/>
      <c r="BM49" s="168"/>
      <c r="BN49" s="168"/>
      <c r="BO49" s="168"/>
      <c r="BP49" s="168"/>
      <c r="BQ49" s="168"/>
      <c r="BR49" s="168"/>
      <c r="BS49" s="5"/>
    </row>
    <row r="50" spans="2:71" ht="15" customHeight="1" x14ac:dyDescent="0.45">
      <c r="B50" s="163" t="s">
        <v>16</v>
      </c>
      <c r="C50" s="165" t="s">
        <v>41</v>
      </c>
      <c r="D50" s="16" t="s">
        <v>83</v>
      </c>
      <c r="E50" s="17">
        <f>E$24*$D48-E34</f>
        <v>0.84642857142857131</v>
      </c>
      <c r="F50" s="17">
        <f t="shared" ref="F50:N50" si="105">F$24*$D48-F34</f>
        <v>0.60459183673469385</v>
      </c>
      <c r="G50" s="17">
        <f t="shared" si="105"/>
        <v>0.43185131195335291</v>
      </c>
      <c r="H50" s="17">
        <f t="shared" si="105"/>
        <v>0.30846522282382327</v>
      </c>
      <c r="I50" s="17">
        <f t="shared" si="105"/>
        <v>0.22033230201701676</v>
      </c>
      <c r="J50" s="17">
        <f t="shared" si="105"/>
        <v>0.15738021572644051</v>
      </c>
      <c r="K50" s="17">
        <f t="shared" si="105"/>
        <v>0.11241443980460043</v>
      </c>
      <c r="L50" s="17">
        <f t="shared" si="105"/>
        <v>8.0296028431857555E-2</v>
      </c>
      <c r="M50" s="17">
        <f t="shared" si="105"/>
        <v>5.7354306022755173E-2</v>
      </c>
      <c r="N50" s="17">
        <f t="shared" si="105"/>
        <v>4.096736144482508E-2</v>
      </c>
      <c r="P50" s="163" t="s">
        <v>16</v>
      </c>
      <c r="Q50" s="165" t="s">
        <v>41</v>
      </c>
      <c r="R50" s="16" t="s">
        <v>83</v>
      </c>
      <c r="S50" s="17">
        <f>S$24*$D48-S34</f>
        <v>0.86428571428571421</v>
      </c>
      <c r="T50" s="17">
        <f t="shared" ref="T50:AB50" si="106">T$24*$D48-T34</f>
        <v>0.61734693877551017</v>
      </c>
      <c r="U50" s="17">
        <f t="shared" si="106"/>
        <v>0.44096209912536455</v>
      </c>
      <c r="V50" s="17">
        <f t="shared" si="106"/>
        <v>0.31497292794668874</v>
      </c>
      <c r="W50" s="17">
        <f t="shared" si="106"/>
        <v>0.22498066281906351</v>
      </c>
      <c r="X50" s="17">
        <f t="shared" si="106"/>
        <v>0.16070047344218821</v>
      </c>
      <c r="Y50" s="17">
        <f t="shared" si="106"/>
        <v>0.11478605245870593</v>
      </c>
      <c r="Z50" s="17">
        <f t="shared" si="106"/>
        <v>8.1990037470504332E-2</v>
      </c>
      <c r="AA50" s="17">
        <f t="shared" si="106"/>
        <v>5.8564312478931443E-2</v>
      </c>
      <c r="AB50" s="17">
        <f t="shared" si="106"/>
        <v>4.1831651770665272E-2</v>
      </c>
      <c r="AC50" s="5"/>
      <c r="AD50" s="163" t="s">
        <v>16</v>
      </c>
      <c r="AE50" s="165" t="s">
        <v>41</v>
      </c>
      <c r="AF50" s="16" t="s">
        <v>83</v>
      </c>
      <c r="AG50" s="17">
        <f>AG$24*$D48-AG34</f>
        <v>0.88214285714285701</v>
      </c>
      <c r="AH50" s="17">
        <f t="shared" ref="AH50:AP50" si="107">AH$24*$D48-AH34</f>
        <v>0.63010204081632648</v>
      </c>
      <c r="AI50" s="17">
        <f t="shared" si="107"/>
        <v>0.45007288629737624</v>
      </c>
      <c r="AJ50" s="17">
        <f t="shared" si="107"/>
        <v>0.32148063306955421</v>
      </c>
      <c r="AK50" s="17">
        <f t="shared" si="107"/>
        <v>0.22962902362111026</v>
      </c>
      <c r="AL50" s="17">
        <f t="shared" si="107"/>
        <v>0.16402073115793592</v>
      </c>
      <c r="AM50" s="17">
        <f t="shared" si="107"/>
        <v>0.11715766511281142</v>
      </c>
      <c r="AN50" s="17">
        <f t="shared" si="107"/>
        <v>8.3684046509151122E-2</v>
      </c>
      <c r="AO50" s="17">
        <f t="shared" si="107"/>
        <v>5.977431893510772E-2</v>
      </c>
      <c r="AP50" s="17">
        <f t="shared" si="107"/>
        <v>4.2695942096505464E-2</v>
      </c>
      <c r="AQ50" s="5"/>
      <c r="AR50" s="163" t="s">
        <v>16</v>
      </c>
      <c r="AS50" s="165" t="s">
        <v>41</v>
      </c>
      <c r="AT50" s="16" t="s">
        <v>83</v>
      </c>
      <c r="AU50" s="17">
        <f>AU$24*$D48-AU34</f>
        <v>0.89999999999999991</v>
      </c>
      <c r="AV50" s="17">
        <f t="shared" ref="AV50:BD50" si="108">AV$24*$D48-AV34</f>
        <v>0.64285714285714279</v>
      </c>
      <c r="AW50" s="17">
        <f t="shared" si="108"/>
        <v>0.45918367346938788</v>
      </c>
      <c r="AX50" s="17">
        <f t="shared" si="108"/>
        <v>0.32798833819241968</v>
      </c>
      <c r="AY50" s="17">
        <f t="shared" si="108"/>
        <v>0.23427738442315704</v>
      </c>
      <c r="AZ50" s="17">
        <f t="shared" si="108"/>
        <v>0.16734098887368359</v>
      </c>
      <c r="BA50" s="17">
        <f t="shared" si="108"/>
        <v>0.11952927776691691</v>
      </c>
      <c r="BB50" s="17">
        <f t="shared" si="108"/>
        <v>8.5378055547797899E-2</v>
      </c>
      <c r="BC50" s="17">
        <f t="shared" si="108"/>
        <v>6.098432539128399E-2</v>
      </c>
      <c r="BD50" s="17">
        <f t="shared" si="108"/>
        <v>4.3560232422345663E-2</v>
      </c>
      <c r="BE50" s="5"/>
      <c r="BF50" s="163" t="s">
        <v>16</v>
      </c>
      <c r="BG50" s="165" t="s">
        <v>41</v>
      </c>
      <c r="BH50" s="16" t="s">
        <v>83</v>
      </c>
      <c r="BI50" s="17">
        <f>BI$24*$D48-BI34</f>
        <v>0.9178571428571427</v>
      </c>
      <c r="BJ50" s="17">
        <f t="shared" ref="BJ50:BR50" si="109">BJ$24*$D48-BJ34</f>
        <v>0.65561224489795922</v>
      </c>
      <c r="BK50" s="17">
        <f t="shared" si="109"/>
        <v>0.46829446064139957</v>
      </c>
      <c r="BL50" s="17">
        <f t="shared" si="109"/>
        <v>0.33449604331528515</v>
      </c>
      <c r="BM50" s="17">
        <f t="shared" si="109"/>
        <v>0.23892574522520382</v>
      </c>
      <c r="BN50" s="17">
        <f t="shared" si="109"/>
        <v>0.17066124658943127</v>
      </c>
      <c r="BO50" s="17">
        <f t="shared" si="109"/>
        <v>0.12190089042102241</v>
      </c>
      <c r="BP50" s="17">
        <f t="shared" si="109"/>
        <v>8.7072064586444675E-2</v>
      </c>
      <c r="BQ50" s="17">
        <f t="shared" si="109"/>
        <v>6.219433184746026E-2</v>
      </c>
      <c r="BR50" s="17">
        <f t="shared" si="109"/>
        <v>4.4424522748185855E-2</v>
      </c>
      <c r="BS50" s="5"/>
    </row>
    <row r="51" spans="2:71" ht="15" customHeight="1" x14ac:dyDescent="0.45">
      <c r="B51" s="163"/>
      <c r="C51" s="165"/>
      <c r="D51" s="16" t="s">
        <v>84</v>
      </c>
      <c r="E51" s="17"/>
      <c r="F51" s="17"/>
      <c r="G51" s="17"/>
      <c r="H51" s="17"/>
      <c r="I51" s="100">
        <f>SUM(E50:I50)/5</f>
        <v>0.48233384899149162</v>
      </c>
      <c r="J51" s="17"/>
      <c r="K51" s="17"/>
      <c r="L51" s="17"/>
      <c r="M51" s="17"/>
      <c r="N51" s="18">
        <f>SUM(E50:N50)/10</f>
        <v>0.28600815963879367</v>
      </c>
      <c r="P51" s="163"/>
      <c r="Q51" s="165"/>
      <c r="R51" s="16" t="s">
        <v>84</v>
      </c>
      <c r="S51" s="17"/>
      <c r="T51" s="17"/>
      <c r="U51" s="17"/>
      <c r="V51" s="17"/>
      <c r="W51" s="100">
        <f>SUM(S50:W50)/5</f>
        <v>0.4925096685904683</v>
      </c>
      <c r="X51" s="17"/>
      <c r="Y51" s="17"/>
      <c r="Z51" s="17"/>
      <c r="AA51" s="17"/>
      <c r="AB51" s="18">
        <f>SUM(S50:AB50)/10</f>
        <v>0.29204208705733364</v>
      </c>
      <c r="AC51" s="5"/>
      <c r="AD51" s="163"/>
      <c r="AE51" s="165"/>
      <c r="AF51" s="16" t="s">
        <v>84</v>
      </c>
      <c r="AG51" s="17"/>
      <c r="AH51" s="17"/>
      <c r="AI51" s="17"/>
      <c r="AJ51" s="17"/>
      <c r="AK51" s="100">
        <f>SUM(AG50:AK50)/5</f>
        <v>0.5026854881894447</v>
      </c>
      <c r="AL51" s="17"/>
      <c r="AM51" s="17"/>
      <c r="AN51" s="17"/>
      <c r="AO51" s="17"/>
      <c r="AP51" s="18">
        <f>SUM(AG50:AP50)/10</f>
        <v>0.29807601447587351</v>
      </c>
      <c r="AQ51" s="5"/>
      <c r="AR51" s="163"/>
      <c r="AS51" s="165"/>
      <c r="AT51" s="16" t="s">
        <v>84</v>
      </c>
      <c r="AU51" s="17"/>
      <c r="AV51" s="17"/>
      <c r="AW51" s="17"/>
      <c r="AX51" s="17"/>
      <c r="AY51" s="100">
        <f>SUM(AU50:AY50)/5</f>
        <v>0.51286130778842143</v>
      </c>
      <c r="AZ51" s="17"/>
      <c r="BA51" s="17"/>
      <c r="BB51" s="17"/>
      <c r="BC51" s="17"/>
      <c r="BD51" s="18">
        <f>SUM(AU50:BD50)/10</f>
        <v>0.30410994189441354</v>
      </c>
      <c r="BE51" s="5"/>
      <c r="BF51" s="163"/>
      <c r="BG51" s="165"/>
      <c r="BH51" s="16" t="s">
        <v>84</v>
      </c>
      <c r="BI51" s="17"/>
      <c r="BJ51" s="17"/>
      <c r="BK51" s="17"/>
      <c r="BL51" s="17"/>
      <c r="BM51" s="100">
        <f>SUM(BI50:BM50)/5</f>
        <v>0.52303712738739816</v>
      </c>
      <c r="BN51" s="17"/>
      <c r="BO51" s="17"/>
      <c r="BP51" s="17"/>
      <c r="BQ51" s="17"/>
      <c r="BR51" s="18">
        <f>SUM(BI50:BR50)/10</f>
        <v>0.31014386931295357</v>
      </c>
      <c r="BS51" s="5"/>
    </row>
    <row r="52" spans="2:71" ht="15" customHeight="1" x14ac:dyDescent="0.45">
      <c r="B52" s="163"/>
      <c r="C52" s="165"/>
      <c r="D52" s="16" t="s">
        <v>53</v>
      </c>
      <c r="E52" s="17">
        <f>E$18*(E50/E$20)</f>
        <v>0.84642857142857131</v>
      </c>
      <c r="F52" s="17">
        <f t="shared" ref="F52:N52" si="110">F$18*(F50/F$20)</f>
        <v>1.4510204081632652</v>
      </c>
      <c r="G52" s="17">
        <f t="shared" si="110"/>
        <v>1.8828717201166183</v>
      </c>
      <c r="H52" s="17">
        <f t="shared" si="110"/>
        <v>2.1913369429404415</v>
      </c>
      <c r="I52" s="17">
        <f t="shared" si="110"/>
        <v>2.4116692449574586</v>
      </c>
      <c r="J52" s="17">
        <f t="shared" si="110"/>
        <v>2.5690494606838987</v>
      </c>
      <c r="K52" s="17">
        <f t="shared" si="110"/>
        <v>2.6814639004884993</v>
      </c>
      <c r="L52" s="17">
        <f t="shared" si="110"/>
        <v>2.7617599289203576</v>
      </c>
      <c r="M52" s="17">
        <f t="shared" si="110"/>
        <v>2.8191142349431111</v>
      </c>
      <c r="N52" s="17">
        <f t="shared" si="110"/>
        <v>2.860081596387936</v>
      </c>
      <c r="P52" s="163"/>
      <c r="Q52" s="165"/>
      <c r="R52" s="16" t="s">
        <v>53</v>
      </c>
      <c r="S52" s="17">
        <f>S$18*(S50/S$20)</f>
        <v>0.86428571428571421</v>
      </c>
      <c r="T52" s="17">
        <f t="shared" ref="T52:AB52" si="111">T$18*(T50/T$20)</f>
        <v>1.4816326530612245</v>
      </c>
      <c r="U52" s="17">
        <f t="shared" si="111"/>
        <v>1.9225947521865889</v>
      </c>
      <c r="V52" s="17">
        <f t="shared" si="111"/>
        <v>2.2375676801332776</v>
      </c>
      <c r="W52" s="17">
        <f t="shared" si="111"/>
        <v>2.4625483429523416</v>
      </c>
      <c r="X52" s="17">
        <f t="shared" si="111"/>
        <v>2.6232488163945296</v>
      </c>
      <c r="Y52" s="17">
        <f t="shared" si="111"/>
        <v>2.7380348688532359</v>
      </c>
      <c r="Z52" s="17">
        <f t="shared" si="111"/>
        <v>2.8200249063237401</v>
      </c>
      <c r="AA52" s="17">
        <f t="shared" si="111"/>
        <v>2.87858921880267</v>
      </c>
      <c r="AB52" s="17">
        <f t="shared" si="111"/>
        <v>2.9204208705733357</v>
      </c>
      <c r="AC52" s="5"/>
      <c r="AD52" s="163"/>
      <c r="AE52" s="165"/>
      <c r="AF52" s="16" t="s">
        <v>53</v>
      </c>
      <c r="AG52" s="17">
        <f>AG$18*(AG50/AG$20)</f>
        <v>0.88214285714285712</v>
      </c>
      <c r="AH52" s="17">
        <f t="shared" ref="AH52:AP52" si="112">AH$18*(AH50/AH$20)</f>
        <v>1.5122448979591834</v>
      </c>
      <c r="AI52" s="17">
        <f t="shared" si="112"/>
        <v>1.96231778425656</v>
      </c>
      <c r="AJ52" s="17">
        <f t="shared" si="112"/>
        <v>2.2837984173261141</v>
      </c>
      <c r="AK52" s="17">
        <f t="shared" si="112"/>
        <v>2.5134274409472241</v>
      </c>
      <c r="AL52" s="17">
        <f t="shared" si="112"/>
        <v>2.6774481721051604</v>
      </c>
      <c r="AM52" s="17">
        <f t="shared" si="112"/>
        <v>2.7946058372179721</v>
      </c>
      <c r="AN52" s="17">
        <f t="shared" si="112"/>
        <v>2.8782898837271236</v>
      </c>
      <c r="AO52" s="17">
        <f t="shared" si="112"/>
        <v>2.9380642026622295</v>
      </c>
      <c r="AP52" s="17">
        <f t="shared" si="112"/>
        <v>2.9807601447587349</v>
      </c>
      <c r="AQ52" s="5"/>
      <c r="AR52" s="163"/>
      <c r="AS52" s="165"/>
      <c r="AT52" s="16" t="s">
        <v>53</v>
      </c>
      <c r="AU52" s="17">
        <f>AU$18*(AU50/AU$20)</f>
        <v>0.89999999999999991</v>
      </c>
      <c r="AV52" s="17">
        <f t="shared" ref="AV52:BD52" si="113">AV$18*(AV50/AV$20)</f>
        <v>1.5428571428571425</v>
      </c>
      <c r="AW52" s="17">
        <f t="shared" si="113"/>
        <v>2.0020408163265304</v>
      </c>
      <c r="AX52" s="17">
        <f t="shared" si="113"/>
        <v>2.3300291545189502</v>
      </c>
      <c r="AY52" s="17">
        <f t="shared" si="113"/>
        <v>2.5643065389421076</v>
      </c>
      <c r="AZ52" s="17">
        <f t="shared" si="113"/>
        <v>2.7316475278157908</v>
      </c>
      <c r="BA52" s="17">
        <f t="shared" si="113"/>
        <v>2.8511768055827083</v>
      </c>
      <c r="BB52" s="17">
        <f t="shared" si="113"/>
        <v>2.9365548611305061</v>
      </c>
      <c r="BC52" s="17">
        <f t="shared" si="113"/>
        <v>2.9975391865217889</v>
      </c>
      <c r="BD52" s="17">
        <f t="shared" si="113"/>
        <v>3.0410994189441349</v>
      </c>
      <c r="BE52" s="5"/>
      <c r="BF52" s="163"/>
      <c r="BG52" s="165"/>
      <c r="BH52" s="16" t="s">
        <v>53</v>
      </c>
      <c r="BI52" s="17">
        <f>BI$18*(BI50/BI$20)</f>
        <v>0.9178571428571427</v>
      </c>
      <c r="BJ52" s="17">
        <f t="shared" ref="BJ52:BR52" si="114">BJ$18*(BJ50/BJ$20)</f>
        <v>1.573469387755102</v>
      </c>
      <c r="BK52" s="17">
        <f t="shared" si="114"/>
        <v>2.0417638483965019</v>
      </c>
      <c r="BL52" s="17">
        <f t="shared" si="114"/>
        <v>2.3762598917117868</v>
      </c>
      <c r="BM52" s="17">
        <f t="shared" si="114"/>
        <v>2.6151856369369906</v>
      </c>
      <c r="BN52" s="17">
        <f t="shared" si="114"/>
        <v>2.7858468835264216</v>
      </c>
      <c r="BO52" s="17">
        <f t="shared" si="114"/>
        <v>2.9077477739474444</v>
      </c>
      <c r="BP52" s="17">
        <f t="shared" si="114"/>
        <v>2.9948198385338891</v>
      </c>
      <c r="BQ52" s="17">
        <f t="shared" si="114"/>
        <v>3.0570141703813483</v>
      </c>
      <c r="BR52" s="17">
        <f t="shared" si="114"/>
        <v>3.1014386931295346</v>
      </c>
      <c r="BS52" s="5"/>
    </row>
    <row r="53" spans="2:71" ht="15" customHeight="1" x14ac:dyDescent="0.45">
      <c r="B53" s="163"/>
      <c r="C53" s="163"/>
      <c r="D53" s="20" t="s">
        <v>57</v>
      </c>
      <c r="E53" s="21">
        <f>10*E50</f>
        <v>8.4642857142857135</v>
      </c>
      <c r="F53" s="21">
        <f t="shared" ref="F53:N53" si="115">10*F50</f>
        <v>6.045918367346939</v>
      </c>
      <c r="G53" s="21">
        <f t="shared" si="115"/>
        <v>4.3185131195335291</v>
      </c>
      <c r="H53" s="21">
        <f t="shared" si="115"/>
        <v>3.0846522282382329</v>
      </c>
      <c r="I53" s="21">
        <f t="shared" si="115"/>
        <v>2.2033230201701675</v>
      </c>
      <c r="J53" s="21">
        <f t="shared" si="115"/>
        <v>1.5738021572644052</v>
      </c>
      <c r="K53" s="21">
        <f t="shared" si="115"/>
        <v>1.1241443980460044</v>
      </c>
      <c r="L53" s="21">
        <f t="shared" si="115"/>
        <v>0.80296028431857558</v>
      </c>
      <c r="M53" s="21">
        <f t="shared" si="115"/>
        <v>0.57354306022755175</v>
      </c>
      <c r="N53" s="21">
        <f t="shared" si="115"/>
        <v>0.40967361444825079</v>
      </c>
      <c r="P53" s="163"/>
      <c r="Q53" s="163"/>
      <c r="R53" s="20" t="s">
        <v>57</v>
      </c>
      <c r="S53" s="21">
        <f>10*S50</f>
        <v>8.6428571428571423</v>
      </c>
      <c r="T53" s="21">
        <f t="shared" ref="T53:AB53" si="116">10*T50</f>
        <v>6.1734693877551017</v>
      </c>
      <c r="U53" s="21">
        <f t="shared" si="116"/>
        <v>4.4096209912536457</v>
      </c>
      <c r="V53" s="21">
        <f t="shared" si="116"/>
        <v>3.1497292794668876</v>
      </c>
      <c r="W53" s="21">
        <f t="shared" si="116"/>
        <v>2.249806628190635</v>
      </c>
      <c r="X53" s="21">
        <f t="shared" si="116"/>
        <v>1.6070047344218821</v>
      </c>
      <c r="Y53" s="21">
        <f t="shared" si="116"/>
        <v>1.1478605245870592</v>
      </c>
      <c r="Z53" s="21">
        <f t="shared" si="116"/>
        <v>0.81990037470504329</v>
      </c>
      <c r="AA53" s="21">
        <f t="shared" si="116"/>
        <v>0.58564312478931446</v>
      </c>
      <c r="AB53" s="21">
        <f t="shared" si="116"/>
        <v>0.41831651770665274</v>
      </c>
      <c r="AC53" s="5"/>
      <c r="AD53" s="163"/>
      <c r="AE53" s="163"/>
      <c r="AF53" s="20" t="s">
        <v>57</v>
      </c>
      <c r="AG53" s="21">
        <f>10*AG50</f>
        <v>8.8214285714285694</v>
      </c>
      <c r="AH53" s="21">
        <f t="shared" ref="AH53:AP53" si="117">10*AH50</f>
        <v>6.3010204081632644</v>
      </c>
      <c r="AI53" s="21">
        <f t="shared" si="117"/>
        <v>4.5007288629737623</v>
      </c>
      <c r="AJ53" s="21">
        <f t="shared" si="117"/>
        <v>3.2148063306955423</v>
      </c>
      <c r="AK53" s="21">
        <f t="shared" si="117"/>
        <v>2.2962902362111026</v>
      </c>
      <c r="AL53" s="21">
        <f t="shared" si="117"/>
        <v>1.6402073115793592</v>
      </c>
      <c r="AM53" s="21">
        <f t="shared" si="117"/>
        <v>1.1715766511281143</v>
      </c>
      <c r="AN53" s="21">
        <f t="shared" si="117"/>
        <v>0.83684046509151122</v>
      </c>
      <c r="AO53" s="21">
        <f t="shared" si="117"/>
        <v>0.59774318935107718</v>
      </c>
      <c r="AP53" s="21">
        <f t="shared" si="117"/>
        <v>0.42695942096505463</v>
      </c>
      <c r="AQ53" s="5"/>
      <c r="AR53" s="163"/>
      <c r="AS53" s="163"/>
      <c r="AT53" s="20" t="s">
        <v>57</v>
      </c>
      <c r="AU53" s="21">
        <f>10*AU50</f>
        <v>9</v>
      </c>
      <c r="AV53" s="21">
        <f t="shared" ref="AV53:BD53" si="118">10*AV50</f>
        <v>6.4285714285714279</v>
      </c>
      <c r="AW53" s="21">
        <f t="shared" si="118"/>
        <v>4.5918367346938789</v>
      </c>
      <c r="AX53" s="21">
        <f t="shared" si="118"/>
        <v>3.279883381924197</v>
      </c>
      <c r="AY53" s="21">
        <f t="shared" si="118"/>
        <v>2.3427738442315702</v>
      </c>
      <c r="AZ53" s="21">
        <f t="shared" si="118"/>
        <v>1.673409888736836</v>
      </c>
      <c r="BA53" s="21">
        <f t="shared" si="118"/>
        <v>1.1952927776691691</v>
      </c>
      <c r="BB53" s="21">
        <f t="shared" si="118"/>
        <v>0.85378055547797893</v>
      </c>
      <c r="BC53" s="21">
        <f t="shared" si="118"/>
        <v>0.60984325391283989</v>
      </c>
      <c r="BD53" s="21">
        <f t="shared" si="118"/>
        <v>0.43560232422345663</v>
      </c>
      <c r="BE53" s="5"/>
      <c r="BF53" s="163"/>
      <c r="BG53" s="163"/>
      <c r="BH53" s="20" t="s">
        <v>57</v>
      </c>
      <c r="BI53" s="21">
        <f>10*BI50</f>
        <v>9.178571428571427</v>
      </c>
      <c r="BJ53" s="21">
        <f t="shared" ref="BJ53:BR53" si="119">10*BJ50</f>
        <v>6.5561224489795924</v>
      </c>
      <c r="BK53" s="21">
        <f t="shared" si="119"/>
        <v>4.6829446064139955</v>
      </c>
      <c r="BL53" s="21">
        <f t="shared" si="119"/>
        <v>3.3449604331528517</v>
      </c>
      <c r="BM53" s="21">
        <f t="shared" si="119"/>
        <v>2.3892574522520382</v>
      </c>
      <c r="BN53" s="21">
        <f t="shared" si="119"/>
        <v>1.7066124658943127</v>
      </c>
      <c r="BO53" s="21">
        <f t="shared" si="119"/>
        <v>1.2190089042102241</v>
      </c>
      <c r="BP53" s="21">
        <f t="shared" si="119"/>
        <v>0.87072064586444675</v>
      </c>
      <c r="BQ53" s="21">
        <f t="shared" si="119"/>
        <v>0.6219433184746026</v>
      </c>
      <c r="BR53" s="21">
        <f t="shared" si="119"/>
        <v>0.44424522748185857</v>
      </c>
      <c r="BS53" s="5"/>
    </row>
    <row r="54" spans="2:71" ht="15" customHeight="1" x14ac:dyDescent="0.45">
      <c r="B54" s="163"/>
      <c r="C54" s="163"/>
      <c r="D54" s="20" t="s">
        <v>58</v>
      </c>
      <c r="E54" s="21">
        <f>10*E52</f>
        <v>8.4642857142857135</v>
      </c>
      <c r="F54" s="21">
        <f>10*F52</f>
        <v>14.510204081632651</v>
      </c>
      <c r="G54" s="21">
        <f>10*G52</f>
        <v>18.828717201166182</v>
      </c>
      <c r="H54" s="21">
        <f t="shared" ref="H54:N54" si="120">10*H52</f>
        <v>21.913369429404415</v>
      </c>
      <c r="I54" s="21">
        <f t="shared" si="120"/>
        <v>24.116692449574586</v>
      </c>
      <c r="J54" s="21">
        <f t="shared" si="120"/>
        <v>25.690494606838989</v>
      </c>
      <c r="K54" s="21">
        <f t="shared" si="120"/>
        <v>26.814639004884992</v>
      </c>
      <c r="L54" s="21">
        <f t="shared" si="120"/>
        <v>27.617599289203575</v>
      </c>
      <c r="M54" s="21">
        <f t="shared" si="120"/>
        <v>28.191142349431111</v>
      </c>
      <c r="N54" s="21">
        <f t="shared" si="120"/>
        <v>28.600815963879359</v>
      </c>
      <c r="P54" s="163"/>
      <c r="Q54" s="163"/>
      <c r="R54" s="20" t="s">
        <v>58</v>
      </c>
      <c r="S54" s="21">
        <f>10*S52</f>
        <v>8.6428571428571423</v>
      </c>
      <c r="T54" s="21">
        <f>10*T52</f>
        <v>14.816326530612244</v>
      </c>
      <c r="U54" s="21">
        <f>10*U52</f>
        <v>19.225947521865891</v>
      </c>
      <c r="V54" s="21">
        <f t="shared" ref="V54:AB54" si="121">10*V52</f>
        <v>22.375676801332776</v>
      </c>
      <c r="W54" s="21">
        <f t="shared" si="121"/>
        <v>24.625483429523417</v>
      </c>
      <c r="X54" s="21">
        <f t="shared" si="121"/>
        <v>26.232488163945295</v>
      </c>
      <c r="Y54" s="21">
        <f t="shared" si="121"/>
        <v>27.380348688532358</v>
      </c>
      <c r="Z54" s="21">
        <f t="shared" si="121"/>
        <v>28.200249063237401</v>
      </c>
      <c r="AA54" s="21">
        <f t="shared" si="121"/>
        <v>28.7858921880267</v>
      </c>
      <c r="AB54" s="21">
        <f t="shared" si="121"/>
        <v>29.204208705733357</v>
      </c>
      <c r="AC54" s="5"/>
      <c r="AD54" s="163"/>
      <c r="AE54" s="163"/>
      <c r="AF54" s="20" t="s">
        <v>58</v>
      </c>
      <c r="AG54" s="21">
        <f>10*AG52</f>
        <v>8.8214285714285712</v>
      </c>
      <c r="AH54" s="21">
        <f>10*AH52</f>
        <v>15.122448979591834</v>
      </c>
      <c r="AI54" s="21">
        <f>10*AI52</f>
        <v>19.6231778425656</v>
      </c>
      <c r="AJ54" s="21">
        <f t="shared" ref="AJ54:AP54" si="122">10*AJ52</f>
        <v>22.837984173261141</v>
      </c>
      <c r="AK54" s="21">
        <f t="shared" si="122"/>
        <v>25.134274409472241</v>
      </c>
      <c r="AL54" s="21">
        <f t="shared" si="122"/>
        <v>26.774481721051604</v>
      </c>
      <c r="AM54" s="21">
        <f t="shared" si="122"/>
        <v>27.946058372179721</v>
      </c>
      <c r="AN54" s="21">
        <f t="shared" si="122"/>
        <v>28.782898837271237</v>
      </c>
      <c r="AO54" s="21">
        <f t="shared" si="122"/>
        <v>29.380642026622294</v>
      </c>
      <c r="AP54" s="21">
        <f t="shared" si="122"/>
        <v>29.807601447587349</v>
      </c>
      <c r="AQ54" s="5"/>
      <c r="AR54" s="163"/>
      <c r="AS54" s="163"/>
      <c r="AT54" s="20" t="s">
        <v>58</v>
      </c>
      <c r="AU54" s="21">
        <f>10*AU52</f>
        <v>9</v>
      </c>
      <c r="AV54" s="21">
        <f>10*AV52</f>
        <v>15.428571428571425</v>
      </c>
      <c r="AW54" s="21">
        <f>10*AW52</f>
        <v>20.020408163265305</v>
      </c>
      <c r="AX54" s="21">
        <f t="shared" ref="AX54:BD54" si="123">10*AX52</f>
        <v>23.300291545189502</v>
      </c>
      <c r="AY54" s="21">
        <f t="shared" si="123"/>
        <v>25.643065389421075</v>
      </c>
      <c r="AZ54" s="21">
        <f t="shared" si="123"/>
        <v>27.31647527815791</v>
      </c>
      <c r="BA54" s="21">
        <f t="shared" si="123"/>
        <v>28.511768055827083</v>
      </c>
      <c r="BB54" s="21">
        <f t="shared" si="123"/>
        <v>29.365548611305062</v>
      </c>
      <c r="BC54" s="21">
        <f t="shared" si="123"/>
        <v>29.975391865217887</v>
      </c>
      <c r="BD54" s="21">
        <f t="shared" si="123"/>
        <v>30.41099418944135</v>
      </c>
      <c r="BE54" s="5"/>
      <c r="BF54" s="163"/>
      <c r="BG54" s="163"/>
      <c r="BH54" s="20" t="s">
        <v>58</v>
      </c>
      <c r="BI54" s="21">
        <f>10*BI52</f>
        <v>9.178571428571427</v>
      </c>
      <c r="BJ54" s="21">
        <f>10*BJ52</f>
        <v>15.73469387755102</v>
      </c>
      <c r="BK54" s="21">
        <f>10*BK52</f>
        <v>20.417638483965021</v>
      </c>
      <c r="BL54" s="21">
        <f t="shared" ref="BL54:BR54" si="124">10*BL52</f>
        <v>23.762598917117867</v>
      </c>
      <c r="BM54" s="21">
        <f t="shared" si="124"/>
        <v>26.151856369369906</v>
      </c>
      <c r="BN54" s="21">
        <f t="shared" si="124"/>
        <v>27.858468835264215</v>
      </c>
      <c r="BO54" s="21">
        <f t="shared" si="124"/>
        <v>29.077477739474446</v>
      </c>
      <c r="BP54" s="21">
        <f t="shared" si="124"/>
        <v>29.948198385338891</v>
      </c>
      <c r="BQ54" s="21">
        <f t="shared" si="124"/>
        <v>30.570141703813484</v>
      </c>
      <c r="BR54" s="21">
        <f t="shared" si="124"/>
        <v>31.014386931295345</v>
      </c>
      <c r="BS54" s="5"/>
    </row>
    <row r="55" spans="2:71" ht="15" customHeight="1" x14ac:dyDescent="0.45">
      <c r="B55" s="163"/>
      <c r="C55" s="171" t="s">
        <v>45</v>
      </c>
      <c r="D55" s="16" t="s">
        <v>55</v>
      </c>
      <c r="E55" s="17">
        <f>E50*E$16/$E$4</f>
        <v>1.1849999999999998</v>
      </c>
      <c r="F55" s="17">
        <f t="shared" ref="F55:N55" si="125">F50*F$16/$E$4</f>
        <v>1.1850000000000001</v>
      </c>
      <c r="G55" s="17">
        <f t="shared" si="125"/>
        <v>1.1850000000000005</v>
      </c>
      <c r="H55" s="17">
        <f t="shared" si="125"/>
        <v>1.1849999999999994</v>
      </c>
      <c r="I55" s="17">
        <f t="shared" si="125"/>
        <v>1.1850000000000001</v>
      </c>
      <c r="J55" s="17">
        <f t="shared" si="125"/>
        <v>1.1849999999999998</v>
      </c>
      <c r="K55" s="17">
        <f t="shared" si="125"/>
        <v>1.1850000000000007</v>
      </c>
      <c r="L55" s="17">
        <f t="shared" si="125"/>
        <v>1.1850000000000023</v>
      </c>
      <c r="M55" s="17">
        <f t="shared" si="125"/>
        <v>1.1849999999999976</v>
      </c>
      <c r="N55" s="17">
        <f t="shared" si="125"/>
        <v>1.1849999999999965</v>
      </c>
      <c r="P55" s="163"/>
      <c r="Q55" s="171" t="s">
        <v>45</v>
      </c>
      <c r="R55" s="16" t="s">
        <v>55</v>
      </c>
      <c r="S55" s="17">
        <f>S50*S$16/$E$4</f>
        <v>1.21</v>
      </c>
      <c r="T55" s="17">
        <f t="shared" ref="T55:AB55" si="126">T50*T$16/$E$4</f>
        <v>1.21</v>
      </c>
      <c r="U55" s="17">
        <f t="shared" si="126"/>
        <v>1.2100000000000002</v>
      </c>
      <c r="V55" s="17">
        <f t="shared" si="126"/>
        <v>1.2099999999999995</v>
      </c>
      <c r="W55" s="17">
        <f t="shared" si="126"/>
        <v>1.2100000000000002</v>
      </c>
      <c r="X55" s="17">
        <f t="shared" si="126"/>
        <v>1.21</v>
      </c>
      <c r="Y55" s="17">
        <f t="shared" si="126"/>
        <v>1.2100000000000009</v>
      </c>
      <c r="Z55" s="17">
        <f t="shared" si="126"/>
        <v>1.2100000000000022</v>
      </c>
      <c r="AA55" s="17">
        <f t="shared" si="126"/>
        <v>1.2099999999999977</v>
      </c>
      <c r="AB55" s="17">
        <f t="shared" si="126"/>
        <v>1.2099999999999964</v>
      </c>
      <c r="AC55" s="5"/>
      <c r="AD55" s="163"/>
      <c r="AE55" s="171" t="s">
        <v>45</v>
      </c>
      <c r="AF55" s="16" t="s">
        <v>55</v>
      </c>
      <c r="AG55" s="17">
        <f>AG50*AG$16/$E$4</f>
        <v>1.2349999999999999</v>
      </c>
      <c r="AH55" s="17">
        <f t="shared" ref="AH55:AP55" si="127">AH50*AH$16/$E$4</f>
        <v>1.2349999999999999</v>
      </c>
      <c r="AI55" s="17">
        <f t="shared" si="127"/>
        <v>1.2350000000000005</v>
      </c>
      <c r="AJ55" s="17">
        <f t="shared" si="127"/>
        <v>1.2349999999999994</v>
      </c>
      <c r="AK55" s="17">
        <f t="shared" si="127"/>
        <v>1.2350000000000001</v>
      </c>
      <c r="AL55" s="17">
        <f t="shared" si="127"/>
        <v>1.2350000000000001</v>
      </c>
      <c r="AM55" s="17">
        <f t="shared" si="127"/>
        <v>1.2350000000000008</v>
      </c>
      <c r="AN55" s="17">
        <f t="shared" si="127"/>
        <v>1.2350000000000023</v>
      </c>
      <c r="AO55" s="17">
        <f t="shared" si="127"/>
        <v>1.2349999999999977</v>
      </c>
      <c r="AP55" s="17">
        <f t="shared" si="127"/>
        <v>1.2349999999999963</v>
      </c>
      <c r="AQ55" s="5"/>
      <c r="AR55" s="163"/>
      <c r="AS55" s="171" t="s">
        <v>45</v>
      </c>
      <c r="AT55" s="16" t="s">
        <v>55</v>
      </c>
      <c r="AU55" s="17">
        <f>AU50*AU$16/$E$4</f>
        <v>1.2599999999999998</v>
      </c>
      <c r="AV55" s="17">
        <f t="shared" ref="AV55:BD55" si="128">AV50*AV$16/$E$4</f>
        <v>1.2599999999999998</v>
      </c>
      <c r="AW55" s="17">
        <f t="shared" si="128"/>
        <v>1.2600000000000002</v>
      </c>
      <c r="AX55" s="17">
        <f t="shared" si="128"/>
        <v>1.2599999999999993</v>
      </c>
      <c r="AY55" s="17">
        <f t="shared" si="128"/>
        <v>1.2600000000000002</v>
      </c>
      <c r="AZ55" s="17">
        <f t="shared" si="128"/>
        <v>1.26</v>
      </c>
      <c r="BA55" s="17">
        <f t="shared" si="128"/>
        <v>1.2600000000000007</v>
      </c>
      <c r="BB55" s="17">
        <f t="shared" si="128"/>
        <v>1.2600000000000022</v>
      </c>
      <c r="BC55" s="17">
        <f t="shared" si="128"/>
        <v>1.2599999999999976</v>
      </c>
      <c r="BD55" s="17">
        <f t="shared" si="128"/>
        <v>1.2599999999999965</v>
      </c>
      <c r="BE55" s="5"/>
      <c r="BF55" s="163"/>
      <c r="BG55" s="171" t="s">
        <v>45</v>
      </c>
      <c r="BH55" s="16" t="s">
        <v>55</v>
      </c>
      <c r="BI55" s="17">
        <f>BI50*BI$16/$E$4</f>
        <v>1.2849999999999999</v>
      </c>
      <c r="BJ55" s="17">
        <f t="shared" ref="BJ55:BR55" si="129">BJ50*BJ$16/$E$4</f>
        <v>1.2849999999999999</v>
      </c>
      <c r="BK55" s="17">
        <f t="shared" si="129"/>
        <v>1.2850000000000004</v>
      </c>
      <c r="BL55" s="17">
        <f t="shared" si="129"/>
        <v>1.2849999999999995</v>
      </c>
      <c r="BM55" s="17">
        <f t="shared" si="129"/>
        <v>1.2850000000000001</v>
      </c>
      <c r="BN55" s="17">
        <f t="shared" si="129"/>
        <v>1.2849999999999999</v>
      </c>
      <c r="BO55" s="17">
        <f t="shared" si="129"/>
        <v>1.2850000000000008</v>
      </c>
      <c r="BP55" s="17">
        <f t="shared" si="129"/>
        <v>1.2850000000000024</v>
      </c>
      <c r="BQ55" s="17">
        <f t="shared" si="129"/>
        <v>1.2849999999999977</v>
      </c>
      <c r="BR55" s="17">
        <f t="shared" si="129"/>
        <v>1.2849999999999964</v>
      </c>
      <c r="BS55" s="5"/>
    </row>
    <row r="56" spans="2:71" ht="15" customHeight="1" x14ac:dyDescent="0.45">
      <c r="B56" s="163"/>
      <c r="C56" s="163"/>
      <c r="D56" s="20" t="s">
        <v>57</v>
      </c>
      <c r="E56" s="22">
        <f t="shared" ref="E56:N56" si="130">E53*E$16</f>
        <v>1185000</v>
      </c>
      <c r="F56" s="22">
        <f t="shared" si="130"/>
        <v>1185000</v>
      </c>
      <c r="G56" s="22">
        <f t="shared" si="130"/>
        <v>1185000.0000000005</v>
      </c>
      <c r="H56" s="22">
        <f t="shared" si="130"/>
        <v>1184999.9999999995</v>
      </c>
      <c r="I56" s="22">
        <f t="shared" si="130"/>
        <v>1185000.0000000002</v>
      </c>
      <c r="J56" s="22">
        <f t="shared" si="130"/>
        <v>1185000</v>
      </c>
      <c r="K56" s="22">
        <f t="shared" si="130"/>
        <v>1185000.0000000009</v>
      </c>
      <c r="L56" s="22">
        <f t="shared" si="130"/>
        <v>1185000.0000000023</v>
      </c>
      <c r="M56" s="22">
        <f t="shared" si="130"/>
        <v>1184999.9999999977</v>
      </c>
      <c r="N56" s="22">
        <f t="shared" si="130"/>
        <v>1184999.9999999965</v>
      </c>
      <c r="P56" s="163"/>
      <c r="Q56" s="163"/>
      <c r="R56" s="20" t="s">
        <v>57</v>
      </c>
      <c r="S56" s="22">
        <f t="shared" ref="S56:AB56" si="131">S53*S$16</f>
        <v>1210000</v>
      </c>
      <c r="T56" s="22">
        <f t="shared" si="131"/>
        <v>1210000</v>
      </c>
      <c r="U56" s="22">
        <f t="shared" si="131"/>
        <v>1210000.0000000005</v>
      </c>
      <c r="V56" s="22">
        <f t="shared" si="131"/>
        <v>1209999.9999999995</v>
      </c>
      <c r="W56" s="22">
        <f t="shared" si="131"/>
        <v>1210000</v>
      </c>
      <c r="X56" s="22">
        <f t="shared" si="131"/>
        <v>1210000</v>
      </c>
      <c r="Y56" s="22">
        <f t="shared" si="131"/>
        <v>1210000.0000000007</v>
      </c>
      <c r="Z56" s="22">
        <f t="shared" si="131"/>
        <v>1210000.0000000021</v>
      </c>
      <c r="AA56" s="22">
        <f t="shared" si="131"/>
        <v>1209999.9999999977</v>
      </c>
      <c r="AB56" s="22">
        <f t="shared" si="131"/>
        <v>1209999.9999999965</v>
      </c>
      <c r="AC56" s="5"/>
      <c r="AD56" s="163"/>
      <c r="AE56" s="163"/>
      <c r="AF56" s="20" t="s">
        <v>57</v>
      </c>
      <c r="AG56" s="22">
        <f t="shared" ref="AG56:AP56" si="132">AG53*AG$16</f>
        <v>1234999.9999999998</v>
      </c>
      <c r="AH56" s="22">
        <f t="shared" si="132"/>
        <v>1234999.9999999998</v>
      </c>
      <c r="AI56" s="22">
        <f t="shared" si="132"/>
        <v>1235000.0000000005</v>
      </c>
      <c r="AJ56" s="22">
        <f t="shared" si="132"/>
        <v>1234999.9999999995</v>
      </c>
      <c r="AK56" s="22">
        <f t="shared" si="132"/>
        <v>1235000</v>
      </c>
      <c r="AL56" s="22">
        <f t="shared" si="132"/>
        <v>1235000.0000000002</v>
      </c>
      <c r="AM56" s="22">
        <f t="shared" si="132"/>
        <v>1235000.0000000009</v>
      </c>
      <c r="AN56" s="22">
        <f t="shared" si="132"/>
        <v>1235000.0000000023</v>
      </c>
      <c r="AO56" s="22">
        <f t="shared" si="132"/>
        <v>1234999.9999999977</v>
      </c>
      <c r="AP56" s="22">
        <f t="shared" si="132"/>
        <v>1234999.9999999963</v>
      </c>
      <c r="AQ56" s="5"/>
      <c r="AR56" s="163"/>
      <c r="AS56" s="163"/>
      <c r="AT56" s="20" t="s">
        <v>57</v>
      </c>
      <c r="AU56" s="22">
        <f t="shared" ref="AU56:BD56" si="133">AU53*AU$16</f>
        <v>1260000</v>
      </c>
      <c r="AV56" s="22">
        <f t="shared" si="133"/>
        <v>1259999.9999999998</v>
      </c>
      <c r="AW56" s="22">
        <f t="shared" si="133"/>
        <v>1260000.0000000005</v>
      </c>
      <c r="AX56" s="22">
        <f t="shared" si="133"/>
        <v>1259999.9999999995</v>
      </c>
      <c r="AY56" s="22">
        <f t="shared" si="133"/>
        <v>1260000</v>
      </c>
      <c r="AZ56" s="22">
        <f t="shared" si="133"/>
        <v>1260000.0000000002</v>
      </c>
      <c r="BA56" s="22">
        <f t="shared" si="133"/>
        <v>1260000.0000000007</v>
      </c>
      <c r="BB56" s="22">
        <f t="shared" si="133"/>
        <v>1260000.0000000023</v>
      </c>
      <c r="BC56" s="22">
        <f t="shared" si="133"/>
        <v>1259999.9999999977</v>
      </c>
      <c r="BD56" s="22">
        <f t="shared" si="133"/>
        <v>1259999.9999999965</v>
      </c>
      <c r="BE56" s="5"/>
      <c r="BF56" s="163"/>
      <c r="BG56" s="163"/>
      <c r="BH56" s="20" t="s">
        <v>57</v>
      </c>
      <c r="BI56" s="22">
        <f t="shared" ref="BI56:BR56" si="134">BI53*BI$16</f>
        <v>1284999.9999999998</v>
      </c>
      <c r="BJ56" s="22">
        <f t="shared" si="134"/>
        <v>1285000</v>
      </c>
      <c r="BK56" s="22">
        <f t="shared" si="134"/>
        <v>1285000.0000000005</v>
      </c>
      <c r="BL56" s="22">
        <f t="shared" si="134"/>
        <v>1284999.9999999995</v>
      </c>
      <c r="BM56" s="22">
        <f t="shared" si="134"/>
        <v>1285000.0000000002</v>
      </c>
      <c r="BN56" s="22">
        <f t="shared" si="134"/>
        <v>1285000</v>
      </c>
      <c r="BO56" s="22">
        <f t="shared" si="134"/>
        <v>1285000.0000000009</v>
      </c>
      <c r="BP56" s="22">
        <f t="shared" si="134"/>
        <v>1285000.0000000023</v>
      </c>
      <c r="BQ56" s="22">
        <f t="shared" si="134"/>
        <v>1284999.9999999977</v>
      </c>
      <c r="BR56" s="22">
        <f t="shared" si="134"/>
        <v>1284999.9999999965</v>
      </c>
      <c r="BS56" s="5"/>
    </row>
    <row r="57" spans="2:71" ht="15" customHeight="1" x14ac:dyDescent="0.45">
      <c r="B57" s="163"/>
      <c r="C57" s="163"/>
      <c r="D57" s="20" t="s">
        <v>58</v>
      </c>
      <c r="E57" s="22">
        <f>E56</f>
        <v>1185000</v>
      </c>
      <c r="F57" s="22">
        <f>E57+F56</f>
        <v>2370000</v>
      </c>
      <c r="G57" s="22">
        <f t="shared" ref="G57:N57" si="135">F57+G56</f>
        <v>3555000.0000000005</v>
      </c>
      <c r="H57" s="22">
        <f t="shared" si="135"/>
        <v>4740000</v>
      </c>
      <c r="I57" s="22">
        <f t="shared" si="135"/>
        <v>5925000</v>
      </c>
      <c r="J57" s="22">
        <f t="shared" si="135"/>
        <v>7110000</v>
      </c>
      <c r="K57" s="22">
        <f t="shared" si="135"/>
        <v>8295000.0000000009</v>
      </c>
      <c r="L57" s="22">
        <f t="shared" si="135"/>
        <v>9480000.0000000037</v>
      </c>
      <c r="M57" s="22">
        <f t="shared" si="135"/>
        <v>10665000.000000002</v>
      </c>
      <c r="N57" s="22">
        <f t="shared" si="135"/>
        <v>11849999.999999998</v>
      </c>
      <c r="P57" s="163"/>
      <c r="Q57" s="163"/>
      <c r="R57" s="20" t="s">
        <v>58</v>
      </c>
      <c r="S57" s="22">
        <f>S56</f>
        <v>1210000</v>
      </c>
      <c r="T57" s="22">
        <f>S57+T56</f>
        <v>2420000</v>
      </c>
      <c r="U57" s="22">
        <f t="shared" ref="U57:AB57" si="136">T57+U56</f>
        <v>3630000.0000000005</v>
      </c>
      <c r="V57" s="22">
        <f t="shared" si="136"/>
        <v>4840000</v>
      </c>
      <c r="W57" s="22">
        <f t="shared" si="136"/>
        <v>6050000</v>
      </c>
      <c r="X57" s="22">
        <f t="shared" si="136"/>
        <v>7260000</v>
      </c>
      <c r="Y57" s="22">
        <f t="shared" si="136"/>
        <v>8470000</v>
      </c>
      <c r="Z57" s="22">
        <f t="shared" si="136"/>
        <v>9680000.0000000019</v>
      </c>
      <c r="AA57" s="22">
        <f t="shared" si="136"/>
        <v>10890000</v>
      </c>
      <c r="AB57" s="22">
        <f t="shared" si="136"/>
        <v>12099999.999999996</v>
      </c>
      <c r="AC57" s="5"/>
      <c r="AD57" s="163"/>
      <c r="AE57" s="163"/>
      <c r="AF57" s="20" t="s">
        <v>58</v>
      </c>
      <c r="AG57" s="22">
        <f>AG56</f>
        <v>1234999.9999999998</v>
      </c>
      <c r="AH57" s="22">
        <f>AG57+AH56</f>
        <v>2469999.9999999995</v>
      </c>
      <c r="AI57" s="22">
        <f t="shared" ref="AI57:AP57" si="137">AH57+AI56</f>
        <v>3705000</v>
      </c>
      <c r="AJ57" s="22">
        <f t="shared" si="137"/>
        <v>4940000</v>
      </c>
      <c r="AK57" s="22">
        <f t="shared" si="137"/>
        <v>6175000</v>
      </c>
      <c r="AL57" s="22">
        <f t="shared" si="137"/>
        <v>7410000</v>
      </c>
      <c r="AM57" s="22">
        <f t="shared" si="137"/>
        <v>8645000</v>
      </c>
      <c r="AN57" s="22">
        <f t="shared" si="137"/>
        <v>9880000.0000000019</v>
      </c>
      <c r="AO57" s="22">
        <f t="shared" si="137"/>
        <v>11115000</v>
      </c>
      <c r="AP57" s="22">
        <f t="shared" si="137"/>
        <v>12349999.999999996</v>
      </c>
      <c r="AQ57" s="5"/>
      <c r="AR57" s="163"/>
      <c r="AS57" s="163"/>
      <c r="AT57" s="20" t="s">
        <v>58</v>
      </c>
      <c r="AU57" s="22">
        <f>AU56</f>
        <v>1260000</v>
      </c>
      <c r="AV57" s="22">
        <f>AU57+AV56</f>
        <v>2520000</v>
      </c>
      <c r="AW57" s="22">
        <f t="shared" ref="AW57:BD57" si="138">AV57+AW56</f>
        <v>3780000.0000000005</v>
      </c>
      <c r="AX57" s="22">
        <f t="shared" si="138"/>
        <v>5040000</v>
      </c>
      <c r="AY57" s="22">
        <f t="shared" si="138"/>
        <v>6300000</v>
      </c>
      <c r="AZ57" s="22">
        <f t="shared" si="138"/>
        <v>7560000</v>
      </c>
      <c r="BA57" s="22">
        <f t="shared" si="138"/>
        <v>8820000</v>
      </c>
      <c r="BB57" s="22">
        <f t="shared" si="138"/>
        <v>10080000.000000002</v>
      </c>
      <c r="BC57" s="22">
        <f t="shared" si="138"/>
        <v>11340000</v>
      </c>
      <c r="BD57" s="22">
        <f t="shared" si="138"/>
        <v>12599999.999999996</v>
      </c>
      <c r="BE57" s="5"/>
      <c r="BF57" s="163"/>
      <c r="BG57" s="163"/>
      <c r="BH57" s="20" t="s">
        <v>58</v>
      </c>
      <c r="BI57" s="22">
        <f>BI56</f>
        <v>1284999.9999999998</v>
      </c>
      <c r="BJ57" s="22">
        <f>BI57+BJ56</f>
        <v>2570000</v>
      </c>
      <c r="BK57" s="22">
        <f t="shared" ref="BK57:BR57" si="139">BJ57+BK56</f>
        <v>3855000.0000000005</v>
      </c>
      <c r="BL57" s="22">
        <f t="shared" si="139"/>
        <v>5140000</v>
      </c>
      <c r="BM57" s="22">
        <f t="shared" si="139"/>
        <v>6425000</v>
      </c>
      <c r="BN57" s="22">
        <f t="shared" si="139"/>
        <v>7710000</v>
      </c>
      <c r="BO57" s="22">
        <f t="shared" si="139"/>
        <v>8995000</v>
      </c>
      <c r="BP57" s="22">
        <f t="shared" si="139"/>
        <v>10280000.000000002</v>
      </c>
      <c r="BQ57" s="22">
        <f t="shared" si="139"/>
        <v>11565000</v>
      </c>
      <c r="BR57" s="22">
        <f t="shared" si="139"/>
        <v>12849999.999999996</v>
      </c>
      <c r="BS57" s="5"/>
    </row>
    <row r="58" spans="2:71" ht="15" customHeight="1" x14ac:dyDescent="0.45">
      <c r="B58" s="163"/>
      <c r="C58" s="171" t="s">
        <v>44</v>
      </c>
      <c r="D58" s="16" t="s">
        <v>55</v>
      </c>
      <c r="E58" s="17">
        <f>E52*E$16/$E$4</f>
        <v>1.1849999999999998</v>
      </c>
      <c r="F58" s="17">
        <f>F52*F$16/$E$4-E58</f>
        <v>1.659</v>
      </c>
      <c r="G58" s="17">
        <f>G52*G$16/$E$4-F58-E58</f>
        <v>2.3226000000000013</v>
      </c>
      <c r="H58" s="17">
        <f>H52*H$16/$E$4-G58-F58-E58</f>
        <v>3.2516400000000001</v>
      </c>
      <c r="I58" s="17">
        <f>I52*I$16/$E$4-H58-G58-F58-E58</f>
        <v>4.5522960000000019</v>
      </c>
      <c r="J58" s="17">
        <f>J52*J$16/$E$4-I58-H58-G58-F58-E58</f>
        <v>6.3732143999999984</v>
      </c>
      <c r="K58" s="17">
        <f>K52*K$16/$E$4-J58-I58-H58-G58-F58-E58</f>
        <v>8.9225001600000002</v>
      </c>
      <c r="L58" s="17">
        <f>L52*L$16/$E$4-K58-J58-I58-H58-G58-F58-E58</f>
        <v>12.491500224000013</v>
      </c>
      <c r="M58" s="17">
        <f>M52*M$16/$E$4-L58-K58-J58-I58-H58-G58-F58-E58</f>
        <v>17.488100313599976</v>
      </c>
      <c r="N58" s="17">
        <f>N52*N$16/$E$4-M58-L58-K58-J58-I58-H58-G58-F58-E58</f>
        <v>24.483340439040003</v>
      </c>
      <c r="P58" s="163"/>
      <c r="Q58" s="171" t="s">
        <v>44</v>
      </c>
      <c r="R58" s="16" t="s">
        <v>55</v>
      </c>
      <c r="S58" s="17">
        <f>S52*S$16/$E$4</f>
        <v>1.21</v>
      </c>
      <c r="T58" s="17">
        <f>T52*T$16/$E$4-S58</f>
        <v>1.694</v>
      </c>
      <c r="U58" s="17">
        <f>U52*U$16/$E$4-T58-S58</f>
        <v>2.3715999999999999</v>
      </c>
      <c r="V58" s="17">
        <f>V52*V$16/$E$4-U58-T58-S58</f>
        <v>3.3202399999999992</v>
      </c>
      <c r="W58" s="17">
        <f>W52*W$16/$E$4-V58-U58-T58-S58</f>
        <v>4.6483360000000014</v>
      </c>
      <c r="X58" s="17">
        <f>X52*X$16/$E$4-W58-V58-U58-T58-S58</f>
        <v>6.5076703999999985</v>
      </c>
      <c r="Y58" s="17">
        <f>Y52*Y$16/$E$4-X58-W58-V58-U58-T58-S58</f>
        <v>9.1107385600000086</v>
      </c>
      <c r="Z58" s="17">
        <f>Z52*Z$16/$E$4-Y58-X58-W58-V58-U58-T58-S58</f>
        <v>12.755033984000001</v>
      </c>
      <c r="AA58" s="17">
        <f>AA52*AA$16/$E$4-Z58-Y58-X58-W58-V58-U58-T58-S58</f>
        <v>17.857047577599978</v>
      </c>
      <c r="AB58" s="17">
        <f>AB52*AB$16/$E$4-AA58-Z58-Y58-X58-W58-V58-U58-T58-S58</f>
        <v>24.999866608640001</v>
      </c>
      <c r="AC58" s="5"/>
      <c r="AD58" s="163"/>
      <c r="AE58" s="171" t="s">
        <v>44</v>
      </c>
      <c r="AF58" s="16" t="s">
        <v>55</v>
      </c>
      <c r="AG58" s="17">
        <f>AG52*AG$16/$E$4</f>
        <v>1.2350000000000001</v>
      </c>
      <c r="AH58" s="17">
        <f>AH52*AH$16/$E$4-AG58</f>
        <v>1.7289999999999994</v>
      </c>
      <c r="AI58" s="17">
        <f>AI52*AI$16/$E$4-AH58-AG58</f>
        <v>2.4206000000000021</v>
      </c>
      <c r="AJ58" s="17">
        <f>AJ52*AJ$16/$E$4-AI58-AH58-AG58</f>
        <v>3.3888399999999992</v>
      </c>
      <c r="AK58" s="17">
        <f>AK52*AK$16/$E$4-AJ58-AI58-AH58-AG58</f>
        <v>4.7443759999999964</v>
      </c>
      <c r="AL58" s="17">
        <f>AL52*AL$16/$E$4-AK58-AJ58-AI58-AH58-AG58</f>
        <v>6.6421264000000031</v>
      </c>
      <c r="AM58" s="17">
        <f>AM52*AM$16/$E$4-AL58-AK58-AJ58-AI58-AH58-AG58</f>
        <v>9.2989769600000098</v>
      </c>
      <c r="AN58" s="17">
        <f>AN52*AN$16/$E$4-AM58-AL58-AK58-AJ58-AI58-AH58-AG58</f>
        <v>13.018567744000011</v>
      </c>
      <c r="AO58" s="17">
        <f>AO52*AO$16/$E$4-AN58-AM58-AL58-AK58-AJ58-AI58-AH58-AG58</f>
        <v>18.225994841599963</v>
      </c>
      <c r="AP58" s="17">
        <f>AP52*AP$16/$E$4-AO58-AN58-AM58-AL58-AK58-AJ58-AI58-AH58-AG58</f>
        <v>25.51639277823999</v>
      </c>
      <c r="AQ58" s="5"/>
      <c r="AR58" s="163"/>
      <c r="AS58" s="171" t="s">
        <v>44</v>
      </c>
      <c r="AT58" s="16" t="s">
        <v>55</v>
      </c>
      <c r="AU58" s="17">
        <f>AU52*AU$16/$E$4</f>
        <v>1.2599999999999998</v>
      </c>
      <c r="AV58" s="17">
        <f>AV52*AV$16/$E$4-AU58</f>
        <v>1.7639999999999998</v>
      </c>
      <c r="AW58" s="17">
        <f>AW52*AW$16/$E$4-AV58-AU58</f>
        <v>2.4696000000000002</v>
      </c>
      <c r="AX58" s="17">
        <f>AX52*AX$16/$E$4-AW58-AV58-AU58</f>
        <v>3.4574400000000001</v>
      </c>
      <c r="AY58" s="17">
        <f>AY52*AY$16/$E$4-AX58-AW58-AV58-AU58</f>
        <v>4.8404160000000012</v>
      </c>
      <c r="AZ58" s="17">
        <f>AZ52*AZ$16/$E$4-AY58-AX58-AW58-AV58-AU58</f>
        <v>6.7765823999999988</v>
      </c>
      <c r="BA58" s="17">
        <f>BA52*BA$16/$E$4-AZ58-AY58-AX58-AW58-AV58-AU58</f>
        <v>9.4872153600000075</v>
      </c>
      <c r="BB58" s="17">
        <f>BB52*BB$16/$E$4-BA58-AZ58-AY58-AX58-AW58-AV58-AU58</f>
        <v>13.282101504000005</v>
      </c>
      <c r="BC58" s="17">
        <f>BC52*BC$16/$E$4-BB58-BA58-AZ58-AY58-AX58-AW58-AV58-AU58</f>
        <v>18.594942105599976</v>
      </c>
      <c r="BD58" s="17">
        <f>BD52*BD$16/$E$4-BC58-BB58-BA58-AZ58-AY58-AX58-AW58-AV58-AU58</f>
        <v>26.032918947839995</v>
      </c>
      <c r="BE58" s="5"/>
      <c r="BF58" s="163"/>
      <c r="BG58" s="171" t="s">
        <v>44</v>
      </c>
      <c r="BH58" s="16" t="s">
        <v>55</v>
      </c>
      <c r="BI58" s="17">
        <f>BI52*BI$16/$E$4</f>
        <v>1.2849999999999999</v>
      </c>
      <c r="BJ58" s="17">
        <f>BJ52*BJ$16/$E$4-BI58</f>
        <v>1.7990000000000002</v>
      </c>
      <c r="BK58" s="17">
        <f>BK52*BK$16/$E$4-BJ58-BI58</f>
        <v>2.5186000000000011</v>
      </c>
      <c r="BL58" s="17">
        <f>BL52*BL$16/$E$4-BK58-BJ58-BI58</f>
        <v>3.5260399999999992</v>
      </c>
      <c r="BM58" s="17">
        <f>BM52*BM$16/$E$4-BL58-BK58-BJ58-BI58</f>
        <v>4.9364560000000006</v>
      </c>
      <c r="BN58" s="17">
        <f>BN52*BN$16/$E$4-BM58-BL58-BK58-BJ58-BI58</f>
        <v>6.9110384000000007</v>
      </c>
      <c r="BO58" s="17">
        <f>BO52*BO$16/$E$4-BN58-BM58-BL58-BK58-BJ58-BI58</f>
        <v>9.6754537600000088</v>
      </c>
      <c r="BP58" s="17">
        <f>BP52*BP$16/$E$4-BO58-BN58-BM58-BL58-BK58-BJ58-BI58</f>
        <v>13.545635264000001</v>
      </c>
      <c r="BQ58" s="17">
        <f>BQ52*BQ$16/$E$4-BP58-BO58-BN58-BM58-BL58-BK58-BJ58-BI58</f>
        <v>18.963889369599972</v>
      </c>
      <c r="BR58" s="17">
        <f>BR52*BR$16/$E$4-BQ58-BP58-BO58-BN58-BM58-BL58-BK58-BJ58-BI58</f>
        <v>26.549445117440019</v>
      </c>
      <c r="BS58" s="5"/>
    </row>
    <row r="59" spans="2:71" ht="15" customHeight="1" x14ac:dyDescent="0.45">
      <c r="B59" s="163"/>
      <c r="C59" s="165"/>
      <c r="D59" s="16" t="s">
        <v>56</v>
      </c>
      <c r="E59" s="18"/>
      <c r="F59" s="18"/>
      <c r="G59" s="18"/>
      <c r="H59" s="18"/>
      <c r="I59" s="18">
        <f>SUM(E58:I58)/5</f>
        <v>2.5941072000000007</v>
      </c>
      <c r="J59" s="18"/>
      <c r="K59" s="18"/>
      <c r="L59" s="18"/>
      <c r="M59" s="18"/>
      <c r="N59" s="18">
        <f>SUM(E58:N58)/10</f>
        <v>8.2729191536640005</v>
      </c>
      <c r="P59" s="163"/>
      <c r="Q59" s="165"/>
      <c r="R59" s="16" t="s">
        <v>56</v>
      </c>
      <c r="S59" s="18"/>
      <c r="T59" s="18"/>
      <c r="U59" s="18"/>
      <c r="V59" s="18"/>
      <c r="W59" s="18">
        <f>SUM(S58:W58)/5</f>
        <v>2.6488351999999997</v>
      </c>
      <c r="X59" s="18"/>
      <c r="Y59" s="18"/>
      <c r="Z59" s="18"/>
      <c r="AA59" s="18"/>
      <c r="AB59" s="18">
        <f>SUM(S58:AB58)/10</f>
        <v>8.447453313023999</v>
      </c>
      <c r="AC59" s="5"/>
      <c r="AD59" s="163"/>
      <c r="AE59" s="165"/>
      <c r="AF59" s="16" t="s">
        <v>56</v>
      </c>
      <c r="AG59" s="18"/>
      <c r="AH59" s="18"/>
      <c r="AI59" s="18"/>
      <c r="AJ59" s="18"/>
      <c r="AK59" s="18">
        <f>SUM(AG58:AK58)/5</f>
        <v>2.7035631999999992</v>
      </c>
      <c r="AL59" s="18"/>
      <c r="AM59" s="18"/>
      <c r="AN59" s="18"/>
      <c r="AO59" s="18"/>
      <c r="AP59" s="18">
        <f>SUM(AG58:AP58)/10</f>
        <v>8.6219874723839975</v>
      </c>
      <c r="AQ59" s="5"/>
      <c r="AR59" s="163"/>
      <c r="AS59" s="165"/>
      <c r="AT59" s="16" t="s">
        <v>56</v>
      </c>
      <c r="AU59" s="18"/>
      <c r="AV59" s="18"/>
      <c r="AW59" s="18"/>
      <c r="AX59" s="18"/>
      <c r="AY59" s="18">
        <f>SUM(AU58:AY58)/5</f>
        <v>2.7582911999999999</v>
      </c>
      <c r="AZ59" s="18"/>
      <c r="BA59" s="18"/>
      <c r="BB59" s="18"/>
      <c r="BC59" s="18"/>
      <c r="BD59" s="18">
        <f>SUM(AU58:BD58)/10</f>
        <v>8.7965216317439978</v>
      </c>
      <c r="BE59" s="5"/>
      <c r="BF59" s="163"/>
      <c r="BG59" s="165"/>
      <c r="BH59" s="16" t="s">
        <v>56</v>
      </c>
      <c r="BI59" s="18"/>
      <c r="BJ59" s="18"/>
      <c r="BK59" s="18"/>
      <c r="BL59" s="18"/>
      <c r="BM59" s="18">
        <f>SUM(BI58:BM58)/5</f>
        <v>2.8130192000000003</v>
      </c>
      <c r="BN59" s="18"/>
      <c r="BO59" s="18"/>
      <c r="BP59" s="18"/>
      <c r="BQ59" s="18"/>
      <c r="BR59" s="18">
        <f>SUM(BI58:BR58)/10</f>
        <v>8.9710557911039999</v>
      </c>
      <c r="BS59" s="5"/>
    </row>
    <row r="60" spans="2:71" ht="15" customHeight="1" x14ac:dyDescent="0.45">
      <c r="B60" s="163"/>
      <c r="C60" s="163"/>
      <c r="D60" s="20" t="s">
        <v>57</v>
      </c>
      <c r="E60" s="23">
        <f>E62</f>
        <v>1185000</v>
      </c>
      <c r="F60" s="23">
        <f>F62-E62</f>
        <v>1658999.9999999995</v>
      </c>
      <c r="G60" s="23">
        <f t="shared" ref="G60:N60" si="140">G62-F62</f>
        <v>2322600.0000000005</v>
      </c>
      <c r="H60" s="23">
        <f t="shared" si="140"/>
        <v>3251640</v>
      </c>
      <c r="I60" s="23">
        <f t="shared" si="140"/>
        <v>4552296.0000000019</v>
      </c>
      <c r="J60" s="23">
        <f t="shared" si="140"/>
        <v>6373214.4000000004</v>
      </c>
      <c r="K60" s="23">
        <f t="shared" si="140"/>
        <v>8922500.1600000001</v>
      </c>
      <c r="L60" s="23">
        <f t="shared" si="140"/>
        <v>12491500.224000014</v>
      </c>
      <c r="M60" s="23">
        <f t="shared" si="140"/>
        <v>17488100.313599974</v>
      </c>
      <c r="N60" s="23">
        <f t="shared" si="140"/>
        <v>24483340.439039983</v>
      </c>
      <c r="P60" s="163"/>
      <c r="Q60" s="163"/>
      <c r="R60" s="20" t="s">
        <v>57</v>
      </c>
      <c r="S60" s="23">
        <f>S62</f>
        <v>1210000</v>
      </c>
      <c r="T60" s="23">
        <f>T62-S62</f>
        <v>1694000</v>
      </c>
      <c r="U60" s="23">
        <f t="shared" ref="U60:AB60" si="141">U62-T62</f>
        <v>2371600</v>
      </c>
      <c r="V60" s="23">
        <f t="shared" si="141"/>
        <v>3320240</v>
      </c>
      <c r="W60" s="23">
        <f t="shared" si="141"/>
        <v>4648336.0000000019</v>
      </c>
      <c r="X60" s="23">
        <f t="shared" si="141"/>
        <v>6507670.3999999966</v>
      </c>
      <c r="Y60" s="23">
        <f t="shared" si="141"/>
        <v>9110738.5600000061</v>
      </c>
      <c r="Z60" s="23">
        <f t="shared" si="141"/>
        <v>12755033.984000009</v>
      </c>
      <c r="AA60" s="23">
        <f t="shared" si="141"/>
        <v>17857047.577599965</v>
      </c>
      <c r="AB60" s="23">
        <f t="shared" si="141"/>
        <v>24999866.608640015</v>
      </c>
      <c r="AC60" s="5"/>
      <c r="AD60" s="163"/>
      <c r="AE60" s="163"/>
      <c r="AF60" s="20" t="s">
        <v>57</v>
      </c>
      <c r="AG60" s="23">
        <f>AG62</f>
        <v>1235000</v>
      </c>
      <c r="AH60" s="23">
        <f>AH62-AG62</f>
        <v>1728999.9999999995</v>
      </c>
      <c r="AI60" s="23">
        <f t="shared" ref="AI60:AP60" si="142">AI62-AH62</f>
        <v>2420600.0000000014</v>
      </c>
      <c r="AJ60" s="23">
        <f t="shared" si="142"/>
        <v>3388839.9999999991</v>
      </c>
      <c r="AK60" s="23">
        <f t="shared" si="142"/>
        <v>4744375.9999999981</v>
      </c>
      <c r="AL60" s="23">
        <f t="shared" si="142"/>
        <v>6642126.4000000004</v>
      </c>
      <c r="AM60" s="23">
        <f t="shared" si="142"/>
        <v>9298976.9600000083</v>
      </c>
      <c r="AN60" s="23">
        <f t="shared" si="142"/>
        <v>13018567.74400001</v>
      </c>
      <c r="AO60" s="23">
        <f t="shared" si="142"/>
        <v>18225994.841599964</v>
      </c>
      <c r="AP60" s="23">
        <f t="shared" si="142"/>
        <v>25516392.778239988</v>
      </c>
      <c r="AQ60" s="5"/>
      <c r="AR60" s="163"/>
      <c r="AS60" s="163"/>
      <c r="AT60" s="20" t="s">
        <v>57</v>
      </c>
      <c r="AU60" s="23">
        <f>AU62</f>
        <v>1260000</v>
      </c>
      <c r="AV60" s="23">
        <f>AV62-AU62</f>
        <v>1763999.9999999995</v>
      </c>
      <c r="AW60" s="23">
        <f t="shared" ref="AW60:BD60" si="143">AW62-AV62</f>
        <v>2469600.0000000005</v>
      </c>
      <c r="AX60" s="23">
        <f t="shared" si="143"/>
        <v>3457440</v>
      </c>
      <c r="AY60" s="23">
        <f t="shared" si="143"/>
        <v>4840416</v>
      </c>
      <c r="AZ60" s="23">
        <f t="shared" si="143"/>
        <v>6776582.3999999985</v>
      </c>
      <c r="BA60" s="23">
        <f t="shared" si="143"/>
        <v>9487215.3600000069</v>
      </c>
      <c r="BB60" s="23">
        <f t="shared" si="143"/>
        <v>13282101.504000008</v>
      </c>
      <c r="BC60" s="23">
        <f t="shared" si="143"/>
        <v>18594942.10559997</v>
      </c>
      <c r="BD60" s="23">
        <f t="shared" si="143"/>
        <v>26032918.947840005</v>
      </c>
      <c r="BE60" s="5"/>
      <c r="BF60" s="163"/>
      <c r="BG60" s="163"/>
      <c r="BH60" s="20" t="s">
        <v>57</v>
      </c>
      <c r="BI60" s="23">
        <f>BI62</f>
        <v>1284999.9999999998</v>
      </c>
      <c r="BJ60" s="23">
        <f>BJ62-BI62</f>
        <v>1799000.0000000002</v>
      </c>
      <c r="BK60" s="23">
        <f t="shared" ref="BK60:BR60" si="144">BK62-BJ62</f>
        <v>2518600.0000000019</v>
      </c>
      <c r="BL60" s="23">
        <f t="shared" si="144"/>
        <v>3526039.9999999981</v>
      </c>
      <c r="BM60" s="23">
        <f t="shared" si="144"/>
        <v>4936456</v>
      </c>
      <c r="BN60" s="23">
        <f t="shared" si="144"/>
        <v>6911038.3999999985</v>
      </c>
      <c r="BO60" s="23">
        <f t="shared" si="144"/>
        <v>9675453.7600000091</v>
      </c>
      <c r="BP60" s="23">
        <f t="shared" si="144"/>
        <v>13545635.264000002</v>
      </c>
      <c r="BQ60" s="23">
        <f t="shared" si="144"/>
        <v>18963889.369599976</v>
      </c>
      <c r="BR60" s="23">
        <f t="shared" si="144"/>
        <v>26549445.117440008</v>
      </c>
      <c r="BS60" s="5"/>
    </row>
    <row r="61" spans="2:71" ht="15" customHeight="1" x14ac:dyDescent="0.45">
      <c r="B61" s="163"/>
      <c r="C61" s="163"/>
      <c r="D61" s="20" t="s">
        <v>59</v>
      </c>
      <c r="E61" s="23"/>
      <c r="F61" s="23"/>
      <c r="G61" s="23"/>
      <c r="H61" s="23"/>
      <c r="I61" s="23">
        <f>SUM(E60:I60)/5</f>
        <v>2594107.2000000002</v>
      </c>
      <c r="J61" s="23"/>
      <c r="K61" s="23"/>
      <c r="L61" s="23"/>
      <c r="M61" s="23"/>
      <c r="N61" s="23">
        <f>SUM(E60:N60)/10</f>
        <v>8272919.1536639975</v>
      </c>
      <c r="P61" s="163"/>
      <c r="Q61" s="163"/>
      <c r="R61" s="20" t="s">
        <v>59</v>
      </c>
      <c r="S61" s="23"/>
      <c r="T61" s="23"/>
      <c r="U61" s="23"/>
      <c r="V61" s="23"/>
      <c r="W61" s="23">
        <f>SUM(S60:W60)/5</f>
        <v>2648835.2000000002</v>
      </c>
      <c r="X61" s="23"/>
      <c r="Y61" s="23"/>
      <c r="Z61" s="23"/>
      <c r="AA61" s="23"/>
      <c r="AB61" s="23">
        <f>SUM(S60:AB60)/10</f>
        <v>8447453.3130239993</v>
      </c>
      <c r="AC61" s="5"/>
      <c r="AD61" s="163"/>
      <c r="AE61" s="163"/>
      <c r="AF61" s="20" t="s">
        <v>59</v>
      </c>
      <c r="AG61" s="23"/>
      <c r="AH61" s="23"/>
      <c r="AI61" s="23"/>
      <c r="AJ61" s="23"/>
      <c r="AK61" s="23">
        <f>SUM(AG60:AK60)/5</f>
        <v>2703563.1999999997</v>
      </c>
      <c r="AL61" s="23"/>
      <c r="AM61" s="23"/>
      <c r="AN61" s="23"/>
      <c r="AO61" s="23"/>
      <c r="AP61" s="23">
        <f>SUM(AG60:AP60)/10</f>
        <v>8621987.4723839965</v>
      </c>
      <c r="AQ61" s="5"/>
      <c r="AR61" s="163"/>
      <c r="AS61" s="163"/>
      <c r="AT61" s="20" t="s">
        <v>59</v>
      </c>
      <c r="AU61" s="23"/>
      <c r="AV61" s="23"/>
      <c r="AW61" s="23"/>
      <c r="AX61" s="23"/>
      <c r="AY61" s="23">
        <f>SUM(AU60:AY60)/5</f>
        <v>2758291.2</v>
      </c>
      <c r="AZ61" s="23"/>
      <c r="BA61" s="23"/>
      <c r="BB61" s="23"/>
      <c r="BC61" s="23"/>
      <c r="BD61" s="23">
        <f>SUM(AU60:BD60)/10</f>
        <v>8796521.6317439992</v>
      </c>
      <c r="BE61" s="5"/>
      <c r="BF61" s="163"/>
      <c r="BG61" s="163"/>
      <c r="BH61" s="20" t="s">
        <v>59</v>
      </c>
      <c r="BI61" s="23"/>
      <c r="BJ61" s="23"/>
      <c r="BK61" s="23"/>
      <c r="BL61" s="23"/>
      <c r="BM61" s="23">
        <f>SUM(BI60:BM60)/5</f>
        <v>2813019.2</v>
      </c>
      <c r="BN61" s="23"/>
      <c r="BO61" s="23"/>
      <c r="BP61" s="23"/>
      <c r="BQ61" s="23"/>
      <c r="BR61" s="23">
        <f>SUM(BI60:BR60)/10</f>
        <v>8971055.7911040001</v>
      </c>
      <c r="BS61" s="5"/>
    </row>
    <row r="62" spans="2:71" ht="15" customHeight="1" x14ac:dyDescent="0.45">
      <c r="B62" s="163"/>
      <c r="C62" s="163"/>
      <c r="D62" s="20" t="s">
        <v>58</v>
      </c>
      <c r="E62" s="22">
        <f t="shared" ref="E62:N62" si="145">E54*E$16</f>
        <v>1185000</v>
      </c>
      <c r="F62" s="22">
        <f t="shared" si="145"/>
        <v>2843999.9999999995</v>
      </c>
      <c r="G62" s="22">
        <f t="shared" si="145"/>
        <v>5166600</v>
      </c>
      <c r="H62" s="22">
        <f t="shared" si="145"/>
        <v>8418240</v>
      </c>
      <c r="I62" s="22">
        <f t="shared" si="145"/>
        <v>12970536.000000002</v>
      </c>
      <c r="J62" s="22">
        <f t="shared" si="145"/>
        <v>19343750.400000002</v>
      </c>
      <c r="K62" s="22">
        <f t="shared" si="145"/>
        <v>28266250.560000002</v>
      </c>
      <c r="L62" s="22">
        <f t="shared" si="145"/>
        <v>40757750.784000017</v>
      </c>
      <c r="M62" s="22">
        <f t="shared" si="145"/>
        <v>58245851.097599991</v>
      </c>
      <c r="N62" s="22">
        <f t="shared" si="145"/>
        <v>82729191.536639974</v>
      </c>
      <c r="P62" s="163"/>
      <c r="Q62" s="163"/>
      <c r="R62" s="20" t="s">
        <v>58</v>
      </c>
      <c r="S62" s="22">
        <f t="shared" ref="S62:AB62" si="146">S54*S$16</f>
        <v>1210000</v>
      </c>
      <c r="T62" s="22">
        <f t="shared" si="146"/>
        <v>2904000</v>
      </c>
      <c r="U62" s="22">
        <f t="shared" si="146"/>
        <v>5275600</v>
      </c>
      <c r="V62" s="22">
        <f t="shared" si="146"/>
        <v>8595840</v>
      </c>
      <c r="W62" s="22">
        <f t="shared" si="146"/>
        <v>13244176.000000002</v>
      </c>
      <c r="X62" s="22">
        <f t="shared" si="146"/>
        <v>19751846.399999999</v>
      </c>
      <c r="Y62" s="22">
        <f t="shared" si="146"/>
        <v>28862584.960000005</v>
      </c>
      <c r="Z62" s="22">
        <f t="shared" si="146"/>
        <v>41617618.944000013</v>
      </c>
      <c r="AA62" s="22">
        <f t="shared" si="146"/>
        <v>59474666.521599978</v>
      </c>
      <c r="AB62" s="22">
        <f t="shared" si="146"/>
        <v>84474533.130239993</v>
      </c>
      <c r="AC62" s="5"/>
      <c r="AD62" s="163"/>
      <c r="AE62" s="163"/>
      <c r="AF62" s="20" t="s">
        <v>58</v>
      </c>
      <c r="AG62" s="22">
        <f t="shared" ref="AG62:AP62" si="147">AG54*AG$16</f>
        <v>1235000</v>
      </c>
      <c r="AH62" s="22">
        <f t="shared" si="147"/>
        <v>2963999.9999999995</v>
      </c>
      <c r="AI62" s="22">
        <f t="shared" si="147"/>
        <v>5384600.0000000009</v>
      </c>
      <c r="AJ62" s="22">
        <f t="shared" si="147"/>
        <v>8773440</v>
      </c>
      <c r="AK62" s="22">
        <f t="shared" si="147"/>
        <v>13517815.999999998</v>
      </c>
      <c r="AL62" s="22">
        <f t="shared" si="147"/>
        <v>20159942.399999999</v>
      </c>
      <c r="AM62" s="22">
        <f t="shared" si="147"/>
        <v>29458919.360000007</v>
      </c>
      <c r="AN62" s="22">
        <f t="shared" si="147"/>
        <v>42477487.104000017</v>
      </c>
      <c r="AO62" s="22">
        <f t="shared" si="147"/>
        <v>60703481.945599981</v>
      </c>
      <c r="AP62" s="22">
        <f t="shared" si="147"/>
        <v>86219874.723839968</v>
      </c>
      <c r="AQ62" s="5"/>
      <c r="AR62" s="163"/>
      <c r="AS62" s="163"/>
      <c r="AT62" s="20" t="s">
        <v>58</v>
      </c>
      <c r="AU62" s="22">
        <f t="shared" ref="AU62:BD62" si="148">AU54*AU$16</f>
        <v>1260000</v>
      </c>
      <c r="AV62" s="22">
        <f t="shared" si="148"/>
        <v>3023999.9999999995</v>
      </c>
      <c r="AW62" s="22">
        <f t="shared" si="148"/>
        <v>5493600</v>
      </c>
      <c r="AX62" s="22">
        <f t="shared" si="148"/>
        <v>8951040</v>
      </c>
      <c r="AY62" s="22">
        <f t="shared" si="148"/>
        <v>13791456</v>
      </c>
      <c r="AZ62" s="22">
        <f t="shared" si="148"/>
        <v>20568038.399999999</v>
      </c>
      <c r="BA62" s="22">
        <f t="shared" si="148"/>
        <v>30055253.760000005</v>
      </c>
      <c r="BB62" s="22">
        <f t="shared" si="148"/>
        <v>43337355.264000013</v>
      </c>
      <c r="BC62" s="22">
        <f t="shared" si="148"/>
        <v>61932297.369599983</v>
      </c>
      <c r="BD62" s="22">
        <f t="shared" si="148"/>
        <v>87965216.317439988</v>
      </c>
      <c r="BE62" s="5"/>
      <c r="BF62" s="163"/>
      <c r="BG62" s="163"/>
      <c r="BH62" s="20" t="s">
        <v>58</v>
      </c>
      <c r="BI62" s="22">
        <f t="shared" ref="BI62:BR62" si="149">BI54*BI$16</f>
        <v>1284999.9999999998</v>
      </c>
      <c r="BJ62" s="22">
        <f t="shared" si="149"/>
        <v>3084000</v>
      </c>
      <c r="BK62" s="22">
        <f t="shared" si="149"/>
        <v>5602600.0000000019</v>
      </c>
      <c r="BL62" s="22">
        <f t="shared" si="149"/>
        <v>9128640</v>
      </c>
      <c r="BM62" s="22">
        <f t="shared" si="149"/>
        <v>14065096</v>
      </c>
      <c r="BN62" s="22">
        <f t="shared" si="149"/>
        <v>20976134.399999999</v>
      </c>
      <c r="BO62" s="22">
        <f t="shared" si="149"/>
        <v>30651588.160000008</v>
      </c>
      <c r="BP62" s="22">
        <f t="shared" si="149"/>
        <v>44197223.42400001</v>
      </c>
      <c r="BQ62" s="22">
        <f t="shared" si="149"/>
        <v>63161112.793599986</v>
      </c>
      <c r="BR62" s="22">
        <f t="shared" si="149"/>
        <v>89710557.911039993</v>
      </c>
      <c r="BS62" s="5"/>
    </row>
    <row r="63" spans="2:71" ht="15" customHeight="1" x14ac:dyDescent="0.45">
      <c r="B63" s="163" t="s">
        <v>17</v>
      </c>
      <c r="C63" s="165" t="s">
        <v>41</v>
      </c>
      <c r="D63" s="16" t="s">
        <v>55</v>
      </c>
      <c r="E63" s="17">
        <f>E$26*$D48</f>
        <v>4.007142857142857E-2</v>
      </c>
      <c r="F63" s="17">
        <f t="shared" ref="F63:N63" si="150">F$26*$D48</f>
        <v>3.833673469387755E-2</v>
      </c>
      <c r="G63" s="17">
        <f t="shared" si="150"/>
        <v>3.7097667638483961E-2</v>
      </c>
      <c r="H63" s="17">
        <f t="shared" si="150"/>
        <v>3.6212619741774262E-2</v>
      </c>
      <c r="I63" s="17">
        <f t="shared" si="150"/>
        <v>3.5580442672695896E-2</v>
      </c>
      <c r="J63" s="17">
        <f t="shared" si="150"/>
        <v>3.5128887623354213E-2</v>
      </c>
      <c r="K63" s="17">
        <f t="shared" si="150"/>
        <v>3.4806348302395866E-2</v>
      </c>
      <c r="L63" s="17">
        <f t="shared" si="150"/>
        <v>3.4575963073139905E-2</v>
      </c>
      <c r="M63" s="17">
        <f t="shared" si="150"/>
        <v>3.441140219509993E-2</v>
      </c>
      <c r="N63" s="17">
        <f t="shared" si="150"/>
        <v>3.4293858710785663E-2</v>
      </c>
      <c r="P63" s="163" t="s">
        <v>17</v>
      </c>
      <c r="Q63" s="165" t="s">
        <v>41</v>
      </c>
      <c r="R63" s="16" t="s">
        <v>55</v>
      </c>
      <c r="S63" s="17">
        <f>S$26*$D48</f>
        <v>4.007142857142857E-2</v>
      </c>
      <c r="T63" s="17">
        <f t="shared" ref="T63:AB63" si="151">T$26*$D48</f>
        <v>3.833673469387755E-2</v>
      </c>
      <c r="U63" s="17">
        <f t="shared" si="151"/>
        <v>3.7097667638483961E-2</v>
      </c>
      <c r="V63" s="17">
        <f t="shared" si="151"/>
        <v>3.6212619741774262E-2</v>
      </c>
      <c r="W63" s="17">
        <f t="shared" si="151"/>
        <v>3.5580442672695896E-2</v>
      </c>
      <c r="X63" s="17">
        <f t="shared" si="151"/>
        <v>3.5128887623354213E-2</v>
      </c>
      <c r="Y63" s="17">
        <f t="shared" si="151"/>
        <v>3.4806348302395866E-2</v>
      </c>
      <c r="Z63" s="17">
        <f t="shared" si="151"/>
        <v>3.4575963073139905E-2</v>
      </c>
      <c r="AA63" s="17">
        <f t="shared" si="151"/>
        <v>3.441140219509993E-2</v>
      </c>
      <c r="AB63" s="17">
        <f t="shared" si="151"/>
        <v>3.4293858710785663E-2</v>
      </c>
      <c r="AC63" s="5"/>
      <c r="AD63" s="163" t="s">
        <v>17</v>
      </c>
      <c r="AE63" s="165" t="s">
        <v>41</v>
      </c>
      <c r="AF63" s="16" t="s">
        <v>55</v>
      </c>
      <c r="AG63" s="17">
        <f>AG$26*$D48</f>
        <v>4.007142857142857E-2</v>
      </c>
      <c r="AH63" s="17">
        <f t="shared" ref="AH63:AP63" si="152">AH$26*$D48</f>
        <v>3.833673469387755E-2</v>
      </c>
      <c r="AI63" s="17">
        <f t="shared" si="152"/>
        <v>3.7097667638483961E-2</v>
      </c>
      <c r="AJ63" s="17">
        <f t="shared" si="152"/>
        <v>3.6212619741774262E-2</v>
      </c>
      <c r="AK63" s="17">
        <f t="shared" si="152"/>
        <v>3.5580442672695896E-2</v>
      </c>
      <c r="AL63" s="17">
        <f t="shared" si="152"/>
        <v>3.5128887623354213E-2</v>
      </c>
      <c r="AM63" s="17">
        <f t="shared" si="152"/>
        <v>3.4806348302395866E-2</v>
      </c>
      <c r="AN63" s="17">
        <f t="shared" si="152"/>
        <v>3.4575963073139905E-2</v>
      </c>
      <c r="AO63" s="17">
        <f t="shared" si="152"/>
        <v>3.441140219509993E-2</v>
      </c>
      <c r="AP63" s="17">
        <f t="shared" si="152"/>
        <v>3.4293858710785663E-2</v>
      </c>
      <c r="AQ63" s="5"/>
      <c r="AR63" s="163" t="s">
        <v>17</v>
      </c>
      <c r="AS63" s="165" t="s">
        <v>41</v>
      </c>
      <c r="AT63" s="16" t="s">
        <v>55</v>
      </c>
      <c r="AU63" s="17">
        <f>AU$26*$D48</f>
        <v>4.007142857142857E-2</v>
      </c>
      <c r="AV63" s="17">
        <f t="shared" ref="AV63:BD63" si="153">AV$26*$D48</f>
        <v>3.833673469387755E-2</v>
      </c>
      <c r="AW63" s="17">
        <f t="shared" si="153"/>
        <v>3.7097667638483961E-2</v>
      </c>
      <c r="AX63" s="17">
        <f t="shared" si="153"/>
        <v>3.6212619741774262E-2</v>
      </c>
      <c r="AY63" s="17">
        <f t="shared" si="153"/>
        <v>3.5580442672695896E-2</v>
      </c>
      <c r="AZ63" s="17">
        <f t="shared" si="153"/>
        <v>3.5128887623354213E-2</v>
      </c>
      <c r="BA63" s="17">
        <f t="shared" si="153"/>
        <v>3.4806348302395866E-2</v>
      </c>
      <c r="BB63" s="17">
        <f t="shared" si="153"/>
        <v>3.4575963073139905E-2</v>
      </c>
      <c r="BC63" s="17">
        <f t="shared" si="153"/>
        <v>3.441140219509993E-2</v>
      </c>
      <c r="BD63" s="17">
        <f t="shared" si="153"/>
        <v>3.4293858710785663E-2</v>
      </c>
      <c r="BE63" s="5"/>
      <c r="BF63" s="163" t="s">
        <v>17</v>
      </c>
      <c r="BG63" s="165" t="s">
        <v>41</v>
      </c>
      <c r="BH63" s="16" t="s">
        <v>55</v>
      </c>
      <c r="BI63" s="17">
        <f>BI$26*$D48</f>
        <v>4.007142857142857E-2</v>
      </c>
      <c r="BJ63" s="17">
        <f t="shared" ref="BJ63:BR63" si="154">BJ$26*$D48</f>
        <v>3.833673469387755E-2</v>
      </c>
      <c r="BK63" s="17">
        <f t="shared" si="154"/>
        <v>3.7097667638483961E-2</v>
      </c>
      <c r="BL63" s="17">
        <f t="shared" si="154"/>
        <v>3.6212619741774262E-2</v>
      </c>
      <c r="BM63" s="17">
        <f t="shared" si="154"/>
        <v>3.5580442672695896E-2</v>
      </c>
      <c r="BN63" s="17">
        <f t="shared" si="154"/>
        <v>3.5128887623354213E-2</v>
      </c>
      <c r="BO63" s="17">
        <f t="shared" si="154"/>
        <v>3.4806348302395866E-2</v>
      </c>
      <c r="BP63" s="17">
        <f t="shared" si="154"/>
        <v>3.4575963073139905E-2</v>
      </c>
      <c r="BQ63" s="17">
        <f t="shared" si="154"/>
        <v>3.441140219509993E-2</v>
      </c>
      <c r="BR63" s="17">
        <f t="shared" si="154"/>
        <v>3.4293858710785663E-2</v>
      </c>
      <c r="BS63" s="5"/>
    </row>
    <row r="64" spans="2:71" ht="15" customHeight="1" x14ac:dyDescent="0.45">
      <c r="B64" s="163"/>
      <c r="C64" s="165"/>
      <c r="D64" s="16" t="s">
        <v>56</v>
      </c>
      <c r="E64" s="17"/>
      <c r="F64" s="17"/>
      <c r="G64" s="17"/>
      <c r="H64" s="17"/>
      <c r="I64" s="100">
        <f>SUM(E63:I63)/5</f>
        <v>3.7459778663652042E-2</v>
      </c>
      <c r="J64" s="18"/>
      <c r="K64" s="18"/>
      <c r="L64" s="18"/>
      <c r="M64" s="18"/>
      <c r="N64" s="18">
        <f>SUM(E63:N63)/10</f>
        <v>3.6051535322303582E-2</v>
      </c>
      <c r="P64" s="163"/>
      <c r="Q64" s="165"/>
      <c r="R64" s="16" t="s">
        <v>56</v>
      </c>
      <c r="S64" s="17"/>
      <c r="T64" s="17"/>
      <c r="U64" s="17"/>
      <c r="V64" s="17"/>
      <c r="W64" s="100">
        <f>SUM(S63:W63)/5</f>
        <v>3.7459778663652042E-2</v>
      </c>
      <c r="X64" s="18"/>
      <c r="Y64" s="18"/>
      <c r="Z64" s="18"/>
      <c r="AA64" s="18"/>
      <c r="AB64" s="18">
        <f>SUM(S63:AB63)/10</f>
        <v>3.6051535322303582E-2</v>
      </c>
      <c r="AC64" s="5"/>
      <c r="AD64" s="163"/>
      <c r="AE64" s="165"/>
      <c r="AF64" s="16" t="s">
        <v>56</v>
      </c>
      <c r="AG64" s="17"/>
      <c r="AH64" s="17"/>
      <c r="AI64" s="17"/>
      <c r="AJ64" s="17"/>
      <c r="AK64" s="100">
        <f>SUM(AG63:AK63)/5</f>
        <v>3.7459778663652042E-2</v>
      </c>
      <c r="AL64" s="18"/>
      <c r="AM64" s="18"/>
      <c r="AN64" s="18"/>
      <c r="AO64" s="18"/>
      <c r="AP64" s="18">
        <f>SUM(AG63:AP63)/10</f>
        <v>3.6051535322303582E-2</v>
      </c>
      <c r="AQ64" s="5"/>
      <c r="AR64" s="163"/>
      <c r="AS64" s="165"/>
      <c r="AT64" s="16" t="s">
        <v>56</v>
      </c>
      <c r="AU64" s="17"/>
      <c r="AV64" s="17"/>
      <c r="AW64" s="17"/>
      <c r="AX64" s="17"/>
      <c r="AY64" s="100">
        <f>SUM(AU63:AY63)/5</f>
        <v>3.7459778663652042E-2</v>
      </c>
      <c r="AZ64" s="18"/>
      <c r="BA64" s="18"/>
      <c r="BB64" s="18"/>
      <c r="BC64" s="18"/>
      <c r="BD64" s="18">
        <f>SUM(AU63:BD63)/10</f>
        <v>3.6051535322303582E-2</v>
      </c>
      <c r="BE64" s="5"/>
      <c r="BF64" s="163"/>
      <c r="BG64" s="165"/>
      <c r="BH64" s="16" t="s">
        <v>56</v>
      </c>
      <c r="BI64" s="17"/>
      <c r="BJ64" s="17"/>
      <c r="BK64" s="17"/>
      <c r="BL64" s="17"/>
      <c r="BM64" s="100">
        <f>SUM(BI63:BM63)/5</f>
        <v>3.7459778663652042E-2</v>
      </c>
      <c r="BN64" s="18"/>
      <c r="BO64" s="18"/>
      <c r="BP64" s="18"/>
      <c r="BQ64" s="18"/>
      <c r="BR64" s="18">
        <f>SUM(BI63:BR63)/10</f>
        <v>3.6051535322303582E-2</v>
      </c>
      <c r="BS64" s="5"/>
    </row>
    <row r="65" spans="2:71" ht="15" customHeight="1" x14ac:dyDescent="0.45">
      <c r="B65" s="163"/>
      <c r="C65" s="165"/>
      <c r="D65" s="16" t="s">
        <v>53</v>
      </c>
      <c r="E65" s="17">
        <f t="shared" ref="E65:N65" si="155">E$28*$D48</f>
        <v>4.007142857142857E-2</v>
      </c>
      <c r="F65" s="17">
        <f t="shared" si="155"/>
        <v>7.8408163265306113E-2</v>
      </c>
      <c r="G65" s="17">
        <f t="shared" si="155"/>
        <v>0.11550583090379007</v>
      </c>
      <c r="H65" s="17">
        <f t="shared" si="155"/>
        <v>0.15171845064556436</v>
      </c>
      <c r="I65" s="17">
        <f t="shared" si="155"/>
        <v>0.18729889331826025</v>
      </c>
      <c r="J65" s="17">
        <f t="shared" si="155"/>
        <v>0.22242778094161444</v>
      </c>
      <c r="K65" s="17">
        <f t="shared" si="155"/>
        <v>0.25723412924401029</v>
      </c>
      <c r="L65" s="17">
        <f t="shared" si="155"/>
        <v>0.29181009231715016</v>
      </c>
      <c r="M65" s="17">
        <f t="shared" si="155"/>
        <v>0.32622149451225013</v>
      </c>
      <c r="N65" s="17">
        <f t="shared" si="155"/>
        <v>0.36051535322303585</v>
      </c>
      <c r="P65" s="163"/>
      <c r="Q65" s="165"/>
      <c r="R65" s="16" t="s">
        <v>53</v>
      </c>
      <c r="S65" s="17">
        <f t="shared" ref="S65:AB65" si="156">S$28*$D48</f>
        <v>4.007142857142857E-2</v>
      </c>
      <c r="T65" s="17">
        <f t="shared" si="156"/>
        <v>7.8408163265306113E-2</v>
      </c>
      <c r="U65" s="17">
        <f t="shared" si="156"/>
        <v>0.11550583090379007</v>
      </c>
      <c r="V65" s="17">
        <f t="shared" si="156"/>
        <v>0.15171845064556436</v>
      </c>
      <c r="W65" s="17">
        <f t="shared" si="156"/>
        <v>0.18729889331826025</v>
      </c>
      <c r="X65" s="17">
        <f t="shared" si="156"/>
        <v>0.22242778094161444</v>
      </c>
      <c r="Y65" s="17">
        <f t="shared" si="156"/>
        <v>0.25723412924401029</v>
      </c>
      <c r="Z65" s="17">
        <f t="shared" si="156"/>
        <v>0.29181009231715016</v>
      </c>
      <c r="AA65" s="17">
        <f t="shared" si="156"/>
        <v>0.32622149451225013</v>
      </c>
      <c r="AB65" s="17">
        <f t="shared" si="156"/>
        <v>0.36051535322303585</v>
      </c>
      <c r="AC65" s="5"/>
      <c r="AD65" s="163"/>
      <c r="AE65" s="165"/>
      <c r="AF65" s="16" t="s">
        <v>53</v>
      </c>
      <c r="AG65" s="17">
        <f t="shared" ref="AG65:AP65" si="157">AG$28*$D48</f>
        <v>4.007142857142857E-2</v>
      </c>
      <c r="AH65" s="17">
        <f t="shared" si="157"/>
        <v>7.8408163265306113E-2</v>
      </c>
      <c r="AI65" s="17">
        <f t="shared" si="157"/>
        <v>0.11550583090379007</v>
      </c>
      <c r="AJ65" s="17">
        <f t="shared" si="157"/>
        <v>0.15171845064556436</v>
      </c>
      <c r="AK65" s="17">
        <f t="shared" si="157"/>
        <v>0.18729889331826025</v>
      </c>
      <c r="AL65" s="17">
        <f t="shared" si="157"/>
        <v>0.22242778094161444</v>
      </c>
      <c r="AM65" s="17">
        <f t="shared" si="157"/>
        <v>0.25723412924401029</v>
      </c>
      <c r="AN65" s="17">
        <f t="shared" si="157"/>
        <v>0.29181009231715016</v>
      </c>
      <c r="AO65" s="17">
        <f t="shared" si="157"/>
        <v>0.32622149451225013</v>
      </c>
      <c r="AP65" s="17">
        <f t="shared" si="157"/>
        <v>0.36051535322303585</v>
      </c>
      <c r="AQ65" s="5"/>
      <c r="AR65" s="163"/>
      <c r="AS65" s="165"/>
      <c r="AT65" s="16" t="s">
        <v>53</v>
      </c>
      <c r="AU65" s="17">
        <f t="shared" ref="AU65:BD65" si="158">AU$28*$D48</f>
        <v>4.007142857142857E-2</v>
      </c>
      <c r="AV65" s="17">
        <f t="shared" si="158"/>
        <v>7.8408163265306113E-2</v>
      </c>
      <c r="AW65" s="17">
        <f t="shared" si="158"/>
        <v>0.11550583090379007</v>
      </c>
      <c r="AX65" s="17">
        <f t="shared" si="158"/>
        <v>0.15171845064556436</v>
      </c>
      <c r="AY65" s="17">
        <f t="shared" si="158"/>
        <v>0.18729889331826025</v>
      </c>
      <c r="AZ65" s="17">
        <f t="shared" si="158"/>
        <v>0.22242778094161444</v>
      </c>
      <c r="BA65" s="17">
        <f t="shared" si="158"/>
        <v>0.25723412924401029</v>
      </c>
      <c r="BB65" s="17">
        <f t="shared" si="158"/>
        <v>0.29181009231715016</v>
      </c>
      <c r="BC65" s="17">
        <f t="shared" si="158"/>
        <v>0.32622149451225013</v>
      </c>
      <c r="BD65" s="17">
        <f t="shared" si="158"/>
        <v>0.36051535322303585</v>
      </c>
      <c r="BE65" s="5"/>
      <c r="BF65" s="163"/>
      <c r="BG65" s="165"/>
      <c r="BH65" s="16" t="s">
        <v>53</v>
      </c>
      <c r="BI65" s="17">
        <f t="shared" ref="BI65:BR65" si="159">BI$28*$D48</f>
        <v>4.007142857142857E-2</v>
      </c>
      <c r="BJ65" s="17">
        <f t="shared" si="159"/>
        <v>7.8408163265306113E-2</v>
      </c>
      <c r="BK65" s="17">
        <f t="shared" si="159"/>
        <v>0.11550583090379007</v>
      </c>
      <c r="BL65" s="17">
        <f t="shared" si="159"/>
        <v>0.15171845064556436</v>
      </c>
      <c r="BM65" s="17">
        <f t="shared" si="159"/>
        <v>0.18729889331826025</v>
      </c>
      <c r="BN65" s="17">
        <f t="shared" si="159"/>
        <v>0.22242778094161444</v>
      </c>
      <c r="BO65" s="17">
        <f t="shared" si="159"/>
        <v>0.25723412924401029</v>
      </c>
      <c r="BP65" s="17">
        <f t="shared" si="159"/>
        <v>0.29181009231715016</v>
      </c>
      <c r="BQ65" s="17">
        <f t="shared" si="159"/>
        <v>0.32622149451225013</v>
      </c>
      <c r="BR65" s="17">
        <f t="shared" si="159"/>
        <v>0.36051535322303585</v>
      </c>
      <c r="BS65" s="5"/>
    </row>
    <row r="66" spans="2:71" ht="15" customHeight="1" x14ac:dyDescent="0.45">
      <c r="B66" s="163"/>
      <c r="C66" s="163"/>
      <c r="D66" s="20" t="s">
        <v>57</v>
      </c>
      <c r="E66" s="21">
        <f t="shared" ref="E66:N66" si="160">10*E63</f>
        <v>0.40071428571428569</v>
      </c>
      <c r="F66" s="21">
        <f t="shared" si="160"/>
        <v>0.3833673469387755</v>
      </c>
      <c r="G66" s="21">
        <f t="shared" si="160"/>
        <v>0.37097667638483961</v>
      </c>
      <c r="H66" s="21">
        <f t="shared" si="160"/>
        <v>0.3621261974177426</v>
      </c>
      <c r="I66" s="21">
        <f t="shared" si="160"/>
        <v>0.35580442672695894</v>
      </c>
      <c r="J66" s="21">
        <f t="shared" si="160"/>
        <v>0.3512888762335421</v>
      </c>
      <c r="K66" s="21">
        <f t="shared" si="160"/>
        <v>0.34806348302395868</v>
      </c>
      <c r="L66" s="21">
        <f t="shared" si="160"/>
        <v>0.34575963073139904</v>
      </c>
      <c r="M66" s="21">
        <f t="shared" si="160"/>
        <v>0.34411402195099927</v>
      </c>
      <c r="N66" s="21">
        <f t="shared" si="160"/>
        <v>0.34293858710785663</v>
      </c>
      <c r="P66" s="163"/>
      <c r="Q66" s="163"/>
      <c r="R66" s="20" t="s">
        <v>57</v>
      </c>
      <c r="S66" s="21">
        <f t="shared" ref="S66:AB66" si="161">10*S63</f>
        <v>0.40071428571428569</v>
      </c>
      <c r="T66" s="21">
        <f t="shared" si="161"/>
        <v>0.3833673469387755</v>
      </c>
      <c r="U66" s="21">
        <f t="shared" si="161"/>
        <v>0.37097667638483961</v>
      </c>
      <c r="V66" s="21">
        <f t="shared" si="161"/>
        <v>0.3621261974177426</v>
      </c>
      <c r="W66" s="21">
        <f t="shared" si="161"/>
        <v>0.35580442672695894</v>
      </c>
      <c r="X66" s="21">
        <f t="shared" si="161"/>
        <v>0.3512888762335421</v>
      </c>
      <c r="Y66" s="21">
        <f t="shared" si="161"/>
        <v>0.34806348302395868</v>
      </c>
      <c r="Z66" s="21">
        <f t="shared" si="161"/>
        <v>0.34575963073139904</v>
      </c>
      <c r="AA66" s="21">
        <f t="shared" si="161"/>
        <v>0.34411402195099927</v>
      </c>
      <c r="AB66" s="21">
        <f t="shared" si="161"/>
        <v>0.34293858710785663</v>
      </c>
      <c r="AC66" s="5"/>
      <c r="AD66" s="163"/>
      <c r="AE66" s="163"/>
      <c r="AF66" s="20" t="s">
        <v>57</v>
      </c>
      <c r="AG66" s="21">
        <f t="shared" ref="AG66:AP66" si="162">10*AG63</f>
        <v>0.40071428571428569</v>
      </c>
      <c r="AH66" s="21">
        <f t="shared" si="162"/>
        <v>0.3833673469387755</v>
      </c>
      <c r="AI66" s="21">
        <f t="shared" si="162"/>
        <v>0.37097667638483961</v>
      </c>
      <c r="AJ66" s="21">
        <f t="shared" si="162"/>
        <v>0.3621261974177426</v>
      </c>
      <c r="AK66" s="21">
        <f t="shared" si="162"/>
        <v>0.35580442672695894</v>
      </c>
      <c r="AL66" s="21">
        <f t="shared" si="162"/>
        <v>0.3512888762335421</v>
      </c>
      <c r="AM66" s="21">
        <f t="shared" si="162"/>
        <v>0.34806348302395868</v>
      </c>
      <c r="AN66" s="21">
        <f t="shared" si="162"/>
        <v>0.34575963073139904</v>
      </c>
      <c r="AO66" s="21">
        <f t="shared" si="162"/>
        <v>0.34411402195099927</v>
      </c>
      <c r="AP66" s="21">
        <f t="shared" si="162"/>
        <v>0.34293858710785663</v>
      </c>
      <c r="AQ66" s="5"/>
      <c r="AR66" s="163"/>
      <c r="AS66" s="163"/>
      <c r="AT66" s="20" t="s">
        <v>57</v>
      </c>
      <c r="AU66" s="21">
        <f t="shared" ref="AU66:BD66" si="163">10*AU63</f>
        <v>0.40071428571428569</v>
      </c>
      <c r="AV66" s="21">
        <f t="shared" si="163"/>
        <v>0.3833673469387755</v>
      </c>
      <c r="AW66" s="21">
        <f t="shared" si="163"/>
        <v>0.37097667638483961</v>
      </c>
      <c r="AX66" s="21">
        <f t="shared" si="163"/>
        <v>0.3621261974177426</v>
      </c>
      <c r="AY66" s="21">
        <f t="shared" si="163"/>
        <v>0.35580442672695894</v>
      </c>
      <c r="AZ66" s="21">
        <f t="shared" si="163"/>
        <v>0.3512888762335421</v>
      </c>
      <c r="BA66" s="21">
        <f t="shared" si="163"/>
        <v>0.34806348302395868</v>
      </c>
      <c r="BB66" s="21">
        <f t="shared" si="163"/>
        <v>0.34575963073139904</v>
      </c>
      <c r="BC66" s="21">
        <f t="shared" si="163"/>
        <v>0.34411402195099927</v>
      </c>
      <c r="BD66" s="21">
        <f t="shared" si="163"/>
        <v>0.34293858710785663</v>
      </c>
      <c r="BE66" s="5"/>
      <c r="BF66" s="163"/>
      <c r="BG66" s="163"/>
      <c r="BH66" s="20" t="s">
        <v>57</v>
      </c>
      <c r="BI66" s="21">
        <f t="shared" ref="BI66:BR66" si="164">10*BI63</f>
        <v>0.40071428571428569</v>
      </c>
      <c r="BJ66" s="21">
        <f t="shared" si="164"/>
        <v>0.3833673469387755</v>
      </c>
      <c r="BK66" s="21">
        <f t="shared" si="164"/>
        <v>0.37097667638483961</v>
      </c>
      <c r="BL66" s="21">
        <f t="shared" si="164"/>
        <v>0.3621261974177426</v>
      </c>
      <c r="BM66" s="21">
        <f t="shared" si="164"/>
        <v>0.35580442672695894</v>
      </c>
      <c r="BN66" s="21">
        <f t="shared" si="164"/>
        <v>0.3512888762335421</v>
      </c>
      <c r="BO66" s="21">
        <f t="shared" si="164"/>
        <v>0.34806348302395868</v>
      </c>
      <c r="BP66" s="21">
        <f t="shared" si="164"/>
        <v>0.34575963073139904</v>
      </c>
      <c r="BQ66" s="21">
        <f t="shared" si="164"/>
        <v>0.34411402195099927</v>
      </c>
      <c r="BR66" s="21">
        <f t="shared" si="164"/>
        <v>0.34293858710785663</v>
      </c>
      <c r="BS66" s="5"/>
    </row>
    <row r="67" spans="2:71" ht="15" customHeight="1" x14ac:dyDescent="0.45">
      <c r="B67" s="163"/>
      <c r="C67" s="163"/>
      <c r="D67" s="20" t="s">
        <v>58</v>
      </c>
      <c r="E67" s="21">
        <f>10*E65</f>
        <v>0.40071428571428569</v>
      </c>
      <c r="F67" s="21">
        <f t="shared" ref="F67:N67" si="165">10*F65</f>
        <v>0.78408163265306108</v>
      </c>
      <c r="G67" s="21">
        <f t="shared" si="165"/>
        <v>1.1550583090379007</v>
      </c>
      <c r="H67" s="21">
        <f t="shared" si="165"/>
        <v>1.5171845064556435</v>
      </c>
      <c r="I67" s="21">
        <f t="shared" si="165"/>
        <v>1.8729889331826024</v>
      </c>
      <c r="J67" s="21">
        <f t="shared" si="165"/>
        <v>2.2242778094161446</v>
      </c>
      <c r="K67" s="21">
        <f t="shared" si="165"/>
        <v>2.572341292440103</v>
      </c>
      <c r="L67" s="21">
        <f t="shared" si="165"/>
        <v>2.9181009231715018</v>
      </c>
      <c r="M67" s="21">
        <f t="shared" si="165"/>
        <v>3.2622149451225013</v>
      </c>
      <c r="N67" s="21">
        <f t="shared" si="165"/>
        <v>3.6051535322303585</v>
      </c>
      <c r="P67" s="163"/>
      <c r="Q67" s="163"/>
      <c r="R67" s="20" t="s">
        <v>58</v>
      </c>
      <c r="S67" s="21">
        <f>10*S65</f>
        <v>0.40071428571428569</v>
      </c>
      <c r="T67" s="21">
        <f t="shared" ref="T67:AB67" si="166">10*T65</f>
        <v>0.78408163265306108</v>
      </c>
      <c r="U67" s="21">
        <f t="shared" si="166"/>
        <v>1.1550583090379007</v>
      </c>
      <c r="V67" s="21">
        <f t="shared" si="166"/>
        <v>1.5171845064556435</v>
      </c>
      <c r="W67" s="21">
        <f t="shared" si="166"/>
        <v>1.8729889331826024</v>
      </c>
      <c r="X67" s="21">
        <f t="shared" si="166"/>
        <v>2.2242778094161446</v>
      </c>
      <c r="Y67" s="21">
        <f t="shared" si="166"/>
        <v>2.572341292440103</v>
      </c>
      <c r="Z67" s="21">
        <f t="shared" si="166"/>
        <v>2.9181009231715018</v>
      </c>
      <c r="AA67" s="21">
        <f t="shared" si="166"/>
        <v>3.2622149451225013</v>
      </c>
      <c r="AB67" s="21">
        <f t="shared" si="166"/>
        <v>3.6051535322303585</v>
      </c>
      <c r="AC67" s="5"/>
      <c r="AD67" s="163"/>
      <c r="AE67" s="163"/>
      <c r="AF67" s="20" t="s">
        <v>58</v>
      </c>
      <c r="AG67" s="21">
        <f>10*AG65</f>
        <v>0.40071428571428569</v>
      </c>
      <c r="AH67" s="21">
        <f t="shared" ref="AH67:AP67" si="167">10*AH65</f>
        <v>0.78408163265306108</v>
      </c>
      <c r="AI67" s="21">
        <f t="shared" si="167"/>
        <v>1.1550583090379007</v>
      </c>
      <c r="AJ67" s="21">
        <f t="shared" si="167"/>
        <v>1.5171845064556435</v>
      </c>
      <c r="AK67" s="21">
        <f t="shared" si="167"/>
        <v>1.8729889331826024</v>
      </c>
      <c r="AL67" s="21">
        <f t="shared" si="167"/>
        <v>2.2242778094161446</v>
      </c>
      <c r="AM67" s="21">
        <f t="shared" si="167"/>
        <v>2.572341292440103</v>
      </c>
      <c r="AN67" s="21">
        <f t="shared" si="167"/>
        <v>2.9181009231715018</v>
      </c>
      <c r="AO67" s="21">
        <f t="shared" si="167"/>
        <v>3.2622149451225013</v>
      </c>
      <c r="AP67" s="21">
        <f t="shared" si="167"/>
        <v>3.6051535322303585</v>
      </c>
      <c r="AQ67" s="5"/>
      <c r="AR67" s="163"/>
      <c r="AS67" s="163"/>
      <c r="AT67" s="20" t="s">
        <v>58</v>
      </c>
      <c r="AU67" s="21">
        <f>10*AU65</f>
        <v>0.40071428571428569</v>
      </c>
      <c r="AV67" s="21">
        <f t="shared" ref="AV67:BD67" si="168">10*AV65</f>
        <v>0.78408163265306108</v>
      </c>
      <c r="AW67" s="21">
        <f t="shared" si="168"/>
        <v>1.1550583090379007</v>
      </c>
      <c r="AX67" s="21">
        <f t="shared" si="168"/>
        <v>1.5171845064556435</v>
      </c>
      <c r="AY67" s="21">
        <f t="shared" si="168"/>
        <v>1.8729889331826024</v>
      </c>
      <c r="AZ67" s="21">
        <f t="shared" si="168"/>
        <v>2.2242778094161446</v>
      </c>
      <c r="BA67" s="21">
        <f t="shared" si="168"/>
        <v>2.572341292440103</v>
      </c>
      <c r="BB67" s="21">
        <f t="shared" si="168"/>
        <v>2.9181009231715018</v>
      </c>
      <c r="BC67" s="21">
        <f t="shared" si="168"/>
        <v>3.2622149451225013</v>
      </c>
      <c r="BD67" s="21">
        <f t="shared" si="168"/>
        <v>3.6051535322303585</v>
      </c>
      <c r="BE67" s="5"/>
      <c r="BF67" s="163"/>
      <c r="BG67" s="163"/>
      <c r="BH67" s="20" t="s">
        <v>58</v>
      </c>
      <c r="BI67" s="21">
        <f>10*BI65</f>
        <v>0.40071428571428569</v>
      </c>
      <c r="BJ67" s="21">
        <f t="shared" ref="BJ67:BR67" si="169">10*BJ65</f>
        <v>0.78408163265306108</v>
      </c>
      <c r="BK67" s="21">
        <f t="shared" si="169"/>
        <v>1.1550583090379007</v>
      </c>
      <c r="BL67" s="21">
        <f t="shared" si="169"/>
        <v>1.5171845064556435</v>
      </c>
      <c r="BM67" s="21">
        <f t="shared" si="169"/>
        <v>1.8729889331826024</v>
      </c>
      <c r="BN67" s="21">
        <f t="shared" si="169"/>
        <v>2.2242778094161446</v>
      </c>
      <c r="BO67" s="21">
        <f t="shared" si="169"/>
        <v>2.572341292440103</v>
      </c>
      <c r="BP67" s="21">
        <f t="shared" si="169"/>
        <v>2.9181009231715018</v>
      </c>
      <c r="BQ67" s="21">
        <f t="shared" si="169"/>
        <v>3.2622149451225013</v>
      </c>
      <c r="BR67" s="21">
        <f t="shared" si="169"/>
        <v>3.6051535322303585</v>
      </c>
      <c r="BS67" s="5"/>
    </row>
    <row r="68" spans="2:71" ht="15" customHeight="1" x14ac:dyDescent="0.45">
      <c r="B68" s="163"/>
      <c r="C68" s="171" t="s">
        <v>45</v>
      </c>
      <c r="D68" s="16" t="s">
        <v>55</v>
      </c>
      <c r="E68" s="17">
        <f>E63*E$16/$E$4</f>
        <v>5.6099999999999997E-2</v>
      </c>
      <c r="F68" s="17">
        <f t="shared" ref="F68:N68" si="170">F63*F$16/$E$4</f>
        <v>7.5139999999999998E-2</v>
      </c>
      <c r="G68" s="17">
        <f t="shared" si="170"/>
        <v>0.10179599999999998</v>
      </c>
      <c r="H68" s="17">
        <f t="shared" si="170"/>
        <v>0.1391144</v>
      </c>
      <c r="I68" s="17">
        <f t="shared" si="170"/>
        <v>0.19136015999999997</v>
      </c>
      <c r="J68" s="17">
        <f t="shared" si="170"/>
        <v>0.26450422400000001</v>
      </c>
      <c r="K68" s="17">
        <f t="shared" si="170"/>
        <v>0.36690591359999997</v>
      </c>
      <c r="L68" s="17">
        <f t="shared" si="170"/>
        <v>0.51026827904000005</v>
      </c>
      <c r="M68" s="17">
        <f t="shared" si="170"/>
        <v>0.71097559065600002</v>
      </c>
      <c r="N68" s="17">
        <f t="shared" si="170"/>
        <v>0.99196582691839996</v>
      </c>
      <c r="P68" s="163"/>
      <c r="Q68" s="171" t="s">
        <v>45</v>
      </c>
      <c r="R68" s="16" t="s">
        <v>55</v>
      </c>
      <c r="S68" s="17">
        <f>S63*S$16/$E$4</f>
        <v>5.6099999999999997E-2</v>
      </c>
      <c r="T68" s="17">
        <f t="shared" ref="T68:AB68" si="171">T63*T$16/$E$4</f>
        <v>7.5139999999999998E-2</v>
      </c>
      <c r="U68" s="17">
        <f t="shared" si="171"/>
        <v>0.10179599999999998</v>
      </c>
      <c r="V68" s="17">
        <f t="shared" si="171"/>
        <v>0.1391144</v>
      </c>
      <c r="W68" s="17">
        <f t="shared" si="171"/>
        <v>0.19136015999999997</v>
      </c>
      <c r="X68" s="17">
        <f t="shared" si="171"/>
        <v>0.26450422400000001</v>
      </c>
      <c r="Y68" s="17">
        <f t="shared" si="171"/>
        <v>0.36690591359999997</v>
      </c>
      <c r="Z68" s="17">
        <f t="shared" si="171"/>
        <v>0.51026827904000005</v>
      </c>
      <c r="AA68" s="17">
        <f t="shared" si="171"/>
        <v>0.71097559065600002</v>
      </c>
      <c r="AB68" s="17">
        <f t="shared" si="171"/>
        <v>0.99196582691839996</v>
      </c>
      <c r="AC68" s="5"/>
      <c r="AD68" s="163"/>
      <c r="AE68" s="171" t="s">
        <v>45</v>
      </c>
      <c r="AF68" s="16" t="s">
        <v>55</v>
      </c>
      <c r="AG68" s="17">
        <f>AG63*AG$16/$E$4</f>
        <v>5.6099999999999997E-2</v>
      </c>
      <c r="AH68" s="17">
        <f t="shared" ref="AH68:AP68" si="172">AH63*AH$16/$E$4</f>
        <v>7.5139999999999998E-2</v>
      </c>
      <c r="AI68" s="17">
        <f t="shared" si="172"/>
        <v>0.10179599999999998</v>
      </c>
      <c r="AJ68" s="17">
        <f t="shared" si="172"/>
        <v>0.1391144</v>
      </c>
      <c r="AK68" s="17">
        <f t="shared" si="172"/>
        <v>0.19136015999999997</v>
      </c>
      <c r="AL68" s="17">
        <f t="shared" si="172"/>
        <v>0.26450422400000001</v>
      </c>
      <c r="AM68" s="17">
        <f t="shared" si="172"/>
        <v>0.36690591359999997</v>
      </c>
      <c r="AN68" s="17">
        <f t="shared" si="172"/>
        <v>0.51026827904000005</v>
      </c>
      <c r="AO68" s="17">
        <f t="shared" si="172"/>
        <v>0.71097559065600002</v>
      </c>
      <c r="AP68" s="17">
        <f t="shared" si="172"/>
        <v>0.99196582691839996</v>
      </c>
      <c r="AQ68" s="5"/>
      <c r="AR68" s="163"/>
      <c r="AS68" s="171" t="s">
        <v>45</v>
      </c>
      <c r="AT68" s="16" t="s">
        <v>55</v>
      </c>
      <c r="AU68" s="17">
        <f>AU63*AU$16/$E$4</f>
        <v>5.6099999999999997E-2</v>
      </c>
      <c r="AV68" s="17">
        <f t="shared" ref="AV68:BD68" si="173">AV63*AV$16/$E$4</f>
        <v>7.5139999999999998E-2</v>
      </c>
      <c r="AW68" s="17">
        <f t="shared" si="173"/>
        <v>0.10179599999999998</v>
      </c>
      <c r="AX68" s="17">
        <f t="shared" si="173"/>
        <v>0.1391144</v>
      </c>
      <c r="AY68" s="17">
        <f t="shared" si="173"/>
        <v>0.19136015999999997</v>
      </c>
      <c r="AZ68" s="17">
        <f t="shared" si="173"/>
        <v>0.26450422400000001</v>
      </c>
      <c r="BA68" s="17">
        <f t="shared" si="173"/>
        <v>0.36690591359999997</v>
      </c>
      <c r="BB68" s="17">
        <f t="shared" si="173"/>
        <v>0.51026827904000005</v>
      </c>
      <c r="BC68" s="17">
        <f t="shared" si="173"/>
        <v>0.71097559065600002</v>
      </c>
      <c r="BD68" s="17">
        <f t="shared" si="173"/>
        <v>0.99196582691839996</v>
      </c>
      <c r="BE68" s="5"/>
      <c r="BF68" s="163"/>
      <c r="BG68" s="171" t="s">
        <v>45</v>
      </c>
      <c r="BH68" s="16" t="s">
        <v>55</v>
      </c>
      <c r="BI68" s="17">
        <f>BI63*BI$16/$E$4</f>
        <v>5.6099999999999997E-2</v>
      </c>
      <c r="BJ68" s="17">
        <f t="shared" ref="BJ68:BR68" si="174">BJ63*BJ$16/$E$4</f>
        <v>7.5139999999999998E-2</v>
      </c>
      <c r="BK68" s="17">
        <f t="shared" si="174"/>
        <v>0.10179599999999998</v>
      </c>
      <c r="BL68" s="17">
        <f t="shared" si="174"/>
        <v>0.1391144</v>
      </c>
      <c r="BM68" s="17">
        <f t="shared" si="174"/>
        <v>0.19136015999999997</v>
      </c>
      <c r="BN68" s="17">
        <f t="shared" si="174"/>
        <v>0.26450422400000001</v>
      </c>
      <c r="BO68" s="17">
        <f t="shared" si="174"/>
        <v>0.36690591359999997</v>
      </c>
      <c r="BP68" s="17">
        <f t="shared" si="174"/>
        <v>0.51026827904000005</v>
      </c>
      <c r="BQ68" s="17">
        <f t="shared" si="174"/>
        <v>0.71097559065600002</v>
      </c>
      <c r="BR68" s="17">
        <f t="shared" si="174"/>
        <v>0.99196582691839996</v>
      </c>
      <c r="BS68" s="5"/>
    </row>
    <row r="69" spans="2:71" ht="15" customHeight="1" x14ac:dyDescent="0.45">
      <c r="B69" s="163"/>
      <c r="C69" s="165"/>
      <c r="D69" s="16" t="s">
        <v>56</v>
      </c>
      <c r="E69" s="17"/>
      <c r="F69" s="17"/>
      <c r="G69" s="17"/>
      <c r="H69" s="17"/>
      <c r="I69" s="18">
        <f>SUM(E68:I68)/5</f>
        <v>0.11270211199999999</v>
      </c>
      <c r="J69" s="18"/>
      <c r="K69" s="18"/>
      <c r="L69" s="18"/>
      <c r="M69" s="18"/>
      <c r="N69" s="18">
        <f>SUM(E68:N68)/10</f>
        <v>0.34081303942144003</v>
      </c>
      <c r="P69" s="163"/>
      <c r="Q69" s="165"/>
      <c r="R69" s="16" t="s">
        <v>56</v>
      </c>
      <c r="S69" s="17"/>
      <c r="T69" s="17"/>
      <c r="U69" s="17"/>
      <c r="V69" s="17"/>
      <c r="W69" s="18">
        <f>SUM(S68:W68)/5</f>
        <v>0.11270211199999999</v>
      </c>
      <c r="X69" s="18"/>
      <c r="Y69" s="18"/>
      <c r="Z69" s="18"/>
      <c r="AA69" s="18"/>
      <c r="AB69" s="18">
        <f>SUM(S68:AB68)/10</f>
        <v>0.34081303942144003</v>
      </c>
      <c r="AC69" s="5"/>
      <c r="AD69" s="163"/>
      <c r="AE69" s="165"/>
      <c r="AF69" s="16" t="s">
        <v>56</v>
      </c>
      <c r="AG69" s="17"/>
      <c r="AH69" s="17"/>
      <c r="AI69" s="17"/>
      <c r="AJ69" s="17"/>
      <c r="AK69" s="18">
        <f>SUM(AG68:AK68)/5</f>
        <v>0.11270211199999999</v>
      </c>
      <c r="AL69" s="18"/>
      <c r="AM69" s="18"/>
      <c r="AN69" s="18"/>
      <c r="AO69" s="18"/>
      <c r="AP69" s="18">
        <f>SUM(AG68:AP68)/10</f>
        <v>0.34081303942144003</v>
      </c>
      <c r="AQ69" s="5"/>
      <c r="AR69" s="163"/>
      <c r="AS69" s="165"/>
      <c r="AT69" s="16" t="s">
        <v>56</v>
      </c>
      <c r="AU69" s="17"/>
      <c r="AV69" s="17"/>
      <c r="AW69" s="17"/>
      <c r="AX69" s="17"/>
      <c r="AY69" s="18">
        <f>SUM(AU68:AY68)/5</f>
        <v>0.11270211199999999</v>
      </c>
      <c r="AZ69" s="18"/>
      <c r="BA69" s="18"/>
      <c r="BB69" s="18"/>
      <c r="BC69" s="18"/>
      <c r="BD69" s="18">
        <f>SUM(AU68:BD68)/10</f>
        <v>0.34081303942144003</v>
      </c>
      <c r="BE69" s="5"/>
      <c r="BF69" s="163"/>
      <c r="BG69" s="165"/>
      <c r="BH69" s="16" t="s">
        <v>56</v>
      </c>
      <c r="BI69" s="17"/>
      <c r="BJ69" s="17"/>
      <c r="BK69" s="17"/>
      <c r="BL69" s="17"/>
      <c r="BM69" s="18">
        <f>SUM(BI68:BM68)/5</f>
        <v>0.11270211199999999</v>
      </c>
      <c r="BN69" s="18"/>
      <c r="BO69" s="18"/>
      <c r="BP69" s="18"/>
      <c r="BQ69" s="18"/>
      <c r="BR69" s="18">
        <f>SUM(BI68:BR68)/10</f>
        <v>0.34081303942144003</v>
      </c>
      <c r="BS69" s="5"/>
    </row>
    <row r="70" spans="2:71" ht="15" customHeight="1" x14ac:dyDescent="0.45">
      <c r="B70" s="163"/>
      <c r="C70" s="163"/>
      <c r="D70" s="20" t="s">
        <v>57</v>
      </c>
      <c r="E70" s="24">
        <f t="shared" ref="E70:N70" si="175">E66*E$16</f>
        <v>56100</v>
      </c>
      <c r="F70" s="24">
        <f t="shared" si="175"/>
        <v>75140</v>
      </c>
      <c r="G70" s="24">
        <f t="shared" si="175"/>
        <v>101795.99999999999</v>
      </c>
      <c r="H70" s="24">
        <f t="shared" si="175"/>
        <v>139114.4</v>
      </c>
      <c r="I70" s="24">
        <f t="shared" si="175"/>
        <v>191360.15999999997</v>
      </c>
      <c r="J70" s="24">
        <f t="shared" si="175"/>
        <v>264504.22399999999</v>
      </c>
      <c r="K70" s="24">
        <f t="shared" si="175"/>
        <v>366905.91360000003</v>
      </c>
      <c r="L70" s="24">
        <f t="shared" si="175"/>
        <v>510268.27903999999</v>
      </c>
      <c r="M70" s="24">
        <f t="shared" si="175"/>
        <v>710975.59065599996</v>
      </c>
      <c r="N70" s="24">
        <f t="shared" si="175"/>
        <v>991965.82691840001</v>
      </c>
      <c r="P70" s="163"/>
      <c r="Q70" s="163"/>
      <c r="R70" s="20" t="s">
        <v>57</v>
      </c>
      <c r="S70" s="24">
        <f t="shared" ref="S70:AB70" si="176">S66*S$16</f>
        <v>56100</v>
      </c>
      <c r="T70" s="24">
        <f t="shared" si="176"/>
        <v>75140</v>
      </c>
      <c r="U70" s="24">
        <f t="shared" si="176"/>
        <v>101795.99999999999</v>
      </c>
      <c r="V70" s="24">
        <f t="shared" si="176"/>
        <v>139114.4</v>
      </c>
      <c r="W70" s="24">
        <f t="shared" si="176"/>
        <v>191360.15999999997</v>
      </c>
      <c r="X70" s="24">
        <f t="shared" si="176"/>
        <v>264504.22399999999</v>
      </c>
      <c r="Y70" s="24">
        <f t="shared" si="176"/>
        <v>366905.91360000003</v>
      </c>
      <c r="Z70" s="24">
        <f t="shared" si="176"/>
        <v>510268.27903999999</v>
      </c>
      <c r="AA70" s="24">
        <f t="shared" si="176"/>
        <v>710975.59065599996</v>
      </c>
      <c r="AB70" s="24">
        <f t="shared" si="176"/>
        <v>991965.82691840001</v>
      </c>
      <c r="AC70" s="5"/>
      <c r="AD70" s="163"/>
      <c r="AE70" s="163"/>
      <c r="AF70" s="20" t="s">
        <v>57</v>
      </c>
      <c r="AG70" s="24">
        <f t="shared" ref="AG70:AP70" si="177">AG66*AG$16</f>
        <v>56100</v>
      </c>
      <c r="AH70" s="24">
        <f t="shared" si="177"/>
        <v>75140</v>
      </c>
      <c r="AI70" s="24">
        <f t="shared" si="177"/>
        <v>101795.99999999999</v>
      </c>
      <c r="AJ70" s="24">
        <f t="shared" si="177"/>
        <v>139114.4</v>
      </c>
      <c r="AK70" s="24">
        <f t="shared" si="177"/>
        <v>191360.15999999997</v>
      </c>
      <c r="AL70" s="24">
        <f t="shared" si="177"/>
        <v>264504.22399999999</v>
      </c>
      <c r="AM70" s="24">
        <f t="shared" si="177"/>
        <v>366905.91360000003</v>
      </c>
      <c r="AN70" s="24">
        <f t="shared" si="177"/>
        <v>510268.27903999999</v>
      </c>
      <c r="AO70" s="24">
        <f t="shared" si="177"/>
        <v>710975.59065599996</v>
      </c>
      <c r="AP70" s="24">
        <f t="shared" si="177"/>
        <v>991965.82691840001</v>
      </c>
      <c r="AQ70" s="5"/>
      <c r="AR70" s="163"/>
      <c r="AS70" s="163"/>
      <c r="AT70" s="20" t="s">
        <v>57</v>
      </c>
      <c r="AU70" s="24">
        <f t="shared" ref="AU70:BD70" si="178">AU66*AU$16</f>
        <v>56100</v>
      </c>
      <c r="AV70" s="24">
        <f t="shared" si="178"/>
        <v>75140</v>
      </c>
      <c r="AW70" s="24">
        <f t="shared" si="178"/>
        <v>101795.99999999999</v>
      </c>
      <c r="AX70" s="24">
        <f t="shared" si="178"/>
        <v>139114.4</v>
      </c>
      <c r="AY70" s="24">
        <f t="shared" si="178"/>
        <v>191360.15999999997</v>
      </c>
      <c r="AZ70" s="24">
        <f t="shared" si="178"/>
        <v>264504.22399999999</v>
      </c>
      <c r="BA70" s="24">
        <f t="shared" si="178"/>
        <v>366905.91360000003</v>
      </c>
      <c r="BB70" s="24">
        <f t="shared" si="178"/>
        <v>510268.27903999999</v>
      </c>
      <c r="BC70" s="24">
        <f t="shared" si="178"/>
        <v>710975.59065599996</v>
      </c>
      <c r="BD70" s="24">
        <f t="shared" si="178"/>
        <v>991965.82691840001</v>
      </c>
      <c r="BE70" s="5"/>
      <c r="BF70" s="163"/>
      <c r="BG70" s="163"/>
      <c r="BH70" s="20" t="s">
        <v>57</v>
      </c>
      <c r="BI70" s="24">
        <f t="shared" ref="BI70:BR70" si="179">BI66*BI$16</f>
        <v>56100</v>
      </c>
      <c r="BJ70" s="24">
        <f t="shared" si="179"/>
        <v>75140</v>
      </c>
      <c r="BK70" s="24">
        <f t="shared" si="179"/>
        <v>101795.99999999999</v>
      </c>
      <c r="BL70" s="24">
        <f t="shared" si="179"/>
        <v>139114.4</v>
      </c>
      <c r="BM70" s="24">
        <f t="shared" si="179"/>
        <v>191360.15999999997</v>
      </c>
      <c r="BN70" s="24">
        <f t="shared" si="179"/>
        <v>264504.22399999999</v>
      </c>
      <c r="BO70" s="24">
        <f t="shared" si="179"/>
        <v>366905.91360000003</v>
      </c>
      <c r="BP70" s="24">
        <f t="shared" si="179"/>
        <v>510268.27903999999</v>
      </c>
      <c r="BQ70" s="24">
        <f t="shared" si="179"/>
        <v>710975.59065599996</v>
      </c>
      <c r="BR70" s="24">
        <f t="shared" si="179"/>
        <v>991965.82691840001</v>
      </c>
      <c r="BS70" s="5"/>
    </row>
    <row r="71" spans="2:71" ht="15" customHeight="1" x14ac:dyDescent="0.45">
      <c r="B71" s="163"/>
      <c r="C71" s="163"/>
      <c r="D71" s="20" t="s">
        <v>59</v>
      </c>
      <c r="E71" s="25"/>
      <c r="F71" s="25"/>
      <c r="G71" s="25"/>
      <c r="H71" s="25"/>
      <c r="I71" s="24">
        <f>SUM(E70:I70)/5</f>
        <v>112702.11200000001</v>
      </c>
      <c r="J71" s="24"/>
      <c r="K71" s="24"/>
      <c r="L71" s="24"/>
      <c r="M71" s="24"/>
      <c r="N71" s="24">
        <f>SUM(E70:N70)/10</f>
        <v>340813.03942143999</v>
      </c>
      <c r="P71" s="163"/>
      <c r="Q71" s="163"/>
      <c r="R71" s="20" t="s">
        <v>59</v>
      </c>
      <c r="S71" s="25"/>
      <c r="T71" s="25"/>
      <c r="U71" s="25"/>
      <c r="V71" s="25"/>
      <c r="W71" s="24">
        <f>SUM(S70:W70)/5</f>
        <v>112702.11200000001</v>
      </c>
      <c r="X71" s="24"/>
      <c r="Y71" s="24"/>
      <c r="Z71" s="24"/>
      <c r="AA71" s="24"/>
      <c r="AB71" s="24">
        <f>SUM(S70:AB70)/10</f>
        <v>340813.03942143999</v>
      </c>
      <c r="AC71" s="5"/>
      <c r="AD71" s="163"/>
      <c r="AE71" s="163"/>
      <c r="AF71" s="20" t="s">
        <v>59</v>
      </c>
      <c r="AG71" s="25"/>
      <c r="AH71" s="25"/>
      <c r="AI71" s="25"/>
      <c r="AJ71" s="25"/>
      <c r="AK71" s="24">
        <f>SUM(AG70:AK70)/5</f>
        <v>112702.11200000001</v>
      </c>
      <c r="AL71" s="24"/>
      <c r="AM71" s="24"/>
      <c r="AN71" s="24"/>
      <c r="AO71" s="24"/>
      <c r="AP71" s="24">
        <f>SUM(AG70:AP70)/10</f>
        <v>340813.03942143999</v>
      </c>
      <c r="AQ71" s="5"/>
      <c r="AR71" s="163"/>
      <c r="AS71" s="163"/>
      <c r="AT71" s="20" t="s">
        <v>59</v>
      </c>
      <c r="AU71" s="25"/>
      <c r="AV71" s="25"/>
      <c r="AW71" s="25"/>
      <c r="AX71" s="25"/>
      <c r="AY71" s="24">
        <f>SUM(AU70:AY70)/5</f>
        <v>112702.11200000001</v>
      </c>
      <c r="AZ71" s="24"/>
      <c r="BA71" s="24"/>
      <c r="BB71" s="24"/>
      <c r="BC71" s="24"/>
      <c r="BD71" s="24">
        <f>SUM(AU70:BD70)/10</f>
        <v>340813.03942143999</v>
      </c>
      <c r="BE71" s="5"/>
      <c r="BF71" s="163"/>
      <c r="BG71" s="163"/>
      <c r="BH71" s="20" t="s">
        <v>59</v>
      </c>
      <c r="BI71" s="25"/>
      <c r="BJ71" s="25"/>
      <c r="BK71" s="25"/>
      <c r="BL71" s="25"/>
      <c r="BM71" s="24">
        <f>SUM(BI70:BM70)/5</f>
        <v>112702.11200000001</v>
      </c>
      <c r="BN71" s="24"/>
      <c r="BO71" s="24"/>
      <c r="BP71" s="24"/>
      <c r="BQ71" s="24"/>
      <c r="BR71" s="24">
        <f>SUM(BI70:BR70)/10</f>
        <v>340813.03942143999</v>
      </c>
      <c r="BS71" s="5"/>
    </row>
    <row r="72" spans="2:71" ht="15" customHeight="1" x14ac:dyDescent="0.45">
      <c r="B72" s="163"/>
      <c r="C72" s="163"/>
      <c r="D72" s="20" t="s">
        <v>58</v>
      </c>
      <c r="E72" s="25">
        <f>E70</f>
        <v>56100</v>
      </c>
      <c r="F72" s="25">
        <f t="shared" ref="F72:N72" si="180">E72+F70</f>
        <v>131240</v>
      </c>
      <c r="G72" s="25">
        <f t="shared" si="180"/>
        <v>233036</v>
      </c>
      <c r="H72" s="25">
        <f t="shared" si="180"/>
        <v>372150.4</v>
      </c>
      <c r="I72" s="25">
        <f t="shared" si="180"/>
        <v>563510.56000000006</v>
      </c>
      <c r="J72" s="25">
        <f t="shared" si="180"/>
        <v>828014.78399999999</v>
      </c>
      <c r="K72" s="25">
        <f t="shared" si="180"/>
        <v>1194920.6976000001</v>
      </c>
      <c r="L72" s="25">
        <f t="shared" si="180"/>
        <v>1705188.97664</v>
      </c>
      <c r="M72" s="25">
        <f t="shared" si="180"/>
        <v>2416164.5672960002</v>
      </c>
      <c r="N72" s="25">
        <f t="shared" si="180"/>
        <v>3408130.3942144001</v>
      </c>
      <c r="P72" s="163"/>
      <c r="Q72" s="163"/>
      <c r="R72" s="20" t="s">
        <v>58</v>
      </c>
      <c r="S72" s="25">
        <f>S70</f>
        <v>56100</v>
      </c>
      <c r="T72" s="25">
        <f t="shared" ref="T72:AB72" si="181">S72+T70</f>
        <v>131240</v>
      </c>
      <c r="U72" s="25">
        <f t="shared" si="181"/>
        <v>233036</v>
      </c>
      <c r="V72" s="25">
        <f t="shared" si="181"/>
        <v>372150.4</v>
      </c>
      <c r="W72" s="25">
        <f t="shared" si="181"/>
        <v>563510.56000000006</v>
      </c>
      <c r="X72" s="25">
        <f t="shared" si="181"/>
        <v>828014.78399999999</v>
      </c>
      <c r="Y72" s="25">
        <f t="shared" si="181"/>
        <v>1194920.6976000001</v>
      </c>
      <c r="Z72" s="25">
        <f t="shared" si="181"/>
        <v>1705188.97664</v>
      </c>
      <c r="AA72" s="25">
        <f t="shared" si="181"/>
        <v>2416164.5672960002</v>
      </c>
      <c r="AB72" s="25">
        <f t="shared" si="181"/>
        <v>3408130.3942144001</v>
      </c>
      <c r="AC72" s="5"/>
      <c r="AD72" s="163"/>
      <c r="AE72" s="163"/>
      <c r="AF72" s="20" t="s">
        <v>58</v>
      </c>
      <c r="AG72" s="25">
        <f>AG70</f>
        <v>56100</v>
      </c>
      <c r="AH72" s="25">
        <f t="shared" ref="AH72:AP72" si="182">AG72+AH70</f>
        <v>131240</v>
      </c>
      <c r="AI72" s="25">
        <f t="shared" si="182"/>
        <v>233036</v>
      </c>
      <c r="AJ72" s="25">
        <f t="shared" si="182"/>
        <v>372150.4</v>
      </c>
      <c r="AK72" s="25">
        <f t="shared" si="182"/>
        <v>563510.56000000006</v>
      </c>
      <c r="AL72" s="25">
        <f t="shared" si="182"/>
        <v>828014.78399999999</v>
      </c>
      <c r="AM72" s="25">
        <f t="shared" si="182"/>
        <v>1194920.6976000001</v>
      </c>
      <c r="AN72" s="25">
        <f t="shared" si="182"/>
        <v>1705188.97664</v>
      </c>
      <c r="AO72" s="25">
        <f t="shared" si="182"/>
        <v>2416164.5672960002</v>
      </c>
      <c r="AP72" s="25">
        <f t="shared" si="182"/>
        <v>3408130.3942144001</v>
      </c>
      <c r="AQ72" s="5"/>
      <c r="AR72" s="163"/>
      <c r="AS72" s="163"/>
      <c r="AT72" s="20" t="s">
        <v>58</v>
      </c>
      <c r="AU72" s="25">
        <f>AU70</f>
        <v>56100</v>
      </c>
      <c r="AV72" s="25">
        <f t="shared" ref="AV72:BD72" si="183">AU72+AV70</f>
        <v>131240</v>
      </c>
      <c r="AW72" s="25">
        <f t="shared" si="183"/>
        <v>233036</v>
      </c>
      <c r="AX72" s="25">
        <f t="shared" si="183"/>
        <v>372150.4</v>
      </c>
      <c r="AY72" s="25">
        <f t="shared" si="183"/>
        <v>563510.56000000006</v>
      </c>
      <c r="AZ72" s="25">
        <f t="shared" si="183"/>
        <v>828014.78399999999</v>
      </c>
      <c r="BA72" s="25">
        <f t="shared" si="183"/>
        <v>1194920.6976000001</v>
      </c>
      <c r="BB72" s="25">
        <f t="shared" si="183"/>
        <v>1705188.97664</v>
      </c>
      <c r="BC72" s="25">
        <f t="shared" si="183"/>
        <v>2416164.5672960002</v>
      </c>
      <c r="BD72" s="25">
        <f t="shared" si="183"/>
        <v>3408130.3942144001</v>
      </c>
      <c r="BE72" s="5"/>
      <c r="BF72" s="163"/>
      <c r="BG72" s="163"/>
      <c r="BH72" s="20" t="s">
        <v>58</v>
      </c>
      <c r="BI72" s="25">
        <f>BI70</f>
        <v>56100</v>
      </c>
      <c r="BJ72" s="25">
        <f t="shared" ref="BJ72:BR72" si="184">BI72+BJ70</f>
        <v>131240</v>
      </c>
      <c r="BK72" s="25">
        <f t="shared" si="184"/>
        <v>233036</v>
      </c>
      <c r="BL72" s="25">
        <f t="shared" si="184"/>
        <v>372150.4</v>
      </c>
      <c r="BM72" s="25">
        <f t="shared" si="184"/>
        <v>563510.56000000006</v>
      </c>
      <c r="BN72" s="25">
        <f t="shared" si="184"/>
        <v>828014.78399999999</v>
      </c>
      <c r="BO72" s="25">
        <f t="shared" si="184"/>
        <v>1194920.6976000001</v>
      </c>
      <c r="BP72" s="25">
        <f t="shared" si="184"/>
        <v>1705188.97664</v>
      </c>
      <c r="BQ72" s="25">
        <f t="shared" si="184"/>
        <v>2416164.5672960002</v>
      </c>
      <c r="BR72" s="25">
        <f t="shared" si="184"/>
        <v>3408130.3942144001</v>
      </c>
      <c r="BS72" s="5"/>
    </row>
    <row r="73" spans="2:71" ht="15" customHeight="1" x14ac:dyDescent="0.45">
      <c r="B73" s="163"/>
      <c r="C73" s="171" t="s">
        <v>44</v>
      </c>
      <c r="D73" s="16" t="s">
        <v>55</v>
      </c>
      <c r="E73" s="17">
        <f>E65*E$16/$E$4</f>
        <v>5.6099999999999997E-2</v>
      </c>
      <c r="F73" s="17">
        <f>F65*F$16/$E$4-E73</f>
        <v>9.7579999999999986E-2</v>
      </c>
      <c r="G73" s="17">
        <f>G65*G$16/$E$4-F73-E73</f>
        <v>0.16326799999999997</v>
      </c>
      <c r="H73" s="17">
        <f>H65*H$16/$E$4-G73-F73-E73</f>
        <v>0.26589360000000012</v>
      </c>
      <c r="I73" s="17">
        <f>I65*I$16/$E$4-H73-G73-F73-E73</f>
        <v>0.42449679999999984</v>
      </c>
      <c r="J73" s="17">
        <f>J65*J$16/$E$4-I73-H73-G73-F73-E73</f>
        <v>0.66743958399999981</v>
      </c>
      <c r="K73" s="17">
        <f>K65*K$16/$E$4-J73-I73-H73-G73-F73-E73</f>
        <v>1.0368171071999999</v>
      </c>
      <c r="L73" s="17">
        <f>L65*L$16/$E$4-K73-J73-I73-H73-G73-F73-E73</f>
        <v>1.594906315519999</v>
      </c>
      <c r="M73" s="17">
        <f>M65*M$16/$E$4-L73-K73-J73-I73-H73-G73-F73-E73</f>
        <v>2.433576153344001</v>
      </c>
      <c r="N73" s="17">
        <f>N65*N$16/$E$4-M73-L73-K73-J73-I73-H73-G73-F73-E73</f>
        <v>3.687996850944002</v>
      </c>
      <c r="P73" s="163"/>
      <c r="Q73" s="171" t="s">
        <v>44</v>
      </c>
      <c r="R73" s="16" t="s">
        <v>55</v>
      </c>
      <c r="S73" s="17">
        <f>S65*S$16/$E$4</f>
        <v>5.6099999999999997E-2</v>
      </c>
      <c r="T73" s="17">
        <f>T65*T$16/$E$4-S73</f>
        <v>9.7579999999999986E-2</v>
      </c>
      <c r="U73" s="17">
        <f>U65*U$16/$E$4-T73-S73</f>
        <v>0.16326799999999997</v>
      </c>
      <c r="V73" s="17">
        <f>V65*V$16/$E$4-U73-T73-S73</f>
        <v>0.26589360000000012</v>
      </c>
      <c r="W73" s="17">
        <f>W65*W$16/$E$4-V73-U73-T73-S73</f>
        <v>0.42449679999999984</v>
      </c>
      <c r="X73" s="17">
        <f>X65*X$16/$E$4-W73-V73-U73-T73-S73</f>
        <v>0.66743958399999981</v>
      </c>
      <c r="Y73" s="17">
        <f>Y65*Y$16/$E$4-X73-W73-V73-U73-T73-S73</f>
        <v>1.0368171071999999</v>
      </c>
      <c r="Z73" s="17">
        <f>Z65*Z$16/$E$4-Y73-X73-W73-V73-U73-T73-S73</f>
        <v>1.594906315519999</v>
      </c>
      <c r="AA73" s="17">
        <f>AA65*AA$16/$E$4-Z73-Y73-X73-W73-V73-U73-T73-S73</f>
        <v>2.433576153344001</v>
      </c>
      <c r="AB73" s="17">
        <f>AB65*AB$16/$E$4-AA73-Z73-Y73-X73-W73-V73-U73-T73-S73</f>
        <v>3.687996850944002</v>
      </c>
      <c r="AC73" s="5"/>
      <c r="AD73" s="163"/>
      <c r="AE73" s="171" t="s">
        <v>44</v>
      </c>
      <c r="AF73" s="16" t="s">
        <v>55</v>
      </c>
      <c r="AG73" s="17">
        <f>AG65*AG$16/$E$4</f>
        <v>5.6099999999999997E-2</v>
      </c>
      <c r="AH73" s="17">
        <f>AH65*AH$16/$E$4-AG73</f>
        <v>9.7579999999999986E-2</v>
      </c>
      <c r="AI73" s="17">
        <f>AI65*AI$16/$E$4-AH73-AG73</f>
        <v>0.16326799999999997</v>
      </c>
      <c r="AJ73" s="17">
        <f>AJ65*AJ$16/$E$4-AI73-AH73-AG73</f>
        <v>0.26589360000000012</v>
      </c>
      <c r="AK73" s="17">
        <f>AK65*AK$16/$E$4-AJ73-AI73-AH73-AG73</f>
        <v>0.42449679999999984</v>
      </c>
      <c r="AL73" s="17">
        <f>AL65*AL$16/$E$4-AK73-AJ73-AI73-AH73-AG73</f>
        <v>0.66743958399999981</v>
      </c>
      <c r="AM73" s="17">
        <f>AM65*AM$16/$E$4-AL73-AK73-AJ73-AI73-AH73-AG73</f>
        <v>1.0368171071999999</v>
      </c>
      <c r="AN73" s="17">
        <f>AN65*AN$16/$E$4-AM73-AL73-AK73-AJ73-AI73-AH73-AG73</f>
        <v>1.594906315519999</v>
      </c>
      <c r="AO73" s="17">
        <f>AO65*AO$16/$E$4-AN73-AM73-AL73-AK73-AJ73-AI73-AH73-AG73</f>
        <v>2.433576153344001</v>
      </c>
      <c r="AP73" s="17">
        <f>AP65*AP$16/$E$4-AO73-AN73-AM73-AL73-AK73-AJ73-AI73-AH73-AG73</f>
        <v>3.687996850944002</v>
      </c>
      <c r="AQ73" s="5"/>
      <c r="AR73" s="163"/>
      <c r="AS73" s="171" t="s">
        <v>44</v>
      </c>
      <c r="AT73" s="16" t="s">
        <v>55</v>
      </c>
      <c r="AU73" s="17">
        <f>AU65*AU$16/$E$4</f>
        <v>5.6099999999999997E-2</v>
      </c>
      <c r="AV73" s="17">
        <f>AV65*AV$16/$E$4-AU73</f>
        <v>9.7579999999999986E-2</v>
      </c>
      <c r="AW73" s="17">
        <f>AW65*AW$16/$E$4-AV73-AU73</f>
        <v>0.16326799999999997</v>
      </c>
      <c r="AX73" s="17">
        <f>AX65*AX$16/$E$4-AW73-AV73-AU73</f>
        <v>0.26589360000000012</v>
      </c>
      <c r="AY73" s="17">
        <f>AY65*AY$16/$E$4-AX73-AW73-AV73-AU73</f>
        <v>0.42449679999999984</v>
      </c>
      <c r="AZ73" s="17">
        <f>AZ65*AZ$16/$E$4-AY73-AX73-AW73-AV73-AU73</f>
        <v>0.66743958399999981</v>
      </c>
      <c r="BA73" s="17">
        <f>BA65*BA$16/$E$4-AZ73-AY73-AX73-AW73-AV73-AU73</f>
        <v>1.0368171071999999</v>
      </c>
      <c r="BB73" s="17">
        <f>BB65*BB$16/$E$4-BA73-AZ73-AY73-AX73-AW73-AV73-AU73</f>
        <v>1.594906315519999</v>
      </c>
      <c r="BC73" s="17">
        <f>BC65*BC$16/$E$4-BB73-BA73-AZ73-AY73-AX73-AW73-AV73-AU73</f>
        <v>2.433576153344001</v>
      </c>
      <c r="BD73" s="17">
        <f>BD65*BD$16/$E$4-BC73-BB73-BA73-AZ73-AY73-AX73-AW73-AV73-AU73</f>
        <v>3.687996850944002</v>
      </c>
      <c r="BE73" s="5"/>
      <c r="BF73" s="163"/>
      <c r="BG73" s="171" t="s">
        <v>44</v>
      </c>
      <c r="BH73" s="16" t="s">
        <v>55</v>
      </c>
      <c r="BI73" s="17">
        <f>BI65*BI$16/$E$4</f>
        <v>5.6099999999999997E-2</v>
      </c>
      <c r="BJ73" s="17">
        <f>BJ65*BJ$16/$E$4-BI73</f>
        <v>9.7579999999999986E-2</v>
      </c>
      <c r="BK73" s="17">
        <f>BK65*BK$16/$E$4-BJ73-BI73</f>
        <v>0.16326799999999997</v>
      </c>
      <c r="BL73" s="17">
        <f>BL65*BL$16/$E$4-BK73-BJ73-BI73</f>
        <v>0.26589360000000012</v>
      </c>
      <c r="BM73" s="17">
        <f>BM65*BM$16/$E$4-BL73-BK73-BJ73-BI73</f>
        <v>0.42449679999999984</v>
      </c>
      <c r="BN73" s="17">
        <f>BN65*BN$16/$E$4-BM73-BL73-BK73-BJ73-BI73</f>
        <v>0.66743958399999981</v>
      </c>
      <c r="BO73" s="17">
        <f>BO65*BO$16/$E$4-BN73-BM73-BL73-BK73-BJ73-BI73</f>
        <v>1.0368171071999999</v>
      </c>
      <c r="BP73" s="17">
        <f>BP65*BP$16/$E$4-BO73-BN73-BM73-BL73-BK73-BJ73-BI73</f>
        <v>1.594906315519999</v>
      </c>
      <c r="BQ73" s="17">
        <f>BQ65*BQ$16/$E$4-BP73-BO73-BN73-BM73-BL73-BK73-BJ73-BI73</f>
        <v>2.433576153344001</v>
      </c>
      <c r="BR73" s="17">
        <f>BR65*BR$16/$E$4-BQ73-BP73-BO73-BN73-BM73-BL73-BK73-BJ73-BI73</f>
        <v>3.687996850944002</v>
      </c>
      <c r="BS73" s="5"/>
    </row>
    <row r="74" spans="2:71" ht="15" customHeight="1" x14ac:dyDescent="0.45">
      <c r="B74" s="163"/>
      <c r="C74" s="165"/>
      <c r="D74" s="16" t="s">
        <v>56</v>
      </c>
      <c r="E74" s="18"/>
      <c r="F74" s="18"/>
      <c r="G74" s="18"/>
      <c r="H74" s="18"/>
      <c r="I74" s="18">
        <f>SUM(E73:I73)/5</f>
        <v>0.20146767999999998</v>
      </c>
      <c r="J74" s="18"/>
      <c r="K74" s="18"/>
      <c r="L74" s="18"/>
      <c r="M74" s="18"/>
      <c r="N74" s="18">
        <f>SUM(E73:N73)/10</f>
        <v>1.0428074411008001</v>
      </c>
      <c r="P74" s="163"/>
      <c r="Q74" s="165"/>
      <c r="R74" s="16" t="s">
        <v>56</v>
      </c>
      <c r="S74" s="18"/>
      <c r="T74" s="18"/>
      <c r="U74" s="18"/>
      <c r="V74" s="18"/>
      <c r="W74" s="18">
        <f>SUM(S73:W73)/5</f>
        <v>0.20146767999999998</v>
      </c>
      <c r="X74" s="18"/>
      <c r="Y74" s="18"/>
      <c r="Z74" s="18"/>
      <c r="AA74" s="18"/>
      <c r="AB74" s="18">
        <f>SUM(S73:AB73)/10</f>
        <v>1.0428074411008001</v>
      </c>
      <c r="AC74" s="5"/>
      <c r="AD74" s="163"/>
      <c r="AE74" s="165"/>
      <c r="AF74" s="16" t="s">
        <v>56</v>
      </c>
      <c r="AG74" s="18"/>
      <c r="AH74" s="18"/>
      <c r="AI74" s="18"/>
      <c r="AJ74" s="18"/>
      <c r="AK74" s="18">
        <f>SUM(AG73:AK73)/5</f>
        <v>0.20146767999999998</v>
      </c>
      <c r="AL74" s="18"/>
      <c r="AM74" s="18"/>
      <c r="AN74" s="18"/>
      <c r="AO74" s="18"/>
      <c r="AP74" s="18">
        <f>SUM(AG73:AP73)/10</f>
        <v>1.0428074411008001</v>
      </c>
      <c r="AQ74" s="5"/>
      <c r="AR74" s="163"/>
      <c r="AS74" s="165"/>
      <c r="AT74" s="16" t="s">
        <v>56</v>
      </c>
      <c r="AU74" s="18"/>
      <c r="AV74" s="18"/>
      <c r="AW74" s="18"/>
      <c r="AX74" s="18"/>
      <c r="AY74" s="18">
        <f>SUM(AU73:AY73)/5</f>
        <v>0.20146767999999998</v>
      </c>
      <c r="AZ74" s="18"/>
      <c r="BA74" s="18"/>
      <c r="BB74" s="18"/>
      <c r="BC74" s="18"/>
      <c r="BD74" s="18">
        <f>SUM(AU73:BD73)/10</f>
        <v>1.0428074411008001</v>
      </c>
      <c r="BE74" s="5"/>
      <c r="BF74" s="163"/>
      <c r="BG74" s="165"/>
      <c r="BH74" s="16" t="s">
        <v>56</v>
      </c>
      <c r="BI74" s="18"/>
      <c r="BJ74" s="18"/>
      <c r="BK74" s="18"/>
      <c r="BL74" s="18"/>
      <c r="BM74" s="18">
        <f>SUM(BI73:BM73)/5</f>
        <v>0.20146767999999998</v>
      </c>
      <c r="BN74" s="18"/>
      <c r="BO74" s="18"/>
      <c r="BP74" s="18"/>
      <c r="BQ74" s="18"/>
      <c r="BR74" s="18">
        <f>SUM(BI73:BR73)/10</f>
        <v>1.0428074411008001</v>
      </c>
      <c r="BS74" s="5"/>
    </row>
    <row r="75" spans="2:71" ht="15" customHeight="1" x14ac:dyDescent="0.45">
      <c r="B75" s="163"/>
      <c r="C75" s="163"/>
      <c r="D75" s="20" t="s">
        <v>57</v>
      </c>
      <c r="E75" s="24">
        <f>E77</f>
        <v>56100</v>
      </c>
      <c r="F75" s="24">
        <f>F77-E77</f>
        <v>97579.999999999971</v>
      </c>
      <c r="G75" s="24">
        <f>G77-F77</f>
        <v>163267.99999999997</v>
      </c>
      <c r="H75" s="24">
        <f t="shared" ref="H75:N75" si="185">H77-G77</f>
        <v>265893.60000000003</v>
      </c>
      <c r="I75" s="24">
        <f t="shared" si="185"/>
        <v>424496.79999999993</v>
      </c>
      <c r="J75" s="24">
        <f t="shared" si="185"/>
        <v>667439.58400000003</v>
      </c>
      <c r="K75" s="24">
        <f t="shared" si="185"/>
        <v>1036817.1071999997</v>
      </c>
      <c r="L75" s="24">
        <f t="shared" si="185"/>
        <v>1594906.3155199997</v>
      </c>
      <c r="M75" s="24">
        <f t="shared" si="185"/>
        <v>2433576.1533439998</v>
      </c>
      <c r="N75" s="24">
        <f t="shared" si="185"/>
        <v>3687996.8509440031</v>
      </c>
      <c r="P75" s="163"/>
      <c r="Q75" s="163"/>
      <c r="R75" s="20" t="s">
        <v>57</v>
      </c>
      <c r="S75" s="24">
        <f>S77</f>
        <v>56100</v>
      </c>
      <c r="T75" s="24">
        <f>T77-S77</f>
        <v>97579.999999999971</v>
      </c>
      <c r="U75" s="24">
        <f>U77-T77</f>
        <v>163267.99999999997</v>
      </c>
      <c r="V75" s="24">
        <f t="shared" ref="V75:AB75" si="186">V77-U77</f>
        <v>265893.60000000003</v>
      </c>
      <c r="W75" s="24">
        <f t="shared" si="186"/>
        <v>424496.79999999993</v>
      </c>
      <c r="X75" s="24">
        <f t="shared" si="186"/>
        <v>667439.58400000003</v>
      </c>
      <c r="Y75" s="24">
        <f t="shared" si="186"/>
        <v>1036817.1071999997</v>
      </c>
      <c r="Z75" s="24">
        <f t="shared" si="186"/>
        <v>1594906.3155199997</v>
      </c>
      <c r="AA75" s="24">
        <f t="shared" si="186"/>
        <v>2433576.1533439998</v>
      </c>
      <c r="AB75" s="24">
        <f t="shared" si="186"/>
        <v>3687996.8509440031</v>
      </c>
      <c r="AC75" s="5"/>
      <c r="AD75" s="163"/>
      <c r="AE75" s="163"/>
      <c r="AF75" s="20" t="s">
        <v>57</v>
      </c>
      <c r="AG75" s="24">
        <f>AG77</f>
        <v>56100</v>
      </c>
      <c r="AH75" s="24">
        <f>AH77-AG77</f>
        <v>97579.999999999971</v>
      </c>
      <c r="AI75" s="24">
        <f>AI77-AH77</f>
        <v>163267.99999999997</v>
      </c>
      <c r="AJ75" s="24">
        <f t="shared" ref="AJ75:AP75" si="187">AJ77-AI77</f>
        <v>265893.60000000003</v>
      </c>
      <c r="AK75" s="24">
        <f t="shared" si="187"/>
        <v>424496.79999999993</v>
      </c>
      <c r="AL75" s="24">
        <f t="shared" si="187"/>
        <v>667439.58400000003</v>
      </c>
      <c r="AM75" s="24">
        <f t="shared" si="187"/>
        <v>1036817.1071999997</v>
      </c>
      <c r="AN75" s="24">
        <f t="shared" si="187"/>
        <v>1594906.3155199997</v>
      </c>
      <c r="AO75" s="24">
        <f t="shared" si="187"/>
        <v>2433576.1533439998</v>
      </c>
      <c r="AP75" s="24">
        <f t="shared" si="187"/>
        <v>3687996.8509440031</v>
      </c>
      <c r="AQ75" s="5"/>
      <c r="AR75" s="163"/>
      <c r="AS75" s="163"/>
      <c r="AT75" s="20" t="s">
        <v>57</v>
      </c>
      <c r="AU75" s="24">
        <f>AU77</f>
        <v>56100</v>
      </c>
      <c r="AV75" s="24">
        <f>AV77-AU77</f>
        <v>97579.999999999971</v>
      </c>
      <c r="AW75" s="24">
        <f>AW77-AV77</f>
        <v>163267.99999999997</v>
      </c>
      <c r="AX75" s="24">
        <f t="shared" ref="AX75:BD75" si="188">AX77-AW77</f>
        <v>265893.60000000003</v>
      </c>
      <c r="AY75" s="24">
        <f t="shared" si="188"/>
        <v>424496.79999999993</v>
      </c>
      <c r="AZ75" s="24">
        <f t="shared" si="188"/>
        <v>667439.58400000003</v>
      </c>
      <c r="BA75" s="24">
        <f t="shared" si="188"/>
        <v>1036817.1071999997</v>
      </c>
      <c r="BB75" s="24">
        <f t="shared" si="188"/>
        <v>1594906.3155199997</v>
      </c>
      <c r="BC75" s="24">
        <f t="shared" si="188"/>
        <v>2433576.1533439998</v>
      </c>
      <c r="BD75" s="24">
        <f t="shared" si="188"/>
        <v>3687996.8509440031</v>
      </c>
      <c r="BE75" s="5"/>
      <c r="BF75" s="163"/>
      <c r="BG75" s="163"/>
      <c r="BH75" s="20" t="s">
        <v>57</v>
      </c>
      <c r="BI75" s="24">
        <f>BI77</f>
        <v>56100</v>
      </c>
      <c r="BJ75" s="24">
        <f>BJ77-BI77</f>
        <v>97579.999999999971</v>
      </c>
      <c r="BK75" s="24">
        <f>BK77-BJ77</f>
        <v>163267.99999999997</v>
      </c>
      <c r="BL75" s="24">
        <f t="shared" ref="BL75:BR75" si="189">BL77-BK77</f>
        <v>265893.60000000003</v>
      </c>
      <c r="BM75" s="24">
        <f t="shared" si="189"/>
        <v>424496.79999999993</v>
      </c>
      <c r="BN75" s="24">
        <f t="shared" si="189"/>
        <v>667439.58400000003</v>
      </c>
      <c r="BO75" s="24">
        <f t="shared" si="189"/>
        <v>1036817.1071999997</v>
      </c>
      <c r="BP75" s="24">
        <f t="shared" si="189"/>
        <v>1594906.3155199997</v>
      </c>
      <c r="BQ75" s="24">
        <f t="shared" si="189"/>
        <v>2433576.1533439998</v>
      </c>
      <c r="BR75" s="24">
        <f t="shared" si="189"/>
        <v>3687996.8509440031</v>
      </c>
      <c r="BS75" s="5"/>
    </row>
    <row r="76" spans="2:71" ht="15" customHeight="1" x14ac:dyDescent="0.45">
      <c r="B76" s="163"/>
      <c r="C76" s="163"/>
      <c r="D76" s="20" t="s">
        <v>59</v>
      </c>
      <c r="E76" s="24"/>
      <c r="F76" s="24"/>
      <c r="G76" s="24"/>
      <c r="H76" s="24"/>
      <c r="I76" s="24">
        <f>SUM(E75:I75)/5</f>
        <v>201467.68</v>
      </c>
      <c r="J76" s="24"/>
      <c r="K76" s="24"/>
      <c r="L76" s="24"/>
      <c r="M76" s="24"/>
      <c r="N76" s="24">
        <f>SUM(E75:N75)/10</f>
        <v>1042807.4411008002</v>
      </c>
      <c r="P76" s="163"/>
      <c r="Q76" s="163"/>
      <c r="R76" s="20" t="s">
        <v>59</v>
      </c>
      <c r="S76" s="24"/>
      <c r="T76" s="24"/>
      <c r="U76" s="24"/>
      <c r="V76" s="24"/>
      <c r="W76" s="24">
        <f>SUM(S75:W75)/5</f>
        <v>201467.68</v>
      </c>
      <c r="X76" s="24"/>
      <c r="Y76" s="24"/>
      <c r="Z76" s="24"/>
      <c r="AA76" s="24"/>
      <c r="AB76" s="24">
        <f>SUM(S75:AB75)/10</f>
        <v>1042807.4411008002</v>
      </c>
      <c r="AC76" s="5"/>
      <c r="AD76" s="163"/>
      <c r="AE76" s="163"/>
      <c r="AF76" s="20" t="s">
        <v>59</v>
      </c>
      <c r="AG76" s="24"/>
      <c r="AH76" s="24"/>
      <c r="AI76" s="24"/>
      <c r="AJ76" s="24"/>
      <c r="AK76" s="24">
        <f>SUM(AG75:AK75)/5</f>
        <v>201467.68</v>
      </c>
      <c r="AL76" s="24"/>
      <c r="AM76" s="24"/>
      <c r="AN76" s="24"/>
      <c r="AO76" s="24"/>
      <c r="AP76" s="24">
        <f>SUM(AG75:AP75)/10</f>
        <v>1042807.4411008002</v>
      </c>
      <c r="AQ76" s="5"/>
      <c r="AR76" s="163"/>
      <c r="AS76" s="163"/>
      <c r="AT76" s="20" t="s">
        <v>59</v>
      </c>
      <c r="AU76" s="24"/>
      <c r="AV76" s="24"/>
      <c r="AW76" s="24"/>
      <c r="AX76" s="24"/>
      <c r="AY76" s="24">
        <f>SUM(AU75:AY75)/5</f>
        <v>201467.68</v>
      </c>
      <c r="AZ76" s="24"/>
      <c r="BA76" s="24"/>
      <c r="BB76" s="24"/>
      <c r="BC76" s="24"/>
      <c r="BD76" s="24">
        <f>SUM(AU75:BD75)/10</f>
        <v>1042807.4411008002</v>
      </c>
      <c r="BE76" s="5"/>
      <c r="BF76" s="163"/>
      <c r="BG76" s="163"/>
      <c r="BH76" s="20" t="s">
        <v>59</v>
      </c>
      <c r="BI76" s="24"/>
      <c r="BJ76" s="24"/>
      <c r="BK76" s="24"/>
      <c r="BL76" s="24"/>
      <c r="BM76" s="24">
        <f>SUM(BI75:BM75)/5</f>
        <v>201467.68</v>
      </c>
      <c r="BN76" s="24"/>
      <c r="BO76" s="24"/>
      <c r="BP76" s="24"/>
      <c r="BQ76" s="24"/>
      <c r="BR76" s="24">
        <f>SUM(BI75:BR75)/10</f>
        <v>1042807.4411008002</v>
      </c>
      <c r="BS76" s="5"/>
    </row>
    <row r="77" spans="2:71" ht="15" customHeight="1" x14ac:dyDescent="0.45">
      <c r="B77" s="163"/>
      <c r="C77" s="163"/>
      <c r="D77" s="20" t="s">
        <v>58</v>
      </c>
      <c r="E77" s="25">
        <f t="shared" ref="E77:N77" si="190">E67*E$16</f>
        <v>56100</v>
      </c>
      <c r="F77" s="25">
        <f t="shared" si="190"/>
        <v>153679.99999999997</v>
      </c>
      <c r="G77" s="25">
        <f t="shared" si="190"/>
        <v>316947.99999999994</v>
      </c>
      <c r="H77" s="25">
        <f t="shared" si="190"/>
        <v>582841.59999999998</v>
      </c>
      <c r="I77" s="25">
        <f t="shared" si="190"/>
        <v>1007338.3999999999</v>
      </c>
      <c r="J77" s="25">
        <f t="shared" si="190"/>
        <v>1674777.9839999999</v>
      </c>
      <c r="K77" s="25">
        <f t="shared" si="190"/>
        <v>2711595.0911999997</v>
      </c>
      <c r="L77" s="25">
        <f t="shared" si="190"/>
        <v>4306501.4067199994</v>
      </c>
      <c r="M77" s="25">
        <f t="shared" si="190"/>
        <v>6740077.5600639991</v>
      </c>
      <c r="N77" s="25">
        <f t="shared" si="190"/>
        <v>10428074.411008002</v>
      </c>
      <c r="P77" s="163"/>
      <c r="Q77" s="163"/>
      <c r="R77" s="20" t="s">
        <v>58</v>
      </c>
      <c r="S77" s="25">
        <f t="shared" ref="S77:AB77" si="191">S67*S$16</f>
        <v>56100</v>
      </c>
      <c r="T77" s="25">
        <f t="shared" si="191"/>
        <v>153679.99999999997</v>
      </c>
      <c r="U77" s="25">
        <f t="shared" si="191"/>
        <v>316947.99999999994</v>
      </c>
      <c r="V77" s="25">
        <f t="shared" si="191"/>
        <v>582841.59999999998</v>
      </c>
      <c r="W77" s="25">
        <f t="shared" si="191"/>
        <v>1007338.3999999999</v>
      </c>
      <c r="X77" s="25">
        <f t="shared" si="191"/>
        <v>1674777.9839999999</v>
      </c>
      <c r="Y77" s="25">
        <f t="shared" si="191"/>
        <v>2711595.0911999997</v>
      </c>
      <c r="Z77" s="25">
        <f t="shared" si="191"/>
        <v>4306501.4067199994</v>
      </c>
      <c r="AA77" s="25">
        <f t="shared" si="191"/>
        <v>6740077.5600639991</v>
      </c>
      <c r="AB77" s="25">
        <f t="shared" si="191"/>
        <v>10428074.411008002</v>
      </c>
      <c r="AC77" s="5"/>
      <c r="AD77" s="163"/>
      <c r="AE77" s="163"/>
      <c r="AF77" s="20" t="s">
        <v>58</v>
      </c>
      <c r="AG77" s="25">
        <f t="shared" ref="AG77:AP77" si="192">AG67*AG$16</f>
        <v>56100</v>
      </c>
      <c r="AH77" s="25">
        <f t="shared" si="192"/>
        <v>153679.99999999997</v>
      </c>
      <c r="AI77" s="25">
        <f t="shared" si="192"/>
        <v>316947.99999999994</v>
      </c>
      <c r="AJ77" s="25">
        <f t="shared" si="192"/>
        <v>582841.59999999998</v>
      </c>
      <c r="AK77" s="25">
        <f t="shared" si="192"/>
        <v>1007338.3999999999</v>
      </c>
      <c r="AL77" s="25">
        <f t="shared" si="192"/>
        <v>1674777.9839999999</v>
      </c>
      <c r="AM77" s="25">
        <f t="shared" si="192"/>
        <v>2711595.0911999997</v>
      </c>
      <c r="AN77" s="25">
        <f t="shared" si="192"/>
        <v>4306501.4067199994</v>
      </c>
      <c r="AO77" s="25">
        <f t="shared" si="192"/>
        <v>6740077.5600639991</v>
      </c>
      <c r="AP77" s="25">
        <f t="shared" si="192"/>
        <v>10428074.411008002</v>
      </c>
      <c r="AQ77" s="5"/>
      <c r="AR77" s="163"/>
      <c r="AS77" s="163"/>
      <c r="AT77" s="20" t="s">
        <v>58</v>
      </c>
      <c r="AU77" s="25">
        <f t="shared" ref="AU77:BD77" si="193">AU67*AU$16</f>
        <v>56100</v>
      </c>
      <c r="AV77" s="25">
        <f t="shared" si="193"/>
        <v>153679.99999999997</v>
      </c>
      <c r="AW77" s="25">
        <f t="shared" si="193"/>
        <v>316947.99999999994</v>
      </c>
      <c r="AX77" s="25">
        <f t="shared" si="193"/>
        <v>582841.59999999998</v>
      </c>
      <c r="AY77" s="25">
        <f t="shared" si="193"/>
        <v>1007338.3999999999</v>
      </c>
      <c r="AZ77" s="25">
        <f t="shared" si="193"/>
        <v>1674777.9839999999</v>
      </c>
      <c r="BA77" s="25">
        <f t="shared" si="193"/>
        <v>2711595.0911999997</v>
      </c>
      <c r="BB77" s="25">
        <f t="shared" si="193"/>
        <v>4306501.4067199994</v>
      </c>
      <c r="BC77" s="25">
        <f t="shared" si="193"/>
        <v>6740077.5600639991</v>
      </c>
      <c r="BD77" s="25">
        <f t="shared" si="193"/>
        <v>10428074.411008002</v>
      </c>
      <c r="BE77" s="5"/>
      <c r="BF77" s="163"/>
      <c r="BG77" s="163"/>
      <c r="BH77" s="20" t="s">
        <v>58</v>
      </c>
      <c r="BI77" s="25">
        <f t="shared" ref="BI77:BR77" si="194">BI67*BI$16</f>
        <v>56100</v>
      </c>
      <c r="BJ77" s="25">
        <f t="shared" si="194"/>
        <v>153679.99999999997</v>
      </c>
      <c r="BK77" s="25">
        <f t="shared" si="194"/>
        <v>316947.99999999994</v>
      </c>
      <c r="BL77" s="25">
        <f t="shared" si="194"/>
        <v>582841.59999999998</v>
      </c>
      <c r="BM77" s="25">
        <f t="shared" si="194"/>
        <v>1007338.3999999999</v>
      </c>
      <c r="BN77" s="25">
        <f t="shared" si="194"/>
        <v>1674777.9839999999</v>
      </c>
      <c r="BO77" s="25">
        <f t="shared" si="194"/>
        <v>2711595.0911999997</v>
      </c>
      <c r="BP77" s="25">
        <f t="shared" si="194"/>
        <v>4306501.4067199994</v>
      </c>
      <c r="BQ77" s="25">
        <f t="shared" si="194"/>
        <v>6740077.5600639991</v>
      </c>
      <c r="BR77" s="25">
        <f t="shared" si="194"/>
        <v>10428074.411008002</v>
      </c>
      <c r="BS77" s="5"/>
    </row>
    <row r="78" spans="2:71" ht="15" customHeight="1" x14ac:dyDescent="0.45">
      <c r="B78" s="163" t="s">
        <v>18</v>
      </c>
      <c r="C78" s="165" t="s">
        <v>41</v>
      </c>
      <c r="D78" s="16" t="s">
        <v>55</v>
      </c>
      <c r="E78" s="17">
        <f t="shared" ref="E78:N78" si="195">E50+E63-E124</f>
        <v>0.72578571428571415</v>
      </c>
      <c r="F78" s="17">
        <f t="shared" si="195"/>
        <v>0.52813265306122448</v>
      </c>
      <c r="G78" s="17">
        <f t="shared" si="195"/>
        <v>0.38695189504373195</v>
      </c>
      <c r="H78" s="17">
        <f t="shared" si="195"/>
        <v>0.28610849645980829</v>
      </c>
      <c r="I78" s="17">
        <f t="shared" si="195"/>
        <v>0.21407749747129176</v>
      </c>
      <c r="J78" s="17">
        <f t="shared" si="195"/>
        <v>0.16262678390806551</v>
      </c>
      <c r="K78" s="17">
        <f t="shared" si="195"/>
        <v>0.12587627422004685</v>
      </c>
      <c r="L78" s="17">
        <f t="shared" si="195"/>
        <v>9.962591015717645E-2</v>
      </c>
      <c r="M78" s="17">
        <f t="shared" si="195"/>
        <v>8.0875650112268646E-2</v>
      </c>
      <c r="N78" s="17">
        <f t="shared" si="195"/>
        <v>6.7482607223048996E-2</v>
      </c>
      <c r="P78" s="163" t="s">
        <v>18</v>
      </c>
      <c r="Q78" s="165" t="s">
        <v>41</v>
      </c>
      <c r="R78" s="16" t="s">
        <v>55</v>
      </c>
      <c r="S78" s="17">
        <f t="shared" ref="S78:AB78" si="196">S50+S63-S124</f>
        <v>0.74364285714285705</v>
      </c>
      <c r="T78" s="17">
        <f t="shared" si="196"/>
        <v>0.54088775510204079</v>
      </c>
      <c r="U78" s="17">
        <f t="shared" si="196"/>
        <v>0.39606268221574359</v>
      </c>
      <c r="V78" s="17">
        <f t="shared" si="196"/>
        <v>0.29261620158267376</v>
      </c>
      <c r="W78" s="17">
        <f t="shared" si="196"/>
        <v>0.21872585827333854</v>
      </c>
      <c r="X78" s="17">
        <f t="shared" si="196"/>
        <v>0.16594704162381324</v>
      </c>
      <c r="Y78" s="17">
        <f t="shared" si="196"/>
        <v>0.12824788687415237</v>
      </c>
      <c r="Z78" s="17">
        <f t="shared" si="196"/>
        <v>0.10131991919582323</v>
      </c>
      <c r="AA78" s="17">
        <f t="shared" si="196"/>
        <v>8.2085656568444923E-2</v>
      </c>
      <c r="AB78" s="17">
        <f t="shared" si="196"/>
        <v>6.8346897548889202E-2</v>
      </c>
      <c r="AC78" s="5"/>
      <c r="AD78" s="163" t="s">
        <v>18</v>
      </c>
      <c r="AE78" s="165" t="s">
        <v>41</v>
      </c>
      <c r="AF78" s="16" t="s">
        <v>55</v>
      </c>
      <c r="AG78" s="17">
        <f t="shared" ref="AG78:AP78" si="197">AG50+AG63-AG124</f>
        <v>0.76149999999999984</v>
      </c>
      <c r="AH78" s="17">
        <f t="shared" si="197"/>
        <v>0.5536428571428571</v>
      </c>
      <c r="AI78" s="17">
        <f t="shared" si="197"/>
        <v>0.40517346938775523</v>
      </c>
      <c r="AJ78" s="17">
        <f t="shared" si="197"/>
        <v>0.29912390670553923</v>
      </c>
      <c r="AK78" s="17">
        <f t="shared" si="197"/>
        <v>0.22337421907538527</v>
      </c>
      <c r="AL78" s="17">
        <f t="shared" si="197"/>
        <v>0.16926729933956092</v>
      </c>
      <c r="AM78" s="17">
        <f t="shared" si="197"/>
        <v>0.13061949952825785</v>
      </c>
      <c r="AN78" s="17">
        <f t="shared" si="197"/>
        <v>0.10301392823447</v>
      </c>
      <c r="AO78" s="17">
        <f t="shared" si="197"/>
        <v>8.32956630246212E-2</v>
      </c>
      <c r="AP78" s="17">
        <f t="shared" si="197"/>
        <v>6.921118787472938E-2</v>
      </c>
      <c r="AQ78" s="5"/>
      <c r="AR78" s="163" t="s">
        <v>18</v>
      </c>
      <c r="AS78" s="165" t="s">
        <v>41</v>
      </c>
      <c r="AT78" s="16" t="s">
        <v>55</v>
      </c>
      <c r="AU78" s="17">
        <f t="shared" ref="AU78:BD78" si="198">AU50+AU63-AU124</f>
        <v>0.77935714285714275</v>
      </c>
      <c r="AV78" s="17">
        <f t="shared" si="198"/>
        <v>0.56639795918367342</v>
      </c>
      <c r="AW78" s="17">
        <f t="shared" si="198"/>
        <v>0.41428425655976686</v>
      </c>
      <c r="AX78" s="17">
        <f t="shared" si="198"/>
        <v>0.3056316118284047</v>
      </c>
      <c r="AY78" s="17">
        <f t="shared" si="198"/>
        <v>0.22802257987743205</v>
      </c>
      <c r="AZ78" s="17">
        <f t="shared" si="198"/>
        <v>0.17258755705530859</v>
      </c>
      <c r="BA78" s="17">
        <f t="shared" si="198"/>
        <v>0.13299111218236334</v>
      </c>
      <c r="BB78" s="17">
        <f t="shared" si="198"/>
        <v>0.10470793727311678</v>
      </c>
      <c r="BC78" s="17">
        <f t="shared" si="198"/>
        <v>8.4505669480797477E-2</v>
      </c>
      <c r="BD78" s="17">
        <f t="shared" si="198"/>
        <v>7.0075478200569585E-2</v>
      </c>
      <c r="BE78" s="5"/>
      <c r="BF78" s="163" t="s">
        <v>18</v>
      </c>
      <c r="BG78" s="165" t="s">
        <v>41</v>
      </c>
      <c r="BH78" s="16" t="s">
        <v>55</v>
      </c>
      <c r="BI78" s="17">
        <f t="shared" ref="BI78:BR78" si="199">BI50+BI63-BI124</f>
        <v>0.79721428571428554</v>
      </c>
      <c r="BJ78" s="17">
        <f t="shared" si="199"/>
        <v>0.57915306122448984</v>
      </c>
      <c r="BK78" s="17">
        <f t="shared" si="199"/>
        <v>0.42339504373177861</v>
      </c>
      <c r="BL78" s="17">
        <f t="shared" si="199"/>
        <v>0.31213931695127017</v>
      </c>
      <c r="BM78" s="17">
        <f t="shared" si="199"/>
        <v>0.23267094067947883</v>
      </c>
      <c r="BN78" s="17">
        <f t="shared" si="199"/>
        <v>0.17590781477105627</v>
      </c>
      <c r="BO78" s="17">
        <f t="shared" si="199"/>
        <v>0.13536272483646883</v>
      </c>
      <c r="BP78" s="17">
        <f t="shared" si="199"/>
        <v>0.10640194631176356</v>
      </c>
      <c r="BQ78" s="17">
        <f t="shared" si="199"/>
        <v>8.571567593697374E-2</v>
      </c>
      <c r="BR78" s="17">
        <f t="shared" si="199"/>
        <v>7.0939768526409777E-2</v>
      </c>
      <c r="BS78" s="5"/>
    </row>
    <row r="79" spans="2:71" ht="15" customHeight="1" x14ac:dyDescent="0.45">
      <c r="B79" s="163"/>
      <c r="C79" s="165"/>
      <c r="D79" s="16" t="s">
        <v>56</v>
      </c>
      <c r="E79" s="17"/>
      <c r="F79" s="17"/>
      <c r="G79" s="17"/>
      <c r="H79" s="17"/>
      <c r="I79" s="43">
        <f>SUM(E78:I78)/5</f>
        <v>0.42821125126435416</v>
      </c>
      <c r="J79" s="17"/>
      <c r="K79" s="17"/>
      <c r="L79" s="17"/>
      <c r="M79" s="17"/>
      <c r="N79" s="18">
        <f>SUM(E78:N78)/10</f>
        <v>0.26775434819423777</v>
      </c>
      <c r="P79" s="163"/>
      <c r="Q79" s="165"/>
      <c r="R79" s="16" t="s">
        <v>56</v>
      </c>
      <c r="S79" s="17"/>
      <c r="T79" s="17"/>
      <c r="U79" s="17"/>
      <c r="V79" s="17"/>
      <c r="W79" s="43">
        <f>SUM(S78:W78)/5</f>
        <v>0.43838707086333073</v>
      </c>
      <c r="X79" s="17"/>
      <c r="Y79" s="17"/>
      <c r="Z79" s="17"/>
      <c r="AA79" s="17"/>
      <c r="AB79" s="18">
        <f>SUM(S78:AB78)/10</f>
        <v>0.27378827561277769</v>
      </c>
      <c r="AC79" s="5"/>
      <c r="AD79" s="163"/>
      <c r="AE79" s="165"/>
      <c r="AF79" s="16" t="s">
        <v>56</v>
      </c>
      <c r="AG79" s="17"/>
      <c r="AH79" s="17"/>
      <c r="AI79" s="17"/>
      <c r="AJ79" s="17"/>
      <c r="AK79" s="43">
        <f>SUM(AG78:AK78)/5</f>
        <v>0.44856289046230735</v>
      </c>
      <c r="AL79" s="17"/>
      <c r="AM79" s="17"/>
      <c r="AN79" s="17"/>
      <c r="AO79" s="17"/>
      <c r="AP79" s="18">
        <f>SUM(AG78:AP78)/10</f>
        <v>0.27982220303131755</v>
      </c>
      <c r="AQ79" s="5"/>
      <c r="AR79" s="163"/>
      <c r="AS79" s="165"/>
      <c r="AT79" s="16" t="s">
        <v>56</v>
      </c>
      <c r="AU79" s="17"/>
      <c r="AV79" s="17"/>
      <c r="AW79" s="17"/>
      <c r="AX79" s="17"/>
      <c r="AY79" s="43">
        <f>SUM(AU78:AY78)/5</f>
        <v>0.45873871006128397</v>
      </c>
      <c r="AZ79" s="17"/>
      <c r="BA79" s="17"/>
      <c r="BB79" s="17"/>
      <c r="BC79" s="17"/>
      <c r="BD79" s="18">
        <f>SUM(AU78:BD78)/10</f>
        <v>0.28585613044985758</v>
      </c>
      <c r="BE79" s="5"/>
      <c r="BF79" s="163"/>
      <c r="BG79" s="165"/>
      <c r="BH79" s="16" t="s">
        <v>56</v>
      </c>
      <c r="BI79" s="17"/>
      <c r="BJ79" s="17"/>
      <c r="BK79" s="17"/>
      <c r="BL79" s="17"/>
      <c r="BM79" s="43">
        <f>SUM(BI78:BM78)/5</f>
        <v>0.46891452966026065</v>
      </c>
      <c r="BN79" s="17"/>
      <c r="BO79" s="17"/>
      <c r="BP79" s="17"/>
      <c r="BQ79" s="17"/>
      <c r="BR79" s="18">
        <f>SUM(BI78:BR78)/10</f>
        <v>0.29189005786839756</v>
      </c>
      <c r="BS79" s="5"/>
    </row>
    <row r="80" spans="2:71" ht="15" customHeight="1" x14ac:dyDescent="0.45">
      <c r="B80" s="163"/>
      <c r="C80" s="165"/>
      <c r="D80" s="16" t="s">
        <v>53</v>
      </c>
      <c r="E80" s="17">
        <f t="shared" ref="E80:N80" si="200">E52+E65-E126</f>
        <v>0.72578571428571415</v>
      </c>
      <c r="F80" s="17">
        <f t="shared" si="200"/>
        <v>1.2539183673469387</v>
      </c>
      <c r="G80" s="17">
        <f t="shared" si="200"/>
        <v>1.640870262390671</v>
      </c>
      <c r="H80" s="17">
        <f t="shared" si="200"/>
        <v>1.9269787588504788</v>
      </c>
      <c r="I80" s="17">
        <f t="shared" si="200"/>
        <v>2.1410562563217712</v>
      </c>
      <c r="J80" s="17">
        <f t="shared" si="200"/>
        <v>2.3036830402298367</v>
      </c>
      <c r="K80" s="17">
        <f t="shared" si="200"/>
        <v>2.4295593144498833</v>
      </c>
      <c r="L80" s="17">
        <f t="shared" si="200"/>
        <v>2.5291852246070614</v>
      </c>
      <c r="M80" s="17">
        <f t="shared" si="200"/>
        <v>2.6100608747193266</v>
      </c>
      <c r="N80" s="17">
        <f t="shared" si="200"/>
        <v>2.6775434819423749</v>
      </c>
      <c r="P80" s="163"/>
      <c r="Q80" s="165"/>
      <c r="R80" s="16" t="s">
        <v>53</v>
      </c>
      <c r="S80" s="17">
        <f t="shared" ref="S80:AB80" si="201">S52+S65-S126</f>
        <v>0.74364285714285705</v>
      </c>
      <c r="T80" s="17">
        <f t="shared" si="201"/>
        <v>1.2845306122448981</v>
      </c>
      <c r="U80" s="17">
        <f t="shared" si="201"/>
        <v>1.6805932944606417</v>
      </c>
      <c r="V80" s="17">
        <f t="shared" si="201"/>
        <v>1.9732094960433149</v>
      </c>
      <c r="W80" s="17">
        <f t="shared" si="201"/>
        <v>2.1919353543166542</v>
      </c>
      <c r="X80" s="17">
        <f t="shared" si="201"/>
        <v>2.3578823959404671</v>
      </c>
      <c r="Y80" s="17">
        <f t="shared" si="201"/>
        <v>2.4861302828146199</v>
      </c>
      <c r="Z80" s="17">
        <f t="shared" si="201"/>
        <v>2.587450202010444</v>
      </c>
      <c r="AA80" s="17">
        <f t="shared" si="201"/>
        <v>2.6695358585788855</v>
      </c>
      <c r="AB80" s="17">
        <f t="shared" si="201"/>
        <v>2.7378827561277745</v>
      </c>
      <c r="AC80" s="5"/>
      <c r="AD80" s="163"/>
      <c r="AE80" s="165"/>
      <c r="AF80" s="16" t="s">
        <v>53</v>
      </c>
      <c r="AG80" s="17">
        <f t="shared" ref="AG80:AP80" si="202">AG52+AG65-AG126</f>
        <v>0.76149999999999995</v>
      </c>
      <c r="AH80" s="17">
        <f t="shared" si="202"/>
        <v>1.3151428571428569</v>
      </c>
      <c r="AI80" s="17">
        <f t="shared" si="202"/>
        <v>1.7203163265306127</v>
      </c>
      <c r="AJ80" s="17">
        <f t="shared" si="202"/>
        <v>2.0194402332361516</v>
      </c>
      <c r="AK80" s="17">
        <f t="shared" si="202"/>
        <v>2.2428144523115368</v>
      </c>
      <c r="AL80" s="17">
        <f t="shared" si="202"/>
        <v>2.4120817516510984</v>
      </c>
      <c r="AM80" s="17">
        <f t="shared" si="202"/>
        <v>2.5427012511793561</v>
      </c>
      <c r="AN80" s="17">
        <f t="shared" si="202"/>
        <v>2.6457151794138274</v>
      </c>
      <c r="AO80" s="17">
        <f t="shared" si="202"/>
        <v>2.7290108424384449</v>
      </c>
      <c r="AP80" s="17">
        <f t="shared" si="202"/>
        <v>2.7982220303131742</v>
      </c>
      <c r="AQ80" s="5"/>
      <c r="AR80" s="163"/>
      <c r="AS80" s="165"/>
      <c r="AT80" s="16" t="s">
        <v>53</v>
      </c>
      <c r="AU80" s="17">
        <f t="shared" ref="AU80:BD80" si="203">AU52+AU65-AU126</f>
        <v>0.77935714285714275</v>
      </c>
      <c r="AV80" s="17">
        <f t="shared" si="203"/>
        <v>1.3457551020408161</v>
      </c>
      <c r="AW80" s="17">
        <f t="shared" si="203"/>
        <v>1.7600393586005829</v>
      </c>
      <c r="AX80" s="17">
        <f t="shared" si="203"/>
        <v>2.0656709704289877</v>
      </c>
      <c r="AY80" s="17">
        <f t="shared" si="203"/>
        <v>2.2936935503064202</v>
      </c>
      <c r="AZ80" s="17">
        <f t="shared" si="203"/>
        <v>2.4662811073617288</v>
      </c>
      <c r="BA80" s="17">
        <f t="shared" si="203"/>
        <v>2.5992722195440923</v>
      </c>
      <c r="BB80" s="17">
        <f t="shared" si="203"/>
        <v>2.7039801568172099</v>
      </c>
      <c r="BC80" s="17">
        <f t="shared" si="203"/>
        <v>2.7884858262980043</v>
      </c>
      <c r="BD80" s="17">
        <f t="shared" si="203"/>
        <v>2.8585613044985738</v>
      </c>
      <c r="BE80" s="5"/>
      <c r="BF80" s="163"/>
      <c r="BG80" s="165"/>
      <c r="BH80" s="16" t="s">
        <v>53</v>
      </c>
      <c r="BI80" s="17">
        <f t="shared" ref="BI80:BR80" si="204">BI52+BI65-BI126</f>
        <v>0.79721428571428554</v>
      </c>
      <c r="BJ80" s="17">
        <f t="shared" si="204"/>
        <v>1.3763673469387756</v>
      </c>
      <c r="BK80" s="17">
        <f t="shared" si="204"/>
        <v>1.7997623906705544</v>
      </c>
      <c r="BL80" s="17">
        <f t="shared" si="204"/>
        <v>2.1119017076218238</v>
      </c>
      <c r="BM80" s="17">
        <f t="shared" si="204"/>
        <v>2.3445726483013032</v>
      </c>
      <c r="BN80" s="17">
        <f t="shared" si="204"/>
        <v>2.5204804630723592</v>
      </c>
      <c r="BO80" s="17">
        <f t="shared" si="204"/>
        <v>2.6558431879088285</v>
      </c>
      <c r="BP80" s="17">
        <f t="shared" si="204"/>
        <v>2.7622451342205929</v>
      </c>
      <c r="BQ80" s="17">
        <f t="shared" si="204"/>
        <v>2.8479608101575637</v>
      </c>
      <c r="BR80" s="17">
        <f t="shared" si="204"/>
        <v>2.9189005786839735</v>
      </c>
      <c r="BS80" s="5"/>
    </row>
    <row r="81" spans="1:71" ht="15" customHeight="1" x14ac:dyDescent="0.45">
      <c r="B81" s="163"/>
      <c r="C81" s="163"/>
      <c r="D81" s="20" t="s">
        <v>57</v>
      </c>
      <c r="E81" s="21">
        <f>10*E78</f>
        <v>7.2578571428571417</v>
      </c>
      <c r="F81" s="21">
        <f t="shared" ref="F81:N81" si="205">10*F78</f>
        <v>5.2813265306122448</v>
      </c>
      <c r="G81" s="21">
        <f t="shared" si="205"/>
        <v>3.8695189504373193</v>
      </c>
      <c r="H81" s="21">
        <f t="shared" si="205"/>
        <v>2.8610849645980831</v>
      </c>
      <c r="I81" s="21">
        <f t="shared" si="205"/>
        <v>2.1407749747129174</v>
      </c>
      <c r="J81" s="21">
        <f t="shared" si="205"/>
        <v>1.6262678390806551</v>
      </c>
      <c r="K81" s="21">
        <f t="shared" si="205"/>
        <v>1.2587627422004686</v>
      </c>
      <c r="L81" s="21">
        <f t="shared" si="205"/>
        <v>0.99625910157176456</v>
      </c>
      <c r="M81" s="21">
        <f t="shared" si="205"/>
        <v>0.80875650112268649</v>
      </c>
      <c r="N81" s="21">
        <f t="shared" si="205"/>
        <v>0.67482607223048996</v>
      </c>
      <c r="P81" s="163"/>
      <c r="Q81" s="163"/>
      <c r="R81" s="20" t="s">
        <v>57</v>
      </c>
      <c r="S81" s="21">
        <f>10*S78</f>
        <v>7.4364285714285705</v>
      </c>
      <c r="T81" s="21">
        <f t="shared" ref="T81:AB81" si="206">10*T78</f>
        <v>5.4088775510204083</v>
      </c>
      <c r="U81" s="21">
        <f t="shared" si="206"/>
        <v>3.9606268221574359</v>
      </c>
      <c r="V81" s="21">
        <f t="shared" si="206"/>
        <v>2.9261620158267378</v>
      </c>
      <c r="W81" s="21">
        <f t="shared" si="206"/>
        <v>2.1872585827333855</v>
      </c>
      <c r="X81" s="21">
        <f t="shared" si="206"/>
        <v>1.6594704162381324</v>
      </c>
      <c r="Y81" s="21">
        <f t="shared" si="206"/>
        <v>1.2824788687415236</v>
      </c>
      <c r="Z81" s="21">
        <f t="shared" si="206"/>
        <v>1.0131991919582322</v>
      </c>
      <c r="AA81" s="21">
        <f t="shared" si="206"/>
        <v>0.8208565656844492</v>
      </c>
      <c r="AB81" s="21">
        <f t="shared" si="206"/>
        <v>0.68346897548889207</v>
      </c>
      <c r="AC81" s="5"/>
      <c r="AD81" s="163"/>
      <c r="AE81" s="163"/>
      <c r="AF81" s="20" t="s">
        <v>57</v>
      </c>
      <c r="AG81" s="21">
        <f>10*AG78</f>
        <v>7.6149999999999984</v>
      </c>
      <c r="AH81" s="21">
        <f t="shared" ref="AH81:AP81" si="207">10*AH78</f>
        <v>5.536428571428571</v>
      </c>
      <c r="AI81" s="21">
        <f t="shared" si="207"/>
        <v>4.0517346938775525</v>
      </c>
      <c r="AJ81" s="21">
        <f t="shared" si="207"/>
        <v>2.9912390670553926</v>
      </c>
      <c r="AK81" s="21">
        <f t="shared" si="207"/>
        <v>2.2337421907538526</v>
      </c>
      <c r="AL81" s="21">
        <f t="shared" si="207"/>
        <v>1.6926729933956093</v>
      </c>
      <c r="AM81" s="21">
        <f t="shared" si="207"/>
        <v>1.3061949952825787</v>
      </c>
      <c r="AN81" s="21">
        <f t="shared" si="207"/>
        <v>1.0301392823447</v>
      </c>
      <c r="AO81" s="21">
        <f t="shared" si="207"/>
        <v>0.83295663024621203</v>
      </c>
      <c r="AP81" s="21">
        <f t="shared" si="207"/>
        <v>0.69211187874729374</v>
      </c>
      <c r="AQ81" s="5"/>
      <c r="AR81" s="163"/>
      <c r="AS81" s="163"/>
      <c r="AT81" s="20" t="s">
        <v>57</v>
      </c>
      <c r="AU81" s="21">
        <f>10*AU78</f>
        <v>7.7935714285714273</v>
      </c>
      <c r="AV81" s="21">
        <f t="shared" ref="AV81:BD81" si="208">10*AV78</f>
        <v>5.6639795918367337</v>
      </c>
      <c r="AW81" s="21">
        <f t="shared" si="208"/>
        <v>4.1428425655976682</v>
      </c>
      <c r="AX81" s="21">
        <f t="shared" si="208"/>
        <v>3.0563161182840473</v>
      </c>
      <c r="AY81" s="21">
        <f t="shared" si="208"/>
        <v>2.2802257987743206</v>
      </c>
      <c r="AZ81" s="21">
        <f t="shared" si="208"/>
        <v>1.7258755705530859</v>
      </c>
      <c r="BA81" s="21">
        <f t="shared" si="208"/>
        <v>1.3299111218236335</v>
      </c>
      <c r="BB81" s="21">
        <f t="shared" si="208"/>
        <v>1.0470793727311678</v>
      </c>
      <c r="BC81" s="21">
        <f t="shared" si="208"/>
        <v>0.84505669480797474</v>
      </c>
      <c r="BD81" s="21">
        <f t="shared" si="208"/>
        <v>0.70075478200569585</v>
      </c>
      <c r="BE81" s="5"/>
      <c r="BF81" s="163"/>
      <c r="BG81" s="163"/>
      <c r="BH81" s="20" t="s">
        <v>57</v>
      </c>
      <c r="BI81" s="21">
        <f>10*BI78</f>
        <v>7.9721428571428552</v>
      </c>
      <c r="BJ81" s="21">
        <f t="shared" ref="BJ81:BR81" si="209">10*BJ78</f>
        <v>5.7915306122448982</v>
      </c>
      <c r="BK81" s="21">
        <f t="shared" si="209"/>
        <v>4.2339504373177856</v>
      </c>
      <c r="BL81" s="21">
        <f t="shared" si="209"/>
        <v>3.121393169512702</v>
      </c>
      <c r="BM81" s="21">
        <f t="shared" si="209"/>
        <v>2.3267094067947882</v>
      </c>
      <c r="BN81" s="21">
        <f t="shared" si="209"/>
        <v>1.7590781477105626</v>
      </c>
      <c r="BO81" s="21">
        <f t="shared" si="209"/>
        <v>1.3536272483646883</v>
      </c>
      <c r="BP81" s="21">
        <f t="shared" si="209"/>
        <v>1.0640194631176356</v>
      </c>
      <c r="BQ81" s="21">
        <f t="shared" si="209"/>
        <v>0.85715675936973734</v>
      </c>
      <c r="BR81" s="21">
        <f t="shared" si="209"/>
        <v>0.70939768526409774</v>
      </c>
      <c r="BS81" s="5"/>
    </row>
    <row r="82" spans="1:71" ht="15" customHeight="1" x14ac:dyDescent="0.45">
      <c r="B82" s="163"/>
      <c r="C82" s="163"/>
      <c r="D82" s="20" t="s">
        <v>58</v>
      </c>
      <c r="E82" s="21">
        <f>10*E80</f>
        <v>7.2578571428571417</v>
      </c>
      <c r="F82" s="21">
        <f>10*F80</f>
        <v>12.539183673469388</v>
      </c>
      <c r="G82" s="21">
        <f>10*G80</f>
        <v>16.408702623906709</v>
      </c>
      <c r="H82" s="21">
        <f t="shared" ref="H82:N82" si="210">10*H80</f>
        <v>19.269787588504787</v>
      </c>
      <c r="I82" s="21">
        <f t="shared" si="210"/>
        <v>21.410562563217713</v>
      </c>
      <c r="J82" s="21">
        <f t="shared" si="210"/>
        <v>23.036830402298367</v>
      </c>
      <c r="K82" s="21">
        <f t="shared" si="210"/>
        <v>24.295593144498831</v>
      </c>
      <c r="L82" s="21">
        <f t="shared" si="210"/>
        <v>25.291852246070615</v>
      </c>
      <c r="M82" s="21">
        <f t="shared" si="210"/>
        <v>26.100608747193267</v>
      </c>
      <c r="N82" s="21">
        <f t="shared" si="210"/>
        <v>26.775434819423751</v>
      </c>
      <c r="P82" s="163"/>
      <c r="Q82" s="163"/>
      <c r="R82" s="20" t="s">
        <v>58</v>
      </c>
      <c r="S82" s="21">
        <f>10*S80</f>
        <v>7.4364285714285705</v>
      </c>
      <c r="T82" s="21">
        <f>10*T80</f>
        <v>12.845306122448982</v>
      </c>
      <c r="U82" s="21">
        <f>10*U80</f>
        <v>16.805932944606418</v>
      </c>
      <c r="V82" s="21">
        <f t="shared" ref="V82:AB82" si="211">10*V80</f>
        <v>19.732094960433148</v>
      </c>
      <c r="W82" s="21">
        <f t="shared" si="211"/>
        <v>21.919353543166544</v>
      </c>
      <c r="X82" s="21">
        <f t="shared" si="211"/>
        <v>23.578823959404673</v>
      </c>
      <c r="Y82" s="21">
        <f t="shared" si="211"/>
        <v>24.861302828146201</v>
      </c>
      <c r="Z82" s="21">
        <f t="shared" si="211"/>
        <v>25.87450202010444</v>
      </c>
      <c r="AA82" s="21">
        <f t="shared" si="211"/>
        <v>26.695358585788856</v>
      </c>
      <c r="AB82" s="21">
        <f t="shared" si="211"/>
        <v>27.378827561277745</v>
      </c>
      <c r="AC82" s="5"/>
      <c r="AD82" s="163"/>
      <c r="AE82" s="163"/>
      <c r="AF82" s="20" t="s">
        <v>58</v>
      </c>
      <c r="AG82" s="21">
        <f>10*AG80</f>
        <v>7.6149999999999993</v>
      </c>
      <c r="AH82" s="21">
        <f>10*AH80</f>
        <v>13.151428571428569</v>
      </c>
      <c r="AI82" s="21">
        <f>10*AI80</f>
        <v>17.203163265306127</v>
      </c>
      <c r="AJ82" s="21">
        <f t="shared" ref="AJ82:AP82" si="212">10*AJ80</f>
        <v>20.194402332361516</v>
      </c>
      <c r="AK82" s="21">
        <f t="shared" si="212"/>
        <v>22.428144523115368</v>
      </c>
      <c r="AL82" s="21">
        <f t="shared" si="212"/>
        <v>24.120817516510982</v>
      </c>
      <c r="AM82" s="21">
        <f t="shared" si="212"/>
        <v>25.42701251179356</v>
      </c>
      <c r="AN82" s="21">
        <f t="shared" si="212"/>
        <v>26.457151794138273</v>
      </c>
      <c r="AO82" s="21">
        <f t="shared" si="212"/>
        <v>27.290108424384449</v>
      </c>
      <c r="AP82" s="21">
        <f t="shared" si="212"/>
        <v>27.98222030313174</v>
      </c>
      <c r="AQ82" s="5"/>
      <c r="AR82" s="163"/>
      <c r="AS82" s="163"/>
      <c r="AT82" s="20" t="s">
        <v>58</v>
      </c>
      <c r="AU82" s="21">
        <f>10*AU80</f>
        <v>7.7935714285714273</v>
      </c>
      <c r="AV82" s="21">
        <f>10*AV80</f>
        <v>13.457551020408161</v>
      </c>
      <c r="AW82" s="21">
        <f>10*AW80</f>
        <v>17.600393586005829</v>
      </c>
      <c r="AX82" s="21">
        <f t="shared" ref="AX82:BD82" si="213">10*AX80</f>
        <v>20.656709704289877</v>
      </c>
      <c r="AY82" s="21">
        <f t="shared" si="213"/>
        <v>22.936935503064202</v>
      </c>
      <c r="AZ82" s="21">
        <f t="shared" si="213"/>
        <v>24.662811073617288</v>
      </c>
      <c r="BA82" s="21">
        <f t="shared" si="213"/>
        <v>25.992722195440923</v>
      </c>
      <c r="BB82" s="21">
        <f t="shared" si="213"/>
        <v>27.039801568172098</v>
      </c>
      <c r="BC82" s="21">
        <f t="shared" si="213"/>
        <v>27.884858262980043</v>
      </c>
      <c r="BD82" s="21">
        <f t="shared" si="213"/>
        <v>28.585613044985738</v>
      </c>
      <c r="BE82" s="5"/>
      <c r="BF82" s="163"/>
      <c r="BG82" s="163"/>
      <c r="BH82" s="20" t="s">
        <v>58</v>
      </c>
      <c r="BI82" s="21">
        <f>10*BI80</f>
        <v>7.9721428571428552</v>
      </c>
      <c r="BJ82" s="21">
        <f>10*BJ80</f>
        <v>13.763673469387756</v>
      </c>
      <c r="BK82" s="21">
        <f>10*BK80</f>
        <v>17.997623906705545</v>
      </c>
      <c r="BL82" s="21">
        <f t="shared" ref="BL82:BR82" si="214">10*BL80</f>
        <v>21.119017076218238</v>
      </c>
      <c r="BM82" s="21">
        <f t="shared" si="214"/>
        <v>23.445726483013033</v>
      </c>
      <c r="BN82" s="21">
        <f t="shared" si="214"/>
        <v>25.204804630723594</v>
      </c>
      <c r="BO82" s="21">
        <f t="shared" si="214"/>
        <v>26.558431879088285</v>
      </c>
      <c r="BP82" s="21">
        <f t="shared" si="214"/>
        <v>27.622451342205927</v>
      </c>
      <c r="BQ82" s="21">
        <f t="shared" si="214"/>
        <v>28.479608101575636</v>
      </c>
      <c r="BR82" s="21">
        <f t="shared" si="214"/>
        <v>29.189005786839736</v>
      </c>
      <c r="BS82" s="5"/>
    </row>
    <row r="83" spans="1:71" ht="15" customHeight="1" x14ac:dyDescent="0.45">
      <c r="B83" s="163"/>
      <c r="C83" s="171" t="s">
        <v>45</v>
      </c>
      <c r="D83" s="16" t="s">
        <v>55</v>
      </c>
      <c r="E83" s="17">
        <f t="shared" ref="E83:N83" si="215">E55+E68-E129</f>
        <v>1.0160999999999998</v>
      </c>
      <c r="F83" s="17">
        <f t="shared" si="215"/>
        <v>1.0351400000000002</v>
      </c>
      <c r="G83" s="17">
        <f t="shared" si="215"/>
        <v>1.0617960000000006</v>
      </c>
      <c r="H83" s="17">
        <f t="shared" si="215"/>
        <v>1.0991143999999995</v>
      </c>
      <c r="I83" s="17">
        <f t="shared" si="215"/>
        <v>1.1513601599999999</v>
      </c>
      <c r="J83" s="17">
        <f t="shared" si="215"/>
        <v>1.2245042239999999</v>
      </c>
      <c r="K83" s="17">
        <f t="shared" si="215"/>
        <v>1.3269059136000005</v>
      </c>
      <c r="L83" s="17">
        <f t="shared" si="215"/>
        <v>1.4702682790400021</v>
      </c>
      <c r="M83" s="17">
        <f t="shared" si="215"/>
        <v>1.6709755906559978</v>
      </c>
      <c r="N83" s="17">
        <f t="shared" si="215"/>
        <v>1.9519658269183964</v>
      </c>
      <c r="P83" s="163"/>
      <c r="Q83" s="171" t="s">
        <v>45</v>
      </c>
      <c r="R83" s="16" t="s">
        <v>55</v>
      </c>
      <c r="S83" s="17">
        <f t="shared" ref="S83:AB83" si="216">S55+S68-S129</f>
        <v>1.0411000000000001</v>
      </c>
      <c r="T83" s="17">
        <f t="shared" si="216"/>
        <v>1.0601400000000001</v>
      </c>
      <c r="U83" s="17">
        <f t="shared" si="216"/>
        <v>1.0867960000000001</v>
      </c>
      <c r="V83" s="17">
        <f t="shared" si="216"/>
        <v>1.1241143999999994</v>
      </c>
      <c r="W83" s="17">
        <f t="shared" si="216"/>
        <v>1.1763601600000002</v>
      </c>
      <c r="X83" s="17">
        <f t="shared" si="216"/>
        <v>1.2495042239999998</v>
      </c>
      <c r="Y83" s="17">
        <f t="shared" si="216"/>
        <v>1.3519059136000009</v>
      </c>
      <c r="Z83" s="17">
        <f t="shared" si="216"/>
        <v>1.495268279040002</v>
      </c>
      <c r="AA83" s="17">
        <f t="shared" si="216"/>
        <v>1.6959755906559977</v>
      </c>
      <c r="AB83" s="17">
        <f t="shared" si="216"/>
        <v>1.9769658269183963</v>
      </c>
      <c r="AC83" s="5"/>
      <c r="AD83" s="163"/>
      <c r="AE83" s="171" t="s">
        <v>45</v>
      </c>
      <c r="AF83" s="16" t="s">
        <v>55</v>
      </c>
      <c r="AG83" s="17">
        <f t="shared" ref="AG83:AP83" si="217">AG55+AG68-AG129</f>
        <v>1.0661</v>
      </c>
      <c r="AH83" s="17">
        <f t="shared" si="217"/>
        <v>1.08514</v>
      </c>
      <c r="AI83" s="17">
        <f t="shared" si="217"/>
        <v>1.1117960000000005</v>
      </c>
      <c r="AJ83" s="17">
        <f t="shared" si="217"/>
        <v>1.1491143999999993</v>
      </c>
      <c r="AK83" s="17">
        <f t="shared" si="217"/>
        <v>1.2013601600000001</v>
      </c>
      <c r="AL83" s="17">
        <f t="shared" si="217"/>
        <v>1.2745042240000002</v>
      </c>
      <c r="AM83" s="17">
        <f t="shared" si="217"/>
        <v>1.3769059136000008</v>
      </c>
      <c r="AN83" s="17">
        <f t="shared" si="217"/>
        <v>1.5202682790400024</v>
      </c>
      <c r="AO83" s="17">
        <f t="shared" si="217"/>
        <v>1.7209755906559976</v>
      </c>
      <c r="AP83" s="17">
        <f t="shared" si="217"/>
        <v>2.0019658269183962</v>
      </c>
      <c r="AQ83" s="5"/>
      <c r="AR83" s="163"/>
      <c r="AS83" s="171" t="s">
        <v>45</v>
      </c>
      <c r="AT83" s="16" t="s">
        <v>55</v>
      </c>
      <c r="AU83" s="17">
        <f t="shared" ref="AU83:BD83" si="218">AU55+AU68-AU129</f>
        <v>1.0911</v>
      </c>
      <c r="AV83" s="17">
        <f t="shared" si="218"/>
        <v>1.1101399999999999</v>
      </c>
      <c r="AW83" s="17">
        <f t="shared" si="218"/>
        <v>1.1367960000000004</v>
      </c>
      <c r="AX83" s="17">
        <f t="shared" si="218"/>
        <v>1.1741143999999992</v>
      </c>
      <c r="AY83" s="17">
        <f t="shared" si="218"/>
        <v>1.22636016</v>
      </c>
      <c r="AZ83" s="17">
        <f t="shared" si="218"/>
        <v>1.2995042240000001</v>
      </c>
      <c r="BA83" s="17">
        <f t="shared" si="218"/>
        <v>1.4019059136000007</v>
      </c>
      <c r="BB83" s="17">
        <f t="shared" si="218"/>
        <v>1.5452682790400023</v>
      </c>
      <c r="BC83" s="17">
        <f t="shared" si="218"/>
        <v>1.7459755906559975</v>
      </c>
      <c r="BD83" s="17">
        <f t="shared" si="218"/>
        <v>2.0269658269183961</v>
      </c>
      <c r="BE83" s="5"/>
      <c r="BF83" s="163"/>
      <c r="BG83" s="171" t="s">
        <v>45</v>
      </c>
      <c r="BH83" s="16" t="s">
        <v>55</v>
      </c>
      <c r="BI83" s="17">
        <f t="shared" ref="BI83:BR83" si="219">BI55+BI68-BI129</f>
        <v>1.1160999999999999</v>
      </c>
      <c r="BJ83" s="17">
        <f t="shared" si="219"/>
        <v>1.1351399999999998</v>
      </c>
      <c r="BK83" s="17">
        <f t="shared" si="219"/>
        <v>1.1617960000000003</v>
      </c>
      <c r="BL83" s="17">
        <f t="shared" si="219"/>
        <v>1.1991143999999996</v>
      </c>
      <c r="BM83" s="17">
        <f t="shared" si="219"/>
        <v>1.2513601599999999</v>
      </c>
      <c r="BN83" s="17">
        <f t="shared" si="219"/>
        <v>1.324504224</v>
      </c>
      <c r="BO83" s="17">
        <f t="shared" si="219"/>
        <v>1.4269059136000006</v>
      </c>
      <c r="BP83" s="17">
        <f t="shared" si="219"/>
        <v>1.5702682790400022</v>
      </c>
      <c r="BQ83" s="17">
        <f t="shared" si="219"/>
        <v>1.7709755906559979</v>
      </c>
      <c r="BR83" s="17">
        <f t="shared" si="219"/>
        <v>2.0519658269183965</v>
      </c>
      <c r="BS83" s="5"/>
    </row>
    <row r="84" spans="1:71" ht="15" customHeight="1" x14ac:dyDescent="0.45">
      <c r="B84" s="163"/>
      <c r="C84" s="165"/>
      <c r="D84" s="16" t="s">
        <v>56</v>
      </c>
      <c r="E84" s="17"/>
      <c r="F84" s="17"/>
      <c r="G84" s="17"/>
      <c r="H84" s="17"/>
      <c r="I84" s="18">
        <f>SUM(E83:I83)/5</f>
        <v>1.072702112</v>
      </c>
      <c r="J84" s="18"/>
      <c r="K84" s="18"/>
      <c r="L84" s="18"/>
      <c r="M84" s="18"/>
      <c r="N84" s="18">
        <f>SUM(E83:N83)/10</f>
        <v>1.3008130394214397</v>
      </c>
      <c r="P84" s="163"/>
      <c r="Q84" s="165"/>
      <c r="R84" s="16" t="s">
        <v>56</v>
      </c>
      <c r="S84" s="17"/>
      <c r="T84" s="17"/>
      <c r="U84" s="17"/>
      <c r="V84" s="17"/>
      <c r="W84" s="18">
        <f>SUM(S83:W83)/5</f>
        <v>1.0977021119999999</v>
      </c>
      <c r="X84" s="18"/>
      <c r="Y84" s="18"/>
      <c r="Z84" s="18"/>
      <c r="AA84" s="18"/>
      <c r="AB84" s="18">
        <f>SUM(S83:AB83)/10</f>
        <v>1.3258130394214396</v>
      </c>
      <c r="AC84" s="5"/>
      <c r="AD84" s="163"/>
      <c r="AE84" s="165"/>
      <c r="AF84" s="16" t="s">
        <v>56</v>
      </c>
      <c r="AG84" s="17"/>
      <c r="AH84" s="17"/>
      <c r="AI84" s="17"/>
      <c r="AJ84" s="17"/>
      <c r="AK84" s="18">
        <f>SUM(AG83:AK83)/5</f>
        <v>1.122702112</v>
      </c>
      <c r="AL84" s="18"/>
      <c r="AM84" s="18"/>
      <c r="AN84" s="18"/>
      <c r="AO84" s="18"/>
      <c r="AP84" s="18">
        <f>SUM(AG83:AP83)/10</f>
        <v>1.3508130394214397</v>
      </c>
      <c r="AQ84" s="5"/>
      <c r="AR84" s="163"/>
      <c r="AS84" s="165"/>
      <c r="AT84" s="16" t="s">
        <v>56</v>
      </c>
      <c r="AU84" s="17"/>
      <c r="AV84" s="17"/>
      <c r="AW84" s="17"/>
      <c r="AX84" s="17"/>
      <c r="AY84" s="18">
        <f>SUM(AU83:AY83)/5</f>
        <v>1.1477021119999999</v>
      </c>
      <c r="AZ84" s="18"/>
      <c r="BA84" s="18"/>
      <c r="BB84" s="18"/>
      <c r="BC84" s="18"/>
      <c r="BD84" s="18">
        <f>SUM(AU83:BD83)/10</f>
        <v>1.3758130394214394</v>
      </c>
      <c r="BE84" s="5"/>
      <c r="BF84" s="163"/>
      <c r="BG84" s="165"/>
      <c r="BH84" s="16" t="s">
        <v>56</v>
      </c>
      <c r="BI84" s="17"/>
      <c r="BJ84" s="17"/>
      <c r="BK84" s="17"/>
      <c r="BL84" s="17"/>
      <c r="BM84" s="18">
        <f>SUM(BI83:BM83)/5</f>
        <v>1.1727021119999999</v>
      </c>
      <c r="BN84" s="18"/>
      <c r="BO84" s="18"/>
      <c r="BP84" s="18"/>
      <c r="BQ84" s="18"/>
      <c r="BR84" s="18">
        <f>SUM(BI83:BR83)/10</f>
        <v>1.4008130394214395</v>
      </c>
      <c r="BS84" s="5"/>
    </row>
    <row r="85" spans="1:71" ht="15" customHeight="1" x14ac:dyDescent="0.45">
      <c r="B85" s="163"/>
      <c r="C85" s="163"/>
      <c r="D85" s="20" t="s">
        <v>57</v>
      </c>
      <c r="E85" s="23">
        <f t="shared" ref="E85:N85" si="220">E81*E$16</f>
        <v>1016099.9999999999</v>
      </c>
      <c r="F85" s="23">
        <f t="shared" si="220"/>
        <v>1035140</v>
      </c>
      <c r="G85" s="23">
        <f t="shared" si="220"/>
        <v>1061796.0000000005</v>
      </c>
      <c r="H85" s="23">
        <f t="shared" si="220"/>
        <v>1099114.3999999997</v>
      </c>
      <c r="I85" s="23">
        <f t="shared" si="220"/>
        <v>1151360.1600000001</v>
      </c>
      <c r="J85" s="23">
        <f t="shared" si="220"/>
        <v>1224504.2239999999</v>
      </c>
      <c r="K85" s="23">
        <f t="shared" si="220"/>
        <v>1326905.9136000008</v>
      </c>
      <c r="L85" s="23">
        <f t="shared" si="220"/>
        <v>1470268.2790400027</v>
      </c>
      <c r="M85" s="23">
        <f t="shared" si="220"/>
        <v>1670975.5906559974</v>
      </c>
      <c r="N85" s="23">
        <f t="shared" si="220"/>
        <v>1951965.8269183964</v>
      </c>
      <c r="P85" s="163"/>
      <c r="Q85" s="163"/>
      <c r="R85" s="20" t="s">
        <v>57</v>
      </c>
      <c r="S85" s="23">
        <f t="shared" ref="S85:AB85" si="221">S81*S$16</f>
        <v>1041099.9999999999</v>
      </c>
      <c r="T85" s="23">
        <f t="shared" si="221"/>
        <v>1060140</v>
      </c>
      <c r="U85" s="23">
        <f t="shared" si="221"/>
        <v>1086796.0000000005</v>
      </c>
      <c r="V85" s="23">
        <f t="shared" si="221"/>
        <v>1124114.3999999997</v>
      </c>
      <c r="W85" s="23">
        <f t="shared" si="221"/>
        <v>1176360.1600000004</v>
      </c>
      <c r="X85" s="23">
        <f t="shared" si="221"/>
        <v>1249504.2240000002</v>
      </c>
      <c r="Y85" s="23">
        <f t="shared" si="221"/>
        <v>1351905.9136000008</v>
      </c>
      <c r="Z85" s="23">
        <f t="shared" si="221"/>
        <v>1495268.2790400023</v>
      </c>
      <c r="AA85" s="23">
        <f t="shared" si="221"/>
        <v>1695975.5906559974</v>
      </c>
      <c r="AB85" s="23">
        <f t="shared" si="221"/>
        <v>1976965.8269183971</v>
      </c>
      <c r="AC85" s="5"/>
      <c r="AD85" s="163"/>
      <c r="AE85" s="163"/>
      <c r="AF85" s="20" t="s">
        <v>57</v>
      </c>
      <c r="AG85" s="23">
        <f t="shared" ref="AG85:AP85" si="222">AG81*AG$16</f>
        <v>1066099.9999999998</v>
      </c>
      <c r="AH85" s="23">
        <f t="shared" si="222"/>
        <v>1085140</v>
      </c>
      <c r="AI85" s="23">
        <f t="shared" si="222"/>
        <v>1111796.0000000005</v>
      </c>
      <c r="AJ85" s="23">
        <f t="shared" si="222"/>
        <v>1149114.3999999997</v>
      </c>
      <c r="AK85" s="23">
        <f t="shared" si="222"/>
        <v>1201360.1599999999</v>
      </c>
      <c r="AL85" s="23">
        <f t="shared" si="222"/>
        <v>1274504.2240000002</v>
      </c>
      <c r="AM85" s="23">
        <f t="shared" si="222"/>
        <v>1376905.913600001</v>
      </c>
      <c r="AN85" s="23">
        <f t="shared" si="222"/>
        <v>1520268.2790400023</v>
      </c>
      <c r="AO85" s="23">
        <f t="shared" si="222"/>
        <v>1720975.5906559976</v>
      </c>
      <c r="AP85" s="23">
        <f t="shared" si="222"/>
        <v>2001965.8269183962</v>
      </c>
      <c r="AQ85" s="5"/>
      <c r="AR85" s="163"/>
      <c r="AS85" s="163"/>
      <c r="AT85" s="20" t="s">
        <v>57</v>
      </c>
      <c r="AU85" s="23">
        <f t="shared" ref="AU85:BD85" si="223">AU81*AU$16</f>
        <v>1091099.9999999998</v>
      </c>
      <c r="AV85" s="23">
        <f t="shared" si="223"/>
        <v>1110139.9999999998</v>
      </c>
      <c r="AW85" s="23">
        <f t="shared" si="223"/>
        <v>1136796.0000000002</v>
      </c>
      <c r="AX85" s="23">
        <f t="shared" si="223"/>
        <v>1174114.3999999997</v>
      </c>
      <c r="AY85" s="23">
        <f t="shared" si="223"/>
        <v>1226360.1600000001</v>
      </c>
      <c r="AZ85" s="23">
        <f t="shared" si="223"/>
        <v>1299504.2239999999</v>
      </c>
      <c r="BA85" s="23">
        <f t="shared" si="223"/>
        <v>1401905.9136000008</v>
      </c>
      <c r="BB85" s="23">
        <f t="shared" si="223"/>
        <v>1545268.2790400023</v>
      </c>
      <c r="BC85" s="23">
        <f t="shared" si="223"/>
        <v>1745975.5906559976</v>
      </c>
      <c r="BD85" s="23">
        <f t="shared" si="223"/>
        <v>2026965.8269183966</v>
      </c>
      <c r="BE85" s="5"/>
      <c r="BF85" s="163"/>
      <c r="BG85" s="163"/>
      <c r="BH85" s="20" t="s">
        <v>57</v>
      </c>
      <c r="BI85" s="23">
        <f t="shared" ref="BI85:BR85" si="224">BI81*BI$16</f>
        <v>1116099.9999999998</v>
      </c>
      <c r="BJ85" s="23">
        <f t="shared" si="224"/>
        <v>1135140</v>
      </c>
      <c r="BK85" s="23">
        <f t="shared" si="224"/>
        <v>1161796.0000000005</v>
      </c>
      <c r="BL85" s="23">
        <f t="shared" si="224"/>
        <v>1199114.3999999997</v>
      </c>
      <c r="BM85" s="23">
        <f t="shared" si="224"/>
        <v>1251360.1600000001</v>
      </c>
      <c r="BN85" s="23">
        <f t="shared" si="224"/>
        <v>1324504.2239999999</v>
      </c>
      <c r="BO85" s="23">
        <f t="shared" si="224"/>
        <v>1426905.9136000008</v>
      </c>
      <c r="BP85" s="23">
        <f t="shared" si="224"/>
        <v>1570268.2790400025</v>
      </c>
      <c r="BQ85" s="23">
        <f t="shared" si="224"/>
        <v>1770975.5906559974</v>
      </c>
      <c r="BR85" s="23">
        <f t="shared" si="224"/>
        <v>2051965.8269183966</v>
      </c>
      <c r="BS85" s="5"/>
    </row>
    <row r="86" spans="1:71" ht="15" customHeight="1" x14ac:dyDescent="0.45">
      <c r="B86" s="163"/>
      <c r="C86" s="163"/>
      <c r="D86" s="20" t="s">
        <v>59</v>
      </c>
      <c r="E86" s="22"/>
      <c r="F86" s="22"/>
      <c r="G86" s="22"/>
      <c r="H86" s="22"/>
      <c r="I86" s="23">
        <f>SUM(E85:I85)/5</f>
        <v>1072702.1120000002</v>
      </c>
      <c r="J86" s="23"/>
      <c r="K86" s="23"/>
      <c r="L86" s="23"/>
      <c r="M86" s="23"/>
      <c r="N86" s="23">
        <f>SUM(E85:N85)/10</f>
        <v>1300813.0394214396</v>
      </c>
      <c r="P86" s="163"/>
      <c r="Q86" s="163"/>
      <c r="R86" s="20" t="s">
        <v>59</v>
      </c>
      <c r="S86" s="22"/>
      <c r="T86" s="22"/>
      <c r="U86" s="22"/>
      <c r="V86" s="22"/>
      <c r="W86" s="23">
        <f>SUM(S85:W85)/5</f>
        <v>1097702.1120000002</v>
      </c>
      <c r="X86" s="23"/>
      <c r="Y86" s="23"/>
      <c r="Z86" s="23"/>
      <c r="AA86" s="23"/>
      <c r="AB86" s="23">
        <f>SUM(S85:AB85)/10</f>
        <v>1325813.0394214399</v>
      </c>
      <c r="AC86" s="5"/>
      <c r="AD86" s="163"/>
      <c r="AE86" s="163"/>
      <c r="AF86" s="20" t="s">
        <v>59</v>
      </c>
      <c r="AG86" s="22"/>
      <c r="AH86" s="22"/>
      <c r="AI86" s="22"/>
      <c r="AJ86" s="22"/>
      <c r="AK86" s="23">
        <f>SUM(AG85:AK85)/5</f>
        <v>1122702.1120000002</v>
      </c>
      <c r="AL86" s="23"/>
      <c r="AM86" s="23"/>
      <c r="AN86" s="23"/>
      <c r="AO86" s="23"/>
      <c r="AP86" s="23">
        <f>SUM(AG85:AP85)/10</f>
        <v>1350813.0394214399</v>
      </c>
      <c r="AQ86" s="5"/>
      <c r="AR86" s="163"/>
      <c r="AS86" s="163"/>
      <c r="AT86" s="20" t="s">
        <v>59</v>
      </c>
      <c r="AU86" s="22"/>
      <c r="AV86" s="22"/>
      <c r="AW86" s="22"/>
      <c r="AX86" s="22"/>
      <c r="AY86" s="23">
        <f>SUM(AU85:AY85)/5</f>
        <v>1147702.112</v>
      </c>
      <c r="AZ86" s="23"/>
      <c r="BA86" s="23"/>
      <c r="BB86" s="23"/>
      <c r="BC86" s="23"/>
      <c r="BD86" s="23">
        <f>SUM(AU85:BD85)/10</f>
        <v>1375813.0394214399</v>
      </c>
      <c r="BE86" s="5"/>
      <c r="BF86" s="163"/>
      <c r="BG86" s="163"/>
      <c r="BH86" s="20" t="s">
        <v>59</v>
      </c>
      <c r="BI86" s="22"/>
      <c r="BJ86" s="22"/>
      <c r="BK86" s="22"/>
      <c r="BL86" s="22"/>
      <c r="BM86" s="23">
        <f>SUM(BI85:BM85)/5</f>
        <v>1172702.1120000002</v>
      </c>
      <c r="BN86" s="23"/>
      <c r="BO86" s="23"/>
      <c r="BP86" s="23"/>
      <c r="BQ86" s="23"/>
      <c r="BR86" s="23">
        <f>SUM(BI85:BR85)/10</f>
        <v>1400813.0394214399</v>
      </c>
      <c r="BS86" s="5"/>
    </row>
    <row r="87" spans="1:71" ht="15" customHeight="1" x14ac:dyDescent="0.45">
      <c r="B87" s="163"/>
      <c r="C87" s="163"/>
      <c r="D87" s="20" t="s">
        <v>58</v>
      </c>
      <c r="E87" s="22">
        <f>E85</f>
        <v>1016099.9999999999</v>
      </c>
      <c r="F87" s="22">
        <f t="shared" ref="F87:N87" si="225">E87+F85</f>
        <v>2051240</v>
      </c>
      <c r="G87" s="22">
        <f t="shared" si="225"/>
        <v>3113036.0000000005</v>
      </c>
      <c r="H87" s="22">
        <f t="shared" si="225"/>
        <v>4212150.4000000004</v>
      </c>
      <c r="I87" s="22">
        <f t="shared" si="225"/>
        <v>5363510.5600000005</v>
      </c>
      <c r="J87" s="22">
        <f t="shared" si="225"/>
        <v>6588014.784</v>
      </c>
      <c r="K87" s="22">
        <f t="shared" si="225"/>
        <v>7914920.6976000005</v>
      </c>
      <c r="L87" s="22">
        <f t="shared" si="225"/>
        <v>9385188.9766400028</v>
      </c>
      <c r="M87" s="22">
        <f t="shared" si="225"/>
        <v>11056164.567296</v>
      </c>
      <c r="N87" s="22">
        <f t="shared" si="225"/>
        <v>13008130.394214397</v>
      </c>
      <c r="P87" s="163"/>
      <c r="Q87" s="163"/>
      <c r="R87" s="20" t="s">
        <v>58</v>
      </c>
      <c r="S87" s="22">
        <f>S85</f>
        <v>1041099.9999999999</v>
      </c>
      <c r="T87" s="22">
        <f t="shared" ref="T87:AB87" si="226">S87+T85</f>
        <v>2101240</v>
      </c>
      <c r="U87" s="22">
        <f t="shared" si="226"/>
        <v>3188036.0000000005</v>
      </c>
      <c r="V87" s="22">
        <f t="shared" si="226"/>
        <v>4312150.4000000004</v>
      </c>
      <c r="W87" s="22">
        <f t="shared" si="226"/>
        <v>5488510.5600000005</v>
      </c>
      <c r="X87" s="22">
        <f t="shared" si="226"/>
        <v>6738014.7840000009</v>
      </c>
      <c r="Y87" s="22">
        <f t="shared" si="226"/>
        <v>8089920.6976000015</v>
      </c>
      <c r="Z87" s="22">
        <f t="shared" si="226"/>
        <v>9585188.9766400047</v>
      </c>
      <c r="AA87" s="22">
        <f t="shared" si="226"/>
        <v>11281164.567296002</v>
      </c>
      <c r="AB87" s="22">
        <f t="shared" si="226"/>
        <v>13258130.394214399</v>
      </c>
      <c r="AC87" s="5"/>
      <c r="AD87" s="163"/>
      <c r="AE87" s="163"/>
      <c r="AF87" s="20" t="s">
        <v>58</v>
      </c>
      <c r="AG87" s="22">
        <f>AG85</f>
        <v>1066099.9999999998</v>
      </c>
      <c r="AH87" s="22">
        <f t="shared" ref="AH87:AP87" si="227">AG87+AH85</f>
        <v>2151240</v>
      </c>
      <c r="AI87" s="22">
        <f t="shared" si="227"/>
        <v>3263036.0000000005</v>
      </c>
      <c r="AJ87" s="22">
        <f t="shared" si="227"/>
        <v>4412150.4000000004</v>
      </c>
      <c r="AK87" s="22">
        <f t="shared" si="227"/>
        <v>5613510.5600000005</v>
      </c>
      <c r="AL87" s="22">
        <f t="shared" si="227"/>
        <v>6888014.7840000009</v>
      </c>
      <c r="AM87" s="22">
        <f t="shared" si="227"/>
        <v>8264920.6976000015</v>
      </c>
      <c r="AN87" s="22">
        <f t="shared" si="227"/>
        <v>9785188.9766400047</v>
      </c>
      <c r="AO87" s="22">
        <f t="shared" si="227"/>
        <v>11506164.567296002</v>
      </c>
      <c r="AP87" s="22">
        <f t="shared" si="227"/>
        <v>13508130.394214399</v>
      </c>
      <c r="AQ87" s="5"/>
      <c r="AR87" s="163"/>
      <c r="AS87" s="163"/>
      <c r="AT87" s="20" t="s">
        <v>58</v>
      </c>
      <c r="AU87" s="22">
        <f>AU85</f>
        <v>1091099.9999999998</v>
      </c>
      <c r="AV87" s="22">
        <f t="shared" ref="AV87:BD87" si="228">AU87+AV85</f>
        <v>2201239.9999999995</v>
      </c>
      <c r="AW87" s="22">
        <f t="shared" si="228"/>
        <v>3338036</v>
      </c>
      <c r="AX87" s="22">
        <f t="shared" si="228"/>
        <v>4512150.3999999994</v>
      </c>
      <c r="AY87" s="22">
        <f t="shared" si="228"/>
        <v>5738510.5599999996</v>
      </c>
      <c r="AZ87" s="22">
        <f t="shared" si="228"/>
        <v>7038014.784</v>
      </c>
      <c r="BA87" s="22">
        <f t="shared" si="228"/>
        <v>8439920.6976000015</v>
      </c>
      <c r="BB87" s="22">
        <f t="shared" si="228"/>
        <v>9985188.9766400047</v>
      </c>
      <c r="BC87" s="22">
        <f t="shared" si="228"/>
        <v>11731164.567296002</v>
      </c>
      <c r="BD87" s="22">
        <f t="shared" si="228"/>
        <v>13758130.394214399</v>
      </c>
      <c r="BE87" s="5"/>
      <c r="BF87" s="163"/>
      <c r="BG87" s="163"/>
      <c r="BH87" s="20" t="s">
        <v>58</v>
      </c>
      <c r="BI87" s="22">
        <f>BI85</f>
        <v>1116099.9999999998</v>
      </c>
      <c r="BJ87" s="22">
        <f t="shared" ref="BJ87:BR87" si="229">BI87+BJ85</f>
        <v>2251240</v>
      </c>
      <c r="BK87" s="22">
        <f t="shared" si="229"/>
        <v>3413036.0000000005</v>
      </c>
      <c r="BL87" s="22">
        <f t="shared" si="229"/>
        <v>4612150.4000000004</v>
      </c>
      <c r="BM87" s="22">
        <f t="shared" si="229"/>
        <v>5863510.5600000005</v>
      </c>
      <c r="BN87" s="22">
        <f t="shared" si="229"/>
        <v>7188014.784</v>
      </c>
      <c r="BO87" s="22">
        <f t="shared" si="229"/>
        <v>8614920.6976000015</v>
      </c>
      <c r="BP87" s="22">
        <f t="shared" si="229"/>
        <v>10185188.976640005</v>
      </c>
      <c r="BQ87" s="22">
        <f t="shared" si="229"/>
        <v>11956164.567296002</v>
      </c>
      <c r="BR87" s="22">
        <f t="shared" si="229"/>
        <v>14008130.394214399</v>
      </c>
      <c r="BS87" s="5"/>
    </row>
    <row r="88" spans="1:71" ht="15" customHeight="1" x14ac:dyDescent="0.45">
      <c r="B88" s="163"/>
      <c r="C88" s="171" t="s">
        <v>44</v>
      </c>
      <c r="D88" s="16" t="s">
        <v>55</v>
      </c>
      <c r="E88" s="17">
        <f t="shared" ref="E88:N88" si="230">E58+E73-E132</f>
        <v>1.0161</v>
      </c>
      <c r="F88" s="17">
        <f t="shared" si="230"/>
        <v>1.4415800000000001</v>
      </c>
      <c r="G88" s="17">
        <f t="shared" si="230"/>
        <v>2.0448680000000015</v>
      </c>
      <c r="H88" s="17">
        <f t="shared" si="230"/>
        <v>2.9001335999999993</v>
      </c>
      <c r="I88" s="17">
        <f t="shared" si="230"/>
        <v>4.1124328000000023</v>
      </c>
      <c r="J88" s="17">
        <f t="shared" si="230"/>
        <v>5.8305499839999992</v>
      </c>
      <c r="K88" s="17">
        <f t="shared" si="230"/>
        <v>8.2651716672000006</v>
      </c>
      <c r="L88" s="17">
        <f t="shared" si="230"/>
        <v>11.714602699520022</v>
      </c>
      <c r="M88" s="17">
        <f t="shared" si="230"/>
        <v>16.601151090943951</v>
      </c>
      <c r="N88" s="17">
        <f t="shared" si="230"/>
        <v>23.522601763583985</v>
      </c>
      <c r="P88" s="163"/>
      <c r="Q88" s="171" t="s">
        <v>44</v>
      </c>
      <c r="R88" s="16" t="s">
        <v>55</v>
      </c>
      <c r="S88" s="17">
        <f t="shared" ref="S88:AB88" si="231">S58+S73-S132</f>
        <v>1.0411000000000001</v>
      </c>
      <c r="T88" s="17">
        <f t="shared" si="231"/>
        <v>1.4765800000000002</v>
      </c>
      <c r="U88" s="17">
        <f t="shared" si="231"/>
        <v>2.0938680000000001</v>
      </c>
      <c r="V88" s="17">
        <f t="shared" si="231"/>
        <v>2.9687335999999984</v>
      </c>
      <c r="W88" s="17">
        <f t="shared" si="231"/>
        <v>4.2084728000000018</v>
      </c>
      <c r="X88" s="17">
        <f t="shared" si="231"/>
        <v>5.9650059839999994</v>
      </c>
      <c r="Y88" s="17">
        <f t="shared" si="231"/>
        <v>8.453410067200009</v>
      </c>
      <c r="Z88" s="17">
        <f t="shared" si="231"/>
        <v>11.978136459520009</v>
      </c>
      <c r="AA88" s="17">
        <f t="shared" si="231"/>
        <v>16.97009835494395</v>
      </c>
      <c r="AB88" s="17">
        <f t="shared" si="231"/>
        <v>24.039127933183984</v>
      </c>
      <c r="AC88" s="5"/>
      <c r="AD88" s="163"/>
      <c r="AE88" s="171" t="s">
        <v>44</v>
      </c>
      <c r="AF88" s="16" t="s">
        <v>55</v>
      </c>
      <c r="AG88" s="17">
        <f t="shared" ref="AG88:AP88" si="232">AG58+AG73-AG132</f>
        <v>1.0661000000000003</v>
      </c>
      <c r="AH88" s="17">
        <f t="shared" si="232"/>
        <v>1.5115799999999995</v>
      </c>
      <c r="AI88" s="17">
        <f t="shared" si="232"/>
        <v>2.1428680000000022</v>
      </c>
      <c r="AJ88" s="17">
        <f t="shared" si="232"/>
        <v>3.0373335999999984</v>
      </c>
      <c r="AK88" s="17">
        <f t="shared" si="232"/>
        <v>4.3045127999999968</v>
      </c>
      <c r="AL88" s="17">
        <f t="shared" si="232"/>
        <v>6.0994619840000031</v>
      </c>
      <c r="AM88" s="17">
        <f t="shared" si="232"/>
        <v>8.6416484672000102</v>
      </c>
      <c r="AN88" s="17">
        <f t="shared" si="232"/>
        <v>12.241670219520021</v>
      </c>
      <c r="AO88" s="17">
        <f t="shared" si="232"/>
        <v>17.339045618943935</v>
      </c>
      <c r="AP88" s="17">
        <f t="shared" si="232"/>
        <v>24.555654102783969</v>
      </c>
      <c r="AQ88" s="5"/>
      <c r="AR88" s="163"/>
      <c r="AS88" s="171" t="s">
        <v>44</v>
      </c>
      <c r="AT88" s="16" t="s">
        <v>55</v>
      </c>
      <c r="AU88" s="17">
        <f t="shared" ref="AU88:BD88" si="233">AU58+AU73-AU132</f>
        <v>1.0911</v>
      </c>
      <c r="AV88" s="17">
        <f t="shared" si="233"/>
        <v>1.5465800000000001</v>
      </c>
      <c r="AW88" s="17">
        <f t="shared" si="233"/>
        <v>2.1918680000000004</v>
      </c>
      <c r="AX88" s="17">
        <f t="shared" si="233"/>
        <v>3.1059335999999993</v>
      </c>
      <c r="AY88" s="17">
        <f t="shared" si="233"/>
        <v>4.4005528000000016</v>
      </c>
      <c r="AZ88" s="17">
        <f t="shared" si="233"/>
        <v>6.2339179839999996</v>
      </c>
      <c r="BA88" s="17">
        <f t="shared" si="233"/>
        <v>8.8298868672000079</v>
      </c>
      <c r="BB88" s="17">
        <f t="shared" si="233"/>
        <v>12.505203979520015</v>
      </c>
      <c r="BC88" s="17">
        <f t="shared" si="233"/>
        <v>17.707992882943948</v>
      </c>
      <c r="BD88" s="17">
        <f t="shared" si="233"/>
        <v>25.072180272383974</v>
      </c>
      <c r="BE88" s="5"/>
      <c r="BF88" s="163"/>
      <c r="BG88" s="171" t="s">
        <v>44</v>
      </c>
      <c r="BH88" s="16" t="s">
        <v>55</v>
      </c>
      <c r="BI88" s="17">
        <f t="shared" ref="BI88:BR88" si="234">BI58+BI73-BI132</f>
        <v>1.1161000000000001</v>
      </c>
      <c r="BJ88" s="17">
        <f t="shared" si="234"/>
        <v>1.5815800000000002</v>
      </c>
      <c r="BK88" s="17">
        <f t="shared" si="234"/>
        <v>2.2408680000000012</v>
      </c>
      <c r="BL88" s="17">
        <f t="shared" si="234"/>
        <v>3.1745335999999984</v>
      </c>
      <c r="BM88" s="17">
        <f t="shared" si="234"/>
        <v>4.4965928000000011</v>
      </c>
      <c r="BN88" s="17">
        <f t="shared" si="234"/>
        <v>6.3683739840000015</v>
      </c>
      <c r="BO88" s="17">
        <f t="shared" si="234"/>
        <v>9.0181252672000092</v>
      </c>
      <c r="BP88" s="17">
        <f t="shared" si="234"/>
        <v>12.768737739520009</v>
      </c>
      <c r="BQ88" s="17">
        <f t="shared" si="234"/>
        <v>18.076940146943947</v>
      </c>
      <c r="BR88" s="17">
        <f t="shared" si="234"/>
        <v>25.588706441984002</v>
      </c>
      <c r="BS88" s="5"/>
    </row>
    <row r="89" spans="1:71" ht="15" customHeight="1" x14ac:dyDescent="0.45">
      <c r="B89" s="163"/>
      <c r="C89" s="165"/>
      <c r="D89" s="16" t="s">
        <v>56</v>
      </c>
      <c r="E89" s="18"/>
      <c r="F89" s="18"/>
      <c r="G89" s="18"/>
      <c r="H89" s="18"/>
      <c r="I89" s="18">
        <f>SUM(E88:I88)/5</f>
        <v>2.3030228800000003</v>
      </c>
      <c r="J89" s="18"/>
      <c r="K89" s="18"/>
      <c r="L89" s="18"/>
      <c r="M89" s="18"/>
      <c r="N89" s="18">
        <f>SUM(E88:N88)/10</f>
        <v>7.7449191605247965</v>
      </c>
      <c r="P89" s="163"/>
      <c r="Q89" s="165"/>
      <c r="R89" s="16" t="s">
        <v>56</v>
      </c>
      <c r="S89" s="18"/>
      <c r="T89" s="18"/>
      <c r="U89" s="18"/>
      <c r="V89" s="18"/>
      <c r="W89" s="18">
        <f>SUM(S88:W88)/5</f>
        <v>2.3577508800000002</v>
      </c>
      <c r="X89" s="18"/>
      <c r="Y89" s="18"/>
      <c r="Z89" s="18"/>
      <c r="AA89" s="18"/>
      <c r="AB89" s="18">
        <f>SUM(S88:AB88)/10</f>
        <v>7.919453319884795</v>
      </c>
      <c r="AC89" s="5"/>
      <c r="AD89" s="163"/>
      <c r="AE89" s="165"/>
      <c r="AF89" s="16" t="s">
        <v>56</v>
      </c>
      <c r="AG89" s="18"/>
      <c r="AH89" s="18"/>
      <c r="AI89" s="18"/>
      <c r="AJ89" s="18"/>
      <c r="AK89" s="18">
        <f>SUM(AG88:AK88)/5</f>
        <v>2.4124788799999997</v>
      </c>
      <c r="AL89" s="18"/>
      <c r="AM89" s="18"/>
      <c r="AN89" s="18"/>
      <c r="AO89" s="18"/>
      <c r="AP89" s="18">
        <f>SUM(AG88:AP88)/10</f>
        <v>8.0939874792447934</v>
      </c>
      <c r="AQ89" s="5"/>
      <c r="AR89" s="163"/>
      <c r="AS89" s="165"/>
      <c r="AT89" s="16" t="s">
        <v>56</v>
      </c>
      <c r="AU89" s="18"/>
      <c r="AV89" s="18"/>
      <c r="AW89" s="18"/>
      <c r="AX89" s="18"/>
      <c r="AY89" s="18">
        <f>SUM(AU88:AY88)/5</f>
        <v>2.4672068800000004</v>
      </c>
      <c r="AZ89" s="18"/>
      <c r="BA89" s="18"/>
      <c r="BB89" s="18"/>
      <c r="BC89" s="18"/>
      <c r="BD89" s="18">
        <f>SUM(AU88:BD88)/10</f>
        <v>8.2685216386047955</v>
      </c>
      <c r="BE89" s="5"/>
      <c r="BF89" s="163"/>
      <c r="BG89" s="165"/>
      <c r="BH89" s="16" t="s">
        <v>56</v>
      </c>
      <c r="BI89" s="18"/>
      <c r="BJ89" s="18"/>
      <c r="BK89" s="18"/>
      <c r="BL89" s="18"/>
      <c r="BM89" s="18">
        <f>SUM(BI88:BM88)/5</f>
        <v>2.5219348799999999</v>
      </c>
      <c r="BN89" s="18"/>
      <c r="BO89" s="18"/>
      <c r="BP89" s="18"/>
      <c r="BQ89" s="18"/>
      <c r="BR89" s="18">
        <f>SUM(BI88:BR88)/10</f>
        <v>8.4430557979647975</v>
      </c>
      <c r="BS89" s="5"/>
    </row>
    <row r="90" spans="1:71" ht="15" customHeight="1" x14ac:dyDescent="0.45">
      <c r="B90" s="163"/>
      <c r="C90" s="163"/>
      <c r="D90" s="20" t="s">
        <v>57</v>
      </c>
      <c r="E90" s="23">
        <f>E92</f>
        <v>1016099.9999999999</v>
      </c>
      <c r="F90" s="23">
        <f>F92-E92</f>
        <v>1441580</v>
      </c>
      <c r="G90" s="23">
        <f>G92-F92</f>
        <v>2044868.0000000009</v>
      </c>
      <c r="H90" s="23">
        <f t="shared" ref="H90:N90" si="235">H92-G92</f>
        <v>2900133.5999999978</v>
      </c>
      <c r="I90" s="23">
        <f t="shared" si="235"/>
        <v>4112432.8000000054</v>
      </c>
      <c r="J90" s="23">
        <f t="shared" si="235"/>
        <v>5830549.9839999992</v>
      </c>
      <c r="K90" s="23">
        <f t="shared" si="235"/>
        <v>8265171.6671999991</v>
      </c>
      <c r="L90" s="23">
        <f t="shared" si="235"/>
        <v>11714602.699520029</v>
      </c>
      <c r="M90" s="23">
        <f t="shared" si="235"/>
        <v>16601151.09094394</v>
      </c>
      <c r="N90" s="23">
        <f t="shared" si="235"/>
        <v>23522601.763583973</v>
      </c>
      <c r="P90" s="163"/>
      <c r="Q90" s="163"/>
      <c r="R90" s="20" t="s">
        <v>57</v>
      </c>
      <c r="S90" s="23">
        <f>S92</f>
        <v>1041099.9999999999</v>
      </c>
      <c r="T90" s="23">
        <f>T92-S92</f>
        <v>1476580.0000000005</v>
      </c>
      <c r="U90" s="23">
        <f>U92-T92</f>
        <v>2093868.0000000005</v>
      </c>
      <c r="V90" s="23">
        <f t="shared" ref="V90:AB90" si="236">V92-U92</f>
        <v>2968733.5999999968</v>
      </c>
      <c r="W90" s="23">
        <f t="shared" si="236"/>
        <v>4208472.8000000063</v>
      </c>
      <c r="X90" s="23">
        <f t="shared" si="236"/>
        <v>5965005.9839999992</v>
      </c>
      <c r="Y90" s="23">
        <f t="shared" si="236"/>
        <v>8453410.0672000051</v>
      </c>
      <c r="Z90" s="23">
        <f t="shared" si="236"/>
        <v>11978136.45952002</v>
      </c>
      <c r="AA90" s="23">
        <f t="shared" si="236"/>
        <v>16970098.354943939</v>
      </c>
      <c r="AB90" s="23">
        <f t="shared" si="236"/>
        <v>24039127.933183983</v>
      </c>
      <c r="AC90" s="5"/>
      <c r="AD90" s="163"/>
      <c r="AE90" s="163"/>
      <c r="AF90" s="20" t="s">
        <v>57</v>
      </c>
      <c r="AG90" s="23">
        <f>AG92</f>
        <v>1066100</v>
      </c>
      <c r="AH90" s="23">
        <f>AH92-AG92</f>
        <v>1511579.9999999995</v>
      </c>
      <c r="AI90" s="23">
        <f>AI92-AH92</f>
        <v>2142868.0000000014</v>
      </c>
      <c r="AJ90" s="23">
        <f t="shared" ref="AJ90:AP90" si="237">AJ92-AI92</f>
        <v>3037333.5999999987</v>
      </c>
      <c r="AK90" s="23">
        <f t="shared" si="237"/>
        <v>4304512.7999999989</v>
      </c>
      <c r="AL90" s="23">
        <f t="shared" si="237"/>
        <v>6099461.9840000048</v>
      </c>
      <c r="AM90" s="23">
        <f t="shared" si="237"/>
        <v>8641648.4672000036</v>
      </c>
      <c r="AN90" s="23">
        <f t="shared" si="237"/>
        <v>12241670.219520025</v>
      </c>
      <c r="AO90" s="23">
        <f t="shared" si="237"/>
        <v>17339045.618943937</v>
      </c>
      <c r="AP90" s="23">
        <f t="shared" si="237"/>
        <v>24555654.102783971</v>
      </c>
      <c r="AQ90" s="5"/>
      <c r="AR90" s="163"/>
      <c r="AS90" s="163"/>
      <c r="AT90" s="20" t="s">
        <v>57</v>
      </c>
      <c r="AU90" s="23">
        <f>AU92</f>
        <v>1091099.9999999998</v>
      </c>
      <c r="AV90" s="23">
        <f>AV92-AU92</f>
        <v>1546579.9999999998</v>
      </c>
      <c r="AW90" s="23">
        <f>AW92-AV92</f>
        <v>2191867.9999999995</v>
      </c>
      <c r="AX90" s="23">
        <f t="shared" ref="AX90:BD90" si="238">AX92-AW92</f>
        <v>3105933.6000000006</v>
      </c>
      <c r="AY90" s="23">
        <f t="shared" si="238"/>
        <v>4400552.8000000026</v>
      </c>
      <c r="AZ90" s="23">
        <f t="shared" si="238"/>
        <v>6233917.9839999974</v>
      </c>
      <c r="BA90" s="23">
        <f t="shared" si="238"/>
        <v>8829886.8672000058</v>
      </c>
      <c r="BB90" s="23">
        <f t="shared" si="238"/>
        <v>12505203.979520015</v>
      </c>
      <c r="BC90" s="23">
        <f t="shared" si="238"/>
        <v>17707992.882943943</v>
      </c>
      <c r="BD90" s="23">
        <f t="shared" si="238"/>
        <v>25072180.272383995</v>
      </c>
      <c r="BE90" s="5"/>
      <c r="BF90" s="163"/>
      <c r="BG90" s="163"/>
      <c r="BH90" s="20" t="s">
        <v>57</v>
      </c>
      <c r="BI90" s="23">
        <f>BI92</f>
        <v>1116099.9999999998</v>
      </c>
      <c r="BJ90" s="23">
        <f>BJ92-BI92</f>
        <v>1581580.0000000002</v>
      </c>
      <c r="BK90" s="23">
        <f>BK92-BJ92</f>
        <v>2240868.0000000019</v>
      </c>
      <c r="BL90" s="23">
        <f t="shared" ref="BL90:BR90" si="239">BL92-BK92</f>
        <v>3174533.5999999968</v>
      </c>
      <c r="BM90" s="23">
        <f t="shared" si="239"/>
        <v>4496592.8000000035</v>
      </c>
      <c r="BN90" s="23">
        <f t="shared" si="239"/>
        <v>6368373.9839999974</v>
      </c>
      <c r="BO90" s="23">
        <f t="shared" si="239"/>
        <v>9018125.267200008</v>
      </c>
      <c r="BP90" s="23">
        <f t="shared" si="239"/>
        <v>12768737.739520017</v>
      </c>
      <c r="BQ90" s="23">
        <f t="shared" si="239"/>
        <v>18076940.146943942</v>
      </c>
      <c r="BR90" s="23">
        <f t="shared" si="239"/>
        <v>25588706.441983998</v>
      </c>
      <c r="BS90" s="5"/>
    </row>
    <row r="91" spans="1:71" ht="15" customHeight="1" x14ac:dyDescent="0.45">
      <c r="A91" s="9"/>
      <c r="B91" s="163"/>
      <c r="C91" s="163"/>
      <c r="D91" s="20" t="s">
        <v>59</v>
      </c>
      <c r="E91" s="23"/>
      <c r="F91" s="23"/>
      <c r="G91" s="23"/>
      <c r="H91" s="23"/>
      <c r="I91" s="23">
        <f>SUM(E90:I90)/5</f>
        <v>2303022.8800000008</v>
      </c>
      <c r="J91" s="23"/>
      <c r="K91" s="23"/>
      <c r="L91" s="23"/>
      <c r="M91" s="23"/>
      <c r="N91" s="23">
        <f>SUM(E90:N90)/10</f>
        <v>7744919.1605247948</v>
      </c>
      <c r="O91" s="9"/>
      <c r="P91" s="163"/>
      <c r="Q91" s="163"/>
      <c r="R91" s="20" t="s">
        <v>59</v>
      </c>
      <c r="S91" s="23"/>
      <c r="T91" s="23"/>
      <c r="U91" s="23"/>
      <c r="V91" s="23"/>
      <c r="W91" s="23">
        <f>SUM(S90:W90)/5</f>
        <v>2357750.8800000008</v>
      </c>
      <c r="X91" s="23"/>
      <c r="Y91" s="23"/>
      <c r="Z91" s="23"/>
      <c r="AA91" s="23"/>
      <c r="AB91" s="23">
        <f>SUM(S90:AB90)/10</f>
        <v>7919453.3198847948</v>
      </c>
      <c r="AC91" s="9"/>
      <c r="AD91" s="163"/>
      <c r="AE91" s="163"/>
      <c r="AF91" s="20" t="s">
        <v>59</v>
      </c>
      <c r="AG91" s="23"/>
      <c r="AH91" s="23"/>
      <c r="AI91" s="23"/>
      <c r="AJ91" s="23"/>
      <c r="AK91" s="23">
        <f>SUM(AG90:AK90)/5</f>
        <v>2412478.88</v>
      </c>
      <c r="AL91" s="23"/>
      <c r="AM91" s="23"/>
      <c r="AN91" s="23"/>
      <c r="AO91" s="23"/>
      <c r="AP91" s="23">
        <f>SUM(AG90:AP90)/10</f>
        <v>8093987.4792447938</v>
      </c>
      <c r="AQ91" s="9"/>
      <c r="AR91" s="163"/>
      <c r="AS91" s="163"/>
      <c r="AT91" s="20" t="s">
        <v>59</v>
      </c>
      <c r="AU91" s="23"/>
      <c r="AV91" s="23"/>
      <c r="AW91" s="23"/>
      <c r="AX91" s="23"/>
      <c r="AY91" s="23">
        <f>SUM(AU90:AY90)/5</f>
        <v>2467206.8800000004</v>
      </c>
      <c r="AZ91" s="23"/>
      <c r="BA91" s="23"/>
      <c r="BB91" s="23"/>
      <c r="BC91" s="23"/>
      <c r="BD91" s="23">
        <f>SUM(AU90:BD90)/10</f>
        <v>8268521.6386047956</v>
      </c>
      <c r="BE91" s="9"/>
      <c r="BF91" s="163"/>
      <c r="BG91" s="163"/>
      <c r="BH91" s="20" t="s">
        <v>59</v>
      </c>
      <c r="BI91" s="23"/>
      <c r="BJ91" s="23"/>
      <c r="BK91" s="23"/>
      <c r="BL91" s="23"/>
      <c r="BM91" s="23">
        <f>SUM(BI90:BM90)/5</f>
        <v>2521934.8800000004</v>
      </c>
      <c r="BN91" s="23"/>
      <c r="BO91" s="23"/>
      <c r="BP91" s="23"/>
      <c r="BQ91" s="23"/>
      <c r="BR91" s="23">
        <f>SUM(BI90:BR90)/10</f>
        <v>8443055.7979647964</v>
      </c>
      <c r="BS91" s="9"/>
    </row>
    <row r="92" spans="1:71" ht="15" customHeight="1" x14ac:dyDescent="0.45">
      <c r="B92" s="163"/>
      <c r="C92" s="163"/>
      <c r="D92" s="20" t="s">
        <v>58</v>
      </c>
      <c r="E92" s="22">
        <f t="shared" ref="E92:N92" si="240">E82*E$16</f>
        <v>1016099.9999999999</v>
      </c>
      <c r="F92" s="22">
        <f t="shared" si="240"/>
        <v>2457680</v>
      </c>
      <c r="G92" s="22">
        <f t="shared" si="240"/>
        <v>4502548.0000000009</v>
      </c>
      <c r="H92" s="22">
        <f t="shared" si="240"/>
        <v>7402681.5999999987</v>
      </c>
      <c r="I92" s="22">
        <f t="shared" si="240"/>
        <v>11515114.400000004</v>
      </c>
      <c r="J92" s="22">
        <f t="shared" si="240"/>
        <v>17345664.384000003</v>
      </c>
      <c r="K92" s="22">
        <f t="shared" si="240"/>
        <v>25610836.051200002</v>
      </c>
      <c r="L92" s="22">
        <f t="shared" si="240"/>
        <v>37325438.750720032</v>
      </c>
      <c r="M92" s="22">
        <f t="shared" si="240"/>
        <v>53926589.841663972</v>
      </c>
      <c r="N92" s="22">
        <f t="shared" si="240"/>
        <v>77449191.605247945</v>
      </c>
      <c r="P92" s="163"/>
      <c r="Q92" s="163"/>
      <c r="R92" s="20" t="s">
        <v>58</v>
      </c>
      <c r="S92" s="22">
        <f t="shared" ref="S92:AB92" si="241">S82*S$16</f>
        <v>1041099.9999999999</v>
      </c>
      <c r="T92" s="22">
        <f t="shared" si="241"/>
        <v>2517680.0000000005</v>
      </c>
      <c r="U92" s="22">
        <f t="shared" si="241"/>
        <v>4611548.0000000009</v>
      </c>
      <c r="V92" s="22">
        <f t="shared" si="241"/>
        <v>7580281.5999999978</v>
      </c>
      <c r="W92" s="22">
        <f t="shared" si="241"/>
        <v>11788754.400000004</v>
      </c>
      <c r="X92" s="22">
        <f t="shared" si="241"/>
        <v>17753760.384000003</v>
      </c>
      <c r="Y92" s="22">
        <f t="shared" si="241"/>
        <v>26207170.451200008</v>
      </c>
      <c r="Z92" s="22">
        <f t="shared" si="241"/>
        <v>38185306.910720028</v>
      </c>
      <c r="AA92" s="22">
        <f t="shared" si="241"/>
        <v>55155405.265663967</v>
      </c>
      <c r="AB92" s="22">
        <f t="shared" si="241"/>
        <v>79194533.19884795</v>
      </c>
      <c r="AC92" s="5"/>
      <c r="AD92" s="163"/>
      <c r="AE92" s="163"/>
      <c r="AF92" s="20" t="s">
        <v>58</v>
      </c>
      <c r="AG92" s="22">
        <f t="shared" ref="AG92:AP92" si="242">AG82*AG$16</f>
        <v>1066100</v>
      </c>
      <c r="AH92" s="22">
        <f t="shared" si="242"/>
        <v>2577679.9999999995</v>
      </c>
      <c r="AI92" s="22">
        <f t="shared" si="242"/>
        <v>4720548.0000000009</v>
      </c>
      <c r="AJ92" s="22">
        <f t="shared" si="242"/>
        <v>7757881.5999999996</v>
      </c>
      <c r="AK92" s="22">
        <f t="shared" si="242"/>
        <v>12062394.399999999</v>
      </c>
      <c r="AL92" s="22">
        <f t="shared" si="242"/>
        <v>18161856.384000003</v>
      </c>
      <c r="AM92" s="22">
        <f t="shared" si="242"/>
        <v>26803504.851200007</v>
      </c>
      <c r="AN92" s="22">
        <f t="shared" si="242"/>
        <v>39045175.070720032</v>
      </c>
      <c r="AO92" s="22">
        <f t="shared" si="242"/>
        <v>56384220.689663969</v>
      </c>
      <c r="AP92" s="22">
        <f t="shared" si="242"/>
        <v>80939874.79244794</v>
      </c>
      <c r="AQ92" s="5"/>
      <c r="AR92" s="163"/>
      <c r="AS92" s="163"/>
      <c r="AT92" s="20" t="s">
        <v>58</v>
      </c>
      <c r="AU92" s="22">
        <f t="shared" ref="AU92:BD92" si="243">AU82*AU$16</f>
        <v>1091099.9999999998</v>
      </c>
      <c r="AV92" s="22">
        <f t="shared" si="243"/>
        <v>2637679.9999999995</v>
      </c>
      <c r="AW92" s="22">
        <f t="shared" si="243"/>
        <v>4829547.9999999991</v>
      </c>
      <c r="AX92" s="22">
        <f t="shared" si="243"/>
        <v>7935481.5999999996</v>
      </c>
      <c r="AY92" s="22">
        <f t="shared" si="243"/>
        <v>12336034.400000002</v>
      </c>
      <c r="AZ92" s="22">
        <f t="shared" si="243"/>
        <v>18569952.384</v>
      </c>
      <c r="BA92" s="22">
        <f t="shared" si="243"/>
        <v>27399839.251200005</v>
      </c>
      <c r="BB92" s="22">
        <f t="shared" si="243"/>
        <v>39905043.230720021</v>
      </c>
      <c r="BC92" s="22">
        <f t="shared" si="243"/>
        <v>57613036.113663964</v>
      </c>
      <c r="BD92" s="22">
        <f t="shared" si="243"/>
        <v>82685216.386047959</v>
      </c>
      <c r="BE92" s="5"/>
      <c r="BF92" s="163"/>
      <c r="BG92" s="163"/>
      <c r="BH92" s="20" t="s">
        <v>58</v>
      </c>
      <c r="BI92" s="22">
        <f t="shared" ref="BI92:BR92" si="244">BI82*BI$16</f>
        <v>1116099.9999999998</v>
      </c>
      <c r="BJ92" s="22">
        <f t="shared" si="244"/>
        <v>2697680</v>
      </c>
      <c r="BK92" s="22">
        <f t="shared" si="244"/>
        <v>4938548.0000000019</v>
      </c>
      <c r="BL92" s="22">
        <f t="shared" si="244"/>
        <v>8113081.5999999987</v>
      </c>
      <c r="BM92" s="22">
        <f t="shared" si="244"/>
        <v>12609674.400000002</v>
      </c>
      <c r="BN92" s="22">
        <f t="shared" si="244"/>
        <v>18978048.384</v>
      </c>
      <c r="BO92" s="22">
        <f t="shared" si="244"/>
        <v>27996173.651200008</v>
      </c>
      <c r="BP92" s="22">
        <f t="shared" si="244"/>
        <v>40764911.390720025</v>
      </c>
      <c r="BQ92" s="22">
        <f t="shared" si="244"/>
        <v>58841851.537663966</v>
      </c>
      <c r="BR92" s="22">
        <f t="shared" si="244"/>
        <v>84430557.979647964</v>
      </c>
      <c r="BS92" s="5"/>
    </row>
    <row r="93" spans="1:71" s="5" customFormat="1" ht="15" customHeight="1" x14ac:dyDescent="0.45">
      <c r="B93" s="4"/>
      <c r="C93" s="1"/>
      <c r="D93" s="52"/>
      <c r="E93" s="35"/>
      <c r="F93" s="35"/>
      <c r="G93" s="35"/>
      <c r="H93" s="35"/>
      <c r="I93" s="35"/>
      <c r="J93" s="35"/>
      <c r="K93" s="35"/>
      <c r="L93" s="35"/>
      <c r="M93" s="35"/>
      <c r="N93" s="35"/>
      <c r="P93" s="4"/>
      <c r="Q93" s="1"/>
      <c r="R93" s="52"/>
      <c r="S93" s="35"/>
      <c r="T93" s="35"/>
      <c r="U93" s="35"/>
      <c r="V93" s="35"/>
      <c r="W93" s="35"/>
      <c r="X93" s="35"/>
      <c r="Y93" s="35"/>
      <c r="Z93" s="35"/>
      <c r="AA93" s="35"/>
      <c r="AB93" s="35"/>
      <c r="AD93" s="4"/>
      <c r="AE93" s="1"/>
      <c r="AF93" s="52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R93" s="4"/>
      <c r="AS93" s="1"/>
      <c r="AT93" s="52"/>
      <c r="AU93" s="35"/>
      <c r="AV93" s="35"/>
      <c r="AW93" s="35"/>
      <c r="AX93" s="35"/>
      <c r="AY93" s="35"/>
      <c r="AZ93" s="35"/>
      <c r="BA93" s="35"/>
      <c r="BB93" s="35"/>
      <c r="BC93" s="35"/>
      <c r="BD93" s="35"/>
      <c r="BF93" s="4"/>
      <c r="BG93" s="1"/>
      <c r="BH93" s="52"/>
      <c r="BI93" s="35"/>
      <c r="BJ93" s="35"/>
      <c r="BK93" s="35"/>
      <c r="BL93" s="35"/>
      <c r="BM93" s="35"/>
      <c r="BN93" s="35"/>
      <c r="BO93" s="35"/>
      <c r="BP93" s="35"/>
      <c r="BQ93" s="35"/>
      <c r="BR93" s="35"/>
    </row>
    <row r="94" spans="1:71" s="5" customFormat="1" ht="15" customHeight="1" x14ac:dyDescent="0.45">
      <c r="B94" s="174" t="s">
        <v>39</v>
      </c>
      <c r="C94" s="3" t="s">
        <v>33</v>
      </c>
      <c r="D94" s="57">
        <f>E9</f>
        <v>0.15</v>
      </c>
      <c r="E94" s="167" t="s">
        <v>3</v>
      </c>
      <c r="F94" s="167" t="s">
        <v>4</v>
      </c>
      <c r="G94" s="167" t="s">
        <v>5</v>
      </c>
      <c r="H94" s="167" t="s">
        <v>6</v>
      </c>
      <c r="I94" s="167" t="s">
        <v>7</v>
      </c>
      <c r="J94" s="167" t="s">
        <v>8</v>
      </c>
      <c r="K94" s="167" t="s">
        <v>9</v>
      </c>
      <c r="L94" s="167" t="s">
        <v>10</v>
      </c>
      <c r="M94" s="167" t="s">
        <v>11</v>
      </c>
      <c r="N94" s="167" t="s">
        <v>12</v>
      </c>
      <c r="P94" s="174" t="s">
        <v>39</v>
      </c>
      <c r="Q94" s="3" t="s">
        <v>33</v>
      </c>
      <c r="R94" s="57">
        <f>S9</f>
        <v>0.15</v>
      </c>
      <c r="S94" s="167" t="s">
        <v>3</v>
      </c>
      <c r="T94" s="167" t="s">
        <v>4</v>
      </c>
      <c r="U94" s="167" t="s">
        <v>5</v>
      </c>
      <c r="V94" s="167" t="s">
        <v>6</v>
      </c>
      <c r="W94" s="167" t="s">
        <v>7</v>
      </c>
      <c r="X94" s="167" t="s">
        <v>8</v>
      </c>
      <c r="Y94" s="167" t="s">
        <v>9</v>
      </c>
      <c r="Z94" s="167" t="s">
        <v>10</v>
      </c>
      <c r="AA94" s="167" t="s">
        <v>11</v>
      </c>
      <c r="AB94" s="167" t="s">
        <v>12</v>
      </c>
      <c r="AD94" s="174" t="s">
        <v>39</v>
      </c>
      <c r="AE94" s="3" t="s">
        <v>33</v>
      </c>
      <c r="AF94" s="57">
        <f>AG9</f>
        <v>0.15</v>
      </c>
      <c r="AG94" s="167" t="s">
        <v>3</v>
      </c>
      <c r="AH94" s="167" t="s">
        <v>4</v>
      </c>
      <c r="AI94" s="167" t="s">
        <v>5</v>
      </c>
      <c r="AJ94" s="167" t="s">
        <v>6</v>
      </c>
      <c r="AK94" s="167" t="s">
        <v>7</v>
      </c>
      <c r="AL94" s="167" t="s">
        <v>8</v>
      </c>
      <c r="AM94" s="167" t="s">
        <v>9</v>
      </c>
      <c r="AN94" s="167" t="s">
        <v>10</v>
      </c>
      <c r="AO94" s="167" t="s">
        <v>11</v>
      </c>
      <c r="AP94" s="167" t="s">
        <v>12</v>
      </c>
      <c r="AR94" s="174" t="s">
        <v>39</v>
      </c>
      <c r="AS94" s="3" t="s">
        <v>33</v>
      </c>
      <c r="AT94" s="57">
        <f>AU9</f>
        <v>0.15</v>
      </c>
      <c r="AU94" s="167" t="s">
        <v>3</v>
      </c>
      <c r="AV94" s="167" t="s">
        <v>4</v>
      </c>
      <c r="AW94" s="167" t="s">
        <v>5</v>
      </c>
      <c r="AX94" s="167" t="s">
        <v>6</v>
      </c>
      <c r="AY94" s="167" t="s">
        <v>7</v>
      </c>
      <c r="AZ94" s="167" t="s">
        <v>8</v>
      </c>
      <c r="BA94" s="167" t="s">
        <v>9</v>
      </c>
      <c r="BB94" s="167" t="s">
        <v>10</v>
      </c>
      <c r="BC94" s="167" t="s">
        <v>11</v>
      </c>
      <c r="BD94" s="167" t="s">
        <v>12</v>
      </c>
      <c r="BF94" s="174" t="s">
        <v>39</v>
      </c>
      <c r="BG94" s="3" t="s">
        <v>33</v>
      </c>
      <c r="BH94" s="57">
        <f>BI9</f>
        <v>0.15</v>
      </c>
      <c r="BI94" s="167" t="s">
        <v>3</v>
      </c>
      <c r="BJ94" s="167" t="s">
        <v>4</v>
      </c>
      <c r="BK94" s="167" t="s">
        <v>5</v>
      </c>
      <c r="BL94" s="167" t="s">
        <v>6</v>
      </c>
      <c r="BM94" s="167" t="s">
        <v>7</v>
      </c>
      <c r="BN94" s="167" t="s">
        <v>8</v>
      </c>
      <c r="BO94" s="167" t="s">
        <v>9</v>
      </c>
      <c r="BP94" s="167" t="s">
        <v>10</v>
      </c>
      <c r="BQ94" s="167" t="s">
        <v>11</v>
      </c>
      <c r="BR94" s="167" t="s">
        <v>12</v>
      </c>
    </row>
    <row r="95" spans="1:71" s="5" customFormat="1" ht="15" customHeight="1" x14ac:dyDescent="0.45">
      <c r="B95" s="175"/>
      <c r="C95" s="46" t="s">
        <v>21</v>
      </c>
      <c r="D95" s="34" t="str">
        <f>"10 BTC / "&amp;TEXT($E$4*10, "$###0.00,,")&amp;"M USD"</f>
        <v>10 BTC / $1.00M USD</v>
      </c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P95" s="175"/>
      <c r="Q95" s="46" t="s">
        <v>21</v>
      </c>
      <c r="R95" s="34" t="str">
        <f>"10 BTC / "&amp;TEXT($E$4*10, "$###0.00,,")&amp;"M USD"</f>
        <v>10 BTC / $1.00M USD</v>
      </c>
      <c r="S95" s="168"/>
      <c r="T95" s="168"/>
      <c r="U95" s="168"/>
      <c r="V95" s="168"/>
      <c r="W95" s="168"/>
      <c r="X95" s="168"/>
      <c r="Y95" s="168"/>
      <c r="Z95" s="168"/>
      <c r="AA95" s="168"/>
      <c r="AB95" s="168"/>
      <c r="AD95" s="175"/>
      <c r="AE95" s="46" t="s">
        <v>21</v>
      </c>
      <c r="AF95" s="34" t="str">
        <f>"10 BTC / "&amp;TEXT($E$4*10, "$###0.00,,")&amp;"M USD"</f>
        <v>10 BTC / $1.00M USD</v>
      </c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R95" s="175"/>
      <c r="AS95" s="46" t="s">
        <v>21</v>
      </c>
      <c r="AT95" s="34" t="str">
        <f>"10 BTC / "&amp;TEXT($E$4*10, "$###0.00,,")&amp;"M USD"</f>
        <v>10 BTC / $1.00M USD</v>
      </c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F95" s="175"/>
      <c r="BG95" s="46" t="s">
        <v>21</v>
      </c>
      <c r="BH95" s="34" t="str">
        <f>"10 BTC / "&amp;TEXT($E$4*10, "$###0.00,,")&amp;"M USD"</f>
        <v>10 BTC / $1.00M USD</v>
      </c>
      <c r="BI95" s="168"/>
      <c r="BJ95" s="168"/>
      <c r="BK95" s="168"/>
      <c r="BL95" s="168"/>
      <c r="BM95" s="168"/>
      <c r="BN95" s="168"/>
      <c r="BO95" s="168"/>
      <c r="BP95" s="168"/>
      <c r="BQ95" s="168"/>
      <c r="BR95" s="168"/>
    </row>
    <row r="96" spans="1:71" s="5" customFormat="1" ht="15" customHeight="1" x14ac:dyDescent="0.45">
      <c r="B96" s="163" t="s">
        <v>16</v>
      </c>
      <c r="C96" s="165" t="s">
        <v>41</v>
      </c>
      <c r="D96" s="16" t="s">
        <v>83</v>
      </c>
      <c r="E96" s="17">
        <f>E$24*$D94</f>
        <v>0.1714285714285714</v>
      </c>
      <c r="F96" s="17">
        <f t="shared" ref="F96:N96" si="245">F$24*$D94</f>
        <v>0.12244897959183673</v>
      </c>
      <c r="G96" s="17">
        <f t="shared" si="245"/>
        <v>8.7463556851311977E-2</v>
      </c>
      <c r="H96" s="17">
        <f t="shared" si="245"/>
        <v>6.2473969179508509E-2</v>
      </c>
      <c r="I96" s="17">
        <f t="shared" si="245"/>
        <v>4.4624263699648954E-2</v>
      </c>
      <c r="J96" s="17">
        <f t="shared" si="245"/>
        <v>3.1874474071177827E-2</v>
      </c>
      <c r="K96" s="17">
        <f t="shared" si="245"/>
        <v>2.2767481479412741E-2</v>
      </c>
      <c r="L96" s="17">
        <f t="shared" si="245"/>
        <v>1.6262486771009121E-2</v>
      </c>
      <c r="M96" s="17">
        <f t="shared" si="245"/>
        <v>1.1616061979292191E-2</v>
      </c>
      <c r="N96" s="17">
        <f t="shared" si="245"/>
        <v>8.2971871280658419E-3</v>
      </c>
      <c r="P96" s="163" t="s">
        <v>16</v>
      </c>
      <c r="Q96" s="165" t="s">
        <v>41</v>
      </c>
      <c r="R96" s="16" t="s">
        <v>83</v>
      </c>
      <c r="S96" s="17">
        <f>S$24*$D94</f>
        <v>0.1714285714285714</v>
      </c>
      <c r="T96" s="17">
        <f t="shared" ref="T96:AB96" si="246">T$24*$D94</f>
        <v>0.12244897959183673</v>
      </c>
      <c r="U96" s="17">
        <f t="shared" si="246"/>
        <v>8.7463556851311977E-2</v>
      </c>
      <c r="V96" s="17">
        <f t="shared" si="246"/>
        <v>6.2473969179508509E-2</v>
      </c>
      <c r="W96" s="17">
        <f t="shared" si="246"/>
        <v>4.4624263699648954E-2</v>
      </c>
      <c r="X96" s="17">
        <f t="shared" si="246"/>
        <v>3.1874474071177827E-2</v>
      </c>
      <c r="Y96" s="17">
        <f t="shared" si="246"/>
        <v>2.2767481479412741E-2</v>
      </c>
      <c r="Z96" s="17">
        <f t="shared" si="246"/>
        <v>1.6262486771009121E-2</v>
      </c>
      <c r="AA96" s="17">
        <f t="shared" si="246"/>
        <v>1.1616061979292191E-2</v>
      </c>
      <c r="AB96" s="17">
        <f t="shared" si="246"/>
        <v>8.2971871280658419E-3</v>
      </c>
      <c r="AD96" s="163" t="s">
        <v>16</v>
      </c>
      <c r="AE96" s="165" t="s">
        <v>41</v>
      </c>
      <c r="AF96" s="16" t="s">
        <v>83</v>
      </c>
      <c r="AG96" s="17">
        <f>AG$24*$D94</f>
        <v>0.1714285714285714</v>
      </c>
      <c r="AH96" s="17">
        <f t="shared" ref="AH96:AP96" si="247">AH$24*$D94</f>
        <v>0.12244897959183673</v>
      </c>
      <c r="AI96" s="17">
        <f t="shared" si="247"/>
        <v>8.7463556851311977E-2</v>
      </c>
      <c r="AJ96" s="17">
        <f t="shared" si="247"/>
        <v>6.2473969179508509E-2</v>
      </c>
      <c r="AK96" s="17">
        <f t="shared" si="247"/>
        <v>4.4624263699648954E-2</v>
      </c>
      <c r="AL96" s="17">
        <f t="shared" si="247"/>
        <v>3.1874474071177827E-2</v>
      </c>
      <c r="AM96" s="17">
        <f t="shared" si="247"/>
        <v>2.2767481479412741E-2</v>
      </c>
      <c r="AN96" s="17">
        <f t="shared" si="247"/>
        <v>1.6262486771009121E-2</v>
      </c>
      <c r="AO96" s="17">
        <f t="shared" si="247"/>
        <v>1.1616061979292191E-2</v>
      </c>
      <c r="AP96" s="17">
        <f t="shared" si="247"/>
        <v>8.2971871280658419E-3</v>
      </c>
      <c r="AR96" s="163" t="s">
        <v>16</v>
      </c>
      <c r="AS96" s="165" t="s">
        <v>41</v>
      </c>
      <c r="AT96" s="16" t="s">
        <v>83</v>
      </c>
      <c r="AU96" s="17">
        <f>AU$24*$D94</f>
        <v>0.1714285714285714</v>
      </c>
      <c r="AV96" s="17">
        <f t="shared" ref="AV96:BD96" si="248">AV$24*$D94</f>
        <v>0.12244897959183673</v>
      </c>
      <c r="AW96" s="17">
        <f t="shared" si="248"/>
        <v>8.7463556851311977E-2</v>
      </c>
      <c r="AX96" s="17">
        <f t="shared" si="248"/>
        <v>6.2473969179508509E-2</v>
      </c>
      <c r="AY96" s="17">
        <f t="shared" si="248"/>
        <v>4.4624263699648954E-2</v>
      </c>
      <c r="AZ96" s="17">
        <f t="shared" si="248"/>
        <v>3.1874474071177827E-2</v>
      </c>
      <c r="BA96" s="17">
        <f t="shared" si="248"/>
        <v>2.2767481479412741E-2</v>
      </c>
      <c r="BB96" s="17">
        <f t="shared" si="248"/>
        <v>1.6262486771009121E-2</v>
      </c>
      <c r="BC96" s="17">
        <f t="shared" si="248"/>
        <v>1.1616061979292191E-2</v>
      </c>
      <c r="BD96" s="17">
        <f t="shared" si="248"/>
        <v>8.2971871280658419E-3</v>
      </c>
      <c r="BF96" s="163" t="s">
        <v>16</v>
      </c>
      <c r="BG96" s="165" t="s">
        <v>41</v>
      </c>
      <c r="BH96" s="16" t="s">
        <v>83</v>
      </c>
      <c r="BI96" s="17">
        <f>BI$24*$D94</f>
        <v>0.1714285714285714</v>
      </c>
      <c r="BJ96" s="17">
        <f t="shared" ref="BJ96:BR96" si="249">BJ$24*$D94</f>
        <v>0.12244897959183673</v>
      </c>
      <c r="BK96" s="17">
        <f t="shared" si="249"/>
        <v>8.7463556851311977E-2</v>
      </c>
      <c r="BL96" s="17">
        <f t="shared" si="249"/>
        <v>6.2473969179508509E-2</v>
      </c>
      <c r="BM96" s="17">
        <f t="shared" si="249"/>
        <v>4.4624263699648954E-2</v>
      </c>
      <c r="BN96" s="17">
        <f t="shared" si="249"/>
        <v>3.1874474071177827E-2</v>
      </c>
      <c r="BO96" s="17">
        <f t="shared" si="249"/>
        <v>2.2767481479412741E-2</v>
      </c>
      <c r="BP96" s="17">
        <f t="shared" si="249"/>
        <v>1.6262486771009121E-2</v>
      </c>
      <c r="BQ96" s="17">
        <f t="shared" si="249"/>
        <v>1.1616061979292191E-2</v>
      </c>
      <c r="BR96" s="17">
        <f t="shared" si="249"/>
        <v>8.2971871280658419E-3</v>
      </c>
    </row>
    <row r="97" spans="2:70" s="5" customFormat="1" ht="15" customHeight="1" x14ac:dyDescent="0.45">
      <c r="B97" s="163"/>
      <c r="C97" s="165"/>
      <c r="D97" s="16" t="s">
        <v>84</v>
      </c>
      <c r="E97" s="17"/>
      <c r="F97" s="17"/>
      <c r="G97" s="17"/>
      <c r="H97" s="17"/>
      <c r="I97" s="100">
        <f>SUM(E96:I96)/5</f>
        <v>9.7687868150175508E-2</v>
      </c>
      <c r="J97" s="17"/>
      <c r="K97" s="17"/>
      <c r="L97" s="17"/>
      <c r="M97" s="17"/>
      <c r="N97" s="18">
        <f>SUM(E96:N96)/10</f>
        <v>5.7925703217983536E-2</v>
      </c>
      <c r="P97" s="163"/>
      <c r="Q97" s="165"/>
      <c r="R97" s="16" t="s">
        <v>84</v>
      </c>
      <c r="S97" s="17"/>
      <c r="T97" s="17"/>
      <c r="U97" s="17"/>
      <c r="V97" s="17"/>
      <c r="W97" s="100">
        <f>SUM(S96:W96)/5</f>
        <v>9.7687868150175508E-2</v>
      </c>
      <c r="X97" s="17"/>
      <c r="Y97" s="17"/>
      <c r="Z97" s="17"/>
      <c r="AA97" s="17"/>
      <c r="AB97" s="18">
        <f>SUM(S96:AB96)/10</f>
        <v>5.7925703217983536E-2</v>
      </c>
      <c r="AD97" s="163"/>
      <c r="AE97" s="165"/>
      <c r="AF97" s="16" t="s">
        <v>84</v>
      </c>
      <c r="AG97" s="17"/>
      <c r="AH97" s="17"/>
      <c r="AI97" s="17"/>
      <c r="AJ97" s="17"/>
      <c r="AK97" s="100">
        <f>SUM(AG96:AK96)/5</f>
        <v>9.7687868150175508E-2</v>
      </c>
      <c r="AL97" s="17"/>
      <c r="AM97" s="17"/>
      <c r="AN97" s="17"/>
      <c r="AO97" s="17"/>
      <c r="AP97" s="18">
        <f>SUM(AG96:AP96)/10</f>
        <v>5.7925703217983536E-2</v>
      </c>
      <c r="AR97" s="163"/>
      <c r="AS97" s="165"/>
      <c r="AT97" s="16" t="s">
        <v>84</v>
      </c>
      <c r="AU97" s="17"/>
      <c r="AV97" s="17"/>
      <c r="AW97" s="17"/>
      <c r="AX97" s="17"/>
      <c r="AY97" s="100">
        <f>SUM(AU96:AY96)/5</f>
        <v>9.7687868150175508E-2</v>
      </c>
      <c r="AZ97" s="17"/>
      <c r="BA97" s="17"/>
      <c r="BB97" s="17"/>
      <c r="BC97" s="17"/>
      <c r="BD97" s="18">
        <f>SUM(AU96:BD96)/10</f>
        <v>5.7925703217983536E-2</v>
      </c>
      <c r="BF97" s="163"/>
      <c r="BG97" s="165"/>
      <c r="BH97" s="16" t="s">
        <v>84</v>
      </c>
      <c r="BI97" s="17"/>
      <c r="BJ97" s="17"/>
      <c r="BK97" s="17"/>
      <c r="BL97" s="17"/>
      <c r="BM97" s="100">
        <f>SUM(BI96:BM96)/5</f>
        <v>9.7687868150175508E-2</v>
      </c>
      <c r="BN97" s="17"/>
      <c r="BO97" s="17"/>
      <c r="BP97" s="17"/>
      <c r="BQ97" s="17"/>
      <c r="BR97" s="18">
        <f>SUM(BI96:BR96)/10</f>
        <v>5.7925703217983536E-2</v>
      </c>
    </row>
    <row r="98" spans="2:70" s="5" customFormat="1" ht="15" customHeight="1" x14ac:dyDescent="0.45">
      <c r="B98" s="163"/>
      <c r="C98" s="165"/>
      <c r="D98" s="16" t="s">
        <v>53</v>
      </c>
      <c r="E98" s="17">
        <f>E$18*(E96/E$20)</f>
        <v>0.1714285714285714</v>
      </c>
      <c r="F98" s="17">
        <f t="shared" ref="F98:N98" si="250">F$18*(F96/F$20)</f>
        <v>0.29387755102040813</v>
      </c>
      <c r="G98" s="17">
        <f t="shared" si="250"/>
        <v>0.3813411078717201</v>
      </c>
      <c r="H98" s="17">
        <f t="shared" si="250"/>
        <v>0.44381507705122863</v>
      </c>
      <c r="I98" s="17">
        <f t="shared" si="250"/>
        <v>0.48843934075087758</v>
      </c>
      <c r="J98" s="17">
        <f t="shared" si="250"/>
        <v>0.52031381482205541</v>
      </c>
      <c r="K98" s="17">
        <f t="shared" si="250"/>
        <v>0.54308129630146817</v>
      </c>
      <c r="L98" s="17">
        <f t="shared" si="250"/>
        <v>0.55934378307247723</v>
      </c>
      <c r="M98" s="17">
        <f t="shared" si="250"/>
        <v>0.57095984505176944</v>
      </c>
      <c r="N98" s="17">
        <f t="shared" si="250"/>
        <v>0.57925703217983526</v>
      </c>
      <c r="P98" s="163"/>
      <c r="Q98" s="165"/>
      <c r="R98" s="16" t="s">
        <v>53</v>
      </c>
      <c r="S98" s="17">
        <f>S$18*(S96/S$20)</f>
        <v>0.1714285714285714</v>
      </c>
      <c r="T98" s="17">
        <f t="shared" ref="T98:AB98" si="251">T$18*(T96/T$20)</f>
        <v>0.29387755102040813</v>
      </c>
      <c r="U98" s="17">
        <f t="shared" si="251"/>
        <v>0.3813411078717201</v>
      </c>
      <c r="V98" s="17">
        <f t="shared" si="251"/>
        <v>0.44381507705122863</v>
      </c>
      <c r="W98" s="17">
        <f t="shared" si="251"/>
        <v>0.48843934075087758</v>
      </c>
      <c r="X98" s="17">
        <f t="shared" si="251"/>
        <v>0.52031381482205541</v>
      </c>
      <c r="Y98" s="17">
        <f t="shared" si="251"/>
        <v>0.54308129630146817</v>
      </c>
      <c r="Z98" s="17">
        <f t="shared" si="251"/>
        <v>0.55934378307247723</v>
      </c>
      <c r="AA98" s="17">
        <f t="shared" si="251"/>
        <v>0.57095984505176944</v>
      </c>
      <c r="AB98" s="17">
        <f t="shared" si="251"/>
        <v>0.57925703217983526</v>
      </c>
      <c r="AD98" s="163"/>
      <c r="AE98" s="165"/>
      <c r="AF98" s="16" t="s">
        <v>53</v>
      </c>
      <c r="AG98" s="17">
        <f>AG$18*(AG96/AG$20)</f>
        <v>0.1714285714285714</v>
      </c>
      <c r="AH98" s="17">
        <f t="shared" ref="AH98:AP98" si="252">AH$18*(AH96/AH$20)</f>
        <v>0.29387755102040813</v>
      </c>
      <c r="AI98" s="17">
        <f t="shared" si="252"/>
        <v>0.3813411078717201</v>
      </c>
      <c r="AJ98" s="17">
        <f t="shared" si="252"/>
        <v>0.44381507705122863</v>
      </c>
      <c r="AK98" s="17">
        <f t="shared" si="252"/>
        <v>0.48843934075087758</v>
      </c>
      <c r="AL98" s="17">
        <f t="shared" si="252"/>
        <v>0.52031381482205541</v>
      </c>
      <c r="AM98" s="17">
        <f t="shared" si="252"/>
        <v>0.54308129630146817</v>
      </c>
      <c r="AN98" s="17">
        <f t="shared" si="252"/>
        <v>0.55934378307247723</v>
      </c>
      <c r="AO98" s="17">
        <f t="shared" si="252"/>
        <v>0.57095984505176944</v>
      </c>
      <c r="AP98" s="17">
        <f t="shared" si="252"/>
        <v>0.57925703217983526</v>
      </c>
      <c r="AR98" s="163"/>
      <c r="AS98" s="165"/>
      <c r="AT98" s="16" t="s">
        <v>53</v>
      </c>
      <c r="AU98" s="17">
        <f>AU$18*(AU96/AU$20)</f>
        <v>0.1714285714285714</v>
      </c>
      <c r="AV98" s="17">
        <f t="shared" ref="AV98:BD98" si="253">AV$18*(AV96/AV$20)</f>
        <v>0.29387755102040813</v>
      </c>
      <c r="AW98" s="17">
        <f t="shared" si="253"/>
        <v>0.3813411078717201</v>
      </c>
      <c r="AX98" s="17">
        <f t="shared" si="253"/>
        <v>0.44381507705122863</v>
      </c>
      <c r="AY98" s="17">
        <f t="shared" si="253"/>
        <v>0.48843934075087758</v>
      </c>
      <c r="AZ98" s="17">
        <f t="shared" si="253"/>
        <v>0.52031381482205541</v>
      </c>
      <c r="BA98" s="17">
        <f t="shared" si="253"/>
        <v>0.54308129630146817</v>
      </c>
      <c r="BB98" s="17">
        <f t="shared" si="253"/>
        <v>0.55934378307247723</v>
      </c>
      <c r="BC98" s="17">
        <f t="shared" si="253"/>
        <v>0.57095984505176944</v>
      </c>
      <c r="BD98" s="17">
        <f t="shared" si="253"/>
        <v>0.57925703217983526</v>
      </c>
      <c r="BF98" s="163"/>
      <c r="BG98" s="165"/>
      <c r="BH98" s="16" t="s">
        <v>53</v>
      </c>
      <c r="BI98" s="17">
        <f>BI$18*(BI96/BI$20)</f>
        <v>0.1714285714285714</v>
      </c>
      <c r="BJ98" s="17">
        <f t="shared" ref="BJ98:BR98" si="254">BJ$18*(BJ96/BJ$20)</f>
        <v>0.29387755102040813</v>
      </c>
      <c r="BK98" s="17">
        <f t="shared" si="254"/>
        <v>0.3813411078717201</v>
      </c>
      <c r="BL98" s="17">
        <f t="shared" si="254"/>
        <v>0.44381507705122863</v>
      </c>
      <c r="BM98" s="17">
        <f t="shared" si="254"/>
        <v>0.48843934075087758</v>
      </c>
      <c r="BN98" s="17">
        <f t="shared" si="254"/>
        <v>0.52031381482205541</v>
      </c>
      <c r="BO98" s="17">
        <f t="shared" si="254"/>
        <v>0.54308129630146817</v>
      </c>
      <c r="BP98" s="17">
        <f t="shared" si="254"/>
        <v>0.55934378307247723</v>
      </c>
      <c r="BQ98" s="17">
        <f t="shared" si="254"/>
        <v>0.57095984505176944</v>
      </c>
      <c r="BR98" s="17">
        <f t="shared" si="254"/>
        <v>0.57925703217983526</v>
      </c>
    </row>
    <row r="99" spans="2:70" s="5" customFormat="1" ht="15" customHeight="1" x14ac:dyDescent="0.45">
      <c r="B99" s="163"/>
      <c r="C99" s="163"/>
      <c r="D99" s="20" t="s">
        <v>57</v>
      </c>
      <c r="E99" s="21">
        <f>10*E96</f>
        <v>1.714285714285714</v>
      </c>
      <c r="F99" s="21">
        <f t="shared" ref="F99:N99" si="255">10*F96</f>
        <v>1.2244897959183674</v>
      </c>
      <c r="G99" s="21">
        <f t="shared" si="255"/>
        <v>0.87463556851311974</v>
      </c>
      <c r="H99" s="21">
        <f t="shared" si="255"/>
        <v>0.62473969179508515</v>
      </c>
      <c r="I99" s="21">
        <f t="shared" si="255"/>
        <v>0.44624263699648953</v>
      </c>
      <c r="J99" s="21">
        <f t="shared" si="255"/>
        <v>0.31874474071177827</v>
      </c>
      <c r="K99" s="21">
        <f t="shared" si="255"/>
        <v>0.22767481479412741</v>
      </c>
      <c r="L99" s="21">
        <f t="shared" si="255"/>
        <v>0.16262486771009121</v>
      </c>
      <c r="M99" s="21">
        <f t="shared" si="255"/>
        <v>0.11616061979292192</v>
      </c>
      <c r="N99" s="21">
        <f t="shared" si="255"/>
        <v>8.2971871280658416E-2</v>
      </c>
      <c r="P99" s="163"/>
      <c r="Q99" s="163"/>
      <c r="R99" s="20" t="s">
        <v>57</v>
      </c>
      <c r="S99" s="21">
        <f>10*S96</f>
        <v>1.714285714285714</v>
      </c>
      <c r="T99" s="21">
        <f t="shared" ref="T99:AB99" si="256">10*T96</f>
        <v>1.2244897959183674</v>
      </c>
      <c r="U99" s="21">
        <f t="shared" si="256"/>
        <v>0.87463556851311974</v>
      </c>
      <c r="V99" s="21">
        <f t="shared" si="256"/>
        <v>0.62473969179508515</v>
      </c>
      <c r="W99" s="21">
        <f t="shared" si="256"/>
        <v>0.44624263699648953</v>
      </c>
      <c r="X99" s="21">
        <f t="shared" si="256"/>
        <v>0.31874474071177827</v>
      </c>
      <c r="Y99" s="21">
        <f t="shared" si="256"/>
        <v>0.22767481479412741</v>
      </c>
      <c r="Z99" s="21">
        <f t="shared" si="256"/>
        <v>0.16262486771009121</v>
      </c>
      <c r="AA99" s="21">
        <f t="shared" si="256"/>
        <v>0.11616061979292192</v>
      </c>
      <c r="AB99" s="21">
        <f t="shared" si="256"/>
        <v>8.2971871280658416E-2</v>
      </c>
      <c r="AD99" s="163"/>
      <c r="AE99" s="163"/>
      <c r="AF99" s="20" t="s">
        <v>57</v>
      </c>
      <c r="AG99" s="21">
        <f>10*AG96</f>
        <v>1.714285714285714</v>
      </c>
      <c r="AH99" s="21">
        <f t="shared" ref="AH99:AP99" si="257">10*AH96</f>
        <v>1.2244897959183674</v>
      </c>
      <c r="AI99" s="21">
        <f t="shared" si="257"/>
        <v>0.87463556851311974</v>
      </c>
      <c r="AJ99" s="21">
        <f t="shared" si="257"/>
        <v>0.62473969179508515</v>
      </c>
      <c r="AK99" s="21">
        <f t="shared" si="257"/>
        <v>0.44624263699648953</v>
      </c>
      <c r="AL99" s="21">
        <f t="shared" si="257"/>
        <v>0.31874474071177827</v>
      </c>
      <c r="AM99" s="21">
        <f t="shared" si="257"/>
        <v>0.22767481479412741</v>
      </c>
      <c r="AN99" s="21">
        <f t="shared" si="257"/>
        <v>0.16262486771009121</v>
      </c>
      <c r="AO99" s="21">
        <f t="shared" si="257"/>
        <v>0.11616061979292192</v>
      </c>
      <c r="AP99" s="21">
        <f t="shared" si="257"/>
        <v>8.2971871280658416E-2</v>
      </c>
      <c r="AR99" s="163"/>
      <c r="AS99" s="163"/>
      <c r="AT99" s="20" t="s">
        <v>57</v>
      </c>
      <c r="AU99" s="21">
        <f>10*AU96</f>
        <v>1.714285714285714</v>
      </c>
      <c r="AV99" s="21">
        <f t="shared" ref="AV99:BD99" si="258">10*AV96</f>
        <v>1.2244897959183674</v>
      </c>
      <c r="AW99" s="21">
        <f t="shared" si="258"/>
        <v>0.87463556851311974</v>
      </c>
      <c r="AX99" s="21">
        <f t="shared" si="258"/>
        <v>0.62473969179508515</v>
      </c>
      <c r="AY99" s="21">
        <f t="shared" si="258"/>
        <v>0.44624263699648953</v>
      </c>
      <c r="AZ99" s="21">
        <f t="shared" si="258"/>
        <v>0.31874474071177827</v>
      </c>
      <c r="BA99" s="21">
        <f t="shared" si="258"/>
        <v>0.22767481479412741</v>
      </c>
      <c r="BB99" s="21">
        <f t="shared" si="258"/>
        <v>0.16262486771009121</v>
      </c>
      <c r="BC99" s="21">
        <f t="shared" si="258"/>
        <v>0.11616061979292192</v>
      </c>
      <c r="BD99" s="21">
        <f t="shared" si="258"/>
        <v>8.2971871280658416E-2</v>
      </c>
      <c r="BF99" s="163"/>
      <c r="BG99" s="163"/>
      <c r="BH99" s="20" t="s">
        <v>57</v>
      </c>
      <c r="BI99" s="21">
        <f>10*BI96</f>
        <v>1.714285714285714</v>
      </c>
      <c r="BJ99" s="21">
        <f t="shared" ref="BJ99:BR99" si="259">10*BJ96</f>
        <v>1.2244897959183674</v>
      </c>
      <c r="BK99" s="21">
        <f t="shared" si="259"/>
        <v>0.87463556851311974</v>
      </c>
      <c r="BL99" s="21">
        <f t="shared" si="259"/>
        <v>0.62473969179508515</v>
      </c>
      <c r="BM99" s="21">
        <f t="shared" si="259"/>
        <v>0.44624263699648953</v>
      </c>
      <c r="BN99" s="21">
        <f t="shared" si="259"/>
        <v>0.31874474071177827</v>
      </c>
      <c r="BO99" s="21">
        <f t="shared" si="259"/>
        <v>0.22767481479412741</v>
      </c>
      <c r="BP99" s="21">
        <f t="shared" si="259"/>
        <v>0.16262486771009121</v>
      </c>
      <c r="BQ99" s="21">
        <f t="shared" si="259"/>
        <v>0.11616061979292192</v>
      </c>
      <c r="BR99" s="21">
        <f t="shared" si="259"/>
        <v>8.2971871280658416E-2</v>
      </c>
    </row>
    <row r="100" spans="2:70" s="5" customFormat="1" ht="15" customHeight="1" x14ac:dyDescent="0.45">
      <c r="B100" s="163"/>
      <c r="C100" s="163"/>
      <c r="D100" s="20" t="s">
        <v>58</v>
      </c>
      <c r="E100" s="21">
        <f>10*E98</f>
        <v>1.714285714285714</v>
      </c>
      <c r="F100" s="21">
        <f>10*F98</f>
        <v>2.9387755102040813</v>
      </c>
      <c r="G100" s="21">
        <f>10*G98</f>
        <v>3.8134110787172011</v>
      </c>
      <c r="H100" s="21">
        <f t="shared" ref="H100:N100" si="260">10*H98</f>
        <v>4.4381507705122862</v>
      </c>
      <c r="I100" s="21">
        <f t="shared" si="260"/>
        <v>4.8843934075087763</v>
      </c>
      <c r="J100" s="21">
        <f t="shared" si="260"/>
        <v>5.2031381482205541</v>
      </c>
      <c r="K100" s="21">
        <f t="shared" si="260"/>
        <v>5.4308129630146817</v>
      </c>
      <c r="L100" s="21">
        <f t="shared" si="260"/>
        <v>5.5934378307247723</v>
      </c>
      <c r="M100" s="21">
        <f t="shared" si="260"/>
        <v>5.709598450517694</v>
      </c>
      <c r="N100" s="21">
        <f t="shared" si="260"/>
        <v>5.7925703217983529</v>
      </c>
      <c r="P100" s="163"/>
      <c r="Q100" s="163"/>
      <c r="R100" s="20" t="s">
        <v>58</v>
      </c>
      <c r="S100" s="21">
        <f>10*S98</f>
        <v>1.714285714285714</v>
      </c>
      <c r="T100" s="21">
        <f>10*T98</f>
        <v>2.9387755102040813</v>
      </c>
      <c r="U100" s="21">
        <f>10*U98</f>
        <v>3.8134110787172011</v>
      </c>
      <c r="V100" s="21">
        <f t="shared" ref="V100:AB100" si="261">10*V98</f>
        <v>4.4381507705122862</v>
      </c>
      <c r="W100" s="21">
        <f t="shared" si="261"/>
        <v>4.8843934075087763</v>
      </c>
      <c r="X100" s="21">
        <f t="shared" si="261"/>
        <v>5.2031381482205541</v>
      </c>
      <c r="Y100" s="21">
        <f t="shared" si="261"/>
        <v>5.4308129630146817</v>
      </c>
      <c r="Z100" s="21">
        <f t="shared" si="261"/>
        <v>5.5934378307247723</v>
      </c>
      <c r="AA100" s="21">
        <f t="shared" si="261"/>
        <v>5.709598450517694</v>
      </c>
      <c r="AB100" s="21">
        <f t="shared" si="261"/>
        <v>5.7925703217983529</v>
      </c>
      <c r="AD100" s="163"/>
      <c r="AE100" s="163"/>
      <c r="AF100" s="20" t="s">
        <v>58</v>
      </c>
      <c r="AG100" s="21">
        <f>10*AG98</f>
        <v>1.714285714285714</v>
      </c>
      <c r="AH100" s="21">
        <f>10*AH98</f>
        <v>2.9387755102040813</v>
      </c>
      <c r="AI100" s="21">
        <f>10*AI98</f>
        <v>3.8134110787172011</v>
      </c>
      <c r="AJ100" s="21">
        <f t="shared" ref="AJ100:AP100" si="262">10*AJ98</f>
        <v>4.4381507705122862</v>
      </c>
      <c r="AK100" s="21">
        <f t="shared" si="262"/>
        <v>4.8843934075087763</v>
      </c>
      <c r="AL100" s="21">
        <f t="shared" si="262"/>
        <v>5.2031381482205541</v>
      </c>
      <c r="AM100" s="21">
        <f t="shared" si="262"/>
        <v>5.4308129630146817</v>
      </c>
      <c r="AN100" s="21">
        <f t="shared" si="262"/>
        <v>5.5934378307247723</v>
      </c>
      <c r="AO100" s="21">
        <f t="shared" si="262"/>
        <v>5.709598450517694</v>
      </c>
      <c r="AP100" s="21">
        <f t="shared" si="262"/>
        <v>5.7925703217983529</v>
      </c>
      <c r="AR100" s="163"/>
      <c r="AS100" s="163"/>
      <c r="AT100" s="20" t="s">
        <v>58</v>
      </c>
      <c r="AU100" s="21">
        <f>10*AU98</f>
        <v>1.714285714285714</v>
      </c>
      <c r="AV100" s="21">
        <f>10*AV98</f>
        <v>2.9387755102040813</v>
      </c>
      <c r="AW100" s="21">
        <f>10*AW98</f>
        <v>3.8134110787172011</v>
      </c>
      <c r="AX100" s="21">
        <f t="shared" ref="AX100:BD100" si="263">10*AX98</f>
        <v>4.4381507705122862</v>
      </c>
      <c r="AY100" s="21">
        <f t="shared" si="263"/>
        <v>4.8843934075087763</v>
      </c>
      <c r="AZ100" s="21">
        <f t="shared" si="263"/>
        <v>5.2031381482205541</v>
      </c>
      <c r="BA100" s="21">
        <f t="shared" si="263"/>
        <v>5.4308129630146817</v>
      </c>
      <c r="BB100" s="21">
        <f t="shared" si="263"/>
        <v>5.5934378307247723</v>
      </c>
      <c r="BC100" s="21">
        <f t="shared" si="263"/>
        <v>5.709598450517694</v>
      </c>
      <c r="BD100" s="21">
        <f t="shared" si="263"/>
        <v>5.7925703217983529</v>
      </c>
      <c r="BF100" s="163"/>
      <c r="BG100" s="163"/>
      <c r="BH100" s="20" t="s">
        <v>58</v>
      </c>
      <c r="BI100" s="21">
        <f>10*BI98</f>
        <v>1.714285714285714</v>
      </c>
      <c r="BJ100" s="21">
        <f>10*BJ98</f>
        <v>2.9387755102040813</v>
      </c>
      <c r="BK100" s="21">
        <f>10*BK98</f>
        <v>3.8134110787172011</v>
      </c>
      <c r="BL100" s="21">
        <f t="shared" ref="BL100:BR100" si="264">10*BL98</f>
        <v>4.4381507705122862</v>
      </c>
      <c r="BM100" s="21">
        <f t="shared" si="264"/>
        <v>4.8843934075087763</v>
      </c>
      <c r="BN100" s="21">
        <f t="shared" si="264"/>
        <v>5.2031381482205541</v>
      </c>
      <c r="BO100" s="21">
        <f t="shared" si="264"/>
        <v>5.4308129630146817</v>
      </c>
      <c r="BP100" s="21">
        <f t="shared" si="264"/>
        <v>5.5934378307247723</v>
      </c>
      <c r="BQ100" s="21">
        <f t="shared" si="264"/>
        <v>5.709598450517694</v>
      </c>
      <c r="BR100" s="21">
        <f t="shared" si="264"/>
        <v>5.7925703217983529</v>
      </c>
    </row>
    <row r="101" spans="2:70" s="5" customFormat="1" ht="15" customHeight="1" x14ac:dyDescent="0.45">
      <c r="B101" s="163"/>
      <c r="C101" s="171" t="s">
        <v>45</v>
      </c>
      <c r="D101" s="16" t="s">
        <v>55</v>
      </c>
      <c r="E101" s="17">
        <f>E96*E$16/$E$4</f>
        <v>0.23999999999999996</v>
      </c>
      <c r="F101" s="17">
        <f t="shared" ref="F101:N101" si="265">F96*F$16/$E$4</f>
        <v>0.24</v>
      </c>
      <c r="G101" s="17">
        <f t="shared" si="265"/>
        <v>0.24000000000000007</v>
      </c>
      <c r="H101" s="17">
        <f t="shared" si="265"/>
        <v>0.23999999999999988</v>
      </c>
      <c r="I101" s="17">
        <f t="shared" si="265"/>
        <v>0.24</v>
      </c>
      <c r="J101" s="17">
        <f t="shared" si="265"/>
        <v>0.24</v>
      </c>
      <c r="K101" s="17">
        <f t="shared" si="265"/>
        <v>0.2400000000000001</v>
      </c>
      <c r="L101" s="17">
        <f t="shared" si="265"/>
        <v>0.24000000000000041</v>
      </c>
      <c r="M101" s="17">
        <f t="shared" si="265"/>
        <v>0.2399999999999996</v>
      </c>
      <c r="N101" s="17">
        <f t="shared" si="265"/>
        <v>0.23999999999999938</v>
      </c>
      <c r="P101" s="163"/>
      <c r="Q101" s="171" t="s">
        <v>45</v>
      </c>
      <c r="R101" s="16" t="s">
        <v>55</v>
      </c>
      <c r="S101" s="17">
        <f>S96*S$16/$E$4</f>
        <v>0.23999999999999996</v>
      </c>
      <c r="T101" s="17">
        <f t="shared" ref="T101:AB101" si="266">T96*T$16/$E$4</f>
        <v>0.24</v>
      </c>
      <c r="U101" s="17">
        <f t="shared" si="266"/>
        <v>0.24000000000000007</v>
      </c>
      <c r="V101" s="17">
        <f t="shared" si="266"/>
        <v>0.23999999999999988</v>
      </c>
      <c r="W101" s="17">
        <f t="shared" si="266"/>
        <v>0.24</v>
      </c>
      <c r="X101" s="17">
        <f t="shared" si="266"/>
        <v>0.24</v>
      </c>
      <c r="Y101" s="17">
        <f t="shared" si="266"/>
        <v>0.2400000000000001</v>
      </c>
      <c r="Z101" s="17">
        <f t="shared" si="266"/>
        <v>0.24000000000000041</v>
      </c>
      <c r="AA101" s="17">
        <f t="shared" si="266"/>
        <v>0.2399999999999996</v>
      </c>
      <c r="AB101" s="17">
        <f t="shared" si="266"/>
        <v>0.23999999999999938</v>
      </c>
      <c r="AD101" s="163"/>
      <c r="AE101" s="171" t="s">
        <v>45</v>
      </c>
      <c r="AF101" s="16" t="s">
        <v>55</v>
      </c>
      <c r="AG101" s="17">
        <f>AG96*AG$16/$E$4</f>
        <v>0.23999999999999996</v>
      </c>
      <c r="AH101" s="17">
        <f t="shared" ref="AH101:AP101" si="267">AH96*AH$16/$E$4</f>
        <v>0.24</v>
      </c>
      <c r="AI101" s="17">
        <f t="shared" si="267"/>
        <v>0.24000000000000007</v>
      </c>
      <c r="AJ101" s="17">
        <f t="shared" si="267"/>
        <v>0.23999999999999988</v>
      </c>
      <c r="AK101" s="17">
        <f t="shared" si="267"/>
        <v>0.24</v>
      </c>
      <c r="AL101" s="17">
        <f t="shared" si="267"/>
        <v>0.24</v>
      </c>
      <c r="AM101" s="17">
        <f t="shared" si="267"/>
        <v>0.2400000000000001</v>
      </c>
      <c r="AN101" s="17">
        <f t="shared" si="267"/>
        <v>0.24000000000000041</v>
      </c>
      <c r="AO101" s="17">
        <f t="shared" si="267"/>
        <v>0.2399999999999996</v>
      </c>
      <c r="AP101" s="17">
        <f t="shared" si="267"/>
        <v>0.23999999999999938</v>
      </c>
      <c r="AR101" s="163"/>
      <c r="AS101" s="171" t="s">
        <v>45</v>
      </c>
      <c r="AT101" s="16" t="s">
        <v>55</v>
      </c>
      <c r="AU101" s="17">
        <f>AU96*AU$16/$E$4</f>
        <v>0.23999999999999996</v>
      </c>
      <c r="AV101" s="17">
        <f t="shared" ref="AV101:BD101" si="268">AV96*AV$16/$E$4</f>
        <v>0.24</v>
      </c>
      <c r="AW101" s="17">
        <f t="shared" si="268"/>
        <v>0.24000000000000007</v>
      </c>
      <c r="AX101" s="17">
        <f t="shared" si="268"/>
        <v>0.23999999999999988</v>
      </c>
      <c r="AY101" s="17">
        <f t="shared" si="268"/>
        <v>0.24</v>
      </c>
      <c r="AZ101" s="17">
        <f t="shared" si="268"/>
        <v>0.24</v>
      </c>
      <c r="BA101" s="17">
        <f t="shared" si="268"/>
        <v>0.2400000000000001</v>
      </c>
      <c r="BB101" s="17">
        <f t="shared" si="268"/>
        <v>0.24000000000000041</v>
      </c>
      <c r="BC101" s="17">
        <f t="shared" si="268"/>
        <v>0.2399999999999996</v>
      </c>
      <c r="BD101" s="17">
        <f t="shared" si="268"/>
        <v>0.23999999999999938</v>
      </c>
      <c r="BF101" s="163"/>
      <c r="BG101" s="171" t="s">
        <v>45</v>
      </c>
      <c r="BH101" s="16" t="s">
        <v>55</v>
      </c>
      <c r="BI101" s="17">
        <f>BI96*BI$16/$E$4</f>
        <v>0.23999999999999996</v>
      </c>
      <c r="BJ101" s="17">
        <f t="shared" ref="BJ101:BR101" si="269">BJ96*BJ$16/$E$4</f>
        <v>0.24</v>
      </c>
      <c r="BK101" s="17">
        <f t="shared" si="269"/>
        <v>0.24000000000000007</v>
      </c>
      <c r="BL101" s="17">
        <f t="shared" si="269"/>
        <v>0.23999999999999988</v>
      </c>
      <c r="BM101" s="17">
        <f t="shared" si="269"/>
        <v>0.24</v>
      </c>
      <c r="BN101" s="17">
        <f t="shared" si="269"/>
        <v>0.24</v>
      </c>
      <c r="BO101" s="17">
        <f t="shared" si="269"/>
        <v>0.2400000000000001</v>
      </c>
      <c r="BP101" s="17">
        <f t="shared" si="269"/>
        <v>0.24000000000000041</v>
      </c>
      <c r="BQ101" s="17">
        <f t="shared" si="269"/>
        <v>0.2399999999999996</v>
      </c>
      <c r="BR101" s="17">
        <f t="shared" si="269"/>
        <v>0.23999999999999938</v>
      </c>
    </row>
    <row r="102" spans="2:70" s="5" customFormat="1" ht="15" customHeight="1" x14ac:dyDescent="0.45">
      <c r="B102" s="163"/>
      <c r="C102" s="163"/>
      <c r="D102" s="20" t="s">
        <v>57</v>
      </c>
      <c r="E102" s="22">
        <f t="shared" ref="E102:N102" si="270">E99*E$16</f>
        <v>239999.99999999994</v>
      </c>
      <c r="F102" s="22">
        <f t="shared" si="270"/>
        <v>240000</v>
      </c>
      <c r="G102" s="22">
        <f t="shared" si="270"/>
        <v>240000.00000000006</v>
      </c>
      <c r="H102" s="22">
        <f t="shared" si="270"/>
        <v>239999.99999999991</v>
      </c>
      <c r="I102" s="22">
        <f t="shared" si="270"/>
        <v>239999.99999999997</v>
      </c>
      <c r="J102" s="22">
        <f t="shared" si="270"/>
        <v>240000</v>
      </c>
      <c r="K102" s="22">
        <f t="shared" si="270"/>
        <v>240000.00000000009</v>
      </c>
      <c r="L102" s="22">
        <f t="shared" si="270"/>
        <v>240000.00000000041</v>
      </c>
      <c r="M102" s="22">
        <f t="shared" si="270"/>
        <v>239999.99999999962</v>
      </c>
      <c r="N102" s="22">
        <f t="shared" si="270"/>
        <v>239999.99999999936</v>
      </c>
      <c r="P102" s="163"/>
      <c r="Q102" s="163"/>
      <c r="R102" s="20" t="s">
        <v>57</v>
      </c>
      <c r="S102" s="22">
        <f t="shared" ref="S102:AB102" si="271">S99*S$16</f>
        <v>239999.99999999994</v>
      </c>
      <c r="T102" s="22">
        <f t="shared" si="271"/>
        <v>240000</v>
      </c>
      <c r="U102" s="22">
        <f t="shared" si="271"/>
        <v>240000.00000000006</v>
      </c>
      <c r="V102" s="22">
        <f t="shared" si="271"/>
        <v>239999.99999999991</v>
      </c>
      <c r="W102" s="22">
        <f t="shared" si="271"/>
        <v>239999.99999999997</v>
      </c>
      <c r="X102" s="22">
        <f t="shared" si="271"/>
        <v>240000</v>
      </c>
      <c r="Y102" s="22">
        <f t="shared" si="271"/>
        <v>240000.00000000009</v>
      </c>
      <c r="Z102" s="22">
        <f t="shared" si="271"/>
        <v>240000.00000000041</v>
      </c>
      <c r="AA102" s="22">
        <f t="shared" si="271"/>
        <v>239999.99999999962</v>
      </c>
      <c r="AB102" s="22">
        <f t="shared" si="271"/>
        <v>239999.99999999936</v>
      </c>
      <c r="AD102" s="163"/>
      <c r="AE102" s="163"/>
      <c r="AF102" s="20" t="s">
        <v>57</v>
      </c>
      <c r="AG102" s="22">
        <f t="shared" ref="AG102:AP102" si="272">AG99*AG$16</f>
        <v>239999.99999999994</v>
      </c>
      <c r="AH102" s="22">
        <f t="shared" si="272"/>
        <v>240000</v>
      </c>
      <c r="AI102" s="22">
        <f t="shared" si="272"/>
        <v>240000.00000000006</v>
      </c>
      <c r="AJ102" s="22">
        <f t="shared" si="272"/>
        <v>239999.99999999991</v>
      </c>
      <c r="AK102" s="22">
        <f t="shared" si="272"/>
        <v>239999.99999999997</v>
      </c>
      <c r="AL102" s="22">
        <f t="shared" si="272"/>
        <v>240000</v>
      </c>
      <c r="AM102" s="22">
        <f t="shared" si="272"/>
        <v>240000.00000000009</v>
      </c>
      <c r="AN102" s="22">
        <f t="shared" si="272"/>
        <v>240000.00000000041</v>
      </c>
      <c r="AO102" s="22">
        <f t="shared" si="272"/>
        <v>239999.99999999962</v>
      </c>
      <c r="AP102" s="22">
        <f t="shared" si="272"/>
        <v>239999.99999999936</v>
      </c>
      <c r="AR102" s="163"/>
      <c r="AS102" s="163"/>
      <c r="AT102" s="20" t="s">
        <v>57</v>
      </c>
      <c r="AU102" s="22">
        <f t="shared" ref="AU102:BD102" si="273">AU99*AU$16</f>
        <v>239999.99999999994</v>
      </c>
      <c r="AV102" s="22">
        <f t="shared" si="273"/>
        <v>240000</v>
      </c>
      <c r="AW102" s="22">
        <f t="shared" si="273"/>
        <v>240000.00000000006</v>
      </c>
      <c r="AX102" s="22">
        <f t="shared" si="273"/>
        <v>239999.99999999991</v>
      </c>
      <c r="AY102" s="22">
        <f t="shared" si="273"/>
        <v>239999.99999999997</v>
      </c>
      <c r="AZ102" s="22">
        <f t="shared" si="273"/>
        <v>240000</v>
      </c>
      <c r="BA102" s="22">
        <f t="shared" si="273"/>
        <v>240000.00000000009</v>
      </c>
      <c r="BB102" s="22">
        <f t="shared" si="273"/>
        <v>240000.00000000041</v>
      </c>
      <c r="BC102" s="22">
        <f t="shared" si="273"/>
        <v>239999.99999999962</v>
      </c>
      <c r="BD102" s="22">
        <f t="shared" si="273"/>
        <v>239999.99999999936</v>
      </c>
      <c r="BF102" s="163"/>
      <c r="BG102" s="163"/>
      <c r="BH102" s="20" t="s">
        <v>57</v>
      </c>
      <c r="BI102" s="22">
        <f t="shared" ref="BI102:BR102" si="274">BI99*BI$16</f>
        <v>239999.99999999994</v>
      </c>
      <c r="BJ102" s="22">
        <f t="shared" si="274"/>
        <v>240000</v>
      </c>
      <c r="BK102" s="22">
        <f t="shared" si="274"/>
        <v>240000.00000000006</v>
      </c>
      <c r="BL102" s="22">
        <f t="shared" si="274"/>
        <v>239999.99999999991</v>
      </c>
      <c r="BM102" s="22">
        <f t="shared" si="274"/>
        <v>239999.99999999997</v>
      </c>
      <c r="BN102" s="22">
        <f t="shared" si="274"/>
        <v>240000</v>
      </c>
      <c r="BO102" s="22">
        <f t="shared" si="274"/>
        <v>240000.00000000009</v>
      </c>
      <c r="BP102" s="22">
        <f t="shared" si="274"/>
        <v>240000.00000000041</v>
      </c>
      <c r="BQ102" s="22">
        <f t="shared" si="274"/>
        <v>239999.99999999962</v>
      </c>
      <c r="BR102" s="22">
        <f t="shared" si="274"/>
        <v>239999.99999999936</v>
      </c>
    </row>
    <row r="103" spans="2:70" s="5" customFormat="1" ht="15" customHeight="1" x14ac:dyDescent="0.45">
      <c r="B103" s="163"/>
      <c r="C103" s="163"/>
      <c r="D103" s="20" t="s">
        <v>58</v>
      </c>
      <c r="E103" s="22">
        <f>E102</f>
        <v>239999.99999999994</v>
      </c>
      <c r="F103" s="22">
        <f>E103+F102</f>
        <v>479999.99999999994</v>
      </c>
      <c r="G103" s="22">
        <f t="shared" ref="G103:N103" si="275">F103+G102</f>
        <v>720000</v>
      </c>
      <c r="H103" s="22">
        <f t="shared" si="275"/>
        <v>959999.99999999988</v>
      </c>
      <c r="I103" s="22">
        <f t="shared" si="275"/>
        <v>1199999.9999999998</v>
      </c>
      <c r="J103" s="22">
        <f t="shared" si="275"/>
        <v>1439999.9999999998</v>
      </c>
      <c r="K103" s="22">
        <f t="shared" si="275"/>
        <v>1679999.9999999998</v>
      </c>
      <c r="L103" s="22">
        <f t="shared" si="275"/>
        <v>1920000.0000000002</v>
      </c>
      <c r="M103" s="22">
        <f t="shared" si="275"/>
        <v>2160000</v>
      </c>
      <c r="N103" s="22">
        <f t="shared" si="275"/>
        <v>2399999.9999999995</v>
      </c>
      <c r="P103" s="163"/>
      <c r="Q103" s="163"/>
      <c r="R103" s="20" t="s">
        <v>58</v>
      </c>
      <c r="S103" s="22">
        <f>S102</f>
        <v>239999.99999999994</v>
      </c>
      <c r="T103" s="22">
        <f>S103+T102</f>
        <v>479999.99999999994</v>
      </c>
      <c r="U103" s="22">
        <f t="shared" ref="U103:AB103" si="276">T103+U102</f>
        <v>720000</v>
      </c>
      <c r="V103" s="22">
        <f t="shared" si="276"/>
        <v>959999.99999999988</v>
      </c>
      <c r="W103" s="22">
        <f t="shared" si="276"/>
        <v>1199999.9999999998</v>
      </c>
      <c r="X103" s="22">
        <f t="shared" si="276"/>
        <v>1439999.9999999998</v>
      </c>
      <c r="Y103" s="22">
        <f t="shared" si="276"/>
        <v>1679999.9999999998</v>
      </c>
      <c r="Z103" s="22">
        <f t="shared" si="276"/>
        <v>1920000.0000000002</v>
      </c>
      <c r="AA103" s="22">
        <f t="shared" si="276"/>
        <v>2160000</v>
      </c>
      <c r="AB103" s="22">
        <f t="shared" si="276"/>
        <v>2399999.9999999995</v>
      </c>
      <c r="AD103" s="163"/>
      <c r="AE103" s="163"/>
      <c r="AF103" s="20" t="s">
        <v>58</v>
      </c>
      <c r="AG103" s="22">
        <f>AG102</f>
        <v>239999.99999999994</v>
      </c>
      <c r="AH103" s="22">
        <f>AG103+AH102</f>
        <v>479999.99999999994</v>
      </c>
      <c r="AI103" s="22">
        <f t="shared" ref="AI103:AP103" si="277">AH103+AI102</f>
        <v>720000</v>
      </c>
      <c r="AJ103" s="22">
        <f t="shared" si="277"/>
        <v>959999.99999999988</v>
      </c>
      <c r="AK103" s="22">
        <f t="shared" si="277"/>
        <v>1199999.9999999998</v>
      </c>
      <c r="AL103" s="22">
        <f t="shared" si="277"/>
        <v>1439999.9999999998</v>
      </c>
      <c r="AM103" s="22">
        <f t="shared" si="277"/>
        <v>1679999.9999999998</v>
      </c>
      <c r="AN103" s="22">
        <f t="shared" si="277"/>
        <v>1920000.0000000002</v>
      </c>
      <c r="AO103" s="22">
        <f t="shared" si="277"/>
        <v>2160000</v>
      </c>
      <c r="AP103" s="22">
        <f t="shared" si="277"/>
        <v>2399999.9999999995</v>
      </c>
      <c r="AR103" s="163"/>
      <c r="AS103" s="163"/>
      <c r="AT103" s="20" t="s">
        <v>58</v>
      </c>
      <c r="AU103" s="22">
        <f>AU102</f>
        <v>239999.99999999994</v>
      </c>
      <c r="AV103" s="22">
        <f>AU103+AV102</f>
        <v>479999.99999999994</v>
      </c>
      <c r="AW103" s="22">
        <f t="shared" ref="AW103:BD103" si="278">AV103+AW102</f>
        <v>720000</v>
      </c>
      <c r="AX103" s="22">
        <f t="shared" si="278"/>
        <v>959999.99999999988</v>
      </c>
      <c r="AY103" s="22">
        <f t="shared" si="278"/>
        <v>1199999.9999999998</v>
      </c>
      <c r="AZ103" s="22">
        <f t="shared" si="278"/>
        <v>1439999.9999999998</v>
      </c>
      <c r="BA103" s="22">
        <f t="shared" si="278"/>
        <v>1679999.9999999998</v>
      </c>
      <c r="BB103" s="22">
        <f t="shared" si="278"/>
        <v>1920000.0000000002</v>
      </c>
      <c r="BC103" s="22">
        <f t="shared" si="278"/>
        <v>2160000</v>
      </c>
      <c r="BD103" s="22">
        <f t="shared" si="278"/>
        <v>2399999.9999999995</v>
      </c>
      <c r="BF103" s="163"/>
      <c r="BG103" s="163"/>
      <c r="BH103" s="20" t="s">
        <v>58</v>
      </c>
      <c r="BI103" s="22">
        <f>BI102</f>
        <v>239999.99999999994</v>
      </c>
      <c r="BJ103" s="22">
        <f>BI103+BJ102</f>
        <v>479999.99999999994</v>
      </c>
      <c r="BK103" s="22">
        <f t="shared" ref="BK103:BR103" si="279">BJ103+BK102</f>
        <v>720000</v>
      </c>
      <c r="BL103" s="22">
        <f t="shared" si="279"/>
        <v>959999.99999999988</v>
      </c>
      <c r="BM103" s="22">
        <f t="shared" si="279"/>
        <v>1199999.9999999998</v>
      </c>
      <c r="BN103" s="22">
        <f t="shared" si="279"/>
        <v>1439999.9999999998</v>
      </c>
      <c r="BO103" s="22">
        <f t="shared" si="279"/>
        <v>1679999.9999999998</v>
      </c>
      <c r="BP103" s="22">
        <f t="shared" si="279"/>
        <v>1920000.0000000002</v>
      </c>
      <c r="BQ103" s="22">
        <f t="shared" si="279"/>
        <v>2160000</v>
      </c>
      <c r="BR103" s="22">
        <f t="shared" si="279"/>
        <v>2399999.9999999995</v>
      </c>
    </row>
    <row r="104" spans="2:70" s="5" customFormat="1" ht="15" customHeight="1" x14ac:dyDescent="0.45">
      <c r="B104" s="163"/>
      <c r="C104" s="171" t="s">
        <v>44</v>
      </c>
      <c r="D104" s="16" t="s">
        <v>55</v>
      </c>
      <c r="E104" s="17">
        <f>E98*E$16/$E$4</f>
        <v>0.23999999999999996</v>
      </c>
      <c r="F104" s="17">
        <f>F98*F$16/$E$4-E104</f>
        <v>0.33599999999999997</v>
      </c>
      <c r="G104" s="17">
        <f>G98*G$16/$E$4-F104-E104</f>
        <v>0.47040000000000004</v>
      </c>
      <c r="H104" s="17">
        <f>H98*H$16/$E$4-G104-F104-E104</f>
        <v>0.65856000000000015</v>
      </c>
      <c r="I104" s="17">
        <f>I98*I$16/$E$4-H104-G104-F104-E104</f>
        <v>0.92198399999999947</v>
      </c>
      <c r="J104" s="17">
        <f>J98*J$16/$E$4-I104-H104-G104-F104-E104</f>
        <v>1.2907776</v>
      </c>
      <c r="K104" s="17">
        <f>K98*K$16/$E$4-J104-I104-H104-G104-F104-E104</f>
        <v>1.8070886400000006</v>
      </c>
      <c r="L104" s="17">
        <f>L98*L$16/$E$4-K104-J104-I104-H104-G104-F104-E104</f>
        <v>2.5299240960000002</v>
      </c>
      <c r="M104" s="17">
        <f>M98*M$16/$E$4-L104-K104-J104-I104-H104-G104-F104-E104</f>
        <v>3.5418937344000003</v>
      </c>
      <c r="N104" s="17">
        <f>N98*N$16/$E$4-M104-L104-K104-J104-I104-H104-G104-F104-E104</f>
        <v>4.9586512281600008</v>
      </c>
      <c r="P104" s="163"/>
      <c r="Q104" s="171" t="s">
        <v>44</v>
      </c>
      <c r="R104" s="16" t="s">
        <v>55</v>
      </c>
      <c r="S104" s="17">
        <f>S98*S$16/$E$4</f>
        <v>0.23999999999999996</v>
      </c>
      <c r="T104" s="17">
        <f>T98*T$16/$E$4-S104</f>
        <v>0.33599999999999997</v>
      </c>
      <c r="U104" s="17">
        <f>U98*U$16/$E$4-T104-S104</f>
        <v>0.47040000000000004</v>
      </c>
      <c r="V104" s="17">
        <f>V98*V$16/$E$4-U104-T104-S104</f>
        <v>0.65856000000000015</v>
      </c>
      <c r="W104" s="17">
        <f>W98*W$16/$E$4-V104-U104-T104-S104</f>
        <v>0.92198399999999947</v>
      </c>
      <c r="X104" s="17">
        <f>X98*X$16/$E$4-W104-V104-U104-T104-S104</f>
        <v>1.2907776</v>
      </c>
      <c r="Y104" s="17">
        <f>Y98*Y$16/$E$4-X104-W104-V104-U104-T104-S104</f>
        <v>1.8070886400000006</v>
      </c>
      <c r="Z104" s="17">
        <f>Z98*Z$16/$E$4-Y104-X104-W104-V104-U104-T104-S104</f>
        <v>2.5299240960000002</v>
      </c>
      <c r="AA104" s="17">
        <f>AA98*AA$16/$E$4-Z104-Y104-X104-W104-V104-U104-T104-S104</f>
        <v>3.5418937344000003</v>
      </c>
      <c r="AB104" s="17">
        <f>AB98*AB$16/$E$4-AA104-Z104-Y104-X104-W104-V104-U104-T104-S104</f>
        <v>4.9586512281600008</v>
      </c>
      <c r="AD104" s="163"/>
      <c r="AE104" s="171" t="s">
        <v>44</v>
      </c>
      <c r="AF104" s="16" t="s">
        <v>55</v>
      </c>
      <c r="AG104" s="17">
        <f>AG98*AG$16/$E$4</f>
        <v>0.23999999999999996</v>
      </c>
      <c r="AH104" s="17">
        <f>AH98*AH$16/$E$4-AG104</f>
        <v>0.33599999999999997</v>
      </c>
      <c r="AI104" s="17">
        <f>AI98*AI$16/$E$4-AH104-AG104</f>
        <v>0.47040000000000004</v>
      </c>
      <c r="AJ104" s="17">
        <f>AJ98*AJ$16/$E$4-AI104-AH104-AG104</f>
        <v>0.65856000000000015</v>
      </c>
      <c r="AK104" s="17">
        <f>AK98*AK$16/$E$4-AJ104-AI104-AH104-AG104</f>
        <v>0.92198399999999947</v>
      </c>
      <c r="AL104" s="17">
        <f>AL98*AL$16/$E$4-AK104-AJ104-AI104-AH104-AG104</f>
        <v>1.2907776</v>
      </c>
      <c r="AM104" s="17">
        <f>AM98*AM$16/$E$4-AL104-AK104-AJ104-AI104-AH104-AG104</f>
        <v>1.8070886400000006</v>
      </c>
      <c r="AN104" s="17">
        <f>AN98*AN$16/$E$4-AM104-AL104-AK104-AJ104-AI104-AH104-AG104</f>
        <v>2.5299240960000002</v>
      </c>
      <c r="AO104" s="17">
        <f>AO98*AO$16/$E$4-AN104-AM104-AL104-AK104-AJ104-AI104-AH104-AG104</f>
        <v>3.5418937344000003</v>
      </c>
      <c r="AP104" s="17">
        <f>AP98*AP$16/$E$4-AO104-AN104-AM104-AL104-AK104-AJ104-AI104-AH104-AG104</f>
        <v>4.9586512281600008</v>
      </c>
      <c r="AR104" s="163"/>
      <c r="AS104" s="171" t="s">
        <v>44</v>
      </c>
      <c r="AT104" s="16" t="s">
        <v>55</v>
      </c>
      <c r="AU104" s="17">
        <f>AU98*AU$16/$E$4</f>
        <v>0.23999999999999996</v>
      </c>
      <c r="AV104" s="17">
        <f>AV98*AV$16/$E$4-AU104</f>
        <v>0.33599999999999997</v>
      </c>
      <c r="AW104" s="17">
        <f>AW98*AW$16/$E$4-AV104-AU104</f>
        <v>0.47040000000000004</v>
      </c>
      <c r="AX104" s="17">
        <f>AX98*AX$16/$E$4-AW104-AV104-AU104</f>
        <v>0.65856000000000015</v>
      </c>
      <c r="AY104" s="17">
        <f>AY98*AY$16/$E$4-AX104-AW104-AV104-AU104</f>
        <v>0.92198399999999947</v>
      </c>
      <c r="AZ104" s="17">
        <f>AZ98*AZ$16/$E$4-AY104-AX104-AW104-AV104-AU104</f>
        <v>1.2907776</v>
      </c>
      <c r="BA104" s="17">
        <f>BA98*BA$16/$E$4-AZ104-AY104-AX104-AW104-AV104-AU104</f>
        <v>1.8070886400000006</v>
      </c>
      <c r="BB104" s="17">
        <f>BB98*BB$16/$E$4-BA104-AZ104-AY104-AX104-AW104-AV104-AU104</f>
        <v>2.5299240960000002</v>
      </c>
      <c r="BC104" s="17">
        <f>BC98*BC$16/$E$4-BB104-BA104-AZ104-AY104-AX104-AW104-AV104-AU104</f>
        <v>3.5418937344000003</v>
      </c>
      <c r="BD104" s="17">
        <f>BD98*BD$16/$E$4-BC104-BB104-BA104-AZ104-AY104-AX104-AW104-AV104-AU104</f>
        <v>4.9586512281600008</v>
      </c>
      <c r="BF104" s="163"/>
      <c r="BG104" s="171" t="s">
        <v>44</v>
      </c>
      <c r="BH104" s="16" t="s">
        <v>55</v>
      </c>
      <c r="BI104" s="17">
        <f>BI98*BI$16/$E$4</f>
        <v>0.23999999999999996</v>
      </c>
      <c r="BJ104" s="17">
        <f>BJ98*BJ$16/$E$4-BI104</f>
        <v>0.33599999999999997</v>
      </c>
      <c r="BK104" s="17">
        <f>BK98*BK$16/$E$4-BJ104-BI104</f>
        <v>0.47040000000000004</v>
      </c>
      <c r="BL104" s="17">
        <f>BL98*BL$16/$E$4-BK104-BJ104-BI104</f>
        <v>0.65856000000000015</v>
      </c>
      <c r="BM104" s="17">
        <f>BM98*BM$16/$E$4-BL104-BK104-BJ104-BI104</f>
        <v>0.92198399999999947</v>
      </c>
      <c r="BN104" s="17">
        <f>BN98*BN$16/$E$4-BM104-BL104-BK104-BJ104-BI104</f>
        <v>1.2907776</v>
      </c>
      <c r="BO104" s="17">
        <f>BO98*BO$16/$E$4-BN104-BM104-BL104-BK104-BJ104-BI104</f>
        <v>1.8070886400000006</v>
      </c>
      <c r="BP104" s="17">
        <f>BP98*BP$16/$E$4-BO104-BN104-BM104-BL104-BK104-BJ104-BI104</f>
        <v>2.5299240960000002</v>
      </c>
      <c r="BQ104" s="17">
        <f>BQ98*BQ$16/$E$4-BP104-BO104-BN104-BM104-BL104-BK104-BJ104-BI104</f>
        <v>3.5418937344000003</v>
      </c>
      <c r="BR104" s="17">
        <f>BR98*BR$16/$E$4-BQ104-BP104-BO104-BN104-BM104-BL104-BK104-BJ104-BI104</f>
        <v>4.9586512281600008</v>
      </c>
    </row>
    <row r="105" spans="2:70" s="5" customFormat="1" ht="15" customHeight="1" x14ac:dyDescent="0.45">
      <c r="B105" s="163"/>
      <c r="C105" s="165"/>
      <c r="D105" s="16" t="s">
        <v>56</v>
      </c>
      <c r="E105" s="18"/>
      <c r="F105" s="18"/>
      <c r="G105" s="18"/>
      <c r="H105" s="18"/>
      <c r="I105" s="18">
        <f>SUM(E104:I104)/5</f>
        <v>0.52538879999999999</v>
      </c>
      <c r="J105" s="18"/>
      <c r="K105" s="18"/>
      <c r="L105" s="18"/>
      <c r="M105" s="18"/>
      <c r="N105" s="18">
        <f>SUM(E104:N104)/10</f>
        <v>1.6755279298560004</v>
      </c>
      <c r="P105" s="163"/>
      <c r="Q105" s="165"/>
      <c r="R105" s="16" t="s">
        <v>56</v>
      </c>
      <c r="S105" s="18"/>
      <c r="T105" s="18"/>
      <c r="U105" s="18"/>
      <c r="V105" s="18"/>
      <c r="W105" s="18">
        <f>SUM(S104:W104)/5</f>
        <v>0.52538879999999999</v>
      </c>
      <c r="X105" s="18"/>
      <c r="Y105" s="18"/>
      <c r="Z105" s="18"/>
      <c r="AA105" s="18"/>
      <c r="AB105" s="18">
        <f>SUM(S104:AB104)/10</f>
        <v>1.6755279298560004</v>
      </c>
      <c r="AD105" s="163"/>
      <c r="AE105" s="165"/>
      <c r="AF105" s="16" t="s">
        <v>56</v>
      </c>
      <c r="AG105" s="18"/>
      <c r="AH105" s="18"/>
      <c r="AI105" s="18"/>
      <c r="AJ105" s="18"/>
      <c r="AK105" s="18">
        <f>SUM(AG104:AK104)/5</f>
        <v>0.52538879999999999</v>
      </c>
      <c r="AL105" s="18"/>
      <c r="AM105" s="18"/>
      <c r="AN105" s="18"/>
      <c r="AO105" s="18"/>
      <c r="AP105" s="18">
        <f>SUM(AG104:AP104)/10</f>
        <v>1.6755279298560004</v>
      </c>
      <c r="AR105" s="163"/>
      <c r="AS105" s="165"/>
      <c r="AT105" s="16" t="s">
        <v>56</v>
      </c>
      <c r="AU105" s="18"/>
      <c r="AV105" s="18"/>
      <c r="AW105" s="18"/>
      <c r="AX105" s="18"/>
      <c r="AY105" s="18">
        <f>SUM(AU104:AY104)/5</f>
        <v>0.52538879999999999</v>
      </c>
      <c r="AZ105" s="18"/>
      <c r="BA105" s="18"/>
      <c r="BB105" s="18"/>
      <c r="BC105" s="18"/>
      <c r="BD105" s="18">
        <f>SUM(AU104:BD104)/10</f>
        <v>1.6755279298560004</v>
      </c>
      <c r="BF105" s="163"/>
      <c r="BG105" s="165"/>
      <c r="BH105" s="16" t="s">
        <v>56</v>
      </c>
      <c r="BI105" s="18"/>
      <c r="BJ105" s="18"/>
      <c r="BK105" s="18"/>
      <c r="BL105" s="18"/>
      <c r="BM105" s="18">
        <f>SUM(BI104:BM104)/5</f>
        <v>0.52538879999999999</v>
      </c>
      <c r="BN105" s="18"/>
      <c r="BO105" s="18"/>
      <c r="BP105" s="18"/>
      <c r="BQ105" s="18"/>
      <c r="BR105" s="18">
        <f>SUM(BI104:BR104)/10</f>
        <v>1.6755279298560004</v>
      </c>
    </row>
    <row r="106" spans="2:70" s="5" customFormat="1" ht="15" customHeight="1" x14ac:dyDescent="0.45">
      <c r="B106" s="163"/>
      <c r="C106" s="163"/>
      <c r="D106" s="20" t="s">
        <v>57</v>
      </c>
      <c r="E106" s="23">
        <f>E108</f>
        <v>239999.99999999994</v>
      </c>
      <c r="F106" s="23">
        <f>F108-E108</f>
        <v>336000.00000000006</v>
      </c>
      <c r="G106" s="23">
        <f t="shared" ref="G106:N106" si="280">G108-F108</f>
        <v>470400</v>
      </c>
      <c r="H106" s="23">
        <f t="shared" si="280"/>
        <v>658559.99999999977</v>
      </c>
      <c r="I106" s="23">
        <f t="shared" si="280"/>
        <v>921984.00000000023</v>
      </c>
      <c r="J106" s="23">
        <f t="shared" si="280"/>
        <v>1290777.5999999996</v>
      </c>
      <c r="K106" s="23">
        <f t="shared" si="280"/>
        <v>1807088.6400000006</v>
      </c>
      <c r="L106" s="23">
        <f t="shared" si="280"/>
        <v>2529924.0959999999</v>
      </c>
      <c r="M106" s="23">
        <f t="shared" si="280"/>
        <v>3541893.7343999995</v>
      </c>
      <c r="N106" s="23">
        <f t="shared" si="280"/>
        <v>4958651.2281600013</v>
      </c>
      <c r="P106" s="163"/>
      <c r="Q106" s="163"/>
      <c r="R106" s="20" t="s">
        <v>57</v>
      </c>
      <c r="S106" s="23">
        <f>S108</f>
        <v>239999.99999999994</v>
      </c>
      <c r="T106" s="23">
        <f>T108-S108</f>
        <v>336000.00000000006</v>
      </c>
      <c r="U106" s="23">
        <f t="shared" ref="U106:AB106" si="281">U108-T108</f>
        <v>470400</v>
      </c>
      <c r="V106" s="23">
        <f t="shared" si="281"/>
        <v>658559.99999999977</v>
      </c>
      <c r="W106" s="23">
        <f t="shared" si="281"/>
        <v>921984.00000000023</v>
      </c>
      <c r="X106" s="23">
        <f t="shared" si="281"/>
        <v>1290777.5999999996</v>
      </c>
      <c r="Y106" s="23">
        <f t="shared" si="281"/>
        <v>1807088.6400000006</v>
      </c>
      <c r="Z106" s="23">
        <f t="shared" si="281"/>
        <v>2529924.0959999999</v>
      </c>
      <c r="AA106" s="23">
        <f t="shared" si="281"/>
        <v>3541893.7343999995</v>
      </c>
      <c r="AB106" s="23">
        <f t="shared" si="281"/>
        <v>4958651.2281600013</v>
      </c>
      <c r="AD106" s="163"/>
      <c r="AE106" s="163"/>
      <c r="AF106" s="20" t="s">
        <v>57</v>
      </c>
      <c r="AG106" s="23">
        <f>AG108</f>
        <v>239999.99999999994</v>
      </c>
      <c r="AH106" s="23">
        <f>AH108-AG108</f>
        <v>336000.00000000006</v>
      </c>
      <c r="AI106" s="23">
        <f t="shared" ref="AI106:AP106" si="282">AI108-AH108</f>
        <v>470400</v>
      </c>
      <c r="AJ106" s="23">
        <f t="shared" si="282"/>
        <v>658559.99999999977</v>
      </c>
      <c r="AK106" s="23">
        <f t="shared" si="282"/>
        <v>921984.00000000023</v>
      </c>
      <c r="AL106" s="23">
        <f t="shared" si="282"/>
        <v>1290777.5999999996</v>
      </c>
      <c r="AM106" s="23">
        <f t="shared" si="282"/>
        <v>1807088.6400000006</v>
      </c>
      <c r="AN106" s="23">
        <f t="shared" si="282"/>
        <v>2529924.0959999999</v>
      </c>
      <c r="AO106" s="23">
        <f t="shared" si="282"/>
        <v>3541893.7343999995</v>
      </c>
      <c r="AP106" s="23">
        <f t="shared" si="282"/>
        <v>4958651.2281600013</v>
      </c>
      <c r="AR106" s="163"/>
      <c r="AS106" s="163"/>
      <c r="AT106" s="20" t="s">
        <v>57</v>
      </c>
      <c r="AU106" s="23">
        <f>AU108</f>
        <v>239999.99999999994</v>
      </c>
      <c r="AV106" s="23">
        <f>AV108-AU108</f>
        <v>336000.00000000006</v>
      </c>
      <c r="AW106" s="23">
        <f t="shared" ref="AW106:BD106" si="283">AW108-AV108</f>
        <v>470400</v>
      </c>
      <c r="AX106" s="23">
        <f t="shared" si="283"/>
        <v>658559.99999999977</v>
      </c>
      <c r="AY106" s="23">
        <f t="shared" si="283"/>
        <v>921984.00000000023</v>
      </c>
      <c r="AZ106" s="23">
        <f t="shared" si="283"/>
        <v>1290777.5999999996</v>
      </c>
      <c r="BA106" s="23">
        <f t="shared" si="283"/>
        <v>1807088.6400000006</v>
      </c>
      <c r="BB106" s="23">
        <f t="shared" si="283"/>
        <v>2529924.0959999999</v>
      </c>
      <c r="BC106" s="23">
        <f t="shared" si="283"/>
        <v>3541893.7343999995</v>
      </c>
      <c r="BD106" s="23">
        <f t="shared" si="283"/>
        <v>4958651.2281600013</v>
      </c>
      <c r="BF106" s="163"/>
      <c r="BG106" s="163"/>
      <c r="BH106" s="20" t="s">
        <v>57</v>
      </c>
      <c r="BI106" s="23">
        <f>BI108</f>
        <v>239999.99999999994</v>
      </c>
      <c r="BJ106" s="23">
        <f>BJ108-BI108</f>
        <v>336000.00000000006</v>
      </c>
      <c r="BK106" s="23">
        <f t="shared" ref="BK106:BR106" si="284">BK108-BJ108</f>
        <v>470400</v>
      </c>
      <c r="BL106" s="23">
        <f t="shared" si="284"/>
        <v>658559.99999999977</v>
      </c>
      <c r="BM106" s="23">
        <f t="shared" si="284"/>
        <v>921984.00000000023</v>
      </c>
      <c r="BN106" s="23">
        <f t="shared" si="284"/>
        <v>1290777.5999999996</v>
      </c>
      <c r="BO106" s="23">
        <f t="shared" si="284"/>
        <v>1807088.6400000006</v>
      </c>
      <c r="BP106" s="23">
        <f t="shared" si="284"/>
        <v>2529924.0959999999</v>
      </c>
      <c r="BQ106" s="23">
        <f t="shared" si="284"/>
        <v>3541893.7343999995</v>
      </c>
      <c r="BR106" s="23">
        <f t="shared" si="284"/>
        <v>4958651.2281600013</v>
      </c>
    </row>
    <row r="107" spans="2:70" s="5" customFormat="1" ht="15" customHeight="1" x14ac:dyDescent="0.45">
      <c r="B107" s="163"/>
      <c r="C107" s="163"/>
      <c r="D107" s="20" t="s">
        <v>59</v>
      </c>
      <c r="E107" s="23"/>
      <c r="F107" s="23"/>
      <c r="G107" s="23"/>
      <c r="H107" s="23"/>
      <c r="I107" s="23">
        <f>SUM(E106:I106)/5</f>
        <v>525388.80000000005</v>
      </c>
      <c r="J107" s="23"/>
      <c r="K107" s="23"/>
      <c r="L107" s="23"/>
      <c r="M107" s="23"/>
      <c r="N107" s="23">
        <f>SUM(E106:N106)/10</f>
        <v>1675527.929856</v>
      </c>
      <c r="P107" s="163"/>
      <c r="Q107" s="163"/>
      <c r="R107" s="20" t="s">
        <v>59</v>
      </c>
      <c r="S107" s="23"/>
      <c r="T107" s="23"/>
      <c r="U107" s="23"/>
      <c r="V107" s="23"/>
      <c r="W107" s="23">
        <f>SUM(S106:W106)/5</f>
        <v>525388.80000000005</v>
      </c>
      <c r="X107" s="23"/>
      <c r="Y107" s="23"/>
      <c r="Z107" s="23"/>
      <c r="AA107" s="23"/>
      <c r="AB107" s="23">
        <f>SUM(S106:AB106)/10</f>
        <v>1675527.929856</v>
      </c>
      <c r="AD107" s="163"/>
      <c r="AE107" s="163"/>
      <c r="AF107" s="20" t="s">
        <v>59</v>
      </c>
      <c r="AG107" s="23"/>
      <c r="AH107" s="23"/>
      <c r="AI107" s="23"/>
      <c r="AJ107" s="23"/>
      <c r="AK107" s="23">
        <f>SUM(AG106:AK106)/5</f>
        <v>525388.80000000005</v>
      </c>
      <c r="AL107" s="23"/>
      <c r="AM107" s="23"/>
      <c r="AN107" s="23"/>
      <c r="AO107" s="23"/>
      <c r="AP107" s="23">
        <f>SUM(AG106:AP106)/10</f>
        <v>1675527.929856</v>
      </c>
      <c r="AR107" s="163"/>
      <c r="AS107" s="163"/>
      <c r="AT107" s="20" t="s">
        <v>59</v>
      </c>
      <c r="AU107" s="23"/>
      <c r="AV107" s="23"/>
      <c r="AW107" s="23"/>
      <c r="AX107" s="23"/>
      <c r="AY107" s="23">
        <f>SUM(AU106:AY106)/5</f>
        <v>525388.80000000005</v>
      </c>
      <c r="AZ107" s="23"/>
      <c r="BA107" s="23"/>
      <c r="BB107" s="23"/>
      <c r="BC107" s="23"/>
      <c r="BD107" s="23">
        <f>SUM(AU106:BD106)/10</f>
        <v>1675527.929856</v>
      </c>
      <c r="BF107" s="163"/>
      <c r="BG107" s="163"/>
      <c r="BH107" s="20" t="s">
        <v>59</v>
      </c>
      <c r="BI107" s="23"/>
      <c r="BJ107" s="23"/>
      <c r="BK107" s="23"/>
      <c r="BL107" s="23"/>
      <c r="BM107" s="23">
        <f>SUM(BI106:BM106)/5</f>
        <v>525388.80000000005</v>
      </c>
      <c r="BN107" s="23"/>
      <c r="BO107" s="23"/>
      <c r="BP107" s="23"/>
      <c r="BQ107" s="23"/>
      <c r="BR107" s="23">
        <f>SUM(BI106:BR106)/10</f>
        <v>1675527.929856</v>
      </c>
    </row>
    <row r="108" spans="2:70" s="5" customFormat="1" ht="15" customHeight="1" x14ac:dyDescent="0.45">
      <c r="B108" s="163"/>
      <c r="C108" s="163"/>
      <c r="D108" s="20" t="s">
        <v>58</v>
      </c>
      <c r="E108" s="22">
        <f>E100*E$16</f>
        <v>239999.99999999994</v>
      </c>
      <c r="F108" s="22">
        <f t="shared" ref="F108:N108" si="285">F100*F$16</f>
        <v>576000</v>
      </c>
      <c r="G108" s="22">
        <f t="shared" si="285"/>
        <v>1046400</v>
      </c>
      <c r="H108" s="22">
        <f t="shared" si="285"/>
        <v>1704959.9999999998</v>
      </c>
      <c r="I108" s="22">
        <f t="shared" si="285"/>
        <v>2626944</v>
      </c>
      <c r="J108" s="22">
        <f t="shared" si="285"/>
        <v>3917721.5999999996</v>
      </c>
      <c r="K108" s="22">
        <f t="shared" si="285"/>
        <v>5724810.2400000002</v>
      </c>
      <c r="L108" s="22">
        <f t="shared" si="285"/>
        <v>8254734.3360000001</v>
      </c>
      <c r="M108" s="22">
        <f t="shared" si="285"/>
        <v>11796628.0704</v>
      </c>
      <c r="N108" s="22">
        <f t="shared" si="285"/>
        <v>16755279.298560001</v>
      </c>
      <c r="P108" s="163"/>
      <c r="Q108" s="163"/>
      <c r="R108" s="20" t="s">
        <v>58</v>
      </c>
      <c r="S108" s="22">
        <f>S100*S$16</f>
        <v>239999.99999999994</v>
      </c>
      <c r="T108" s="22">
        <f t="shared" ref="T108:AB108" si="286">T100*T$16</f>
        <v>576000</v>
      </c>
      <c r="U108" s="22">
        <f t="shared" si="286"/>
        <v>1046400</v>
      </c>
      <c r="V108" s="22">
        <f t="shared" si="286"/>
        <v>1704959.9999999998</v>
      </c>
      <c r="W108" s="22">
        <f t="shared" si="286"/>
        <v>2626944</v>
      </c>
      <c r="X108" s="22">
        <f t="shared" si="286"/>
        <v>3917721.5999999996</v>
      </c>
      <c r="Y108" s="22">
        <f t="shared" si="286"/>
        <v>5724810.2400000002</v>
      </c>
      <c r="Z108" s="22">
        <f t="shared" si="286"/>
        <v>8254734.3360000001</v>
      </c>
      <c r="AA108" s="22">
        <f t="shared" si="286"/>
        <v>11796628.0704</v>
      </c>
      <c r="AB108" s="22">
        <f t="shared" si="286"/>
        <v>16755279.298560001</v>
      </c>
      <c r="AD108" s="163"/>
      <c r="AE108" s="163"/>
      <c r="AF108" s="20" t="s">
        <v>58</v>
      </c>
      <c r="AG108" s="22">
        <f>AG100*AG$16</f>
        <v>239999.99999999994</v>
      </c>
      <c r="AH108" s="22">
        <f t="shared" ref="AH108:AP108" si="287">AH100*AH$16</f>
        <v>576000</v>
      </c>
      <c r="AI108" s="22">
        <f t="shared" si="287"/>
        <v>1046400</v>
      </c>
      <c r="AJ108" s="22">
        <f t="shared" si="287"/>
        <v>1704959.9999999998</v>
      </c>
      <c r="AK108" s="22">
        <f t="shared" si="287"/>
        <v>2626944</v>
      </c>
      <c r="AL108" s="22">
        <f t="shared" si="287"/>
        <v>3917721.5999999996</v>
      </c>
      <c r="AM108" s="22">
        <f t="shared" si="287"/>
        <v>5724810.2400000002</v>
      </c>
      <c r="AN108" s="22">
        <f t="shared" si="287"/>
        <v>8254734.3360000001</v>
      </c>
      <c r="AO108" s="22">
        <f t="shared" si="287"/>
        <v>11796628.0704</v>
      </c>
      <c r="AP108" s="22">
        <f t="shared" si="287"/>
        <v>16755279.298560001</v>
      </c>
      <c r="AR108" s="163"/>
      <c r="AS108" s="163"/>
      <c r="AT108" s="20" t="s">
        <v>58</v>
      </c>
      <c r="AU108" s="22">
        <f>AU100*AU$16</f>
        <v>239999.99999999994</v>
      </c>
      <c r="AV108" s="22">
        <f t="shared" ref="AV108:BD108" si="288">AV100*AV$16</f>
        <v>576000</v>
      </c>
      <c r="AW108" s="22">
        <f t="shared" si="288"/>
        <v>1046400</v>
      </c>
      <c r="AX108" s="22">
        <f t="shared" si="288"/>
        <v>1704959.9999999998</v>
      </c>
      <c r="AY108" s="22">
        <f t="shared" si="288"/>
        <v>2626944</v>
      </c>
      <c r="AZ108" s="22">
        <f t="shared" si="288"/>
        <v>3917721.5999999996</v>
      </c>
      <c r="BA108" s="22">
        <f t="shared" si="288"/>
        <v>5724810.2400000002</v>
      </c>
      <c r="BB108" s="22">
        <f t="shared" si="288"/>
        <v>8254734.3360000001</v>
      </c>
      <c r="BC108" s="22">
        <f t="shared" si="288"/>
        <v>11796628.0704</v>
      </c>
      <c r="BD108" s="22">
        <f t="shared" si="288"/>
        <v>16755279.298560001</v>
      </c>
      <c r="BF108" s="163"/>
      <c r="BG108" s="163"/>
      <c r="BH108" s="20" t="s">
        <v>58</v>
      </c>
      <c r="BI108" s="22">
        <f>BI100*BI$16</f>
        <v>239999.99999999994</v>
      </c>
      <c r="BJ108" s="22">
        <f t="shared" ref="BJ108:BR108" si="289">BJ100*BJ$16</f>
        <v>576000</v>
      </c>
      <c r="BK108" s="22">
        <f t="shared" si="289"/>
        <v>1046400</v>
      </c>
      <c r="BL108" s="22">
        <f t="shared" si="289"/>
        <v>1704959.9999999998</v>
      </c>
      <c r="BM108" s="22">
        <f t="shared" si="289"/>
        <v>2626944</v>
      </c>
      <c r="BN108" s="22">
        <f t="shared" si="289"/>
        <v>3917721.5999999996</v>
      </c>
      <c r="BO108" s="22">
        <f t="shared" si="289"/>
        <v>5724810.2400000002</v>
      </c>
      <c r="BP108" s="22">
        <f t="shared" si="289"/>
        <v>8254734.3360000001</v>
      </c>
      <c r="BQ108" s="22">
        <f t="shared" si="289"/>
        <v>11796628.0704</v>
      </c>
      <c r="BR108" s="22">
        <f t="shared" si="289"/>
        <v>16755279.298560001</v>
      </c>
    </row>
    <row r="109" spans="2:70" s="5" customFormat="1" ht="15" customHeight="1" x14ac:dyDescent="0.45">
      <c r="B109" s="163" t="s">
        <v>17</v>
      </c>
      <c r="C109" s="165" t="s">
        <v>41</v>
      </c>
      <c r="D109" s="16" t="s">
        <v>55</v>
      </c>
      <c r="E109" s="17">
        <f>E$26*$D94</f>
        <v>7.0714285714285714E-3</v>
      </c>
      <c r="F109" s="17">
        <f t="shared" ref="F109:N109" si="290">F$26*$D94</f>
        <v>6.7653061224489794E-3</v>
      </c>
      <c r="G109" s="17">
        <f t="shared" si="290"/>
        <v>6.5466472303206992E-3</v>
      </c>
      <c r="H109" s="17">
        <f t="shared" si="290"/>
        <v>6.3904623073719278E-3</v>
      </c>
      <c r="I109" s="17">
        <f t="shared" si="290"/>
        <v>6.2789016481228054E-3</v>
      </c>
      <c r="J109" s="17">
        <f t="shared" si="290"/>
        <v>6.1992154629448614E-3</v>
      </c>
      <c r="K109" s="17">
        <f t="shared" si="290"/>
        <v>6.1422967592463292E-3</v>
      </c>
      <c r="L109" s="17">
        <f t="shared" si="290"/>
        <v>6.1016405423188064E-3</v>
      </c>
      <c r="M109" s="17">
        <f t="shared" si="290"/>
        <v>6.0726003873705758E-3</v>
      </c>
      <c r="N109" s="17">
        <f t="shared" si="290"/>
        <v>6.0518574195504117E-3</v>
      </c>
      <c r="P109" s="163" t="s">
        <v>17</v>
      </c>
      <c r="Q109" s="165" t="s">
        <v>41</v>
      </c>
      <c r="R109" s="16" t="s">
        <v>55</v>
      </c>
      <c r="S109" s="17">
        <f>S$26*$D94</f>
        <v>7.0714285714285714E-3</v>
      </c>
      <c r="T109" s="17">
        <f t="shared" ref="T109:AB109" si="291">T$26*$D94</f>
        <v>6.7653061224489794E-3</v>
      </c>
      <c r="U109" s="17">
        <f t="shared" si="291"/>
        <v>6.5466472303206992E-3</v>
      </c>
      <c r="V109" s="17">
        <f t="shared" si="291"/>
        <v>6.3904623073719278E-3</v>
      </c>
      <c r="W109" s="17">
        <f t="shared" si="291"/>
        <v>6.2789016481228054E-3</v>
      </c>
      <c r="X109" s="17">
        <f t="shared" si="291"/>
        <v>6.1992154629448614E-3</v>
      </c>
      <c r="Y109" s="17">
        <f t="shared" si="291"/>
        <v>6.1422967592463292E-3</v>
      </c>
      <c r="Z109" s="17">
        <f t="shared" si="291"/>
        <v>6.1016405423188064E-3</v>
      </c>
      <c r="AA109" s="17">
        <f t="shared" si="291"/>
        <v>6.0726003873705758E-3</v>
      </c>
      <c r="AB109" s="17">
        <f t="shared" si="291"/>
        <v>6.0518574195504117E-3</v>
      </c>
      <c r="AD109" s="163" t="s">
        <v>17</v>
      </c>
      <c r="AE109" s="165" t="s">
        <v>41</v>
      </c>
      <c r="AF109" s="16" t="s">
        <v>55</v>
      </c>
      <c r="AG109" s="17">
        <f>AG$26*$D94</f>
        <v>7.0714285714285714E-3</v>
      </c>
      <c r="AH109" s="17">
        <f t="shared" ref="AH109:AP109" si="292">AH$26*$D94</f>
        <v>6.7653061224489794E-3</v>
      </c>
      <c r="AI109" s="17">
        <f t="shared" si="292"/>
        <v>6.5466472303206992E-3</v>
      </c>
      <c r="AJ109" s="17">
        <f t="shared" si="292"/>
        <v>6.3904623073719278E-3</v>
      </c>
      <c r="AK109" s="17">
        <f t="shared" si="292"/>
        <v>6.2789016481228054E-3</v>
      </c>
      <c r="AL109" s="17">
        <f t="shared" si="292"/>
        <v>6.1992154629448614E-3</v>
      </c>
      <c r="AM109" s="17">
        <f t="shared" si="292"/>
        <v>6.1422967592463292E-3</v>
      </c>
      <c r="AN109" s="17">
        <f t="shared" si="292"/>
        <v>6.1016405423188064E-3</v>
      </c>
      <c r="AO109" s="17">
        <f t="shared" si="292"/>
        <v>6.0726003873705758E-3</v>
      </c>
      <c r="AP109" s="17">
        <f t="shared" si="292"/>
        <v>6.0518574195504117E-3</v>
      </c>
      <c r="AR109" s="163" t="s">
        <v>17</v>
      </c>
      <c r="AS109" s="165" t="s">
        <v>41</v>
      </c>
      <c r="AT109" s="16" t="s">
        <v>55</v>
      </c>
      <c r="AU109" s="17">
        <f>AU$26*$D94</f>
        <v>7.0714285714285714E-3</v>
      </c>
      <c r="AV109" s="17">
        <f t="shared" ref="AV109:BD109" si="293">AV$26*$D94</f>
        <v>6.7653061224489794E-3</v>
      </c>
      <c r="AW109" s="17">
        <f t="shared" si="293"/>
        <v>6.5466472303206992E-3</v>
      </c>
      <c r="AX109" s="17">
        <f t="shared" si="293"/>
        <v>6.3904623073719278E-3</v>
      </c>
      <c r="AY109" s="17">
        <f t="shared" si="293"/>
        <v>6.2789016481228054E-3</v>
      </c>
      <c r="AZ109" s="17">
        <f t="shared" si="293"/>
        <v>6.1992154629448614E-3</v>
      </c>
      <c r="BA109" s="17">
        <f t="shared" si="293"/>
        <v>6.1422967592463292E-3</v>
      </c>
      <c r="BB109" s="17">
        <f t="shared" si="293"/>
        <v>6.1016405423188064E-3</v>
      </c>
      <c r="BC109" s="17">
        <f t="shared" si="293"/>
        <v>6.0726003873705758E-3</v>
      </c>
      <c r="BD109" s="17">
        <f t="shared" si="293"/>
        <v>6.0518574195504117E-3</v>
      </c>
      <c r="BF109" s="163" t="s">
        <v>17</v>
      </c>
      <c r="BG109" s="165" t="s">
        <v>41</v>
      </c>
      <c r="BH109" s="16" t="s">
        <v>55</v>
      </c>
      <c r="BI109" s="17">
        <f>BI$26*$D94</f>
        <v>7.0714285714285714E-3</v>
      </c>
      <c r="BJ109" s="17">
        <f t="shared" ref="BJ109:BR109" si="294">BJ$26*$D94</f>
        <v>6.7653061224489794E-3</v>
      </c>
      <c r="BK109" s="17">
        <f t="shared" si="294"/>
        <v>6.5466472303206992E-3</v>
      </c>
      <c r="BL109" s="17">
        <f t="shared" si="294"/>
        <v>6.3904623073719278E-3</v>
      </c>
      <c r="BM109" s="17">
        <f t="shared" si="294"/>
        <v>6.2789016481228054E-3</v>
      </c>
      <c r="BN109" s="17">
        <f t="shared" si="294"/>
        <v>6.1992154629448614E-3</v>
      </c>
      <c r="BO109" s="17">
        <f t="shared" si="294"/>
        <v>6.1422967592463292E-3</v>
      </c>
      <c r="BP109" s="17">
        <f t="shared" si="294"/>
        <v>6.1016405423188064E-3</v>
      </c>
      <c r="BQ109" s="17">
        <f t="shared" si="294"/>
        <v>6.0726003873705758E-3</v>
      </c>
      <c r="BR109" s="17">
        <f t="shared" si="294"/>
        <v>6.0518574195504117E-3</v>
      </c>
    </row>
    <row r="110" spans="2:70" s="5" customFormat="1" ht="15" customHeight="1" x14ac:dyDescent="0.45">
      <c r="B110" s="163"/>
      <c r="C110" s="165"/>
      <c r="D110" s="16" t="s">
        <v>56</v>
      </c>
      <c r="E110" s="17"/>
      <c r="F110" s="17"/>
      <c r="G110" s="17"/>
      <c r="H110" s="17"/>
      <c r="I110" s="100">
        <f>SUM(E109:I109)/5</f>
        <v>6.6105491759385956E-3</v>
      </c>
      <c r="J110" s="18"/>
      <c r="K110" s="18"/>
      <c r="L110" s="18"/>
      <c r="M110" s="18"/>
      <c r="N110" s="18">
        <f>SUM(E109:N109)/10</f>
        <v>6.3620356451123978E-3</v>
      </c>
      <c r="P110" s="163"/>
      <c r="Q110" s="165"/>
      <c r="R110" s="16" t="s">
        <v>56</v>
      </c>
      <c r="S110" s="17"/>
      <c r="T110" s="17"/>
      <c r="U110" s="17"/>
      <c r="V110" s="17"/>
      <c r="W110" s="100">
        <f>SUM(S109:W109)/5</f>
        <v>6.6105491759385956E-3</v>
      </c>
      <c r="X110" s="18"/>
      <c r="Y110" s="18"/>
      <c r="Z110" s="18"/>
      <c r="AA110" s="18"/>
      <c r="AB110" s="18">
        <f>SUM(S109:AB109)/10</f>
        <v>6.3620356451123978E-3</v>
      </c>
      <c r="AD110" s="163"/>
      <c r="AE110" s="165"/>
      <c r="AF110" s="16" t="s">
        <v>56</v>
      </c>
      <c r="AG110" s="17"/>
      <c r="AH110" s="17"/>
      <c r="AI110" s="17"/>
      <c r="AJ110" s="17"/>
      <c r="AK110" s="100">
        <f>SUM(AG109:AK109)/5</f>
        <v>6.6105491759385956E-3</v>
      </c>
      <c r="AL110" s="18"/>
      <c r="AM110" s="18"/>
      <c r="AN110" s="18"/>
      <c r="AO110" s="18"/>
      <c r="AP110" s="18">
        <f>SUM(AG109:AP109)/10</f>
        <v>6.3620356451123978E-3</v>
      </c>
      <c r="AR110" s="163"/>
      <c r="AS110" s="165"/>
      <c r="AT110" s="16" t="s">
        <v>56</v>
      </c>
      <c r="AU110" s="17"/>
      <c r="AV110" s="17"/>
      <c r="AW110" s="17"/>
      <c r="AX110" s="17"/>
      <c r="AY110" s="100">
        <f>SUM(AU109:AY109)/5</f>
        <v>6.6105491759385956E-3</v>
      </c>
      <c r="AZ110" s="18"/>
      <c r="BA110" s="18"/>
      <c r="BB110" s="18"/>
      <c r="BC110" s="18"/>
      <c r="BD110" s="18">
        <f>SUM(AU109:BD109)/10</f>
        <v>6.3620356451123978E-3</v>
      </c>
      <c r="BF110" s="163"/>
      <c r="BG110" s="165"/>
      <c r="BH110" s="16" t="s">
        <v>56</v>
      </c>
      <c r="BI110" s="17"/>
      <c r="BJ110" s="17"/>
      <c r="BK110" s="17"/>
      <c r="BL110" s="17"/>
      <c r="BM110" s="100">
        <f>SUM(BI109:BM109)/5</f>
        <v>6.6105491759385956E-3</v>
      </c>
      <c r="BN110" s="18"/>
      <c r="BO110" s="18"/>
      <c r="BP110" s="18"/>
      <c r="BQ110" s="18"/>
      <c r="BR110" s="18">
        <f>SUM(BI109:BR109)/10</f>
        <v>6.3620356451123978E-3</v>
      </c>
    </row>
    <row r="111" spans="2:70" s="5" customFormat="1" ht="15" customHeight="1" x14ac:dyDescent="0.45">
      <c r="B111" s="163"/>
      <c r="C111" s="165"/>
      <c r="D111" s="16" t="s">
        <v>53</v>
      </c>
      <c r="E111" s="17">
        <f t="shared" ref="E111:N111" si="295">E$28*$D94</f>
        <v>7.0714285714285714E-3</v>
      </c>
      <c r="F111" s="17">
        <f t="shared" si="295"/>
        <v>1.3836734693877551E-2</v>
      </c>
      <c r="G111" s="17">
        <f t="shared" si="295"/>
        <v>2.0383381924198248E-2</v>
      </c>
      <c r="H111" s="17">
        <f t="shared" si="295"/>
        <v>2.6773844231570178E-2</v>
      </c>
      <c r="I111" s="17">
        <f t="shared" si="295"/>
        <v>3.305274587969298E-2</v>
      </c>
      <c r="J111" s="17">
        <f t="shared" si="295"/>
        <v>3.9251961342637844E-2</v>
      </c>
      <c r="K111" s="17">
        <f t="shared" si="295"/>
        <v>4.5394258101884168E-2</v>
      </c>
      <c r="L111" s="17">
        <f t="shared" si="295"/>
        <v>5.1495898644202974E-2</v>
      </c>
      <c r="M111" s="17">
        <f t="shared" si="295"/>
        <v>5.7568499031573551E-2</v>
      </c>
      <c r="N111" s="17">
        <f t="shared" si="295"/>
        <v>6.3620356451123974E-2</v>
      </c>
      <c r="P111" s="163"/>
      <c r="Q111" s="165"/>
      <c r="R111" s="16" t="s">
        <v>53</v>
      </c>
      <c r="S111" s="17">
        <f t="shared" ref="S111:AB111" si="296">S$28*$D94</f>
        <v>7.0714285714285714E-3</v>
      </c>
      <c r="T111" s="17">
        <f t="shared" si="296"/>
        <v>1.3836734693877551E-2</v>
      </c>
      <c r="U111" s="17">
        <f t="shared" si="296"/>
        <v>2.0383381924198248E-2</v>
      </c>
      <c r="V111" s="17">
        <f t="shared" si="296"/>
        <v>2.6773844231570178E-2</v>
      </c>
      <c r="W111" s="17">
        <f t="shared" si="296"/>
        <v>3.305274587969298E-2</v>
      </c>
      <c r="X111" s="17">
        <f t="shared" si="296"/>
        <v>3.9251961342637844E-2</v>
      </c>
      <c r="Y111" s="17">
        <f t="shared" si="296"/>
        <v>4.5394258101884168E-2</v>
      </c>
      <c r="Z111" s="17">
        <f t="shared" si="296"/>
        <v>5.1495898644202974E-2</v>
      </c>
      <c r="AA111" s="17">
        <f t="shared" si="296"/>
        <v>5.7568499031573551E-2</v>
      </c>
      <c r="AB111" s="17">
        <f t="shared" si="296"/>
        <v>6.3620356451123974E-2</v>
      </c>
      <c r="AD111" s="163"/>
      <c r="AE111" s="165"/>
      <c r="AF111" s="16" t="s">
        <v>53</v>
      </c>
      <c r="AG111" s="17">
        <f t="shared" ref="AG111:AP111" si="297">AG$28*$D94</f>
        <v>7.0714285714285714E-3</v>
      </c>
      <c r="AH111" s="17">
        <f t="shared" si="297"/>
        <v>1.3836734693877551E-2</v>
      </c>
      <c r="AI111" s="17">
        <f t="shared" si="297"/>
        <v>2.0383381924198248E-2</v>
      </c>
      <c r="AJ111" s="17">
        <f t="shared" si="297"/>
        <v>2.6773844231570178E-2</v>
      </c>
      <c r="AK111" s="17">
        <f t="shared" si="297"/>
        <v>3.305274587969298E-2</v>
      </c>
      <c r="AL111" s="17">
        <f t="shared" si="297"/>
        <v>3.9251961342637844E-2</v>
      </c>
      <c r="AM111" s="17">
        <f t="shared" si="297"/>
        <v>4.5394258101884168E-2</v>
      </c>
      <c r="AN111" s="17">
        <f t="shared" si="297"/>
        <v>5.1495898644202974E-2</v>
      </c>
      <c r="AO111" s="17">
        <f t="shared" si="297"/>
        <v>5.7568499031573551E-2</v>
      </c>
      <c r="AP111" s="17">
        <f t="shared" si="297"/>
        <v>6.3620356451123974E-2</v>
      </c>
      <c r="AR111" s="163"/>
      <c r="AS111" s="165"/>
      <c r="AT111" s="16" t="s">
        <v>53</v>
      </c>
      <c r="AU111" s="17">
        <f t="shared" ref="AU111:BD111" si="298">AU$28*$D94</f>
        <v>7.0714285714285714E-3</v>
      </c>
      <c r="AV111" s="17">
        <f t="shared" si="298"/>
        <v>1.3836734693877551E-2</v>
      </c>
      <c r="AW111" s="17">
        <f t="shared" si="298"/>
        <v>2.0383381924198248E-2</v>
      </c>
      <c r="AX111" s="17">
        <f t="shared" si="298"/>
        <v>2.6773844231570178E-2</v>
      </c>
      <c r="AY111" s="17">
        <f t="shared" si="298"/>
        <v>3.305274587969298E-2</v>
      </c>
      <c r="AZ111" s="17">
        <f t="shared" si="298"/>
        <v>3.9251961342637844E-2</v>
      </c>
      <c r="BA111" s="17">
        <f t="shared" si="298"/>
        <v>4.5394258101884168E-2</v>
      </c>
      <c r="BB111" s="17">
        <f t="shared" si="298"/>
        <v>5.1495898644202974E-2</v>
      </c>
      <c r="BC111" s="17">
        <f t="shared" si="298"/>
        <v>5.7568499031573551E-2</v>
      </c>
      <c r="BD111" s="17">
        <f t="shared" si="298"/>
        <v>6.3620356451123974E-2</v>
      </c>
      <c r="BF111" s="163"/>
      <c r="BG111" s="165"/>
      <c r="BH111" s="16" t="s">
        <v>53</v>
      </c>
      <c r="BI111" s="17">
        <f t="shared" ref="BI111:BR111" si="299">BI$28*$D94</f>
        <v>7.0714285714285714E-3</v>
      </c>
      <c r="BJ111" s="17">
        <f t="shared" si="299"/>
        <v>1.3836734693877551E-2</v>
      </c>
      <c r="BK111" s="17">
        <f t="shared" si="299"/>
        <v>2.0383381924198248E-2</v>
      </c>
      <c r="BL111" s="17">
        <f t="shared" si="299"/>
        <v>2.6773844231570178E-2</v>
      </c>
      <c r="BM111" s="17">
        <f t="shared" si="299"/>
        <v>3.305274587969298E-2</v>
      </c>
      <c r="BN111" s="17">
        <f t="shared" si="299"/>
        <v>3.9251961342637844E-2</v>
      </c>
      <c r="BO111" s="17">
        <f t="shared" si="299"/>
        <v>4.5394258101884168E-2</v>
      </c>
      <c r="BP111" s="17">
        <f t="shared" si="299"/>
        <v>5.1495898644202974E-2</v>
      </c>
      <c r="BQ111" s="17">
        <f t="shared" si="299"/>
        <v>5.7568499031573551E-2</v>
      </c>
      <c r="BR111" s="17">
        <f t="shared" si="299"/>
        <v>6.3620356451123974E-2</v>
      </c>
    </row>
    <row r="112" spans="2:70" s="5" customFormat="1" ht="15" customHeight="1" x14ac:dyDescent="0.45">
      <c r="B112" s="163"/>
      <c r="C112" s="163"/>
      <c r="D112" s="20" t="s">
        <v>57</v>
      </c>
      <c r="E112" s="21">
        <f t="shared" ref="E112:N112" si="300">10*E109</f>
        <v>7.0714285714285716E-2</v>
      </c>
      <c r="F112" s="21">
        <f t="shared" si="300"/>
        <v>6.7653061224489788E-2</v>
      </c>
      <c r="G112" s="21">
        <f t="shared" si="300"/>
        <v>6.5466472303206985E-2</v>
      </c>
      <c r="H112" s="21">
        <f t="shared" si="300"/>
        <v>6.3904623073719274E-2</v>
      </c>
      <c r="I112" s="21">
        <f t="shared" si="300"/>
        <v>6.278901648122806E-2</v>
      </c>
      <c r="J112" s="21">
        <f t="shared" si="300"/>
        <v>6.1992154629448612E-2</v>
      </c>
      <c r="K112" s="21">
        <f t="shared" si="300"/>
        <v>6.1422967592463296E-2</v>
      </c>
      <c r="L112" s="21">
        <f t="shared" si="300"/>
        <v>6.1016405423188064E-2</v>
      </c>
      <c r="M112" s="21">
        <f t="shared" si="300"/>
        <v>6.0726003873705761E-2</v>
      </c>
      <c r="N112" s="21">
        <f t="shared" si="300"/>
        <v>6.0518574195504118E-2</v>
      </c>
      <c r="P112" s="163"/>
      <c r="Q112" s="163"/>
      <c r="R112" s="20" t="s">
        <v>57</v>
      </c>
      <c r="S112" s="21">
        <f t="shared" ref="S112:AB112" si="301">10*S109</f>
        <v>7.0714285714285716E-2</v>
      </c>
      <c r="T112" s="21">
        <f t="shared" si="301"/>
        <v>6.7653061224489788E-2</v>
      </c>
      <c r="U112" s="21">
        <f t="shared" si="301"/>
        <v>6.5466472303206985E-2</v>
      </c>
      <c r="V112" s="21">
        <f t="shared" si="301"/>
        <v>6.3904623073719274E-2</v>
      </c>
      <c r="W112" s="21">
        <f t="shared" si="301"/>
        <v>6.278901648122806E-2</v>
      </c>
      <c r="X112" s="21">
        <f t="shared" si="301"/>
        <v>6.1992154629448612E-2</v>
      </c>
      <c r="Y112" s="21">
        <f t="shared" si="301"/>
        <v>6.1422967592463296E-2</v>
      </c>
      <c r="Z112" s="21">
        <f t="shared" si="301"/>
        <v>6.1016405423188064E-2</v>
      </c>
      <c r="AA112" s="21">
        <f t="shared" si="301"/>
        <v>6.0726003873705761E-2</v>
      </c>
      <c r="AB112" s="21">
        <f t="shared" si="301"/>
        <v>6.0518574195504118E-2</v>
      </c>
      <c r="AD112" s="163"/>
      <c r="AE112" s="163"/>
      <c r="AF112" s="20" t="s">
        <v>57</v>
      </c>
      <c r="AG112" s="21">
        <f t="shared" ref="AG112:AP112" si="302">10*AG109</f>
        <v>7.0714285714285716E-2</v>
      </c>
      <c r="AH112" s="21">
        <f t="shared" si="302"/>
        <v>6.7653061224489788E-2</v>
      </c>
      <c r="AI112" s="21">
        <f t="shared" si="302"/>
        <v>6.5466472303206985E-2</v>
      </c>
      <c r="AJ112" s="21">
        <f t="shared" si="302"/>
        <v>6.3904623073719274E-2</v>
      </c>
      <c r="AK112" s="21">
        <f t="shared" si="302"/>
        <v>6.278901648122806E-2</v>
      </c>
      <c r="AL112" s="21">
        <f t="shared" si="302"/>
        <v>6.1992154629448612E-2</v>
      </c>
      <c r="AM112" s="21">
        <f t="shared" si="302"/>
        <v>6.1422967592463296E-2</v>
      </c>
      <c r="AN112" s="21">
        <f t="shared" si="302"/>
        <v>6.1016405423188064E-2</v>
      </c>
      <c r="AO112" s="21">
        <f t="shared" si="302"/>
        <v>6.0726003873705761E-2</v>
      </c>
      <c r="AP112" s="21">
        <f t="shared" si="302"/>
        <v>6.0518574195504118E-2</v>
      </c>
      <c r="AR112" s="163"/>
      <c r="AS112" s="163"/>
      <c r="AT112" s="20" t="s">
        <v>57</v>
      </c>
      <c r="AU112" s="21">
        <f t="shared" ref="AU112:BD112" si="303">10*AU109</f>
        <v>7.0714285714285716E-2</v>
      </c>
      <c r="AV112" s="21">
        <f t="shared" si="303"/>
        <v>6.7653061224489788E-2</v>
      </c>
      <c r="AW112" s="21">
        <f t="shared" si="303"/>
        <v>6.5466472303206985E-2</v>
      </c>
      <c r="AX112" s="21">
        <f t="shared" si="303"/>
        <v>6.3904623073719274E-2</v>
      </c>
      <c r="AY112" s="21">
        <f t="shared" si="303"/>
        <v>6.278901648122806E-2</v>
      </c>
      <c r="AZ112" s="21">
        <f t="shared" si="303"/>
        <v>6.1992154629448612E-2</v>
      </c>
      <c r="BA112" s="21">
        <f t="shared" si="303"/>
        <v>6.1422967592463296E-2</v>
      </c>
      <c r="BB112" s="21">
        <f t="shared" si="303"/>
        <v>6.1016405423188064E-2</v>
      </c>
      <c r="BC112" s="21">
        <f t="shared" si="303"/>
        <v>6.0726003873705761E-2</v>
      </c>
      <c r="BD112" s="21">
        <f t="shared" si="303"/>
        <v>6.0518574195504118E-2</v>
      </c>
      <c r="BF112" s="163"/>
      <c r="BG112" s="163"/>
      <c r="BH112" s="20" t="s">
        <v>57</v>
      </c>
      <c r="BI112" s="21">
        <f t="shared" ref="BI112:BR112" si="304">10*BI109</f>
        <v>7.0714285714285716E-2</v>
      </c>
      <c r="BJ112" s="21">
        <f t="shared" si="304"/>
        <v>6.7653061224489788E-2</v>
      </c>
      <c r="BK112" s="21">
        <f t="shared" si="304"/>
        <v>6.5466472303206985E-2</v>
      </c>
      <c r="BL112" s="21">
        <f t="shared" si="304"/>
        <v>6.3904623073719274E-2</v>
      </c>
      <c r="BM112" s="21">
        <f t="shared" si="304"/>
        <v>6.278901648122806E-2</v>
      </c>
      <c r="BN112" s="21">
        <f t="shared" si="304"/>
        <v>6.1992154629448612E-2</v>
      </c>
      <c r="BO112" s="21">
        <f t="shared" si="304"/>
        <v>6.1422967592463296E-2</v>
      </c>
      <c r="BP112" s="21">
        <f t="shared" si="304"/>
        <v>6.1016405423188064E-2</v>
      </c>
      <c r="BQ112" s="21">
        <f t="shared" si="304"/>
        <v>6.0726003873705761E-2</v>
      </c>
      <c r="BR112" s="21">
        <f t="shared" si="304"/>
        <v>6.0518574195504118E-2</v>
      </c>
    </row>
    <row r="113" spans="2:71" s="5" customFormat="1" ht="15" customHeight="1" x14ac:dyDescent="0.45">
      <c r="B113" s="163"/>
      <c r="C113" s="163"/>
      <c r="D113" s="20" t="s">
        <v>58</v>
      </c>
      <c r="E113" s="21">
        <f>10*E111</f>
        <v>7.0714285714285716E-2</v>
      </c>
      <c r="F113" s="21">
        <f t="shared" ref="F113:N113" si="305">10*F111</f>
        <v>0.1383673469387755</v>
      </c>
      <c r="G113" s="21">
        <f t="shared" si="305"/>
        <v>0.20383381924198249</v>
      </c>
      <c r="H113" s="21">
        <f t="shared" si="305"/>
        <v>0.26773844231570176</v>
      </c>
      <c r="I113" s="21">
        <f t="shared" si="305"/>
        <v>0.3305274587969298</v>
      </c>
      <c r="J113" s="21">
        <f t="shared" si="305"/>
        <v>0.39251961342637842</v>
      </c>
      <c r="K113" s="21">
        <f t="shared" si="305"/>
        <v>0.45394258101884166</v>
      </c>
      <c r="L113" s="21">
        <f t="shared" si="305"/>
        <v>0.51495898644202975</v>
      </c>
      <c r="M113" s="21">
        <f t="shared" si="305"/>
        <v>0.5756849903157355</v>
      </c>
      <c r="N113" s="21">
        <f t="shared" si="305"/>
        <v>0.63620356451123972</v>
      </c>
      <c r="P113" s="163"/>
      <c r="Q113" s="163"/>
      <c r="R113" s="20" t="s">
        <v>58</v>
      </c>
      <c r="S113" s="21">
        <f>10*S111</f>
        <v>7.0714285714285716E-2</v>
      </c>
      <c r="T113" s="21">
        <f t="shared" ref="T113:AB113" si="306">10*T111</f>
        <v>0.1383673469387755</v>
      </c>
      <c r="U113" s="21">
        <f t="shared" si="306"/>
        <v>0.20383381924198249</v>
      </c>
      <c r="V113" s="21">
        <f t="shared" si="306"/>
        <v>0.26773844231570176</v>
      </c>
      <c r="W113" s="21">
        <f t="shared" si="306"/>
        <v>0.3305274587969298</v>
      </c>
      <c r="X113" s="21">
        <f t="shared" si="306"/>
        <v>0.39251961342637842</v>
      </c>
      <c r="Y113" s="21">
        <f t="shared" si="306"/>
        <v>0.45394258101884166</v>
      </c>
      <c r="Z113" s="21">
        <f t="shared" si="306"/>
        <v>0.51495898644202975</v>
      </c>
      <c r="AA113" s="21">
        <f t="shared" si="306"/>
        <v>0.5756849903157355</v>
      </c>
      <c r="AB113" s="21">
        <f t="shared" si="306"/>
        <v>0.63620356451123972</v>
      </c>
      <c r="AD113" s="163"/>
      <c r="AE113" s="163"/>
      <c r="AF113" s="20" t="s">
        <v>58</v>
      </c>
      <c r="AG113" s="21">
        <f>10*AG111</f>
        <v>7.0714285714285716E-2</v>
      </c>
      <c r="AH113" s="21">
        <f t="shared" ref="AH113:AP113" si="307">10*AH111</f>
        <v>0.1383673469387755</v>
      </c>
      <c r="AI113" s="21">
        <f t="shared" si="307"/>
        <v>0.20383381924198249</v>
      </c>
      <c r="AJ113" s="21">
        <f t="shared" si="307"/>
        <v>0.26773844231570176</v>
      </c>
      <c r="AK113" s="21">
        <f t="shared" si="307"/>
        <v>0.3305274587969298</v>
      </c>
      <c r="AL113" s="21">
        <f t="shared" si="307"/>
        <v>0.39251961342637842</v>
      </c>
      <c r="AM113" s="21">
        <f t="shared" si="307"/>
        <v>0.45394258101884166</v>
      </c>
      <c r="AN113" s="21">
        <f t="shared" si="307"/>
        <v>0.51495898644202975</v>
      </c>
      <c r="AO113" s="21">
        <f t="shared" si="307"/>
        <v>0.5756849903157355</v>
      </c>
      <c r="AP113" s="21">
        <f t="shared" si="307"/>
        <v>0.63620356451123972</v>
      </c>
      <c r="AR113" s="163"/>
      <c r="AS113" s="163"/>
      <c r="AT113" s="20" t="s">
        <v>58</v>
      </c>
      <c r="AU113" s="21">
        <f>10*AU111</f>
        <v>7.0714285714285716E-2</v>
      </c>
      <c r="AV113" s="21">
        <f t="shared" ref="AV113:BD113" si="308">10*AV111</f>
        <v>0.1383673469387755</v>
      </c>
      <c r="AW113" s="21">
        <f t="shared" si="308"/>
        <v>0.20383381924198249</v>
      </c>
      <c r="AX113" s="21">
        <f t="shared" si="308"/>
        <v>0.26773844231570176</v>
      </c>
      <c r="AY113" s="21">
        <f t="shared" si="308"/>
        <v>0.3305274587969298</v>
      </c>
      <c r="AZ113" s="21">
        <f t="shared" si="308"/>
        <v>0.39251961342637842</v>
      </c>
      <c r="BA113" s="21">
        <f t="shared" si="308"/>
        <v>0.45394258101884166</v>
      </c>
      <c r="BB113" s="21">
        <f t="shared" si="308"/>
        <v>0.51495898644202975</v>
      </c>
      <c r="BC113" s="21">
        <f t="shared" si="308"/>
        <v>0.5756849903157355</v>
      </c>
      <c r="BD113" s="21">
        <f t="shared" si="308"/>
        <v>0.63620356451123972</v>
      </c>
      <c r="BF113" s="163"/>
      <c r="BG113" s="163"/>
      <c r="BH113" s="20" t="s">
        <v>58</v>
      </c>
      <c r="BI113" s="21">
        <f>10*BI111</f>
        <v>7.0714285714285716E-2</v>
      </c>
      <c r="BJ113" s="21">
        <f t="shared" ref="BJ113:BR113" si="309">10*BJ111</f>
        <v>0.1383673469387755</v>
      </c>
      <c r="BK113" s="21">
        <f t="shared" si="309"/>
        <v>0.20383381924198249</v>
      </c>
      <c r="BL113" s="21">
        <f t="shared" si="309"/>
        <v>0.26773844231570176</v>
      </c>
      <c r="BM113" s="21">
        <f t="shared" si="309"/>
        <v>0.3305274587969298</v>
      </c>
      <c r="BN113" s="21">
        <f t="shared" si="309"/>
        <v>0.39251961342637842</v>
      </c>
      <c r="BO113" s="21">
        <f t="shared" si="309"/>
        <v>0.45394258101884166</v>
      </c>
      <c r="BP113" s="21">
        <f t="shared" si="309"/>
        <v>0.51495898644202975</v>
      </c>
      <c r="BQ113" s="21">
        <f t="shared" si="309"/>
        <v>0.5756849903157355</v>
      </c>
      <c r="BR113" s="21">
        <f t="shared" si="309"/>
        <v>0.63620356451123972</v>
      </c>
    </row>
    <row r="114" spans="2:71" s="5" customFormat="1" ht="15" customHeight="1" x14ac:dyDescent="0.45">
      <c r="B114" s="163"/>
      <c r="C114" s="171" t="s">
        <v>45</v>
      </c>
      <c r="D114" s="16" t="s">
        <v>55</v>
      </c>
      <c r="E114" s="17">
        <f t="shared" ref="E114:N114" si="310">E109*E$16/$E$4</f>
        <v>9.9000000000000008E-3</v>
      </c>
      <c r="F114" s="17">
        <f t="shared" si="310"/>
        <v>1.3259999999999999E-2</v>
      </c>
      <c r="G114" s="17">
        <f t="shared" si="310"/>
        <v>1.7963999999999997E-2</v>
      </c>
      <c r="H114" s="17">
        <f t="shared" si="310"/>
        <v>2.4549599999999994E-2</v>
      </c>
      <c r="I114" s="17">
        <f t="shared" si="310"/>
        <v>3.3769439999999998E-2</v>
      </c>
      <c r="J114" s="17">
        <f t="shared" si="310"/>
        <v>4.6677216000000001E-2</v>
      </c>
      <c r="K114" s="17">
        <f t="shared" si="310"/>
        <v>6.4748102399999993E-2</v>
      </c>
      <c r="L114" s="17">
        <f t="shared" si="310"/>
        <v>9.004734335999999E-2</v>
      </c>
      <c r="M114" s="17">
        <f t="shared" si="310"/>
        <v>0.12546628070400001</v>
      </c>
      <c r="N114" s="17">
        <f t="shared" si="310"/>
        <v>0.17505279298560003</v>
      </c>
      <c r="P114" s="163"/>
      <c r="Q114" s="171" t="s">
        <v>45</v>
      </c>
      <c r="R114" s="16" t="s">
        <v>55</v>
      </c>
      <c r="S114" s="17">
        <f t="shared" ref="S114:AB114" si="311">S109*S$16/$E$4</f>
        <v>9.9000000000000008E-3</v>
      </c>
      <c r="T114" s="17">
        <f t="shared" si="311"/>
        <v>1.3259999999999999E-2</v>
      </c>
      <c r="U114" s="17">
        <f t="shared" si="311"/>
        <v>1.7963999999999997E-2</v>
      </c>
      <c r="V114" s="17">
        <f t="shared" si="311"/>
        <v>2.4549599999999994E-2</v>
      </c>
      <c r="W114" s="17">
        <f t="shared" si="311"/>
        <v>3.3769439999999998E-2</v>
      </c>
      <c r="X114" s="17">
        <f t="shared" si="311"/>
        <v>4.6677216000000001E-2</v>
      </c>
      <c r="Y114" s="17">
        <f t="shared" si="311"/>
        <v>6.4748102399999993E-2</v>
      </c>
      <c r="Z114" s="17">
        <f t="shared" si="311"/>
        <v>9.004734335999999E-2</v>
      </c>
      <c r="AA114" s="17">
        <f t="shared" si="311"/>
        <v>0.12546628070400001</v>
      </c>
      <c r="AB114" s="17">
        <f t="shared" si="311"/>
        <v>0.17505279298560003</v>
      </c>
      <c r="AD114" s="163"/>
      <c r="AE114" s="171" t="s">
        <v>45</v>
      </c>
      <c r="AF114" s="16" t="s">
        <v>55</v>
      </c>
      <c r="AG114" s="17">
        <f t="shared" ref="AG114:AP114" si="312">AG109*AG$16/$E$4</f>
        <v>9.9000000000000008E-3</v>
      </c>
      <c r="AH114" s="17">
        <f t="shared" si="312"/>
        <v>1.3259999999999999E-2</v>
      </c>
      <c r="AI114" s="17">
        <f t="shared" si="312"/>
        <v>1.7963999999999997E-2</v>
      </c>
      <c r="AJ114" s="17">
        <f t="shared" si="312"/>
        <v>2.4549599999999994E-2</v>
      </c>
      <c r="AK114" s="17">
        <f t="shared" si="312"/>
        <v>3.3769439999999998E-2</v>
      </c>
      <c r="AL114" s="17">
        <f t="shared" si="312"/>
        <v>4.6677216000000001E-2</v>
      </c>
      <c r="AM114" s="17">
        <f t="shared" si="312"/>
        <v>6.4748102399999993E-2</v>
      </c>
      <c r="AN114" s="17">
        <f t="shared" si="312"/>
        <v>9.004734335999999E-2</v>
      </c>
      <c r="AO114" s="17">
        <f t="shared" si="312"/>
        <v>0.12546628070400001</v>
      </c>
      <c r="AP114" s="17">
        <f t="shared" si="312"/>
        <v>0.17505279298560003</v>
      </c>
      <c r="AR114" s="163"/>
      <c r="AS114" s="171" t="s">
        <v>45</v>
      </c>
      <c r="AT114" s="16" t="s">
        <v>55</v>
      </c>
      <c r="AU114" s="17">
        <f t="shared" ref="AU114:BD114" si="313">AU109*AU$16/$E$4</f>
        <v>9.9000000000000008E-3</v>
      </c>
      <c r="AV114" s="17">
        <f t="shared" si="313"/>
        <v>1.3259999999999999E-2</v>
      </c>
      <c r="AW114" s="17">
        <f t="shared" si="313"/>
        <v>1.7963999999999997E-2</v>
      </c>
      <c r="AX114" s="17">
        <f t="shared" si="313"/>
        <v>2.4549599999999994E-2</v>
      </c>
      <c r="AY114" s="17">
        <f t="shared" si="313"/>
        <v>3.3769439999999998E-2</v>
      </c>
      <c r="AZ114" s="17">
        <f t="shared" si="313"/>
        <v>4.6677216000000001E-2</v>
      </c>
      <c r="BA114" s="17">
        <f t="shared" si="313"/>
        <v>6.4748102399999993E-2</v>
      </c>
      <c r="BB114" s="17">
        <f t="shared" si="313"/>
        <v>9.004734335999999E-2</v>
      </c>
      <c r="BC114" s="17">
        <f t="shared" si="313"/>
        <v>0.12546628070400001</v>
      </c>
      <c r="BD114" s="17">
        <f t="shared" si="313"/>
        <v>0.17505279298560003</v>
      </c>
      <c r="BF114" s="163"/>
      <c r="BG114" s="171" t="s">
        <v>45</v>
      </c>
      <c r="BH114" s="16" t="s">
        <v>55</v>
      </c>
      <c r="BI114" s="17">
        <f t="shared" ref="BI114:BR114" si="314">BI109*BI$16/$E$4</f>
        <v>9.9000000000000008E-3</v>
      </c>
      <c r="BJ114" s="17">
        <f t="shared" si="314"/>
        <v>1.3259999999999999E-2</v>
      </c>
      <c r="BK114" s="17">
        <f t="shared" si="314"/>
        <v>1.7963999999999997E-2</v>
      </c>
      <c r="BL114" s="17">
        <f t="shared" si="314"/>
        <v>2.4549599999999994E-2</v>
      </c>
      <c r="BM114" s="17">
        <f t="shared" si="314"/>
        <v>3.3769439999999998E-2</v>
      </c>
      <c r="BN114" s="17">
        <f t="shared" si="314"/>
        <v>4.6677216000000001E-2</v>
      </c>
      <c r="BO114" s="17">
        <f t="shared" si="314"/>
        <v>6.4748102399999993E-2</v>
      </c>
      <c r="BP114" s="17">
        <f t="shared" si="314"/>
        <v>9.004734335999999E-2</v>
      </c>
      <c r="BQ114" s="17">
        <f t="shared" si="314"/>
        <v>0.12546628070400001</v>
      </c>
      <c r="BR114" s="17">
        <f t="shared" si="314"/>
        <v>0.17505279298560003</v>
      </c>
    </row>
    <row r="115" spans="2:71" s="5" customFormat="1" ht="15" customHeight="1" x14ac:dyDescent="0.45">
      <c r="B115" s="163"/>
      <c r="C115" s="165"/>
      <c r="D115" s="16" t="s">
        <v>56</v>
      </c>
      <c r="E115" s="17"/>
      <c r="F115" s="17"/>
      <c r="G115" s="17"/>
      <c r="H115" s="17"/>
      <c r="I115" s="18">
        <f>SUM(E114:I114)/5</f>
        <v>1.9888607999999995E-2</v>
      </c>
      <c r="J115" s="18"/>
      <c r="K115" s="18"/>
      <c r="L115" s="18"/>
      <c r="M115" s="18"/>
      <c r="N115" s="18">
        <f>SUM(E114:N114)/10</f>
        <v>6.0143477544960001E-2</v>
      </c>
      <c r="P115" s="163"/>
      <c r="Q115" s="165"/>
      <c r="R115" s="16" t="s">
        <v>56</v>
      </c>
      <c r="S115" s="17"/>
      <c r="T115" s="17"/>
      <c r="U115" s="17"/>
      <c r="V115" s="17"/>
      <c r="W115" s="18">
        <f>SUM(S114:W114)/5</f>
        <v>1.9888607999999995E-2</v>
      </c>
      <c r="X115" s="18"/>
      <c r="Y115" s="18"/>
      <c r="Z115" s="18"/>
      <c r="AA115" s="18"/>
      <c r="AB115" s="18">
        <f>SUM(S114:AB114)/10</f>
        <v>6.0143477544960001E-2</v>
      </c>
      <c r="AD115" s="163"/>
      <c r="AE115" s="165"/>
      <c r="AF115" s="16" t="s">
        <v>56</v>
      </c>
      <c r="AG115" s="17"/>
      <c r="AH115" s="17"/>
      <c r="AI115" s="17"/>
      <c r="AJ115" s="17"/>
      <c r="AK115" s="18">
        <f>SUM(AG114:AK114)/5</f>
        <v>1.9888607999999995E-2</v>
      </c>
      <c r="AL115" s="18"/>
      <c r="AM115" s="18"/>
      <c r="AN115" s="18"/>
      <c r="AO115" s="18"/>
      <c r="AP115" s="18">
        <f>SUM(AG114:AP114)/10</f>
        <v>6.0143477544960001E-2</v>
      </c>
      <c r="AR115" s="163"/>
      <c r="AS115" s="165"/>
      <c r="AT115" s="16" t="s">
        <v>56</v>
      </c>
      <c r="AU115" s="17"/>
      <c r="AV115" s="17"/>
      <c r="AW115" s="17"/>
      <c r="AX115" s="17"/>
      <c r="AY115" s="18">
        <f>SUM(AU114:AY114)/5</f>
        <v>1.9888607999999995E-2</v>
      </c>
      <c r="AZ115" s="18"/>
      <c r="BA115" s="18"/>
      <c r="BB115" s="18"/>
      <c r="BC115" s="18"/>
      <c r="BD115" s="18">
        <f>SUM(AU114:BD114)/10</f>
        <v>6.0143477544960001E-2</v>
      </c>
      <c r="BF115" s="163"/>
      <c r="BG115" s="165"/>
      <c r="BH115" s="16" t="s">
        <v>56</v>
      </c>
      <c r="BI115" s="17"/>
      <c r="BJ115" s="17"/>
      <c r="BK115" s="17"/>
      <c r="BL115" s="17"/>
      <c r="BM115" s="18">
        <f>SUM(BI114:BM114)/5</f>
        <v>1.9888607999999995E-2</v>
      </c>
      <c r="BN115" s="18"/>
      <c r="BO115" s="18"/>
      <c r="BP115" s="18"/>
      <c r="BQ115" s="18"/>
      <c r="BR115" s="18">
        <f>SUM(BI114:BR114)/10</f>
        <v>6.0143477544960001E-2</v>
      </c>
    </row>
    <row r="116" spans="2:71" s="5" customFormat="1" ht="15" customHeight="1" x14ac:dyDescent="0.45">
      <c r="B116" s="163"/>
      <c r="C116" s="163"/>
      <c r="D116" s="20" t="s">
        <v>57</v>
      </c>
      <c r="E116" s="24">
        <f t="shared" ref="E116:N116" si="315">E112*E$16</f>
        <v>9900</v>
      </c>
      <c r="F116" s="24">
        <f t="shared" si="315"/>
        <v>13259.999999999998</v>
      </c>
      <c r="G116" s="24">
        <f t="shared" si="315"/>
        <v>17963.999999999996</v>
      </c>
      <c r="H116" s="24">
        <f t="shared" si="315"/>
        <v>24549.599999999995</v>
      </c>
      <c r="I116" s="24">
        <f t="shared" si="315"/>
        <v>33769.440000000002</v>
      </c>
      <c r="J116" s="24">
        <f t="shared" si="315"/>
        <v>46677.216</v>
      </c>
      <c r="K116" s="24">
        <f t="shared" si="315"/>
        <v>64748.102400000003</v>
      </c>
      <c r="L116" s="24">
        <f t="shared" si="315"/>
        <v>90047.343359999999</v>
      </c>
      <c r="M116" s="24">
        <f t="shared" si="315"/>
        <v>125466.280704</v>
      </c>
      <c r="N116" s="24">
        <f t="shared" si="315"/>
        <v>175052.79298560001</v>
      </c>
      <c r="P116" s="163"/>
      <c r="Q116" s="163"/>
      <c r="R116" s="20" t="s">
        <v>57</v>
      </c>
      <c r="S116" s="24">
        <f t="shared" ref="S116:AB116" si="316">S112*S$16</f>
        <v>9900</v>
      </c>
      <c r="T116" s="24">
        <f t="shared" si="316"/>
        <v>13259.999999999998</v>
      </c>
      <c r="U116" s="24">
        <f t="shared" si="316"/>
        <v>17963.999999999996</v>
      </c>
      <c r="V116" s="24">
        <f t="shared" si="316"/>
        <v>24549.599999999995</v>
      </c>
      <c r="W116" s="24">
        <f t="shared" si="316"/>
        <v>33769.440000000002</v>
      </c>
      <c r="X116" s="24">
        <f t="shared" si="316"/>
        <v>46677.216</v>
      </c>
      <c r="Y116" s="24">
        <f t="shared" si="316"/>
        <v>64748.102400000003</v>
      </c>
      <c r="Z116" s="24">
        <f t="shared" si="316"/>
        <v>90047.343359999999</v>
      </c>
      <c r="AA116" s="24">
        <f t="shared" si="316"/>
        <v>125466.280704</v>
      </c>
      <c r="AB116" s="24">
        <f t="shared" si="316"/>
        <v>175052.79298560001</v>
      </c>
      <c r="AD116" s="163"/>
      <c r="AE116" s="163"/>
      <c r="AF116" s="20" t="s">
        <v>57</v>
      </c>
      <c r="AG116" s="24">
        <f t="shared" ref="AG116:AP116" si="317">AG112*AG$16</f>
        <v>9900</v>
      </c>
      <c r="AH116" s="24">
        <f t="shared" si="317"/>
        <v>13259.999999999998</v>
      </c>
      <c r="AI116" s="24">
        <f t="shared" si="317"/>
        <v>17963.999999999996</v>
      </c>
      <c r="AJ116" s="24">
        <f t="shared" si="317"/>
        <v>24549.599999999995</v>
      </c>
      <c r="AK116" s="24">
        <f t="shared" si="317"/>
        <v>33769.440000000002</v>
      </c>
      <c r="AL116" s="24">
        <f t="shared" si="317"/>
        <v>46677.216</v>
      </c>
      <c r="AM116" s="24">
        <f t="shared" si="317"/>
        <v>64748.102400000003</v>
      </c>
      <c r="AN116" s="24">
        <f t="shared" si="317"/>
        <v>90047.343359999999</v>
      </c>
      <c r="AO116" s="24">
        <f t="shared" si="317"/>
        <v>125466.280704</v>
      </c>
      <c r="AP116" s="24">
        <f t="shared" si="317"/>
        <v>175052.79298560001</v>
      </c>
      <c r="AR116" s="163"/>
      <c r="AS116" s="163"/>
      <c r="AT116" s="20" t="s">
        <v>57</v>
      </c>
      <c r="AU116" s="24">
        <f t="shared" ref="AU116:BD116" si="318">AU112*AU$16</f>
        <v>9900</v>
      </c>
      <c r="AV116" s="24">
        <f t="shared" si="318"/>
        <v>13259.999999999998</v>
      </c>
      <c r="AW116" s="24">
        <f t="shared" si="318"/>
        <v>17963.999999999996</v>
      </c>
      <c r="AX116" s="24">
        <f t="shared" si="318"/>
        <v>24549.599999999995</v>
      </c>
      <c r="AY116" s="24">
        <f t="shared" si="318"/>
        <v>33769.440000000002</v>
      </c>
      <c r="AZ116" s="24">
        <f t="shared" si="318"/>
        <v>46677.216</v>
      </c>
      <c r="BA116" s="24">
        <f t="shared" si="318"/>
        <v>64748.102400000003</v>
      </c>
      <c r="BB116" s="24">
        <f t="shared" si="318"/>
        <v>90047.343359999999</v>
      </c>
      <c r="BC116" s="24">
        <f t="shared" si="318"/>
        <v>125466.280704</v>
      </c>
      <c r="BD116" s="24">
        <f t="shared" si="318"/>
        <v>175052.79298560001</v>
      </c>
      <c r="BF116" s="163"/>
      <c r="BG116" s="163"/>
      <c r="BH116" s="20" t="s">
        <v>57</v>
      </c>
      <c r="BI116" s="24">
        <f t="shared" ref="BI116:BR116" si="319">BI112*BI$16</f>
        <v>9900</v>
      </c>
      <c r="BJ116" s="24">
        <f t="shared" si="319"/>
        <v>13259.999999999998</v>
      </c>
      <c r="BK116" s="24">
        <f t="shared" si="319"/>
        <v>17963.999999999996</v>
      </c>
      <c r="BL116" s="24">
        <f t="shared" si="319"/>
        <v>24549.599999999995</v>
      </c>
      <c r="BM116" s="24">
        <f t="shared" si="319"/>
        <v>33769.440000000002</v>
      </c>
      <c r="BN116" s="24">
        <f t="shared" si="319"/>
        <v>46677.216</v>
      </c>
      <c r="BO116" s="24">
        <f t="shared" si="319"/>
        <v>64748.102400000003</v>
      </c>
      <c r="BP116" s="24">
        <f t="shared" si="319"/>
        <v>90047.343359999999</v>
      </c>
      <c r="BQ116" s="24">
        <f t="shared" si="319"/>
        <v>125466.280704</v>
      </c>
      <c r="BR116" s="24">
        <f t="shared" si="319"/>
        <v>175052.79298560001</v>
      </c>
    </row>
    <row r="117" spans="2:71" s="5" customFormat="1" ht="15" customHeight="1" x14ac:dyDescent="0.45">
      <c r="B117" s="163"/>
      <c r="C117" s="163"/>
      <c r="D117" s="20" t="s">
        <v>59</v>
      </c>
      <c r="E117" s="25"/>
      <c r="F117" s="25"/>
      <c r="G117" s="25"/>
      <c r="H117" s="25"/>
      <c r="I117" s="24">
        <f>SUM(E116:I116)/5</f>
        <v>19888.608</v>
      </c>
      <c r="J117" s="24"/>
      <c r="K117" s="24"/>
      <c r="L117" s="24"/>
      <c r="M117" s="24"/>
      <c r="N117" s="24">
        <f>SUM(E116:N116)/10</f>
        <v>60143.477544960006</v>
      </c>
      <c r="P117" s="163"/>
      <c r="Q117" s="163"/>
      <c r="R117" s="20" t="s">
        <v>59</v>
      </c>
      <c r="S117" s="25"/>
      <c r="T117" s="25"/>
      <c r="U117" s="25"/>
      <c r="V117" s="25"/>
      <c r="W117" s="24">
        <f>SUM(S116:W116)/5</f>
        <v>19888.608</v>
      </c>
      <c r="X117" s="24"/>
      <c r="Y117" s="24"/>
      <c r="Z117" s="24"/>
      <c r="AA117" s="24"/>
      <c r="AB117" s="24">
        <f>SUM(S116:AB116)/10</f>
        <v>60143.477544960006</v>
      </c>
      <c r="AD117" s="163"/>
      <c r="AE117" s="163"/>
      <c r="AF117" s="20" t="s">
        <v>59</v>
      </c>
      <c r="AG117" s="25"/>
      <c r="AH117" s="25"/>
      <c r="AI117" s="25"/>
      <c r="AJ117" s="25"/>
      <c r="AK117" s="24">
        <f>SUM(AG116:AK116)/5</f>
        <v>19888.608</v>
      </c>
      <c r="AL117" s="24"/>
      <c r="AM117" s="24"/>
      <c r="AN117" s="24"/>
      <c r="AO117" s="24"/>
      <c r="AP117" s="24">
        <f>SUM(AG116:AP116)/10</f>
        <v>60143.477544960006</v>
      </c>
      <c r="AR117" s="163"/>
      <c r="AS117" s="163"/>
      <c r="AT117" s="20" t="s">
        <v>59</v>
      </c>
      <c r="AU117" s="25"/>
      <c r="AV117" s="25"/>
      <c r="AW117" s="25"/>
      <c r="AX117" s="25"/>
      <c r="AY117" s="24">
        <f>SUM(AU116:AY116)/5</f>
        <v>19888.608</v>
      </c>
      <c r="AZ117" s="24"/>
      <c r="BA117" s="24"/>
      <c r="BB117" s="24"/>
      <c r="BC117" s="24"/>
      <c r="BD117" s="24">
        <f>SUM(AU116:BD116)/10</f>
        <v>60143.477544960006</v>
      </c>
      <c r="BF117" s="163"/>
      <c r="BG117" s="163"/>
      <c r="BH117" s="20" t="s">
        <v>59</v>
      </c>
      <c r="BI117" s="25"/>
      <c r="BJ117" s="25"/>
      <c r="BK117" s="25"/>
      <c r="BL117" s="25"/>
      <c r="BM117" s="24">
        <f>SUM(BI116:BM116)/5</f>
        <v>19888.608</v>
      </c>
      <c r="BN117" s="24"/>
      <c r="BO117" s="24"/>
      <c r="BP117" s="24"/>
      <c r="BQ117" s="24"/>
      <c r="BR117" s="24">
        <f>SUM(BI116:BR116)/10</f>
        <v>60143.477544960006</v>
      </c>
    </row>
    <row r="118" spans="2:71" s="5" customFormat="1" ht="15" customHeight="1" x14ac:dyDescent="0.45">
      <c r="B118" s="163"/>
      <c r="C118" s="163"/>
      <c r="D118" s="20" t="s">
        <v>58</v>
      </c>
      <c r="E118" s="25">
        <f>E116</f>
        <v>9900</v>
      </c>
      <c r="F118" s="25">
        <f t="shared" ref="F118:N118" si="320">E118+F116</f>
        <v>23160</v>
      </c>
      <c r="G118" s="25">
        <f t="shared" si="320"/>
        <v>41124</v>
      </c>
      <c r="H118" s="25">
        <f t="shared" si="320"/>
        <v>65673.599999999991</v>
      </c>
      <c r="I118" s="25">
        <f t="shared" si="320"/>
        <v>99443.04</v>
      </c>
      <c r="J118" s="25">
        <f t="shared" si="320"/>
        <v>146120.25599999999</v>
      </c>
      <c r="K118" s="25">
        <f t="shared" si="320"/>
        <v>210868.3584</v>
      </c>
      <c r="L118" s="25">
        <f t="shared" si="320"/>
        <v>300915.70175999997</v>
      </c>
      <c r="M118" s="25">
        <f t="shared" si="320"/>
        <v>426381.982464</v>
      </c>
      <c r="N118" s="25">
        <f t="shared" si="320"/>
        <v>601434.77544960007</v>
      </c>
      <c r="P118" s="163"/>
      <c r="Q118" s="163"/>
      <c r="R118" s="20" t="s">
        <v>58</v>
      </c>
      <c r="S118" s="25">
        <f>S116</f>
        <v>9900</v>
      </c>
      <c r="T118" s="25">
        <f t="shared" ref="T118:AB118" si="321">S118+T116</f>
        <v>23160</v>
      </c>
      <c r="U118" s="25">
        <f t="shared" si="321"/>
        <v>41124</v>
      </c>
      <c r="V118" s="25">
        <f t="shared" si="321"/>
        <v>65673.599999999991</v>
      </c>
      <c r="W118" s="25">
        <f t="shared" si="321"/>
        <v>99443.04</v>
      </c>
      <c r="X118" s="25">
        <f t="shared" si="321"/>
        <v>146120.25599999999</v>
      </c>
      <c r="Y118" s="25">
        <f t="shared" si="321"/>
        <v>210868.3584</v>
      </c>
      <c r="Z118" s="25">
        <f t="shared" si="321"/>
        <v>300915.70175999997</v>
      </c>
      <c r="AA118" s="25">
        <f t="shared" si="321"/>
        <v>426381.982464</v>
      </c>
      <c r="AB118" s="25">
        <f t="shared" si="321"/>
        <v>601434.77544960007</v>
      </c>
      <c r="AD118" s="163"/>
      <c r="AE118" s="163"/>
      <c r="AF118" s="20" t="s">
        <v>58</v>
      </c>
      <c r="AG118" s="25">
        <f>AG116</f>
        <v>9900</v>
      </c>
      <c r="AH118" s="25">
        <f t="shared" ref="AH118:AP118" si="322">AG118+AH116</f>
        <v>23160</v>
      </c>
      <c r="AI118" s="25">
        <f t="shared" si="322"/>
        <v>41124</v>
      </c>
      <c r="AJ118" s="25">
        <f t="shared" si="322"/>
        <v>65673.599999999991</v>
      </c>
      <c r="AK118" s="25">
        <f t="shared" si="322"/>
        <v>99443.04</v>
      </c>
      <c r="AL118" s="25">
        <f t="shared" si="322"/>
        <v>146120.25599999999</v>
      </c>
      <c r="AM118" s="25">
        <f t="shared" si="322"/>
        <v>210868.3584</v>
      </c>
      <c r="AN118" s="25">
        <f t="shared" si="322"/>
        <v>300915.70175999997</v>
      </c>
      <c r="AO118" s="25">
        <f t="shared" si="322"/>
        <v>426381.982464</v>
      </c>
      <c r="AP118" s="25">
        <f t="shared" si="322"/>
        <v>601434.77544960007</v>
      </c>
      <c r="AR118" s="163"/>
      <c r="AS118" s="163"/>
      <c r="AT118" s="20" t="s">
        <v>58</v>
      </c>
      <c r="AU118" s="25">
        <f>AU116</f>
        <v>9900</v>
      </c>
      <c r="AV118" s="25">
        <f t="shared" ref="AV118:BD118" si="323">AU118+AV116</f>
        <v>23160</v>
      </c>
      <c r="AW118" s="25">
        <f t="shared" si="323"/>
        <v>41124</v>
      </c>
      <c r="AX118" s="25">
        <f t="shared" si="323"/>
        <v>65673.599999999991</v>
      </c>
      <c r="AY118" s="25">
        <f t="shared" si="323"/>
        <v>99443.04</v>
      </c>
      <c r="AZ118" s="25">
        <f t="shared" si="323"/>
        <v>146120.25599999999</v>
      </c>
      <c r="BA118" s="25">
        <f t="shared" si="323"/>
        <v>210868.3584</v>
      </c>
      <c r="BB118" s="25">
        <f t="shared" si="323"/>
        <v>300915.70175999997</v>
      </c>
      <c r="BC118" s="25">
        <f t="shared" si="323"/>
        <v>426381.982464</v>
      </c>
      <c r="BD118" s="25">
        <f t="shared" si="323"/>
        <v>601434.77544960007</v>
      </c>
      <c r="BF118" s="163"/>
      <c r="BG118" s="163"/>
      <c r="BH118" s="20" t="s">
        <v>58</v>
      </c>
      <c r="BI118" s="25">
        <f>BI116</f>
        <v>9900</v>
      </c>
      <c r="BJ118" s="25">
        <f t="shared" ref="BJ118:BR118" si="324">BI118+BJ116</f>
        <v>23160</v>
      </c>
      <c r="BK118" s="25">
        <f t="shared" si="324"/>
        <v>41124</v>
      </c>
      <c r="BL118" s="25">
        <f t="shared" si="324"/>
        <v>65673.599999999991</v>
      </c>
      <c r="BM118" s="25">
        <f t="shared" si="324"/>
        <v>99443.04</v>
      </c>
      <c r="BN118" s="25">
        <f t="shared" si="324"/>
        <v>146120.25599999999</v>
      </c>
      <c r="BO118" s="25">
        <f t="shared" si="324"/>
        <v>210868.3584</v>
      </c>
      <c r="BP118" s="25">
        <f t="shared" si="324"/>
        <v>300915.70175999997</v>
      </c>
      <c r="BQ118" s="25">
        <f t="shared" si="324"/>
        <v>426381.982464</v>
      </c>
      <c r="BR118" s="25">
        <f t="shared" si="324"/>
        <v>601434.77544960007</v>
      </c>
    </row>
    <row r="119" spans="2:71" s="5" customFormat="1" ht="15" customHeight="1" x14ac:dyDescent="0.45">
      <c r="B119" s="163"/>
      <c r="C119" s="171" t="s">
        <v>44</v>
      </c>
      <c r="D119" s="16" t="s">
        <v>55</v>
      </c>
      <c r="E119" s="17">
        <f>E111*E$16/$E$4</f>
        <v>9.9000000000000008E-3</v>
      </c>
      <c r="F119" s="17">
        <f>F111*F$16/$E$4-E119</f>
        <v>1.7219999999999999E-2</v>
      </c>
      <c r="G119" s="17">
        <f>G111*G$16/$E$4-F119-E119</f>
        <v>2.881199999999999E-2</v>
      </c>
      <c r="H119" s="17">
        <f>H111*H$16/$E$4-G119-F119-E119</f>
        <v>4.6922399999999996E-2</v>
      </c>
      <c r="I119" s="17">
        <f>I111*I$16/$E$4-H119-G119-F119-E119</f>
        <v>7.4911199999999969E-2</v>
      </c>
      <c r="J119" s="17">
        <f>J111*J$16/$E$4-I119-H119-G119-F119-E119</f>
        <v>0.11778345600000002</v>
      </c>
      <c r="K119" s="17">
        <f>K111*K$16/$E$4-J119-I119-H119-G119-F119-E119</f>
        <v>0.18296772479999998</v>
      </c>
      <c r="L119" s="17">
        <f>L111*L$16/$E$4-K119-J119-I119-H119-G119-F119-E119</f>
        <v>0.28145405567999987</v>
      </c>
      <c r="M119" s="17">
        <f>M111*M$16/$E$4-L119-K119-J119-I119-H119-G119-F119-E119</f>
        <v>0.42945461529600004</v>
      </c>
      <c r="N119" s="17">
        <f>N111*N$16/$E$4-M119-L119-K119-J119-I119-H119-G119-F119-E119</f>
        <v>0.65082297369600062</v>
      </c>
      <c r="P119" s="163"/>
      <c r="Q119" s="171" t="s">
        <v>44</v>
      </c>
      <c r="R119" s="16" t="s">
        <v>55</v>
      </c>
      <c r="S119" s="17">
        <f>S111*S$16/$E$4</f>
        <v>9.9000000000000008E-3</v>
      </c>
      <c r="T119" s="17">
        <f>T111*T$16/$E$4-S119</f>
        <v>1.7219999999999999E-2</v>
      </c>
      <c r="U119" s="17">
        <f>U111*U$16/$E$4-T119-S119</f>
        <v>2.881199999999999E-2</v>
      </c>
      <c r="V119" s="17">
        <f>V111*V$16/$E$4-U119-T119-S119</f>
        <v>4.6922399999999996E-2</v>
      </c>
      <c r="W119" s="17">
        <f>W111*W$16/$E$4-V119-U119-T119-S119</f>
        <v>7.4911199999999969E-2</v>
      </c>
      <c r="X119" s="17">
        <f>X111*X$16/$E$4-W119-V119-U119-T119-S119</f>
        <v>0.11778345600000002</v>
      </c>
      <c r="Y119" s="17">
        <f>Y111*Y$16/$E$4-X119-W119-V119-U119-T119-S119</f>
        <v>0.18296772479999998</v>
      </c>
      <c r="Z119" s="17">
        <f>Z111*Z$16/$E$4-Y119-X119-W119-V119-U119-T119-S119</f>
        <v>0.28145405567999987</v>
      </c>
      <c r="AA119" s="17">
        <f>AA111*AA$16/$E$4-Z119-Y119-X119-W119-V119-U119-T119-S119</f>
        <v>0.42945461529600004</v>
      </c>
      <c r="AB119" s="17">
        <f>AB111*AB$16/$E$4-AA119-Z119-Y119-X119-W119-V119-U119-T119-S119</f>
        <v>0.65082297369600062</v>
      </c>
      <c r="AD119" s="163"/>
      <c r="AE119" s="171" t="s">
        <v>44</v>
      </c>
      <c r="AF119" s="16" t="s">
        <v>55</v>
      </c>
      <c r="AG119" s="17">
        <f>AG111*AG$16/$E$4</f>
        <v>9.9000000000000008E-3</v>
      </c>
      <c r="AH119" s="17">
        <f>AH111*AH$16/$E$4-AG119</f>
        <v>1.7219999999999999E-2</v>
      </c>
      <c r="AI119" s="17">
        <f>AI111*AI$16/$E$4-AH119-AG119</f>
        <v>2.881199999999999E-2</v>
      </c>
      <c r="AJ119" s="17">
        <f>AJ111*AJ$16/$E$4-AI119-AH119-AG119</f>
        <v>4.6922399999999996E-2</v>
      </c>
      <c r="AK119" s="17">
        <f>AK111*AK$16/$E$4-AJ119-AI119-AH119-AG119</f>
        <v>7.4911199999999969E-2</v>
      </c>
      <c r="AL119" s="17">
        <f>AL111*AL$16/$E$4-AK119-AJ119-AI119-AH119-AG119</f>
        <v>0.11778345600000002</v>
      </c>
      <c r="AM119" s="17">
        <f>AM111*AM$16/$E$4-AL119-AK119-AJ119-AI119-AH119-AG119</f>
        <v>0.18296772479999998</v>
      </c>
      <c r="AN119" s="17">
        <f>AN111*AN$16/$E$4-AM119-AL119-AK119-AJ119-AI119-AH119-AG119</f>
        <v>0.28145405567999987</v>
      </c>
      <c r="AO119" s="17">
        <f>AO111*AO$16/$E$4-AN119-AM119-AL119-AK119-AJ119-AI119-AH119-AG119</f>
        <v>0.42945461529600004</v>
      </c>
      <c r="AP119" s="17">
        <f>AP111*AP$16/$E$4-AO119-AN119-AM119-AL119-AK119-AJ119-AI119-AH119-AG119</f>
        <v>0.65082297369600062</v>
      </c>
      <c r="AR119" s="163"/>
      <c r="AS119" s="171" t="s">
        <v>44</v>
      </c>
      <c r="AT119" s="16" t="s">
        <v>55</v>
      </c>
      <c r="AU119" s="17">
        <f>AU111*AU$16/$E$4</f>
        <v>9.9000000000000008E-3</v>
      </c>
      <c r="AV119" s="17">
        <f>AV111*AV$16/$E$4-AU119</f>
        <v>1.7219999999999999E-2</v>
      </c>
      <c r="AW119" s="17">
        <f>AW111*AW$16/$E$4-AV119-AU119</f>
        <v>2.881199999999999E-2</v>
      </c>
      <c r="AX119" s="17">
        <f>AX111*AX$16/$E$4-AW119-AV119-AU119</f>
        <v>4.6922399999999996E-2</v>
      </c>
      <c r="AY119" s="17">
        <f>AY111*AY$16/$E$4-AX119-AW119-AV119-AU119</f>
        <v>7.4911199999999969E-2</v>
      </c>
      <c r="AZ119" s="17">
        <f>AZ111*AZ$16/$E$4-AY119-AX119-AW119-AV119-AU119</f>
        <v>0.11778345600000002</v>
      </c>
      <c r="BA119" s="17">
        <f>BA111*BA$16/$E$4-AZ119-AY119-AX119-AW119-AV119-AU119</f>
        <v>0.18296772479999998</v>
      </c>
      <c r="BB119" s="17">
        <f>BB111*BB$16/$E$4-BA119-AZ119-AY119-AX119-AW119-AV119-AU119</f>
        <v>0.28145405567999987</v>
      </c>
      <c r="BC119" s="17">
        <f>BC111*BC$16/$E$4-BB119-BA119-AZ119-AY119-AX119-AW119-AV119-AU119</f>
        <v>0.42945461529600004</v>
      </c>
      <c r="BD119" s="17">
        <f>BD111*BD$16/$E$4-BC119-BB119-BA119-AZ119-AY119-AX119-AW119-AV119-AU119</f>
        <v>0.65082297369600062</v>
      </c>
      <c r="BF119" s="163"/>
      <c r="BG119" s="171" t="s">
        <v>44</v>
      </c>
      <c r="BH119" s="16" t="s">
        <v>55</v>
      </c>
      <c r="BI119" s="17">
        <f>BI111*BI$16/$E$4</f>
        <v>9.9000000000000008E-3</v>
      </c>
      <c r="BJ119" s="17">
        <f>BJ111*BJ$16/$E$4-BI119</f>
        <v>1.7219999999999999E-2</v>
      </c>
      <c r="BK119" s="17">
        <f>BK111*BK$16/$E$4-BJ119-BI119</f>
        <v>2.881199999999999E-2</v>
      </c>
      <c r="BL119" s="17">
        <f>BL111*BL$16/$E$4-BK119-BJ119-BI119</f>
        <v>4.6922399999999996E-2</v>
      </c>
      <c r="BM119" s="17">
        <f>BM111*BM$16/$E$4-BL119-BK119-BJ119-BI119</f>
        <v>7.4911199999999969E-2</v>
      </c>
      <c r="BN119" s="17">
        <f>BN111*BN$16/$E$4-BM119-BL119-BK119-BJ119-BI119</f>
        <v>0.11778345600000002</v>
      </c>
      <c r="BO119" s="17">
        <f>BO111*BO$16/$E$4-BN119-BM119-BL119-BK119-BJ119-BI119</f>
        <v>0.18296772479999998</v>
      </c>
      <c r="BP119" s="17">
        <f>BP111*BP$16/$E$4-BO119-BN119-BM119-BL119-BK119-BJ119-BI119</f>
        <v>0.28145405567999987</v>
      </c>
      <c r="BQ119" s="17">
        <f>BQ111*BQ$16/$E$4-BP119-BO119-BN119-BM119-BL119-BK119-BJ119-BI119</f>
        <v>0.42945461529600004</v>
      </c>
      <c r="BR119" s="17">
        <f>BR111*BR$16/$E$4-BQ119-BP119-BO119-BN119-BM119-BL119-BK119-BJ119-BI119</f>
        <v>0.65082297369600062</v>
      </c>
    </row>
    <row r="120" spans="2:71" s="5" customFormat="1" ht="15" customHeight="1" x14ac:dyDescent="0.45">
      <c r="B120" s="163"/>
      <c r="C120" s="165"/>
      <c r="D120" s="16" t="s">
        <v>56</v>
      </c>
      <c r="E120" s="18"/>
      <c r="F120" s="18"/>
      <c r="G120" s="18"/>
      <c r="H120" s="18"/>
      <c r="I120" s="18">
        <f>SUM(E119:I119)/5</f>
        <v>3.5553119999999994E-2</v>
      </c>
      <c r="J120" s="18"/>
      <c r="K120" s="18"/>
      <c r="L120" s="18"/>
      <c r="M120" s="18"/>
      <c r="N120" s="18">
        <f>SUM(E119:N119)/10</f>
        <v>0.18402484254720003</v>
      </c>
      <c r="P120" s="163"/>
      <c r="Q120" s="165"/>
      <c r="R120" s="16" t="s">
        <v>56</v>
      </c>
      <c r="S120" s="18"/>
      <c r="T120" s="18"/>
      <c r="U120" s="18"/>
      <c r="V120" s="18"/>
      <c r="W120" s="18">
        <f>SUM(S119:W119)/5</f>
        <v>3.5553119999999994E-2</v>
      </c>
      <c r="X120" s="18"/>
      <c r="Y120" s="18"/>
      <c r="Z120" s="18"/>
      <c r="AA120" s="18"/>
      <c r="AB120" s="18">
        <f>SUM(S119:AB119)/10</f>
        <v>0.18402484254720003</v>
      </c>
      <c r="AD120" s="163"/>
      <c r="AE120" s="165"/>
      <c r="AF120" s="16" t="s">
        <v>56</v>
      </c>
      <c r="AG120" s="18"/>
      <c r="AH120" s="18"/>
      <c r="AI120" s="18"/>
      <c r="AJ120" s="18"/>
      <c r="AK120" s="18">
        <f>SUM(AG119:AK119)/5</f>
        <v>3.5553119999999994E-2</v>
      </c>
      <c r="AL120" s="18"/>
      <c r="AM120" s="18"/>
      <c r="AN120" s="18"/>
      <c r="AO120" s="18"/>
      <c r="AP120" s="18">
        <f>SUM(AG119:AP119)/10</f>
        <v>0.18402484254720003</v>
      </c>
      <c r="AR120" s="163"/>
      <c r="AS120" s="165"/>
      <c r="AT120" s="16" t="s">
        <v>56</v>
      </c>
      <c r="AU120" s="18"/>
      <c r="AV120" s="18"/>
      <c r="AW120" s="18"/>
      <c r="AX120" s="18"/>
      <c r="AY120" s="18">
        <f>SUM(AU119:AY119)/5</f>
        <v>3.5553119999999994E-2</v>
      </c>
      <c r="AZ120" s="18"/>
      <c r="BA120" s="18"/>
      <c r="BB120" s="18"/>
      <c r="BC120" s="18"/>
      <c r="BD120" s="18">
        <f>SUM(AU119:BD119)/10</f>
        <v>0.18402484254720003</v>
      </c>
      <c r="BF120" s="163"/>
      <c r="BG120" s="165"/>
      <c r="BH120" s="16" t="s">
        <v>56</v>
      </c>
      <c r="BI120" s="18"/>
      <c r="BJ120" s="18"/>
      <c r="BK120" s="18"/>
      <c r="BL120" s="18"/>
      <c r="BM120" s="18">
        <f>SUM(BI119:BM119)/5</f>
        <v>3.5553119999999994E-2</v>
      </c>
      <c r="BN120" s="18"/>
      <c r="BO120" s="18"/>
      <c r="BP120" s="18"/>
      <c r="BQ120" s="18"/>
      <c r="BR120" s="18">
        <f>SUM(BI119:BR119)/10</f>
        <v>0.18402484254720003</v>
      </c>
    </row>
    <row r="121" spans="2:71" s="5" customFormat="1" ht="15" customHeight="1" x14ac:dyDescent="0.45">
      <c r="B121" s="163"/>
      <c r="C121" s="163"/>
      <c r="D121" s="20" t="s">
        <v>57</v>
      </c>
      <c r="E121" s="24">
        <f>E123</f>
        <v>9900</v>
      </c>
      <c r="F121" s="24">
        <f>F123-E123</f>
        <v>17220</v>
      </c>
      <c r="G121" s="24">
        <f>G123-F123</f>
        <v>28811.999999999993</v>
      </c>
      <c r="H121" s="24">
        <f t="shared" ref="H121:N121" si="325">H123-G123</f>
        <v>46922.400000000001</v>
      </c>
      <c r="I121" s="24">
        <f t="shared" si="325"/>
        <v>74911.199999999983</v>
      </c>
      <c r="J121" s="24">
        <f t="shared" si="325"/>
        <v>117783.45600000001</v>
      </c>
      <c r="K121" s="24">
        <f t="shared" si="325"/>
        <v>182967.72479999991</v>
      </c>
      <c r="L121" s="24">
        <f t="shared" si="325"/>
        <v>281454.05568000005</v>
      </c>
      <c r="M121" s="24">
        <f t="shared" si="325"/>
        <v>429454.61529600003</v>
      </c>
      <c r="N121" s="24">
        <f t="shared" si="325"/>
        <v>650822.97369600018</v>
      </c>
      <c r="P121" s="163"/>
      <c r="Q121" s="163"/>
      <c r="R121" s="20" t="s">
        <v>57</v>
      </c>
      <c r="S121" s="24">
        <f>S123</f>
        <v>9900</v>
      </c>
      <c r="T121" s="24">
        <f>T123-S123</f>
        <v>17220</v>
      </c>
      <c r="U121" s="24">
        <f>U123-T123</f>
        <v>28811.999999999993</v>
      </c>
      <c r="V121" s="24">
        <f t="shared" ref="V121:AB121" si="326">V123-U123</f>
        <v>46922.400000000001</v>
      </c>
      <c r="W121" s="24">
        <f t="shared" si="326"/>
        <v>74911.199999999983</v>
      </c>
      <c r="X121" s="24">
        <f t="shared" si="326"/>
        <v>117783.45600000001</v>
      </c>
      <c r="Y121" s="24">
        <f t="shared" si="326"/>
        <v>182967.72479999991</v>
      </c>
      <c r="Z121" s="24">
        <f t="shared" si="326"/>
        <v>281454.05568000005</v>
      </c>
      <c r="AA121" s="24">
        <f t="shared" si="326"/>
        <v>429454.61529600003</v>
      </c>
      <c r="AB121" s="24">
        <f t="shared" si="326"/>
        <v>650822.97369600018</v>
      </c>
      <c r="AD121" s="163"/>
      <c r="AE121" s="163"/>
      <c r="AF121" s="20" t="s">
        <v>57</v>
      </c>
      <c r="AG121" s="24">
        <f>AG123</f>
        <v>9900</v>
      </c>
      <c r="AH121" s="24">
        <f>AH123-AG123</f>
        <v>17220</v>
      </c>
      <c r="AI121" s="24">
        <f>AI123-AH123</f>
        <v>28811.999999999993</v>
      </c>
      <c r="AJ121" s="24">
        <f t="shared" ref="AJ121:AP121" si="327">AJ123-AI123</f>
        <v>46922.400000000001</v>
      </c>
      <c r="AK121" s="24">
        <f t="shared" si="327"/>
        <v>74911.199999999983</v>
      </c>
      <c r="AL121" s="24">
        <f t="shared" si="327"/>
        <v>117783.45600000001</v>
      </c>
      <c r="AM121" s="24">
        <f t="shared" si="327"/>
        <v>182967.72479999991</v>
      </c>
      <c r="AN121" s="24">
        <f t="shared" si="327"/>
        <v>281454.05568000005</v>
      </c>
      <c r="AO121" s="24">
        <f t="shared" si="327"/>
        <v>429454.61529600003</v>
      </c>
      <c r="AP121" s="24">
        <f t="shared" si="327"/>
        <v>650822.97369600018</v>
      </c>
      <c r="AR121" s="163"/>
      <c r="AS121" s="163"/>
      <c r="AT121" s="20" t="s">
        <v>57</v>
      </c>
      <c r="AU121" s="24">
        <f>AU123</f>
        <v>9900</v>
      </c>
      <c r="AV121" s="24">
        <f>AV123-AU123</f>
        <v>17220</v>
      </c>
      <c r="AW121" s="24">
        <f>AW123-AV123</f>
        <v>28811.999999999993</v>
      </c>
      <c r="AX121" s="24">
        <f t="shared" ref="AX121:BD121" si="328">AX123-AW123</f>
        <v>46922.400000000001</v>
      </c>
      <c r="AY121" s="24">
        <f t="shared" si="328"/>
        <v>74911.199999999983</v>
      </c>
      <c r="AZ121" s="24">
        <f t="shared" si="328"/>
        <v>117783.45600000001</v>
      </c>
      <c r="BA121" s="24">
        <f t="shared" si="328"/>
        <v>182967.72479999991</v>
      </c>
      <c r="BB121" s="24">
        <f t="shared" si="328"/>
        <v>281454.05568000005</v>
      </c>
      <c r="BC121" s="24">
        <f t="shared" si="328"/>
        <v>429454.61529600003</v>
      </c>
      <c r="BD121" s="24">
        <f t="shared" si="328"/>
        <v>650822.97369600018</v>
      </c>
      <c r="BF121" s="163"/>
      <c r="BG121" s="163"/>
      <c r="BH121" s="20" t="s">
        <v>57</v>
      </c>
      <c r="BI121" s="24">
        <f>BI123</f>
        <v>9900</v>
      </c>
      <c r="BJ121" s="24">
        <f>BJ123-BI123</f>
        <v>17220</v>
      </c>
      <c r="BK121" s="24">
        <f>BK123-BJ123</f>
        <v>28811.999999999993</v>
      </c>
      <c r="BL121" s="24">
        <f t="shared" ref="BL121:BR121" si="329">BL123-BK123</f>
        <v>46922.400000000001</v>
      </c>
      <c r="BM121" s="24">
        <f t="shared" si="329"/>
        <v>74911.199999999983</v>
      </c>
      <c r="BN121" s="24">
        <f t="shared" si="329"/>
        <v>117783.45600000001</v>
      </c>
      <c r="BO121" s="24">
        <f t="shared" si="329"/>
        <v>182967.72479999991</v>
      </c>
      <c r="BP121" s="24">
        <f t="shared" si="329"/>
        <v>281454.05568000005</v>
      </c>
      <c r="BQ121" s="24">
        <f t="shared" si="329"/>
        <v>429454.61529600003</v>
      </c>
      <c r="BR121" s="24">
        <f t="shared" si="329"/>
        <v>650822.97369600018</v>
      </c>
    </row>
    <row r="122" spans="2:71" s="5" customFormat="1" ht="15" customHeight="1" x14ac:dyDescent="0.45">
      <c r="B122" s="163"/>
      <c r="C122" s="163"/>
      <c r="D122" s="20" t="s">
        <v>59</v>
      </c>
      <c r="E122" s="24"/>
      <c r="F122" s="24"/>
      <c r="G122" s="24"/>
      <c r="H122" s="24"/>
      <c r="I122" s="24">
        <f>SUM(E121:I121)/5</f>
        <v>35553.119999999995</v>
      </c>
      <c r="J122" s="24"/>
      <c r="K122" s="24"/>
      <c r="L122" s="24"/>
      <c r="M122" s="24"/>
      <c r="N122" s="24">
        <f>SUM(E121:N121)/10</f>
        <v>184024.84254720001</v>
      </c>
      <c r="P122" s="163"/>
      <c r="Q122" s="163"/>
      <c r="R122" s="20" t="s">
        <v>59</v>
      </c>
      <c r="S122" s="24"/>
      <c r="T122" s="24"/>
      <c r="U122" s="24"/>
      <c r="V122" s="24"/>
      <c r="W122" s="24">
        <f>SUM(S121:W121)/5</f>
        <v>35553.119999999995</v>
      </c>
      <c r="X122" s="24"/>
      <c r="Y122" s="24"/>
      <c r="Z122" s="24"/>
      <c r="AA122" s="24"/>
      <c r="AB122" s="24">
        <f>SUM(S121:AB121)/10</f>
        <v>184024.84254720001</v>
      </c>
      <c r="AD122" s="163"/>
      <c r="AE122" s="163"/>
      <c r="AF122" s="20" t="s">
        <v>59</v>
      </c>
      <c r="AG122" s="24"/>
      <c r="AH122" s="24"/>
      <c r="AI122" s="24"/>
      <c r="AJ122" s="24"/>
      <c r="AK122" s="24">
        <f>SUM(AG121:AK121)/5</f>
        <v>35553.119999999995</v>
      </c>
      <c r="AL122" s="24"/>
      <c r="AM122" s="24"/>
      <c r="AN122" s="24"/>
      <c r="AO122" s="24"/>
      <c r="AP122" s="24">
        <f>SUM(AG121:AP121)/10</f>
        <v>184024.84254720001</v>
      </c>
      <c r="AR122" s="163"/>
      <c r="AS122" s="163"/>
      <c r="AT122" s="20" t="s">
        <v>59</v>
      </c>
      <c r="AU122" s="24"/>
      <c r="AV122" s="24"/>
      <c r="AW122" s="24"/>
      <c r="AX122" s="24"/>
      <c r="AY122" s="24">
        <f>SUM(AU121:AY121)/5</f>
        <v>35553.119999999995</v>
      </c>
      <c r="AZ122" s="24"/>
      <c r="BA122" s="24"/>
      <c r="BB122" s="24"/>
      <c r="BC122" s="24"/>
      <c r="BD122" s="24">
        <f>SUM(AU121:BD121)/10</f>
        <v>184024.84254720001</v>
      </c>
      <c r="BF122" s="163"/>
      <c r="BG122" s="163"/>
      <c r="BH122" s="20" t="s">
        <v>59</v>
      </c>
      <c r="BI122" s="24"/>
      <c r="BJ122" s="24"/>
      <c r="BK122" s="24"/>
      <c r="BL122" s="24"/>
      <c r="BM122" s="24">
        <f>SUM(BI121:BM121)/5</f>
        <v>35553.119999999995</v>
      </c>
      <c r="BN122" s="24"/>
      <c r="BO122" s="24"/>
      <c r="BP122" s="24"/>
      <c r="BQ122" s="24"/>
      <c r="BR122" s="24">
        <f>SUM(BI121:BR121)/10</f>
        <v>184024.84254720001</v>
      </c>
    </row>
    <row r="123" spans="2:71" s="5" customFormat="1" ht="15" customHeight="1" x14ac:dyDescent="0.45">
      <c r="B123" s="163"/>
      <c r="C123" s="163"/>
      <c r="D123" s="20" t="s">
        <v>58</v>
      </c>
      <c r="E123" s="25">
        <f t="shared" ref="E123:N123" si="330">E113*E$16</f>
        <v>9900</v>
      </c>
      <c r="F123" s="25">
        <f t="shared" si="330"/>
        <v>27120</v>
      </c>
      <c r="G123" s="25">
        <f t="shared" si="330"/>
        <v>55931.999999999993</v>
      </c>
      <c r="H123" s="25">
        <f t="shared" si="330"/>
        <v>102854.39999999999</v>
      </c>
      <c r="I123" s="25">
        <f t="shared" si="330"/>
        <v>177765.59999999998</v>
      </c>
      <c r="J123" s="25">
        <f t="shared" si="330"/>
        <v>295549.05599999998</v>
      </c>
      <c r="K123" s="25">
        <f t="shared" si="330"/>
        <v>478516.78079999989</v>
      </c>
      <c r="L123" s="25">
        <f t="shared" si="330"/>
        <v>759970.83647999994</v>
      </c>
      <c r="M123" s="25">
        <f t="shared" si="330"/>
        <v>1189425.451776</v>
      </c>
      <c r="N123" s="25">
        <f t="shared" si="330"/>
        <v>1840248.4254720001</v>
      </c>
      <c r="P123" s="163"/>
      <c r="Q123" s="163"/>
      <c r="R123" s="20" t="s">
        <v>58</v>
      </c>
      <c r="S123" s="25">
        <f t="shared" ref="S123:AB123" si="331">S113*S$16</f>
        <v>9900</v>
      </c>
      <c r="T123" s="25">
        <f t="shared" si="331"/>
        <v>27120</v>
      </c>
      <c r="U123" s="25">
        <f t="shared" si="331"/>
        <v>55931.999999999993</v>
      </c>
      <c r="V123" s="25">
        <f t="shared" si="331"/>
        <v>102854.39999999999</v>
      </c>
      <c r="W123" s="25">
        <f t="shared" si="331"/>
        <v>177765.59999999998</v>
      </c>
      <c r="X123" s="25">
        <f t="shared" si="331"/>
        <v>295549.05599999998</v>
      </c>
      <c r="Y123" s="25">
        <f t="shared" si="331"/>
        <v>478516.78079999989</v>
      </c>
      <c r="Z123" s="25">
        <f t="shared" si="331"/>
        <v>759970.83647999994</v>
      </c>
      <c r="AA123" s="25">
        <f t="shared" si="331"/>
        <v>1189425.451776</v>
      </c>
      <c r="AB123" s="25">
        <f t="shared" si="331"/>
        <v>1840248.4254720001</v>
      </c>
      <c r="AD123" s="163"/>
      <c r="AE123" s="163"/>
      <c r="AF123" s="20" t="s">
        <v>58</v>
      </c>
      <c r="AG123" s="25">
        <f t="shared" ref="AG123:AP123" si="332">AG113*AG$16</f>
        <v>9900</v>
      </c>
      <c r="AH123" s="25">
        <f t="shared" si="332"/>
        <v>27120</v>
      </c>
      <c r="AI123" s="25">
        <f t="shared" si="332"/>
        <v>55931.999999999993</v>
      </c>
      <c r="AJ123" s="25">
        <f t="shared" si="332"/>
        <v>102854.39999999999</v>
      </c>
      <c r="AK123" s="25">
        <f t="shared" si="332"/>
        <v>177765.59999999998</v>
      </c>
      <c r="AL123" s="25">
        <f t="shared" si="332"/>
        <v>295549.05599999998</v>
      </c>
      <c r="AM123" s="25">
        <f t="shared" si="332"/>
        <v>478516.78079999989</v>
      </c>
      <c r="AN123" s="25">
        <f t="shared" si="332"/>
        <v>759970.83647999994</v>
      </c>
      <c r="AO123" s="25">
        <f t="shared" si="332"/>
        <v>1189425.451776</v>
      </c>
      <c r="AP123" s="25">
        <f t="shared" si="332"/>
        <v>1840248.4254720001</v>
      </c>
      <c r="AR123" s="163"/>
      <c r="AS123" s="163"/>
      <c r="AT123" s="20" t="s">
        <v>58</v>
      </c>
      <c r="AU123" s="25">
        <f t="shared" ref="AU123:BD123" si="333">AU113*AU$16</f>
        <v>9900</v>
      </c>
      <c r="AV123" s="25">
        <f t="shared" si="333"/>
        <v>27120</v>
      </c>
      <c r="AW123" s="25">
        <f t="shared" si="333"/>
        <v>55931.999999999993</v>
      </c>
      <c r="AX123" s="25">
        <f t="shared" si="333"/>
        <v>102854.39999999999</v>
      </c>
      <c r="AY123" s="25">
        <f t="shared" si="333"/>
        <v>177765.59999999998</v>
      </c>
      <c r="AZ123" s="25">
        <f t="shared" si="333"/>
        <v>295549.05599999998</v>
      </c>
      <c r="BA123" s="25">
        <f t="shared" si="333"/>
        <v>478516.78079999989</v>
      </c>
      <c r="BB123" s="25">
        <f t="shared" si="333"/>
        <v>759970.83647999994</v>
      </c>
      <c r="BC123" s="25">
        <f t="shared" si="333"/>
        <v>1189425.451776</v>
      </c>
      <c r="BD123" s="25">
        <f t="shared" si="333"/>
        <v>1840248.4254720001</v>
      </c>
      <c r="BF123" s="163"/>
      <c r="BG123" s="163"/>
      <c r="BH123" s="20" t="s">
        <v>58</v>
      </c>
      <c r="BI123" s="25">
        <f t="shared" ref="BI123:BR123" si="334">BI113*BI$16</f>
        <v>9900</v>
      </c>
      <c r="BJ123" s="25">
        <f t="shared" si="334"/>
        <v>27120</v>
      </c>
      <c r="BK123" s="25">
        <f t="shared" si="334"/>
        <v>55931.999999999993</v>
      </c>
      <c r="BL123" s="25">
        <f t="shared" si="334"/>
        <v>102854.39999999999</v>
      </c>
      <c r="BM123" s="25">
        <f t="shared" si="334"/>
        <v>177765.59999999998</v>
      </c>
      <c r="BN123" s="25">
        <f t="shared" si="334"/>
        <v>295549.05599999998</v>
      </c>
      <c r="BO123" s="25">
        <f t="shared" si="334"/>
        <v>478516.78079999989</v>
      </c>
      <c r="BP123" s="25">
        <f t="shared" si="334"/>
        <v>759970.83647999994</v>
      </c>
      <c r="BQ123" s="25">
        <f t="shared" si="334"/>
        <v>1189425.451776</v>
      </c>
      <c r="BR123" s="25">
        <f t="shared" si="334"/>
        <v>1840248.4254720001</v>
      </c>
    </row>
    <row r="124" spans="2:71" ht="15" customHeight="1" x14ac:dyDescent="0.45">
      <c r="B124" s="172" t="s">
        <v>71</v>
      </c>
      <c r="C124" s="165" t="s">
        <v>41</v>
      </c>
      <c r="D124" s="16" t="s">
        <v>55</v>
      </c>
      <c r="E124" s="17">
        <f>E129*$E$4/E$16</f>
        <v>0.1607142857142857</v>
      </c>
      <c r="F124" s="17">
        <f t="shared" ref="F124:N124" si="335">F129*$E$4/F$16</f>
        <v>0.11479591836734691</v>
      </c>
      <c r="G124" s="17">
        <f t="shared" si="335"/>
        <v>8.1997084548104948E-2</v>
      </c>
      <c r="H124" s="17">
        <f t="shared" si="335"/>
        <v>5.8569346105789247E-2</v>
      </c>
      <c r="I124" s="17">
        <f t="shared" si="335"/>
        <v>4.1835247218420892E-2</v>
      </c>
      <c r="J124" s="17">
        <f t="shared" si="335"/>
        <v>2.9882319441729206E-2</v>
      </c>
      <c r="K124" s="17">
        <f t="shared" si="335"/>
        <v>2.1344513886949433E-2</v>
      </c>
      <c r="L124" s="17">
        <f t="shared" si="335"/>
        <v>1.5246081347821024E-2</v>
      </c>
      <c r="M124" s="17">
        <f t="shared" si="335"/>
        <v>1.0890058105586445E-2</v>
      </c>
      <c r="N124" s="17">
        <f t="shared" si="335"/>
        <v>7.7786129325617456E-3</v>
      </c>
      <c r="P124" s="172" t="s">
        <v>71</v>
      </c>
      <c r="Q124" s="165" t="s">
        <v>41</v>
      </c>
      <c r="R124" s="16" t="s">
        <v>55</v>
      </c>
      <c r="S124" s="17">
        <f>S129*$E$4/S$16</f>
        <v>0.1607142857142857</v>
      </c>
      <c r="T124" s="17">
        <f t="shared" ref="T124:AB124" si="336">T129*$E$4/T$16</f>
        <v>0.11479591836734691</v>
      </c>
      <c r="U124" s="17">
        <f t="shared" si="336"/>
        <v>8.1997084548104948E-2</v>
      </c>
      <c r="V124" s="17">
        <f t="shared" si="336"/>
        <v>5.8569346105789247E-2</v>
      </c>
      <c r="W124" s="17">
        <f t="shared" si="336"/>
        <v>4.1835247218420892E-2</v>
      </c>
      <c r="X124" s="17">
        <f t="shared" si="336"/>
        <v>2.9882319441729206E-2</v>
      </c>
      <c r="Y124" s="17">
        <f t="shared" si="336"/>
        <v>2.1344513886949433E-2</v>
      </c>
      <c r="Z124" s="17">
        <f t="shared" si="336"/>
        <v>1.5246081347821024E-2</v>
      </c>
      <c r="AA124" s="17">
        <f t="shared" si="336"/>
        <v>1.0890058105586445E-2</v>
      </c>
      <c r="AB124" s="17">
        <f t="shared" si="336"/>
        <v>7.7786129325617456E-3</v>
      </c>
      <c r="AC124" s="5"/>
      <c r="AD124" s="172" t="s">
        <v>71</v>
      </c>
      <c r="AE124" s="165" t="s">
        <v>41</v>
      </c>
      <c r="AF124" s="16" t="s">
        <v>55</v>
      </c>
      <c r="AG124" s="17">
        <f>AG129*$E$4/AG$16</f>
        <v>0.1607142857142857</v>
      </c>
      <c r="AH124" s="17">
        <f t="shared" ref="AH124:AP124" si="337">AH129*$E$4/AH$16</f>
        <v>0.11479591836734691</v>
      </c>
      <c r="AI124" s="17">
        <f t="shared" si="337"/>
        <v>8.1997084548104948E-2</v>
      </c>
      <c r="AJ124" s="17">
        <f t="shared" si="337"/>
        <v>5.8569346105789247E-2</v>
      </c>
      <c r="AK124" s="17">
        <f t="shared" si="337"/>
        <v>4.1835247218420892E-2</v>
      </c>
      <c r="AL124" s="17">
        <f t="shared" si="337"/>
        <v>2.9882319441729206E-2</v>
      </c>
      <c r="AM124" s="17">
        <f t="shared" si="337"/>
        <v>2.1344513886949433E-2</v>
      </c>
      <c r="AN124" s="17">
        <f t="shared" si="337"/>
        <v>1.5246081347821024E-2</v>
      </c>
      <c r="AO124" s="17">
        <f t="shared" si="337"/>
        <v>1.0890058105586445E-2</v>
      </c>
      <c r="AP124" s="17">
        <f t="shared" si="337"/>
        <v>7.7786129325617456E-3</v>
      </c>
      <c r="AQ124" s="5"/>
      <c r="AR124" s="172" t="s">
        <v>71</v>
      </c>
      <c r="AS124" s="165" t="s">
        <v>41</v>
      </c>
      <c r="AT124" s="16" t="s">
        <v>55</v>
      </c>
      <c r="AU124" s="17">
        <f>AU129*$E$4/AU$16</f>
        <v>0.1607142857142857</v>
      </c>
      <c r="AV124" s="17">
        <f t="shared" ref="AV124:BD124" si="338">AV129*$E$4/AV$16</f>
        <v>0.11479591836734691</v>
      </c>
      <c r="AW124" s="17">
        <f t="shared" si="338"/>
        <v>8.1997084548104948E-2</v>
      </c>
      <c r="AX124" s="17">
        <f t="shared" si="338"/>
        <v>5.8569346105789247E-2</v>
      </c>
      <c r="AY124" s="17">
        <f t="shared" si="338"/>
        <v>4.1835247218420892E-2</v>
      </c>
      <c r="AZ124" s="17">
        <f t="shared" si="338"/>
        <v>2.9882319441729206E-2</v>
      </c>
      <c r="BA124" s="17">
        <f t="shared" si="338"/>
        <v>2.1344513886949433E-2</v>
      </c>
      <c r="BB124" s="17">
        <f t="shared" si="338"/>
        <v>1.5246081347821024E-2</v>
      </c>
      <c r="BC124" s="17">
        <f t="shared" si="338"/>
        <v>1.0890058105586445E-2</v>
      </c>
      <c r="BD124" s="17">
        <f t="shared" si="338"/>
        <v>7.7786129325617456E-3</v>
      </c>
      <c r="BE124" s="5"/>
      <c r="BF124" s="172" t="s">
        <v>71</v>
      </c>
      <c r="BG124" s="165" t="s">
        <v>41</v>
      </c>
      <c r="BH124" s="16" t="s">
        <v>55</v>
      </c>
      <c r="BI124" s="17">
        <f>BI129*$E$4/BI$16</f>
        <v>0.1607142857142857</v>
      </c>
      <c r="BJ124" s="17">
        <f t="shared" ref="BJ124:BR124" si="339">BJ129*$E$4/BJ$16</f>
        <v>0.11479591836734691</v>
      </c>
      <c r="BK124" s="17">
        <f t="shared" si="339"/>
        <v>8.1997084548104948E-2</v>
      </c>
      <c r="BL124" s="17">
        <f t="shared" si="339"/>
        <v>5.8569346105789247E-2</v>
      </c>
      <c r="BM124" s="17">
        <f t="shared" si="339"/>
        <v>4.1835247218420892E-2</v>
      </c>
      <c r="BN124" s="17">
        <f t="shared" si="339"/>
        <v>2.9882319441729206E-2</v>
      </c>
      <c r="BO124" s="17">
        <f t="shared" si="339"/>
        <v>2.1344513886949433E-2</v>
      </c>
      <c r="BP124" s="17">
        <f t="shared" si="339"/>
        <v>1.5246081347821024E-2</v>
      </c>
      <c r="BQ124" s="17">
        <f t="shared" si="339"/>
        <v>1.0890058105586445E-2</v>
      </c>
      <c r="BR124" s="17">
        <f t="shared" si="339"/>
        <v>7.7786129325617456E-3</v>
      </c>
      <c r="BS124" s="5"/>
    </row>
    <row r="125" spans="2:71" ht="15" customHeight="1" x14ac:dyDescent="0.45">
      <c r="B125" s="173"/>
      <c r="C125" s="165"/>
      <c r="D125" s="16" t="s">
        <v>56</v>
      </c>
      <c r="E125" s="17"/>
      <c r="F125" s="17"/>
      <c r="G125" s="17"/>
      <c r="H125" s="17"/>
      <c r="I125" s="100">
        <f>SUM(E124:I124)/5</f>
        <v>9.1582376390789547E-2</v>
      </c>
      <c r="J125" s="17"/>
      <c r="K125" s="17"/>
      <c r="L125" s="17"/>
      <c r="M125" s="17"/>
      <c r="N125" s="18">
        <f>SUM(E124:N124)/10</f>
        <v>5.4305346766859552E-2</v>
      </c>
      <c r="P125" s="173"/>
      <c r="Q125" s="165"/>
      <c r="R125" s="16" t="s">
        <v>56</v>
      </c>
      <c r="S125" s="17"/>
      <c r="T125" s="17"/>
      <c r="U125" s="17"/>
      <c r="V125" s="17"/>
      <c r="W125" s="100">
        <f>SUM(S124:W124)/5</f>
        <v>9.1582376390789547E-2</v>
      </c>
      <c r="X125" s="17"/>
      <c r="Y125" s="17"/>
      <c r="Z125" s="17"/>
      <c r="AA125" s="17"/>
      <c r="AB125" s="18">
        <f>SUM(S124:AB124)/10</f>
        <v>5.4305346766859552E-2</v>
      </c>
      <c r="AC125" s="5"/>
      <c r="AD125" s="173"/>
      <c r="AE125" s="165"/>
      <c r="AF125" s="16" t="s">
        <v>56</v>
      </c>
      <c r="AG125" s="17"/>
      <c r="AH125" s="17"/>
      <c r="AI125" s="17"/>
      <c r="AJ125" s="17"/>
      <c r="AK125" s="100">
        <f>SUM(AG124:AK124)/5</f>
        <v>9.1582376390789547E-2</v>
      </c>
      <c r="AL125" s="17"/>
      <c r="AM125" s="17"/>
      <c r="AN125" s="17"/>
      <c r="AO125" s="17"/>
      <c r="AP125" s="18">
        <f>SUM(AG124:AP124)/10</f>
        <v>5.4305346766859552E-2</v>
      </c>
      <c r="AQ125" s="5"/>
      <c r="AR125" s="173"/>
      <c r="AS125" s="165"/>
      <c r="AT125" s="16" t="s">
        <v>56</v>
      </c>
      <c r="AU125" s="17"/>
      <c r="AV125" s="17"/>
      <c r="AW125" s="17"/>
      <c r="AX125" s="17"/>
      <c r="AY125" s="100">
        <f>SUM(AU124:AY124)/5</f>
        <v>9.1582376390789547E-2</v>
      </c>
      <c r="AZ125" s="17"/>
      <c r="BA125" s="17"/>
      <c r="BB125" s="17"/>
      <c r="BC125" s="17"/>
      <c r="BD125" s="18">
        <f>SUM(AU124:BD124)/10</f>
        <v>5.4305346766859552E-2</v>
      </c>
      <c r="BE125" s="5"/>
      <c r="BF125" s="173"/>
      <c r="BG125" s="165"/>
      <c r="BH125" s="16" t="s">
        <v>56</v>
      </c>
      <c r="BI125" s="17"/>
      <c r="BJ125" s="17"/>
      <c r="BK125" s="17"/>
      <c r="BL125" s="17"/>
      <c r="BM125" s="100">
        <f>SUM(BI124:BM124)/5</f>
        <v>9.1582376390789547E-2</v>
      </c>
      <c r="BN125" s="17"/>
      <c r="BO125" s="17"/>
      <c r="BP125" s="17"/>
      <c r="BQ125" s="17"/>
      <c r="BR125" s="18">
        <f>SUM(BI124:BR124)/10</f>
        <v>5.4305346766859552E-2</v>
      </c>
      <c r="BS125" s="5"/>
    </row>
    <row r="126" spans="2:71" ht="15" customHeight="1" x14ac:dyDescent="0.45">
      <c r="B126" s="173"/>
      <c r="C126" s="165"/>
      <c r="D126" s="16" t="s">
        <v>53</v>
      </c>
      <c r="E126" s="17">
        <f t="shared" ref="E126:N126" si="340">E$18*(E124/E$20)</f>
        <v>0.1607142857142857</v>
      </c>
      <c r="F126" s="17">
        <f t="shared" si="340"/>
        <v>0.27551020408163257</v>
      </c>
      <c r="G126" s="17">
        <f t="shared" si="340"/>
        <v>0.35750728862973746</v>
      </c>
      <c r="H126" s="17">
        <f t="shared" si="340"/>
        <v>0.41607663473552692</v>
      </c>
      <c r="I126" s="17">
        <f t="shared" si="340"/>
        <v>0.45791188195394766</v>
      </c>
      <c r="J126" s="17">
        <f t="shared" si="340"/>
        <v>0.48779420139567686</v>
      </c>
      <c r="K126" s="17">
        <f t="shared" si="340"/>
        <v>0.50913871528262611</v>
      </c>
      <c r="L126" s="17">
        <f t="shared" si="340"/>
        <v>0.52438479663044657</v>
      </c>
      <c r="M126" s="17">
        <f t="shared" si="340"/>
        <v>0.53527485473603464</v>
      </c>
      <c r="N126" s="17">
        <f t="shared" si="340"/>
        <v>0.54305346766859686</v>
      </c>
      <c r="P126" s="173"/>
      <c r="Q126" s="165"/>
      <c r="R126" s="16" t="s">
        <v>53</v>
      </c>
      <c r="S126" s="17">
        <f t="shared" ref="S126:AB126" si="341">S$18*(S124/S$20)</f>
        <v>0.1607142857142857</v>
      </c>
      <c r="T126" s="17">
        <f t="shared" si="341"/>
        <v>0.27551020408163257</v>
      </c>
      <c r="U126" s="17">
        <f t="shared" si="341"/>
        <v>0.35750728862973746</v>
      </c>
      <c r="V126" s="17">
        <f t="shared" si="341"/>
        <v>0.41607663473552692</v>
      </c>
      <c r="W126" s="17">
        <f t="shared" si="341"/>
        <v>0.45791188195394766</v>
      </c>
      <c r="X126" s="17">
        <f t="shared" si="341"/>
        <v>0.48779420139567686</v>
      </c>
      <c r="Y126" s="17">
        <f t="shared" si="341"/>
        <v>0.50913871528262611</v>
      </c>
      <c r="Z126" s="17">
        <f t="shared" si="341"/>
        <v>0.52438479663044657</v>
      </c>
      <c r="AA126" s="17">
        <f t="shared" si="341"/>
        <v>0.53527485473603464</v>
      </c>
      <c r="AB126" s="17">
        <f t="shared" si="341"/>
        <v>0.54305346766859686</v>
      </c>
      <c r="AC126" s="5"/>
      <c r="AD126" s="173"/>
      <c r="AE126" s="165"/>
      <c r="AF126" s="16" t="s">
        <v>53</v>
      </c>
      <c r="AG126" s="17">
        <f t="shared" ref="AG126:AP126" si="342">AG$18*(AG124/AG$20)</f>
        <v>0.1607142857142857</v>
      </c>
      <c r="AH126" s="17">
        <f t="shared" si="342"/>
        <v>0.27551020408163257</v>
      </c>
      <c r="AI126" s="17">
        <f t="shared" si="342"/>
        <v>0.35750728862973746</v>
      </c>
      <c r="AJ126" s="17">
        <f t="shared" si="342"/>
        <v>0.41607663473552692</v>
      </c>
      <c r="AK126" s="17">
        <f t="shared" si="342"/>
        <v>0.45791188195394766</v>
      </c>
      <c r="AL126" s="17">
        <f t="shared" si="342"/>
        <v>0.48779420139567686</v>
      </c>
      <c r="AM126" s="17">
        <f t="shared" si="342"/>
        <v>0.50913871528262611</v>
      </c>
      <c r="AN126" s="17">
        <f t="shared" si="342"/>
        <v>0.52438479663044657</v>
      </c>
      <c r="AO126" s="17">
        <f t="shared" si="342"/>
        <v>0.53527485473603464</v>
      </c>
      <c r="AP126" s="17">
        <f t="shared" si="342"/>
        <v>0.54305346766859686</v>
      </c>
      <c r="AQ126" s="5"/>
      <c r="AR126" s="173"/>
      <c r="AS126" s="165"/>
      <c r="AT126" s="16" t="s">
        <v>53</v>
      </c>
      <c r="AU126" s="17">
        <f t="shared" ref="AU126:BD126" si="343">AU$18*(AU124/AU$20)</f>
        <v>0.1607142857142857</v>
      </c>
      <c r="AV126" s="17">
        <f t="shared" si="343"/>
        <v>0.27551020408163257</v>
      </c>
      <c r="AW126" s="17">
        <f t="shared" si="343"/>
        <v>0.35750728862973746</v>
      </c>
      <c r="AX126" s="17">
        <f t="shared" si="343"/>
        <v>0.41607663473552692</v>
      </c>
      <c r="AY126" s="17">
        <f t="shared" si="343"/>
        <v>0.45791188195394766</v>
      </c>
      <c r="AZ126" s="17">
        <f t="shared" si="343"/>
        <v>0.48779420139567686</v>
      </c>
      <c r="BA126" s="17">
        <f t="shared" si="343"/>
        <v>0.50913871528262611</v>
      </c>
      <c r="BB126" s="17">
        <f t="shared" si="343"/>
        <v>0.52438479663044657</v>
      </c>
      <c r="BC126" s="17">
        <f t="shared" si="343"/>
        <v>0.53527485473603464</v>
      </c>
      <c r="BD126" s="17">
        <f t="shared" si="343"/>
        <v>0.54305346766859686</v>
      </c>
      <c r="BE126" s="5"/>
      <c r="BF126" s="173"/>
      <c r="BG126" s="165"/>
      <c r="BH126" s="16" t="s">
        <v>53</v>
      </c>
      <c r="BI126" s="17">
        <f t="shared" ref="BI126:BR126" si="344">BI$18*(BI124/BI$20)</f>
        <v>0.1607142857142857</v>
      </c>
      <c r="BJ126" s="17">
        <f t="shared" si="344"/>
        <v>0.27551020408163257</v>
      </c>
      <c r="BK126" s="17">
        <f t="shared" si="344"/>
        <v>0.35750728862973746</v>
      </c>
      <c r="BL126" s="17">
        <f t="shared" si="344"/>
        <v>0.41607663473552692</v>
      </c>
      <c r="BM126" s="17">
        <f t="shared" si="344"/>
        <v>0.45791188195394766</v>
      </c>
      <c r="BN126" s="17">
        <f t="shared" si="344"/>
        <v>0.48779420139567686</v>
      </c>
      <c r="BO126" s="17">
        <f t="shared" si="344"/>
        <v>0.50913871528262611</v>
      </c>
      <c r="BP126" s="17">
        <f t="shared" si="344"/>
        <v>0.52438479663044657</v>
      </c>
      <c r="BQ126" s="17">
        <f t="shared" si="344"/>
        <v>0.53527485473603464</v>
      </c>
      <c r="BR126" s="17">
        <f t="shared" si="344"/>
        <v>0.54305346766859686</v>
      </c>
      <c r="BS126" s="5"/>
    </row>
    <row r="127" spans="2:71" ht="15" customHeight="1" x14ac:dyDescent="0.45">
      <c r="B127" s="173"/>
      <c r="C127" s="163"/>
      <c r="D127" s="20" t="s">
        <v>57</v>
      </c>
      <c r="E127" s="21">
        <f>10*E124</f>
        <v>1.607142857142857</v>
      </c>
      <c r="F127" s="21">
        <f t="shared" ref="F127:N127" si="345">10*F124</f>
        <v>1.1479591836734691</v>
      </c>
      <c r="G127" s="21">
        <f t="shared" si="345"/>
        <v>0.81997084548104948</v>
      </c>
      <c r="H127" s="21">
        <f t="shared" si="345"/>
        <v>0.58569346105789244</v>
      </c>
      <c r="I127" s="21">
        <f t="shared" si="345"/>
        <v>0.4183524721842089</v>
      </c>
      <c r="J127" s="21">
        <f t="shared" si="345"/>
        <v>0.29882319441729205</v>
      </c>
      <c r="K127" s="21">
        <f t="shared" si="345"/>
        <v>0.21344513886949434</v>
      </c>
      <c r="L127" s="21">
        <f t="shared" si="345"/>
        <v>0.15246081347821022</v>
      </c>
      <c r="M127" s="21">
        <f t="shared" si="345"/>
        <v>0.10890058105586445</v>
      </c>
      <c r="N127" s="21">
        <f t="shared" si="345"/>
        <v>7.7786129325617459E-2</v>
      </c>
      <c r="P127" s="173"/>
      <c r="Q127" s="163"/>
      <c r="R127" s="20" t="s">
        <v>57</v>
      </c>
      <c r="S127" s="21">
        <f>10*S124</f>
        <v>1.607142857142857</v>
      </c>
      <c r="T127" s="21">
        <f t="shared" ref="T127:AB127" si="346">10*T124</f>
        <v>1.1479591836734691</v>
      </c>
      <c r="U127" s="21">
        <f t="shared" si="346"/>
        <v>0.81997084548104948</v>
      </c>
      <c r="V127" s="21">
        <f t="shared" si="346"/>
        <v>0.58569346105789244</v>
      </c>
      <c r="W127" s="21">
        <f t="shared" si="346"/>
        <v>0.4183524721842089</v>
      </c>
      <c r="X127" s="21">
        <f t="shared" si="346"/>
        <v>0.29882319441729205</v>
      </c>
      <c r="Y127" s="21">
        <f t="shared" si="346"/>
        <v>0.21344513886949434</v>
      </c>
      <c r="Z127" s="21">
        <f t="shared" si="346"/>
        <v>0.15246081347821022</v>
      </c>
      <c r="AA127" s="21">
        <f t="shared" si="346"/>
        <v>0.10890058105586445</v>
      </c>
      <c r="AB127" s="21">
        <f t="shared" si="346"/>
        <v>7.7786129325617459E-2</v>
      </c>
      <c r="AC127" s="5"/>
      <c r="AD127" s="173"/>
      <c r="AE127" s="163"/>
      <c r="AF127" s="20" t="s">
        <v>57</v>
      </c>
      <c r="AG127" s="21">
        <f>10*AG124</f>
        <v>1.607142857142857</v>
      </c>
      <c r="AH127" s="21">
        <f t="shared" ref="AH127:AP127" si="347">10*AH124</f>
        <v>1.1479591836734691</v>
      </c>
      <c r="AI127" s="21">
        <f t="shared" si="347"/>
        <v>0.81997084548104948</v>
      </c>
      <c r="AJ127" s="21">
        <f t="shared" si="347"/>
        <v>0.58569346105789244</v>
      </c>
      <c r="AK127" s="21">
        <f t="shared" si="347"/>
        <v>0.4183524721842089</v>
      </c>
      <c r="AL127" s="21">
        <f t="shared" si="347"/>
        <v>0.29882319441729205</v>
      </c>
      <c r="AM127" s="21">
        <f t="shared" si="347"/>
        <v>0.21344513886949434</v>
      </c>
      <c r="AN127" s="21">
        <f t="shared" si="347"/>
        <v>0.15246081347821022</v>
      </c>
      <c r="AO127" s="21">
        <f t="shared" si="347"/>
        <v>0.10890058105586445</v>
      </c>
      <c r="AP127" s="21">
        <f t="shared" si="347"/>
        <v>7.7786129325617459E-2</v>
      </c>
      <c r="AQ127" s="5"/>
      <c r="AR127" s="173"/>
      <c r="AS127" s="163"/>
      <c r="AT127" s="20" t="s">
        <v>57</v>
      </c>
      <c r="AU127" s="21">
        <f>10*AU124</f>
        <v>1.607142857142857</v>
      </c>
      <c r="AV127" s="21">
        <f t="shared" ref="AV127:BD127" si="348">10*AV124</f>
        <v>1.1479591836734691</v>
      </c>
      <c r="AW127" s="21">
        <f t="shared" si="348"/>
        <v>0.81997084548104948</v>
      </c>
      <c r="AX127" s="21">
        <f t="shared" si="348"/>
        <v>0.58569346105789244</v>
      </c>
      <c r="AY127" s="21">
        <f t="shared" si="348"/>
        <v>0.4183524721842089</v>
      </c>
      <c r="AZ127" s="21">
        <f t="shared" si="348"/>
        <v>0.29882319441729205</v>
      </c>
      <c r="BA127" s="21">
        <f t="shared" si="348"/>
        <v>0.21344513886949434</v>
      </c>
      <c r="BB127" s="21">
        <f t="shared" si="348"/>
        <v>0.15246081347821022</v>
      </c>
      <c r="BC127" s="21">
        <f t="shared" si="348"/>
        <v>0.10890058105586445</v>
      </c>
      <c r="BD127" s="21">
        <f t="shared" si="348"/>
        <v>7.7786129325617459E-2</v>
      </c>
      <c r="BE127" s="5"/>
      <c r="BF127" s="173"/>
      <c r="BG127" s="163"/>
      <c r="BH127" s="20" t="s">
        <v>57</v>
      </c>
      <c r="BI127" s="21">
        <f>10*BI124</f>
        <v>1.607142857142857</v>
      </c>
      <c r="BJ127" s="21">
        <f t="shared" ref="BJ127:BR127" si="349">10*BJ124</f>
        <v>1.1479591836734691</v>
      </c>
      <c r="BK127" s="21">
        <f t="shared" si="349"/>
        <v>0.81997084548104948</v>
      </c>
      <c r="BL127" s="21">
        <f t="shared" si="349"/>
        <v>0.58569346105789244</v>
      </c>
      <c r="BM127" s="21">
        <f t="shared" si="349"/>
        <v>0.4183524721842089</v>
      </c>
      <c r="BN127" s="21">
        <f t="shared" si="349"/>
        <v>0.29882319441729205</v>
      </c>
      <c r="BO127" s="21">
        <f t="shared" si="349"/>
        <v>0.21344513886949434</v>
      </c>
      <c r="BP127" s="21">
        <f t="shared" si="349"/>
        <v>0.15246081347821022</v>
      </c>
      <c r="BQ127" s="21">
        <f t="shared" si="349"/>
        <v>0.10890058105586445</v>
      </c>
      <c r="BR127" s="21">
        <f t="shared" si="349"/>
        <v>7.7786129325617459E-2</v>
      </c>
      <c r="BS127" s="5"/>
    </row>
    <row r="128" spans="2:71" ht="15" customHeight="1" x14ac:dyDescent="0.45">
      <c r="B128" s="173"/>
      <c r="C128" s="163"/>
      <c r="D128" s="20" t="s">
        <v>58</v>
      </c>
      <c r="E128" s="21">
        <f>10*E126</f>
        <v>1.607142857142857</v>
      </c>
      <c r="F128" s="21">
        <f>10*F126</f>
        <v>2.7551020408163258</v>
      </c>
      <c r="G128" s="21">
        <f>10*G126</f>
        <v>3.5750728862973746</v>
      </c>
      <c r="H128" s="21">
        <f t="shared" ref="H128:N128" si="350">10*H126</f>
        <v>4.1607663473552687</v>
      </c>
      <c r="I128" s="21">
        <f t="shared" si="350"/>
        <v>4.5791188195394765</v>
      </c>
      <c r="J128" s="21">
        <f t="shared" si="350"/>
        <v>4.8779420139567691</v>
      </c>
      <c r="K128" s="21">
        <f t="shared" si="350"/>
        <v>5.0913871528262611</v>
      </c>
      <c r="L128" s="21">
        <f t="shared" si="350"/>
        <v>5.2438479663044655</v>
      </c>
      <c r="M128" s="21">
        <f t="shared" si="350"/>
        <v>5.3527485473603464</v>
      </c>
      <c r="N128" s="21">
        <f t="shared" si="350"/>
        <v>5.4305346766859683</v>
      </c>
      <c r="P128" s="173"/>
      <c r="Q128" s="163"/>
      <c r="R128" s="20" t="s">
        <v>58</v>
      </c>
      <c r="S128" s="21">
        <f>10*S126</f>
        <v>1.607142857142857</v>
      </c>
      <c r="T128" s="21">
        <f>10*T126</f>
        <v>2.7551020408163258</v>
      </c>
      <c r="U128" s="21">
        <f>10*U126</f>
        <v>3.5750728862973746</v>
      </c>
      <c r="V128" s="21">
        <f t="shared" ref="V128:AB128" si="351">10*V126</f>
        <v>4.1607663473552687</v>
      </c>
      <c r="W128" s="21">
        <f t="shared" si="351"/>
        <v>4.5791188195394765</v>
      </c>
      <c r="X128" s="21">
        <f t="shared" si="351"/>
        <v>4.8779420139567691</v>
      </c>
      <c r="Y128" s="21">
        <f t="shared" si="351"/>
        <v>5.0913871528262611</v>
      </c>
      <c r="Z128" s="21">
        <f t="shared" si="351"/>
        <v>5.2438479663044655</v>
      </c>
      <c r="AA128" s="21">
        <f t="shared" si="351"/>
        <v>5.3527485473603464</v>
      </c>
      <c r="AB128" s="21">
        <f t="shared" si="351"/>
        <v>5.4305346766859683</v>
      </c>
      <c r="AC128" s="5"/>
      <c r="AD128" s="173"/>
      <c r="AE128" s="163"/>
      <c r="AF128" s="20" t="s">
        <v>58</v>
      </c>
      <c r="AG128" s="21">
        <f>10*AG126</f>
        <v>1.607142857142857</v>
      </c>
      <c r="AH128" s="21">
        <f>10*AH126</f>
        <v>2.7551020408163258</v>
      </c>
      <c r="AI128" s="21">
        <f>10*AI126</f>
        <v>3.5750728862973746</v>
      </c>
      <c r="AJ128" s="21">
        <f t="shared" ref="AJ128:AP128" si="352">10*AJ126</f>
        <v>4.1607663473552687</v>
      </c>
      <c r="AK128" s="21">
        <f t="shared" si="352"/>
        <v>4.5791188195394765</v>
      </c>
      <c r="AL128" s="21">
        <f t="shared" si="352"/>
        <v>4.8779420139567691</v>
      </c>
      <c r="AM128" s="21">
        <f t="shared" si="352"/>
        <v>5.0913871528262611</v>
      </c>
      <c r="AN128" s="21">
        <f t="shared" si="352"/>
        <v>5.2438479663044655</v>
      </c>
      <c r="AO128" s="21">
        <f t="shared" si="352"/>
        <v>5.3527485473603464</v>
      </c>
      <c r="AP128" s="21">
        <f t="shared" si="352"/>
        <v>5.4305346766859683</v>
      </c>
      <c r="AQ128" s="5"/>
      <c r="AR128" s="173"/>
      <c r="AS128" s="163"/>
      <c r="AT128" s="20" t="s">
        <v>58</v>
      </c>
      <c r="AU128" s="21">
        <f>10*AU126</f>
        <v>1.607142857142857</v>
      </c>
      <c r="AV128" s="21">
        <f>10*AV126</f>
        <v>2.7551020408163258</v>
      </c>
      <c r="AW128" s="21">
        <f>10*AW126</f>
        <v>3.5750728862973746</v>
      </c>
      <c r="AX128" s="21">
        <f t="shared" ref="AX128:BD128" si="353">10*AX126</f>
        <v>4.1607663473552687</v>
      </c>
      <c r="AY128" s="21">
        <f t="shared" si="353"/>
        <v>4.5791188195394765</v>
      </c>
      <c r="AZ128" s="21">
        <f t="shared" si="353"/>
        <v>4.8779420139567691</v>
      </c>
      <c r="BA128" s="21">
        <f t="shared" si="353"/>
        <v>5.0913871528262611</v>
      </c>
      <c r="BB128" s="21">
        <f t="shared" si="353"/>
        <v>5.2438479663044655</v>
      </c>
      <c r="BC128" s="21">
        <f t="shared" si="353"/>
        <v>5.3527485473603464</v>
      </c>
      <c r="BD128" s="21">
        <f t="shared" si="353"/>
        <v>5.4305346766859683</v>
      </c>
      <c r="BE128" s="5"/>
      <c r="BF128" s="173"/>
      <c r="BG128" s="163"/>
      <c r="BH128" s="20" t="s">
        <v>58</v>
      </c>
      <c r="BI128" s="21">
        <f>10*BI126</f>
        <v>1.607142857142857</v>
      </c>
      <c r="BJ128" s="21">
        <f>10*BJ126</f>
        <v>2.7551020408163258</v>
      </c>
      <c r="BK128" s="21">
        <f>10*BK126</f>
        <v>3.5750728862973746</v>
      </c>
      <c r="BL128" s="21">
        <f t="shared" ref="BL128:BR128" si="354">10*BL126</f>
        <v>4.1607663473552687</v>
      </c>
      <c r="BM128" s="21">
        <f t="shared" si="354"/>
        <v>4.5791188195394765</v>
      </c>
      <c r="BN128" s="21">
        <f t="shared" si="354"/>
        <v>4.8779420139567691</v>
      </c>
      <c r="BO128" s="21">
        <f t="shared" si="354"/>
        <v>5.0913871528262611</v>
      </c>
      <c r="BP128" s="21">
        <f t="shared" si="354"/>
        <v>5.2438479663044655</v>
      </c>
      <c r="BQ128" s="21">
        <f t="shared" si="354"/>
        <v>5.3527485473603464</v>
      </c>
      <c r="BR128" s="21">
        <f t="shared" si="354"/>
        <v>5.4305346766859683</v>
      </c>
      <c r="BS128" s="5"/>
    </row>
    <row r="129" spans="2:71" ht="15" customHeight="1" x14ac:dyDescent="0.45">
      <c r="B129" s="173"/>
      <c r="C129" s="171" t="s">
        <v>45</v>
      </c>
      <c r="D129" s="16" t="s">
        <v>55</v>
      </c>
      <c r="E129" s="17">
        <f>$E$11*$E$12</f>
        <v>0.22499999999999998</v>
      </c>
      <c r="F129" s="17">
        <f t="shared" ref="F129:N129" si="355">$E$11*$E$12</f>
        <v>0.22499999999999998</v>
      </c>
      <c r="G129" s="17">
        <f t="shared" si="355"/>
        <v>0.22499999999999998</v>
      </c>
      <c r="H129" s="17">
        <f t="shared" si="355"/>
        <v>0.22499999999999998</v>
      </c>
      <c r="I129" s="17">
        <f t="shared" si="355"/>
        <v>0.22499999999999998</v>
      </c>
      <c r="J129" s="17">
        <f t="shared" si="355"/>
        <v>0.22499999999999998</v>
      </c>
      <c r="K129" s="17">
        <f t="shared" si="355"/>
        <v>0.22499999999999998</v>
      </c>
      <c r="L129" s="17">
        <f t="shared" si="355"/>
        <v>0.22499999999999998</v>
      </c>
      <c r="M129" s="17">
        <f t="shared" si="355"/>
        <v>0.22499999999999998</v>
      </c>
      <c r="N129" s="17">
        <f t="shared" si="355"/>
        <v>0.22499999999999998</v>
      </c>
      <c r="P129" s="173"/>
      <c r="Q129" s="171" t="s">
        <v>45</v>
      </c>
      <c r="R129" s="16" t="s">
        <v>55</v>
      </c>
      <c r="S129" s="17">
        <f>$E$11*$E$12</f>
        <v>0.22499999999999998</v>
      </c>
      <c r="T129" s="17">
        <f t="shared" ref="T129:AB129" si="356">$E$11*$E$12</f>
        <v>0.22499999999999998</v>
      </c>
      <c r="U129" s="17">
        <f t="shared" si="356"/>
        <v>0.22499999999999998</v>
      </c>
      <c r="V129" s="17">
        <f t="shared" si="356"/>
        <v>0.22499999999999998</v>
      </c>
      <c r="W129" s="17">
        <f t="shared" si="356"/>
        <v>0.22499999999999998</v>
      </c>
      <c r="X129" s="17">
        <f t="shared" si="356"/>
        <v>0.22499999999999998</v>
      </c>
      <c r="Y129" s="17">
        <f t="shared" si="356"/>
        <v>0.22499999999999998</v>
      </c>
      <c r="Z129" s="17">
        <f t="shared" si="356"/>
        <v>0.22499999999999998</v>
      </c>
      <c r="AA129" s="17">
        <f t="shared" si="356"/>
        <v>0.22499999999999998</v>
      </c>
      <c r="AB129" s="17">
        <f t="shared" si="356"/>
        <v>0.22499999999999998</v>
      </c>
      <c r="AC129" s="5"/>
      <c r="AD129" s="173"/>
      <c r="AE129" s="171" t="s">
        <v>45</v>
      </c>
      <c r="AF129" s="16" t="s">
        <v>55</v>
      </c>
      <c r="AG129" s="17">
        <f>$E$11*$E$12</f>
        <v>0.22499999999999998</v>
      </c>
      <c r="AH129" s="17">
        <f t="shared" ref="AH129:AP129" si="357">$E$11*$E$12</f>
        <v>0.22499999999999998</v>
      </c>
      <c r="AI129" s="17">
        <f t="shared" si="357"/>
        <v>0.22499999999999998</v>
      </c>
      <c r="AJ129" s="17">
        <f t="shared" si="357"/>
        <v>0.22499999999999998</v>
      </c>
      <c r="AK129" s="17">
        <f t="shared" si="357"/>
        <v>0.22499999999999998</v>
      </c>
      <c r="AL129" s="17">
        <f t="shared" si="357"/>
        <v>0.22499999999999998</v>
      </c>
      <c r="AM129" s="17">
        <f t="shared" si="357"/>
        <v>0.22499999999999998</v>
      </c>
      <c r="AN129" s="17">
        <f t="shared" si="357"/>
        <v>0.22499999999999998</v>
      </c>
      <c r="AO129" s="17">
        <f t="shared" si="357"/>
        <v>0.22499999999999998</v>
      </c>
      <c r="AP129" s="17">
        <f t="shared" si="357"/>
        <v>0.22499999999999998</v>
      </c>
      <c r="AQ129" s="5"/>
      <c r="AR129" s="173"/>
      <c r="AS129" s="171" t="s">
        <v>45</v>
      </c>
      <c r="AT129" s="16" t="s">
        <v>55</v>
      </c>
      <c r="AU129" s="17">
        <f>$E$11*$E$12</f>
        <v>0.22499999999999998</v>
      </c>
      <c r="AV129" s="17">
        <f t="shared" ref="AV129:BD129" si="358">$E$11*$E$12</f>
        <v>0.22499999999999998</v>
      </c>
      <c r="AW129" s="17">
        <f t="shared" si="358"/>
        <v>0.22499999999999998</v>
      </c>
      <c r="AX129" s="17">
        <f t="shared" si="358"/>
        <v>0.22499999999999998</v>
      </c>
      <c r="AY129" s="17">
        <f t="shared" si="358"/>
        <v>0.22499999999999998</v>
      </c>
      <c r="AZ129" s="17">
        <f t="shared" si="358"/>
        <v>0.22499999999999998</v>
      </c>
      <c r="BA129" s="17">
        <f t="shared" si="358"/>
        <v>0.22499999999999998</v>
      </c>
      <c r="BB129" s="17">
        <f t="shared" si="358"/>
        <v>0.22499999999999998</v>
      </c>
      <c r="BC129" s="17">
        <f t="shared" si="358"/>
        <v>0.22499999999999998</v>
      </c>
      <c r="BD129" s="17">
        <f t="shared" si="358"/>
        <v>0.22499999999999998</v>
      </c>
      <c r="BE129" s="5"/>
      <c r="BF129" s="173"/>
      <c r="BG129" s="171" t="s">
        <v>45</v>
      </c>
      <c r="BH129" s="16" t="s">
        <v>55</v>
      </c>
      <c r="BI129" s="17">
        <f>$E$11*$E$12</f>
        <v>0.22499999999999998</v>
      </c>
      <c r="BJ129" s="17">
        <f t="shared" ref="BJ129:BR129" si="359">$E$11*$E$12</f>
        <v>0.22499999999999998</v>
      </c>
      <c r="BK129" s="17">
        <f t="shared" si="359"/>
        <v>0.22499999999999998</v>
      </c>
      <c r="BL129" s="17">
        <f t="shared" si="359"/>
        <v>0.22499999999999998</v>
      </c>
      <c r="BM129" s="17">
        <f t="shared" si="359"/>
        <v>0.22499999999999998</v>
      </c>
      <c r="BN129" s="17">
        <f t="shared" si="359"/>
        <v>0.22499999999999998</v>
      </c>
      <c r="BO129" s="17">
        <f t="shared" si="359"/>
        <v>0.22499999999999998</v>
      </c>
      <c r="BP129" s="17">
        <f t="shared" si="359"/>
        <v>0.22499999999999998</v>
      </c>
      <c r="BQ129" s="17">
        <f t="shared" si="359"/>
        <v>0.22499999999999998</v>
      </c>
      <c r="BR129" s="17">
        <f t="shared" si="359"/>
        <v>0.22499999999999998</v>
      </c>
      <c r="BS129" s="5"/>
    </row>
    <row r="130" spans="2:71" ht="15" customHeight="1" x14ac:dyDescent="0.45">
      <c r="B130" s="173"/>
      <c r="C130" s="163"/>
      <c r="D130" s="20" t="s">
        <v>57</v>
      </c>
      <c r="E130" s="22">
        <f>E127*E$16</f>
        <v>224999.99999999997</v>
      </c>
      <c r="F130" s="22">
        <f t="shared" ref="F130:N130" si="360">F127*F$16</f>
        <v>224999.99999999994</v>
      </c>
      <c r="G130" s="22">
        <f t="shared" si="360"/>
        <v>224999.99999999997</v>
      </c>
      <c r="H130" s="22">
        <f t="shared" si="360"/>
        <v>224999.99999999997</v>
      </c>
      <c r="I130" s="22">
        <f t="shared" si="360"/>
        <v>224999.99999999997</v>
      </c>
      <c r="J130" s="22">
        <f t="shared" si="360"/>
        <v>224999.99999999994</v>
      </c>
      <c r="K130" s="22">
        <f t="shared" si="360"/>
        <v>224999.99999999997</v>
      </c>
      <c r="L130" s="22">
        <f t="shared" si="360"/>
        <v>224999.99999999994</v>
      </c>
      <c r="M130" s="22">
        <f t="shared" si="360"/>
        <v>224999.99999999997</v>
      </c>
      <c r="N130" s="22">
        <f t="shared" si="360"/>
        <v>224999.99999999997</v>
      </c>
      <c r="P130" s="173"/>
      <c r="Q130" s="163"/>
      <c r="R130" s="20" t="s">
        <v>57</v>
      </c>
      <c r="S130" s="22">
        <f>S127*S$16</f>
        <v>224999.99999999997</v>
      </c>
      <c r="T130" s="22">
        <f t="shared" ref="T130:AB130" si="361">T127*T$16</f>
        <v>224999.99999999994</v>
      </c>
      <c r="U130" s="22">
        <f t="shared" si="361"/>
        <v>224999.99999999997</v>
      </c>
      <c r="V130" s="22">
        <f t="shared" si="361"/>
        <v>224999.99999999997</v>
      </c>
      <c r="W130" s="22">
        <f t="shared" si="361"/>
        <v>224999.99999999997</v>
      </c>
      <c r="X130" s="22">
        <f t="shared" si="361"/>
        <v>224999.99999999994</v>
      </c>
      <c r="Y130" s="22">
        <f t="shared" si="361"/>
        <v>224999.99999999997</v>
      </c>
      <c r="Z130" s="22">
        <f t="shared" si="361"/>
        <v>224999.99999999994</v>
      </c>
      <c r="AA130" s="22">
        <f t="shared" si="361"/>
        <v>224999.99999999997</v>
      </c>
      <c r="AB130" s="22">
        <f t="shared" si="361"/>
        <v>224999.99999999997</v>
      </c>
      <c r="AC130" s="5"/>
      <c r="AD130" s="173"/>
      <c r="AE130" s="163"/>
      <c r="AF130" s="20" t="s">
        <v>57</v>
      </c>
      <c r="AG130" s="22">
        <f>AG127*AG$16</f>
        <v>224999.99999999997</v>
      </c>
      <c r="AH130" s="22">
        <f t="shared" ref="AH130:AP130" si="362">AH127*AH$16</f>
        <v>224999.99999999994</v>
      </c>
      <c r="AI130" s="22">
        <f t="shared" si="362"/>
        <v>224999.99999999997</v>
      </c>
      <c r="AJ130" s="22">
        <f t="shared" si="362"/>
        <v>224999.99999999997</v>
      </c>
      <c r="AK130" s="22">
        <f t="shared" si="362"/>
        <v>224999.99999999997</v>
      </c>
      <c r="AL130" s="22">
        <f t="shared" si="362"/>
        <v>224999.99999999994</v>
      </c>
      <c r="AM130" s="22">
        <f t="shared" si="362"/>
        <v>224999.99999999997</v>
      </c>
      <c r="AN130" s="22">
        <f t="shared" si="362"/>
        <v>224999.99999999994</v>
      </c>
      <c r="AO130" s="22">
        <f t="shared" si="362"/>
        <v>224999.99999999997</v>
      </c>
      <c r="AP130" s="22">
        <f t="shared" si="362"/>
        <v>224999.99999999997</v>
      </c>
      <c r="AQ130" s="5"/>
      <c r="AR130" s="173"/>
      <c r="AS130" s="163"/>
      <c r="AT130" s="20" t="s">
        <v>57</v>
      </c>
      <c r="AU130" s="22">
        <f>AU127*AU$16</f>
        <v>224999.99999999997</v>
      </c>
      <c r="AV130" s="22">
        <f t="shared" ref="AV130:BD130" si="363">AV127*AV$16</f>
        <v>224999.99999999994</v>
      </c>
      <c r="AW130" s="22">
        <f t="shared" si="363"/>
        <v>224999.99999999997</v>
      </c>
      <c r="AX130" s="22">
        <f t="shared" si="363"/>
        <v>224999.99999999997</v>
      </c>
      <c r="AY130" s="22">
        <f t="shared" si="363"/>
        <v>224999.99999999997</v>
      </c>
      <c r="AZ130" s="22">
        <f t="shared" si="363"/>
        <v>224999.99999999994</v>
      </c>
      <c r="BA130" s="22">
        <f t="shared" si="363"/>
        <v>224999.99999999997</v>
      </c>
      <c r="BB130" s="22">
        <f t="shared" si="363"/>
        <v>224999.99999999994</v>
      </c>
      <c r="BC130" s="22">
        <f t="shared" si="363"/>
        <v>224999.99999999997</v>
      </c>
      <c r="BD130" s="22">
        <f t="shared" si="363"/>
        <v>224999.99999999997</v>
      </c>
      <c r="BE130" s="5"/>
      <c r="BF130" s="173"/>
      <c r="BG130" s="163"/>
      <c r="BH130" s="20" t="s">
        <v>57</v>
      </c>
      <c r="BI130" s="22">
        <f>BI127*BI$16</f>
        <v>224999.99999999997</v>
      </c>
      <c r="BJ130" s="22">
        <f t="shared" ref="BJ130:BR130" si="364">BJ127*BJ$16</f>
        <v>224999.99999999994</v>
      </c>
      <c r="BK130" s="22">
        <f t="shared" si="364"/>
        <v>224999.99999999997</v>
      </c>
      <c r="BL130" s="22">
        <f t="shared" si="364"/>
        <v>224999.99999999997</v>
      </c>
      <c r="BM130" s="22">
        <f t="shared" si="364"/>
        <v>224999.99999999997</v>
      </c>
      <c r="BN130" s="22">
        <f t="shared" si="364"/>
        <v>224999.99999999994</v>
      </c>
      <c r="BO130" s="22">
        <f t="shared" si="364"/>
        <v>224999.99999999997</v>
      </c>
      <c r="BP130" s="22">
        <f t="shared" si="364"/>
        <v>224999.99999999994</v>
      </c>
      <c r="BQ130" s="22">
        <f t="shared" si="364"/>
        <v>224999.99999999997</v>
      </c>
      <c r="BR130" s="22">
        <f t="shared" si="364"/>
        <v>224999.99999999997</v>
      </c>
      <c r="BS130" s="5"/>
    </row>
    <row r="131" spans="2:71" ht="15" customHeight="1" x14ac:dyDescent="0.45">
      <c r="B131" s="173"/>
      <c r="C131" s="163"/>
      <c r="D131" s="20" t="s">
        <v>58</v>
      </c>
      <c r="E131" s="22">
        <f>E130</f>
        <v>224999.99999999997</v>
      </c>
      <c r="F131" s="22">
        <f>E131+F130</f>
        <v>449999.99999999988</v>
      </c>
      <c r="G131" s="22">
        <f t="shared" ref="G131:N131" si="365">F131+G130</f>
        <v>674999.99999999988</v>
      </c>
      <c r="H131" s="22">
        <f t="shared" si="365"/>
        <v>899999.99999999988</v>
      </c>
      <c r="I131" s="22">
        <f t="shared" si="365"/>
        <v>1124999.9999999998</v>
      </c>
      <c r="J131" s="22">
        <f t="shared" si="365"/>
        <v>1349999.9999999998</v>
      </c>
      <c r="K131" s="22">
        <f t="shared" si="365"/>
        <v>1574999.9999999998</v>
      </c>
      <c r="L131" s="22">
        <f t="shared" si="365"/>
        <v>1799999.9999999998</v>
      </c>
      <c r="M131" s="22">
        <f t="shared" si="365"/>
        <v>2024999.9999999998</v>
      </c>
      <c r="N131" s="22">
        <f t="shared" si="365"/>
        <v>2249999.9999999995</v>
      </c>
      <c r="P131" s="173"/>
      <c r="Q131" s="163"/>
      <c r="R131" s="20" t="s">
        <v>58</v>
      </c>
      <c r="S131" s="22">
        <f>S130</f>
        <v>224999.99999999997</v>
      </c>
      <c r="T131" s="22">
        <f>S131+T130</f>
        <v>449999.99999999988</v>
      </c>
      <c r="U131" s="22">
        <f t="shared" ref="U131:AB131" si="366">T131+U130</f>
        <v>674999.99999999988</v>
      </c>
      <c r="V131" s="22">
        <f t="shared" si="366"/>
        <v>899999.99999999988</v>
      </c>
      <c r="W131" s="22">
        <f t="shared" si="366"/>
        <v>1124999.9999999998</v>
      </c>
      <c r="X131" s="22">
        <f t="shared" si="366"/>
        <v>1349999.9999999998</v>
      </c>
      <c r="Y131" s="22">
        <f t="shared" si="366"/>
        <v>1574999.9999999998</v>
      </c>
      <c r="Z131" s="22">
        <f t="shared" si="366"/>
        <v>1799999.9999999998</v>
      </c>
      <c r="AA131" s="22">
        <f t="shared" si="366"/>
        <v>2024999.9999999998</v>
      </c>
      <c r="AB131" s="22">
        <f t="shared" si="366"/>
        <v>2249999.9999999995</v>
      </c>
      <c r="AC131" s="5"/>
      <c r="AD131" s="173"/>
      <c r="AE131" s="163"/>
      <c r="AF131" s="20" t="s">
        <v>58</v>
      </c>
      <c r="AG131" s="22">
        <f>AG130</f>
        <v>224999.99999999997</v>
      </c>
      <c r="AH131" s="22">
        <f>AG131+AH130</f>
        <v>449999.99999999988</v>
      </c>
      <c r="AI131" s="22">
        <f t="shared" ref="AI131:AP131" si="367">AH131+AI130</f>
        <v>674999.99999999988</v>
      </c>
      <c r="AJ131" s="22">
        <f t="shared" si="367"/>
        <v>899999.99999999988</v>
      </c>
      <c r="AK131" s="22">
        <f t="shared" si="367"/>
        <v>1124999.9999999998</v>
      </c>
      <c r="AL131" s="22">
        <f t="shared" si="367"/>
        <v>1349999.9999999998</v>
      </c>
      <c r="AM131" s="22">
        <f t="shared" si="367"/>
        <v>1574999.9999999998</v>
      </c>
      <c r="AN131" s="22">
        <f t="shared" si="367"/>
        <v>1799999.9999999998</v>
      </c>
      <c r="AO131" s="22">
        <f t="shared" si="367"/>
        <v>2024999.9999999998</v>
      </c>
      <c r="AP131" s="22">
        <f t="shared" si="367"/>
        <v>2249999.9999999995</v>
      </c>
      <c r="AQ131" s="5"/>
      <c r="AR131" s="173"/>
      <c r="AS131" s="163"/>
      <c r="AT131" s="20" t="s">
        <v>58</v>
      </c>
      <c r="AU131" s="22">
        <f>AU130</f>
        <v>224999.99999999997</v>
      </c>
      <c r="AV131" s="22">
        <f>AU131+AV130</f>
        <v>449999.99999999988</v>
      </c>
      <c r="AW131" s="22">
        <f t="shared" ref="AW131:BD131" si="368">AV131+AW130</f>
        <v>674999.99999999988</v>
      </c>
      <c r="AX131" s="22">
        <f t="shared" si="368"/>
        <v>899999.99999999988</v>
      </c>
      <c r="AY131" s="22">
        <f t="shared" si="368"/>
        <v>1124999.9999999998</v>
      </c>
      <c r="AZ131" s="22">
        <f t="shared" si="368"/>
        <v>1349999.9999999998</v>
      </c>
      <c r="BA131" s="22">
        <f t="shared" si="368"/>
        <v>1574999.9999999998</v>
      </c>
      <c r="BB131" s="22">
        <f t="shared" si="368"/>
        <v>1799999.9999999998</v>
      </c>
      <c r="BC131" s="22">
        <f t="shared" si="368"/>
        <v>2024999.9999999998</v>
      </c>
      <c r="BD131" s="22">
        <f t="shared" si="368"/>
        <v>2249999.9999999995</v>
      </c>
      <c r="BE131" s="5"/>
      <c r="BF131" s="173"/>
      <c r="BG131" s="163"/>
      <c r="BH131" s="20" t="s">
        <v>58</v>
      </c>
      <c r="BI131" s="22">
        <f>BI130</f>
        <v>224999.99999999997</v>
      </c>
      <c r="BJ131" s="22">
        <f>BI131+BJ130</f>
        <v>449999.99999999988</v>
      </c>
      <c r="BK131" s="22">
        <f t="shared" ref="BK131:BR131" si="369">BJ131+BK130</f>
        <v>674999.99999999988</v>
      </c>
      <c r="BL131" s="22">
        <f t="shared" si="369"/>
        <v>899999.99999999988</v>
      </c>
      <c r="BM131" s="22">
        <f t="shared" si="369"/>
        <v>1124999.9999999998</v>
      </c>
      <c r="BN131" s="22">
        <f t="shared" si="369"/>
        <v>1349999.9999999998</v>
      </c>
      <c r="BO131" s="22">
        <f t="shared" si="369"/>
        <v>1574999.9999999998</v>
      </c>
      <c r="BP131" s="22">
        <f t="shared" si="369"/>
        <v>1799999.9999999998</v>
      </c>
      <c r="BQ131" s="22">
        <f t="shared" si="369"/>
        <v>2024999.9999999998</v>
      </c>
      <c r="BR131" s="22">
        <f t="shared" si="369"/>
        <v>2249999.9999999995</v>
      </c>
      <c r="BS131" s="5"/>
    </row>
    <row r="132" spans="2:71" ht="15" customHeight="1" x14ac:dyDescent="0.45">
      <c r="B132" s="173"/>
      <c r="C132" s="171" t="s">
        <v>44</v>
      </c>
      <c r="D132" s="16" t="s">
        <v>55</v>
      </c>
      <c r="E132" s="17">
        <f>E126*E$16/$E$4</f>
        <v>0.22499999999999995</v>
      </c>
      <c r="F132" s="17">
        <f>F126*F$16/$E$4-E132</f>
        <v>0.31499999999999984</v>
      </c>
      <c r="G132" s="17">
        <f>G126*G$16/$E$4-F132-E132</f>
        <v>0.44099999999999973</v>
      </c>
      <c r="H132" s="17">
        <f>H126*H$16/$E$4-G132-F132-E132</f>
        <v>0.61740000000000061</v>
      </c>
      <c r="I132" s="17">
        <f>I126*I$16/$E$4-H132-G132-F132-E132</f>
        <v>0.86435999999999924</v>
      </c>
      <c r="J132" s="17">
        <f>J126*J$16/$E$4-I132-H132-G132-F132-E132</f>
        <v>1.2101039999999996</v>
      </c>
      <c r="K132" s="17">
        <f>K126*K$16/$E$4-J132-I132-H132-G132-F132-E132</f>
        <v>1.694145599999999</v>
      </c>
      <c r="L132" s="17">
        <f>L126*L$16/$E$4-K132-J132-I132-H132-G132-F132-E132</f>
        <v>2.3718038399999903</v>
      </c>
      <c r="M132" s="17">
        <f>M126*M$16/$E$4-L132-K132-J132-I132-H132-G132-F132-E132</f>
        <v>3.3205253760000284</v>
      </c>
      <c r="N132" s="17">
        <f>N126*N$16/$E$4-M132-L132-K132-J132-I132-H132-G132-F132-E132</f>
        <v>4.6487355264000225</v>
      </c>
      <c r="P132" s="173"/>
      <c r="Q132" s="171" t="s">
        <v>44</v>
      </c>
      <c r="R132" s="16" t="s">
        <v>55</v>
      </c>
      <c r="S132" s="17">
        <f>S126*S$16/$E$4</f>
        <v>0.22499999999999995</v>
      </c>
      <c r="T132" s="17">
        <f>T126*T$16/$E$4-S132</f>
        <v>0.31499999999999984</v>
      </c>
      <c r="U132" s="17">
        <f>U126*U$16/$E$4-T132-S132</f>
        <v>0.44099999999999973</v>
      </c>
      <c r="V132" s="17">
        <f>V126*V$16/$E$4-U132-T132-S132</f>
        <v>0.61740000000000061</v>
      </c>
      <c r="W132" s="17">
        <f>W126*W$16/$E$4-V132-U132-T132-S132</f>
        <v>0.86435999999999924</v>
      </c>
      <c r="X132" s="17">
        <f>X126*X$16/$E$4-W132-V132-U132-T132-S132</f>
        <v>1.2101039999999996</v>
      </c>
      <c r="Y132" s="17">
        <f>Y126*Y$16/$E$4-X132-W132-V132-U132-T132-S132</f>
        <v>1.694145599999999</v>
      </c>
      <c r="Z132" s="17">
        <f>Z126*Z$16/$E$4-Y132-X132-W132-V132-U132-T132-S132</f>
        <v>2.3718038399999903</v>
      </c>
      <c r="AA132" s="17">
        <f>AA126*AA$16/$E$4-Z132-Y132-X132-W132-V132-U132-T132-S132</f>
        <v>3.3205253760000284</v>
      </c>
      <c r="AB132" s="17">
        <f>AB126*AB$16/$E$4-AA132-Z132-Y132-X132-W132-V132-U132-T132-S132</f>
        <v>4.6487355264000225</v>
      </c>
      <c r="AC132" s="5"/>
      <c r="AD132" s="173"/>
      <c r="AE132" s="171" t="s">
        <v>44</v>
      </c>
      <c r="AF132" s="16" t="s">
        <v>55</v>
      </c>
      <c r="AG132" s="17">
        <f>AG126*AG$16/$E$4</f>
        <v>0.22499999999999995</v>
      </c>
      <c r="AH132" s="17">
        <f>AH126*AH$16/$E$4-AG132</f>
        <v>0.31499999999999984</v>
      </c>
      <c r="AI132" s="17">
        <f>AI126*AI$16/$E$4-AH132-AG132</f>
        <v>0.44099999999999973</v>
      </c>
      <c r="AJ132" s="17">
        <f>AJ126*AJ$16/$E$4-AI132-AH132-AG132</f>
        <v>0.61740000000000061</v>
      </c>
      <c r="AK132" s="17">
        <f>AK126*AK$16/$E$4-AJ132-AI132-AH132-AG132</f>
        <v>0.86435999999999924</v>
      </c>
      <c r="AL132" s="17">
        <f>AL126*AL$16/$E$4-AK132-AJ132-AI132-AH132-AG132</f>
        <v>1.2101039999999996</v>
      </c>
      <c r="AM132" s="17">
        <f>AM126*AM$16/$E$4-AL132-AK132-AJ132-AI132-AH132-AG132</f>
        <v>1.694145599999999</v>
      </c>
      <c r="AN132" s="17">
        <f>AN126*AN$16/$E$4-AM132-AL132-AK132-AJ132-AI132-AH132-AG132</f>
        <v>2.3718038399999903</v>
      </c>
      <c r="AO132" s="17">
        <f>AO126*AO$16/$E$4-AN132-AM132-AL132-AK132-AJ132-AI132-AH132-AG132</f>
        <v>3.3205253760000284</v>
      </c>
      <c r="AP132" s="17">
        <f>AP126*AP$16/$E$4-AO132-AN132-AM132-AL132-AK132-AJ132-AI132-AH132-AG132</f>
        <v>4.6487355264000225</v>
      </c>
      <c r="AQ132" s="5"/>
      <c r="AR132" s="173"/>
      <c r="AS132" s="171" t="s">
        <v>44</v>
      </c>
      <c r="AT132" s="16" t="s">
        <v>55</v>
      </c>
      <c r="AU132" s="17">
        <f>AU126*AU$16/$E$4</f>
        <v>0.22499999999999995</v>
      </c>
      <c r="AV132" s="17">
        <f>AV126*AV$16/$E$4-AU132</f>
        <v>0.31499999999999984</v>
      </c>
      <c r="AW132" s="17">
        <f>AW126*AW$16/$E$4-AV132-AU132</f>
        <v>0.44099999999999973</v>
      </c>
      <c r="AX132" s="17">
        <f>AX126*AX$16/$E$4-AW132-AV132-AU132</f>
        <v>0.61740000000000061</v>
      </c>
      <c r="AY132" s="17">
        <f>AY126*AY$16/$E$4-AX132-AW132-AV132-AU132</f>
        <v>0.86435999999999924</v>
      </c>
      <c r="AZ132" s="17">
        <f>AZ126*AZ$16/$E$4-AY132-AX132-AW132-AV132-AU132</f>
        <v>1.2101039999999996</v>
      </c>
      <c r="BA132" s="17">
        <f>BA126*BA$16/$E$4-AZ132-AY132-AX132-AW132-AV132-AU132</f>
        <v>1.694145599999999</v>
      </c>
      <c r="BB132" s="17">
        <f>BB126*BB$16/$E$4-BA132-AZ132-AY132-AX132-AW132-AV132-AU132</f>
        <v>2.3718038399999903</v>
      </c>
      <c r="BC132" s="17">
        <f>BC126*BC$16/$E$4-BB132-BA132-AZ132-AY132-AX132-AW132-AV132-AU132</f>
        <v>3.3205253760000284</v>
      </c>
      <c r="BD132" s="17">
        <f>BD126*BD$16/$E$4-BC132-BB132-BA132-AZ132-AY132-AX132-AW132-AV132-AU132</f>
        <v>4.6487355264000225</v>
      </c>
      <c r="BE132" s="5"/>
      <c r="BF132" s="173"/>
      <c r="BG132" s="171" t="s">
        <v>44</v>
      </c>
      <c r="BH132" s="16" t="s">
        <v>55</v>
      </c>
      <c r="BI132" s="17">
        <f>BI126*BI$16/$E$4</f>
        <v>0.22499999999999995</v>
      </c>
      <c r="BJ132" s="17">
        <f>BJ126*BJ$16/$E$4-BI132</f>
        <v>0.31499999999999984</v>
      </c>
      <c r="BK132" s="17">
        <f>BK126*BK$16/$E$4-BJ132-BI132</f>
        <v>0.44099999999999973</v>
      </c>
      <c r="BL132" s="17">
        <f>BL126*BL$16/$E$4-BK132-BJ132-BI132</f>
        <v>0.61740000000000061</v>
      </c>
      <c r="BM132" s="17">
        <f>BM126*BM$16/$E$4-BL132-BK132-BJ132-BI132</f>
        <v>0.86435999999999924</v>
      </c>
      <c r="BN132" s="17">
        <f>BN126*BN$16/$E$4-BM132-BL132-BK132-BJ132-BI132</f>
        <v>1.2101039999999996</v>
      </c>
      <c r="BO132" s="17">
        <f>BO126*BO$16/$E$4-BN132-BM132-BL132-BK132-BJ132-BI132</f>
        <v>1.694145599999999</v>
      </c>
      <c r="BP132" s="17">
        <f>BP126*BP$16/$E$4-BO132-BN132-BM132-BL132-BK132-BJ132-BI132</f>
        <v>2.3718038399999903</v>
      </c>
      <c r="BQ132" s="17">
        <f>BQ126*BQ$16/$E$4-BP132-BO132-BN132-BM132-BL132-BK132-BJ132-BI132</f>
        <v>3.3205253760000284</v>
      </c>
      <c r="BR132" s="17">
        <f>BR126*BR$16/$E$4-BQ132-BP132-BO132-BN132-BM132-BL132-BK132-BJ132-BI132</f>
        <v>4.6487355264000225</v>
      </c>
      <c r="BS132" s="5"/>
    </row>
    <row r="133" spans="2:71" ht="15" customHeight="1" x14ac:dyDescent="0.45">
      <c r="B133" s="173"/>
      <c r="C133" s="165"/>
      <c r="D133" s="16" t="s">
        <v>56</v>
      </c>
      <c r="E133" s="18"/>
      <c r="F133" s="18"/>
      <c r="G133" s="18"/>
      <c r="H133" s="18"/>
      <c r="I133" s="18">
        <f>SUM(E132:I132)/5</f>
        <v>0.49255199999999988</v>
      </c>
      <c r="J133" s="18"/>
      <c r="K133" s="18"/>
      <c r="L133" s="18"/>
      <c r="M133" s="18"/>
      <c r="N133" s="18">
        <f>SUM(E132:N132)/10</f>
        <v>1.5708074342400038</v>
      </c>
      <c r="P133" s="173"/>
      <c r="Q133" s="165"/>
      <c r="R133" s="16" t="s">
        <v>56</v>
      </c>
      <c r="S133" s="18"/>
      <c r="T133" s="18"/>
      <c r="U133" s="18"/>
      <c r="V133" s="18"/>
      <c r="W133" s="18">
        <f>SUM(S132:W132)/5</f>
        <v>0.49255199999999988</v>
      </c>
      <c r="X133" s="18"/>
      <c r="Y133" s="18"/>
      <c r="Z133" s="18"/>
      <c r="AA133" s="18"/>
      <c r="AB133" s="18">
        <f>SUM(S132:AB132)/10</f>
        <v>1.5708074342400038</v>
      </c>
      <c r="AC133" s="5"/>
      <c r="AD133" s="173"/>
      <c r="AE133" s="165"/>
      <c r="AF133" s="16" t="s">
        <v>56</v>
      </c>
      <c r="AG133" s="18"/>
      <c r="AH133" s="18"/>
      <c r="AI133" s="18"/>
      <c r="AJ133" s="18"/>
      <c r="AK133" s="18">
        <f>SUM(AG132:AK132)/5</f>
        <v>0.49255199999999988</v>
      </c>
      <c r="AL133" s="18"/>
      <c r="AM133" s="18"/>
      <c r="AN133" s="18"/>
      <c r="AO133" s="18"/>
      <c r="AP133" s="18">
        <f>SUM(AG132:AP132)/10</f>
        <v>1.5708074342400038</v>
      </c>
      <c r="AQ133" s="5"/>
      <c r="AR133" s="173"/>
      <c r="AS133" s="165"/>
      <c r="AT133" s="16" t="s">
        <v>56</v>
      </c>
      <c r="AU133" s="18"/>
      <c r="AV133" s="18"/>
      <c r="AW133" s="18"/>
      <c r="AX133" s="18"/>
      <c r="AY133" s="18">
        <f>SUM(AU132:AY132)/5</f>
        <v>0.49255199999999988</v>
      </c>
      <c r="AZ133" s="18"/>
      <c r="BA133" s="18"/>
      <c r="BB133" s="18"/>
      <c r="BC133" s="18"/>
      <c r="BD133" s="18">
        <f>SUM(AU132:BD132)/10</f>
        <v>1.5708074342400038</v>
      </c>
      <c r="BE133" s="5"/>
      <c r="BF133" s="173"/>
      <c r="BG133" s="165"/>
      <c r="BH133" s="16" t="s">
        <v>56</v>
      </c>
      <c r="BI133" s="18"/>
      <c r="BJ133" s="18"/>
      <c r="BK133" s="18"/>
      <c r="BL133" s="18"/>
      <c r="BM133" s="18">
        <f>SUM(BI132:BM132)/5</f>
        <v>0.49255199999999988</v>
      </c>
      <c r="BN133" s="18"/>
      <c r="BO133" s="18"/>
      <c r="BP133" s="18"/>
      <c r="BQ133" s="18"/>
      <c r="BR133" s="18">
        <f>SUM(BI132:BR132)/10</f>
        <v>1.5708074342400038</v>
      </c>
      <c r="BS133" s="5"/>
    </row>
    <row r="134" spans="2:71" ht="15" customHeight="1" x14ac:dyDescent="0.45">
      <c r="B134" s="173"/>
      <c r="C134" s="163"/>
      <c r="D134" s="20" t="s">
        <v>57</v>
      </c>
      <c r="E134" s="23">
        <f>E136</f>
        <v>224999.99999999997</v>
      </c>
      <c r="F134" s="23">
        <f>F136-E136</f>
        <v>314999.99999999988</v>
      </c>
      <c r="G134" s="23">
        <f t="shared" ref="G134:N134" si="370">G136-F136</f>
        <v>440999.99999999977</v>
      </c>
      <c r="H134" s="23">
        <f t="shared" si="370"/>
        <v>617400.00000000035</v>
      </c>
      <c r="I134" s="23">
        <f t="shared" si="370"/>
        <v>864359.99999999953</v>
      </c>
      <c r="J134" s="23">
        <f t="shared" si="370"/>
        <v>1210104</v>
      </c>
      <c r="K134" s="23">
        <f t="shared" si="370"/>
        <v>1694145.5999999973</v>
      </c>
      <c r="L134" s="23">
        <f t="shared" si="370"/>
        <v>2371803.8399999905</v>
      </c>
      <c r="M134" s="23">
        <f t="shared" si="370"/>
        <v>3320525.376000029</v>
      </c>
      <c r="N134" s="23">
        <f t="shared" si="370"/>
        <v>4648735.5264000203</v>
      </c>
      <c r="P134" s="173"/>
      <c r="Q134" s="163"/>
      <c r="R134" s="20" t="s">
        <v>57</v>
      </c>
      <c r="S134" s="23">
        <f>S136</f>
        <v>224999.99999999997</v>
      </c>
      <c r="T134" s="23">
        <f>T136-S136</f>
        <v>314999.99999999988</v>
      </c>
      <c r="U134" s="23">
        <f t="shared" ref="U134:AB134" si="371">U136-T136</f>
        <v>440999.99999999977</v>
      </c>
      <c r="V134" s="23">
        <f t="shared" si="371"/>
        <v>617400.00000000035</v>
      </c>
      <c r="W134" s="23">
        <f t="shared" si="371"/>
        <v>864359.99999999953</v>
      </c>
      <c r="X134" s="23">
        <f t="shared" si="371"/>
        <v>1210104</v>
      </c>
      <c r="Y134" s="23">
        <f t="shared" si="371"/>
        <v>1694145.5999999973</v>
      </c>
      <c r="Z134" s="23">
        <f t="shared" si="371"/>
        <v>2371803.8399999905</v>
      </c>
      <c r="AA134" s="23">
        <f t="shared" si="371"/>
        <v>3320525.376000029</v>
      </c>
      <c r="AB134" s="23">
        <f t="shared" si="371"/>
        <v>4648735.5264000203</v>
      </c>
      <c r="AC134" s="5"/>
      <c r="AD134" s="173"/>
      <c r="AE134" s="163"/>
      <c r="AF134" s="20" t="s">
        <v>57</v>
      </c>
      <c r="AG134" s="23">
        <f>AG136</f>
        <v>224999.99999999997</v>
      </c>
      <c r="AH134" s="23">
        <f>AH136-AG136</f>
        <v>314999.99999999988</v>
      </c>
      <c r="AI134" s="23">
        <f t="shared" ref="AI134:AP134" si="372">AI136-AH136</f>
        <v>440999.99999999977</v>
      </c>
      <c r="AJ134" s="23">
        <f t="shared" si="372"/>
        <v>617400.00000000035</v>
      </c>
      <c r="AK134" s="23">
        <f t="shared" si="372"/>
        <v>864359.99999999953</v>
      </c>
      <c r="AL134" s="23">
        <f t="shared" si="372"/>
        <v>1210104</v>
      </c>
      <c r="AM134" s="23">
        <f t="shared" si="372"/>
        <v>1694145.5999999973</v>
      </c>
      <c r="AN134" s="23">
        <f t="shared" si="372"/>
        <v>2371803.8399999905</v>
      </c>
      <c r="AO134" s="23">
        <f t="shared" si="372"/>
        <v>3320525.376000029</v>
      </c>
      <c r="AP134" s="23">
        <f t="shared" si="372"/>
        <v>4648735.5264000203</v>
      </c>
      <c r="AQ134" s="5"/>
      <c r="AR134" s="173"/>
      <c r="AS134" s="163"/>
      <c r="AT134" s="20" t="s">
        <v>57</v>
      </c>
      <c r="AU134" s="23">
        <f>AU136</f>
        <v>224999.99999999997</v>
      </c>
      <c r="AV134" s="23">
        <f>AV136-AU136</f>
        <v>314999.99999999988</v>
      </c>
      <c r="AW134" s="23">
        <f t="shared" ref="AW134:BD134" si="373">AW136-AV136</f>
        <v>440999.99999999977</v>
      </c>
      <c r="AX134" s="23">
        <f t="shared" si="373"/>
        <v>617400.00000000035</v>
      </c>
      <c r="AY134" s="23">
        <f t="shared" si="373"/>
        <v>864359.99999999953</v>
      </c>
      <c r="AZ134" s="23">
        <f t="shared" si="373"/>
        <v>1210104</v>
      </c>
      <c r="BA134" s="23">
        <f t="shared" si="373"/>
        <v>1694145.5999999973</v>
      </c>
      <c r="BB134" s="23">
        <f t="shared" si="373"/>
        <v>2371803.8399999905</v>
      </c>
      <c r="BC134" s="23">
        <f t="shared" si="373"/>
        <v>3320525.376000029</v>
      </c>
      <c r="BD134" s="23">
        <f t="shared" si="373"/>
        <v>4648735.5264000203</v>
      </c>
      <c r="BE134" s="5"/>
      <c r="BF134" s="173"/>
      <c r="BG134" s="163"/>
      <c r="BH134" s="20" t="s">
        <v>57</v>
      </c>
      <c r="BI134" s="23">
        <f>BI136</f>
        <v>224999.99999999997</v>
      </c>
      <c r="BJ134" s="23">
        <f>BJ136-BI136</f>
        <v>314999.99999999988</v>
      </c>
      <c r="BK134" s="23">
        <f t="shared" ref="BK134:BR134" si="374">BK136-BJ136</f>
        <v>440999.99999999977</v>
      </c>
      <c r="BL134" s="23">
        <f t="shared" si="374"/>
        <v>617400.00000000035</v>
      </c>
      <c r="BM134" s="23">
        <f t="shared" si="374"/>
        <v>864359.99999999953</v>
      </c>
      <c r="BN134" s="23">
        <f t="shared" si="374"/>
        <v>1210104</v>
      </c>
      <c r="BO134" s="23">
        <f t="shared" si="374"/>
        <v>1694145.5999999973</v>
      </c>
      <c r="BP134" s="23">
        <f t="shared" si="374"/>
        <v>2371803.8399999905</v>
      </c>
      <c r="BQ134" s="23">
        <f t="shared" si="374"/>
        <v>3320525.376000029</v>
      </c>
      <c r="BR134" s="23">
        <f t="shared" si="374"/>
        <v>4648735.5264000203</v>
      </c>
      <c r="BS134" s="5"/>
    </row>
    <row r="135" spans="2:71" ht="15" customHeight="1" x14ac:dyDescent="0.45">
      <c r="B135" s="173"/>
      <c r="C135" s="163"/>
      <c r="D135" s="20" t="s">
        <v>59</v>
      </c>
      <c r="E135" s="23"/>
      <c r="F135" s="23"/>
      <c r="G135" s="23"/>
      <c r="H135" s="23"/>
      <c r="I135" s="23">
        <f>SUM(E134:I134)/5</f>
        <v>492551.99999999988</v>
      </c>
      <c r="J135" s="23"/>
      <c r="K135" s="23"/>
      <c r="L135" s="23"/>
      <c r="M135" s="23"/>
      <c r="N135" s="23">
        <f>SUM(E134:N134)/10</f>
        <v>1570807.4342400036</v>
      </c>
      <c r="P135" s="173"/>
      <c r="Q135" s="163"/>
      <c r="R135" s="20" t="s">
        <v>59</v>
      </c>
      <c r="S135" s="23"/>
      <c r="T135" s="23"/>
      <c r="U135" s="23"/>
      <c r="V135" s="23"/>
      <c r="W135" s="23">
        <f>SUM(S134:W134)/5</f>
        <v>492551.99999999988</v>
      </c>
      <c r="X135" s="23"/>
      <c r="Y135" s="23"/>
      <c r="Z135" s="23"/>
      <c r="AA135" s="23"/>
      <c r="AB135" s="23">
        <f>SUM(S134:AB134)/10</f>
        <v>1570807.4342400036</v>
      </c>
      <c r="AC135" s="5"/>
      <c r="AD135" s="173"/>
      <c r="AE135" s="163"/>
      <c r="AF135" s="20" t="s">
        <v>59</v>
      </c>
      <c r="AG135" s="23"/>
      <c r="AH135" s="23"/>
      <c r="AI135" s="23"/>
      <c r="AJ135" s="23"/>
      <c r="AK135" s="23">
        <f>SUM(AG134:AK134)/5</f>
        <v>492551.99999999988</v>
      </c>
      <c r="AL135" s="23"/>
      <c r="AM135" s="23"/>
      <c r="AN135" s="23"/>
      <c r="AO135" s="23"/>
      <c r="AP135" s="23">
        <f>SUM(AG134:AP134)/10</f>
        <v>1570807.4342400036</v>
      </c>
      <c r="AQ135" s="5"/>
      <c r="AR135" s="173"/>
      <c r="AS135" s="163"/>
      <c r="AT135" s="20" t="s">
        <v>59</v>
      </c>
      <c r="AU135" s="23"/>
      <c r="AV135" s="23"/>
      <c r="AW135" s="23"/>
      <c r="AX135" s="23"/>
      <c r="AY135" s="23">
        <f>SUM(AU134:AY134)/5</f>
        <v>492551.99999999988</v>
      </c>
      <c r="AZ135" s="23"/>
      <c r="BA135" s="23"/>
      <c r="BB135" s="23"/>
      <c r="BC135" s="23"/>
      <c r="BD135" s="23">
        <f>SUM(AU134:BD134)/10</f>
        <v>1570807.4342400036</v>
      </c>
      <c r="BE135" s="5"/>
      <c r="BF135" s="173"/>
      <c r="BG135" s="163"/>
      <c r="BH135" s="20" t="s">
        <v>59</v>
      </c>
      <c r="BI135" s="23"/>
      <c r="BJ135" s="23"/>
      <c r="BK135" s="23"/>
      <c r="BL135" s="23"/>
      <c r="BM135" s="23">
        <f>SUM(BI134:BM134)/5</f>
        <v>492551.99999999988</v>
      </c>
      <c r="BN135" s="23"/>
      <c r="BO135" s="23"/>
      <c r="BP135" s="23"/>
      <c r="BQ135" s="23"/>
      <c r="BR135" s="23">
        <f>SUM(BI134:BR134)/10</f>
        <v>1570807.4342400036</v>
      </c>
      <c r="BS135" s="5"/>
    </row>
    <row r="136" spans="2:71" ht="15" customHeight="1" x14ac:dyDescent="0.45">
      <c r="B136" s="164"/>
      <c r="C136" s="163"/>
      <c r="D136" s="20" t="s">
        <v>58</v>
      </c>
      <c r="E136" s="22">
        <f t="shared" ref="E136:N136" si="375">E128*E$16</f>
        <v>224999.99999999997</v>
      </c>
      <c r="F136" s="22">
        <f t="shared" si="375"/>
        <v>539999.99999999988</v>
      </c>
      <c r="G136" s="22">
        <f t="shared" si="375"/>
        <v>980999.99999999965</v>
      </c>
      <c r="H136" s="22">
        <f t="shared" si="375"/>
        <v>1598400</v>
      </c>
      <c r="I136" s="22">
        <f t="shared" si="375"/>
        <v>2462759.9999999995</v>
      </c>
      <c r="J136" s="22">
        <f t="shared" si="375"/>
        <v>3672863.9999999995</v>
      </c>
      <c r="K136" s="22">
        <f t="shared" si="375"/>
        <v>5367009.5999999968</v>
      </c>
      <c r="L136" s="22">
        <f t="shared" si="375"/>
        <v>7738813.4399999874</v>
      </c>
      <c r="M136" s="22">
        <f t="shared" si="375"/>
        <v>11059338.816000016</v>
      </c>
      <c r="N136" s="22">
        <f t="shared" si="375"/>
        <v>15708074.342400037</v>
      </c>
      <c r="P136" s="164"/>
      <c r="Q136" s="163"/>
      <c r="R136" s="20" t="s">
        <v>58</v>
      </c>
      <c r="S136" s="22">
        <f t="shared" ref="S136:AB136" si="376">S128*S$16</f>
        <v>224999.99999999997</v>
      </c>
      <c r="T136" s="22">
        <f t="shared" si="376"/>
        <v>539999.99999999988</v>
      </c>
      <c r="U136" s="22">
        <f t="shared" si="376"/>
        <v>980999.99999999965</v>
      </c>
      <c r="V136" s="22">
        <f t="shared" si="376"/>
        <v>1598400</v>
      </c>
      <c r="W136" s="22">
        <f t="shared" si="376"/>
        <v>2462759.9999999995</v>
      </c>
      <c r="X136" s="22">
        <f t="shared" si="376"/>
        <v>3672863.9999999995</v>
      </c>
      <c r="Y136" s="22">
        <f t="shared" si="376"/>
        <v>5367009.5999999968</v>
      </c>
      <c r="Z136" s="22">
        <f t="shared" si="376"/>
        <v>7738813.4399999874</v>
      </c>
      <c r="AA136" s="22">
        <f t="shared" si="376"/>
        <v>11059338.816000016</v>
      </c>
      <c r="AB136" s="22">
        <f t="shared" si="376"/>
        <v>15708074.342400037</v>
      </c>
      <c r="AC136" s="5"/>
      <c r="AD136" s="164"/>
      <c r="AE136" s="163"/>
      <c r="AF136" s="20" t="s">
        <v>58</v>
      </c>
      <c r="AG136" s="22">
        <f t="shared" ref="AG136:AP136" si="377">AG128*AG$16</f>
        <v>224999.99999999997</v>
      </c>
      <c r="AH136" s="22">
        <f t="shared" si="377"/>
        <v>539999.99999999988</v>
      </c>
      <c r="AI136" s="22">
        <f t="shared" si="377"/>
        <v>980999.99999999965</v>
      </c>
      <c r="AJ136" s="22">
        <f t="shared" si="377"/>
        <v>1598400</v>
      </c>
      <c r="AK136" s="22">
        <f t="shared" si="377"/>
        <v>2462759.9999999995</v>
      </c>
      <c r="AL136" s="22">
        <f t="shared" si="377"/>
        <v>3672863.9999999995</v>
      </c>
      <c r="AM136" s="22">
        <f t="shared" si="377"/>
        <v>5367009.5999999968</v>
      </c>
      <c r="AN136" s="22">
        <f t="shared" si="377"/>
        <v>7738813.4399999874</v>
      </c>
      <c r="AO136" s="22">
        <f t="shared" si="377"/>
        <v>11059338.816000016</v>
      </c>
      <c r="AP136" s="22">
        <f t="shared" si="377"/>
        <v>15708074.342400037</v>
      </c>
      <c r="AQ136" s="5"/>
      <c r="AR136" s="164"/>
      <c r="AS136" s="163"/>
      <c r="AT136" s="20" t="s">
        <v>58</v>
      </c>
      <c r="AU136" s="22">
        <f t="shared" ref="AU136:BD136" si="378">AU128*AU$16</f>
        <v>224999.99999999997</v>
      </c>
      <c r="AV136" s="22">
        <f t="shared" si="378"/>
        <v>539999.99999999988</v>
      </c>
      <c r="AW136" s="22">
        <f t="shared" si="378"/>
        <v>980999.99999999965</v>
      </c>
      <c r="AX136" s="22">
        <f t="shared" si="378"/>
        <v>1598400</v>
      </c>
      <c r="AY136" s="22">
        <f t="shared" si="378"/>
        <v>2462759.9999999995</v>
      </c>
      <c r="AZ136" s="22">
        <f t="shared" si="378"/>
        <v>3672863.9999999995</v>
      </c>
      <c r="BA136" s="22">
        <f t="shared" si="378"/>
        <v>5367009.5999999968</v>
      </c>
      <c r="BB136" s="22">
        <f t="shared" si="378"/>
        <v>7738813.4399999874</v>
      </c>
      <c r="BC136" s="22">
        <f t="shared" si="378"/>
        <v>11059338.816000016</v>
      </c>
      <c r="BD136" s="22">
        <f t="shared" si="378"/>
        <v>15708074.342400037</v>
      </c>
      <c r="BE136" s="5"/>
      <c r="BF136" s="164"/>
      <c r="BG136" s="163"/>
      <c r="BH136" s="20" t="s">
        <v>58</v>
      </c>
      <c r="BI136" s="22">
        <f t="shared" ref="BI136:BR136" si="379">BI128*BI$16</f>
        <v>224999.99999999997</v>
      </c>
      <c r="BJ136" s="22">
        <f t="shared" si="379"/>
        <v>539999.99999999988</v>
      </c>
      <c r="BK136" s="22">
        <f t="shared" si="379"/>
        <v>980999.99999999965</v>
      </c>
      <c r="BL136" s="22">
        <f t="shared" si="379"/>
        <v>1598400</v>
      </c>
      <c r="BM136" s="22">
        <f t="shared" si="379"/>
        <v>2462759.9999999995</v>
      </c>
      <c r="BN136" s="22">
        <f t="shared" si="379"/>
        <v>3672863.9999999995</v>
      </c>
      <c r="BO136" s="22">
        <f t="shared" si="379"/>
        <v>5367009.5999999968</v>
      </c>
      <c r="BP136" s="22">
        <f t="shared" si="379"/>
        <v>7738813.4399999874</v>
      </c>
      <c r="BQ136" s="22">
        <f t="shared" si="379"/>
        <v>11059338.816000016</v>
      </c>
      <c r="BR136" s="22">
        <f t="shared" si="379"/>
        <v>15708074.342400037</v>
      </c>
      <c r="BS136" s="5"/>
    </row>
    <row r="137" spans="2:71" s="5" customFormat="1" ht="15" customHeight="1" x14ac:dyDescent="0.45">
      <c r="B137" s="163" t="s">
        <v>18</v>
      </c>
      <c r="C137" s="165" t="s">
        <v>41</v>
      </c>
      <c r="D137" s="16" t="s">
        <v>55</v>
      </c>
      <c r="E137" s="17">
        <f>E96+E109+E124</f>
        <v>0.33921428571428569</v>
      </c>
      <c r="F137" s="17">
        <f t="shared" ref="F137:N137" si="380">F96+F109+F124</f>
        <v>0.2440102040816326</v>
      </c>
      <c r="G137" s="17">
        <f t="shared" si="380"/>
        <v>0.17600728862973763</v>
      </c>
      <c r="H137" s="17">
        <f t="shared" si="380"/>
        <v>0.12743377759266969</v>
      </c>
      <c r="I137" s="17">
        <f t="shared" si="380"/>
        <v>9.2738412566192641E-2</v>
      </c>
      <c r="J137" s="17">
        <f t="shared" si="380"/>
        <v>6.7956008975851898E-2</v>
      </c>
      <c r="K137" s="17">
        <f t="shared" si="380"/>
        <v>5.0254292125608502E-2</v>
      </c>
      <c r="L137" s="17">
        <f t="shared" si="380"/>
        <v>3.7610208661148947E-2</v>
      </c>
      <c r="M137" s="17">
        <f t="shared" si="380"/>
        <v>2.8578720472249214E-2</v>
      </c>
      <c r="N137" s="17">
        <f t="shared" si="380"/>
        <v>2.2127657480177997E-2</v>
      </c>
      <c r="P137" s="163" t="s">
        <v>18</v>
      </c>
      <c r="Q137" s="165" t="s">
        <v>41</v>
      </c>
      <c r="R137" s="16" t="s">
        <v>55</v>
      </c>
      <c r="S137" s="17">
        <f>S96+S109+S124</f>
        <v>0.33921428571428569</v>
      </c>
      <c r="T137" s="17">
        <f t="shared" ref="T137:AB137" si="381">T96+T109+T124</f>
        <v>0.2440102040816326</v>
      </c>
      <c r="U137" s="17">
        <f t="shared" si="381"/>
        <v>0.17600728862973763</v>
      </c>
      <c r="V137" s="17">
        <f t="shared" si="381"/>
        <v>0.12743377759266969</v>
      </c>
      <c r="W137" s="17">
        <f t="shared" si="381"/>
        <v>9.2738412566192641E-2</v>
      </c>
      <c r="X137" s="17">
        <f t="shared" si="381"/>
        <v>6.7956008975851898E-2</v>
      </c>
      <c r="Y137" s="17">
        <f t="shared" si="381"/>
        <v>5.0254292125608502E-2</v>
      </c>
      <c r="Z137" s="17">
        <f t="shared" si="381"/>
        <v>3.7610208661148947E-2</v>
      </c>
      <c r="AA137" s="17">
        <f t="shared" si="381"/>
        <v>2.8578720472249214E-2</v>
      </c>
      <c r="AB137" s="17">
        <f t="shared" si="381"/>
        <v>2.2127657480177997E-2</v>
      </c>
      <c r="AD137" s="163" t="s">
        <v>18</v>
      </c>
      <c r="AE137" s="165" t="s">
        <v>41</v>
      </c>
      <c r="AF137" s="16" t="s">
        <v>55</v>
      </c>
      <c r="AG137" s="17">
        <f>AG96+AG109+AG124</f>
        <v>0.33921428571428569</v>
      </c>
      <c r="AH137" s="17">
        <f t="shared" ref="AH137:AP137" si="382">AH96+AH109+AH124</f>
        <v>0.2440102040816326</v>
      </c>
      <c r="AI137" s="17">
        <f t="shared" si="382"/>
        <v>0.17600728862973763</v>
      </c>
      <c r="AJ137" s="17">
        <f t="shared" si="382"/>
        <v>0.12743377759266969</v>
      </c>
      <c r="AK137" s="17">
        <f t="shared" si="382"/>
        <v>9.2738412566192641E-2</v>
      </c>
      <c r="AL137" s="17">
        <f t="shared" si="382"/>
        <v>6.7956008975851898E-2</v>
      </c>
      <c r="AM137" s="17">
        <f t="shared" si="382"/>
        <v>5.0254292125608502E-2</v>
      </c>
      <c r="AN137" s="17">
        <f t="shared" si="382"/>
        <v>3.7610208661148947E-2</v>
      </c>
      <c r="AO137" s="17">
        <f t="shared" si="382"/>
        <v>2.8578720472249214E-2</v>
      </c>
      <c r="AP137" s="17">
        <f t="shared" si="382"/>
        <v>2.2127657480177997E-2</v>
      </c>
      <c r="AR137" s="163" t="s">
        <v>18</v>
      </c>
      <c r="AS137" s="165" t="s">
        <v>41</v>
      </c>
      <c r="AT137" s="16" t="s">
        <v>55</v>
      </c>
      <c r="AU137" s="17">
        <f>AU96+AU109+AU124</f>
        <v>0.33921428571428569</v>
      </c>
      <c r="AV137" s="17">
        <f t="shared" ref="AV137:BD137" si="383">AV96+AV109+AV124</f>
        <v>0.2440102040816326</v>
      </c>
      <c r="AW137" s="17">
        <f t="shared" si="383"/>
        <v>0.17600728862973763</v>
      </c>
      <c r="AX137" s="17">
        <f t="shared" si="383"/>
        <v>0.12743377759266969</v>
      </c>
      <c r="AY137" s="17">
        <f t="shared" si="383"/>
        <v>9.2738412566192641E-2</v>
      </c>
      <c r="AZ137" s="17">
        <f t="shared" si="383"/>
        <v>6.7956008975851898E-2</v>
      </c>
      <c r="BA137" s="17">
        <f t="shared" si="383"/>
        <v>5.0254292125608502E-2</v>
      </c>
      <c r="BB137" s="17">
        <f t="shared" si="383"/>
        <v>3.7610208661148947E-2</v>
      </c>
      <c r="BC137" s="17">
        <f t="shared" si="383"/>
        <v>2.8578720472249214E-2</v>
      </c>
      <c r="BD137" s="17">
        <f t="shared" si="383"/>
        <v>2.2127657480177997E-2</v>
      </c>
      <c r="BF137" s="163" t="s">
        <v>18</v>
      </c>
      <c r="BG137" s="165" t="s">
        <v>41</v>
      </c>
      <c r="BH137" s="16" t="s">
        <v>55</v>
      </c>
      <c r="BI137" s="17">
        <f>BI96+BI109+BI124</f>
        <v>0.33921428571428569</v>
      </c>
      <c r="BJ137" s="17">
        <f t="shared" ref="BJ137:BR137" si="384">BJ96+BJ109+BJ124</f>
        <v>0.2440102040816326</v>
      </c>
      <c r="BK137" s="17">
        <f t="shared" si="384"/>
        <v>0.17600728862973763</v>
      </c>
      <c r="BL137" s="17">
        <f t="shared" si="384"/>
        <v>0.12743377759266969</v>
      </c>
      <c r="BM137" s="17">
        <f t="shared" si="384"/>
        <v>9.2738412566192641E-2</v>
      </c>
      <c r="BN137" s="17">
        <f t="shared" si="384"/>
        <v>6.7956008975851898E-2</v>
      </c>
      <c r="BO137" s="17">
        <f t="shared" si="384"/>
        <v>5.0254292125608502E-2</v>
      </c>
      <c r="BP137" s="17">
        <f t="shared" si="384"/>
        <v>3.7610208661148947E-2</v>
      </c>
      <c r="BQ137" s="17">
        <f t="shared" si="384"/>
        <v>2.8578720472249214E-2</v>
      </c>
      <c r="BR137" s="17">
        <f t="shared" si="384"/>
        <v>2.2127657480177997E-2</v>
      </c>
    </row>
    <row r="138" spans="2:71" s="5" customFormat="1" ht="15" customHeight="1" x14ac:dyDescent="0.45">
      <c r="B138" s="163"/>
      <c r="C138" s="165"/>
      <c r="D138" s="16" t="s">
        <v>56</v>
      </c>
      <c r="E138" s="17"/>
      <c r="F138" s="17"/>
      <c r="G138" s="17"/>
      <c r="H138" s="17"/>
      <c r="I138" s="43">
        <f>SUM(E137:I137)/5</f>
        <v>0.19588079371690365</v>
      </c>
      <c r="J138" s="17"/>
      <c r="K138" s="17"/>
      <c r="L138" s="17"/>
      <c r="M138" s="17"/>
      <c r="N138" s="18">
        <f>SUM(E137:N137)/10</f>
        <v>0.11859308562995548</v>
      </c>
      <c r="P138" s="163"/>
      <c r="Q138" s="165"/>
      <c r="R138" s="16" t="s">
        <v>56</v>
      </c>
      <c r="S138" s="17"/>
      <c r="T138" s="17"/>
      <c r="U138" s="17"/>
      <c r="V138" s="17"/>
      <c r="W138" s="43">
        <f>SUM(S137:W137)/5</f>
        <v>0.19588079371690365</v>
      </c>
      <c r="X138" s="17"/>
      <c r="Y138" s="17"/>
      <c r="Z138" s="17"/>
      <c r="AA138" s="17"/>
      <c r="AB138" s="18">
        <f>SUM(S137:AB137)/10</f>
        <v>0.11859308562995548</v>
      </c>
      <c r="AD138" s="163"/>
      <c r="AE138" s="165"/>
      <c r="AF138" s="16" t="s">
        <v>56</v>
      </c>
      <c r="AG138" s="17"/>
      <c r="AH138" s="17"/>
      <c r="AI138" s="17"/>
      <c r="AJ138" s="17"/>
      <c r="AK138" s="43">
        <f>SUM(AG137:AK137)/5</f>
        <v>0.19588079371690365</v>
      </c>
      <c r="AL138" s="17"/>
      <c r="AM138" s="17"/>
      <c r="AN138" s="17"/>
      <c r="AO138" s="17"/>
      <c r="AP138" s="18">
        <f>SUM(AG137:AP137)/10</f>
        <v>0.11859308562995548</v>
      </c>
      <c r="AR138" s="163"/>
      <c r="AS138" s="165"/>
      <c r="AT138" s="16" t="s">
        <v>56</v>
      </c>
      <c r="AU138" s="17"/>
      <c r="AV138" s="17"/>
      <c r="AW138" s="17"/>
      <c r="AX138" s="17"/>
      <c r="AY138" s="43">
        <f>SUM(AU137:AY137)/5</f>
        <v>0.19588079371690365</v>
      </c>
      <c r="AZ138" s="17"/>
      <c r="BA138" s="17"/>
      <c r="BB138" s="17"/>
      <c r="BC138" s="17"/>
      <c r="BD138" s="18">
        <f>SUM(AU137:BD137)/10</f>
        <v>0.11859308562995548</v>
      </c>
      <c r="BF138" s="163"/>
      <c r="BG138" s="165"/>
      <c r="BH138" s="16" t="s">
        <v>56</v>
      </c>
      <c r="BI138" s="17"/>
      <c r="BJ138" s="17"/>
      <c r="BK138" s="17"/>
      <c r="BL138" s="17"/>
      <c r="BM138" s="43">
        <f>SUM(BI137:BM137)/5</f>
        <v>0.19588079371690365</v>
      </c>
      <c r="BN138" s="17"/>
      <c r="BO138" s="17"/>
      <c r="BP138" s="17"/>
      <c r="BQ138" s="17"/>
      <c r="BR138" s="18">
        <f>SUM(BI137:BR137)/10</f>
        <v>0.11859308562995548</v>
      </c>
    </row>
    <row r="139" spans="2:71" ht="15" customHeight="1" x14ac:dyDescent="0.45">
      <c r="B139" s="163"/>
      <c r="C139" s="165"/>
      <c r="D139" s="16" t="s">
        <v>53</v>
      </c>
      <c r="E139" s="17">
        <f>E98+E111</f>
        <v>0.17849999999999996</v>
      </c>
      <c r="F139" s="17">
        <f t="shared" ref="F139:N139" si="385">F98+F111</f>
        <v>0.30771428571428566</v>
      </c>
      <c r="G139" s="17">
        <f t="shared" si="385"/>
        <v>0.40172448979591835</v>
      </c>
      <c r="H139" s="17">
        <f t="shared" si="385"/>
        <v>0.47058892128279883</v>
      </c>
      <c r="I139" s="17">
        <f t="shared" si="385"/>
        <v>0.52149208663057056</v>
      </c>
      <c r="J139" s="17">
        <f t="shared" si="385"/>
        <v>0.55956577616469327</v>
      </c>
      <c r="K139" s="17">
        <f t="shared" si="385"/>
        <v>0.58847555440335231</v>
      </c>
      <c r="L139" s="17">
        <f t="shared" si="385"/>
        <v>0.61083968171668024</v>
      </c>
      <c r="M139" s="17">
        <f t="shared" si="385"/>
        <v>0.62852834408334302</v>
      </c>
      <c r="N139" s="17">
        <f t="shared" si="385"/>
        <v>0.64287738863095922</v>
      </c>
      <c r="P139" s="163"/>
      <c r="Q139" s="165"/>
      <c r="R139" s="16" t="s">
        <v>53</v>
      </c>
      <c r="S139" s="17">
        <f>S98+S111</f>
        <v>0.17849999999999996</v>
      </c>
      <c r="T139" s="17">
        <f t="shared" ref="T139:AB139" si="386">T98+T111</f>
        <v>0.30771428571428566</v>
      </c>
      <c r="U139" s="17">
        <f t="shared" si="386"/>
        <v>0.40172448979591835</v>
      </c>
      <c r="V139" s="17">
        <f t="shared" si="386"/>
        <v>0.47058892128279883</v>
      </c>
      <c r="W139" s="17">
        <f t="shared" si="386"/>
        <v>0.52149208663057056</v>
      </c>
      <c r="X139" s="17">
        <f t="shared" si="386"/>
        <v>0.55956577616469327</v>
      </c>
      <c r="Y139" s="17">
        <f t="shared" si="386"/>
        <v>0.58847555440335231</v>
      </c>
      <c r="Z139" s="17">
        <f t="shared" si="386"/>
        <v>0.61083968171668024</v>
      </c>
      <c r="AA139" s="17">
        <f t="shared" si="386"/>
        <v>0.62852834408334302</v>
      </c>
      <c r="AB139" s="17">
        <f t="shared" si="386"/>
        <v>0.64287738863095922</v>
      </c>
      <c r="AC139" s="5"/>
      <c r="AD139" s="163"/>
      <c r="AE139" s="165"/>
      <c r="AF139" s="16" t="s">
        <v>53</v>
      </c>
      <c r="AG139" s="17">
        <f>AG98+AG111</f>
        <v>0.17849999999999996</v>
      </c>
      <c r="AH139" s="17">
        <f t="shared" ref="AH139:AP139" si="387">AH98+AH111</f>
        <v>0.30771428571428566</v>
      </c>
      <c r="AI139" s="17">
        <f t="shared" si="387"/>
        <v>0.40172448979591835</v>
      </c>
      <c r="AJ139" s="17">
        <f t="shared" si="387"/>
        <v>0.47058892128279883</v>
      </c>
      <c r="AK139" s="17">
        <f t="shared" si="387"/>
        <v>0.52149208663057056</v>
      </c>
      <c r="AL139" s="17">
        <f t="shared" si="387"/>
        <v>0.55956577616469327</v>
      </c>
      <c r="AM139" s="17">
        <f t="shared" si="387"/>
        <v>0.58847555440335231</v>
      </c>
      <c r="AN139" s="17">
        <f t="shared" si="387"/>
        <v>0.61083968171668024</v>
      </c>
      <c r="AO139" s="17">
        <f t="shared" si="387"/>
        <v>0.62852834408334302</v>
      </c>
      <c r="AP139" s="17">
        <f t="shared" si="387"/>
        <v>0.64287738863095922</v>
      </c>
      <c r="AQ139" s="5"/>
      <c r="AR139" s="163"/>
      <c r="AS139" s="165"/>
      <c r="AT139" s="16" t="s">
        <v>53</v>
      </c>
      <c r="AU139" s="17">
        <f>AU98+AU111</f>
        <v>0.17849999999999996</v>
      </c>
      <c r="AV139" s="17">
        <f t="shared" ref="AV139:BD139" si="388">AV98+AV111</f>
        <v>0.30771428571428566</v>
      </c>
      <c r="AW139" s="17">
        <f t="shared" si="388"/>
        <v>0.40172448979591835</v>
      </c>
      <c r="AX139" s="17">
        <f t="shared" si="388"/>
        <v>0.47058892128279883</v>
      </c>
      <c r="AY139" s="17">
        <f t="shared" si="388"/>
        <v>0.52149208663057056</v>
      </c>
      <c r="AZ139" s="17">
        <f t="shared" si="388"/>
        <v>0.55956577616469327</v>
      </c>
      <c r="BA139" s="17">
        <f t="shared" si="388"/>
        <v>0.58847555440335231</v>
      </c>
      <c r="BB139" s="17">
        <f t="shared" si="388"/>
        <v>0.61083968171668024</v>
      </c>
      <c r="BC139" s="17">
        <f t="shared" si="388"/>
        <v>0.62852834408334302</v>
      </c>
      <c r="BD139" s="17">
        <f t="shared" si="388"/>
        <v>0.64287738863095922</v>
      </c>
      <c r="BE139" s="5"/>
      <c r="BF139" s="163"/>
      <c r="BG139" s="165"/>
      <c r="BH139" s="16" t="s">
        <v>53</v>
      </c>
      <c r="BI139" s="17">
        <f>BI98+BI111</f>
        <v>0.17849999999999996</v>
      </c>
      <c r="BJ139" s="17">
        <f t="shared" ref="BJ139:BR139" si="389">BJ98+BJ111</f>
        <v>0.30771428571428566</v>
      </c>
      <c r="BK139" s="17">
        <f t="shared" si="389"/>
        <v>0.40172448979591835</v>
      </c>
      <c r="BL139" s="17">
        <f t="shared" si="389"/>
        <v>0.47058892128279883</v>
      </c>
      <c r="BM139" s="17">
        <f t="shared" si="389"/>
        <v>0.52149208663057056</v>
      </c>
      <c r="BN139" s="17">
        <f t="shared" si="389"/>
        <v>0.55956577616469327</v>
      </c>
      <c r="BO139" s="17">
        <f t="shared" si="389"/>
        <v>0.58847555440335231</v>
      </c>
      <c r="BP139" s="17">
        <f t="shared" si="389"/>
        <v>0.61083968171668024</v>
      </c>
      <c r="BQ139" s="17">
        <f t="shared" si="389"/>
        <v>0.62852834408334302</v>
      </c>
      <c r="BR139" s="17">
        <f t="shared" si="389"/>
        <v>0.64287738863095922</v>
      </c>
      <c r="BS139" s="5"/>
    </row>
    <row r="140" spans="2:71" ht="15" customHeight="1" x14ac:dyDescent="0.45">
      <c r="B140" s="163"/>
      <c r="C140" s="163"/>
      <c r="D140" s="20" t="s">
        <v>57</v>
      </c>
      <c r="E140" s="21">
        <f>10*E137</f>
        <v>3.3921428571428569</v>
      </c>
      <c r="F140" s="21">
        <f t="shared" ref="F140:N140" si="390">10*F137</f>
        <v>2.4401020408163259</v>
      </c>
      <c r="G140" s="21">
        <f t="shared" si="390"/>
        <v>1.7600728862973765</v>
      </c>
      <c r="H140" s="21">
        <f t="shared" si="390"/>
        <v>1.2743377759266969</v>
      </c>
      <c r="I140" s="21">
        <f t="shared" si="390"/>
        <v>0.92738412566192641</v>
      </c>
      <c r="J140" s="21">
        <f t="shared" si="390"/>
        <v>0.679560089758519</v>
      </c>
      <c r="K140" s="21">
        <f t="shared" si="390"/>
        <v>0.50254292125608502</v>
      </c>
      <c r="L140" s="21">
        <f t="shared" si="390"/>
        <v>0.37610208661148947</v>
      </c>
      <c r="M140" s="21">
        <f t="shared" si="390"/>
        <v>0.28578720472249214</v>
      </c>
      <c r="N140" s="21">
        <f t="shared" si="390"/>
        <v>0.22127657480177998</v>
      </c>
      <c r="P140" s="163"/>
      <c r="Q140" s="163"/>
      <c r="R140" s="20" t="s">
        <v>57</v>
      </c>
      <c r="S140" s="21">
        <f>10*S137</f>
        <v>3.3921428571428569</v>
      </c>
      <c r="T140" s="21">
        <f t="shared" ref="T140:AB140" si="391">10*T137</f>
        <v>2.4401020408163259</v>
      </c>
      <c r="U140" s="21">
        <f t="shared" si="391"/>
        <v>1.7600728862973765</v>
      </c>
      <c r="V140" s="21">
        <f t="shared" si="391"/>
        <v>1.2743377759266969</v>
      </c>
      <c r="W140" s="21">
        <f t="shared" si="391"/>
        <v>0.92738412566192641</v>
      </c>
      <c r="X140" s="21">
        <f t="shared" si="391"/>
        <v>0.679560089758519</v>
      </c>
      <c r="Y140" s="21">
        <f t="shared" si="391"/>
        <v>0.50254292125608502</v>
      </c>
      <c r="Z140" s="21">
        <f t="shared" si="391"/>
        <v>0.37610208661148947</v>
      </c>
      <c r="AA140" s="21">
        <f t="shared" si="391"/>
        <v>0.28578720472249214</v>
      </c>
      <c r="AB140" s="21">
        <f t="shared" si="391"/>
        <v>0.22127657480177998</v>
      </c>
      <c r="AC140" s="5"/>
      <c r="AD140" s="163"/>
      <c r="AE140" s="163"/>
      <c r="AF140" s="20" t="s">
        <v>57</v>
      </c>
      <c r="AG140" s="21">
        <f>10*AG137</f>
        <v>3.3921428571428569</v>
      </c>
      <c r="AH140" s="21">
        <f t="shared" ref="AH140:AP140" si="392">10*AH137</f>
        <v>2.4401020408163259</v>
      </c>
      <c r="AI140" s="21">
        <f t="shared" si="392"/>
        <v>1.7600728862973765</v>
      </c>
      <c r="AJ140" s="21">
        <f t="shared" si="392"/>
        <v>1.2743377759266969</v>
      </c>
      <c r="AK140" s="21">
        <f t="shared" si="392"/>
        <v>0.92738412566192641</v>
      </c>
      <c r="AL140" s="21">
        <f t="shared" si="392"/>
        <v>0.679560089758519</v>
      </c>
      <c r="AM140" s="21">
        <f t="shared" si="392"/>
        <v>0.50254292125608502</v>
      </c>
      <c r="AN140" s="21">
        <f t="shared" si="392"/>
        <v>0.37610208661148947</v>
      </c>
      <c r="AO140" s="21">
        <f t="shared" si="392"/>
        <v>0.28578720472249214</v>
      </c>
      <c r="AP140" s="21">
        <f t="shared" si="392"/>
        <v>0.22127657480177998</v>
      </c>
      <c r="AQ140" s="5"/>
      <c r="AR140" s="163"/>
      <c r="AS140" s="163"/>
      <c r="AT140" s="20" t="s">
        <v>57</v>
      </c>
      <c r="AU140" s="21">
        <f>10*AU137</f>
        <v>3.3921428571428569</v>
      </c>
      <c r="AV140" s="21">
        <f t="shared" ref="AV140:BD140" si="393">10*AV137</f>
        <v>2.4401020408163259</v>
      </c>
      <c r="AW140" s="21">
        <f t="shared" si="393"/>
        <v>1.7600728862973765</v>
      </c>
      <c r="AX140" s="21">
        <f t="shared" si="393"/>
        <v>1.2743377759266969</v>
      </c>
      <c r="AY140" s="21">
        <f t="shared" si="393"/>
        <v>0.92738412566192641</v>
      </c>
      <c r="AZ140" s="21">
        <f t="shared" si="393"/>
        <v>0.679560089758519</v>
      </c>
      <c r="BA140" s="21">
        <f t="shared" si="393"/>
        <v>0.50254292125608502</v>
      </c>
      <c r="BB140" s="21">
        <f t="shared" si="393"/>
        <v>0.37610208661148947</v>
      </c>
      <c r="BC140" s="21">
        <f t="shared" si="393"/>
        <v>0.28578720472249214</v>
      </c>
      <c r="BD140" s="21">
        <f t="shared" si="393"/>
        <v>0.22127657480177998</v>
      </c>
      <c r="BE140" s="5"/>
      <c r="BF140" s="163"/>
      <c r="BG140" s="163"/>
      <c r="BH140" s="20" t="s">
        <v>57</v>
      </c>
      <c r="BI140" s="21">
        <f>10*BI137</f>
        <v>3.3921428571428569</v>
      </c>
      <c r="BJ140" s="21">
        <f t="shared" ref="BJ140:BR140" si="394">10*BJ137</f>
        <v>2.4401020408163259</v>
      </c>
      <c r="BK140" s="21">
        <f t="shared" si="394"/>
        <v>1.7600728862973765</v>
      </c>
      <c r="BL140" s="21">
        <f t="shared" si="394"/>
        <v>1.2743377759266969</v>
      </c>
      <c r="BM140" s="21">
        <f t="shared" si="394"/>
        <v>0.92738412566192641</v>
      </c>
      <c r="BN140" s="21">
        <f t="shared" si="394"/>
        <v>0.679560089758519</v>
      </c>
      <c r="BO140" s="21">
        <f t="shared" si="394"/>
        <v>0.50254292125608502</v>
      </c>
      <c r="BP140" s="21">
        <f t="shared" si="394"/>
        <v>0.37610208661148947</v>
      </c>
      <c r="BQ140" s="21">
        <f t="shared" si="394"/>
        <v>0.28578720472249214</v>
      </c>
      <c r="BR140" s="21">
        <f t="shared" si="394"/>
        <v>0.22127657480177998</v>
      </c>
      <c r="BS140" s="5"/>
    </row>
    <row r="141" spans="2:71" ht="15" customHeight="1" x14ac:dyDescent="0.45">
      <c r="B141" s="163"/>
      <c r="C141" s="163"/>
      <c r="D141" s="20" t="s">
        <v>58</v>
      </c>
      <c r="E141" s="21">
        <f>10*E139</f>
        <v>1.7849999999999997</v>
      </c>
      <c r="F141" s="21">
        <f>10*F139</f>
        <v>3.0771428571428565</v>
      </c>
      <c r="G141" s="21">
        <f>10*G139</f>
        <v>4.0172448979591833</v>
      </c>
      <c r="H141" s="21">
        <f t="shared" ref="H141:N141" si="395">10*H139</f>
        <v>4.7058892128279881</v>
      </c>
      <c r="I141" s="21">
        <f t="shared" si="395"/>
        <v>5.2149208663057056</v>
      </c>
      <c r="J141" s="21">
        <f t="shared" si="395"/>
        <v>5.5956577616469332</v>
      </c>
      <c r="K141" s="21">
        <f t="shared" si="395"/>
        <v>5.8847555440335233</v>
      </c>
      <c r="L141" s="21">
        <f t="shared" si="395"/>
        <v>6.1083968171668026</v>
      </c>
      <c r="M141" s="21">
        <f t="shared" si="395"/>
        <v>6.2852834408334299</v>
      </c>
      <c r="N141" s="21">
        <f t="shared" si="395"/>
        <v>6.4287738863095925</v>
      </c>
      <c r="P141" s="163"/>
      <c r="Q141" s="163"/>
      <c r="R141" s="20" t="s">
        <v>58</v>
      </c>
      <c r="S141" s="21">
        <f>10*S139</f>
        <v>1.7849999999999997</v>
      </c>
      <c r="T141" s="21">
        <f>10*T139</f>
        <v>3.0771428571428565</v>
      </c>
      <c r="U141" s="21">
        <f>10*U139</f>
        <v>4.0172448979591833</v>
      </c>
      <c r="V141" s="21">
        <f t="shared" ref="V141:AB141" si="396">10*V139</f>
        <v>4.7058892128279881</v>
      </c>
      <c r="W141" s="21">
        <f t="shared" si="396"/>
        <v>5.2149208663057056</v>
      </c>
      <c r="X141" s="21">
        <f t="shared" si="396"/>
        <v>5.5956577616469332</v>
      </c>
      <c r="Y141" s="21">
        <f t="shared" si="396"/>
        <v>5.8847555440335233</v>
      </c>
      <c r="Z141" s="21">
        <f t="shared" si="396"/>
        <v>6.1083968171668026</v>
      </c>
      <c r="AA141" s="21">
        <f t="shared" si="396"/>
        <v>6.2852834408334299</v>
      </c>
      <c r="AB141" s="21">
        <f t="shared" si="396"/>
        <v>6.4287738863095925</v>
      </c>
      <c r="AC141" s="5"/>
      <c r="AD141" s="163"/>
      <c r="AE141" s="163"/>
      <c r="AF141" s="20" t="s">
        <v>58</v>
      </c>
      <c r="AG141" s="21">
        <f>10*AG139</f>
        <v>1.7849999999999997</v>
      </c>
      <c r="AH141" s="21">
        <f>10*AH139</f>
        <v>3.0771428571428565</v>
      </c>
      <c r="AI141" s="21">
        <f>10*AI139</f>
        <v>4.0172448979591833</v>
      </c>
      <c r="AJ141" s="21">
        <f t="shared" ref="AJ141:AP141" si="397">10*AJ139</f>
        <v>4.7058892128279881</v>
      </c>
      <c r="AK141" s="21">
        <f t="shared" si="397"/>
        <v>5.2149208663057056</v>
      </c>
      <c r="AL141" s="21">
        <f t="shared" si="397"/>
        <v>5.5956577616469332</v>
      </c>
      <c r="AM141" s="21">
        <f t="shared" si="397"/>
        <v>5.8847555440335233</v>
      </c>
      <c r="AN141" s="21">
        <f t="shared" si="397"/>
        <v>6.1083968171668026</v>
      </c>
      <c r="AO141" s="21">
        <f t="shared" si="397"/>
        <v>6.2852834408334299</v>
      </c>
      <c r="AP141" s="21">
        <f t="shared" si="397"/>
        <v>6.4287738863095925</v>
      </c>
      <c r="AQ141" s="5"/>
      <c r="AR141" s="163"/>
      <c r="AS141" s="163"/>
      <c r="AT141" s="20" t="s">
        <v>58</v>
      </c>
      <c r="AU141" s="21">
        <f>10*AU139</f>
        <v>1.7849999999999997</v>
      </c>
      <c r="AV141" s="21">
        <f>10*AV139</f>
        <v>3.0771428571428565</v>
      </c>
      <c r="AW141" s="21">
        <f>10*AW139</f>
        <v>4.0172448979591833</v>
      </c>
      <c r="AX141" s="21">
        <f t="shared" ref="AX141:BD141" si="398">10*AX139</f>
        <v>4.7058892128279881</v>
      </c>
      <c r="AY141" s="21">
        <f t="shared" si="398"/>
        <v>5.2149208663057056</v>
      </c>
      <c r="AZ141" s="21">
        <f t="shared" si="398"/>
        <v>5.5956577616469332</v>
      </c>
      <c r="BA141" s="21">
        <f t="shared" si="398"/>
        <v>5.8847555440335233</v>
      </c>
      <c r="BB141" s="21">
        <f t="shared" si="398"/>
        <v>6.1083968171668026</v>
      </c>
      <c r="BC141" s="21">
        <f t="shared" si="398"/>
        <v>6.2852834408334299</v>
      </c>
      <c r="BD141" s="21">
        <f t="shared" si="398"/>
        <v>6.4287738863095925</v>
      </c>
      <c r="BE141" s="5"/>
      <c r="BF141" s="163"/>
      <c r="BG141" s="163"/>
      <c r="BH141" s="20" t="s">
        <v>58</v>
      </c>
      <c r="BI141" s="21">
        <f>10*BI139</f>
        <v>1.7849999999999997</v>
      </c>
      <c r="BJ141" s="21">
        <f>10*BJ139</f>
        <v>3.0771428571428565</v>
      </c>
      <c r="BK141" s="21">
        <f>10*BK139</f>
        <v>4.0172448979591833</v>
      </c>
      <c r="BL141" s="21">
        <f t="shared" ref="BL141:BR141" si="399">10*BL139</f>
        <v>4.7058892128279881</v>
      </c>
      <c r="BM141" s="21">
        <f t="shared" si="399"/>
        <v>5.2149208663057056</v>
      </c>
      <c r="BN141" s="21">
        <f t="shared" si="399"/>
        <v>5.5956577616469332</v>
      </c>
      <c r="BO141" s="21">
        <f t="shared" si="399"/>
        <v>5.8847555440335233</v>
      </c>
      <c r="BP141" s="21">
        <f t="shared" si="399"/>
        <v>6.1083968171668026</v>
      </c>
      <c r="BQ141" s="21">
        <f t="shared" si="399"/>
        <v>6.2852834408334299</v>
      </c>
      <c r="BR141" s="21">
        <f t="shared" si="399"/>
        <v>6.4287738863095925</v>
      </c>
      <c r="BS141" s="5"/>
    </row>
    <row r="142" spans="2:71" ht="15" customHeight="1" x14ac:dyDescent="0.45">
      <c r="B142" s="163"/>
      <c r="C142" s="171" t="s">
        <v>45</v>
      </c>
      <c r="D142" s="16" t="s">
        <v>55</v>
      </c>
      <c r="E142" s="17">
        <f>E101+E114+E129</f>
        <v>0.47489999999999993</v>
      </c>
      <c r="F142" s="17">
        <f t="shared" ref="F142:N142" si="400">F101+F114+F129</f>
        <v>0.47825999999999996</v>
      </c>
      <c r="G142" s="17">
        <f t="shared" si="400"/>
        <v>0.48296400000000006</v>
      </c>
      <c r="H142" s="17">
        <f t="shared" si="400"/>
        <v>0.48954959999999986</v>
      </c>
      <c r="I142" s="17">
        <f t="shared" si="400"/>
        <v>0.49876943999999995</v>
      </c>
      <c r="J142" s="17">
        <f t="shared" si="400"/>
        <v>0.51167721600000005</v>
      </c>
      <c r="K142" s="17">
        <f t="shared" si="400"/>
        <v>0.52974810240000014</v>
      </c>
      <c r="L142" s="17">
        <f t="shared" si="400"/>
        <v>0.55504734336000039</v>
      </c>
      <c r="M142" s="17">
        <f t="shared" si="400"/>
        <v>0.59046628070399954</v>
      </c>
      <c r="N142" s="17">
        <f t="shared" si="400"/>
        <v>0.64005279298559936</v>
      </c>
      <c r="P142" s="163"/>
      <c r="Q142" s="171" t="s">
        <v>45</v>
      </c>
      <c r="R142" s="16" t="s">
        <v>55</v>
      </c>
      <c r="S142" s="17">
        <f>S101+S114+S129</f>
        <v>0.47489999999999993</v>
      </c>
      <c r="T142" s="17">
        <f t="shared" ref="T142:AB142" si="401">T101+T114+T129</f>
        <v>0.47825999999999996</v>
      </c>
      <c r="U142" s="17">
        <f t="shared" si="401"/>
        <v>0.48296400000000006</v>
      </c>
      <c r="V142" s="17">
        <f t="shared" si="401"/>
        <v>0.48954959999999986</v>
      </c>
      <c r="W142" s="17">
        <f t="shared" si="401"/>
        <v>0.49876943999999995</v>
      </c>
      <c r="X142" s="17">
        <f t="shared" si="401"/>
        <v>0.51167721600000005</v>
      </c>
      <c r="Y142" s="17">
        <f t="shared" si="401"/>
        <v>0.52974810240000014</v>
      </c>
      <c r="Z142" s="17">
        <f t="shared" si="401"/>
        <v>0.55504734336000039</v>
      </c>
      <c r="AA142" s="17">
        <f t="shared" si="401"/>
        <v>0.59046628070399954</v>
      </c>
      <c r="AB142" s="17">
        <f t="shared" si="401"/>
        <v>0.64005279298559936</v>
      </c>
      <c r="AC142" s="5"/>
      <c r="AD142" s="163"/>
      <c r="AE142" s="171" t="s">
        <v>45</v>
      </c>
      <c r="AF142" s="16" t="s">
        <v>55</v>
      </c>
      <c r="AG142" s="17">
        <f>AG101+AG114+AG129</f>
        <v>0.47489999999999993</v>
      </c>
      <c r="AH142" s="17">
        <f t="shared" ref="AH142:AP142" si="402">AH101+AH114+AH129</f>
        <v>0.47825999999999996</v>
      </c>
      <c r="AI142" s="17">
        <f t="shared" si="402"/>
        <v>0.48296400000000006</v>
      </c>
      <c r="AJ142" s="17">
        <f t="shared" si="402"/>
        <v>0.48954959999999986</v>
      </c>
      <c r="AK142" s="17">
        <f t="shared" si="402"/>
        <v>0.49876943999999995</v>
      </c>
      <c r="AL142" s="17">
        <f t="shared" si="402"/>
        <v>0.51167721600000005</v>
      </c>
      <c r="AM142" s="17">
        <f t="shared" si="402"/>
        <v>0.52974810240000014</v>
      </c>
      <c r="AN142" s="17">
        <f t="shared" si="402"/>
        <v>0.55504734336000039</v>
      </c>
      <c r="AO142" s="17">
        <f t="shared" si="402"/>
        <v>0.59046628070399954</v>
      </c>
      <c r="AP142" s="17">
        <f t="shared" si="402"/>
        <v>0.64005279298559936</v>
      </c>
      <c r="AQ142" s="5"/>
      <c r="AR142" s="163"/>
      <c r="AS142" s="171" t="s">
        <v>45</v>
      </c>
      <c r="AT142" s="16" t="s">
        <v>55</v>
      </c>
      <c r="AU142" s="17">
        <f>AU101+AU114+AU129</f>
        <v>0.47489999999999993</v>
      </c>
      <c r="AV142" s="17">
        <f t="shared" ref="AV142:BD142" si="403">AV101+AV114+AV129</f>
        <v>0.47825999999999996</v>
      </c>
      <c r="AW142" s="17">
        <f t="shared" si="403"/>
        <v>0.48296400000000006</v>
      </c>
      <c r="AX142" s="17">
        <f t="shared" si="403"/>
        <v>0.48954959999999986</v>
      </c>
      <c r="AY142" s="17">
        <f t="shared" si="403"/>
        <v>0.49876943999999995</v>
      </c>
      <c r="AZ142" s="17">
        <f t="shared" si="403"/>
        <v>0.51167721600000005</v>
      </c>
      <c r="BA142" s="17">
        <f t="shared" si="403"/>
        <v>0.52974810240000014</v>
      </c>
      <c r="BB142" s="17">
        <f t="shared" si="403"/>
        <v>0.55504734336000039</v>
      </c>
      <c r="BC142" s="17">
        <f t="shared" si="403"/>
        <v>0.59046628070399954</v>
      </c>
      <c r="BD142" s="17">
        <f t="shared" si="403"/>
        <v>0.64005279298559936</v>
      </c>
      <c r="BE142" s="5"/>
      <c r="BF142" s="163"/>
      <c r="BG142" s="171" t="s">
        <v>45</v>
      </c>
      <c r="BH142" s="16" t="s">
        <v>55</v>
      </c>
      <c r="BI142" s="17">
        <f>BI101+BI114+BI129</f>
        <v>0.47489999999999993</v>
      </c>
      <c r="BJ142" s="17">
        <f t="shared" ref="BJ142:BR142" si="404">BJ101+BJ114+BJ129</f>
        <v>0.47825999999999996</v>
      </c>
      <c r="BK142" s="17">
        <f t="shared" si="404"/>
        <v>0.48296400000000006</v>
      </c>
      <c r="BL142" s="17">
        <f t="shared" si="404"/>
        <v>0.48954959999999986</v>
      </c>
      <c r="BM142" s="17">
        <f t="shared" si="404"/>
        <v>0.49876943999999995</v>
      </c>
      <c r="BN142" s="17">
        <f t="shared" si="404"/>
        <v>0.51167721600000005</v>
      </c>
      <c r="BO142" s="17">
        <f t="shared" si="404"/>
        <v>0.52974810240000014</v>
      </c>
      <c r="BP142" s="17">
        <f t="shared" si="404"/>
        <v>0.55504734336000039</v>
      </c>
      <c r="BQ142" s="17">
        <f t="shared" si="404"/>
        <v>0.59046628070399954</v>
      </c>
      <c r="BR142" s="17">
        <f t="shared" si="404"/>
        <v>0.64005279298559936</v>
      </c>
      <c r="BS142" s="5"/>
    </row>
    <row r="143" spans="2:71" ht="15" customHeight="1" x14ac:dyDescent="0.45">
      <c r="B143" s="163"/>
      <c r="C143" s="165"/>
      <c r="D143" s="16" t="s">
        <v>56</v>
      </c>
      <c r="E143" s="17"/>
      <c r="F143" s="17"/>
      <c r="G143" s="17"/>
      <c r="H143" s="17"/>
      <c r="I143" s="18">
        <f>SUM(E142:I142)/5</f>
        <v>0.484888608</v>
      </c>
      <c r="J143" s="18"/>
      <c r="K143" s="18"/>
      <c r="L143" s="18"/>
      <c r="M143" s="18"/>
      <c r="N143" s="18">
        <f>SUM(E142:N142)/10</f>
        <v>0.52514347754495994</v>
      </c>
      <c r="P143" s="163"/>
      <c r="Q143" s="165"/>
      <c r="R143" s="16" t="s">
        <v>56</v>
      </c>
      <c r="S143" s="17"/>
      <c r="T143" s="17"/>
      <c r="U143" s="17"/>
      <c r="V143" s="17"/>
      <c r="W143" s="18">
        <f>SUM(S142:W142)/5</f>
        <v>0.484888608</v>
      </c>
      <c r="X143" s="18"/>
      <c r="Y143" s="18"/>
      <c r="Z143" s="18"/>
      <c r="AA143" s="18"/>
      <c r="AB143" s="18">
        <f>SUM(S142:AB142)/10</f>
        <v>0.52514347754495994</v>
      </c>
      <c r="AC143" s="5"/>
      <c r="AD143" s="163"/>
      <c r="AE143" s="165"/>
      <c r="AF143" s="16" t="s">
        <v>56</v>
      </c>
      <c r="AG143" s="17"/>
      <c r="AH143" s="17"/>
      <c r="AI143" s="17"/>
      <c r="AJ143" s="17"/>
      <c r="AK143" s="18">
        <f>SUM(AG142:AK142)/5</f>
        <v>0.484888608</v>
      </c>
      <c r="AL143" s="18"/>
      <c r="AM143" s="18"/>
      <c r="AN143" s="18"/>
      <c r="AO143" s="18"/>
      <c r="AP143" s="18">
        <f>SUM(AG142:AP142)/10</f>
        <v>0.52514347754495994</v>
      </c>
      <c r="AQ143" s="5"/>
      <c r="AR143" s="163"/>
      <c r="AS143" s="165"/>
      <c r="AT143" s="16" t="s">
        <v>56</v>
      </c>
      <c r="AU143" s="17"/>
      <c r="AV143" s="17"/>
      <c r="AW143" s="17"/>
      <c r="AX143" s="17"/>
      <c r="AY143" s="18">
        <f>SUM(AU142:AY142)/5</f>
        <v>0.484888608</v>
      </c>
      <c r="AZ143" s="18"/>
      <c r="BA143" s="18"/>
      <c r="BB143" s="18"/>
      <c r="BC143" s="18"/>
      <c r="BD143" s="18">
        <f>SUM(AU142:BD142)/10</f>
        <v>0.52514347754495994</v>
      </c>
      <c r="BE143" s="5"/>
      <c r="BF143" s="163"/>
      <c r="BG143" s="165"/>
      <c r="BH143" s="16" t="s">
        <v>56</v>
      </c>
      <c r="BI143" s="17"/>
      <c r="BJ143" s="17"/>
      <c r="BK143" s="17"/>
      <c r="BL143" s="17"/>
      <c r="BM143" s="18">
        <f>SUM(BI142:BM142)/5</f>
        <v>0.484888608</v>
      </c>
      <c r="BN143" s="18"/>
      <c r="BO143" s="18"/>
      <c r="BP143" s="18"/>
      <c r="BQ143" s="18"/>
      <c r="BR143" s="18">
        <f>SUM(BI142:BR142)/10</f>
        <v>0.52514347754495994</v>
      </c>
      <c r="BS143" s="5"/>
    </row>
    <row r="144" spans="2:71" ht="15" customHeight="1" x14ac:dyDescent="0.45">
      <c r="B144" s="163"/>
      <c r="C144" s="163"/>
      <c r="D144" s="20" t="s">
        <v>57</v>
      </c>
      <c r="E144" s="23">
        <f t="shared" ref="E144:N144" si="405">E140*E$16</f>
        <v>474899.99999999994</v>
      </c>
      <c r="F144" s="23">
        <f t="shared" si="405"/>
        <v>478259.99999999988</v>
      </c>
      <c r="G144" s="23">
        <f t="shared" si="405"/>
        <v>482964.00000000012</v>
      </c>
      <c r="H144" s="23">
        <f t="shared" si="405"/>
        <v>489549.59999999992</v>
      </c>
      <c r="I144" s="23">
        <f t="shared" si="405"/>
        <v>498769.43999999989</v>
      </c>
      <c r="J144" s="23">
        <f t="shared" si="405"/>
        <v>511677.21600000001</v>
      </c>
      <c r="K144" s="23">
        <f t="shared" si="405"/>
        <v>529748.10240000009</v>
      </c>
      <c r="L144" s="23">
        <f t="shared" si="405"/>
        <v>555047.34336000029</v>
      </c>
      <c r="M144" s="23">
        <f t="shared" si="405"/>
        <v>590466.28070399957</v>
      </c>
      <c r="N144" s="23">
        <f t="shared" si="405"/>
        <v>640052.79298559926</v>
      </c>
      <c r="P144" s="163"/>
      <c r="Q144" s="163"/>
      <c r="R144" s="20" t="s">
        <v>57</v>
      </c>
      <c r="S144" s="23">
        <f t="shared" ref="S144:AB144" si="406">S140*S$16</f>
        <v>474899.99999999994</v>
      </c>
      <c r="T144" s="23">
        <f t="shared" si="406"/>
        <v>478259.99999999988</v>
      </c>
      <c r="U144" s="23">
        <f t="shared" si="406"/>
        <v>482964.00000000012</v>
      </c>
      <c r="V144" s="23">
        <f t="shared" si="406"/>
        <v>489549.59999999992</v>
      </c>
      <c r="W144" s="23">
        <f t="shared" si="406"/>
        <v>498769.43999999989</v>
      </c>
      <c r="X144" s="23">
        <f t="shared" si="406"/>
        <v>511677.21600000001</v>
      </c>
      <c r="Y144" s="23">
        <f t="shared" si="406"/>
        <v>529748.10240000009</v>
      </c>
      <c r="Z144" s="23">
        <f t="shared" si="406"/>
        <v>555047.34336000029</v>
      </c>
      <c r="AA144" s="23">
        <f t="shared" si="406"/>
        <v>590466.28070399957</v>
      </c>
      <c r="AB144" s="23">
        <f t="shared" si="406"/>
        <v>640052.79298559926</v>
      </c>
      <c r="AC144" s="5"/>
      <c r="AD144" s="163"/>
      <c r="AE144" s="163"/>
      <c r="AF144" s="20" t="s">
        <v>57</v>
      </c>
      <c r="AG144" s="23">
        <f t="shared" ref="AG144:AP144" si="407">AG140*AG$16</f>
        <v>474899.99999999994</v>
      </c>
      <c r="AH144" s="23">
        <f t="shared" si="407"/>
        <v>478259.99999999988</v>
      </c>
      <c r="AI144" s="23">
        <f t="shared" si="407"/>
        <v>482964.00000000012</v>
      </c>
      <c r="AJ144" s="23">
        <f t="shared" si="407"/>
        <v>489549.59999999992</v>
      </c>
      <c r="AK144" s="23">
        <f t="shared" si="407"/>
        <v>498769.43999999989</v>
      </c>
      <c r="AL144" s="23">
        <f t="shared" si="407"/>
        <v>511677.21600000001</v>
      </c>
      <c r="AM144" s="23">
        <f t="shared" si="407"/>
        <v>529748.10240000009</v>
      </c>
      <c r="AN144" s="23">
        <f t="shared" si="407"/>
        <v>555047.34336000029</v>
      </c>
      <c r="AO144" s="23">
        <f t="shared" si="407"/>
        <v>590466.28070399957</v>
      </c>
      <c r="AP144" s="23">
        <f t="shared" si="407"/>
        <v>640052.79298559926</v>
      </c>
      <c r="AQ144" s="5"/>
      <c r="AR144" s="163"/>
      <c r="AS144" s="163"/>
      <c r="AT144" s="20" t="s">
        <v>57</v>
      </c>
      <c r="AU144" s="23">
        <f t="shared" ref="AU144:BD144" si="408">AU140*AU$16</f>
        <v>474899.99999999994</v>
      </c>
      <c r="AV144" s="23">
        <f t="shared" si="408"/>
        <v>478259.99999999988</v>
      </c>
      <c r="AW144" s="23">
        <f t="shared" si="408"/>
        <v>482964.00000000012</v>
      </c>
      <c r="AX144" s="23">
        <f t="shared" si="408"/>
        <v>489549.59999999992</v>
      </c>
      <c r="AY144" s="23">
        <f t="shared" si="408"/>
        <v>498769.43999999989</v>
      </c>
      <c r="AZ144" s="23">
        <f t="shared" si="408"/>
        <v>511677.21600000001</v>
      </c>
      <c r="BA144" s="23">
        <f t="shared" si="408"/>
        <v>529748.10240000009</v>
      </c>
      <c r="BB144" s="23">
        <f t="shared" si="408"/>
        <v>555047.34336000029</v>
      </c>
      <c r="BC144" s="23">
        <f t="shared" si="408"/>
        <v>590466.28070399957</v>
      </c>
      <c r="BD144" s="23">
        <f t="shared" si="408"/>
        <v>640052.79298559926</v>
      </c>
      <c r="BE144" s="5"/>
      <c r="BF144" s="163"/>
      <c r="BG144" s="163"/>
      <c r="BH144" s="20" t="s">
        <v>57</v>
      </c>
      <c r="BI144" s="23">
        <f t="shared" ref="BI144:BR144" si="409">BI140*BI$16</f>
        <v>474899.99999999994</v>
      </c>
      <c r="BJ144" s="23">
        <f t="shared" si="409"/>
        <v>478259.99999999988</v>
      </c>
      <c r="BK144" s="23">
        <f t="shared" si="409"/>
        <v>482964.00000000012</v>
      </c>
      <c r="BL144" s="23">
        <f t="shared" si="409"/>
        <v>489549.59999999992</v>
      </c>
      <c r="BM144" s="23">
        <f t="shared" si="409"/>
        <v>498769.43999999989</v>
      </c>
      <c r="BN144" s="23">
        <f t="shared" si="409"/>
        <v>511677.21600000001</v>
      </c>
      <c r="BO144" s="23">
        <f t="shared" si="409"/>
        <v>529748.10240000009</v>
      </c>
      <c r="BP144" s="23">
        <f t="shared" si="409"/>
        <v>555047.34336000029</v>
      </c>
      <c r="BQ144" s="23">
        <f t="shared" si="409"/>
        <v>590466.28070399957</v>
      </c>
      <c r="BR144" s="23">
        <f t="shared" si="409"/>
        <v>640052.79298559926</v>
      </c>
      <c r="BS144" s="5"/>
    </row>
    <row r="145" spans="1:71" ht="15" customHeight="1" x14ac:dyDescent="0.45">
      <c r="B145" s="163"/>
      <c r="C145" s="163"/>
      <c r="D145" s="20" t="s">
        <v>59</v>
      </c>
      <c r="E145" s="22"/>
      <c r="F145" s="22"/>
      <c r="G145" s="22"/>
      <c r="H145" s="22"/>
      <c r="I145" s="23">
        <f>SUM(E144:I144)/5</f>
        <v>484888.60799999989</v>
      </c>
      <c r="J145" s="23"/>
      <c r="K145" s="23"/>
      <c r="L145" s="23"/>
      <c r="M145" s="23"/>
      <c r="N145" s="23">
        <f>SUM(E144:N144)/10</f>
        <v>525143.47754495987</v>
      </c>
      <c r="P145" s="163"/>
      <c r="Q145" s="163"/>
      <c r="R145" s="20" t="s">
        <v>59</v>
      </c>
      <c r="S145" s="22"/>
      <c r="T145" s="22"/>
      <c r="U145" s="22"/>
      <c r="V145" s="22"/>
      <c r="W145" s="23">
        <f>SUM(S144:W144)/5</f>
        <v>484888.60799999989</v>
      </c>
      <c r="X145" s="23"/>
      <c r="Y145" s="23"/>
      <c r="Z145" s="23"/>
      <c r="AA145" s="23"/>
      <c r="AB145" s="23">
        <f>SUM(S144:AB144)/10</f>
        <v>525143.47754495987</v>
      </c>
      <c r="AC145" s="5"/>
      <c r="AD145" s="163"/>
      <c r="AE145" s="163"/>
      <c r="AF145" s="20" t="s">
        <v>59</v>
      </c>
      <c r="AG145" s="22"/>
      <c r="AH145" s="22"/>
      <c r="AI145" s="22"/>
      <c r="AJ145" s="22"/>
      <c r="AK145" s="23">
        <f>SUM(AG144:AK144)/5</f>
        <v>484888.60799999989</v>
      </c>
      <c r="AL145" s="23"/>
      <c r="AM145" s="23"/>
      <c r="AN145" s="23"/>
      <c r="AO145" s="23"/>
      <c r="AP145" s="23">
        <f>SUM(AG144:AP144)/10</f>
        <v>525143.47754495987</v>
      </c>
      <c r="AQ145" s="5"/>
      <c r="AR145" s="163"/>
      <c r="AS145" s="163"/>
      <c r="AT145" s="20" t="s">
        <v>59</v>
      </c>
      <c r="AU145" s="22"/>
      <c r="AV145" s="22"/>
      <c r="AW145" s="22"/>
      <c r="AX145" s="22"/>
      <c r="AY145" s="23">
        <f>SUM(AU144:AY144)/5</f>
        <v>484888.60799999989</v>
      </c>
      <c r="AZ145" s="23"/>
      <c r="BA145" s="23"/>
      <c r="BB145" s="23"/>
      <c r="BC145" s="23"/>
      <c r="BD145" s="23">
        <f>SUM(AU144:BD144)/10</f>
        <v>525143.47754495987</v>
      </c>
      <c r="BE145" s="5"/>
      <c r="BF145" s="163"/>
      <c r="BG145" s="163"/>
      <c r="BH145" s="20" t="s">
        <v>59</v>
      </c>
      <c r="BI145" s="22"/>
      <c r="BJ145" s="22"/>
      <c r="BK145" s="22"/>
      <c r="BL145" s="22"/>
      <c r="BM145" s="23">
        <f>SUM(BI144:BM144)/5</f>
        <v>484888.60799999989</v>
      </c>
      <c r="BN145" s="23"/>
      <c r="BO145" s="23"/>
      <c r="BP145" s="23"/>
      <c r="BQ145" s="23"/>
      <c r="BR145" s="23">
        <f>SUM(BI144:BR144)/10</f>
        <v>525143.47754495987</v>
      </c>
      <c r="BS145" s="5"/>
    </row>
    <row r="146" spans="1:71" ht="15" customHeight="1" x14ac:dyDescent="0.45">
      <c r="B146" s="163"/>
      <c r="C146" s="163"/>
      <c r="D146" s="20" t="s">
        <v>58</v>
      </c>
      <c r="E146" s="22">
        <f>E144</f>
        <v>474899.99999999994</v>
      </c>
      <c r="F146" s="22">
        <f t="shared" ref="F146:N146" si="410">E146+F144</f>
        <v>953159.99999999977</v>
      </c>
      <c r="G146" s="22">
        <f t="shared" si="410"/>
        <v>1436124</v>
      </c>
      <c r="H146" s="22">
        <f t="shared" si="410"/>
        <v>1925673.5999999999</v>
      </c>
      <c r="I146" s="22">
        <f t="shared" si="410"/>
        <v>2424443.0399999996</v>
      </c>
      <c r="J146" s="22">
        <f t="shared" si="410"/>
        <v>2936120.2559999996</v>
      </c>
      <c r="K146" s="22">
        <f t="shared" si="410"/>
        <v>3465868.3583999998</v>
      </c>
      <c r="L146" s="22">
        <f t="shared" si="410"/>
        <v>4020915.7017600001</v>
      </c>
      <c r="M146" s="22">
        <f t="shared" si="410"/>
        <v>4611381.9824639997</v>
      </c>
      <c r="N146" s="22">
        <f t="shared" si="410"/>
        <v>5251434.7754495991</v>
      </c>
      <c r="P146" s="163"/>
      <c r="Q146" s="163"/>
      <c r="R146" s="20" t="s">
        <v>58</v>
      </c>
      <c r="S146" s="22">
        <f>S144</f>
        <v>474899.99999999994</v>
      </c>
      <c r="T146" s="22">
        <f t="shared" ref="T146:AB146" si="411">S146+T144</f>
        <v>953159.99999999977</v>
      </c>
      <c r="U146" s="22">
        <f t="shared" si="411"/>
        <v>1436124</v>
      </c>
      <c r="V146" s="22">
        <f t="shared" si="411"/>
        <v>1925673.5999999999</v>
      </c>
      <c r="W146" s="22">
        <f t="shared" si="411"/>
        <v>2424443.0399999996</v>
      </c>
      <c r="X146" s="22">
        <f t="shared" si="411"/>
        <v>2936120.2559999996</v>
      </c>
      <c r="Y146" s="22">
        <f t="shared" si="411"/>
        <v>3465868.3583999998</v>
      </c>
      <c r="Z146" s="22">
        <f t="shared" si="411"/>
        <v>4020915.7017600001</v>
      </c>
      <c r="AA146" s="22">
        <f t="shared" si="411"/>
        <v>4611381.9824639997</v>
      </c>
      <c r="AB146" s="22">
        <f t="shared" si="411"/>
        <v>5251434.7754495991</v>
      </c>
      <c r="AC146" s="5"/>
      <c r="AD146" s="163"/>
      <c r="AE146" s="163"/>
      <c r="AF146" s="20" t="s">
        <v>58</v>
      </c>
      <c r="AG146" s="22">
        <f>AG144</f>
        <v>474899.99999999994</v>
      </c>
      <c r="AH146" s="22">
        <f t="shared" ref="AH146:AP146" si="412">AG146+AH144</f>
        <v>953159.99999999977</v>
      </c>
      <c r="AI146" s="22">
        <f t="shared" si="412"/>
        <v>1436124</v>
      </c>
      <c r="AJ146" s="22">
        <f t="shared" si="412"/>
        <v>1925673.5999999999</v>
      </c>
      <c r="AK146" s="22">
        <f t="shared" si="412"/>
        <v>2424443.0399999996</v>
      </c>
      <c r="AL146" s="22">
        <f t="shared" si="412"/>
        <v>2936120.2559999996</v>
      </c>
      <c r="AM146" s="22">
        <f t="shared" si="412"/>
        <v>3465868.3583999998</v>
      </c>
      <c r="AN146" s="22">
        <f t="shared" si="412"/>
        <v>4020915.7017600001</v>
      </c>
      <c r="AO146" s="22">
        <f t="shared" si="412"/>
        <v>4611381.9824639997</v>
      </c>
      <c r="AP146" s="22">
        <f t="shared" si="412"/>
        <v>5251434.7754495991</v>
      </c>
      <c r="AQ146" s="5"/>
      <c r="AR146" s="163"/>
      <c r="AS146" s="163"/>
      <c r="AT146" s="20" t="s">
        <v>58</v>
      </c>
      <c r="AU146" s="22">
        <f>AU144</f>
        <v>474899.99999999994</v>
      </c>
      <c r="AV146" s="22">
        <f t="shared" ref="AV146:BD146" si="413">AU146+AV144</f>
        <v>953159.99999999977</v>
      </c>
      <c r="AW146" s="22">
        <f t="shared" si="413"/>
        <v>1436124</v>
      </c>
      <c r="AX146" s="22">
        <f t="shared" si="413"/>
        <v>1925673.5999999999</v>
      </c>
      <c r="AY146" s="22">
        <f t="shared" si="413"/>
        <v>2424443.0399999996</v>
      </c>
      <c r="AZ146" s="22">
        <f t="shared" si="413"/>
        <v>2936120.2559999996</v>
      </c>
      <c r="BA146" s="22">
        <f t="shared" si="413"/>
        <v>3465868.3583999998</v>
      </c>
      <c r="BB146" s="22">
        <f t="shared" si="413"/>
        <v>4020915.7017600001</v>
      </c>
      <c r="BC146" s="22">
        <f t="shared" si="413"/>
        <v>4611381.9824639997</v>
      </c>
      <c r="BD146" s="22">
        <f t="shared" si="413"/>
        <v>5251434.7754495991</v>
      </c>
      <c r="BE146" s="5"/>
      <c r="BF146" s="163"/>
      <c r="BG146" s="163"/>
      <c r="BH146" s="20" t="s">
        <v>58</v>
      </c>
      <c r="BI146" s="22">
        <f>BI144</f>
        <v>474899.99999999994</v>
      </c>
      <c r="BJ146" s="22">
        <f t="shared" ref="BJ146:BR146" si="414">BI146+BJ144</f>
        <v>953159.99999999977</v>
      </c>
      <c r="BK146" s="22">
        <f t="shared" si="414"/>
        <v>1436124</v>
      </c>
      <c r="BL146" s="22">
        <f t="shared" si="414"/>
        <v>1925673.5999999999</v>
      </c>
      <c r="BM146" s="22">
        <f t="shared" si="414"/>
        <v>2424443.0399999996</v>
      </c>
      <c r="BN146" s="22">
        <f t="shared" si="414"/>
        <v>2936120.2559999996</v>
      </c>
      <c r="BO146" s="22">
        <f t="shared" si="414"/>
        <v>3465868.3583999998</v>
      </c>
      <c r="BP146" s="22">
        <f t="shared" si="414"/>
        <v>4020915.7017600001</v>
      </c>
      <c r="BQ146" s="22">
        <f t="shared" si="414"/>
        <v>4611381.9824639997</v>
      </c>
      <c r="BR146" s="22">
        <f t="shared" si="414"/>
        <v>5251434.7754495991</v>
      </c>
      <c r="BS146" s="5"/>
    </row>
    <row r="147" spans="1:71" ht="15" customHeight="1" x14ac:dyDescent="0.45">
      <c r="B147" s="163"/>
      <c r="C147" s="171" t="s">
        <v>44</v>
      </c>
      <c r="D147" s="16" t="s">
        <v>55</v>
      </c>
      <c r="E147" s="17">
        <f>E104+E119+E132</f>
        <v>0.47489999999999988</v>
      </c>
      <c r="F147" s="17">
        <f t="shared" ref="F147:N147" si="415">F104+F119+F132</f>
        <v>0.66821999999999981</v>
      </c>
      <c r="G147" s="17">
        <f t="shared" si="415"/>
        <v>0.94021199999999983</v>
      </c>
      <c r="H147" s="17">
        <f t="shared" si="415"/>
        <v>1.3228824000000008</v>
      </c>
      <c r="I147" s="17">
        <f t="shared" si="415"/>
        <v>1.8612551999999987</v>
      </c>
      <c r="J147" s="17">
        <f t="shared" si="415"/>
        <v>2.6186650559999993</v>
      </c>
      <c r="K147" s="17">
        <f t="shared" si="415"/>
        <v>3.6842019647999997</v>
      </c>
      <c r="L147" s="17">
        <f t="shared" si="415"/>
        <v>5.1831819916799908</v>
      </c>
      <c r="M147" s="17">
        <f t="shared" si="415"/>
        <v>7.2918737256960284</v>
      </c>
      <c r="N147" s="17">
        <f t="shared" si="415"/>
        <v>10.258209728256023</v>
      </c>
      <c r="P147" s="163"/>
      <c r="Q147" s="171" t="s">
        <v>44</v>
      </c>
      <c r="R147" s="16" t="s">
        <v>55</v>
      </c>
      <c r="S147" s="17">
        <f>S104+S119+S132</f>
        <v>0.47489999999999988</v>
      </c>
      <c r="T147" s="17">
        <f t="shared" ref="T147:AB147" si="416">T104+T119+T132</f>
        <v>0.66821999999999981</v>
      </c>
      <c r="U147" s="17">
        <f t="shared" si="416"/>
        <v>0.94021199999999983</v>
      </c>
      <c r="V147" s="17">
        <f t="shared" si="416"/>
        <v>1.3228824000000008</v>
      </c>
      <c r="W147" s="17">
        <f t="shared" si="416"/>
        <v>1.8612551999999987</v>
      </c>
      <c r="X147" s="17">
        <f t="shared" si="416"/>
        <v>2.6186650559999993</v>
      </c>
      <c r="Y147" s="17">
        <f t="shared" si="416"/>
        <v>3.6842019647999997</v>
      </c>
      <c r="Z147" s="17">
        <f t="shared" si="416"/>
        <v>5.1831819916799908</v>
      </c>
      <c r="AA147" s="17">
        <f t="shared" si="416"/>
        <v>7.2918737256960284</v>
      </c>
      <c r="AB147" s="17">
        <f t="shared" si="416"/>
        <v>10.258209728256023</v>
      </c>
      <c r="AC147" s="5"/>
      <c r="AD147" s="163"/>
      <c r="AE147" s="171" t="s">
        <v>44</v>
      </c>
      <c r="AF147" s="16" t="s">
        <v>55</v>
      </c>
      <c r="AG147" s="17">
        <f>AG104+AG119+AG132</f>
        <v>0.47489999999999988</v>
      </c>
      <c r="AH147" s="17">
        <f t="shared" ref="AH147:AP147" si="417">AH104+AH119+AH132</f>
        <v>0.66821999999999981</v>
      </c>
      <c r="AI147" s="17">
        <f t="shared" si="417"/>
        <v>0.94021199999999983</v>
      </c>
      <c r="AJ147" s="17">
        <f t="shared" si="417"/>
        <v>1.3228824000000008</v>
      </c>
      <c r="AK147" s="17">
        <f t="shared" si="417"/>
        <v>1.8612551999999987</v>
      </c>
      <c r="AL147" s="17">
        <f t="shared" si="417"/>
        <v>2.6186650559999993</v>
      </c>
      <c r="AM147" s="17">
        <f t="shared" si="417"/>
        <v>3.6842019647999997</v>
      </c>
      <c r="AN147" s="17">
        <f t="shared" si="417"/>
        <v>5.1831819916799908</v>
      </c>
      <c r="AO147" s="17">
        <f t="shared" si="417"/>
        <v>7.2918737256960284</v>
      </c>
      <c r="AP147" s="17">
        <f t="shared" si="417"/>
        <v>10.258209728256023</v>
      </c>
      <c r="AQ147" s="5"/>
      <c r="AR147" s="163"/>
      <c r="AS147" s="171" t="s">
        <v>44</v>
      </c>
      <c r="AT147" s="16" t="s">
        <v>55</v>
      </c>
      <c r="AU147" s="17">
        <f>AU104+AU119+AU132</f>
        <v>0.47489999999999988</v>
      </c>
      <c r="AV147" s="17">
        <f t="shared" ref="AV147:BD147" si="418">AV104+AV119+AV132</f>
        <v>0.66821999999999981</v>
      </c>
      <c r="AW147" s="17">
        <f t="shared" si="418"/>
        <v>0.94021199999999983</v>
      </c>
      <c r="AX147" s="17">
        <f t="shared" si="418"/>
        <v>1.3228824000000008</v>
      </c>
      <c r="AY147" s="17">
        <f t="shared" si="418"/>
        <v>1.8612551999999987</v>
      </c>
      <c r="AZ147" s="17">
        <f t="shared" si="418"/>
        <v>2.6186650559999993</v>
      </c>
      <c r="BA147" s="17">
        <f t="shared" si="418"/>
        <v>3.6842019647999997</v>
      </c>
      <c r="BB147" s="17">
        <f t="shared" si="418"/>
        <v>5.1831819916799908</v>
      </c>
      <c r="BC147" s="17">
        <f t="shared" si="418"/>
        <v>7.2918737256960284</v>
      </c>
      <c r="BD147" s="17">
        <f t="shared" si="418"/>
        <v>10.258209728256023</v>
      </c>
      <c r="BE147" s="5"/>
      <c r="BF147" s="163"/>
      <c r="BG147" s="171" t="s">
        <v>44</v>
      </c>
      <c r="BH147" s="16" t="s">
        <v>55</v>
      </c>
      <c r="BI147" s="17">
        <f>BI104+BI119+BI132</f>
        <v>0.47489999999999988</v>
      </c>
      <c r="BJ147" s="17">
        <f t="shared" ref="BJ147:BR147" si="419">BJ104+BJ119+BJ132</f>
        <v>0.66821999999999981</v>
      </c>
      <c r="BK147" s="17">
        <f t="shared" si="419"/>
        <v>0.94021199999999983</v>
      </c>
      <c r="BL147" s="17">
        <f t="shared" si="419"/>
        <v>1.3228824000000008</v>
      </c>
      <c r="BM147" s="17">
        <f t="shared" si="419"/>
        <v>1.8612551999999987</v>
      </c>
      <c r="BN147" s="17">
        <f t="shared" si="419"/>
        <v>2.6186650559999993</v>
      </c>
      <c r="BO147" s="17">
        <f t="shared" si="419"/>
        <v>3.6842019647999997</v>
      </c>
      <c r="BP147" s="17">
        <f t="shared" si="419"/>
        <v>5.1831819916799908</v>
      </c>
      <c r="BQ147" s="17">
        <f t="shared" si="419"/>
        <v>7.2918737256960284</v>
      </c>
      <c r="BR147" s="17">
        <f t="shared" si="419"/>
        <v>10.258209728256023</v>
      </c>
      <c r="BS147" s="5"/>
    </row>
    <row r="148" spans="1:71" ht="15" customHeight="1" x14ac:dyDescent="0.45">
      <c r="A148" s="9"/>
      <c r="B148" s="163"/>
      <c r="C148" s="165"/>
      <c r="D148" s="16" t="s">
        <v>56</v>
      </c>
      <c r="E148" s="18"/>
      <c r="F148" s="18"/>
      <c r="G148" s="18"/>
      <c r="H148" s="18"/>
      <c r="I148" s="18">
        <f>SUM(E147:I147)/5</f>
        <v>1.0534939199999998</v>
      </c>
      <c r="J148" s="18"/>
      <c r="K148" s="18"/>
      <c r="L148" s="18"/>
      <c r="M148" s="18"/>
      <c r="N148" s="18">
        <f>SUM(E147:N147)/10</f>
        <v>3.4303602066432042</v>
      </c>
      <c r="O148" s="9"/>
      <c r="P148" s="163"/>
      <c r="Q148" s="165"/>
      <c r="R148" s="16" t="s">
        <v>56</v>
      </c>
      <c r="S148" s="18"/>
      <c r="T148" s="18"/>
      <c r="U148" s="18"/>
      <c r="V148" s="18"/>
      <c r="W148" s="18">
        <f>SUM(S147:W147)/5</f>
        <v>1.0534939199999998</v>
      </c>
      <c r="X148" s="18"/>
      <c r="Y148" s="18"/>
      <c r="Z148" s="18"/>
      <c r="AA148" s="18"/>
      <c r="AB148" s="18">
        <f>SUM(S147:AB147)/10</f>
        <v>3.4303602066432042</v>
      </c>
      <c r="AC148" s="9"/>
      <c r="AD148" s="163"/>
      <c r="AE148" s="165"/>
      <c r="AF148" s="16" t="s">
        <v>56</v>
      </c>
      <c r="AG148" s="18"/>
      <c r="AH148" s="18"/>
      <c r="AI148" s="18"/>
      <c r="AJ148" s="18"/>
      <c r="AK148" s="18">
        <f>SUM(AG147:AK147)/5</f>
        <v>1.0534939199999998</v>
      </c>
      <c r="AL148" s="18"/>
      <c r="AM148" s="18"/>
      <c r="AN148" s="18"/>
      <c r="AO148" s="18"/>
      <c r="AP148" s="18">
        <f>SUM(AG147:AP147)/10</f>
        <v>3.4303602066432042</v>
      </c>
      <c r="AQ148" s="9"/>
      <c r="AR148" s="163"/>
      <c r="AS148" s="165"/>
      <c r="AT148" s="16" t="s">
        <v>56</v>
      </c>
      <c r="AU148" s="18"/>
      <c r="AV148" s="18"/>
      <c r="AW148" s="18"/>
      <c r="AX148" s="18"/>
      <c r="AY148" s="18">
        <f>SUM(AU147:AY147)/5</f>
        <v>1.0534939199999998</v>
      </c>
      <c r="AZ148" s="18"/>
      <c r="BA148" s="18"/>
      <c r="BB148" s="18"/>
      <c r="BC148" s="18"/>
      <c r="BD148" s="18">
        <f>SUM(AU147:BD147)/10</f>
        <v>3.4303602066432042</v>
      </c>
      <c r="BE148" s="9"/>
      <c r="BF148" s="163"/>
      <c r="BG148" s="165"/>
      <c r="BH148" s="16" t="s">
        <v>56</v>
      </c>
      <c r="BI148" s="18"/>
      <c r="BJ148" s="18"/>
      <c r="BK148" s="18"/>
      <c r="BL148" s="18"/>
      <c r="BM148" s="18">
        <f>SUM(BI147:BM147)/5</f>
        <v>1.0534939199999998</v>
      </c>
      <c r="BN148" s="18"/>
      <c r="BO148" s="18"/>
      <c r="BP148" s="18"/>
      <c r="BQ148" s="18"/>
      <c r="BR148" s="18">
        <f>SUM(BI147:BR147)/10</f>
        <v>3.4303602066432042</v>
      </c>
      <c r="BS148" s="9"/>
    </row>
    <row r="149" spans="1:71" ht="15" customHeight="1" x14ac:dyDescent="0.45">
      <c r="B149" s="163"/>
      <c r="C149" s="163"/>
      <c r="D149" s="20" t="s">
        <v>57</v>
      </c>
      <c r="E149" s="23">
        <f>E151</f>
        <v>249899.99999999997</v>
      </c>
      <c r="F149" s="23">
        <f>F151-E151</f>
        <v>353219.99999999988</v>
      </c>
      <c r="G149" s="23">
        <f>G151-F151</f>
        <v>499212.00000000012</v>
      </c>
      <c r="H149" s="23">
        <f t="shared" ref="H149:N149" si="420">H151-G151</f>
        <v>705482.39999999991</v>
      </c>
      <c r="I149" s="23">
        <f t="shared" si="420"/>
        <v>996895.19999999972</v>
      </c>
      <c r="J149" s="23">
        <f t="shared" si="420"/>
        <v>1408561.0560000008</v>
      </c>
      <c r="K149" s="23">
        <f t="shared" si="420"/>
        <v>1990056.3647999996</v>
      </c>
      <c r="L149" s="23">
        <f t="shared" si="420"/>
        <v>2811378.1516800001</v>
      </c>
      <c r="M149" s="23">
        <f t="shared" si="420"/>
        <v>3971348.3496959992</v>
      </c>
      <c r="N149" s="23">
        <f t="shared" si="420"/>
        <v>5609474.2018560003</v>
      </c>
      <c r="P149" s="163"/>
      <c r="Q149" s="163"/>
      <c r="R149" s="20" t="s">
        <v>57</v>
      </c>
      <c r="S149" s="23">
        <f>S151</f>
        <v>249899.99999999997</v>
      </c>
      <c r="T149" s="23">
        <f>T151-S151</f>
        <v>353219.99999999988</v>
      </c>
      <c r="U149" s="23">
        <f>U151-T151</f>
        <v>499212.00000000012</v>
      </c>
      <c r="V149" s="23">
        <f t="shared" ref="V149:AB149" si="421">V151-U151</f>
        <v>705482.39999999991</v>
      </c>
      <c r="W149" s="23">
        <f t="shared" si="421"/>
        <v>996895.19999999972</v>
      </c>
      <c r="X149" s="23">
        <f t="shared" si="421"/>
        <v>1408561.0560000008</v>
      </c>
      <c r="Y149" s="23">
        <f t="shared" si="421"/>
        <v>1990056.3647999996</v>
      </c>
      <c r="Z149" s="23">
        <f t="shared" si="421"/>
        <v>2811378.1516800001</v>
      </c>
      <c r="AA149" s="23">
        <f t="shared" si="421"/>
        <v>3971348.3496959992</v>
      </c>
      <c r="AB149" s="23">
        <f t="shared" si="421"/>
        <v>5609474.2018560003</v>
      </c>
      <c r="AC149" s="5"/>
      <c r="AD149" s="163"/>
      <c r="AE149" s="163"/>
      <c r="AF149" s="20" t="s">
        <v>57</v>
      </c>
      <c r="AG149" s="23">
        <f>AG151</f>
        <v>249899.99999999997</v>
      </c>
      <c r="AH149" s="23">
        <f>AH151-AG151</f>
        <v>353219.99999999988</v>
      </c>
      <c r="AI149" s="23">
        <f>AI151-AH151</f>
        <v>499212.00000000012</v>
      </c>
      <c r="AJ149" s="23">
        <f t="shared" ref="AJ149:AP149" si="422">AJ151-AI151</f>
        <v>705482.39999999991</v>
      </c>
      <c r="AK149" s="23">
        <f t="shared" si="422"/>
        <v>996895.19999999972</v>
      </c>
      <c r="AL149" s="23">
        <f t="shared" si="422"/>
        <v>1408561.0560000008</v>
      </c>
      <c r="AM149" s="23">
        <f t="shared" si="422"/>
        <v>1990056.3647999996</v>
      </c>
      <c r="AN149" s="23">
        <f t="shared" si="422"/>
        <v>2811378.1516800001</v>
      </c>
      <c r="AO149" s="23">
        <f t="shared" si="422"/>
        <v>3971348.3496959992</v>
      </c>
      <c r="AP149" s="23">
        <f t="shared" si="422"/>
        <v>5609474.2018560003</v>
      </c>
      <c r="AQ149" s="5"/>
      <c r="AR149" s="163"/>
      <c r="AS149" s="163"/>
      <c r="AT149" s="20" t="s">
        <v>57</v>
      </c>
      <c r="AU149" s="23">
        <f>AU151</f>
        <v>249899.99999999997</v>
      </c>
      <c r="AV149" s="23">
        <f>AV151-AU151</f>
        <v>353219.99999999988</v>
      </c>
      <c r="AW149" s="23">
        <f>AW151-AV151</f>
        <v>499212.00000000012</v>
      </c>
      <c r="AX149" s="23">
        <f t="shared" ref="AX149:BD149" si="423">AX151-AW151</f>
        <v>705482.39999999991</v>
      </c>
      <c r="AY149" s="23">
        <f t="shared" si="423"/>
        <v>996895.19999999972</v>
      </c>
      <c r="AZ149" s="23">
        <f t="shared" si="423"/>
        <v>1408561.0560000008</v>
      </c>
      <c r="BA149" s="23">
        <f t="shared" si="423"/>
        <v>1990056.3647999996</v>
      </c>
      <c r="BB149" s="23">
        <f t="shared" si="423"/>
        <v>2811378.1516800001</v>
      </c>
      <c r="BC149" s="23">
        <f t="shared" si="423"/>
        <v>3971348.3496959992</v>
      </c>
      <c r="BD149" s="23">
        <f t="shared" si="423"/>
        <v>5609474.2018560003</v>
      </c>
      <c r="BE149" s="5"/>
      <c r="BF149" s="163"/>
      <c r="BG149" s="163"/>
      <c r="BH149" s="20" t="s">
        <v>57</v>
      </c>
      <c r="BI149" s="23">
        <f>BI151</f>
        <v>249899.99999999997</v>
      </c>
      <c r="BJ149" s="23">
        <f>BJ151-BI151</f>
        <v>353219.99999999988</v>
      </c>
      <c r="BK149" s="23">
        <f>BK151-BJ151</f>
        <v>499212.00000000012</v>
      </c>
      <c r="BL149" s="23">
        <f t="shared" ref="BL149:BR149" si="424">BL151-BK151</f>
        <v>705482.39999999991</v>
      </c>
      <c r="BM149" s="23">
        <f t="shared" si="424"/>
        <v>996895.19999999972</v>
      </c>
      <c r="BN149" s="23">
        <f t="shared" si="424"/>
        <v>1408561.0560000008</v>
      </c>
      <c r="BO149" s="23">
        <f t="shared" si="424"/>
        <v>1990056.3647999996</v>
      </c>
      <c r="BP149" s="23">
        <f t="shared" si="424"/>
        <v>2811378.1516800001</v>
      </c>
      <c r="BQ149" s="23">
        <f t="shared" si="424"/>
        <v>3971348.3496959992</v>
      </c>
      <c r="BR149" s="23">
        <f t="shared" si="424"/>
        <v>5609474.2018560003</v>
      </c>
      <c r="BS149" s="5"/>
    </row>
    <row r="150" spans="1:71" ht="15" customHeight="1" x14ac:dyDescent="0.45">
      <c r="B150" s="163"/>
      <c r="C150" s="163"/>
      <c r="D150" s="20" t="s">
        <v>59</v>
      </c>
      <c r="E150" s="23"/>
      <c r="F150" s="23"/>
      <c r="G150" s="23"/>
      <c r="H150" s="23"/>
      <c r="I150" s="23">
        <f>SUM(E149:I149)/5</f>
        <v>560941.91999999993</v>
      </c>
      <c r="J150" s="23"/>
      <c r="K150" s="23"/>
      <c r="L150" s="23"/>
      <c r="M150" s="23"/>
      <c r="N150" s="23">
        <f>SUM(E149:N149)/10</f>
        <v>1859552.7724031999</v>
      </c>
      <c r="P150" s="163"/>
      <c r="Q150" s="163"/>
      <c r="R150" s="20" t="s">
        <v>59</v>
      </c>
      <c r="S150" s="23"/>
      <c r="T150" s="23"/>
      <c r="U150" s="23"/>
      <c r="V150" s="23"/>
      <c r="W150" s="23">
        <f>SUM(S149:W149)/5</f>
        <v>560941.91999999993</v>
      </c>
      <c r="X150" s="23"/>
      <c r="Y150" s="23"/>
      <c r="Z150" s="23"/>
      <c r="AA150" s="23"/>
      <c r="AB150" s="23">
        <f>SUM(S149:AB149)/10</f>
        <v>1859552.7724031999</v>
      </c>
      <c r="AC150" s="5"/>
      <c r="AD150" s="163"/>
      <c r="AE150" s="163"/>
      <c r="AF150" s="20" t="s">
        <v>59</v>
      </c>
      <c r="AG150" s="23"/>
      <c r="AH150" s="23"/>
      <c r="AI150" s="23"/>
      <c r="AJ150" s="23"/>
      <c r="AK150" s="23">
        <f>SUM(AG149:AK149)/5</f>
        <v>560941.91999999993</v>
      </c>
      <c r="AL150" s="23"/>
      <c r="AM150" s="23"/>
      <c r="AN150" s="23"/>
      <c r="AO150" s="23"/>
      <c r="AP150" s="23">
        <f>SUM(AG149:AP149)/10</f>
        <v>1859552.7724031999</v>
      </c>
      <c r="AQ150" s="5"/>
      <c r="AR150" s="163"/>
      <c r="AS150" s="163"/>
      <c r="AT150" s="20" t="s">
        <v>59</v>
      </c>
      <c r="AU150" s="23"/>
      <c r="AV150" s="23"/>
      <c r="AW150" s="23"/>
      <c r="AX150" s="23"/>
      <c r="AY150" s="23">
        <f>SUM(AU149:AY149)/5</f>
        <v>560941.91999999993</v>
      </c>
      <c r="AZ150" s="23"/>
      <c r="BA150" s="23"/>
      <c r="BB150" s="23"/>
      <c r="BC150" s="23"/>
      <c r="BD150" s="23">
        <f>SUM(AU149:BD149)/10</f>
        <v>1859552.7724031999</v>
      </c>
      <c r="BE150" s="5"/>
      <c r="BF150" s="163"/>
      <c r="BG150" s="163"/>
      <c r="BH150" s="20" t="s">
        <v>59</v>
      </c>
      <c r="BI150" s="23"/>
      <c r="BJ150" s="23"/>
      <c r="BK150" s="23"/>
      <c r="BL150" s="23"/>
      <c r="BM150" s="23">
        <f>SUM(BI149:BM149)/5</f>
        <v>560941.91999999993</v>
      </c>
      <c r="BN150" s="23"/>
      <c r="BO150" s="23"/>
      <c r="BP150" s="23"/>
      <c r="BQ150" s="23"/>
      <c r="BR150" s="23">
        <f>SUM(BI149:BR149)/10</f>
        <v>1859552.7724031999</v>
      </c>
      <c r="BS150" s="5"/>
    </row>
    <row r="151" spans="1:71" ht="15" customHeight="1" x14ac:dyDescent="0.45">
      <c r="B151" s="163"/>
      <c r="C151" s="163"/>
      <c r="D151" s="20" t="s">
        <v>58</v>
      </c>
      <c r="E151" s="22">
        <f t="shared" ref="E151:N151" si="425">E141*E$16</f>
        <v>249899.99999999997</v>
      </c>
      <c r="F151" s="22">
        <f t="shared" si="425"/>
        <v>603119.99999999988</v>
      </c>
      <c r="G151" s="22">
        <f t="shared" si="425"/>
        <v>1102332</v>
      </c>
      <c r="H151" s="22">
        <f t="shared" si="425"/>
        <v>1807814.4</v>
      </c>
      <c r="I151" s="22">
        <f t="shared" si="425"/>
        <v>2804709.5999999996</v>
      </c>
      <c r="J151" s="22">
        <f t="shared" si="425"/>
        <v>4213270.6560000004</v>
      </c>
      <c r="K151" s="22">
        <f t="shared" si="425"/>
        <v>6203327.0208000001</v>
      </c>
      <c r="L151" s="22">
        <f t="shared" si="425"/>
        <v>9014705.1724800002</v>
      </c>
      <c r="M151" s="22">
        <f t="shared" si="425"/>
        <v>12986053.522175999</v>
      </c>
      <c r="N151" s="22">
        <f t="shared" si="425"/>
        <v>18595527.724032</v>
      </c>
      <c r="P151" s="163"/>
      <c r="Q151" s="163"/>
      <c r="R151" s="20" t="s">
        <v>58</v>
      </c>
      <c r="S151" s="22">
        <f t="shared" ref="S151:AB151" si="426">S141*S$16</f>
        <v>249899.99999999997</v>
      </c>
      <c r="T151" s="22">
        <f t="shared" si="426"/>
        <v>603119.99999999988</v>
      </c>
      <c r="U151" s="22">
        <f t="shared" si="426"/>
        <v>1102332</v>
      </c>
      <c r="V151" s="22">
        <f t="shared" si="426"/>
        <v>1807814.4</v>
      </c>
      <c r="W151" s="22">
        <f t="shared" si="426"/>
        <v>2804709.5999999996</v>
      </c>
      <c r="X151" s="22">
        <f t="shared" si="426"/>
        <v>4213270.6560000004</v>
      </c>
      <c r="Y151" s="22">
        <f t="shared" si="426"/>
        <v>6203327.0208000001</v>
      </c>
      <c r="Z151" s="22">
        <f t="shared" si="426"/>
        <v>9014705.1724800002</v>
      </c>
      <c r="AA151" s="22">
        <f t="shared" si="426"/>
        <v>12986053.522175999</v>
      </c>
      <c r="AB151" s="22">
        <f t="shared" si="426"/>
        <v>18595527.724032</v>
      </c>
      <c r="AC151" s="5"/>
      <c r="AD151" s="163"/>
      <c r="AE151" s="163"/>
      <c r="AF151" s="20" t="s">
        <v>58</v>
      </c>
      <c r="AG151" s="22">
        <f t="shared" ref="AG151:AP151" si="427">AG141*AG$16</f>
        <v>249899.99999999997</v>
      </c>
      <c r="AH151" s="22">
        <f t="shared" si="427"/>
        <v>603119.99999999988</v>
      </c>
      <c r="AI151" s="22">
        <f t="shared" si="427"/>
        <v>1102332</v>
      </c>
      <c r="AJ151" s="22">
        <f t="shared" si="427"/>
        <v>1807814.4</v>
      </c>
      <c r="AK151" s="22">
        <f t="shared" si="427"/>
        <v>2804709.5999999996</v>
      </c>
      <c r="AL151" s="22">
        <f t="shared" si="427"/>
        <v>4213270.6560000004</v>
      </c>
      <c r="AM151" s="22">
        <f t="shared" si="427"/>
        <v>6203327.0208000001</v>
      </c>
      <c r="AN151" s="22">
        <f t="shared" si="427"/>
        <v>9014705.1724800002</v>
      </c>
      <c r="AO151" s="22">
        <f t="shared" si="427"/>
        <v>12986053.522175999</v>
      </c>
      <c r="AP151" s="22">
        <f t="shared" si="427"/>
        <v>18595527.724032</v>
      </c>
      <c r="AQ151" s="5"/>
      <c r="AR151" s="163"/>
      <c r="AS151" s="163"/>
      <c r="AT151" s="20" t="s">
        <v>58</v>
      </c>
      <c r="AU151" s="22">
        <f t="shared" ref="AU151:BD151" si="428">AU141*AU$16</f>
        <v>249899.99999999997</v>
      </c>
      <c r="AV151" s="22">
        <f t="shared" si="428"/>
        <v>603119.99999999988</v>
      </c>
      <c r="AW151" s="22">
        <f t="shared" si="428"/>
        <v>1102332</v>
      </c>
      <c r="AX151" s="22">
        <f t="shared" si="428"/>
        <v>1807814.4</v>
      </c>
      <c r="AY151" s="22">
        <f t="shared" si="428"/>
        <v>2804709.5999999996</v>
      </c>
      <c r="AZ151" s="22">
        <f t="shared" si="428"/>
        <v>4213270.6560000004</v>
      </c>
      <c r="BA151" s="22">
        <f t="shared" si="428"/>
        <v>6203327.0208000001</v>
      </c>
      <c r="BB151" s="22">
        <f t="shared" si="428"/>
        <v>9014705.1724800002</v>
      </c>
      <c r="BC151" s="22">
        <f t="shared" si="428"/>
        <v>12986053.522175999</v>
      </c>
      <c r="BD151" s="22">
        <f t="shared" si="428"/>
        <v>18595527.724032</v>
      </c>
      <c r="BE151" s="5"/>
      <c r="BF151" s="163"/>
      <c r="BG151" s="163"/>
      <c r="BH151" s="20" t="s">
        <v>58</v>
      </c>
      <c r="BI151" s="22">
        <f t="shared" ref="BI151:BR151" si="429">BI141*BI$16</f>
        <v>249899.99999999997</v>
      </c>
      <c r="BJ151" s="22">
        <f t="shared" si="429"/>
        <v>603119.99999999988</v>
      </c>
      <c r="BK151" s="22">
        <f t="shared" si="429"/>
        <v>1102332</v>
      </c>
      <c r="BL151" s="22">
        <f t="shared" si="429"/>
        <v>1807814.4</v>
      </c>
      <c r="BM151" s="22">
        <f t="shared" si="429"/>
        <v>2804709.5999999996</v>
      </c>
      <c r="BN151" s="22">
        <f t="shared" si="429"/>
        <v>4213270.6560000004</v>
      </c>
      <c r="BO151" s="22">
        <f t="shared" si="429"/>
        <v>6203327.0208000001</v>
      </c>
      <c r="BP151" s="22">
        <f t="shared" si="429"/>
        <v>9014705.1724800002</v>
      </c>
      <c r="BQ151" s="22">
        <f t="shared" si="429"/>
        <v>12986053.522175999</v>
      </c>
      <c r="BR151" s="22">
        <f t="shared" si="429"/>
        <v>18595527.724032</v>
      </c>
      <c r="BS151" s="5"/>
    </row>
    <row r="152" spans="1:71" ht="15" customHeight="1" x14ac:dyDescent="0.45">
      <c r="B152" s="1"/>
      <c r="C152" s="1"/>
      <c r="D152" s="47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P152" s="1"/>
      <c r="Q152" s="1"/>
      <c r="R152" s="47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5"/>
      <c r="AD152" s="1"/>
      <c r="AE152" s="1"/>
      <c r="AF152" s="47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5"/>
      <c r="AR152" s="1"/>
      <c r="AS152" s="1"/>
      <c r="AT152" s="47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5"/>
      <c r="BF152" s="1"/>
      <c r="BG152" s="1"/>
      <c r="BH152" s="47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5"/>
    </row>
    <row r="153" spans="1:71" ht="15" customHeight="1" x14ac:dyDescent="0.45">
      <c r="B153" s="169" t="s">
        <v>39</v>
      </c>
      <c r="C153" s="169" t="s">
        <v>67</v>
      </c>
      <c r="D153" s="169" t="s">
        <v>66</v>
      </c>
      <c r="E153" s="167" t="s">
        <v>3</v>
      </c>
      <c r="F153" s="167" t="s">
        <v>4</v>
      </c>
      <c r="G153" s="167" t="s">
        <v>5</v>
      </c>
      <c r="H153" s="167" t="s">
        <v>6</v>
      </c>
      <c r="I153" s="167" t="s">
        <v>7</v>
      </c>
      <c r="J153" s="167" t="s">
        <v>8</v>
      </c>
      <c r="K153" s="167" t="s">
        <v>9</v>
      </c>
      <c r="L153" s="167" t="s">
        <v>10</v>
      </c>
      <c r="M153" s="167" t="s">
        <v>11</v>
      </c>
      <c r="N153" s="167" t="s">
        <v>12</v>
      </c>
      <c r="P153" s="169" t="s">
        <v>39</v>
      </c>
      <c r="Q153" s="169" t="s">
        <v>67</v>
      </c>
      <c r="R153" s="169" t="s">
        <v>66</v>
      </c>
      <c r="S153" s="167" t="s">
        <v>3</v>
      </c>
      <c r="T153" s="167" t="s">
        <v>4</v>
      </c>
      <c r="U153" s="167" t="s">
        <v>5</v>
      </c>
      <c r="V153" s="167" t="s">
        <v>6</v>
      </c>
      <c r="W153" s="167" t="s">
        <v>7</v>
      </c>
      <c r="X153" s="167" t="s">
        <v>8</v>
      </c>
      <c r="Y153" s="167" t="s">
        <v>9</v>
      </c>
      <c r="Z153" s="167" t="s">
        <v>10</v>
      </c>
      <c r="AA153" s="167" t="s">
        <v>11</v>
      </c>
      <c r="AB153" s="167" t="s">
        <v>12</v>
      </c>
      <c r="AC153" s="5"/>
      <c r="AD153" s="169" t="s">
        <v>39</v>
      </c>
      <c r="AE153" s="169" t="s">
        <v>67</v>
      </c>
      <c r="AF153" s="169" t="s">
        <v>66</v>
      </c>
      <c r="AG153" s="167" t="s">
        <v>3</v>
      </c>
      <c r="AH153" s="167" t="s">
        <v>4</v>
      </c>
      <c r="AI153" s="167" t="s">
        <v>5</v>
      </c>
      <c r="AJ153" s="167" t="s">
        <v>6</v>
      </c>
      <c r="AK153" s="167" t="s">
        <v>7</v>
      </c>
      <c r="AL153" s="167" t="s">
        <v>8</v>
      </c>
      <c r="AM153" s="167" t="s">
        <v>9</v>
      </c>
      <c r="AN153" s="167" t="s">
        <v>10</v>
      </c>
      <c r="AO153" s="167" t="s">
        <v>11</v>
      </c>
      <c r="AP153" s="167" t="s">
        <v>12</v>
      </c>
      <c r="AQ153" s="5"/>
      <c r="AR153" s="169" t="s">
        <v>39</v>
      </c>
      <c r="AS153" s="169" t="s">
        <v>67</v>
      </c>
      <c r="AT153" s="169" t="s">
        <v>66</v>
      </c>
      <c r="AU153" s="167" t="s">
        <v>3</v>
      </c>
      <c r="AV153" s="167" t="s">
        <v>4</v>
      </c>
      <c r="AW153" s="167" t="s">
        <v>5</v>
      </c>
      <c r="AX153" s="167" t="s">
        <v>6</v>
      </c>
      <c r="AY153" s="167" t="s">
        <v>7</v>
      </c>
      <c r="AZ153" s="167" t="s">
        <v>8</v>
      </c>
      <c r="BA153" s="167" t="s">
        <v>9</v>
      </c>
      <c r="BB153" s="167" t="s">
        <v>10</v>
      </c>
      <c r="BC153" s="167" t="s">
        <v>11</v>
      </c>
      <c r="BD153" s="167" t="s">
        <v>12</v>
      </c>
      <c r="BE153" s="5"/>
      <c r="BF153" s="169" t="s">
        <v>39</v>
      </c>
      <c r="BG153" s="169" t="s">
        <v>67</v>
      </c>
      <c r="BH153" s="169" t="s">
        <v>66</v>
      </c>
      <c r="BI153" s="167" t="s">
        <v>3</v>
      </c>
      <c r="BJ153" s="167" t="s">
        <v>4</v>
      </c>
      <c r="BK153" s="167" t="s">
        <v>5</v>
      </c>
      <c r="BL153" s="167" t="s">
        <v>6</v>
      </c>
      <c r="BM153" s="167" t="s">
        <v>7</v>
      </c>
      <c r="BN153" s="167" t="s">
        <v>8</v>
      </c>
      <c r="BO153" s="167" t="s">
        <v>9</v>
      </c>
      <c r="BP153" s="167" t="s">
        <v>10</v>
      </c>
      <c r="BQ153" s="167" t="s">
        <v>11</v>
      </c>
      <c r="BR153" s="167" t="s">
        <v>12</v>
      </c>
      <c r="BS153" s="5"/>
    </row>
    <row r="154" spans="1:71" ht="15" customHeight="1" x14ac:dyDescent="0.45">
      <c r="B154" s="170"/>
      <c r="C154" s="170"/>
      <c r="D154" s="170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P154" s="170"/>
      <c r="Q154" s="170"/>
      <c r="R154" s="170"/>
      <c r="S154" s="168"/>
      <c r="T154" s="168"/>
      <c r="U154" s="168"/>
      <c r="V154" s="168"/>
      <c r="W154" s="168"/>
      <c r="X154" s="168"/>
      <c r="Y154" s="168"/>
      <c r="Z154" s="168"/>
      <c r="AA154" s="168"/>
      <c r="AB154" s="168"/>
      <c r="AC154" s="5"/>
      <c r="AD154" s="170"/>
      <c r="AE154" s="170"/>
      <c r="AF154" s="170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5"/>
      <c r="AR154" s="170"/>
      <c r="AS154" s="170"/>
      <c r="AT154" s="170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5"/>
      <c r="BF154" s="170"/>
      <c r="BG154" s="170"/>
      <c r="BH154" s="170"/>
      <c r="BI154" s="168"/>
      <c r="BJ154" s="168"/>
      <c r="BK154" s="168"/>
      <c r="BL154" s="168"/>
      <c r="BM154" s="168"/>
      <c r="BN154" s="168"/>
      <c r="BO154" s="168"/>
      <c r="BP154" s="168"/>
      <c r="BQ154" s="168"/>
      <c r="BR154" s="168"/>
      <c r="BS154" s="5"/>
    </row>
    <row r="155" spans="1:71" s="5" customFormat="1" ht="15" customHeight="1" x14ac:dyDescent="0.45">
      <c r="B155" s="164" t="s">
        <v>16</v>
      </c>
      <c r="C155" s="166">
        <v>20000</v>
      </c>
      <c r="D155" s="58" t="s">
        <v>19</v>
      </c>
      <c r="E155" s="28">
        <f>E$99/10*$C155/(2+$E$12)</f>
        <v>685.71428571428555</v>
      </c>
      <c r="F155" s="28">
        <f t="shared" ref="F155:N155" si="430">F$99/10*$C155/(2+$E$12)</f>
        <v>489.79591836734687</v>
      </c>
      <c r="G155" s="28">
        <f t="shared" si="430"/>
        <v>349.85422740524791</v>
      </c>
      <c r="H155" s="28">
        <f t="shared" si="430"/>
        <v>249.89587671803406</v>
      </c>
      <c r="I155" s="28">
        <f t="shared" si="430"/>
        <v>178.4970547985958</v>
      </c>
      <c r="J155" s="28">
        <f t="shared" si="430"/>
        <v>127.4978962847113</v>
      </c>
      <c r="K155" s="28">
        <f t="shared" si="430"/>
        <v>91.069925917650963</v>
      </c>
      <c r="L155" s="28">
        <f t="shared" si="430"/>
        <v>65.049947084036475</v>
      </c>
      <c r="M155" s="28">
        <f t="shared" si="430"/>
        <v>46.464247917168763</v>
      </c>
      <c r="N155" s="28">
        <f t="shared" si="430"/>
        <v>33.188748512263366</v>
      </c>
      <c r="P155" s="164" t="s">
        <v>16</v>
      </c>
      <c r="Q155" s="166">
        <v>20000</v>
      </c>
      <c r="R155" s="58" t="s">
        <v>19</v>
      </c>
      <c r="S155" s="28">
        <f>S$99/10*$C155/(2+$E$12)</f>
        <v>685.71428571428555</v>
      </c>
      <c r="T155" s="28">
        <f t="shared" ref="T155:AB155" si="431">T$99/10*$C155/(2+$E$12)</f>
        <v>489.79591836734687</v>
      </c>
      <c r="U155" s="28">
        <f t="shared" si="431"/>
        <v>349.85422740524791</v>
      </c>
      <c r="V155" s="28">
        <f t="shared" si="431"/>
        <v>249.89587671803406</v>
      </c>
      <c r="W155" s="28">
        <f t="shared" si="431"/>
        <v>178.4970547985958</v>
      </c>
      <c r="X155" s="28">
        <f t="shared" si="431"/>
        <v>127.4978962847113</v>
      </c>
      <c r="Y155" s="28">
        <f t="shared" si="431"/>
        <v>91.069925917650963</v>
      </c>
      <c r="Z155" s="28">
        <f t="shared" si="431"/>
        <v>65.049947084036475</v>
      </c>
      <c r="AA155" s="28">
        <f t="shared" si="431"/>
        <v>46.464247917168763</v>
      </c>
      <c r="AB155" s="28">
        <f t="shared" si="431"/>
        <v>33.188748512263366</v>
      </c>
      <c r="AD155" s="164" t="s">
        <v>16</v>
      </c>
      <c r="AE155" s="166">
        <v>20000</v>
      </c>
      <c r="AF155" s="58" t="s">
        <v>19</v>
      </c>
      <c r="AG155" s="28">
        <f>AG$99/10*$C155/(2+$E$12)</f>
        <v>685.71428571428555</v>
      </c>
      <c r="AH155" s="28">
        <f t="shared" ref="AH155:AP155" si="432">AH$99/10*$C155/(2+$E$12)</f>
        <v>489.79591836734687</v>
      </c>
      <c r="AI155" s="28">
        <f t="shared" si="432"/>
        <v>349.85422740524791</v>
      </c>
      <c r="AJ155" s="28">
        <f t="shared" si="432"/>
        <v>249.89587671803406</v>
      </c>
      <c r="AK155" s="28">
        <f t="shared" si="432"/>
        <v>178.4970547985958</v>
      </c>
      <c r="AL155" s="28">
        <f t="shared" si="432"/>
        <v>127.4978962847113</v>
      </c>
      <c r="AM155" s="28">
        <f t="shared" si="432"/>
        <v>91.069925917650963</v>
      </c>
      <c r="AN155" s="28">
        <f t="shared" si="432"/>
        <v>65.049947084036475</v>
      </c>
      <c r="AO155" s="28">
        <f t="shared" si="432"/>
        <v>46.464247917168763</v>
      </c>
      <c r="AP155" s="28">
        <f t="shared" si="432"/>
        <v>33.188748512263366</v>
      </c>
      <c r="AR155" s="164" t="s">
        <v>16</v>
      </c>
      <c r="AS155" s="166">
        <v>20000</v>
      </c>
      <c r="AT155" s="58" t="s">
        <v>19</v>
      </c>
      <c r="AU155" s="28">
        <f>AU$99/10*$C155/(2+$E$12)</f>
        <v>685.71428571428555</v>
      </c>
      <c r="AV155" s="28">
        <f t="shared" ref="AV155:BD155" si="433">AV$99/10*$C155/(2+$E$12)</f>
        <v>489.79591836734687</v>
      </c>
      <c r="AW155" s="28">
        <f t="shared" si="433"/>
        <v>349.85422740524791</v>
      </c>
      <c r="AX155" s="28">
        <f t="shared" si="433"/>
        <v>249.89587671803406</v>
      </c>
      <c r="AY155" s="28">
        <f t="shared" si="433"/>
        <v>178.4970547985958</v>
      </c>
      <c r="AZ155" s="28">
        <f t="shared" si="433"/>
        <v>127.4978962847113</v>
      </c>
      <c r="BA155" s="28">
        <f t="shared" si="433"/>
        <v>91.069925917650963</v>
      </c>
      <c r="BB155" s="28">
        <f t="shared" si="433"/>
        <v>65.049947084036475</v>
      </c>
      <c r="BC155" s="28">
        <f t="shared" si="433"/>
        <v>46.464247917168763</v>
      </c>
      <c r="BD155" s="28">
        <f t="shared" si="433"/>
        <v>33.188748512263366</v>
      </c>
      <c r="BF155" s="164" t="s">
        <v>16</v>
      </c>
      <c r="BG155" s="166">
        <v>20000</v>
      </c>
      <c r="BH155" s="58" t="s">
        <v>19</v>
      </c>
      <c r="BI155" s="28">
        <f>BI$99/10*$C155/(2+$E$12)</f>
        <v>685.71428571428555</v>
      </c>
      <c r="BJ155" s="28">
        <f t="shared" ref="BJ155:BR155" si="434">BJ$99/10*$C155/(2+$E$12)</f>
        <v>489.79591836734687</v>
      </c>
      <c r="BK155" s="28">
        <f t="shared" si="434"/>
        <v>349.85422740524791</v>
      </c>
      <c r="BL155" s="28">
        <f t="shared" si="434"/>
        <v>249.89587671803406</v>
      </c>
      <c r="BM155" s="28">
        <f t="shared" si="434"/>
        <v>178.4970547985958</v>
      </c>
      <c r="BN155" s="28">
        <f t="shared" si="434"/>
        <v>127.4978962847113</v>
      </c>
      <c r="BO155" s="28">
        <f t="shared" si="434"/>
        <v>91.069925917650963</v>
      </c>
      <c r="BP155" s="28">
        <f t="shared" si="434"/>
        <v>65.049947084036475</v>
      </c>
      <c r="BQ155" s="28">
        <f t="shared" si="434"/>
        <v>46.464247917168763</v>
      </c>
      <c r="BR155" s="28">
        <f t="shared" si="434"/>
        <v>33.188748512263366</v>
      </c>
    </row>
    <row r="156" spans="1:71" s="5" customFormat="1" ht="15" customHeight="1" x14ac:dyDescent="0.45">
      <c r="B156" s="163"/>
      <c r="C156" s="162"/>
      <c r="D156" s="20" t="s">
        <v>22</v>
      </c>
      <c r="E156" s="28"/>
      <c r="F156" s="28"/>
      <c r="G156" s="28"/>
      <c r="H156" s="28"/>
      <c r="I156" s="28">
        <f>SUM(E155:I155)/5</f>
        <v>390.75147260070202</v>
      </c>
      <c r="J156" s="28"/>
      <c r="K156" s="28"/>
      <c r="L156" s="28"/>
      <c r="M156" s="28"/>
      <c r="N156" s="28">
        <f>SUM(E155:N155)/10</f>
        <v>231.7028128719341</v>
      </c>
      <c r="P156" s="163"/>
      <c r="Q156" s="162"/>
      <c r="R156" s="20" t="s">
        <v>22</v>
      </c>
      <c r="S156" s="28"/>
      <c r="T156" s="28"/>
      <c r="U156" s="28"/>
      <c r="V156" s="28"/>
      <c r="W156" s="28">
        <f>SUM(S155:W155)/5</f>
        <v>390.75147260070202</v>
      </c>
      <c r="X156" s="28"/>
      <c r="Y156" s="28"/>
      <c r="Z156" s="28"/>
      <c r="AA156" s="28"/>
      <c r="AB156" s="28">
        <f>SUM(S155:AB155)/10</f>
        <v>231.7028128719341</v>
      </c>
      <c r="AD156" s="163"/>
      <c r="AE156" s="162"/>
      <c r="AF156" s="20" t="s">
        <v>22</v>
      </c>
      <c r="AG156" s="28"/>
      <c r="AH156" s="28"/>
      <c r="AI156" s="28"/>
      <c r="AJ156" s="28"/>
      <c r="AK156" s="28">
        <f>SUM(AG155:AK155)/5</f>
        <v>390.75147260070202</v>
      </c>
      <c r="AL156" s="28"/>
      <c r="AM156" s="28"/>
      <c r="AN156" s="28"/>
      <c r="AO156" s="28"/>
      <c r="AP156" s="28">
        <f>SUM(AG155:AP155)/10</f>
        <v>231.7028128719341</v>
      </c>
      <c r="AR156" s="163"/>
      <c r="AS156" s="162"/>
      <c r="AT156" s="20" t="s">
        <v>22</v>
      </c>
      <c r="AU156" s="28"/>
      <c r="AV156" s="28"/>
      <c r="AW156" s="28"/>
      <c r="AX156" s="28"/>
      <c r="AY156" s="28">
        <f>SUM(AU155:AY155)/5</f>
        <v>390.75147260070202</v>
      </c>
      <c r="AZ156" s="28"/>
      <c r="BA156" s="28"/>
      <c r="BB156" s="28"/>
      <c r="BC156" s="28"/>
      <c r="BD156" s="28">
        <f>SUM(AU155:BD155)/10</f>
        <v>231.7028128719341</v>
      </c>
      <c r="BF156" s="163"/>
      <c r="BG156" s="162"/>
      <c r="BH156" s="20" t="s">
        <v>22</v>
      </c>
      <c r="BI156" s="28"/>
      <c r="BJ156" s="28"/>
      <c r="BK156" s="28"/>
      <c r="BL156" s="28"/>
      <c r="BM156" s="28">
        <f>SUM(BI155:BM155)/5</f>
        <v>390.75147260070202</v>
      </c>
      <c r="BN156" s="28"/>
      <c r="BO156" s="28"/>
      <c r="BP156" s="28"/>
      <c r="BQ156" s="28"/>
      <c r="BR156" s="28">
        <f>SUM(BI155:BR155)/10</f>
        <v>231.7028128719341</v>
      </c>
    </row>
    <row r="157" spans="1:71" s="5" customFormat="1" ht="15" customHeight="1" x14ac:dyDescent="0.45">
      <c r="B157" s="163"/>
      <c r="C157" s="162"/>
      <c r="D157" s="20" t="s">
        <v>52</v>
      </c>
      <c r="E157" s="28">
        <f>E$100/10*$C155/(2+$E$12)</f>
        <v>685.71428571428555</v>
      </c>
      <c r="F157" s="28">
        <f t="shared" ref="F157:N157" si="435">F$100/10*$C155/(2+$E$12)</f>
        <v>1175.5102040816325</v>
      </c>
      <c r="G157" s="28">
        <f t="shared" si="435"/>
        <v>1525.3644314868802</v>
      </c>
      <c r="H157" s="28">
        <f t="shared" si="435"/>
        <v>1775.2603082049147</v>
      </c>
      <c r="I157" s="28">
        <f t="shared" si="435"/>
        <v>1953.7573630035106</v>
      </c>
      <c r="J157" s="28">
        <f t="shared" si="435"/>
        <v>2081.2552592882216</v>
      </c>
      <c r="K157" s="28">
        <f t="shared" si="435"/>
        <v>2172.3251852058725</v>
      </c>
      <c r="L157" s="28">
        <f t="shared" si="435"/>
        <v>2237.3751322899088</v>
      </c>
      <c r="M157" s="28">
        <f t="shared" si="435"/>
        <v>2283.8393802070777</v>
      </c>
      <c r="N157" s="28">
        <f t="shared" si="435"/>
        <v>2317.0281287193411</v>
      </c>
      <c r="P157" s="163"/>
      <c r="Q157" s="162"/>
      <c r="R157" s="20" t="s">
        <v>52</v>
      </c>
      <c r="S157" s="28">
        <f>S$100/10*$C155/(2+$E$12)</f>
        <v>685.71428571428555</v>
      </c>
      <c r="T157" s="28">
        <f t="shared" ref="T157:AB157" si="436">T$100/10*$C155/(2+$E$12)</f>
        <v>1175.5102040816325</v>
      </c>
      <c r="U157" s="28">
        <f t="shared" si="436"/>
        <v>1525.3644314868802</v>
      </c>
      <c r="V157" s="28">
        <f t="shared" si="436"/>
        <v>1775.2603082049147</v>
      </c>
      <c r="W157" s="28">
        <f t="shared" si="436"/>
        <v>1953.7573630035106</v>
      </c>
      <c r="X157" s="28">
        <f t="shared" si="436"/>
        <v>2081.2552592882216</v>
      </c>
      <c r="Y157" s="28">
        <f t="shared" si="436"/>
        <v>2172.3251852058725</v>
      </c>
      <c r="Z157" s="28">
        <f t="shared" si="436"/>
        <v>2237.3751322899088</v>
      </c>
      <c r="AA157" s="28">
        <f t="shared" si="436"/>
        <v>2283.8393802070777</v>
      </c>
      <c r="AB157" s="28">
        <f t="shared" si="436"/>
        <v>2317.0281287193411</v>
      </c>
      <c r="AD157" s="163"/>
      <c r="AE157" s="162"/>
      <c r="AF157" s="20" t="s">
        <v>52</v>
      </c>
      <c r="AG157" s="28">
        <f>AG$100/10*$C155/(2+$E$12)</f>
        <v>685.71428571428555</v>
      </c>
      <c r="AH157" s="28">
        <f t="shared" ref="AH157:AP157" si="437">AH$100/10*$C155/(2+$E$12)</f>
        <v>1175.5102040816325</v>
      </c>
      <c r="AI157" s="28">
        <f t="shared" si="437"/>
        <v>1525.3644314868802</v>
      </c>
      <c r="AJ157" s="28">
        <f t="shared" si="437"/>
        <v>1775.2603082049147</v>
      </c>
      <c r="AK157" s="28">
        <f t="shared" si="437"/>
        <v>1953.7573630035106</v>
      </c>
      <c r="AL157" s="28">
        <f t="shared" si="437"/>
        <v>2081.2552592882216</v>
      </c>
      <c r="AM157" s="28">
        <f t="shared" si="437"/>
        <v>2172.3251852058725</v>
      </c>
      <c r="AN157" s="28">
        <f t="shared" si="437"/>
        <v>2237.3751322899088</v>
      </c>
      <c r="AO157" s="28">
        <f t="shared" si="437"/>
        <v>2283.8393802070777</v>
      </c>
      <c r="AP157" s="28">
        <f t="shared" si="437"/>
        <v>2317.0281287193411</v>
      </c>
      <c r="AR157" s="163"/>
      <c r="AS157" s="162"/>
      <c r="AT157" s="20" t="s">
        <v>52</v>
      </c>
      <c r="AU157" s="28">
        <f>AU$100/10*$C155/(2+$E$12)</f>
        <v>685.71428571428555</v>
      </c>
      <c r="AV157" s="28">
        <f t="shared" ref="AV157:BD157" si="438">AV$100/10*$C155/(2+$E$12)</f>
        <v>1175.5102040816325</v>
      </c>
      <c r="AW157" s="28">
        <f t="shared" si="438"/>
        <v>1525.3644314868802</v>
      </c>
      <c r="AX157" s="28">
        <f t="shared" si="438"/>
        <v>1775.2603082049147</v>
      </c>
      <c r="AY157" s="28">
        <f t="shared" si="438"/>
        <v>1953.7573630035106</v>
      </c>
      <c r="AZ157" s="28">
        <f t="shared" si="438"/>
        <v>2081.2552592882216</v>
      </c>
      <c r="BA157" s="28">
        <f t="shared" si="438"/>
        <v>2172.3251852058725</v>
      </c>
      <c r="BB157" s="28">
        <f t="shared" si="438"/>
        <v>2237.3751322899088</v>
      </c>
      <c r="BC157" s="28">
        <f t="shared" si="438"/>
        <v>2283.8393802070777</v>
      </c>
      <c r="BD157" s="28">
        <f t="shared" si="438"/>
        <v>2317.0281287193411</v>
      </c>
      <c r="BF157" s="163"/>
      <c r="BG157" s="162"/>
      <c r="BH157" s="20" t="s">
        <v>52</v>
      </c>
      <c r="BI157" s="28">
        <f>BI$100/10*$C155/(2+$E$12)</f>
        <v>685.71428571428555</v>
      </c>
      <c r="BJ157" s="28">
        <f t="shared" ref="BJ157:BR157" si="439">BJ$100/10*$C155/(2+$E$12)</f>
        <v>1175.5102040816325</v>
      </c>
      <c r="BK157" s="28">
        <f t="shared" si="439"/>
        <v>1525.3644314868802</v>
      </c>
      <c r="BL157" s="28">
        <f t="shared" si="439"/>
        <v>1775.2603082049147</v>
      </c>
      <c r="BM157" s="28">
        <f t="shared" si="439"/>
        <v>1953.7573630035106</v>
      </c>
      <c r="BN157" s="28">
        <f t="shared" si="439"/>
        <v>2081.2552592882216</v>
      </c>
      <c r="BO157" s="28">
        <f t="shared" si="439"/>
        <v>2172.3251852058725</v>
      </c>
      <c r="BP157" s="28">
        <f t="shared" si="439"/>
        <v>2237.3751322899088</v>
      </c>
      <c r="BQ157" s="28">
        <f t="shared" si="439"/>
        <v>2283.8393802070777</v>
      </c>
      <c r="BR157" s="28">
        <f t="shared" si="439"/>
        <v>2317.0281287193411</v>
      </c>
    </row>
    <row r="158" spans="1:71" s="5" customFormat="1" ht="15" customHeight="1" x14ac:dyDescent="0.45">
      <c r="B158" s="163"/>
      <c r="C158" s="162">
        <v>400000</v>
      </c>
      <c r="D158" s="58" t="s">
        <v>19</v>
      </c>
      <c r="E158" s="28">
        <f>E$99/10*$C158/(2+$E$12)</f>
        <v>13714.285714285714</v>
      </c>
      <c r="F158" s="28">
        <f t="shared" ref="F158:N158" si="440">F$99/10*$C158/(2+$E$12)</f>
        <v>9795.9183673469379</v>
      </c>
      <c r="G158" s="28">
        <f t="shared" si="440"/>
        <v>6997.0845481049573</v>
      </c>
      <c r="H158" s="28">
        <f t="shared" si="440"/>
        <v>4997.9175343606812</v>
      </c>
      <c r="I158" s="28">
        <f t="shared" si="440"/>
        <v>3569.9410959719162</v>
      </c>
      <c r="J158" s="28">
        <f t="shared" si="440"/>
        <v>2549.9579256942261</v>
      </c>
      <c r="K158" s="28">
        <f t="shared" si="440"/>
        <v>1821.3985183530192</v>
      </c>
      <c r="L158" s="28">
        <f t="shared" si="440"/>
        <v>1300.9989416807298</v>
      </c>
      <c r="M158" s="28">
        <f t="shared" si="440"/>
        <v>929.28495834337537</v>
      </c>
      <c r="N158" s="28">
        <f t="shared" si="440"/>
        <v>663.77497024526735</v>
      </c>
      <c r="P158" s="163"/>
      <c r="Q158" s="162">
        <v>400000</v>
      </c>
      <c r="R158" s="58" t="s">
        <v>19</v>
      </c>
      <c r="S158" s="28">
        <f>S$99/10*$C158/(2+$E$12)</f>
        <v>13714.285714285714</v>
      </c>
      <c r="T158" s="28">
        <f t="shared" ref="T158:AB158" si="441">T$99/10*$C158/(2+$E$12)</f>
        <v>9795.9183673469379</v>
      </c>
      <c r="U158" s="28">
        <f t="shared" si="441"/>
        <v>6997.0845481049573</v>
      </c>
      <c r="V158" s="28">
        <f t="shared" si="441"/>
        <v>4997.9175343606812</v>
      </c>
      <c r="W158" s="28">
        <f t="shared" si="441"/>
        <v>3569.9410959719162</v>
      </c>
      <c r="X158" s="28">
        <f t="shared" si="441"/>
        <v>2549.9579256942261</v>
      </c>
      <c r="Y158" s="28">
        <f t="shared" si="441"/>
        <v>1821.3985183530192</v>
      </c>
      <c r="Z158" s="28">
        <f t="shared" si="441"/>
        <v>1300.9989416807298</v>
      </c>
      <c r="AA158" s="28">
        <f t="shared" si="441"/>
        <v>929.28495834337537</v>
      </c>
      <c r="AB158" s="28">
        <f t="shared" si="441"/>
        <v>663.77497024526735</v>
      </c>
      <c r="AD158" s="163"/>
      <c r="AE158" s="162">
        <v>400000</v>
      </c>
      <c r="AF158" s="58" t="s">
        <v>19</v>
      </c>
      <c r="AG158" s="28">
        <f>AG$99/10*$C158/(2+$E$12)</f>
        <v>13714.285714285714</v>
      </c>
      <c r="AH158" s="28">
        <f t="shared" ref="AH158:AP158" si="442">AH$99/10*$C158/(2+$E$12)</f>
        <v>9795.9183673469379</v>
      </c>
      <c r="AI158" s="28">
        <f t="shared" si="442"/>
        <v>6997.0845481049573</v>
      </c>
      <c r="AJ158" s="28">
        <f t="shared" si="442"/>
        <v>4997.9175343606812</v>
      </c>
      <c r="AK158" s="28">
        <f t="shared" si="442"/>
        <v>3569.9410959719162</v>
      </c>
      <c r="AL158" s="28">
        <f t="shared" si="442"/>
        <v>2549.9579256942261</v>
      </c>
      <c r="AM158" s="28">
        <f t="shared" si="442"/>
        <v>1821.3985183530192</v>
      </c>
      <c r="AN158" s="28">
        <f t="shared" si="442"/>
        <v>1300.9989416807298</v>
      </c>
      <c r="AO158" s="28">
        <f t="shared" si="442"/>
        <v>929.28495834337537</v>
      </c>
      <c r="AP158" s="28">
        <f t="shared" si="442"/>
        <v>663.77497024526735</v>
      </c>
      <c r="AR158" s="163"/>
      <c r="AS158" s="162">
        <v>400000</v>
      </c>
      <c r="AT158" s="58" t="s">
        <v>19</v>
      </c>
      <c r="AU158" s="28">
        <f>AU$99/10*$C158/(2+$E$12)</f>
        <v>13714.285714285714</v>
      </c>
      <c r="AV158" s="28">
        <f t="shared" ref="AV158:BD158" si="443">AV$99/10*$C158/(2+$E$12)</f>
        <v>9795.9183673469379</v>
      </c>
      <c r="AW158" s="28">
        <f t="shared" si="443"/>
        <v>6997.0845481049573</v>
      </c>
      <c r="AX158" s="28">
        <f t="shared" si="443"/>
        <v>4997.9175343606812</v>
      </c>
      <c r="AY158" s="28">
        <f t="shared" si="443"/>
        <v>3569.9410959719162</v>
      </c>
      <c r="AZ158" s="28">
        <f t="shared" si="443"/>
        <v>2549.9579256942261</v>
      </c>
      <c r="BA158" s="28">
        <f t="shared" si="443"/>
        <v>1821.3985183530192</v>
      </c>
      <c r="BB158" s="28">
        <f t="shared" si="443"/>
        <v>1300.9989416807298</v>
      </c>
      <c r="BC158" s="28">
        <f t="shared" si="443"/>
        <v>929.28495834337537</v>
      </c>
      <c r="BD158" s="28">
        <f t="shared" si="443"/>
        <v>663.77497024526735</v>
      </c>
      <c r="BF158" s="163"/>
      <c r="BG158" s="162">
        <v>400000</v>
      </c>
      <c r="BH158" s="58" t="s">
        <v>19</v>
      </c>
      <c r="BI158" s="28">
        <f>BI$99/10*$C158/(2+$E$12)</f>
        <v>13714.285714285714</v>
      </c>
      <c r="BJ158" s="28">
        <f t="shared" ref="BJ158:BR158" si="444">BJ$99/10*$C158/(2+$E$12)</f>
        <v>9795.9183673469379</v>
      </c>
      <c r="BK158" s="28">
        <f t="shared" si="444"/>
        <v>6997.0845481049573</v>
      </c>
      <c r="BL158" s="28">
        <f t="shared" si="444"/>
        <v>4997.9175343606812</v>
      </c>
      <c r="BM158" s="28">
        <f t="shared" si="444"/>
        <v>3569.9410959719162</v>
      </c>
      <c r="BN158" s="28">
        <f t="shared" si="444"/>
        <v>2549.9579256942261</v>
      </c>
      <c r="BO158" s="28">
        <f t="shared" si="444"/>
        <v>1821.3985183530192</v>
      </c>
      <c r="BP158" s="28">
        <f t="shared" si="444"/>
        <v>1300.9989416807298</v>
      </c>
      <c r="BQ158" s="28">
        <f t="shared" si="444"/>
        <v>929.28495834337537</v>
      </c>
      <c r="BR158" s="28">
        <f t="shared" si="444"/>
        <v>663.77497024526735</v>
      </c>
    </row>
    <row r="159" spans="1:71" s="5" customFormat="1" ht="15" customHeight="1" x14ac:dyDescent="0.45">
      <c r="B159" s="163"/>
      <c r="C159" s="162"/>
      <c r="D159" s="20" t="s">
        <v>22</v>
      </c>
      <c r="E159" s="28"/>
      <c r="F159" s="28"/>
      <c r="G159" s="28"/>
      <c r="H159" s="28"/>
      <c r="I159" s="28">
        <f>SUM(E158:I158)/5</f>
        <v>7815.0294520140424</v>
      </c>
      <c r="J159" s="28"/>
      <c r="K159" s="28"/>
      <c r="L159" s="28"/>
      <c r="M159" s="28"/>
      <c r="N159" s="28">
        <f>SUM(E158:N158)/10</f>
        <v>4634.0562574386822</v>
      </c>
      <c r="P159" s="163"/>
      <c r="Q159" s="162"/>
      <c r="R159" s="20" t="s">
        <v>22</v>
      </c>
      <c r="S159" s="28"/>
      <c r="T159" s="28"/>
      <c r="U159" s="28"/>
      <c r="V159" s="28"/>
      <c r="W159" s="28">
        <f>SUM(S158:W158)/5</f>
        <v>7815.0294520140424</v>
      </c>
      <c r="X159" s="28"/>
      <c r="Y159" s="28"/>
      <c r="Z159" s="28"/>
      <c r="AA159" s="28"/>
      <c r="AB159" s="28">
        <f>SUM(S158:AB158)/10</f>
        <v>4634.0562574386822</v>
      </c>
      <c r="AD159" s="163"/>
      <c r="AE159" s="162"/>
      <c r="AF159" s="20" t="s">
        <v>22</v>
      </c>
      <c r="AG159" s="28"/>
      <c r="AH159" s="28"/>
      <c r="AI159" s="28"/>
      <c r="AJ159" s="28"/>
      <c r="AK159" s="28">
        <f>SUM(AG158:AK158)/5</f>
        <v>7815.0294520140424</v>
      </c>
      <c r="AL159" s="28"/>
      <c r="AM159" s="28"/>
      <c r="AN159" s="28"/>
      <c r="AO159" s="28"/>
      <c r="AP159" s="28">
        <f>SUM(AG158:AP158)/10</f>
        <v>4634.0562574386822</v>
      </c>
      <c r="AR159" s="163"/>
      <c r="AS159" s="162"/>
      <c r="AT159" s="20" t="s">
        <v>22</v>
      </c>
      <c r="AU159" s="28"/>
      <c r="AV159" s="28"/>
      <c r="AW159" s="28"/>
      <c r="AX159" s="28"/>
      <c r="AY159" s="28">
        <f>SUM(AU158:AY158)/5</f>
        <v>7815.0294520140424</v>
      </c>
      <c r="AZ159" s="28"/>
      <c r="BA159" s="28"/>
      <c r="BB159" s="28"/>
      <c r="BC159" s="28"/>
      <c r="BD159" s="28">
        <f>SUM(AU158:BD158)/10</f>
        <v>4634.0562574386822</v>
      </c>
      <c r="BF159" s="163"/>
      <c r="BG159" s="162"/>
      <c r="BH159" s="20" t="s">
        <v>22</v>
      </c>
      <c r="BI159" s="28"/>
      <c r="BJ159" s="28"/>
      <c r="BK159" s="28"/>
      <c r="BL159" s="28"/>
      <c r="BM159" s="28">
        <f>SUM(BI158:BM158)/5</f>
        <v>7815.0294520140424</v>
      </c>
      <c r="BN159" s="28"/>
      <c r="BO159" s="28"/>
      <c r="BP159" s="28"/>
      <c r="BQ159" s="28"/>
      <c r="BR159" s="28">
        <f>SUM(BI158:BR158)/10</f>
        <v>4634.0562574386822</v>
      </c>
    </row>
    <row r="160" spans="1:71" s="5" customFormat="1" ht="15" customHeight="1" x14ac:dyDescent="0.45">
      <c r="B160" s="163"/>
      <c r="C160" s="162"/>
      <c r="D160" s="20" t="s">
        <v>52</v>
      </c>
      <c r="E160" s="28">
        <f>E$100/10*$C158/(2+$E$12)</f>
        <v>13714.285714285714</v>
      </c>
      <c r="F160" s="28">
        <f t="shared" ref="F160:N160" si="445">F$100/10*$C158/(2+$E$12)</f>
        <v>23510.204081632652</v>
      </c>
      <c r="G160" s="28">
        <f t="shared" si="445"/>
        <v>30507.288629737606</v>
      </c>
      <c r="H160" s="28">
        <f t="shared" si="445"/>
        <v>35505.206164098294</v>
      </c>
      <c r="I160" s="28">
        <f t="shared" si="445"/>
        <v>39075.147260070211</v>
      </c>
      <c r="J160" s="28">
        <f t="shared" si="445"/>
        <v>41625.105185764434</v>
      </c>
      <c r="K160" s="28">
        <f t="shared" si="445"/>
        <v>43446.503704117451</v>
      </c>
      <c r="L160" s="28">
        <f t="shared" si="445"/>
        <v>44747.50264579818</v>
      </c>
      <c r="M160" s="28">
        <f t="shared" si="445"/>
        <v>45676.787604141558</v>
      </c>
      <c r="N160" s="28">
        <f t="shared" si="445"/>
        <v>46340.562574386822</v>
      </c>
      <c r="P160" s="163"/>
      <c r="Q160" s="162"/>
      <c r="R160" s="20" t="s">
        <v>52</v>
      </c>
      <c r="S160" s="28">
        <f>S$100/10*$C158/(2+$E$12)</f>
        <v>13714.285714285714</v>
      </c>
      <c r="T160" s="28">
        <f t="shared" ref="T160:AB160" si="446">T$100/10*$C158/(2+$E$12)</f>
        <v>23510.204081632652</v>
      </c>
      <c r="U160" s="28">
        <f t="shared" si="446"/>
        <v>30507.288629737606</v>
      </c>
      <c r="V160" s="28">
        <f t="shared" si="446"/>
        <v>35505.206164098294</v>
      </c>
      <c r="W160" s="28">
        <f t="shared" si="446"/>
        <v>39075.147260070211</v>
      </c>
      <c r="X160" s="28">
        <f t="shared" si="446"/>
        <v>41625.105185764434</v>
      </c>
      <c r="Y160" s="28">
        <f t="shared" si="446"/>
        <v>43446.503704117451</v>
      </c>
      <c r="Z160" s="28">
        <f t="shared" si="446"/>
        <v>44747.50264579818</v>
      </c>
      <c r="AA160" s="28">
        <f t="shared" si="446"/>
        <v>45676.787604141558</v>
      </c>
      <c r="AB160" s="28">
        <f t="shared" si="446"/>
        <v>46340.562574386822</v>
      </c>
      <c r="AD160" s="163"/>
      <c r="AE160" s="162"/>
      <c r="AF160" s="20" t="s">
        <v>52</v>
      </c>
      <c r="AG160" s="28">
        <f>AG$100/10*$C158/(2+$E$12)</f>
        <v>13714.285714285714</v>
      </c>
      <c r="AH160" s="28">
        <f t="shared" ref="AH160:AP160" si="447">AH$100/10*$C158/(2+$E$12)</f>
        <v>23510.204081632652</v>
      </c>
      <c r="AI160" s="28">
        <f t="shared" si="447"/>
        <v>30507.288629737606</v>
      </c>
      <c r="AJ160" s="28">
        <f t="shared" si="447"/>
        <v>35505.206164098294</v>
      </c>
      <c r="AK160" s="28">
        <f t="shared" si="447"/>
        <v>39075.147260070211</v>
      </c>
      <c r="AL160" s="28">
        <f t="shared" si="447"/>
        <v>41625.105185764434</v>
      </c>
      <c r="AM160" s="28">
        <f t="shared" si="447"/>
        <v>43446.503704117451</v>
      </c>
      <c r="AN160" s="28">
        <f t="shared" si="447"/>
        <v>44747.50264579818</v>
      </c>
      <c r="AO160" s="28">
        <f t="shared" si="447"/>
        <v>45676.787604141558</v>
      </c>
      <c r="AP160" s="28">
        <f t="shared" si="447"/>
        <v>46340.562574386822</v>
      </c>
      <c r="AR160" s="163"/>
      <c r="AS160" s="162"/>
      <c r="AT160" s="20" t="s">
        <v>52</v>
      </c>
      <c r="AU160" s="28">
        <f>AU$100/10*$C158/(2+$E$12)</f>
        <v>13714.285714285714</v>
      </c>
      <c r="AV160" s="28">
        <f t="shared" ref="AV160:BD160" si="448">AV$100/10*$C158/(2+$E$12)</f>
        <v>23510.204081632652</v>
      </c>
      <c r="AW160" s="28">
        <f t="shared" si="448"/>
        <v>30507.288629737606</v>
      </c>
      <c r="AX160" s="28">
        <f t="shared" si="448"/>
        <v>35505.206164098294</v>
      </c>
      <c r="AY160" s="28">
        <f t="shared" si="448"/>
        <v>39075.147260070211</v>
      </c>
      <c r="AZ160" s="28">
        <f t="shared" si="448"/>
        <v>41625.105185764434</v>
      </c>
      <c r="BA160" s="28">
        <f t="shared" si="448"/>
        <v>43446.503704117451</v>
      </c>
      <c r="BB160" s="28">
        <f t="shared" si="448"/>
        <v>44747.50264579818</v>
      </c>
      <c r="BC160" s="28">
        <f t="shared" si="448"/>
        <v>45676.787604141558</v>
      </c>
      <c r="BD160" s="28">
        <f t="shared" si="448"/>
        <v>46340.562574386822</v>
      </c>
      <c r="BF160" s="163"/>
      <c r="BG160" s="162"/>
      <c r="BH160" s="20" t="s">
        <v>52</v>
      </c>
      <c r="BI160" s="28">
        <f>BI$100/10*$C158/(2+$E$12)</f>
        <v>13714.285714285714</v>
      </c>
      <c r="BJ160" s="28">
        <f t="shared" ref="BJ160:BR160" si="449">BJ$100/10*$C158/(2+$E$12)</f>
        <v>23510.204081632652</v>
      </c>
      <c r="BK160" s="28">
        <f t="shared" si="449"/>
        <v>30507.288629737606</v>
      </c>
      <c r="BL160" s="28">
        <f t="shared" si="449"/>
        <v>35505.206164098294</v>
      </c>
      <c r="BM160" s="28">
        <f t="shared" si="449"/>
        <v>39075.147260070211</v>
      </c>
      <c r="BN160" s="28">
        <f t="shared" si="449"/>
        <v>41625.105185764434</v>
      </c>
      <c r="BO160" s="28">
        <f t="shared" si="449"/>
        <v>43446.503704117451</v>
      </c>
      <c r="BP160" s="28">
        <f t="shared" si="449"/>
        <v>44747.50264579818</v>
      </c>
      <c r="BQ160" s="28">
        <f t="shared" si="449"/>
        <v>45676.787604141558</v>
      </c>
      <c r="BR160" s="28">
        <f t="shared" si="449"/>
        <v>46340.562574386822</v>
      </c>
    </row>
    <row r="161" spans="2:70" s="5" customFormat="1" ht="15" customHeight="1" x14ac:dyDescent="0.45">
      <c r="B161" s="165"/>
      <c r="C161" s="161">
        <v>1000000</v>
      </c>
      <c r="D161" s="16" t="s">
        <v>19</v>
      </c>
      <c r="E161" s="30">
        <f>E$99/10*$C$161/(2+$E$12)</f>
        <v>34285.714285714275</v>
      </c>
      <c r="F161" s="30">
        <f t="shared" ref="F161:N161" si="450">F$99/10*$C$161/(2+$E$12)</f>
        <v>24489.795918367345</v>
      </c>
      <c r="G161" s="30">
        <f t="shared" si="450"/>
        <v>17492.711370262397</v>
      </c>
      <c r="H161" s="30">
        <f t="shared" si="450"/>
        <v>12494.793835901703</v>
      </c>
      <c r="I161" s="30">
        <f t="shared" si="450"/>
        <v>8924.8527399297909</v>
      </c>
      <c r="J161" s="30">
        <f t="shared" si="450"/>
        <v>6374.8948142355657</v>
      </c>
      <c r="K161" s="30">
        <f t="shared" si="450"/>
        <v>4553.4962958825481</v>
      </c>
      <c r="L161" s="30">
        <f t="shared" si="450"/>
        <v>3252.4973542018242</v>
      </c>
      <c r="M161" s="30">
        <f t="shared" si="450"/>
        <v>2323.2123958584384</v>
      </c>
      <c r="N161" s="30">
        <f t="shared" si="450"/>
        <v>1659.4374256131682</v>
      </c>
      <c r="P161" s="165"/>
      <c r="Q161" s="161">
        <v>1000000</v>
      </c>
      <c r="R161" s="16" t="s">
        <v>19</v>
      </c>
      <c r="S161" s="30">
        <f>S$99/10*$C$161/(2+$E$12)</f>
        <v>34285.714285714275</v>
      </c>
      <c r="T161" s="30">
        <f t="shared" ref="T161:AB161" si="451">T$99/10*$C$161/(2+$E$12)</f>
        <v>24489.795918367345</v>
      </c>
      <c r="U161" s="30">
        <f t="shared" si="451"/>
        <v>17492.711370262397</v>
      </c>
      <c r="V161" s="30">
        <f t="shared" si="451"/>
        <v>12494.793835901703</v>
      </c>
      <c r="W161" s="30">
        <f t="shared" si="451"/>
        <v>8924.8527399297909</v>
      </c>
      <c r="X161" s="30">
        <f t="shared" si="451"/>
        <v>6374.8948142355657</v>
      </c>
      <c r="Y161" s="30">
        <f t="shared" si="451"/>
        <v>4553.4962958825481</v>
      </c>
      <c r="Z161" s="30">
        <f t="shared" si="451"/>
        <v>3252.4973542018242</v>
      </c>
      <c r="AA161" s="30">
        <f t="shared" si="451"/>
        <v>2323.2123958584384</v>
      </c>
      <c r="AB161" s="30">
        <f t="shared" si="451"/>
        <v>1659.4374256131682</v>
      </c>
      <c r="AD161" s="165"/>
      <c r="AE161" s="161">
        <v>1000000</v>
      </c>
      <c r="AF161" s="16" t="s">
        <v>19</v>
      </c>
      <c r="AG161" s="30">
        <f>AG$99/10*$C$161/(2+$E$12)</f>
        <v>34285.714285714275</v>
      </c>
      <c r="AH161" s="30">
        <f t="shared" ref="AH161:AP161" si="452">AH$99/10*$C$161/(2+$E$12)</f>
        <v>24489.795918367345</v>
      </c>
      <c r="AI161" s="30">
        <f t="shared" si="452"/>
        <v>17492.711370262397</v>
      </c>
      <c r="AJ161" s="30">
        <f t="shared" si="452"/>
        <v>12494.793835901703</v>
      </c>
      <c r="AK161" s="30">
        <f t="shared" si="452"/>
        <v>8924.8527399297909</v>
      </c>
      <c r="AL161" s="30">
        <f t="shared" si="452"/>
        <v>6374.8948142355657</v>
      </c>
      <c r="AM161" s="30">
        <f t="shared" si="452"/>
        <v>4553.4962958825481</v>
      </c>
      <c r="AN161" s="30">
        <f t="shared" si="452"/>
        <v>3252.4973542018242</v>
      </c>
      <c r="AO161" s="30">
        <f t="shared" si="452"/>
        <v>2323.2123958584384</v>
      </c>
      <c r="AP161" s="30">
        <f t="shared" si="452"/>
        <v>1659.4374256131682</v>
      </c>
      <c r="AR161" s="165"/>
      <c r="AS161" s="161">
        <v>1000000</v>
      </c>
      <c r="AT161" s="16" t="s">
        <v>19</v>
      </c>
      <c r="AU161" s="30">
        <f>AU$99/10*$C$161/(2+$E$12)</f>
        <v>34285.714285714275</v>
      </c>
      <c r="AV161" s="30">
        <f t="shared" ref="AV161:BD161" si="453">AV$99/10*$C$161/(2+$E$12)</f>
        <v>24489.795918367345</v>
      </c>
      <c r="AW161" s="30">
        <f t="shared" si="453"/>
        <v>17492.711370262397</v>
      </c>
      <c r="AX161" s="30">
        <f t="shared" si="453"/>
        <v>12494.793835901703</v>
      </c>
      <c r="AY161" s="30">
        <f t="shared" si="453"/>
        <v>8924.8527399297909</v>
      </c>
      <c r="AZ161" s="30">
        <f t="shared" si="453"/>
        <v>6374.8948142355657</v>
      </c>
      <c r="BA161" s="30">
        <f t="shared" si="453"/>
        <v>4553.4962958825481</v>
      </c>
      <c r="BB161" s="30">
        <f t="shared" si="453"/>
        <v>3252.4973542018242</v>
      </c>
      <c r="BC161" s="30">
        <f t="shared" si="453"/>
        <v>2323.2123958584384</v>
      </c>
      <c r="BD161" s="30">
        <f t="shared" si="453"/>
        <v>1659.4374256131682</v>
      </c>
      <c r="BF161" s="165"/>
      <c r="BG161" s="161">
        <v>1000000</v>
      </c>
      <c r="BH161" s="16" t="s">
        <v>19</v>
      </c>
      <c r="BI161" s="30">
        <f>BI$99/10*$C$161/(2+$E$12)</f>
        <v>34285.714285714275</v>
      </c>
      <c r="BJ161" s="30">
        <f t="shared" ref="BJ161:BR161" si="454">BJ$99/10*$C$161/(2+$E$12)</f>
        <v>24489.795918367345</v>
      </c>
      <c r="BK161" s="30">
        <f t="shared" si="454"/>
        <v>17492.711370262397</v>
      </c>
      <c r="BL161" s="30">
        <f t="shared" si="454"/>
        <v>12494.793835901703</v>
      </c>
      <c r="BM161" s="30">
        <f t="shared" si="454"/>
        <v>8924.8527399297909</v>
      </c>
      <c r="BN161" s="30">
        <f t="shared" si="454"/>
        <v>6374.8948142355657</v>
      </c>
      <c r="BO161" s="30">
        <f t="shared" si="454"/>
        <v>4553.4962958825481</v>
      </c>
      <c r="BP161" s="30">
        <f t="shared" si="454"/>
        <v>3252.4973542018242</v>
      </c>
      <c r="BQ161" s="30">
        <f t="shared" si="454"/>
        <v>2323.2123958584384</v>
      </c>
      <c r="BR161" s="30">
        <f t="shared" si="454"/>
        <v>1659.4374256131682</v>
      </c>
    </row>
    <row r="162" spans="2:70" s="5" customFormat="1" ht="15" customHeight="1" x14ac:dyDescent="0.45">
      <c r="B162" s="165"/>
      <c r="C162" s="161"/>
      <c r="D162" s="16" t="s">
        <v>22</v>
      </c>
      <c r="E162" s="30"/>
      <c r="F162" s="30"/>
      <c r="G162" s="30"/>
      <c r="H162" s="30"/>
      <c r="I162" s="30">
        <f>SUM(E161:I161)/5</f>
        <v>19537.573630035102</v>
      </c>
      <c r="J162" s="30"/>
      <c r="K162" s="30"/>
      <c r="L162" s="30"/>
      <c r="M162" s="30"/>
      <c r="N162" s="30">
        <f>SUM(E161:N161)/10</f>
        <v>11585.140643596706</v>
      </c>
      <c r="P162" s="165"/>
      <c r="Q162" s="161"/>
      <c r="R162" s="16" t="s">
        <v>22</v>
      </c>
      <c r="S162" s="30"/>
      <c r="T162" s="30"/>
      <c r="U162" s="30"/>
      <c r="V162" s="30"/>
      <c r="W162" s="30">
        <f>SUM(S161:W161)/5</f>
        <v>19537.573630035102</v>
      </c>
      <c r="X162" s="30"/>
      <c r="Y162" s="30"/>
      <c r="Z162" s="30"/>
      <c r="AA162" s="30"/>
      <c r="AB162" s="30">
        <f>SUM(S161:AB161)/10</f>
        <v>11585.140643596706</v>
      </c>
      <c r="AD162" s="165"/>
      <c r="AE162" s="161"/>
      <c r="AF162" s="16" t="s">
        <v>22</v>
      </c>
      <c r="AG162" s="30"/>
      <c r="AH162" s="30"/>
      <c r="AI162" s="30"/>
      <c r="AJ162" s="30"/>
      <c r="AK162" s="30">
        <f>SUM(AG161:AK161)/5</f>
        <v>19537.573630035102</v>
      </c>
      <c r="AL162" s="30"/>
      <c r="AM162" s="30"/>
      <c r="AN162" s="30"/>
      <c r="AO162" s="30"/>
      <c r="AP162" s="30">
        <f>SUM(AG161:AP161)/10</f>
        <v>11585.140643596706</v>
      </c>
      <c r="AR162" s="165"/>
      <c r="AS162" s="161"/>
      <c r="AT162" s="16" t="s">
        <v>22</v>
      </c>
      <c r="AU162" s="30"/>
      <c r="AV162" s="30"/>
      <c r="AW162" s="30"/>
      <c r="AX162" s="30"/>
      <c r="AY162" s="30">
        <f>SUM(AU161:AY161)/5</f>
        <v>19537.573630035102</v>
      </c>
      <c r="AZ162" s="30"/>
      <c r="BA162" s="30"/>
      <c r="BB162" s="30"/>
      <c r="BC162" s="30"/>
      <c r="BD162" s="30">
        <f>SUM(AU161:BD161)/10</f>
        <v>11585.140643596706</v>
      </c>
      <c r="BF162" s="165"/>
      <c r="BG162" s="161"/>
      <c r="BH162" s="16" t="s">
        <v>22</v>
      </c>
      <c r="BI162" s="30"/>
      <c r="BJ162" s="30"/>
      <c r="BK162" s="30"/>
      <c r="BL162" s="30"/>
      <c r="BM162" s="30">
        <f>SUM(BI161:BM161)/5</f>
        <v>19537.573630035102</v>
      </c>
      <c r="BN162" s="30"/>
      <c r="BO162" s="30"/>
      <c r="BP162" s="30"/>
      <c r="BQ162" s="30"/>
      <c r="BR162" s="30">
        <f>SUM(BI161:BR161)/10</f>
        <v>11585.140643596706</v>
      </c>
    </row>
    <row r="163" spans="2:70" s="5" customFormat="1" ht="15" customHeight="1" x14ac:dyDescent="0.45">
      <c r="B163" s="165"/>
      <c r="C163" s="161"/>
      <c r="D163" s="16" t="s">
        <v>52</v>
      </c>
      <c r="E163" s="30">
        <f>E$100/10*$C161/(2+$E$12)</f>
        <v>34285.714285714275</v>
      </c>
      <c r="F163" s="30">
        <f t="shared" ref="F163:N163" si="455">F$100/10*$C161/(2+$E$12)</f>
        <v>58775.51020408162</v>
      </c>
      <c r="G163" s="30">
        <f t="shared" si="455"/>
        <v>76268.221574344017</v>
      </c>
      <c r="H163" s="30">
        <f t="shared" si="455"/>
        <v>88763.015410245716</v>
      </c>
      <c r="I163" s="30">
        <f t="shared" si="455"/>
        <v>97687.86815017552</v>
      </c>
      <c r="J163" s="30">
        <f t="shared" si="455"/>
        <v>104062.76296441109</v>
      </c>
      <c r="K163" s="30">
        <f t="shared" si="455"/>
        <v>108616.25926029363</v>
      </c>
      <c r="L163" s="30">
        <f t="shared" si="455"/>
        <v>111868.75661449545</v>
      </c>
      <c r="M163" s="30">
        <f t="shared" si="455"/>
        <v>114191.96901035387</v>
      </c>
      <c r="N163" s="30">
        <f t="shared" si="455"/>
        <v>115851.40643596704</v>
      </c>
      <c r="P163" s="165"/>
      <c r="Q163" s="161"/>
      <c r="R163" s="16" t="s">
        <v>52</v>
      </c>
      <c r="S163" s="30">
        <f>S$100/10*$C161/(2+$E$12)</f>
        <v>34285.714285714275</v>
      </c>
      <c r="T163" s="30">
        <f t="shared" ref="T163:AB163" si="456">T$100/10*$C161/(2+$E$12)</f>
        <v>58775.51020408162</v>
      </c>
      <c r="U163" s="30">
        <f t="shared" si="456"/>
        <v>76268.221574344017</v>
      </c>
      <c r="V163" s="30">
        <f t="shared" si="456"/>
        <v>88763.015410245716</v>
      </c>
      <c r="W163" s="30">
        <f t="shared" si="456"/>
        <v>97687.86815017552</v>
      </c>
      <c r="X163" s="30">
        <f t="shared" si="456"/>
        <v>104062.76296441109</v>
      </c>
      <c r="Y163" s="30">
        <f t="shared" si="456"/>
        <v>108616.25926029363</v>
      </c>
      <c r="Z163" s="30">
        <f t="shared" si="456"/>
        <v>111868.75661449545</v>
      </c>
      <c r="AA163" s="30">
        <f t="shared" si="456"/>
        <v>114191.96901035387</v>
      </c>
      <c r="AB163" s="30">
        <f t="shared" si="456"/>
        <v>115851.40643596704</v>
      </c>
      <c r="AD163" s="165"/>
      <c r="AE163" s="161"/>
      <c r="AF163" s="16" t="s">
        <v>52</v>
      </c>
      <c r="AG163" s="30">
        <f>AG$100/10*$C161/(2+$E$12)</f>
        <v>34285.714285714275</v>
      </c>
      <c r="AH163" s="30">
        <f t="shared" ref="AH163:AP163" si="457">AH$100/10*$C161/(2+$E$12)</f>
        <v>58775.51020408162</v>
      </c>
      <c r="AI163" s="30">
        <f t="shared" si="457"/>
        <v>76268.221574344017</v>
      </c>
      <c r="AJ163" s="30">
        <f t="shared" si="457"/>
        <v>88763.015410245716</v>
      </c>
      <c r="AK163" s="30">
        <f t="shared" si="457"/>
        <v>97687.86815017552</v>
      </c>
      <c r="AL163" s="30">
        <f t="shared" si="457"/>
        <v>104062.76296441109</v>
      </c>
      <c r="AM163" s="30">
        <f t="shared" si="457"/>
        <v>108616.25926029363</v>
      </c>
      <c r="AN163" s="30">
        <f t="shared" si="457"/>
        <v>111868.75661449545</v>
      </c>
      <c r="AO163" s="30">
        <f t="shared" si="457"/>
        <v>114191.96901035387</v>
      </c>
      <c r="AP163" s="30">
        <f t="shared" si="457"/>
        <v>115851.40643596704</v>
      </c>
      <c r="AR163" s="165"/>
      <c r="AS163" s="161"/>
      <c r="AT163" s="16" t="s">
        <v>52</v>
      </c>
      <c r="AU163" s="30">
        <f>AU$100/10*$C161/(2+$E$12)</f>
        <v>34285.714285714275</v>
      </c>
      <c r="AV163" s="30">
        <f t="shared" ref="AV163:BD163" si="458">AV$100/10*$C161/(2+$E$12)</f>
        <v>58775.51020408162</v>
      </c>
      <c r="AW163" s="30">
        <f t="shared" si="458"/>
        <v>76268.221574344017</v>
      </c>
      <c r="AX163" s="30">
        <f t="shared" si="458"/>
        <v>88763.015410245716</v>
      </c>
      <c r="AY163" s="30">
        <f t="shared" si="458"/>
        <v>97687.86815017552</v>
      </c>
      <c r="AZ163" s="30">
        <f t="shared" si="458"/>
        <v>104062.76296441109</v>
      </c>
      <c r="BA163" s="30">
        <f t="shared" si="458"/>
        <v>108616.25926029363</v>
      </c>
      <c r="BB163" s="30">
        <f t="shared" si="458"/>
        <v>111868.75661449545</v>
      </c>
      <c r="BC163" s="30">
        <f t="shared" si="458"/>
        <v>114191.96901035387</v>
      </c>
      <c r="BD163" s="30">
        <f t="shared" si="458"/>
        <v>115851.40643596704</v>
      </c>
      <c r="BF163" s="165"/>
      <c r="BG163" s="161"/>
      <c r="BH163" s="16" t="s">
        <v>52</v>
      </c>
      <c r="BI163" s="30">
        <f>BI$100/10*$C161/(2+$E$12)</f>
        <v>34285.714285714275</v>
      </c>
      <c r="BJ163" s="30">
        <f t="shared" ref="BJ163:BR163" si="459">BJ$100/10*$C161/(2+$E$12)</f>
        <v>58775.51020408162</v>
      </c>
      <c r="BK163" s="30">
        <f t="shared" si="459"/>
        <v>76268.221574344017</v>
      </c>
      <c r="BL163" s="30">
        <f t="shared" si="459"/>
        <v>88763.015410245716</v>
      </c>
      <c r="BM163" s="30">
        <f t="shared" si="459"/>
        <v>97687.86815017552</v>
      </c>
      <c r="BN163" s="30">
        <f t="shared" si="459"/>
        <v>104062.76296441109</v>
      </c>
      <c r="BO163" s="30">
        <f t="shared" si="459"/>
        <v>108616.25926029363</v>
      </c>
      <c r="BP163" s="30">
        <f t="shared" si="459"/>
        <v>111868.75661449545</v>
      </c>
      <c r="BQ163" s="30">
        <f t="shared" si="459"/>
        <v>114191.96901035387</v>
      </c>
      <c r="BR163" s="30">
        <f t="shared" si="459"/>
        <v>115851.40643596704</v>
      </c>
    </row>
    <row r="164" spans="2:70" s="5" customFormat="1" ht="15" customHeight="1" x14ac:dyDescent="0.45">
      <c r="B164" s="165"/>
      <c r="C164" s="161">
        <v>2100000</v>
      </c>
      <c r="D164" s="16" t="s">
        <v>19</v>
      </c>
      <c r="E164" s="30">
        <f>E$99/10*$C164/(2+$E$12)</f>
        <v>71999.999999999985</v>
      </c>
      <c r="F164" s="30">
        <f t="shared" ref="F164:N164" si="460">F$99/10*$C164/(2+$E$12)</f>
        <v>51428.571428571428</v>
      </c>
      <c r="G164" s="30">
        <f t="shared" si="460"/>
        <v>36734.693877551028</v>
      </c>
      <c r="H164" s="30">
        <f t="shared" si="460"/>
        <v>26239.067055393574</v>
      </c>
      <c r="I164" s="30">
        <f t="shared" si="460"/>
        <v>18742.190753852563</v>
      </c>
      <c r="J164" s="30">
        <f t="shared" si="460"/>
        <v>13387.279109894687</v>
      </c>
      <c r="K164" s="30">
        <f t="shared" si="460"/>
        <v>9562.3422213533522</v>
      </c>
      <c r="L164" s="30">
        <f t="shared" si="460"/>
        <v>6830.2444438238308</v>
      </c>
      <c r="M164" s="30">
        <f t="shared" si="460"/>
        <v>4878.7460313027204</v>
      </c>
      <c r="N164" s="30">
        <f t="shared" si="460"/>
        <v>3484.8185937876538</v>
      </c>
      <c r="P164" s="165"/>
      <c r="Q164" s="161">
        <v>2100000</v>
      </c>
      <c r="R164" s="16" t="s">
        <v>19</v>
      </c>
      <c r="S164" s="30">
        <f>S$99/10*$C164/(2+$E$12)</f>
        <v>71999.999999999985</v>
      </c>
      <c r="T164" s="30">
        <f t="shared" ref="T164:AB164" si="461">T$99/10*$C164/(2+$E$12)</f>
        <v>51428.571428571428</v>
      </c>
      <c r="U164" s="30">
        <f t="shared" si="461"/>
        <v>36734.693877551028</v>
      </c>
      <c r="V164" s="30">
        <f t="shared" si="461"/>
        <v>26239.067055393574</v>
      </c>
      <c r="W164" s="30">
        <f t="shared" si="461"/>
        <v>18742.190753852563</v>
      </c>
      <c r="X164" s="30">
        <f t="shared" si="461"/>
        <v>13387.279109894687</v>
      </c>
      <c r="Y164" s="30">
        <f t="shared" si="461"/>
        <v>9562.3422213533522</v>
      </c>
      <c r="Z164" s="30">
        <f t="shared" si="461"/>
        <v>6830.2444438238308</v>
      </c>
      <c r="AA164" s="30">
        <f t="shared" si="461"/>
        <v>4878.7460313027204</v>
      </c>
      <c r="AB164" s="30">
        <f t="shared" si="461"/>
        <v>3484.8185937876538</v>
      </c>
      <c r="AD164" s="165"/>
      <c r="AE164" s="161">
        <v>2100000</v>
      </c>
      <c r="AF164" s="16" t="s">
        <v>19</v>
      </c>
      <c r="AG164" s="30">
        <f>AG$99/10*$C164/(2+$E$12)</f>
        <v>71999.999999999985</v>
      </c>
      <c r="AH164" s="30">
        <f t="shared" ref="AH164:AP164" si="462">AH$99/10*$C164/(2+$E$12)</f>
        <v>51428.571428571428</v>
      </c>
      <c r="AI164" s="30">
        <f t="shared" si="462"/>
        <v>36734.693877551028</v>
      </c>
      <c r="AJ164" s="30">
        <f t="shared" si="462"/>
        <v>26239.067055393574</v>
      </c>
      <c r="AK164" s="30">
        <f t="shared" si="462"/>
        <v>18742.190753852563</v>
      </c>
      <c r="AL164" s="30">
        <f t="shared" si="462"/>
        <v>13387.279109894687</v>
      </c>
      <c r="AM164" s="30">
        <f t="shared" si="462"/>
        <v>9562.3422213533522</v>
      </c>
      <c r="AN164" s="30">
        <f t="shared" si="462"/>
        <v>6830.2444438238308</v>
      </c>
      <c r="AO164" s="30">
        <f t="shared" si="462"/>
        <v>4878.7460313027204</v>
      </c>
      <c r="AP164" s="30">
        <f t="shared" si="462"/>
        <v>3484.8185937876538</v>
      </c>
      <c r="AR164" s="165"/>
      <c r="AS164" s="161">
        <v>2100000</v>
      </c>
      <c r="AT164" s="16" t="s">
        <v>19</v>
      </c>
      <c r="AU164" s="30">
        <f>AU$99/10*$C164/(2+$E$12)</f>
        <v>71999.999999999985</v>
      </c>
      <c r="AV164" s="30">
        <f t="shared" ref="AV164:BD164" si="463">AV$99/10*$C164/(2+$E$12)</f>
        <v>51428.571428571428</v>
      </c>
      <c r="AW164" s="30">
        <f t="shared" si="463"/>
        <v>36734.693877551028</v>
      </c>
      <c r="AX164" s="30">
        <f t="shared" si="463"/>
        <v>26239.067055393574</v>
      </c>
      <c r="AY164" s="30">
        <f t="shared" si="463"/>
        <v>18742.190753852563</v>
      </c>
      <c r="AZ164" s="30">
        <f t="shared" si="463"/>
        <v>13387.279109894687</v>
      </c>
      <c r="BA164" s="30">
        <f t="shared" si="463"/>
        <v>9562.3422213533522</v>
      </c>
      <c r="BB164" s="30">
        <f t="shared" si="463"/>
        <v>6830.2444438238308</v>
      </c>
      <c r="BC164" s="30">
        <f t="shared" si="463"/>
        <v>4878.7460313027204</v>
      </c>
      <c r="BD164" s="30">
        <f t="shared" si="463"/>
        <v>3484.8185937876538</v>
      </c>
      <c r="BF164" s="165"/>
      <c r="BG164" s="161">
        <v>2100000</v>
      </c>
      <c r="BH164" s="16" t="s">
        <v>19</v>
      </c>
      <c r="BI164" s="30">
        <f>BI$99/10*$C164/(2+$E$12)</f>
        <v>71999.999999999985</v>
      </c>
      <c r="BJ164" s="30">
        <f t="shared" ref="BJ164:BR164" si="464">BJ$99/10*$C164/(2+$E$12)</f>
        <v>51428.571428571428</v>
      </c>
      <c r="BK164" s="30">
        <f t="shared" si="464"/>
        <v>36734.693877551028</v>
      </c>
      <c r="BL164" s="30">
        <f t="shared" si="464"/>
        <v>26239.067055393574</v>
      </c>
      <c r="BM164" s="30">
        <f t="shared" si="464"/>
        <v>18742.190753852563</v>
      </c>
      <c r="BN164" s="30">
        <f t="shared" si="464"/>
        <v>13387.279109894687</v>
      </c>
      <c r="BO164" s="30">
        <f t="shared" si="464"/>
        <v>9562.3422213533522</v>
      </c>
      <c r="BP164" s="30">
        <f t="shared" si="464"/>
        <v>6830.2444438238308</v>
      </c>
      <c r="BQ164" s="30">
        <f t="shared" si="464"/>
        <v>4878.7460313027204</v>
      </c>
      <c r="BR164" s="30">
        <f t="shared" si="464"/>
        <v>3484.8185937876538</v>
      </c>
    </row>
    <row r="165" spans="2:70" s="5" customFormat="1" ht="15" customHeight="1" x14ac:dyDescent="0.45">
      <c r="B165" s="165"/>
      <c r="C165" s="161"/>
      <c r="D165" s="16" t="s">
        <v>22</v>
      </c>
      <c r="E165" s="30"/>
      <c r="F165" s="30"/>
      <c r="G165" s="30"/>
      <c r="H165" s="30"/>
      <c r="I165" s="30">
        <f>SUM(E164:I164)/5</f>
        <v>41028.904623073715</v>
      </c>
      <c r="J165" s="30"/>
      <c r="K165" s="30"/>
      <c r="L165" s="30"/>
      <c r="M165" s="30"/>
      <c r="N165" s="30">
        <f>SUM(E164:N164)/10</f>
        <v>24328.795351553083</v>
      </c>
      <c r="P165" s="165"/>
      <c r="Q165" s="161"/>
      <c r="R165" s="16" t="s">
        <v>22</v>
      </c>
      <c r="S165" s="30"/>
      <c r="T165" s="30"/>
      <c r="U165" s="30"/>
      <c r="V165" s="30"/>
      <c r="W165" s="30">
        <f>SUM(S164:W164)/5</f>
        <v>41028.904623073715</v>
      </c>
      <c r="X165" s="30"/>
      <c r="Y165" s="30"/>
      <c r="Z165" s="30"/>
      <c r="AA165" s="30"/>
      <c r="AB165" s="30">
        <f>SUM(S164:AB164)/10</f>
        <v>24328.795351553083</v>
      </c>
      <c r="AD165" s="165"/>
      <c r="AE165" s="161"/>
      <c r="AF165" s="16" t="s">
        <v>22</v>
      </c>
      <c r="AG165" s="30"/>
      <c r="AH165" s="30"/>
      <c r="AI165" s="30"/>
      <c r="AJ165" s="30"/>
      <c r="AK165" s="30">
        <f>SUM(AG164:AK164)/5</f>
        <v>41028.904623073715</v>
      </c>
      <c r="AL165" s="30"/>
      <c r="AM165" s="30"/>
      <c r="AN165" s="30"/>
      <c r="AO165" s="30"/>
      <c r="AP165" s="30">
        <f>SUM(AG164:AP164)/10</f>
        <v>24328.795351553083</v>
      </c>
      <c r="AR165" s="165"/>
      <c r="AS165" s="161"/>
      <c r="AT165" s="16" t="s">
        <v>22</v>
      </c>
      <c r="AU165" s="30"/>
      <c r="AV165" s="30"/>
      <c r="AW165" s="30"/>
      <c r="AX165" s="30"/>
      <c r="AY165" s="30">
        <f>SUM(AU164:AY164)/5</f>
        <v>41028.904623073715</v>
      </c>
      <c r="AZ165" s="30"/>
      <c r="BA165" s="30"/>
      <c r="BB165" s="30"/>
      <c r="BC165" s="30"/>
      <c r="BD165" s="30">
        <f>SUM(AU164:BD164)/10</f>
        <v>24328.795351553083</v>
      </c>
      <c r="BF165" s="165"/>
      <c r="BG165" s="161"/>
      <c r="BH165" s="16" t="s">
        <v>22</v>
      </c>
      <c r="BI165" s="30"/>
      <c r="BJ165" s="30"/>
      <c r="BK165" s="30"/>
      <c r="BL165" s="30"/>
      <c r="BM165" s="30">
        <f>SUM(BI164:BM164)/5</f>
        <v>41028.904623073715</v>
      </c>
      <c r="BN165" s="30"/>
      <c r="BO165" s="30"/>
      <c r="BP165" s="30"/>
      <c r="BQ165" s="30"/>
      <c r="BR165" s="30">
        <f>SUM(BI164:BR164)/10</f>
        <v>24328.795351553083</v>
      </c>
    </row>
    <row r="166" spans="2:70" s="5" customFormat="1" ht="15" customHeight="1" x14ac:dyDescent="0.45">
      <c r="B166" s="165"/>
      <c r="C166" s="161"/>
      <c r="D166" s="16" t="s">
        <v>52</v>
      </c>
      <c r="E166" s="30">
        <f>E$100/10*$C164/(2+$E$12)</f>
        <v>71999.999999999985</v>
      </c>
      <c r="F166" s="30">
        <f t="shared" ref="F166:N166" si="465">F$100/10*$C164/(2+$E$12)</f>
        <v>123428.57142857141</v>
      </c>
      <c r="G166" s="30">
        <f t="shared" si="465"/>
        <v>160163.26530612243</v>
      </c>
      <c r="H166" s="30">
        <f t="shared" si="465"/>
        <v>186402.33236151602</v>
      </c>
      <c r="I166" s="30">
        <f t="shared" si="465"/>
        <v>205144.52311536862</v>
      </c>
      <c r="J166" s="30">
        <f t="shared" si="465"/>
        <v>218531.80222526327</v>
      </c>
      <c r="K166" s="30">
        <f t="shared" si="465"/>
        <v>228094.14444661661</v>
      </c>
      <c r="L166" s="30">
        <f t="shared" si="465"/>
        <v>234924.38889044043</v>
      </c>
      <c r="M166" s="30">
        <f t="shared" si="465"/>
        <v>239803.13492174316</v>
      </c>
      <c r="N166" s="30">
        <f t="shared" si="465"/>
        <v>243287.9535155308</v>
      </c>
      <c r="P166" s="165"/>
      <c r="Q166" s="161"/>
      <c r="R166" s="16" t="s">
        <v>52</v>
      </c>
      <c r="S166" s="30">
        <f>S$100/10*$C164/(2+$E$12)</f>
        <v>71999.999999999985</v>
      </c>
      <c r="T166" s="30">
        <f t="shared" ref="T166:AB166" si="466">T$100/10*$C164/(2+$E$12)</f>
        <v>123428.57142857141</v>
      </c>
      <c r="U166" s="30">
        <f t="shared" si="466"/>
        <v>160163.26530612243</v>
      </c>
      <c r="V166" s="30">
        <f t="shared" si="466"/>
        <v>186402.33236151602</v>
      </c>
      <c r="W166" s="30">
        <f t="shared" si="466"/>
        <v>205144.52311536862</v>
      </c>
      <c r="X166" s="30">
        <f t="shared" si="466"/>
        <v>218531.80222526327</v>
      </c>
      <c r="Y166" s="30">
        <f t="shared" si="466"/>
        <v>228094.14444661661</v>
      </c>
      <c r="Z166" s="30">
        <f t="shared" si="466"/>
        <v>234924.38889044043</v>
      </c>
      <c r="AA166" s="30">
        <f t="shared" si="466"/>
        <v>239803.13492174316</v>
      </c>
      <c r="AB166" s="30">
        <f t="shared" si="466"/>
        <v>243287.9535155308</v>
      </c>
      <c r="AD166" s="165"/>
      <c r="AE166" s="161"/>
      <c r="AF166" s="16" t="s">
        <v>52</v>
      </c>
      <c r="AG166" s="30">
        <f>AG$100/10*$C164/(2+$E$12)</f>
        <v>71999.999999999985</v>
      </c>
      <c r="AH166" s="30">
        <f t="shared" ref="AH166:AP166" si="467">AH$100/10*$C164/(2+$E$12)</f>
        <v>123428.57142857141</v>
      </c>
      <c r="AI166" s="30">
        <f t="shared" si="467"/>
        <v>160163.26530612243</v>
      </c>
      <c r="AJ166" s="30">
        <f t="shared" si="467"/>
        <v>186402.33236151602</v>
      </c>
      <c r="AK166" s="30">
        <f t="shared" si="467"/>
        <v>205144.52311536862</v>
      </c>
      <c r="AL166" s="30">
        <f t="shared" si="467"/>
        <v>218531.80222526327</v>
      </c>
      <c r="AM166" s="30">
        <f t="shared" si="467"/>
        <v>228094.14444661661</v>
      </c>
      <c r="AN166" s="30">
        <f t="shared" si="467"/>
        <v>234924.38889044043</v>
      </c>
      <c r="AO166" s="30">
        <f t="shared" si="467"/>
        <v>239803.13492174316</v>
      </c>
      <c r="AP166" s="30">
        <f t="shared" si="467"/>
        <v>243287.9535155308</v>
      </c>
      <c r="AR166" s="165"/>
      <c r="AS166" s="161"/>
      <c r="AT166" s="16" t="s">
        <v>52</v>
      </c>
      <c r="AU166" s="30">
        <f>AU$100/10*$C164/(2+$E$12)</f>
        <v>71999.999999999985</v>
      </c>
      <c r="AV166" s="30">
        <f t="shared" ref="AV166:BD166" si="468">AV$100/10*$C164/(2+$E$12)</f>
        <v>123428.57142857141</v>
      </c>
      <c r="AW166" s="30">
        <f t="shared" si="468"/>
        <v>160163.26530612243</v>
      </c>
      <c r="AX166" s="30">
        <f t="shared" si="468"/>
        <v>186402.33236151602</v>
      </c>
      <c r="AY166" s="30">
        <f t="shared" si="468"/>
        <v>205144.52311536862</v>
      </c>
      <c r="AZ166" s="30">
        <f t="shared" si="468"/>
        <v>218531.80222526327</v>
      </c>
      <c r="BA166" s="30">
        <f t="shared" si="468"/>
        <v>228094.14444661661</v>
      </c>
      <c r="BB166" s="30">
        <f t="shared" si="468"/>
        <v>234924.38889044043</v>
      </c>
      <c r="BC166" s="30">
        <f t="shared" si="468"/>
        <v>239803.13492174316</v>
      </c>
      <c r="BD166" s="30">
        <f t="shared" si="468"/>
        <v>243287.9535155308</v>
      </c>
      <c r="BF166" s="165"/>
      <c r="BG166" s="161"/>
      <c r="BH166" s="16" t="s">
        <v>52</v>
      </c>
      <c r="BI166" s="30">
        <f>BI$100/10*$C164/(2+$E$12)</f>
        <v>71999.999999999985</v>
      </c>
      <c r="BJ166" s="30">
        <f t="shared" ref="BJ166:BR166" si="469">BJ$100/10*$C164/(2+$E$12)</f>
        <v>123428.57142857141</v>
      </c>
      <c r="BK166" s="30">
        <f t="shared" si="469"/>
        <v>160163.26530612243</v>
      </c>
      <c r="BL166" s="30">
        <f t="shared" si="469"/>
        <v>186402.33236151602</v>
      </c>
      <c r="BM166" s="30">
        <f t="shared" si="469"/>
        <v>205144.52311536862</v>
      </c>
      <c r="BN166" s="30">
        <f t="shared" si="469"/>
        <v>218531.80222526327</v>
      </c>
      <c r="BO166" s="30">
        <f t="shared" si="469"/>
        <v>228094.14444661661</v>
      </c>
      <c r="BP166" s="30">
        <f t="shared" si="469"/>
        <v>234924.38889044043</v>
      </c>
      <c r="BQ166" s="30">
        <f t="shared" si="469"/>
        <v>239803.13492174316</v>
      </c>
      <c r="BR166" s="30">
        <f t="shared" si="469"/>
        <v>243287.9535155308</v>
      </c>
    </row>
    <row r="167" spans="2:70" s="5" customFormat="1" ht="15" customHeight="1" x14ac:dyDescent="0.45">
      <c r="B167" s="163" t="s">
        <v>17</v>
      </c>
      <c r="C167" s="162">
        <v>20000</v>
      </c>
      <c r="D167" s="58" t="s">
        <v>19</v>
      </c>
      <c r="E167" s="28">
        <f>E$112/10*$C167/(2+$E$12)</f>
        <v>28.285714285714285</v>
      </c>
      <c r="F167" s="28">
        <f t="shared" ref="F167:N167" si="470">F$112/10*$C167/(2+$E$12)</f>
        <v>27.061224489795915</v>
      </c>
      <c r="G167" s="28">
        <f t="shared" si="470"/>
        <v>26.186588921282794</v>
      </c>
      <c r="H167" s="28">
        <f t="shared" si="470"/>
        <v>25.561849229487713</v>
      </c>
      <c r="I167" s="28">
        <f t="shared" si="470"/>
        <v>25.115606592491226</v>
      </c>
      <c r="J167" s="28">
        <f t="shared" si="470"/>
        <v>24.796861851779447</v>
      </c>
      <c r="K167" s="28">
        <f t="shared" si="470"/>
        <v>24.569187036985319</v>
      </c>
      <c r="L167" s="28">
        <f t="shared" si="470"/>
        <v>24.406562169275226</v>
      </c>
      <c r="M167" s="28">
        <f t="shared" si="470"/>
        <v>24.290401549482304</v>
      </c>
      <c r="N167" s="28">
        <f t="shared" si="470"/>
        <v>24.207429678201645</v>
      </c>
      <c r="P167" s="163" t="s">
        <v>17</v>
      </c>
      <c r="Q167" s="162">
        <v>20000</v>
      </c>
      <c r="R167" s="58" t="s">
        <v>19</v>
      </c>
      <c r="S167" s="28">
        <f>S$112/10*$C167/(2+$E$12)</f>
        <v>28.285714285714285</v>
      </c>
      <c r="T167" s="28">
        <f t="shared" ref="T167:AB167" si="471">T$112/10*$C167/(2+$E$12)</f>
        <v>27.061224489795915</v>
      </c>
      <c r="U167" s="28">
        <f t="shared" si="471"/>
        <v>26.186588921282794</v>
      </c>
      <c r="V167" s="28">
        <f t="shared" si="471"/>
        <v>25.561849229487713</v>
      </c>
      <c r="W167" s="28">
        <f t="shared" si="471"/>
        <v>25.115606592491226</v>
      </c>
      <c r="X167" s="28">
        <f t="shared" si="471"/>
        <v>24.796861851779447</v>
      </c>
      <c r="Y167" s="28">
        <f t="shared" si="471"/>
        <v>24.569187036985319</v>
      </c>
      <c r="Z167" s="28">
        <f t="shared" si="471"/>
        <v>24.406562169275226</v>
      </c>
      <c r="AA167" s="28">
        <f t="shared" si="471"/>
        <v>24.290401549482304</v>
      </c>
      <c r="AB167" s="28">
        <f t="shared" si="471"/>
        <v>24.207429678201645</v>
      </c>
      <c r="AD167" s="163" t="s">
        <v>17</v>
      </c>
      <c r="AE167" s="162">
        <v>20000</v>
      </c>
      <c r="AF167" s="58" t="s">
        <v>19</v>
      </c>
      <c r="AG167" s="28">
        <f>AG$112/10*$C167/(2+$E$12)</f>
        <v>28.285714285714285</v>
      </c>
      <c r="AH167" s="28">
        <f t="shared" ref="AH167:AP167" si="472">AH$112/10*$C167/(2+$E$12)</f>
        <v>27.061224489795915</v>
      </c>
      <c r="AI167" s="28">
        <f t="shared" si="472"/>
        <v>26.186588921282794</v>
      </c>
      <c r="AJ167" s="28">
        <f t="shared" si="472"/>
        <v>25.561849229487713</v>
      </c>
      <c r="AK167" s="28">
        <f t="shared" si="472"/>
        <v>25.115606592491226</v>
      </c>
      <c r="AL167" s="28">
        <f t="shared" si="472"/>
        <v>24.796861851779447</v>
      </c>
      <c r="AM167" s="28">
        <f t="shared" si="472"/>
        <v>24.569187036985319</v>
      </c>
      <c r="AN167" s="28">
        <f t="shared" si="472"/>
        <v>24.406562169275226</v>
      </c>
      <c r="AO167" s="28">
        <f t="shared" si="472"/>
        <v>24.290401549482304</v>
      </c>
      <c r="AP167" s="28">
        <f t="shared" si="472"/>
        <v>24.207429678201645</v>
      </c>
      <c r="AR167" s="163" t="s">
        <v>17</v>
      </c>
      <c r="AS167" s="162">
        <v>20000</v>
      </c>
      <c r="AT167" s="58" t="s">
        <v>19</v>
      </c>
      <c r="AU167" s="28">
        <f>AU$112/10*$C167/(2+$E$12)</f>
        <v>28.285714285714285</v>
      </c>
      <c r="AV167" s="28">
        <f t="shared" ref="AV167:BD167" si="473">AV$112/10*$C167/(2+$E$12)</f>
        <v>27.061224489795915</v>
      </c>
      <c r="AW167" s="28">
        <f t="shared" si="473"/>
        <v>26.186588921282794</v>
      </c>
      <c r="AX167" s="28">
        <f t="shared" si="473"/>
        <v>25.561849229487713</v>
      </c>
      <c r="AY167" s="28">
        <f t="shared" si="473"/>
        <v>25.115606592491226</v>
      </c>
      <c r="AZ167" s="28">
        <f t="shared" si="473"/>
        <v>24.796861851779447</v>
      </c>
      <c r="BA167" s="28">
        <f t="shared" si="473"/>
        <v>24.569187036985319</v>
      </c>
      <c r="BB167" s="28">
        <f t="shared" si="473"/>
        <v>24.406562169275226</v>
      </c>
      <c r="BC167" s="28">
        <f t="shared" si="473"/>
        <v>24.290401549482304</v>
      </c>
      <c r="BD167" s="28">
        <f t="shared" si="473"/>
        <v>24.207429678201645</v>
      </c>
      <c r="BF167" s="163" t="s">
        <v>17</v>
      </c>
      <c r="BG167" s="162">
        <v>20000</v>
      </c>
      <c r="BH167" s="58" t="s">
        <v>19</v>
      </c>
      <c r="BI167" s="28">
        <f>BI$112/10*$C167/(2+$E$12)</f>
        <v>28.285714285714285</v>
      </c>
      <c r="BJ167" s="28">
        <f t="shared" ref="BJ167:BR167" si="474">BJ$112/10*$C167/(2+$E$12)</f>
        <v>27.061224489795915</v>
      </c>
      <c r="BK167" s="28">
        <f t="shared" si="474"/>
        <v>26.186588921282794</v>
      </c>
      <c r="BL167" s="28">
        <f t="shared" si="474"/>
        <v>25.561849229487713</v>
      </c>
      <c r="BM167" s="28">
        <f t="shared" si="474"/>
        <v>25.115606592491226</v>
      </c>
      <c r="BN167" s="28">
        <f t="shared" si="474"/>
        <v>24.796861851779447</v>
      </c>
      <c r="BO167" s="28">
        <f t="shared" si="474"/>
        <v>24.569187036985319</v>
      </c>
      <c r="BP167" s="28">
        <f t="shared" si="474"/>
        <v>24.406562169275226</v>
      </c>
      <c r="BQ167" s="28">
        <f t="shared" si="474"/>
        <v>24.290401549482304</v>
      </c>
      <c r="BR167" s="28">
        <f t="shared" si="474"/>
        <v>24.207429678201645</v>
      </c>
    </row>
    <row r="168" spans="2:70" s="5" customFormat="1" ht="15" customHeight="1" x14ac:dyDescent="0.45">
      <c r="B168" s="163"/>
      <c r="C168" s="162"/>
      <c r="D168" s="20" t="s">
        <v>22</v>
      </c>
      <c r="E168" s="28"/>
      <c r="F168" s="28"/>
      <c r="G168" s="28"/>
      <c r="H168" s="28"/>
      <c r="I168" s="28">
        <f>SUM(E167:I167)/5</f>
        <v>26.442196703754384</v>
      </c>
      <c r="J168" s="28"/>
      <c r="K168" s="28"/>
      <c r="L168" s="28"/>
      <c r="M168" s="28"/>
      <c r="N168" s="28">
        <f>SUM(E167:N167)/10</f>
        <v>25.448142580449584</v>
      </c>
      <c r="P168" s="163"/>
      <c r="Q168" s="162"/>
      <c r="R168" s="20" t="s">
        <v>22</v>
      </c>
      <c r="S168" s="28"/>
      <c r="T168" s="28"/>
      <c r="U168" s="28"/>
      <c r="V168" s="28"/>
      <c r="W168" s="28">
        <f>SUM(S167:W167)/5</f>
        <v>26.442196703754384</v>
      </c>
      <c r="X168" s="28"/>
      <c r="Y168" s="28"/>
      <c r="Z168" s="28"/>
      <c r="AA168" s="28"/>
      <c r="AB168" s="28">
        <f>SUM(S167:AB167)/10</f>
        <v>25.448142580449584</v>
      </c>
      <c r="AD168" s="163"/>
      <c r="AE168" s="162"/>
      <c r="AF168" s="20" t="s">
        <v>22</v>
      </c>
      <c r="AG168" s="28"/>
      <c r="AH168" s="28"/>
      <c r="AI168" s="28"/>
      <c r="AJ168" s="28"/>
      <c r="AK168" s="28">
        <f>SUM(AG167:AK167)/5</f>
        <v>26.442196703754384</v>
      </c>
      <c r="AL168" s="28"/>
      <c r="AM168" s="28"/>
      <c r="AN168" s="28"/>
      <c r="AO168" s="28"/>
      <c r="AP168" s="28">
        <f>SUM(AG167:AP167)/10</f>
        <v>25.448142580449584</v>
      </c>
      <c r="AR168" s="163"/>
      <c r="AS168" s="162"/>
      <c r="AT168" s="20" t="s">
        <v>22</v>
      </c>
      <c r="AU168" s="28"/>
      <c r="AV168" s="28"/>
      <c r="AW168" s="28"/>
      <c r="AX168" s="28"/>
      <c r="AY168" s="28">
        <f>SUM(AU167:AY167)/5</f>
        <v>26.442196703754384</v>
      </c>
      <c r="AZ168" s="28"/>
      <c r="BA168" s="28"/>
      <c r="BB168" s="28"/>
      <c r="BC168" s="28"/>
      <c r="BD168" s="28">
        <f>SUM(AU167:BD167)/10</f>
        <v>25.448142580449584</v>
      </c>
      <c r="BF168" s="163"/>
      <c r="BG168" s="162"/>
      <c r="BH168" s="20" t="s">
        <v>22</v>
      </c>
      <c r="BI168" s="28"/>
      <c r="BJ168" s="28"/>
      <c r="BK168" s="28"/>
      <c r="BL168" s="28"/>
      <c r="BM168" s="28">
        <f>SUM(BI167:BM167)/5</f>
        <v>26.442196703754384</v>
      </c>
      <c r="BN168" s="28"/>
      <c r="BO168" s="28"/>
      <c r="BP168" s="28"/>
      <c r="BQ168" s="28"/>
      <c r="BR168" s="28">
        <f>SUM(BI167:BR167)/10</f>
        <v>25.448142580449584</v>
      </c>
    </row>
    <row r="169" spans="2:70" s="5" customFormat="1" ht="15" customHeight="1" x14ac:dyDescent="0.45">
      <c r="B169" s="163"/>
      <c r="C169" s="162"/>
      <c r="D169" s="20" t="s">
        <v>52</v>
      </c>
      <c r="E169" s="28">
        <f>E$113/10*$C167/(2+$E$12)</f>
        <v>28.285714285714285</v>
      </c>
      <c r="F169" s="28">
        <f t="shared" ref="F169:N169" si="475">F$113/10*$C167/(2+$E$12)</f>
        <v>55.346938775510203</v>
      </c>
      <c r="G169" s="28">
        <f t="shared" si="475"/>
        <v>81.533527696792987</v>
      </c>
      <c r="H169" s="28">
        <f t="shared" si="475"/>
        <v>107.09537692628071</v>
      </c>
      <c r="I169" s="28">
        <f t="shared" si="475"/>
        <v>132.21098351877191</v>
      </c>
      <c r="J169" s="28">
        <f t="shared" si="475"/>
        <v>157.00784537055137</v>
      </c>
      <c r="K169" s="28">
        <f t="shared" si="475"/>
        <v>181.57703240753668</v>
      </c>
      <c r="L169" s="28">
        <f t="shared" si="475"/>
        <v>205.9835945768119</v>
      </c>
      <c r="M169" s="28">
        <f t="shared" si="475"/>
        <v>230.27399612629421</v>
      </c>
      <c r="N169" s="28">
        <f t="shared" si="475"/>
        <v>254.4814258044959</v>
      </c>
      <c r="P169" s="163"/>
      <c r="Q169" s="162"/>
      <c r="R169" s="20" t="s">
        <v>52</v>
      </c>
      <c r="S169" s="28">
        <f>S$113/10*$C167/(2+$E$12)</f>
        <v>28.285714285714285</v>
      </c>
      <c r="T169" s="28">
        <f t="shared" ref="T169:AB169" si="476">T$113/10*$C167/(2+$E$12)</f>
        <v>55.346938775510203</v>
      </c>
      <c r="U169" s="28">
        <f t="shared" si="476"/>
        <v>81.533527696792987</v>
      </c>
      <c r="V169" s="28">
        <f t="shared" si="476"/>
        <v>107.09537692628071</v>
      </c>
      <c r="W169" s="28">
        <f t="shared" si="476"/>
        <v>132.21098351877191</v>
      </c>
      <c r="X169" s="28">
        <f t="shared" si="476"/>
        <v>157.00784537055137</v>
      </c>
      <c r="Y169" s="28">
        <f t="shared" si="476"/>
        <v>181.57703240753668</v>
      </c>
      <c r="Z169" s="28">
        <f t="shared" si="476"/>
        <v>205.9835945768119</v>
      </c>
      <c r="AA169" s="28">
        <f t="shared" si="476"/>
        <v>230.27399612629421</v>
      </c>
      <c r="AB169" s="28">
        <f t="shared" si="476"/>
        <v>254.4814258044959</v>
      </c>
      <c r="AD169" s="163"/>
      <c r="AE169" s="162"/>
      <c r="AF169" s="20" t="s">
        <v>52</v>
      </c>
      <c r="AG169" s="28">
        <f>AG$113/10*$C167/(2+$E$12)</f>
        <v>28.285714285714285</v>
      </c>
      <c r="AH169" s="28">
        <f t="shared" ref="AH169:AP169" si="477">AH$113/10*$C167/(2+$E$12)</f>
        <v>55.346938775510203</v>
      </c>
      <c r="AI169" s="28">
        <f t="shared" si="477"/>
        <v>81.533527696792987</v>
      </c>
      <c r="AJ169" s="28">
        <f t="shared" si="477"/>
        <v>107.09537692628071</v>
      </c>
      <c r="AK169" s="28">
        <f t="shared" si="477"/>
        <v>132.21098351877191</v>
      </c>
      <c r="AL169" s="28">
        <f t="shared" si="477"/>
        <v>157.00784537055137</v>
      </c>
      <c r="AM169" s="28">
        <f t="shared" si="477"/>
        <v>181.57703240753668</v>
      </c>
      <c r="AN169" s="28">
        <f t="shared" si="477"/>
        <v>205.9835945768119</v>
      </c>
      <c r="AO169" s="28">
        <f t="shared" si="477"/>
        <v>230.27399612629421</v>
      </c>
      <c r="AP169" s="28">
        <f t="shared" si="477"/>
        <v>254.4814258044959</v>
      </c>
      <c r="AR169" s="163"/>
      <c r="AS169" s="162"/>
      <c r="AT169" s="20" t="s">
        <v>52</v>
      </c>
      <c r="AU169" s="28">
        <f>AU$113/10*$C167/(2+$E$12)</f>
        <v>28.285714285714285</v>
      </c>
      <c r="AV169" s="28">
        <f t="shared" ref="AV169:BD169" si="478">AV$113/10*$C167/(2+$E$12)</f>
        <v>55.346938775510203</v>
      </c>
      <c r="AW169" s="28">
        <f t="shared" si="478"/>
        <v>81.533527696792987</v>
      </c>
      <c r="AX169" s="28">
        <f t="shared" si="478"/>
        <v>107.09537692628071</v>
      </c>
      <c r="AY169" s="28">
        <f t="shared" si="478"/>
        <v>132.21098351877191</v>
      </c>
      <c r="AZ169" s="28">
        <f t="shared" si="478"/>
        <v>157.00784537055137</v>
      </c>
      <c r="BA169" s="28">
        <f t="shared" si="478"/>
        <v>181.57703240753668</v>
      </c>
      <c r="BB169" s="28">
        <f t="shared" si="478"/>
        <v>205.9835945768119</v>
      </c>
      <c r="BC169" s="28">
        <f t="shared" si="478"/>
        <v>230.27399612629421</v>
      </c>
      <c r="BD169" s="28">
        <f t="shared" si="478"/>
        <v>254.4814258044959</v>
      </c>
      <c r="BF169" s="163"/>
      <c r="BG169" s="162"/>
      <c r="BH169" s="20" t="s">
        <v>52</v>
      </c>
      <c r="BI169" s="28">
        <f>BI$113/10*$C167/(2+$E$12)</f>
        <v>28.285714285714285</v>
      </c>
      <c r="BJ169" s="28">
        <f t="shared" ref="BJ169:BR169" si="479">BJ$113/10*$C167/(2+$E$12)</f>
        <v>55.346938775510203</v>
      </c>
      <c r="BK169" s="28">
        <f t="shared" si="479"/>
        <v>81.533527696792987</v>
      </c>
      <c r="BL169" s="28">
        <f t="shared" si="479"/>
        <v>107.09537692628071</v>
      </c>
      <c r="BM169" s="28">
        <f t="shared" si="479"/>
        <v>132.21098351877191</v>
      </c>
      <c r="BN169" s="28">
        <f t="shared" si="479"/>
        <v>157.00784537055137</v>
      </c>
      <c r="BO169" s="28">
        <f t="shared" si="479"/>
        <v>181.57703240753668</v>
      </c>
      <c r="BP169" s="28">
        <f t="shared" si="479"/>
        <v>205.9835945768119</v>
      </c>
      <c r="BQ169" s="28">
        <f t="shared" si="479"/>
        <v>230.27399612629421</v>
      </c>
      <c r="BR169" s="28">
        <f t="shared" si="479"/>
        <v>254.4814258044959</v>
      </c>
    </row>
    <row r="170" spans="2:70" s="5" customFormat="1" ht="15" customHeight="1" x14ac:dyDescent="0.45">
      <c r="B170" s="163"/>
      <c r="C170" s="162">
        <v>400000</v>
      </c>
      <c r="D170" s="58" t="s">
        <v>19</v>
      </c>
      <c r="E170" s="28">
        <f>E$112/10*$C170/(2+$E$12)</f>
        <v>565.71428571428567</v>
      </c>
      <c r="F170" s="28">
        <f t="shared" ref="F170:N170" si="480">F$112/10*$C170/(2+$E$12)</f>
        <v>541.22448979591832</v>
      </c>
      <c r="G170" s="28">
        <f t="shared" si="480"/>
        <v>523.73177842565588</v>
      </c>
      <c r="H170" s="28">
        <f t="shared" si="480"/>
        <v>511.23698458975423</v>
      </c>
      <c r="I170" s="28">
        <f t="shared" si="480"/>
        <v>502.31213184982454</v>
      </c>
      <c r="J170" s="28">
        <f t="shared" si="480"/>
        <v>495.93723703558891</v>
      </c>
      <c r="K170" s="28">
        <f t="shared" si="480"/>
        <v>491.38374073970635</v>
      </c>
      <c r="L170" s="28">
        <f t="shared" si="480"/>
        <v>488.13124338550449</v>
      </c>
      <c r="M170" s="28">
        <f t="shared" si="480"/>
        <v>485.80803098964606</v>
      </c>
      <c r="N170" s="28">
        <f t="shared" si="480"/>
        <v>484.14859356403292</v>
      </c>
      <c r="P170" s="163"/>
      <c r="Q170" s="162">
        <v>400000</v>
      </c>
      <c r="R170" s="58" t="s">
        <v>19</v>
      </c>
      <c r="S170" s="28">
        <f>S$112/10*$C170/(2+$E$12)</f>
        <v>565.71428571428567</v>
      </c>
      <c r="T170" s="28">
        <f t="shared" ref="T170:AB170" si="481">T$112/10*$C170/(2+$E$12)</f>
        <v>541.22448979591832</v>
      </c>
      <c r="U170" s="28">
        <f t="shared" si="481"/>
        <v>523.73177842565588</v>
      </c>
      <c r="V170" s="28">
        <f t="shared" si="481"/>
        <v>511.23698458975423</v>
      </c>
      <c r="W170" s="28">
        <f t="shared" si="481"/>
        <v>502.31213184982454</v>
      </c>
      <c r="X170" s="28">
        <f t="shared" si="481"/>
        <v>495.93723703558891</v>
      </c>
      <c r="Y170" s="28">
        <f t="shared" si="481"/>
        <v>491.38374073970635</v>
      </c>
      <c r="Z170" s="28">
        <f t="shared" si="481"/>
        <v>488.13124338550449</v>
      </c>
      <c r="AA170" s="28">
        <f t="shared" si="481"/>
        <v>485.80803098964606</v>
      </c>
      <c r="AB170" s="28">
        <f t="shared" si="481"/>
        <v>484.14859356403292</v>
      </c>
      <c r="AD170" s="163"/>
      <c r="AE170" s="162">
        <v>400000</v>
      </c>
      <c r="AF170" s="58" t="s">
        <v>19</v>
      </c>
      <c r="AG170" s="28">
        <f>AG$112/10*$C170/(2+$E$12)</f>
        <v>565.71428571428567</v>
      </c>
      <c r="AH170" s="28">
        <f t="shared" ref="AH170:AP170" si="482">AH$112/10*$C170/(2+$E$12)</f>
        <v>541.22448979591832</v>
      </c>
      <c r="AI170" s="28">
        <f t="shared" si="482"/>
        <v>523.73177842565588</v>
      </c>
      <c r="AJ170" s="28">
        <f t="shared" si="482"/>
        <v>511.23698458975423</v>
      </c>
      <c r="AK170" s="28">
        <f t="shared" si="482"/>
        <v>502.31213184982454</v>
      </c>
      <c r="AL170" s="28">
        <f t="shared" si="482"/>
        <v>495.93723703558891</v>
      </c>
      <c r="AM170" s="28">
        <f t="shared" si="482"/>
        <v>491.38374073970635</v>
      </c>
      <c r="AN170" s="28">
        <f t="shared" si="482"/>
        <v>488.13124338550449</v>
      </c>
      <c r="AO170" s="28">
        <f t="shared" si="482"/>
        <v>485.80803098964606</v>
      </c>
      <c r="AP170" s="28">
        <f t="shared" si="482"/>
        <v>484.14859356403292</v>
      </c>
      <c r="AR170" s="163"/>
      <c r="AS170" s="162">
        <v>400000</v>
      </c>
      <c r="AT170" s="58" t="s">
        <v>19</v>
      </c>
      <c r="AU170" s="28">
        <f>AU$112/10*$C170/(2+$E$12)</f>
        <v>565.71428571428567</v>
      </c>
      <c r="AV170" s="28">
        <f t="shared" ref="AV170:BD170" si="483">AV$112/10*$C170/(2+$E$12)</f>
        <v>541.22448979591832</v>
      </c>
      <c r="AW170" s="28">
        <f t="shared" si="483"/>
        <v>523.73177842565588</v>
      </c>
      <c r="AX170" s="28">
        <f t="shared" si="483"/>
        <v>511.23698458975423</v>
      </c>
      <c r="AY170" s="28">
        <f t="shared" si="483"/>
        <v>502.31213184982454</v>
      </c>
      <c r="AZ170" s="28">
        <f t="shared" si="483"/>
        <v>495.93723703558891</v>
      </c>
      <c r="BA170" s="28">
        <f t="shared" si="483"/>
        <v>491.38374073970635</v>
      </c>
      <c r="BB170" s="28">
        <f t="shared" si="483"/>
        <v>488.13124338550449</v>
      </c>
      <c r="BC170" s="28">
        <f t="shared" si="483"/>
        <v>485.80803098964606</v>
      </c>
      <c r="BD170" s="28">
        <f t="shared" si="483"/>
        <v>484.14859356403292</v>
      </c>
      <c r="BF170" s="163"/>
      <c r="BG170" s="162">
        <v>400000</v>
      </c>
      <c r="BH170" s="58" t="s">
        <v>19</v>
      </c>
      <c r="BI170" s="28">
        <f>BI$112/10*$C170/(2+$E$12)</f>
        <v>565.71428571428567</v>
      </c>
      <c r="BJ170" s="28">
        <f t="shared" ref="BJ170:BR170" si="484">BJ$112/10*$C170/(2+$E$12)</f>
        <v>541.22448979591832</v>
      </c>
      <c r="BK170" s="28">
        <f t="shared" si="484"/>
        <v>523.73177842565588</v>
      </c>
      <c r="BL170" s="28">
        <f t="shared" si="484"/>
        <v>511.23698458975423</v>
      </c>
      <c r="BM170" s="28">
        <f t="shared" si="484"/>
        <v>502.31213184982454</v>
      </c>
      <c r="BN170" s="28">
        <f t="shared" si="484"/>
        <v>495.93723703558891</v>
      </c>
      <c r="BO170" s="28">
        <f t="shared" si="484"/>
        <v>491.38374073970635</v>
      </c>
      <c r="BP170" s="28">
        <f t="shared" si="484"/>
        <v>488.13124338550449</v>
      </c>
      <c r="BQ170" s="28">
        <f t="shared" si="484"/>
        <v>485.80803098964606</v>
      </c>
      <c r="BR170" s="28">
        <f t="shared" si="484"/>
        <v>484.14859356403292</v>
      </c>
    </row>
    <row r="171" spans="2:70" s="5" customFormat="1" ht="15" customHeight="1" x14ac:dyDescent="0.45">
      <c r="B171" s="163"/>
      <c r="C171" s="162"/>
      <c r="D171" s="20" t="s">
        <v>22</v>
      </c>
      <c r="E171" s="28"/>
      <c r="F171" s="28"/>
      <c r="G171" s="28"/>
      <c r="H171" s="28"/>
      <c r="I171" s="28">
        <f>SUM(E170:I170)/5</f>
        <v>528.84393407508765</v>
      </c>
      <c r="J171" s="28"/>
      <c r="K171" s="28"/>
      <c r="L171" s="28"/>
      <c r="M171" s="28"/>
      <c r="N171" s="28">
        <f>SUM(E170:N170)/10</f>
        <v>508.96285160899168</v>
      </c>
      <c r="P171" s="163"/>
      <c r="Q171" s="162"/>
      <c r="R171" s="20" t="s">
        <v>22</v>
      </c>
      <c r="S171" s="28"/>
      <c r="T171" s="28"/>
      <c r="U171" s="28"/>
      <c r="V171" s="28"/>
      <c r="W171" s="28">
        <f>SUM(S170:W170)/5</f>
        <v>528.84393407508765</v>
      </c>
      <c r="X171" s="28"/>
      <c r="Y171" s="28"/>
      <c r="Z171" s="28"/>
      <c r="AA171" s="28"/>
      <c r="AB171" s="28">
        <f>SUM(S170:AB170)/10</f>
        <v>508.96285160899168</v>
      </c>
      <c r="AD171" s="163"/>
      <c r="AE171" s="162"/>
      <c r="AF171" s="20" t="s">
        <v>22</v>
      </c>
      <c r="AG171" s="28"/>
      <c r="AH171" s="28"/>
      <c r="AI171" s="28"/>
      <c r="AJ171" s="28"/>
      <c r="AK171" s="28">
        <f>SUM(AG170:AK170)/5</f>
        <v>528.84393407508765</v>
      </c>
      <c r="AL171" s="28"/>
      <c r="AM171" s="28"/>
      <c r="AN171" s="28"/>
      <c r="AO171" s="28"/>
      <c r="AP171" s="28">
        <f>SUM(AG170:AP170)/10</f>
        <v>508.96285160899168</v>
      </c>
      <c r="AR171" s="163"/>
      <c r="AS171" s="162"/>
      <c r="AT171" s="20" t="s">
        <v>22</v>
      </c>
      <c r="AU171" s="28"/>
      <c r="AV171" s="28"/>
      <c r="AW171" s="28"/>
      <c r="AX171" s="28"/>
      <c r="AY171" s="28">
        <f>SUM(AU170:AY170)/5</f>
        <v>528.84393407508765</v>
      </c>
      <c r="AZ171" s="28"/>
      <c r="BA171" s="28"/>
      <c r="BB171" s="28"/>
      <c r="BC171" s="28"/>
      <c r="BD171" s="28">
        <f>SUM(AU170:BD170)/10</f>
        <v>508.96285160899168</v>
      </c>
      <c r="BF171" s="163"/>
      <c r="BG171" s="162"/>
      <c r="BH171" s="20" t="s">
        <v>22</v>
      </c>
      <c r="BI171" s="28"/>
      <c r="BJ171" s="28"/>
      <c r="BK171" s="28"/>
      <c r="BL171" s="28"/>
      <c r="BM171" s="28">
        <f>SUM(BI170:BM170)/5</f>
        <v>528.84393407508765</v>
      </c>
      <c r="BN171" s="28"/>
      <c r="BO171" s="28"/>
      <c r="BP171" s="28"/>
      <c r="BQ171" s="28"/>
      <c r="BR171" s="28">
        <f>SUM(BI170:BR170)/10</f>
        <v>508.96285160899168</v>
      </c>
    </row>
    <row r="172" spans="2:70" s="5" customFormat="1" ht="15" customHeight="1" x14ac:dyDescent="0.45">
      <c r="B172" s="163"/>
      <c r="C172" s="162"/>
      <c r="D172" s="20" t="s">
        <v>52</v>
      </c>
      <c r="E172" s="28">
        <f>E$113/10*$C170/(2+$E$12)</f>
        <v>565.71428571428567</v>
      </c>
      <c r="F172" s="28">
        <f t="shared" ref="F172:N172" si="485">F$113/10*$C170/(2+$E$12)</f>
        <v>1106.9387755102041</v>
      </c>
      <c r="G172" s="28">
        <f t="shared" si="485"/>
        <v>1630.6705539358597</v>
      </c>
      <c r="H172" s="28">
        <f t="shared" si="485"/>
        <v>2141.9075385256142</v>
      </c>
      <c r="I172" s="28">
        <f t="shared" si="485"/>
        <v>2644.2196703754385</v>
      </c>
      <c r="J172" s="28">
        <f t="shared" si="485"/>
        <v>3140.1569074110275</v>
      </c>
      <c r="K172" s="28">
        <f t="shared" si="485"/>
        <v>3631.5406481507334</v>
      </c>
      <c r="L172" s="28">
        <f t="shared" si="485"/>
        <v>4119.671891536238</v>
      </c>
      <c r="M172" s="28">
        <f t="shared" si="485"/>
        <v>4605.4799225258848</v>
      </c>
      <c r="N172" s="28">
        <f t="shared" si="485"/>
        <v>5089.6285160899179</v>
      </c>
      <c r="P172" s="163"/>
      <c r="Q172" s="162"/>
      <c r="R172" s="20" t="s">
        <v>52</v>
      </c>
      <c r="S172" s="28">
        <f>S$113/10*$C170/(2+$E$12)</f>
        <v>565.71428571428567</v>
      </c>
      <c r="T172" s="28">
        <f t="shared" ref="T172:AB172" si="486">T$113/10*$C170/(2+$E$12)</f>
        <v>1106.9387755102041</v>
      </c>
      <c r="U172" s="28">
        <f t="shared" si="486"/>
        <v>1630.6705539358597</v>
      </c>
      <c r="V172" s="28">
        <f t="shared" si="486"/>
        <v>2141.9075385256142</v>
      </c>
      <c r="W172" s="28">
        <f t="shared" si="486"/>
        <v>2644.2196703754385</v>
      </c>
      <c r="X172" s="28">
        <f t="shared" si="486"/>
        <v>3140.1569074110275</v>
      </c>
      <c r="Y172" s="28">
        <f t="shared" si="486"/>
        <v>3631.5406481507334</v>
      </c>
      <c r="Z172" s="28">
        <f t="shared" si="486"/>
        <v>4119.671891536238</v>
      </c>
      <c r="AA172" s="28">
        <f t="shared" si="486"/>
        <v>4605.4799225258848</v>
      </c>
      <c r="AB172" s="28">
        <f t="shared" si="486"/>
        <v>5089.6285160899179</v>
      </c>
      <c r="AD172" s="163"/>
      <c r="AE172" s="162"/>
      <c r="AF172" s="20" t="s">
        <v>52</v>
      </c>
      <c r="AG172" s="28">
        <f>AG$113/10*$C170/(2+$E$12)</f>
        <v>565.71428571428567</v>
      </c>
      <c r="AH172" s="28">
        <f t="shared" ref="AH172:AP172" si="487">AH$113/10*$C170/(2+$E$12)</f>
        <v>1106.9387755102041</v>
      </c>
      <c r="AI172" s="28">
        <f t="shared" si="487"/>
        <v>1630.6705539358597</v>
      </c>
      <c r="AJ172" s="28">
        <f t="shared" si="487"/>
        <v>2141.9075385256142</v>
      </c>
      <c r="AK172" s="28">
        <f t="shared" si="487"/>
        <v>2644.2196703754385</v>
      </c>
      <c r="AL172" s="28">
        <f t="shared" si="487"/>
        <v>3140.1569074110275</v>
      </c>
      <c r="AM172" s="28">
        <f t="shared" si="487"/>
        <v>3631.5406481507334</v>
      </c>
      <c r="AN172" s="28">
        <f t="shared" si="487"/>
        <v>4119.671891536238</v>
      </c>
      <c r="AO172" s="28">
        <f t="shared" si="487"/>
        <v>4605.4799225258848</v>
      </c>
      <c r="AP172" s="28">
        <f t="shared" si="487"/>
        <v>5089.6285160899179</v>
      </c>
      <c r="AR172" s="163"/>
      <c r="AS172" s="162"/>
      <c r="AT172" s="20" t="s">
        <v>52</v>
      </c>
      <c r="AU172" s="28">
        <f>AU$113/10*$C170/(2+$E$12)</f>
        <v>565.71428571428567</v>
      </c>
      <c r="AV172" s="28">
        <f t="shared" ref="AV172:BD172" si="488">AV$113/10*$C170/(2+$E$12)</f>
        <v>1106.9387755102041</v>
      </c>
      <c r="AW172" s="28">
        <f t="shared" si="488"/>
        <v>1630.6705539358597</v>
      </c>
      <c r="AX172" s="28">
        <f t="shared" si="488"/>
        <v>2141.9075385256142</v>
      </c>
      <c r="AY172" s="28">
        <f t="shared" si="488"/>
        <v>2644.2196703754385</v>
      </c>
      <c r="AZ172" s="28">
        <f t="shared" si="488"/>
        <v>3140.1569074110275</v>
      </c>
      <c r="BA172" s="28">
        <f t="shared" si="488"/>
        <v>3631.5406481507334</v>
      </c>
      <c r="BB172" s="28">
        <f t="shared" si="488"/>
        <v>4119.671891536238</v>
      </c>
      <c r="BC172" s="28">
        <f t="shared" si="488"/>
        <v>4605.4799225258848</v>
      </c>
      <c r="BD172" s="28">
        <f t="shared" si="488"/>
        <v>5089.6285160899179</v>
      </c>
      <c r="BF172" s="163"/>
      <c r="BG172" s="162"/>
      <c r="BH172" s="20" t="s">
        <v>52</v>
      </c>
      <c r="BI172" s="28">
        <f>BI$113/10*$C170/(2+$E$12)</f>
        <v>565.71428571428567</v>
      </c>
      <c r="BJ172" s="28">
        <f t="shared" ref="BJ172:BR172" si="489">BJ$113/10*$C170/(2+$E$12)</f>
        <v>1106.9387755102041</v>
      </c>
      <c r="BK172" s="28">
        <f t="shared" si="489"/>
        <v>1630.6705539358597</v>
      </c>
      <c r="BL172" s="28">
        <f t="shared" si="489"/>
        <v>2141.9075385256142</v>
      </c>
      <c r="BM172" s="28">
        <f t="shared" si="489"/>
        <v>2644.2196703754385</v>
      </c>
      <c r="BN172" s="28">
        <f t="shared" si="489"/>
        <v>3140.1569074110275</v>
      </c>
      <c r="BO172" s="28">
        <f t="shared" si="489"/>
        <v>3631.5406481507334</v>
      </c>
      <c r="BP172" s="28">
        <f t="shared" si="489"/>
        <v>4119.671891536238</v>
      </c>
      <c r="BQ172" s="28">
        <f t="shared" si="489"/>
        <v>4605.4799225258848</v>
      </c>
      <c r="BR172" s="28">
        <f t="shared" si="489"/>
        <v>5089.6285160899179</v>
      </c>
    </row>
    <row r="173" spans="2:70" s="5" customFormat="1" ht="15" customHeight="1" x14ac:dyDescent="0.45">
      <c r="B173" s="163"/>
      <c r="C173" s="161">
        <v>1000000</v>
      </c>
      <c r="D173" s="16" t="s">
        <v>19</v>
      </c>
      <c r="E173" s="30">
        <f>E$112/10*$C173/(2+$E$12)</f>
        <v>1414.2857142857142</v>
      </c>
      <c r="F173" s="30">
        <f t="shared" ref="F173:N173" si="490">F$112/10*$C173/(2+$E$12)</f>
        <v>1353.0612244897957</v>
      </c>
      <c r="G173" s="30">
        <f t="shared" si="490"/>
        <v>1309.3294460641396</v>
      </c>
      <c r="H173" s="30">
        <f t="shared" si="490"/>
        <v>1278.0924614743856</v>
      </c>
      <c r="I173" s="30">
        <f t="shared" si="490"/>
        <v>1255.7803296245613</v>
      </c>
      <c r="J173" s="30">
        <f t="shared" si="490"/>
        <v>1239.8430925889722</v>
      </c>
      <c r="K173" s="30">
        <f t="shared" si="490"/>
        <v>1228.4593518492659</v>
      </c>
      <c r="L173" s="30">
        <f t="shared" si="490"/>
        <v>1220.3281084637613</v>
      </c>
      <c r="M173" s="30">
        <f t="shared" si="490"/>
        <v>1214.5200774741152</v>
      </c>
      <c r="N173" s="30">
        <f t="shared" si="490"/>
        <v>1210.3714839100824</v>
      </c>
      <c r="P173" s="163"/>
      <c r="Q173" s="161">
        <v>1000000</v>
      </c>
      <c r="R173" s="16" t="s">
        <v>19</v>
      </c>
      <c r="S173" s="30">
        <f>S$112/10*$C173/(2+$E$12)</f>
        <v>1414.2857142857142</v>
      </c>
      <c r="T173" s="30">
        <f t="shared" ref="T173:AB173" si="491">T$112/10*$C173/(2+$E$12)</f>
        <v>1353.0612244897957</v>
      </c>
      <c r="U173" s="30">
        <f t="shared" si="491"/>
        <v>1309.3294460641396</v>
      </c>
      <c r="V173" s="30">
        <f t="shared" si="491"/>
        <v>1278.0924614743856</v>
      </c>
      <c r="W173" s="30">
        <f t="shared" si="491"/>
        <v>1255.7803296245613</v>
      </c>
      <c r="X173" s="30">
        <f t="shared" si="491"/>
        <v>1239.8430925889722</v>
      </c>
      <c r="Y173" s="30">
        <f t="shared" si="491"/>
        <v>1228.4593518492659</v>
      </c>
      <c r="Z173" s="30">
        <f t="shared" si="491"/>
        <v>1220.3281084637613</v>
      </c>
      <c r="AA173" s="30">
        <f t="shared" si="491"/>
        <v>1214.5200774741152</v>
      </c>
      <c r="AB173" s="30">
        <f t="shared" si="491"/>
        <v>1210.3714839100824</v>
      </c>
      <c r="AD173" s="163"/>
      <c r="AE173" s="161">
        <v>1000000</v>
      </c>
      <c r="AF173" s="16" t="s">
        <v>19</v>
      </c>
      <c r="AG173" s="30">
        <f>AG$112/10*$C173/(2+$E$12)</f>
        <v>1414.2857142857142</v>
      </c>
      <c r="AH173" s="30">
        <f t="shared" ref="AH173:AP173" si="492">AH$112/10*$C173/(2+$E$12)</f>
        <v>1353.0612244897957</v>
      </c>
      <c r="AI173" s="30">
        <f t="shared" si="492"/>
        <v>1309.3294460641396</v>
      </c>
      <c r="AJ173" s="30">
        <f t="shared" si="492"/>
        <v>1278.0924614743856</v>
      </c>
      <c r="AK173" s="30">
        <f t="shared" si="492"/>
        <v>1255.7803296245613</v>
      </c>
      <c r="AL173" s="30">
        <f t="shared" si="492"/>
        <v>1239.8430925889722</v>
      </c>
      <c r="AM173" s="30">
        <f t="shared" si="492"/>
        <v>1228.4593518492659</v>
      </c>
      <c r="AN173" s="30">
        <f t="shared" si="492"/>
        <v>1220.3281084637613</v>
      </c>
      <c r="AO173" s="30">
        <f t="shared" si="492"/>
        <v>1214.5200774741152</v>
      </c>
      <c r="AP173" s="30">
        <f t="shared" si="492"/>
        <v>1210.3714839100824</v>
      </c>
      <c r="AR173" s="163"/>
      <c r="AS173" s="161">
        <v>1000000</v>
      </c>
      <c r="AT173" s="16" t="s">
        <v>19</v>
      </c>
      <c r="AU173" s="30">
        <f>AU$112/10*$C173/(2+$E$12)</f>
        <v>1414.2857142857142</v>
      </c>
      <c r="AV173" s="30">
        <f t="shared" ref="AV173:BD173" si="493">AV$112/10*$C173/(2+$E$12)</f>
        <v>1353.0612244897957</v>
      </c>
      <c r="AW173" s="30">
        <f t="shared" si="493"/>
        <v>1309.3294460641396</v>
      </c>
      <c r="AX173" s="30">
        <f t="shared" si="493"/>
        <v>1278.0924614743856</v>
      </c>
      <c r="AY173" s="30">
        <f t="shared" si="493"/>
        <v>1255.7803296245613</v>
      </c>
      <c r="AZ173" s="30">
        <f t="shared" si="493"/>
        <v>1239.8430925889722</v>
      </c>
      <c r="BA173" s="30">
        <f t="shared" si="493"/>
        <v>1228.4593518492659</v>
      </c>
      <c r="BB173" s="30">
        <f t="shared" si="493"/>
        <v>1220.3281084637613</v>
      </c>
      <c r="BC173" s="30">
        <f t="shared" si="493"/>
        <v>1214.5200774741152</v>
      </c>
      <c r="BD173" s="30">
        <f t="shared" si="493"/>
        <v>1210.3714839100824</v>
      </c>
      <c r="BF173" s="163"/>
      <c r="BG173" s="161">
        <v>1000000</v>
      </c>
      <c r="BH173" s="16" t="s">
        <v>19</v>
      </c>
      <c r="BI173" s="30">
        <f>BI$112/10*$C173/(2+$E$12)</f>
        <v>1414.2857142857142</v>
      </c>
      <c r="BJ173" s="30">
        <f t="shared" ref="BJ173:BR173" si="494">BJ$112/10*$C173/(2+$E$12)</f>
        <v>1353.0612244897957</v>
      </c>
      <c r="BK173" s="30">
        <f t="shared" si="494"/>
        <v>1309.3294460641396</v>
      </c>
      <c r="BL173" s="30">
        <f t="shared" si="494"/>
        <v>1278.0924614743856</v>
      </c>
      <c r="BM173" s="30">
        <f t="shared" si="494"/>
        <v>1255.7803296245613</v>
      </c>
      <c r="BN173" s="30">
        <f t="shared" si="494"/>
        <v>1239.8430925889722</v>
      </c>
      <c r="BO173" s="30">
        <f t="shared" si="494"/>
        <v>1228.4593518492659</v>
      </c>
      <c r="BP173" s="30">
        <f t="shared" si="494"/>
        <v>1220.3281084637613</v>
      </c>
      <c r="BQ173" s="30">
        <f t="shared" si="494"/>
        <v>1214.5200774741152</v>
      </c>
      <c r="BR173" s="30">
        <f t="shared" si="494"/>
        <v>1210.3714839100824</v>
      </c>
    </row>
    <row r="174" spans="2:70" s="5" customFormat="1" ht="15" customHeight="1" x14ac:dyDescent="0.45">
      <c r="B174" s="163"/>
      <c r="C174" s="161"/>
      <c r="D174" s="16" t="s">
        <v>22</v>
      </c>
      <c r="E174" s="30"/>
      <c r="F174" s="30"/>
      <c r="G174" s="30"/>
      <c r="H174" s="30"/>
      <c r="I174" s="30">
        <f>SUM(E173:I173)/5</f>
        <v>1322.1098351877192</v>
      </c>
      <c r="J174" s="30"/>
      <c r="K174" s="30"/>
      <c r="L174" s="30"/>
      <c r="M174" s="30"/>
      <c r="N174" s="30">
        <f>SUM(E173:N173)/10</f>
        <v>1272.4071290224795</v>
      </c>
      <c r="P174" s="163"/>
      <c r="Q174" s="161"/>
      <c r="R174" s="16" t="s">
        <v>22</v>
      </c>
      <c r="S174" s="30"/>
      <c r="T174" s="30"/>
      <c r="U174" s="30"/>
      <c r="V174" s="30"/>
      <c r="W174" s="30">
        <f>SUM(S173:W173)/5</f>
        <v>1322.1098351877192</v>
      </c>
      <c r="X174" s="30"/>
      <c r="Y174" s="30"/>
      <c r="Z174" s="30"/>
      <c r="AA174" s="30"/>
      <c r="AB174" s="30">
        <f>SUM(S173:AB173)/10</f>
        <v>1272.4071290224795</v>
      </c>
      <c r="AD174" s="163"/>
      <c r="AE174" s="161"/>
      <c r="AF174" s="16" t="s">
        <v>22</v>
      </c>
      <c r="AG174" s="30"/>
      <c r="AH174" s="30"/>
      <c r="AI174" s="30"/>
      <c r="AJ174" s="30"/>
      <c r="AK174" s="30">
        <f>SUM(AG173:AK173)/5</f>
        <v>1322.1098351877192</v>
      </c>
      <c r="AL174" s="30"/>
      <c r="AM174" s="30"/>
      <c r="AN174" s="30"/>
      <c r="AO174" s="30"/>
      <c r="AP174" s="30">
        <f>SUM(AG173:AP173)/10</f>
        <v>1272.4071290224795</v>
      </c>
      <c r="AR174" s="163"/>
      <c r="AS174" s="161"/>
      <c r="AT174" s="16" t="s">
        <v>22</v>
      </c>
      <c r="AU174" s="30"/>
      <c r="AV174" s="30"/>
      <c r="AW174" s="30"/>
      <c r="AX174" s="30"/>
      <c r="AY174" s="30">
        <f>SUM(AU173:AY173)/5</f>
        <v>1322.1098351877192</v>
      </c>
      <c r="AZ174" s="30"/>
      <c r="BA174" s="30"/>
      <c r="BB174" s="30"/>
      <c r="BC174" s="30"/>
      <c r="BD174" s="30">
        <f>SUM(AU173:BD173)/10</f>
        <v>1272.4071290224795</v>
      </c>
      <c r="BF174" s="163"/>
      <c r="BG174" s="161"/>
      <c r="BH174" s="16" t="s">
        <v>22</v>
      </c>
      <c r="BI174" s="30"/>
      <c r="BJ174" s="30"/>
      <c r="BK174" s="30"/>
      <c r="BL174" s="30"/>
      <c r="BM174" s="30">
        <f>SUM(BI173:BM173)/5</f>
        <v>1322.1098351877192</v>
      </c>
      <c r="BN174" s="30"/>
      <c r="BO174" s="30"/>
      <c r="BP174" s="30"/>
      <c r="BQ174" s="30"/>
      <c r="BR174" s="30">
        <f>SUM(BI173:BR173)/10</f>
        <v>1272.4071290224795</v>
      </c>
    </row>
    <row r="175" spans="2:70" s="5" customFormat="1" ht="15" customHeight="1" x14ac:dyDescent="0.45">
      <c r="B175" s="163"/>
      <c r="C175" s="161"/>
      <c r="D175" s="16" t="s">
        <v>52</v>
      </c>
      <c r="E175" s="30">
        <f>E$113/10*$C173/(2+$E$12)</f>
        <v>1414.2857142857142</v>
      </c>
      <c r="F175" s="30">
        <f t="shared" ref="F175:N175" si="495">F$113/10*$C173/(2+$E$12)</f>
        <v>2767.3469387755099</v>
      </c>
      <c r="G175" s="30">
        <f t="shared" si="495"/>
        <v>4076.6763848396499</v>
      </c>
      <c r="H175" s="30">
        <f t="shared" si="495"/>
        <v>5354.7688463140357</v>
      </c>
      <c r="I175" s="30">
        <f t="shared" si="495"/>
        <v>6610.5491759385959</v>
      </c>
      <c r="J175" s="30">
        <f t="shared" si="495"/>
        <v>7850.3922685275684</v>
      </c>
      <c r="K175" s="30">
        <f t="shared" si="495"/>
        <v>9078.851620376834</v>
      </c>
      <c r="L175" s="30">
        <f t="shared" si="495"/>
        <v>10299.179728840594</v>
      </c>
      <c r="M175" s="30">
        <f t="shared" si="495"/>
        <v>11513.699806314709</v>
      </c>
      <c r="N175" s="30">
        <f t="shared" si="495"/>
        <v>12724.071290224794</v>
      </c>
      <c r="P175" s="163"/>
      <c r="Q175" s="161"/>
      <c r="R175" s="16" t="s">
        <v>52</v>
      </c>
      <c r="S175" s="30">
        <f>S$113/10*$C173/(2+$E$12)</f>
        <v>1414.2857142857142</v>
      </c>
      <c r="T175" s="30">
        <f t="shared" ref="T175:AB175" si="496">T$113/10*$C173/(2+$E$12)</f>
        <v>2767.3469387755099</v>
      </c>
      <c r="U175" s="30">
        <f t="shared" si="496"/>
        <v>4076.6763848396499</v>
      </c>
      <c r="V175" s="30">
        <f t="shared" si="496"/>
        <v>5354.7688463140357</v>
      </c>
      <c r="W175" s="30">
        <f t="shared" si="496"/>
        <v>6610.5491759385959</v>
      </c>
      <c r="X175" s="30">
        <f t="shared" si="496"/>
        <v>7850.3922685275684</v>
      </c>
      <c r="Y175" s="30">
        <f t="shared" si="496"/>
        <v>9078.851620376834</v>
      </c>
      <c r="Z175" s="30">
        <f t="shared" si="496"/>
        <v>10299.179728840594</v>
      </c>
      <c r="AA175" s="30">
        <f t="shared" si="496"/>
        <v>11513.699806314709</v>
      </c>
      <c r="AB175" s="30">
        <f t="shared" si="496"/>
        <v>12724.071290224794</v>
      </c>
      <c r="AD175" s="163"/>
      <c r="AE175" s="161"/>
      <c r="AF175" s="16" t="s">
        <v>52</v>
      </c>
      <c r="AG175" s="30">
        <f>AG$113/10*$C173/(2+$E$12)</f>
        <v>1414.2857142857142</v>
      </c>
      <c r="AH175" s="30">
        <f t="shared" ref="AH175:AP175" si="497">AH$113/10*$C173/(2+$E$12)</f>
        <v>2767.3469387755099</v>
      </c>
      <c r="AI175" s="30">
        <f t="shared" si="497"/>
        <v>4076.6763848396499</v>
      </c>
      <c r="AJ175" s="30">
        <f t="shared" si="497"/>
        <v>5354.7688463140357</v>
      </c>
      <c r="AK175" s="30">
        <f t="shared" si="497"/>
        <v>6610.5491759385959</v>
      </c>
      <c r="AL175" s="30">
        <f t="shared" si="497"/>
        <v>7850.3922685275684</v>
      </c>
      <c r="AM175" s="30">
        <f t="shared" si="497"/>
        <v>9078.851620376834</v>
      </c>
      <c r="AN175" s="30">
        <f t="shared" si="497"/>
        <v>10299.179728840594</v>
      </c>
      <c r="AO175" s="30">
        <f t="shared" si="497"/>
        <v>11513.699806314709</v>
      </c>
      <c r="AP175" s="30">
        <f t="shared" si="497"/>
        <v>12724.071290224794</v>
      </c>
      <c r="AR175" s="163"/>
      <c r="AS175" s="161"/>
      <c r="AT175" s="16" t="s">
        <v>52</v>
      </c>
      <c r="AU175" s="30">
        <f>AU$113/10*$C173/(2+$E$12)</f>
        <v>1414.2857142857142</v>
      </c>
      <c r="AV175" s="30">
        <f t="shared" ref="AV175:BD175" si="498">AV$113/10*$C173/(2+$E$12)</f>
        <v>2767.3469387755099</v>
      </c>
      <c r="AW175" s="30">
        <f t="shared" si="498"/>
        <v>4076.6763848396499</v>
      </c>
      <c r="AX175" s="30">
        <f t="shared" si="498"/>
        <v>5354.7688463140357</v>
      </c>
      <c r="AY175" s="30">
        <f t="shared" si="498"/>
        <v>6610.5491759385959</v>
      </c>
      <c r="AZ175" s="30">
        <f t="shared" si="498"/>
        <v>7850.3922685275684</v>
      </c>
      <c r="BA175" s="30">
        <f t="shared" si="498"/>
        <v>9078.851620376834</v>
      </c>
      <c r="BB175" s="30">
        <f t="shared" si="498"/>
        <v>10299.179728840594</v>
      </c>
      <c r="BC175" s="30">
        <f t="shared" si="498"/>
        <v>11513.699806314709</v>
      </c>
      <c r="BD175" s="30">
        <f t="shared" si="498"/>
        <v>12724.071290224794</v>
      </c>
      <c r="BF175" s="163"/>
      <c r="BG175" s="161"/>
      <c r="BH175" s="16" t="s">
        <v>52</v>
      </c>
      <c r="BI175" s="30">
        <f>BI$113/10*$C173/(2+$E$12)</f>
        <v>1414.2857142857142</v>
      </c>
      <c r="BJ175" s="30">
        <f t="shared" ref="BJ175:BR175" si="499">BJ$113/10*$C173/(2+$E$12)</f>
        <v>2767.3469387755099</v>
      </c>
      <c r="BK175" s="30">
        <f t="shared" si="499"/>
        <v>4076.6763848396499</v>
      </c>
      <c r="BL175" s="30">
        <f t="shared" si="499"/>
        <v>5354.7688463140357</v>
      </c>
      <c r="BM175" s="30">
        <f t="shared" si="499"/>
        <v>6610.5491759385959</v>
      </c>
      <c r="BN175" s="30">
        <f t="shared" si="499"/>
        <v>7850.3922685275684</v>
      </c>
      <c r="BO175" s="30">
        <f t="shared" si="499"/>
        <v>9078.851620376834</v>
      </c>
      <c r="BP175" s="30">
        <f t="shared" si="499"/>
        <v>10299.179728840594</v>
      </c>
      <c r="BQ175" s="30">
        <f t="shared" si="499"/>
        <v>11513.699806314709</v>
      </c>
      <c r="BR175" s="30">
        <f t="shared" si="499"/>
        <v>12724.071290224794</v>
      </c>
    </row>
    <row r="176" spans="2:70" s="5" customFormat="1" ht="15" customHeight="1" x14ac:dyDescent="0.45">
      <c r="B176" s="163"/>
      <c r="C176" s="161">
        <v>2100000</v>
      </c>
      <c r="D176" s="16" t="s">
        <v>19</v>
      </c>
      <c r="E176" s="30">
        <f>E$112/10*$C176/(2+$E$12)</f>
        <v>2970</v>
      </c>
      <c r="F176" s="30">
        <f t="shared" ref="F176:N176" si="500">F$112/10*$C176/(2+$E$12)</f>
        <v>2841.4285714285711</v>
      </c>
      <c r="G176" s="30">
        <f t="shared" si="500"/>
        <v>2749.5918367346935</v>
      </c>
      <c r="H176" s="30">
        <f t="shared" si="500"/>
        <v>2683.9941690962096</v>
      </c>
      <c r="I176" s="30">
        <f t="shared" si="500"/>
        <v>2637.1386922115789</v>
      </c>
      <c r="J176" s="30">
        <f t="shared" si="500"/>
        <v>2603.6704944368421</v>
      </c>
      <c r="K176" s="30">
        <f t="shared" si="500"/>
        <v>2579.7646388834582</v>
      </c>
      <c r="L176" s="30">
        <f t="shared" si="500"/>
        <v>2562.6890277738989</v>
      </c>
      <c r="M176" s="30">
        <f t="shared" si="500"/>
        <v>2550.4921626956416</v>
      </c>
      <c r="N176" s="30">
        <f t="shared" si="500"/>
        <v>2541.7801162111728</v>
      </c>
      <c r="P176" s="163"/>
      <c r="Q176" s="161">
        <v>2100000</v>
      </c>
      <c r="R176" s="16" t="s">
        <v>19</v>
      </c>
      <c r="S176" s="30">
        <f>S$112/10*$C176/(2+$E$12)</f>
        <v>2970</v>
      </c>
      <c r="T176" s="30">
        <f t="shared" ref="T176:AB176" si="501">T$112/10*$C176/(2+$E$12)</f>
        <v>2841.4285714285711</v>
      </c>
      <c r="U176" s="30">
        <f t="shared" si="501"/>
        <v>2749.5918367346935</v>
      </c>
      <c r="V176" s="30">
        <f t="shared" si="501"/>
        <v>2683.9941690962096</v>
      </c>
      <c r="W176" s="30">
        <f t="shared" si="501"/>
        <v>2637.1386922115789</v>
      </c>
      <c r="X176" s="30">
        <f t="shared" si="501"/>
        <v>2603.6704944368421</v>
      </c>
      <c r="Y176" s="30">
        <f t="shared" si="501"/>
        <v>2579.7646388834582</v>
      </c>
      <c r="Z176" s="30">
        <f t="shared" si="501"/>
        <v>2562.6890277738989</v>
      </c>
      <c r="AA176" s="30">
        <f t="shared" si="501"/>
        <v>2550.4921626956416</v>
      </c>
      <c r="AB176" s="30">
        <f t="shared" si="501"/>
        <v>2541.7801162111728</v>
      </c>
      <c r="AD176" s="163"/>
      <c r="AE176" s="161">
        <v>2100000</v>
      </c>
      <c r="AF176" s="16" t="s">
        <v>19</v>
      </c>
      <c r="AG176" s="30">
        <f>AG$112/10*$C176/(2+$E$12)</f>
        <v>2970</v>
      </c>
      <c r="AH176" s="30">
        <f t="shared" ref="AH176:AP176" si="502">AH$112/10*$C176/(2+$E$12)</f>
        <v>2841.4285714285711</v>
      </c>
      <c r="AI176" s="30">
        <f t="shared" si="502"/>
        <v>2749.5918367346935</v>
      </c>
      <c r="AJ176" s="30">
        <f t="shared" si="502"/>
        <v>2683.9941690962096</v>
      </c>
      <c r="AK176" s="30">
        <f t="shared" si="502"/>
        <v>2637.1386922115789</v>
      </c>
      <c r="AL176" s="30">
        <f t="shared" si="502"/>
        <v>2603.6704944368421</v>
      </c>
      <c r="AM176" s="30">
        <f t="shared" si="502"/>
        <v>2579.7646388834582</v>
      </c>
      <c r="AN176" s="30">
        <f t="shared" si="502"/>
        <v>2562.6890277738989</v>
      </c>
      <c r="AO176" s="30">
        <f t="shared" si="502"/>
        <v>2550.4921626956416</v>
      </c>
      <c r="AP176" s="30">
        <f t="shared" si="502"/>
        <v>2541.7801162111728</v>
      </c>
      <c r="AR176" s="163"/>
      <c r="AS176" s="161">
        <v>2100000</v>
      </c>
      <c r="AT176" s="16" t="s">
        <v>19</v>
      </c>
      <c r="AU176" s="30">
        <f>AU$112/10*$C176/(2+$E$12)</f>
        <v>2970</v>
      </c>
      <c r="AV176" s="30">
        <f t="shared" ref="AV176:BD176" si="503">AV$112/10*$C176/(2+$E$12)</f>
        <v>2841.4285714285711</v>
      </c>
      <c r="AW176" s="30">
        <f t="shared" si="503"/>
        <v>2749.5918367346935</v>
      </c>
      <c r="AX176" s="30">
        <f t="shared" si="503"/>
        <v>2683.9941690962096</v>
      </c>
      <c r="AY176" s="30">
        <f t="shared" si="503"/>
        <v>2637.1386922115789</v>
      </c>
      <c r="AZ176" s="30">
        <f t="shared" si="503"/>
        <v>2603.6704944368421</v>
      </c>
      <c r="BA176" s="30">
        <f t="shared" si="503"/>
        <v>2579.7646388834582</v>
      </c>
      <c r="BB176" s="30">
        <f t="shared" si="503"/>
        <v>2562.6890277738989</v>
      </c>
      <c r="BC176" s="30">
        <f t="shared" si="503"/>
        <v>2550.4921626956416</v>
      </c>
      <c r="BD176" s="30">
        <f t="shared" si="503"/>
        <v>2541.7801162111728</v>
      </c>
      <c r="BF176" s="163"/>
      <c r="BG176" s="161">
        <v>2100000</v>
      </c>
      <c r="BH176" s="16" t="s">
        <v>19</v>
      </c>
      <c r="BI176" s="30">
        <f>BI$112/10*$C176/(2+$E$12)</f>
        <v>2970</v>
      </c>
      <c r="BJ176" s="30">
        <f t="shared" ref="BJ176:BR176" si="504">BJ$112/10*$C176/(2+$E$12)</f>
        <v>2841.4285714285711</v>
      </c>
      <c r="BK176" s="30">
        <f t="shared" si="504"/>
        <v>2749.5918367346935</v>
      </c>
      <c r="BL176" s="30">
        <f t="shared" si="504"/>
        <v>2683.9941690962096</v>
      </c>
      <c r="BM176" s="30">
        <f t="shared" si="504"/>
        <v>2637.1386922115789</v>
      </c>
      <c r="BN176" s="30">
        <f t="shared" si="504"/>
        <v>2603.6704944368421</v>
      </c>
      <c r="BO176" s="30">
        <f t="shared" si="504"/>
        <v>2579.7646388834582</v>
      </c>
      <c r="BP176" s="30">
        <f t="shared" si="504"/>
        <v>2562.6890277738989</v>
      </c>
      <c r="BQ176" s="30">
        <f t="shared" si="504"/>
        <v>2550.4921626956416</v>
      </c>
      <c r="BR176" s="30">
        <f t="shared" si="504"/>
        <v>2541.7801162111728</v>
      </c>
    </row>
    <row r="177" spans="2:70" s="5" customFormat="1" ht="15" customHeight="1" x14ac:dyDescent="0.45">
      <c r="B177" s="163"/>
      <c r="C177" s="161"/>
      <c r="D177" s="16" t="s">
        <v>22</v>
      </c>
      <c r="E177" s="30"/>
      <c r="F177" s="30"/>
      <c r="G177" s="30"/>
      <c r="H177" s="30"/>
      <c r="I177" s="30">
        <f>SUM(E176:I176)/5</f>
        <v>2776.4306538942101</v>
      </c>
      <c r="J177" s="30"/>
      <c r="K177" s="30"/>
      <c r="L177" s="30"/>
      <c r="M177" s="30"/>
      <c r="N177" s="30">
        <f>SUM(E176:N176)/10</f>
        <v>2672.0549709472066</v>
      </c>
      <c r="P177" s="163"/>
      <c r="Q177" s="161"/>
      <c r="R177" s="16" t="s">
        <v>22</v>
      </c>
      <c r="S177" s="30"/>
      <c r="T177" s="30"/>
      <c r="U177" s="30"/>
      <c r="V177" s="30"/>
      <c r="W177" s="30">
        <f>SUM(S176:W176)/5</f>
        <v>2776.4306538942101</v>
      </c>
      <c r="X177" s="30"/>
      <c r="Y177" s="30"/>
      <c r="Z177" s="30"/>
      <c r="AA177" s="30"/>
      <c r="AB177" s="30">
        <f>SUM(S176:AB176)/10</f>
        <v>2672.0549709472066</v>
      </c>
      <c r="AD177" s="163"/>
      <c r="AE177" s="161"/>
      <c r="AF177" s="16" t="s">
        <v>22</v>
      </c>
      <c r="AG177" s="30"/>
      <c r="AH177" s="30"/>
      <c r="AI177" s="30"/>
      <c r="AJ177" s="30"/>
      <c r="AK177" s="30">
        <f>SUM(AG176:AK176)/5</f>
        <v>2776.4306538942101</v>
      </c>
      <c r="AL177" s="30"/>
      <c r="AM177" s="30"/>
      <c r="AN177" s="30"/>
      <c r="AO177" s="30"/>
      <c r="AP177" s="30">
        <f>SUM(AG176:AP176)/10</f>
        <v>2672.0549709472066</v>
      </c>
      <c r="AR177" s="163"/>
      <c r="AS177" s="161"/>
      <c r="AT177" s="16" t="s">
        <v>22</v>
      </c>
      <c r="AU177" s="30"/>
      <c r="AV177" s="30"/>
      <c r="AW177" s="30"/>
      <c r="AX177" s="30"/>
      <c r="AY177" s="30">
        <f>SUM(AU176:AY176)/5</f>
        <v>2776.4306538942101</v>
      </c>
      <c r="AZ177" s="30"/>
      <c r="BA177" s="30"/>
      <c r="BB177" s="30"/>
      <c r="BC177" s="30"/>
      <c r="BD177" s="30">
        <f>SUM(AU176:BD176)/10</f>
        <v>2672.0549709472066</v>
      </c>
      <c r="BF177" s="163"/>
      <c r="BG177" s="161"/>
      <c r="BH177" s="16" t="s">
        <v>22</v>
      </c>
      <c r="BI177" s="30"/>
      <c r="BJ177" s="30"/>
      <c r="BK177" s="30"/>
      <c r="BL177" s="30"/>
      <c r="BM177" s="30">
        <f>SUM(BI176:BM176)/5</f>
        <v>2776.4306538942101</v>
      </c>
      <c r="BN177" s="30"/>
      <c r="BO177" s="30"/>
      <c r="BP177" s="30"/>
      <c r="BQ177" s="30"/>
      <c r="BR177" s="30">
        <f>SUM(BI176:BR176)/10</f>
        <v>2672.0549709472066</v>
      </c>
    </row>
    <row r="178" spans="2:70" s="5" customFormat="1" ht="15" customHeight="1" x14ac:dyDescent="0.45">
      <c r="B178" s="163"/>
      <c r="C178" s="161"/>
      <c r="D178" s="16" t="s">
        <v>52</v>
      </c>
      <c r="E178" s="30">
        <f>E$113/10*$C176/(2+$E$12)</f>
        <v>2970</v>
      </c>
      <c r="F178" s="30">
        <f t="shared" ref="F178:N178" si="505">F$113/10*$C176/(2+$E$12)</f>
        <v>5811.4285714285706</v>
      </c>
      <c r="G178" s="30">
        <f t="shared" si="505"/>
        <v>8561.0204081632655</v>
      </c>
      <c r="H178" s="30">
        <f t="shared" si="505"/>
        <v>11245.014577259473</v>
      </c>
      <c r="I178" s="30">
        <f t="shared" si="505"/>
        <v>13882.153269471051</v>
      </c>
      <c r="J178" s="30">
        <f t="shared" si="505"/>
        <v>16485.823763907894</v>
      </c>
      <c r="K178" s="30">
        <f t="shared" si="505"/>
        <v>19065.588402791349</v>
      </c>
      <c r="L178" s="30">
        <f t="shared" si="505"/>
        <v>21628.277430565249</v>
      </c>
      <c r="M178" s="30">
        <f t="shared" si="505"/>
        <v>24178.769593260891</v>
      </c>
      <c r="N178" s="30">
        <f t="shared" si="505"/>
        <v>26720.54970947207</v>
      </c>
      <c r="P178" s="163"/>
      <c r="Q178" s="161"/>
      <c r="R178" s="16" t="s">
        <v>52</v>
      </c>
      <c r="S178" s="30">
        <f>S$113/10*$C176/(2+$E$12)</f>
        <v>2970</v>
      </c>
      <c r="T178" s="30">
        <f t="shared" ref="T178:AB178" si="506">T$113/10*$C176/(2+$E$12)</f>
        <v>5811.4285714285706</v>
      </c>
      <c r="U178" s="30">
        <f t="shared" si="506"/>
        <v>8561.0204081632655</v>
      </c>
      <c r="V178" s="30">
        <f t="shared" si="506"/>
        <v>11245.014577259473</v>
      </c>
      <c r="W178" s="30">
        <f t="shared" si="506"/>
        <v>13882.153269471051</v>
      </c>
      <c r="X178" s="30">
        <f t="shared" si="506"/>
        <v>16485.823763907894</v>
      </c>
      <c r="Y178" s="30">
        <f t="shared" si="506"/>
        <v>19065.588402791349</v>
      </c>
      <c r="Z178" s="30">
        <f t="shared" si="506"/>
        <v>21628.277430565249</v>
      </c>
      <c r="AA178" s="30">
        <f t="shared" si="506"/>
        <v>24178.769593260891</v>
      </c>
      <c r="AB178" s="30">
        <f t="shared" si="506"/>
        <v>26720.54970947207</v>
      </c>
      <c r="AD178" s="163"/>
      <c r="AE178" s="161"/>
      <c r="AF178" s="16" t="s">
        <v>52</v>
      </c>
      <c r="AG178" s="30">
        <f>AG$113/10*$C176/(2+$E$12)</f>
        <v>2970</v>
      </c>
      <c r="AH178" s="30">
        <f t="shared" ref="AH178:AP178" si="507">AH$113/10*$C176/(2+$E$12)</f>
        <v>5811.4285714285706</v>
      </c>
      <c r="AI178" s="30">
        <f t="shared" si="507"/>
        <v>8561.0204081632655</v>
      </c>
      <c r="AJ178" s="30">
        <f t="shared" si="507"/>
        <v>11245.014577259473</v>
      </c>
      <c r="AK178" s="30">
        <f t="shared" si="507"/>
        <v>13882.153269471051</v>
      </c>
      <c r="AL178" s="30">
        <f t="shared" si="507"/>
        <v>16485.823763907894</v>
      </c>
      <c r="AM178" s="30">
        <f t="shared" si="507"/>
        <v>19065.588402791349</v>
      </c>
      <c r="AN178" s="30">
        <f t="shared" si="507"/>
        <v>21628.277430565249</v>
      </c>
      <c r="AO178" s="30">
        <f t="shared" si="507"/>
        <v>24178.769593260891</v>
      </c>
      <c r="AP178" s="30">
        <f t="shared" si="507"/>
        <v>26720.54970947207</v>
      </c>
      <c r="AR178" s="163"/>
      <c r="AS178" s="161"/>
      <c r="AT178" s="16" t="s">
        <v>52</v>
      </c>
      <c r="AU178" s="30">
        <f>AU$113/10*$C176/(2+$E$12)</f>
        <v>2970</v>
      </c>
      <c r="AV178" s="30">
        <f t="shared" ref="AV178:BD178" si="508">AV$113/10*$C176/(2+$E$12)</f>
        <v>5811.4285714285706</v>
      </c>
      <c r="AW178" s="30">
        <f t="shared" si="508"/>
        <v>8561.0204081632655</v>
      </c>
      <c r="AX178" s="30">
        <f t="shared" si="508"/>
        <v>11245.014577259473</v>
      </c>
      <c r="AY178" s="30">
        <f t="shared" si="508"/>
        <v>13882.153269471051</v>
      </c>
      <c r="AZ178" s="30">
        <f t="shared" si="508"/>
        <v>16485.823763907894</v>
      </c>
      <c r="BA178" s="30">
        <f t="shared" si="508"/>
        <v>19065.588402791349</v>
      </c>
      <c r="BB178" s="30">
        <f t="shared" si="508"/>
        <v>21628.277430565249</v>
      </c>
      <c r="BC178" s="30">
        <f t="shared" si="508"/>
        <v>24178.769593260891</v>
      </c>
      <c r="BD178" s="30">
        <f t="shared" si="508"/>
        <v>26720.54970947207</v>
      </c>
      <c r="BF178" s="163"/>
      <c r="BG178" s="161"/>
      <c r="BH178" s="16" t="s">
        <v>52</v>
      </c>
      <c r="BI178" s="30">
        <f>BI$113/10*$C176/(2+$E$12)</f>
        <v>2970</v>
      </c>
      <c r="BJ178" s="30">
        <f t="shared" ref="BJ178:BR178" si="509">BJ$113/10*$C176/(2+$E$12)</f>
        <v>5811.4285714285706</v>
      </c>
      <c r="BK178" s="30">
        <f t="shared" si="509"/>
        <v>8561.0204081632655</v>
      </c>
      <c r="BL178" s="30">
        <f t="shared" si="509"/>
        <v>11245.014577259473</v>
      </c>
      <c r="BM178" s="30">
        <f t="shared" si="509"/>
        <v>13882.153269471051</v>
      </c>
      <c r="BN178" s="30">
        <f t="shared" si="509"/>
        <v>16485.823763907894</v>
      </c>
      <c r="BO178" s="30">
        <f t="shared" si="509"/>
        <v>19065.588402791349</v>
      </c>
      <c r="BP178" s="30">
        <f t="shared" si="509"/>
        <v>21628.277430565249</v>
      </c>
      <c r="BQ178" s="30">
        <f t="shared" si="509"/>
        <v>24178.769593260891</v>
      </c>
      <c r="BR178" s="30">
        <f t="shared" si="509"/>
        <v>26720.54970947207</v>
      </c>
    </row>
    <row r="179" spans="2:70" s="5" customFormat="1" ht="15" customHeight="1" x14ac:dyDescent="0.45">
      <c r="B179" s="163" t="s">
        <v>71</v>
      </c>
      <c r="C179" s="162">
        <v>20000</v>
      </c>
      <c r="D179" s="58" t="s">
        <v>19</v>
      </c>
      <c r="E179" s="28">
        <f>E$127/10*$C179/(2+$E$12)</f>
        <v>642.85714285714278</v>
      </c>
      <c r="F179" s="28">
        <f t="shared" ref="F179:N179" si="510">F$127/10*$C179/(2+$E$12)</f>
        <v>459.1836734693876</v>
      </c>
      <c r="G179" s="28">
        <f t="shared" si="510"/>
        <v>327.9883381924198</v>
      </c>
      <c r="H179" s="28">
        <f t="shared" si="510"/>
        <v>234.277384423157</v>
      </c>
      <c r="I179" s="28">
        <f t="shared" si="510"/>
        <v>167.34098887368356</v>
      </c>
      <c r="J179" s="28">
        <f t="shared" si="510"/>
        <v>119.52927776691683</v>
      </c>
      <c r="K179" s="28">
        <f t="shared" si="510"/>
        <v>85.378055547797743</v>
      </c>
      <c r="L179" s="28">
        <f t="shared" si="510"/>
        <v>60.984325391284088</v>
      </c>
      <c r="M179" s="28">
        <f t="shared" si="510"/>
        <v>43.560232422345777</v>
      </c>
      <c r="N179" s="28">
        <f t="shared" si="510"/>
        <v>31.11445173024698</v>
      </c>
      <c r="P179" s="163" t="s">
        <v>71</v>
      </c>
      <c r="Q179" s="162">
        <v>20000</v>
      </c>
      <c r="R179" s="58" t="s">
        <v>19</v>
      </c>
      <c r="S179" s="28">
        <f>S$127/10*$C179/(2+$E$12)</f>
        <v>642.85714285714278</v>
      </c>
      <c r="T179" s="28">
        <f t="shared" ref="T179:AB179" si="511">T$127/10*$C179/(2+$E$12)</f>
        <v>459.1836734693876</v>
      </c>
      <c r="U179" s="28">
        <f t="shared" si="511"/>
        <v>327.9883381924198</v>
      </c>
      <c r="V179" s="28">
        <f t="shared" si="511"/>
        <v>234.277384423157</v>
      </c>
      <c r="W179" s="28">
        <f t="shared" si="511"/>
        <v>167.34098887368356</v>
      </c>
      <c r="X179" s="28">
        <f t="shared" si="511"/>
        <v>119.52927776691683</v>
      </c>
      <c r="Y179" s="28">
        <f t="shared" si="511"/>
        <v>85.378055547797743</v>
      </c>
      <c r="Z179" s="28">
        <f t="shared" si="511"/>
        <v>60.984325391284088</v>
      </c>
      <c r="AA179" s="28">
        <f t="shared" si="511"/>
        <v>43.560232422345777</v>
      </c>
      <c r="AB179" s="28">
        <f t="shared" si="511"/>
        <v>31.11445173024698</v>
      </c>
      <c r="AD179" s="163" t="s">
        <v>71</v>
      </c>
      <c r="AE179" s="162">
        <v>20000</v>
      </c>
      <c r="AF179" s="58" t="s">
        <v>19</v>
      </c>
      <c r="AG179" s="28">
        <f>AG$127/10*$C179/(2+$E$12)</f>
        <v>642.85714285714278</v>
      </c>
      <c r="AH179" s="28">
        <f t="shared" ref="AH179:AP179" si="512">AH$127/10*$C179/(2+$E$12)</f>
        <v>459.1836734693876</v>
      </c>
      <c r="AI179" s="28">
        <f t="shared" si="512"/>
        <v>327.9883381924198</v>
      </c>
      <c r="AJ179" s="28">
        <f t="shared" si="512"/>
        <v>234.277384423157</v>
      </c>
      <c r="AK179" s="28">
        <f t="shared" si="512"/>
        <v>167.34098887368356</v>
      </c>
      <c r="AL179" s="28">
        <f t="shared" si="512"/>
        <v>119.52927776691683</v>
      </c>
      <c r="AM179" s="28">
        <f t="shared" si="512"/>
        <v>85.378055547797743</v>
      </c>
      <c r="AN179" s="28">
        <f t="shared" si="512"/>
        <v>60.984325391284088</v>
      </c>
      <c r="AO179" s="28">
        <f t="shared" si="512"/>
        <v>43.560232422345777</v>
      </c>
      <c r="AP179" s="28">
        <f t="shared" si="512"/>
        <v>31.11445173024698</v>
      </c>
      <c r="AR179" s="163" t="s">
        <v>71</v>
      </c>
      <c r="AS179" s="162">
        <v>20000</v>
      </c>
      <c r="AT179" s="58" t="s">
        <v>19</v>
      </c>
      <c r="AU179" s="28">
        <f>AU$127/10*$C179/(2+$E$12)</f>
        <v>642.85714285714278</v>
      </c>
      <c r="AV179" s="28">
        <f t="shared" ref="AV179:BD179" si="513">AV$127/10*$C179/(2+$E$12)</f>
        <v>459.1836734693876</v>
      </c>
      <c r="AW179" s="28">
        <f t="shared" si="513"/>
        <v>327.9883381924198</v>
      </c>
      <c r="AX179" s="28">
        <f t="shared" si="513"/>
        <v>234.277384423157</v>
      </c>
      <c r="AY179" s="28">
        <f t="shared" si="513"/>
        <v>167.34098887368356</v>
      </c>
      <c r="AZ179" s="28">
        <f t="shared" si="513"/>
        <v>119.52927776691683</v>
      </c>
      <c r="BA179" s="28">
        <f t="shared" si="513"/>
        <v>85.378055547797743</v>
      </c>
      <c r="BB179" s="28">
        <f t="shared" si="513"/>
        <v>60.984325391284088</v>
      </c>
      <c r="BC179" s="28">
        <f t="shared" si="513"/>
        <v>43.560232422345777</v>
      </c>
      <c r="BD179" s="28">
        <f t="shared" si="513"/>
        <v>31.11445173024698</v>
      </c>
      <c r="BF179" s="163" t="s">
        <v>71</v>
      </c>
      <c r="BG179" s="162">
        <v>20000</v>
      </c>
      <c r="BH179" s="58" t="s">
        <v>19</v>
      </c>
      <c r="BI179" s="28">
        <f>BI$127/10*$C179/(2+$E$12)</f>
        <v>642.85714285714278</v>
      </c>
      <c r="BJ179" s="28">
        <f t="shared" ref="BJ179:BR179" si="514">BJ$127/10*$C179/(2+$E$12)</f>
        <v>459.1836734693876</v>
      </c>
      <c r="BK179" s="28">
        <f t="shared" si="514"/>
        <v>327.9883381924198</v>
      </c>
      <c r="BL179" s="28">
        <f t="shared" si="514"/>
        <v>234.277384423157</v>
      </c>
      <c r="BM179" s="28">
        <f t="shared" si="514"/>
        <v>167.34098887368356</v>
      </c>
      <c r="BN179" s="28">
        <f t="shared" si="514"/>
        <v>119.52927776691683</v>
      </c>
      <c r="BO179" s="28">
        <f t="shared" si="514"/>
        <v>85.378055547797743</v>
      </c>
      <c r="BP179" s="28">
        <f t="shared" si="514"/>
        <v>60.984325391284088</v>
      </c>
      <c r="BQ179" s="28">
        <f t="shared" si="514"/>
        <v>43.560232422345777</v>
      </c>
      <c r="BR179" s="28">
        <f t="shared" si="514"/>
        <v>31.11445173024698</v>
      </c>
    </row>
    <row r="180" spans="2:70" s="5" customFormat="1" ht="15" customHeight="1" x14ac:dyDescent="0.45">
      <c r="B180" s="163"/>
      <c r="C180" s="162"/>
      <c r="D180" s="20" t="s">
        <v>22</v>
      </c>
      <c r="E180" s="28"/>
      <c r="F180" s="28"/>
      <c r="G180" s="28"/>
      <c r="H180" s="28"/>
      <c r="I180" s="28">
        <f>SUM(E179:I179)/5</f>
        <v>366.32950556315814</v>
      </c>
      <c r="J180" s="28"/>
      <c r="K180" s="28"/>
      <c r="L180" s="28"/>
      <c r="M180" s="28"/>
      <c r="N180" s="28">
        <f>SUM(E179:N179)/10</f>
        <v>217.22138706743823</v>
      </c>
      <c r="P180" s="163"/>
      <c r="Q180" s="162"/>
      <c r="R180" s="20" t="s">
        <v>22</v>
      </c>
      <c r="S180" s="28"/>
      <c r="T180" s="28"/>
      <c r="U180" s="28"/>
      <c r="V180" s="28"/>
      <c r="W180" s="28">
        <f>SUM(S179:W179)/5</f>
        <v>366.32950556315814</v>
      </c>
      <c r="X180" s="28"/>
      <c r="Y180" s="28"/>
      <c r="Z180" s="28"/>
      <c r="AA180" s="28"/>
      <c r="AB180" s="28">
        <f>SUM(S179:AB179)/10</f>
        <v>217.22138706743823</v>
      </c>
      <c r="AD180" s="163"/>
      <c r="AE180" s="162"/>
      <c r="AF180" s="20" t="s">
        <v>22</v>
      </c>
      <c r="AG180" s="28"/>
      <c r="AH180" s="28"/>
      <c r="AI180" s="28"/>
      <c r="AJ180" s="28"/>
      <c r="AK180" s="28">
        <f>SUM(AG179:AK179)/5</f>
        <v>366.32950556315814</v>
      </c>
      <c r="AL180" s="28"/>
      <c r="AM180" s="28"/>
      <c r="AN180" s="28"/>
      <c r="AO180" s="28"/>
      <c r="AP180" s="28">
        <f>SUM(AG179:AP179)/10</f>
        <v>217.22138706743823</v>
      </c>
      <c r="AR180" s="163"/>
      <c r="AS180" s="162"/>
      <c r="AT180" s="20" t="s">
        <v>22</v>
      </c>
      <c r="AU180" s="28"/>
      <c r="AV180" s="28"/>
      <c r="AW180" s="28"/>
      <c r="AX180" s="28"/>
      <c r="AY180" s="28">
        <f>SUM(AU179:AY179)/5</f>
        <v>366.32950556315814</v>
      </c>
      <c r="AZ180" s="28"/>
      <c r="BA180" s="28"/>
      <c r="BB180" s="28"/>
      <c r="BC180" s="28"/>
      <c r="BD180" s="28">
        <f>SUM(AU179:BD179)/10</f>
        <v>217.22138706743823</v>
      </c>
      <c r="BF180" s="163"/>
      <c r="BG180" s="162"/>
      <c r="BH180" s="20" t="s">
        <v>22</v>
      </c>
      <c r="BI180" s="28"/>
      <c r="BJ180" s="28"/>
      <c r="BK180" s="28"/>
      <c r="BL180" s="28"/>
      <c r="BM180" s="28">
        <f>SUM(BI179:BM179)/5</f>
        <v>366.32950556315814</v>
      </c>
      <c r="BN180" s="28"/>
      <c r="BO180" s="28"/>
      <c r="BP180" s="28"/>
      <c r="BQ180" s="28"/>
      <c r="BR180" s="28">
        <f>SUM(BI179:BR179)/10</f>
        <v>217.22138706743823</v>
      </c>
    </row>
    <row r="181" spans="2:70" s="5" customFormat="1" ht="15" customHeight="1" x14ac:dyDescent="0.45">
      <c r="B181" s="163"/>
      <c r="C181" s="162"/>
      <c r="D181" s="20" t="s">
        <v>52</v>
      </c>
      <c r="E181" s="28">
        <f>E$128/10*$C179/(2+$E$12)</f>
        <v>642.85714285714278</v>
      </c>
      <c r="F181" s="28">
        <f t="shared" ref="F181:N181" si="515">F$128/10*$C179/(2+$E$12)</f>
        <v>1102.0408163265304</v>
      </c>
      <c r="G181" s="28">
        <f t="shared" si="515"/>
        <v>1430.0291545189498</v>
      </c>
      <c r="H181" s="28">
        <f t="shared" si="515"/>
        <v>1664.3065389421074</v>
      </c>
      <c r="I181" s="28">
        <f t="shared" si="515"/>
        <v>1831.6475278157909</v>
      </c>
      <c r="J181" s="28">
        <f t="shared" si="515"/>
        <v>1951.1768055827076</v>
      </c>
      <c r="K181" s="28">
        <f t="shared" si="515"/>
        <v>2036.5548611305044</v>
      </c>
      <c r="L181" s="28">
        <f t="shared" si="515"/>
        <v>2097.5391865217862</v>
      </c>
      <c r="M181" s="28">
        <f t="shared" si="515"/>
        <v>2141.0994189441385</v>
      </c>
      <c r="N181" s="28">
        <f t="shared" si="515"/>
        <v>2172.2138706743872</v>
      </c>
      <c r="P181" s="163"/>
      <c r="Q181" s="162"/>
      <c r="R181" s="20" t="s">
        <v>52</v>
      </c>
      <c r="S181" s="28">
        <f>S$128/10*$C179/(2+$E$12)</f>
        <v>642.85714285714278</v>
      </c>
      <c r="T181" s="28">
        <f t="shared" ref="T181:AB181" si="516">T$128/10*$C179/(2+$E$12)</f>
        <v>1102.0408163265304</v>
      </c>
      <c r="U181" s="28">
        <f t="shared" si="516"/>
        <v>1430.0291545189498</v>
      </c>
      <c r="V181" s="28">
        <f t="shared" si="516"/>
        <v>1664.3065389421074</v>
      </c>
      <c r="W181" s="28">
        <f t="shared" si="516"/>
        <v>1831.6475278157909</v>
      </c>
      <c r="X181" s="28">
        <f t="shared" si="516"/>
        <v>1951.1768055827076</v>
      </c>
      <c r="Y181" s="28">
        <f t="shared" si="516"/>
        <v>2036.5548611305044</v>
      </c>
      <c r="Z181" s="28">
        <f t="shared" si="516"/>
        <v>2097.5391865217862</v>
      </c>
      <c r="AA181" s="28">
        <f t="shared" si="516"/>
        <v>2141.0994189441385</v>
      </c>
      <c r="AB181" s="28">
        <f t="shared" si="516"/>
        <v>2172.2138706743872</v>
      </c>
      <c r="AD181" s="163"/>
      <c r="AE181" s="162"/>
      <c r="AF181" s="20" t="s">
        <v>52</v>
      </c>
      <c r="AG181" s="28">
        <f>AG$128/10*$C179/(2+$E$12)</f>
        <v>642.85714285714278</v>
      </c>
      <c r="AH181" s="28">
        <f t="shared" ref="AH181:AP181" si="517">AH$128/10*$C179/(2+$E$12)</f>
        <v>1102.0408163265304</v>
      </c>
      <c r="AI181" s="28">
        <f t="shared" si="517"/>
        <v>1430.0291545189498</v>
      </c>
      <c r="AJ181" s="28">
        <f t="shared" si="517"/>
        <v>1664.3065389421074</v>
      </c>
      <c r="AK181" s="28">
        <f t="shared" si="517"/>
        <v>1831.6475278157909</v>
      </c>
      <c r="AL181" s="28">
        <f t="shared" si="517"/>
        <v>1951.1768055827076</v>
      </c>
      <c r="AM181" s="28">
        <f t="shared" si="517"/>
        <v>2036.5548611305044</v>
      </c>
      <c r="AN181" s="28">
        <f t="shared" si="517"/>
        <v>2097.5391865217862</v>
      </c>
      <c r="AO181" s="28">
        <f t="shared" si="517"/>
        <v>2141.0994189441385</v>
      </c>
      <c r="AP181" s="28">
        <f t="shared" si="517"/>
        <v>2172.2138706743872</v>
      </c>
      <c r="AR181" s="163"/>
      <c r="AS181" s="162"/>
      <c r="AT181" s="20" t="s">
        <v>52</v>
      </c>
      <c r="AU181" s="28">
        <f>AU$128/10*$C179/(2+$E$12)</f>
        <v>642.85714285714278</v>
      </c>
      <c r="AV181" s="28">
        <f t="shared" ref="AV181:BD181" si="518">AV$128/10*$C179/(2+$E$12)</f>
        <v>1102.0408163265304</v>
      </c>
      <c r="AW181" s="28">
        <f t="shared" si="518"/>
        <v>1430.0291545189498</v>
      </c>
      <c r="AX181" s="28">
        <f t="shared" si="518"/>
        <v>1664.3065389421074</v>
      </c>
      <c r="AY181" s="28">
        <f t="shared" si="518"/>
        <v>1831.6475278157909</v>
      </c>
      <c r="AZ181" s="28">
        <f t="shared" si="518"/>
        <v>1951.1768055827076</v>
      </c>
      <c r="BA181" s="28">
        <f t="shared" si="518"/>
        <v>2036.5548611305044</v>
      </c>
      <c r="BB181" s="28">
        <f t="shared" si="518"/>
        <v>2097.5391865217862</v>
      </c>
      <c r="BC181" s="28">
        <f t="shared" si="518"/>
        <v>2141.0994189441385</v>
      </c>
      <c r="BD181" s="28">
        <f t="shared" si="518"/>
        <v>2172.2138706743872</v>
      </c>
      <c r="BF181" s="163"/>
      <c r="BG181" s="162"/>
      <c r="BH181" s="20" t="s">
        <v>52</v>
      </c>
      <c r="BI181" s="28">
        <f>BI$128/10*$C179/(2+$E$12)</f>
        <v>642.85714285714278</v>
      </c>
      <c r="BJ181" s="28">
        <f t="shared" ref="BJ181:BR181" si="519">BJ$128/10*$C179/(2+$E$12)</f>
        <v>1102.0408163265304</v>
      </c>
      <c r="BK181" s="28">
        <f t="shared" si="519"/>
        <v>1430.0291545189498</v>
      </c>
      <c r="BL181" s="28">
        <f t="shared" si="519"/>
        <v>1664.3065389421074</v>
      </c>
      <c r="BM181" s="28">
        <f t="shared" si="519"/>
        <v>1831.6475278157909</v>
      </c>
      <c r="BN181" s="28">
        <f t="shared" si="519"/>
        <v>1951.1768055827076</v>
      </c>
      <c r="BO181" s="28">
        <f t="shared" si="519"/>
        <v>2036.5548611305044</v>
      </c>
      <c r="BP181" s="28">
        <f t="shared" si="519"/>
        <v>2097.5391865217862</v>
      </c>
      <c r="BQ181" s="28">
        <f t="shared" si="519"/>
        <v>2141.0994189441385</v>
      </c>
      <c r="BR181" s="28">
        <f t="shared" si="519"/>
        <v>2172.2138706743872</v>
      </c>
    </row>
    <row r="182" spans="2:70" s="5" customFormat="1" ht="15" customHeight="1" x14ac:dyDescent="0.45">
      <c r="B182" s="163"/>
      <c r="C182" s="162">
        <v>400000</v>
      </c>
      <c r="D182" s="58" t="s">
        <v>19</v>
      </c>
      <c r="E182" s="28">
        <f>E$127/10*$C182/(2+$E$12)</f>
        <v>12857.142857142857</v>
      </c>
      <c r="F182" s="28">
        <f t="shared" ref="F182:N182" si="520">F$127/10*$C182/(2+$E$12)</f>
        <v>9183.6734693877515</v>
      </c>
      <c r="G182" s="28">
        <f t="shared" si="520"/>
        <v>6559.7667638483954</v>
      </c>
      <c r="H182" s="28">
        <f t="shared" si="520"/>
        <v>4685.5476884631398</v>
      </c>
      <c r="I182" s="28">
        <f t="shared" si="520"/>
        <v>3346.8197774736714</v>
      </c>
      <c r="J182" s="28">
        <f t="shared" si="520"/>
        <v>2390.5855553383362</v>
      </c>
      <c r="K182" s="28">
        <f t="shared" si="520"/>
        <v>1707.5611109559547</v>
      </c>
      <c r="L182" s="28">
        <f t="shared" si="520"/>
        <v>1219.6865078256819</v>
      </c>
      <c r="M182" s="28">
        <f t="shared" si="520"/>
        <v>871.2046484469156</v>
      </c>
      <c r="N182" s="28">
        <f t="shared" si="520"/>
        <v>622.28903460493962</v>
      </c>
      <c r="P182" s="163"/>
      <c r="Q182" s="162">
        <v>400000</v>
      </c>
      <c r="R182" s="58" t="s">
        <v>19</v>
      </c>
      <c r="S182" s="28">
        <f>S$127/10*$C182/(2+$E$12)</f>
        <v>12857.142857142857</v>
      </c>
      <c r="T182" s="28">
        <f t="shared" ref="T182:AB182" si="521">T$127/10*$C182/(2+$E$12)</f>
        <v>9183.6734693877515</v>
      </c>
      <c r="U182" s="28">
        <f t="shared" si="521"/>
        <v>6559.7667638483954</v>
      </c>
      <c r="V182" s="28">
        <f t="shared" si="521"/>
        <v>4685.5476884631398</v>
      </c>
      <c r="W182" s="28">
        <f t="shared" si="521"/>
        <v>3346.8197774736714</v>
      </c>
      <c r="X182" s="28">
        <f t="shared" si="521"/>
        <v>2390.5855553383362</v>
      </c>
      <c r="Y182" s="28">
        <f t="shared" si="521"/>
        <v>1707.5611109559547</v>
      </c>
      <c r="Z182" s="28">
        <f t="shared" si="521"/>
        <v>1219.6865078256819</v>
      </c>
      <c r="AA182" s="28">
        <f t="shared" si="521"/>
        <v>871.2046484469156</v>
      </c>
      <c r="AB182" s="28">
        <f t="shared" si="521"/>
        <v>622.28903460493962</v>
      </c>
      <c r="AD182" s="163"/>
      <c r="AE182" s="162">
        <v>400000</v>
      </c>
      <c r="AF182" s="58" t="s">
        <v>19</v>
      </c>
      <c r="AG182" s="28">
        <f>AG$127/10*$C182/(2+$E$12)</f>
        <v>12857.142857142857</v>
      </c>
      <c r="AH182" s="28">
        <f t="shared" ref="AH182:AP182" si="522">AH$127/10*$C182/(2+$E$12)</f>
        <v>9183.6734693877515</v>
      </c>
      <c r="AI182" s="28">
        <f t="shared" si="522"/>
        <v>6559.7667638483954</v>
      </c>
      <c r="AJ182" s="28">
        <f t="shared" si="522"/>
        <v>4685.5476884631398</v>
      </c>
      <c r="AK182" s="28">
        <f t="shared" si="522"/>
        <v>3346.8197774736714</v>
      </c>
      <c r="AL182" s="28">
        <f t="shared" si="522"/>
        <v>2390.5855553383362</v>
      </c>
      <c r="AM182" s="28">
        <f t="shared" si="522"/>
        <v>1707.5611109559547</v>
      </c>
      <c r="AN182" s="28">
        <f t="shared" si="522"/>
        <v>1219.6865078256819</v>
      </c>
      <c r="AO182" s="28">
        <f t="shared" si="522"/>
        <v>871.2046484469156</v>
      </c>
      <c r="AP182" s="28">
        <f t="shared" si="522"/>
        <v>622.28903460493962</v>
      </c>
      <c r="AR182" s="163"/>
      <c r="AS182" s="162">
        <v>400000</v>
      </c>
      <c r="AT182" s="58" t="s">
        <v>19</v>
      </c>
      <c r="AU182" s="28">
        <f>AU$127/10*$C182/(2+$E$12)</f>
        <v>12857.142857142857</v>
      </c>
      <c r="AV182" s="28">
        <f t="shared" ref="AV182:BD182" si="523">AV$127/10*$C182/(2+$E$12)</f>
        <v>9183.6734693877515</v>
      </c>
      <c r="AW182" s="28">
        <f t="shared" si="523"/>
        <v>6559.7667638483954</v>
      </c>
      <c r="AX182" s="28">
        <f t="shared" si="523"/>
        <v>4685.5476884631398</v>
      </c>
      <c r="AY182" s="28">
        <f t="shared" si="523"/>
        <v>3346.8197774736714</v>
      </c>
      <c r="AZ182" s="28">
        <f t="shared" si="523"/>
        <v>2390.5855553383362</v>
      </c>
      <c r="BA182" s="28">
        <f t="shared" si="523"/>
        <v>1707.5611109559547</v>
      </c>
      <c r="BB182" s="28">
        <f t="shared" si="523"/>
        <v>1219.6865078256819</v>
      </c>
      <c r="BC182" s="28">
        <f t="shared" si="523"/>
        <v>871.2046484469156</v>
      </c>
      <c r="BD182" s="28">
        <f t="shared" si="523"/>
        <v>622.28903460493962</v>
      </c>
      <c r="BF182" s="163"/>
      <c r="BG182" s="162">
        <v>400000</v>
      </c>
      <c r="BH182" s="58" t="s">
        <v>19</v>
      </c>
      <c r="BI182" s="28">
        <f>BI$127/10*$C182/(2+$E$12)</f>
        <v>12857.142857142857</v>
      </c>
      <c r="BJ182" s="28">
        <f t="shared" ref="BJ182:BR182" si="524">BJ$127/10*$C182/(2+$E$12)</f>
        <v>9183.6734693877515</v>
      </c>
      <c r="BK182" s="28">
        <f t="shared" si="524"/>
        <v>6559.7667638483954</v>
      </c>
      <c r="BL182" s="28">
        <f t="shared" si="524"/>
        <v>4685.5476884631398</v>
      </c>
      <c r="BM182" s="28">
        <f t="shared" si="524"/>
        <v>3346.8197774736714</v>
      </c>
      <c r="BN182" s="28">
        <f t="shared" si="524"/>
        <v>2390.5855553383362</v>
      </c>
      <c r="BO182" s="28">
        <f t="shared" si="524"/>
        <v>1707.5611109559547</v>
      </c>
      <c r="BP182" s="28">
        <f t="shared" si="524"/>
        <v>1219.6865078256819</v>
      </c>
      <c r="BQ182" s="28">
        <f t="shared" si="524"/>
        <v>871.2046484469156</v>
      </c>
      <c r="BR182" s="28">
        <f t="shared" si="524"/>
        <v>622.28903460493962</v>
      </c>
    </row>
    <row r="183" spans="2:70" s="5" customFormat="1" ht="15" customHeight="1" x14ac:dyDescent="0.45">
      <c r="B183" s="163"/>
      <c r="C183" s="162"/>
      <c r="D183" s="20" t="s">
        <v>22</v>
      </c>
      <c r="E183" s="28"/>
      <c r="F183" s="28"/>
      <c r="G183" s="28"/>
      <c r="H183" s="28"/>
      <c r="I183" s="28">
        <f>SUM(E182:I182)/5</f>
        <v>7326.5901112631618</v>
      </c>
      <c r="J183" s="28"/>
      <c r="K183" s="28"/>
      <c r="L183" s="28"/>
      <c r="M183" s="28"/>
      <c r="N183" s="28">
        <f>SUM(E182:N182)/10</f>
        <v>4344.4277413487634</v>
      </c>
      <c r="P183" s="163"/>
      <c r="Q183" s="162"/>
      <c r="R183" s="20" t="s">
        <v>22</v>
      </c>
      <c r="S183" s="28"/>
      <c r="T183" s="28"/>
      <c r="U183" s="28"/>
      <c r="V183" s="28"/>
      <c r="W183" s="28">
        <f>SUM(S182:W182)/5</f>
        <v>7326.5901112631618</v>
      </c>
      <c r="X183" s="28"/>
      <c r="Y183" s="28"/>
      <c r="Z183" s="28"/>
      <c r="AA183" s="28"/>
      <c r="AB183" s="28">
        <f>SUM(S182:AB182)/10</f>
        <v>4344.4277413487634</v>
      </c>
      <c r="AD183" s="163"/>
      <c r="AE183" s="162"/>
      <c r="AF183" s="20" t="s">
        <v>22</v>
      </c>
      <c r="AG183" s="28"/>
      <c r="AH183" s="28"/>
      <c r="AI183" s="28"/>
      <c r="AJ183" s="28"/>
      <c r="AK183" s="28">
        <f>SUM(AG182:AK182)/5</f>
        <v>7326.5901112631618</v>
      </c>
      <c r="AL183" s="28"/>
      <c r="AM183" s="28"/>
      <c r="AN183" s="28"/>
      <c r="AO183" s="28"/>
      <c r="AP183" s="28">
        <f>SUM(AG182:AP182)/10</f>
        <v>4344.4277413487634</v>
      </c>
      <c r="AR183" s="163"/>
      <c r="AS183" s="162"/>
      <c r="AT183" s="20" t="s">
        <v>22</v>
      </c>
      <c r="AU183" s="28"/>
      <c r="AV183" s="28"/>
      <c r="AW183" s="28"/>
      <c r="AX183" s="28"/>
      <c r="AY183" s="28">
        <f>SUM(AU182:AY182)/5</f>
        <v>7326.5901112631618</v>
      </c>
      <c r="AZ183" s="28"/>
      <c r="BA183" s="28"/>
      <c r="BB183" s="28"/>
      <c r="BC183" s="28"/>
      <c r="BD183" s="28">
        <f>SUM(AU182:BD182)/10</f>
        <v>4344.4277413487634</v>
      </c>
      <c r="BF183" s="163"/>
      <c r="BG183" s="162"/>
      <c r="BH183" s="20" t="s">
        <v>22</v>
      </c>
      <c r="BI183" s="28"/>
      <c r="BJ183" s="28"/>
      <c r="BK183" s="28"/>
      <c r="BL183" s="28"/>
      <c r="BM183" s="28">
        <f>SUM(BI182:BM182)/5</f>
        <v>7326.5901112631618</v>
      </c>
      <c r="BN183" s="28"/>
      <c r="BO183" s="28"/>
      <c r="BP183" s="28"/>
      <c r="BQ183" s="28"/>
      <c r="BR183" s="28">
        <f>SUM(BI182:BR182)/10</f>
        <v>4344.4277413487634</v>
      </c>
    </row>
    <row r="184" spans="2:70" s="5" customFormat="1" ht="15" customHeight="1" x14ac:dyDescent="0.45">
      <c r="B184" s="163"/>
      <c r="C184" s="162"/>
      <c r="D184" s="20" t="s">
        <v>52</v>
      </c>
      <c r="E184" s="28">
        <f>E$128/10*$C182/(2+$E$12)</f>
        <v>12857.142857142857</v>
      </c>
      <c r="F184" s="28">
        <f t="shared" ref="F184:N184" si="525">F$128/10*$C182/(2+$E$12)</f>
        <v>22040.816326530607</v>
      </c>
      <c r="G184" s="28">
        <f t="shared" si="525"/>
        <v>28600.583090378997</v>
      </c>
      <c r="H184" s="28">
        <f t="shared" si="525"/>
        <v>33286.130778842155</v>
      </c>
      <c r="I184" s="28">
        <f t="shared" si="525"/>
        <v>36632.950556315816</v>
      </c>
      <c r="J184" s="28">
        <f t="shared" si="525"/>
        <v>39023.536111654154</v>
      </c>
      <c r="K184" s="28">
        <f t="shared" si="525"/>
        <v>40731.097222610093</v>
      </c>
      <c r="L184" s="28">
        <f t="shared" si="525"/>
        <v>41950.783730435724</v>
      </c>
      <c r="M184" s="28">
        <f t="shared" si="525"/>
        <v>42821.988378882772</v>
      </c>
      <c r="N184" s="28">
        <f t="shared" si="525"/>
        <v>43444.277413487747</v>
      </c>
      <c r="P184" s="163"/>
      <c r="Q184" s="162"/>
      <c r="R184" s="20" t="s">
        <v>52</v>
      </c>
      <c r="S184" s="28">
        <f>S$128/10*$C182/(2+$E$12)</f>
        <v>12857.142857142857</v>
      </c>
      <c r="T184" s="28">
        <f t="shared" ref="T184:AB184" si="526">T$128/10*$C182/(2+$E$12)</f>
        <v>22040.816326530607</v>
      </c>
      <c r="U184" s="28">
        <f t="shared" si="526"/>
        <v>28600.583090378997</v>
      </c>
      <c r="V184" s="28">
        <f t="shared" si="526"/>
        <v>33286.130778842155</v>
      </c>
      <c r="W184" s="28">
        <f t="shared" si="526"/>
        <v>36632.950556315816</v>
      </c>
      <c r="X184" s="28">
        <f t="shared" si="526"/>
        <v>39023.536111654154</v>
      </c>
      <c r="Y184" s="28">
        <f t="shared" si="526"/>
        <v>40731.097222610093</v>
      </c>
      <c r="Z184" s="28">
        <f t="shared" si="526"/>
        <v>41950.783730435724</v>
      </c>
      <c r="AA184" s="28">
        <f t="shared" si="526"/>
        <v>42821.988378882772</v>
      </c>
      <c r="AB184" s="28">
        <f t="shared" si="526"/>
        <v>43444.277413487747</v>
      </c>
      <c r="AD184" s="163"/>
      <c r="AE184" s="162"/>
      <c r="AF184" s="20" t="s">
        <v>52</v>
      </c>
      <c r="AG184" s="28">
        <f>AG$128/10*$C182/(2+$E$12)</f>
        <v>12857.142857142857</v>
      </c>
      <c r="AH184" s="28">
        <f t="shared" ref="AH184:AP184" si="527">AH$128/10*$C182/(2+$E$12)</f>
        <v>22040.816326530607</v>
      </c>
      <c r="AI184" s="28">
        <f t="shared" si="527"/>
        <v>28600.583090378997</v>
      </c>
      <c r="AJ184" s="28">
        <f t="shared" si="527"/>
        <v>33286.130778842155</v>
      </c>
      <c r="AK184" s="28">
        <f t="shared" si="527"/>
        <v>36632.950556315816</v>
      </c>
      <c r="AL184" s="28">
        <f t="shared" si="527"/>
        <v>39023.536111654154</v>
      </c>
      <c r="AM184" s="28">
        <f t="shared" si="527"/>
        <v>40731.097222610093</v>
      </c>
      <c r="AN184" s="28">
        <f t="shared" si="527"/>
        <v>41950.783730435724</v>
      </c>
      <c r="AO184" s="28">
        <f t="shared" si="527"/>
        <v>42821.988378882772</v>
      </c>
      <c r="AP184" s="28">
        <f t="shared" si="527"/>
        <v>43444.277413487747</v>
      </c>
      <c r="AR184" s="163"/>
      <c r="AS184" s="162"/>
      <c r="AT184" s="20" t="s">
        <v>52</v>
      </c>
      <c r="AU184" s="28">
        <f>AU$128/10*$C182/(2+$E$12)</f>
        <v>12857.142857142857</v>
      </c>
      <c r="AV184" s="28">
        <f t="shared" ref="AV184:BD184" si="528">AV$128/10*$C182/(2+$E$12)</f>
        <v>22040.816326530607</v>
      </c>
      <c r="AW184" s="28">
        <f t="shared" si="528"/>
        <v>28600.583090378997</v>
      </c>
      <c r="AX184" s="28">
        <f t="shared" si="528"/>
        <v>33286.130778842155</v>
      </c>
      <c r="AY184" s="28">
        <f t="shared" si="528"/>
        <v>36632.950556315816</v>
      </c>
      <c r="AZ184" s="28">
        <f t="shared" si="528"/>
        <v>39023.536111654154</v>
      </c>
      <c r="BA184" s="28">
        <f t="shared" si="528"/>
        <v>40731.097222610093</v>
      </c>
      <c r="BB184" s="28">
        <f t="shared" si="528"/>
        <v>41950.783730435724</v>
      </c>
      <c r="BC184" s="28">
        <f t="shared" si="528"/>
        <v>42821.988378882772</v>
      </c>
      <c r="BD184" s="28">
        <f t="shared" si="528"/>
        <v>43444.277413487747</v>
      </c>
      <c r="BF184" s="163"/>
      <c r="BG184" s="162"/>
      <c r="BH184" s="20" t="s">
        <v>52</v>
      </c>
      <c r="BI184" s="28">
        <f>BI$128/10*$C182/(2+$E$12)</f>
        <v>12857.142857142857</v>
      </c>
      <c r="BJ184" s="28">
        <f t="shared" ref="BJ184:BR184" si="529">BJ$128/10*$C182/(2+$E$12)</f>
        <v>22040.816326530607</v>
      </c>
      <c r="BK184" s="28">
        <f t="shared" si="529"/>
        <v>28600.583090378997</v>
      </c>
      <c r="BL184" s="28">
        <f t="shared" si="529"/>
        <v>33286.130778842155</v>
      </c>
      <c r="BM184" s="28">
        <f t="shared" si="529"/>
        <v>36632.950556315816</v>
      </c>
      <c r="BN184" s="28">
        <f t="shared" si="529"/>
        <v>39023.536111654154</v>
      </c>
      <c r="BO184" s="28">
        <f t="shared" si="529"/>
        <v>40731.097222610093</v>
      </c>
      <c r="BP184" s="28">
        <f t="shared" si="529"/>
        <v>41950.783730435724</v>
      </c>
      <c r="BQ184" s="28">
        <f t="shared" si="529"/>
        <v>42821.988378882772</v>
      </c>
      <c r="BR184" s="28">
        <f t="shared" si="529"/>
        <v>43444.277413487747</v>
      </c>
    </row>
    <row r="185" spans="2:70" s="5" customFormat="1" ht="15" customHeight="1" x14ac:dyDescent="0.45">
      <c r="B185" s="163"/>
      <c r="C185" s="161">
        <v>1000000</v>
      </c>
      <c r="D185" s="16" t="s">
        <v>19</v>
      </c>
      <c r="E185" s="30">
        <f>E$127/10*$C185/(2+$E$12)</f>
        <v>32142.857142857141</v>
      </c>
      <c r="F185" s="30">
        <f t="shared" ref="F185:N185" si="530">F$127/10*$C185/(2+$E$12)</f>
        <v>22959.183673469379</v>
      </c>
      <c r="G185" s="30">
        <f t="shared" si="530"/>
        <v>16399.416909620988</v>
      </c>
      <c r="H185" s="30">
        <f t="shared" si="530"/>
        <v>11713.869221157849</v>
      </c>
      <c r="I185" s="30">
        <f t="shared" si="530"/>
        <v>8367.0494436841782</v>
      </c>
      <c r="J185" s="30">
        <f t="shared" si="530"/>
        <v>5976.463888345841</v>
      </c>
      <c r="K185" s="30">
        <f t="shared" si="530"/>
        <v>4268.902777389887</v>
      </c>
      <c r="L185" s="30">
        <f t="shared" si="530"/>
        <v>3049.2162695642046</v>
      </c>
      <c r="M185" s="30">
        <f t="shared" si="530"/>
        <v>2178.011621117289</v>
      </c>
      <c r="N185" s="30">
        <f t="shared" si="530"/>
        <v>1555.7225865123492</v>
      </c>
      <c r="P185" s="163"/>
      <c r="Q185" s="161">
        <v>1000000</v>
      </c>
      <c r="R185" s="16" t="s">
        <v>19</v>
      </c>
      <c r="S185" s="30">
        <f>S$127/10*$C185/(2+$E$12)</f>
        <v>32142.857142857141</v>
      </c>
      <c r="T185" s="30">
        <f t="shared" ref="T185:AB185" si="531">T$127/10*$C185/(2+$E$12)</f>
        <v>22959.183673469379</v>
      </c>
      <c r="U185" s="30">
        <f t="shared" si="531"/>
        <v>16399.416909620988</v>
      </c>
      <c r="V185" s="30">
        <f t="shared" si="531"/>
        <v>11713.869221157849</v>
      </c>
      <c r="W185" s="30">
        <f t="shared" si="531"/>
        <v>8367.0494436841782</v>
      </c>
      <c r="X185" s="30">
        <f t="shared" si="531"/>
        <v>5976.463888345841</v>
      </c>
      <c r="Y185" s="30">
        <f t="shared" si="531"/>
        <v>4268.902777389887</v>
      </c>
      <c r="Z185" s="30">
        <f t="shared" si="531"/>
        <v>3049.2162695642046</v>
      </c>
      <c r="AA185" s="30">
        <f t="shared" si="531"/>
        <v>2178.011621117289</v>
      </c>
      <c r="AB185" s="30">
        <f t="shared" si="531"/>
        <v>1555.7225865123492</v>
      </c>
      <c r="AD185" s="163"/>
      <c r="AE185" s="161">
        <v>1000000</v>
      </c>
      <c r="AF185" s="16" t="s">
        <v>19</v>
      </c>
      <c r="AG185" s="30">
        <f>AG$127/10*$C185/(2+$E$12)</f>
        <v>32142.857142857141</v>
      </c>
      <c r="AH185" s="30">
        <f t="shared" ref="AH185:AP185" si="532">AH$127/10*$C185/(2+$E$12)</f>
        <v>22959.183673469379</v>
      </c>
      <c r="AI185" s="30">
        <f t="shared" si="532"/>
        <v>16399.416909620988</v>
      </c>
      <c r="AJ185" s="30">
        <f t="shared" si="532"/>
        <v>11713.869221157849</v>
      </c>
      <c r="AK185" s="30">
        <f t="shared" si="532"/>
        <v>8367.0494436841782</v>
      </c>
      <c r="AL185" s="30">
        <f t="shared" si="532"/>
        <v>5976.463888345841</v>
      </c>
      <c r="AM185" s="30">
        <f t="shared" si="532"/>
        <v>4268.902777389887</v>
      </c>
      <c r="AN185" s="30">
        <f t="shared" si="532"/>
        <v>3049.2162695642046</v>
      </c>
      <c r="AO185" s="30">
        <f t="shared" si="532"/>
        <v>2178.011621117289</v>
      </c>
      <c r="AP185" s="30">
        <f t="shared" si="532"/>
        <v>1555.7225865123492</v>
      </c>
      <c r="AR185" s="163"/>
      <c r="AS185" s="161">
        <v>1000000</v>
      </c>
      <c r="AT185" s="16" t="s">
        <v>19</v>
      </c>
      <c r="AU185" s="30">
        <f>AU$127/10*$C185/(2+$E$12)</f>
        <v>32142.857142857141</v>
      </c>
      <c r="AV185" s="30">
        <f t="shared" ref="AV185:BD185" si="533">AV$127/10*$C185/(2+$E$12)</f>
        <v>22959.183673469379</v>
      </c>
      <c r="AW185" s="30">
        <f t="shared" si="533"/>
        <v>16399.416909620988</v>
      </c>
      <c r="AX185" s="30">
        <f t="shared" si="533"/>
        <v>11713.869221157849</v>
      </c>
      <c r="AY185" s="30">
        <f t="shared" si="533"/>
        <v>8367.0494436841782</v>
      </c>
      <c r="AZ185" s="30">
        <f t="shared" si="533"/>
        <v>5976.463888345841</v>
      </c>
      <c r="BA185" s="30">
        <f t="shared" si="533"/>
        <v>4268.902777389887</v>
      </c>
      <c r="BB185" s="30">
        <f t="shared" si="533"/>
        <v>3049.2162695642046</v>
      </c>
      <c r="BC185" s="30">
        <f t="shared" si="533"/>
        <v>2178.011621117289</v>
      </c>
      <c r="BD185" s="30">
        <f t="shared" si="533"/>
        <v>1555.7225865123492</v>
      </c>
      <c r="BF185" s="163"/>
      <c r="BG185" s="161">
        <v>1000000</v>
      </c>
      <c r="BH185" s="16" t="s">
        <v>19</v>
      </c>
      <c r="BI185" s="30">
        <f>BI$127/10*$C185/(2+$E$12)</f>
        <v>32142.857142857141</v>
      </c>
      <c r="BJ185" s="30">
        <f t="shared" ref="BJ185:BR185" si="534">BJ$127/10*$C185/(2+$E$12)</f>
        <v>22959.183673469379</v>
      </c>
      <c r="BK185" s="30">
        <f t="shared" si="534"/>
        <v>16399.416909620988</v>
      </c>
      <c r="BL185" s="30">
        <f t="shared" si="534"/>
        <v>11713.869221157849</v>
      </c>
      <c r="BM185" s="30">
        <f t="shared" si="534"/>
        <v>8367.0494436841782</v>
      </c>
      <c r="BN185" s="30">
        <f t="shared" si="534"/>
        <v>5976.463888345841</v>
      </c>
      <c r="BO185" s="30">
        <f t="shared" si="534"/>
        <v>4268.902777389887</v>
      </c>
      <c r="BP185" s="30">
        <f t="shared" si="534"/>
        <v>3049.2162695642046</v>
      </c>
      <c r="BQ185" s="30">
        <f t="shared" si="534"/>
        <v>2178.011621117289</v>
      </c>
      <c r="BR185" s="30">
        <f t="shared" si="534"/>
        <v>1555.7225865123492</v>
      </c>
    </row>
    <row r="186" spans="2:70" s="5" customFormat="1" ht="15" customHeight="1" x14ac:dyDescent="0.45">
      <c r="B186" s="163"/>
      <c r="C186" s="161"/>
      <c r="D186" s="16" t="s">
        <v>22</v>
      </c>
      <c r="E186" s="30"/>
      <c r="F186" s="30"/>
      <c r="G186" s="30"/>
      <c r="H186" s="30"/>
      <c r="I186" s="30">
        <f>SUM(E185:I185)/5</f>
        <v>18316.475278157908</v>
      </c>
      <c r="J186" s="30"/>
      <c r="K186" s="30"/>
      <c r="L186" s="30"/>
      <c r="M186" s="30"/>
      <c r="N186" s="30">
        <f>SUM(E185:N185)/10</f>
        <v>10861.069353371911</v>
      </c>
      <c r="P186" s="163"/>
      <c r="Q186" s="161"/>
      <c r="R186" s="16" t="s">
        <v>22</v>
      </c>
      <c r="S186" s="30"/>
      <c r="T186" s="30"/>
      <c r="U186" s="30"/>
      <c r="V186" s="30"/>
      <c r="W186" s="30">
        <f>SUM(S185:W185)/5</f>
        <v>18316.475278157908</v>
      </c>
      <c r="X186" s="30"/>
      <c r="Y186" s="30"/>
      <c r="Z186" s="30"/>
      <c r="AA186" s="30"/>
      <c r="AB186" s="30">
        <f>SUM(S185:AB185)/10</f>
        <v>10861.069353371911</v>
      </c>
      <c r="AD186" s="163"/>
      <c r="AE186" s="161"/>
      <c r="AF186" s="16" t="s">
        <v>22</v>
      </c>
      <c r="AG186" s="30"/>
      <c r="AH186" s="30"/>
      <c r="AI186" s="30"/>
      <c r="AJ186" s="30"/>
      <c r="AK186" s="30">
        <f>SUM(AG185:AK185)/5</f>
        <v>18316.475278157908</v>
      </c>
      <c r="AL186" s="30"/>
      <c r="AM186" s="30"/>
      <c r="AN186" s="30"/>
      <c r="AO186" s="30"/>
      <c r="AP186" s="30">
        <f>SUM(AG185:AP185)/10</f>
        <v>10861.069353371911</v>
      </c>
      <c r="AR186" s="163"/>
      <c r="AS186" s="161"/>
      <c r="AT186" s="16" t="s">
        <v>22</v>
      </c>
      <c r="AU186" s="30"/>
      <c r="AV186" s="30"/>
      <c r="AW186" s="30"/>
      <c r="AX186" s="30"/>
      <c r="AY186" s="30">
        <f>SUM(AU185:AY185)/5</f>
        <v>18316.475278157908</v>
      </c>
      <c r="AZ186" s="30"/>
      <c r="BA186" s="30"/>
      <c r="BB186" s="30"/>
      <c r="BC186" s="30"/>
      <c r="BD186" s="30">
        <f>SUM(AU185:BD185)/10</f>
        <v>10861.069353371911</v>
      </c>
      <c r="BF186" s="163"/>
      <c r="BG186" s="161"/>
      <c r="BH186" s="16" t="s">
        <v>22</v>
      </c>
      <c r="BI186" s="30"/>
      <c r="BJ186" s="30"/>
      <c r="BK186" s="30"/>
      <c r="BL186" s="30"/>
      <c r="BM186" s="30">
        <f>SUM(BI185:BM185)/5</f>
        <v>18316.475278157908</v>
      </c>
      <c r="BN186" s="30"/>
      <c r="BO186" s="30"/>
      <c r="BP186" s="30"/>
      <c r="BQ186" s="30"/>
      <c r="BR186" s="30">
        <f>SUM(BI185:BR185)/10</f>
        <v>10861.069353371911</v>
      </c>
    </row>
    <row r="187" spans="2:70" s="5" customFormat="1" ht="15" customHeight="1" x14ac:dyDescent="0.45">
      <c r="B187" s="163"/>
      <c r="C187" s="161"/>
      <c r="D187" s="16" t="s">
        <v>52</v>
      </c>
      <c r="E187" s="30">
        <f>E$128/10*$C185/(2+$E$12)</f>
        <v>32142.857142857141</v>
      </c>
      <c r="F187" s="30">
        <f t="shared" ref="F187:N187" si="535">F$128/10*$C185/(2+$E$12)</f>
        <v>55102.040816326509</v>
      </c>
      <c r="G187" s="30">
        <f t="shared" si="535"/>
        <v>71501.45772594749</v>
      </c>
      <c r="H187" s="30">
        <f t="shared" si="535"/>
        <v>83215.326947105379</v>
      </c>
      <c r="I187" s="30">
        <f t="shared" si="535"/>
        <v>91582.376390789534</v>
      </c>
      <c r="J187" s="30">
        <f t="shared" si="535"/>
        <v>97558.840279135387</v>
      </c>
      <c r="K187" s="30">
        <f t="shared" si="535"/>
        <v>101827.74305652521</v>
      </c>
      <c r="L187" s="30">
        <f t="shared" si="535"/>
        <v>104876.95932608932</v>
      </c>
      <c r="M187" s="30">
        <f t="shared" si="535"/>
        <v>107054.97094720692</v>
      </c>
      <c r="N187" s="30">
        <f t="shared" si="535"/>
        <v>108610.69353371937</v>
      </c>
      <c r="P187" s="163"/>
      <c r="Q187" s="161"/>
      <c r="R187" s="16" t="s">
        <v>52</v>
      </c>
      <c r="S187" s="30">
        <f>S$128/10*$C185/(2+$E$12)</f>
        <v>32142.857142857141</v>
      </c>
      <c r="T187" s="30">
        <f t="shared" ref="T187:AB187" si="536">T$128/10*$C185/(2+$E$12)</f>
        <v>55102.040816326509</v>
      </c>
      <c r="U187" s="30">
        <f t="shared" si="536"/>
        <v>71501.45772594749</v>
      </c>
      <c r="V187" s="30">
        <f t="shared" si="536"/>
        <v>83215.326947105379</v>
      </c>
      <c r="W187" s="30">
        <f t="shared" si="536"/>
        <v>91582.376390789534</v>
      </c>
      <c r="X187" s="30">
        <f t="shared" si="536"/>
        <v>97558.840279135387</v>
      </c>
      <c r="Y187" s="30">
        <f t="shared" si="536"/>
        <v>101827.74305652521</v>
      </c>
      <c r="Z187" s="30">
        <f t="shared" si="536"/>
        <v>104876.95932608932</v>
      </c>
      <c r="AA187" s="30">
        <f t="shared" si="536"/>
        <v>107054.97094720692</v>
      </c>
      <c r="AB187" s="30">
        <f t="shared" si="536"/>
        <v>108610.69353371937</v>
      </c>
      <c r="AD187" s="163"/>
      <c r="AE187" s="161"/>
      <c r="AF187" s="16" t="s">
        <v>52</v>
      </c>
      <c r="AG187" s="30">
        <f>AG$128/10*$C185/(2+$E$12)</f>
        <v>32142.857142857141</v>
      </c>
      <c r="AH187" s="30">
        <f t="shared" ref="AH187:AP187" si="537">AH$128/10*$C185/(2+$E$12)</f>
        <v>55102.040816326509</v>
      </c>
      <c r="AI187" s="30">
        <f t="shared" si="537"/>
        <v>71501.45772594749</v>
      </c>
      <c r="AJ187" s="30">
        <f t="shared" si="537"/>
        <v>83215.326947105379</v>
      </c>
      <c r="AK187" s="30">
        <f t="shared" si="537"/>
        <v>91582.376390789534</v>
      </c>
      <c r="AL187" s="30">
        <f t="shared" si="537"/>
        <v>97558.840279135387</v>
      </c>
      <c r="AM187" s="30">
        <f t="shared" si="537"/>
        <v>101827.74305652521</v>
      </c>
      <c r="AN187" s="30">
        <f t="shared" si="537"/>
        <v>104876.95932608932</v>
      </c>
      <c r="AO187" s="30">
        <f t="shared" si="537"/>
        <v>107054.97094720692</v>
      </c>
      <c r="AP187" s="30">
        <f t="shared" si="537"/>
        <v>108610.69353371937</v>
      </c>
      <c r="AR187" s="163"/>
      <c r="AS187" s="161"/>
      <c r="AT187" s="16" t="s">
        <v>52</v>
      </c>
      <c r="AU187" s="30">
        <f>AU$128/10*$C185/(2+$E$12)</f>
        <v>32142.857142857141</v>
      </c>
      <c r="AV187" s="30">
        <f t="shared" ref="AV187:BD187" si="538">AV$128/10*$C185/(2+$E$12)</f>
        <v>55102.040816326509</v>
      </c>
      <c r="AW187" s="30">
        <f t="shared" si="538"/>
        <v>71501.45772594749</v>
      </c>
      <c r="AX187" s="30">
        <f t="shared" si="538"/>
        <v>83215.326947105379</v>
      </c>
      <c r="AY187" s="30">
        <f t="shared" si="538"/>
        <v>91582.376390789534</v>
      </c>
      <c r="AZ187" s="30">
        <f t="shared" si="538"/>
        <v>97558.840279135387</v>
      </c>
      <c r="BA187" s="30">
        <f t="shared" si="538"/>
        <v>101827.74305652521</v>
      </c>
      <c r="BB187" s="30">
        <f t="shared" si="538"/>
        <v>104876.95932608932</v>
      </c>
      <c r="BC187" s="30">
        <f t="shared" si="538"/>
        <v>107054.97094720692</v>
      </c>
      <c r="BD187" s="30">
        <f t="shared" si="538"/>
        <v>108610.69353371937</v>
      </c>
      <c r="BF187" s="163"/>
      <c r="BG187" s="161"/>
      <c r="BH187" s="16" t="s">
        <v>52</v>
      </c>
      <c r="BI187" s="30">
        <f>BI$128/10*$C185/(2+$E$12)</f>
        <v>32142.857142857141</v>
      </c>
      <c r="BJ187" s="30">
        <f t="shared" ref="BJ187:BR187" si="539">BJ$128/10*$C185/(2+$E$12)</f>
        <v>55102.040816326509</v>
      </c>
      <c r="BK187" s="30">
        <f t="shared" si="539"/>
        <v>71501.45772594749</v>
      </c>
      <c r="BL187" s="30">
        <f t="shared" si="539"/>
        <v>83215.326947105379</v>
      </c>
      <c r="BM187" s="30">
        <f t="shared" si="539"/>
        <v>91582.376390789534</v>
      </c>
      <c r="BN187" s="30">
        <f t="shared" si="539"/>
        <v>97558.840279135387</v>
      </c>
      <c r="BO187" s="30">
        <f t="shared" si="539"/>
        <v>101827.74305652521</v>
      </c>
      <c r="BP187" s="30">
        <f t="shared" si="539"/>
        <v>104876.95932608932</v>
      </c>
      <c r="BQ187" s="30">
        <f t="shared" si="539"/>
        <v>107054.97094720692</v>
      </c>
      <c r="BR187" s="30">
        <f t="shared" si="539"/>
        <v>108610.69353371937</v>
      </c>
    </row>
    <row r="188" spans="2:70" s="5" customFormat="1" ht="15" customHeight="1" x14ac:dyDescent="0.45">
      <c r="B188" s="163"/>
      <c r="C188" s="161">
        <v>2100000</v>
      </c>
      <c r="D188" s="16" t="s">
        <v>19</v>
      </c>
      <c r="E188" s="30">
        <f>E$127/10*$C188/(2+$E$12)</f>
        <v>67499.999999999985</v>
      </c>
      <c r="F188" s="30">
        <f t="shared" ref="F188:N188" si="540">F$127/10*$C188/(2+$E$12)</f>
        <v>48214.285714285696</v>
      </c>
      <c r="G188" s="30">
        <f t="shared" si="540"/>
        <v>34438.775510204076</v>
      </c>
      <c r="H188" s="30">
        <f t="shared" si="540"/>
        <v>24599.125364431482</v>
      </c>
      <c r="I188" s="30">
        <f t="shared" si="540"/>
        <v>17570.803831736775</v>
      </c>
      <c r="J188" s="30">
        <f t="shared" si="540"/>
        <v>12550.574165526266</v>
      </c>
      <c r="K188" s="30">
        <f t="shared" si="540"/>
        <v>8964.6958325187625</v>
      </c>
      <c r="L188" s="30">
        <f t="shared" si="540"/>
        <v>6403.3541660848296</v>
      </c>
      <c r="M188" s="30">
        <f t="shared" si="540"/>
        <v>4573.8244043463073</v>
      </c>
      <c r="N188" s="30">
        <f t="shared" si="540"/>
        <v>3267.017431675933</v>
      </c>
      <c r="P188" s="163"/>
      <c r="Q188" s="161">
        <v>2100000</v>
      </c>
      <c r="R188" s="16" t="s">
        <v>19</v>
      </c>
      <c r="S188" s="30">
        <f>S$127/10*$C188/(2+$E$12)</f>
        <v>67499.999999999985</v>
      </c>
      <c r="T188" s="30">
        <f t="shared" ref="T188:AB188" si="541">T$127/10*$C188/(2+$E$12)</f>
        <v>48214.285714285696</v>
      </c>
      <c r="U188" s="30">
        <f t="shared" si="541"/>
        <v>34438.775510204076</v>
      </c>
      <c r="V188" s="30">
        <f t="shared" si="541"/>
        <v>24599.125364431482</v>
      </c>
      <c r="W188" s="30">
        <f t="shared" si="541"/>
        <v>17570.803831736775</v>
      </c>
      <c r="X188" s="30">
        <f t="shared" si="541"/>
        <v>12550.574165526266</v>
      </c>
      <c r="Y188" s="30">
        <f t="shared" si="541"/>
        <v>8964.6958325187625</v>
      </c>
      <c r="Z188" s="30">
        <f t="shared" si="541"/>
        <v>6403.3541660848296</v>
      </c>
      <c r="AA188" s="30">
        <f t="shared" si="541"/>
        <v>4573.8244043463073</v>
      </c>
      <c r="AB188" s="30">
        <f t="shared" si="541"/>
        <v>3267.017431675933</v>
      </c>
      <c r="AD188" s="163"/>
      <c r="AE188" s="161">
        <v>2100000</v>
      </c>
      <c r="AF188" s="16" t="s">
        <v>19</v>
      </c>
      <c r="AG188" s="30">
        <f>AG$127/10*$C188/(2+$E$12)</f>
        <v>67499.999999999985</v>
      </c>
      <c r="AH188" s="30">
        <f t="shared" ref="AH188:AP188" si="542">AH$127/10*$C188/(2+$E$12)</f>
        <v>48214.285714285696</v>
      </c>
      <c r="AI188" s="30">
        <f t="shared" si="542"/>
        <v>34438.775510204076</v>
      </c>
      <c r="AJ188" s="30">
        <f t="shared" si="542"/>
        <v>24599.125364431482</v>
      </c>
      <c r="AK188" s="30">
        <f t="shared" si="542"/>
        <v>17570.803831736775</v>
      </c>
      <c r="AL188" s="30">
        <f t="shared" si="542"/>
        <v>12550.574165526266</v>
      </c>
      <c r="AM188" s="30">
        <f t="shared" si="542"/>
        <v>8964.6958325187625</v>
      </c>
      <c r="AN188" s="30">
        <f t="shared" si="542"/>
        <v>6403.3541660848296</v>
      </c>
      <c r="AO188" s="30">
        <f t="shared" si="542"/>
        <v>4573.8244043463073</v>
      </c>
      <c r="AP188" s="30">
        <f t="shared" si="542"/>
        <v>3267.017431675933</v>
      </c>
      <c r="AR188" s="163"/>
      <c r="AS188" s="161">
        <v>2100000</v>
      </c>
      <c r="AT188" s="16" t="s">
        <v>19</v>
      </c>
      <c r="AU188" s="30">
        <f>AU$127/10*$C188/(2+$E$12)</f>
        <v>67499.999999999985</v>
      </c>
      <c r="AV188" s="30">
        <f t="shared" ref="AV188:BD188" si="543">AV$127/10*$C188/(2+$E$12)</f>
        <v>48214.285714285696</v>
      </c>
      <c r="AW188" s="30">
        <f t="shared" si="543"/>
        <v>34438.775510204076</v>
      </c>
      <c r="AX188" s="30">
        <f t="shared" si="543"/>
        <v>24599.125364431482</v>
      </c>
      <c r="AY188" s="30">
        <f t="shared" si="543"/>
        <v>17570.803831736775</v>
      </c>
      <c r="AZ188" s="30">
        <f t="shared" si="543"/>
        <v>12550.574165526266</v>
      </c>
      <c r="BA188" s="30">
        <f t="shared" si="543"/>
        <v>8964.6958325187625</v>
      </c>
      <c r="BB188" s="30">
        <f t="shared" si="543"/>
        <v>6403.3541660848296</v>
      </c>
      <c r="BC188" s="30">
        <f t="shared" si="543"/>
        <v>4573.8244043463073</v>
      </c>
      <c r="BD188" s="30">
        <f t="shared" si="543"/>
        <v>3267.017431675933</v>
      </c>
      <c r="BF188" s="163"/>
      <c r="BG188" s="161">
        <v>2100000</v>
      </c>
      <c r="BH188" s="16" t="s">
        <v>19</v>
      </c>
      <c r="BI188" s="30">
        <f>BI$127/10*$C188/(2+$E$12)</f>
        <v>67499.999999999985</v>
      </c>
      <c r="BJ188" s="30">
        <f t="shared" ref="BJ188:BR188" si="544">BJ$127/10*$C188/(2+$E$12)</f>
        <v>48214.285714285696</v>
      </c>
      <c r="BK188" s="30">
        <f t="shared" si="544"/>
        <v>34438.775510204076</v>
      </c>
      <c r="BL188" s="30">
        <f t="shared" si="544"/>
        <v>24599.125364431482</v>
      </c>
      <c r="BM188" s="30">
        <f t="shared" si="544"/>
        <v>17570.803831736775</v>
      </c>
      <c r="BN188" s="30">
        <f t="shared" si="544"/>
        <v>12550.574165526266</v>
      </c>
      <c r="BO188" s="30">
        <f t="shared" si="544"/>
        <v>8964.6958325187625</v>
      </c>
      <c r="BP188" s="30">
        <f t="shared" si="544"/>
        <v>6403.3541660848296</v>
      </c>
      <c r="BQ188" s="30">
        <f t="shared" si="544"/>
        <v>4573.8244043463073</v>
      </c>
      <c r="BR188" s="30">
        <f t="shared" si="544"/>
        <v>3267.017431675933</v>
      </c>
    </row>
    <row r="189" spans="2:70" s="5" customFormat="1" ht="15" customHeight="1" x14ac:dyDescent="0.45">
      <c r="B189" s="163"/>
      <c r="C189" s="161"/>
      <c r="D189" s="16" t="s">
        <v>22</v>
      </c>
      <c r="E189" s="30"/>
      <c r="F189" s="30"/>
      <c r="G189" s="30"/>
      <c r="H189" s="30"/>
      <c r="I189" s="30">
        <f>SUM(E188:I188)/5</f>
        <v>38464.598084131605</v>
      </c>
      <c r="J189" s="30"/>
      <c r="K189" s="30"/>
      <c r="L189" s="30"/>
      <c r="M189" s="30"/>
      <c r="N189" s="30">
        <f>SUM(E188:N188)/10</f>
        <v>22808.245642081012</v>
      </c>
      <c r="P189" s="163"/>
      <c r="Q189" s="161"/>
      <c r="R189" s="16" t="s">
        <v>22</v>
      </c>
      <c r="S189" s="30"/>
      <c r="T189" s="30"/>
      <c r="U189" s="30"/>
      <c r="V189" s="30"/>
      <c r="W189" s="30">
        <f>SUM(S188:W188)/5</f>
        <v>38464.598084131605</v>
      </c>
      <c r="X189" s="30"/>
      <c r="Y189" s="30"/>
      <c r="Z189" s="30"/>
      <c r="AA189" s="30"/>
      <c r="AB189" s="30">
        <f>SUM(S188:AB188)/10</f>
        <v>22808.245642081012</v>
      </c>
      <c r="AD189" s="163"/>
      <c r="AE189" s="161"/>
      <c r="AF189" s="16" t="s">
        <v>22</v>
      </c>
      <c r="AG189" s="30"/>
      <c r="AH189" s="30"/>
      <c r="AI189" s="30"/>
      <c r="AJ189" s="30"/>
      <c r="AK189" s="30">
        <f>SUM(AG188:AK188)/5</f>
        <v>38464.598084131605</v>
      </c>
      <c r="AL189" s="30"/>
      <c r="AM189" s="30"/>
      <c r="AN189" s="30"/>
      <c r="AO189" s="30"/>
      <c r="AP189" s="30">
        <f>SUM(AG188:AP188)/10</f>
        <v>22808.245642081012</v>
      </c>
      <c r="AR189" s="163"/>
      <c r="AS189" s="161"/>
      <c r="AT189" s="16" t="s">
        <v>22</v>
      </c>
      <c r="AU189" s="30"/>
      <c r="AV189" s="30"/>
      <c r="AW189" s="30"/>
      <c r="AX189" s="30"/>
      <c r="AY189" s="30">
        <f>SUM(AU188:AY188)/5</f>
        <v>38464.598084131605</v>
      </c>
      <c r="AZ189" s="30"/>
      <c r="BA189" s="30"/>
      <c r="BB189" s="30"/>
      <c r="BC189" s="30"/>
      <c r="BD189" s="30">
        <f>SUM(AU188:BD188)/10</f>
        <v>22808.245642081012</v>
      </c>
      <c r="BF189" s="163"/>
      <c r="BG189" s="161"/>
      <c r="BH189" s="16" t="s">
        <v>22</v>
      </c>
      <c r="BI189" s="30"/>
      <c r="BJ189" s="30"/>
      <c r="BK189" s="30"/>
      <c r="BL189" s="30"/>
      <c r="BM189" s="30">
        <f>SUM(BI188:BM188)/5</f>
        <v>38464.598084131605</v>
      </c>
      <c r="BN189" s="30"/>
      <c r="BO189" s="30"/>
      <c r="BP189" s="30"/>
      <c r="BQ189" s="30"/>
      <c r="BR189" s="30">
        <f>SUM(BI188:BR188)/10</f>
        <v>22808.245642081012</v>
      </c>
    </row>
    <row r="190" spans="2:70" s="5" customFormat="1" ht="15" customHeight="1" x14ac:dyDescent="0.45">
      <c r="B190" s="163"/>
      <c r="C190" s="161"/>
      <c r="D190" s="16" t="s">
        <v>52</v>
      </c>
      <c r="E190" s="30">
        <f>E$128/10*$C188/(2+$E$12)</f>
        <v>67499.999999999985</v>
      </c>
      <c r="F190" s="30">
        <f t="shared" ref="F190:N190" si="545">F$128/10*$C188/(2+$E$12)</f>
        <v>115714.28571428568</v>
      </c>
      <c r="G190" s="30">
        <f t="shared" si="545"/>
        <v>150153.06122448973</v>
      </c>
      <c r="H190" s="30">
        <f t="shared" si="545"/>
        <v>174752.18658892129</v>
      </c>
      <c r="I190" s="30">
        <f t="shared" si="545"/>
        <v>192322.99042065802</v>
      </c>
      <c r="J190" s="30">
        <f t="shared" si="545"/>
        <v>204873.56458618431</v>
      </c>
      <c r="K190" s="30">
        <f t="shared" si="545"/>
        <v>213838.26041870299</v>
      </c>
      <c r="L190" s="30">
        <f t="shared" si="545"/>
        <v>220241.61458478757</v>
      </c>
      <c r="M190" s="30">
        <f t="shared" si="545"/>
        <v>224815.43898913456</v>
      </c>
      <c r="N190" s="30">
        <f t="shared" si="545"/>
        <v>228082.45642081066</v>
      </c>
      <c r="P190" s="163"/>
      <c r="Q190" s="161"/>
      <c r="R190" s="16" t="s">
        <v>52</v>
      </c>
      <c r="S190" s="30">
        <f>S$128/10*$C188/(2+$E$12)</f>
        <v>67499.999999999985</v>
      </c>
      <c r="T190" s="30">
        <f t="shared" ref="T190:AB190" si="546">T$128/10*$C188/(2+$E$12)</f>
        <v>115714.28571428568</v>
      </c>
      <c r="U190" s="30">
        <f t="shared" si="546"/>
        <v>150153.06122448973</v>
      </c>
      <c r="V190" s="30">
        <f t="shared" si="546"/>
        <v>174752.18658892129</v>
      </c>
      <c r="W190" s="30">
        <f t="shared" si="546"/>
        <v>192322.99042065802</v>
      </c>
      <c r="X190" s="30">
        <f t="shared" si="546"/>
        <v>204873.56458618431</v>
      </c>
      <c r="Y190" s="30">
        <f t="shared" si="546"/>
        <v>213838.26041870299</v>
      </c>
      <c r="Z190" s="30">
        <f t="shared" si="546"/>
        <v>220241.61458478757</v>
      </c>
      <c r="AA190" s="30">
        <f t="shared" si="546"/>
        <v>224815.43898913456</v>
      </c>
      <c r="AB190" s="30">
        <f t="shared" si="546"/>
        <v>228082.45642081066</v>
      </c>
      <c r="AD190" s="163"/>
      <c r="AE190" s="161"/>
      <c r="AF190" s="16" t="s">
        <v>52</v>
      </c>
      <c r="AG190" s="30">
        <f>AG$128/10*$C188/(2+$E$12)</f>
        <v>67499.999999999985</v>
      </c>
      <c r="AH190" s="30">
        <f t="shared" ref="AH190:AP190" si="547">AH$128/10*$C188/(2+$E$12)</f>
        <v>115714.28571428568</v>
      </c>
      <c r="AI190" s="30">
        <f t="shared" si="547"/>
        <v>150153.06122448973</v>
      </c>
      <c r="AJ190" s="30">
        <f t="shared" si="547"/>
        <v>174752.18658892129</v>
      </c>
      <c r="AK190" s="30">
        <f t="shared" si="547"/>
        <v>192322.99042065802</v>
      </c>
      <c r="AL190" s="30">
        <f t="shared" si="547"/>
        <v>204873.56458618431</v>
      </c>
      <c r="AM190" s="30">
        <f t="shared" si="547"/>
        <v>213838.26041870299</v>
      </c>
      <c r="AN190" s="30">
        <f t="shared" si="547"/>
        <v>220241.61458478757</v>
      </c>
      <c r="AO190" s="30">
        <f t="shared" si="547"/>
        <v>224815.43898913456</v>
      </c>
      <c r="AP190" s="30">
        <f t="shared" si="547"/>
        <v>228082.45642081066</v>
      </c>
      <c r="AR190" s="163"/>
      <c r="AS190" s="161"/>
      <c r="AT190" s="16" t="s">
        <v>52</v>
      </c>
      <c r="AU190" s="30">
        <f>AU$128/10*$C188/(2+$E$12)</f>
        <v>67499.999999999985</v>
      </c>
      <c r="AV190" s="30">
        <f t="shared" ref="AV190:BD190" si="548">AV$128/10*$C188/(2+$E$12)</f>
        <v>115714.28571428568</v>
      </c>
      <c r="AW190" s="30">
        <f t="shared" si="548"/>
        <v>150153.06122448973</v>
      </c>
      <c r="AX190" s="30">
        <f t="shared" si="548"/>
        <v>174752.18658892129</v>
      </c>
      <c r="AY190" s="30">
        <f t="shared" si="548"/>
        <v>192322.99042065802</v>
      </c>
      <c r="AZ190" s="30">
        <f t="shared" si="548"/>
        <v>204873.56458618431</v>
      </c>
      <c r="BA190" s="30">
        <f t="shared" si="548"/>
        <v>213838.26041870299</v>
      </c>
      <c r="BB190" s="30">
        <f t="shared" si="548"/>
        <v>220241.61458478757</v>
      </c>
      <c r="BC190" s="30">
        <f t="shared" si="548"/>
        <v>224815.43898913456</v>
      </c>
      <c r="BD190" s="30">
        <f t="shared" si="548"/>
        <v>228082.45642081066</v>
      </c>
      <c r="BF190" s="163"/>
      <c r="BG190" s="161"/>
      <c r="BH190" s="16" t="s">
        <v>52</v>
      </c>
      <c r="BI190" s="30">
        <f>BI$128/10*$C188/(2+$E$12)</f>
        <v>67499.999999999985</v>
      </c>
      <c r="BJ190" s="30">
        <f t="shared" ref="BJ190:BR190" si="549">BJ$128/10*$C188/(2+$E$12)</f>
        <v>115714.28571428568</v>
      </c>
      <c r="BK190" s="30">
        <f t="shared" si="549"/>
        <v>150153.06122448973</v>
      </c>
      <c r="BL190" s="30">
        <f t="shared" si="549"/>
        <v>174752.18658892129</v>
      </c>
      <c r="BM190" s="30">
        <f t="shared" si="549"/>
        <v>192322.99042065802</v>
      </c>
      <c r="BN190" s="30">
        <f t="shared" si="549"/>
        <v>204873.56458618431</v>
      </c>
      <c r="BO190" s="30">
        <f t="shared" si="549"/>
        <v>213838.26041870299</v>
      </c>
      <c r="BP190" s="30">
        <f t="shared" si="549"/>
        <v>220241.61458478757</v>
      </c>
      <c r="BQ190" s="30">
        <f t="shared" si="549"/>
        <v>224815.43898913456</v>
      </c>
      <c r="BR190" s="30">
        <f t="shared" si="549"/>
        <v>228082.45642081066</v>
      </c>
    </row>
    <row r="191" spans="2:70" s="5" customFormat="1" ht="15" customHeight="1" x14ac:dyDescent="0.45">
      <c r="B191" s="163" t="s">
        <v>18</v>
      </c>
      <c r="C191" s="162">
        <v>20000</v>
      </c>
      <c r="D191" s="58" t="s">
        <v>19</v>
      </c>
      <c r="E191" s="28">
        <f>E155+E167+E179</f>
        <v>1356.8571428571427</v>
      </c>
      <c r="F191" s="28">
        <f t="shared" ref="F191:N191" si="550">F155+F167+F179</f>
        <v>976.04081632653038</v>
      </c>
      <c r="G191" s="28">
        <f t="shared" si="550"/>
        <v>704.02915451895046</v>
      </c>
      <c r="H191" s="28">
        <f t="shared" si="550"/>
        <v>509.7351103706788</v>
      </c>
      <c r="I191" s="28">
        <f t="shared" si="550"/>
        <v>370.95365026477054</v>
      </c>
      <c r="J191" s="28">
        <f t="shared" si="550"/>
        <v>271.82403590340755</v>
      </c>
      <c r="K191" s="28">
        <f t="shared" si="550"/>
        <v>201.01716850243403</v>
      </c>
      <c r="L191" s="28">
        <f t="shared" si="550"/>
        <v>150.44083464459578</v>
      </c>
      <c r="M191" s="28">
        <f t="shared" si="550"/>
        <v>114.31488188899685</v>
      </c>
      <c r="N191" s="28">
        <f t="shared" si="550"/>
        <v>88.510629920711992</v>
      </c>
      <c r="P191" s="163" t="s">
        <v>18</v>
      </c>
      <c r="Q191" s="162">
        <v>20000</v>
      </c>
      <c r="R191" s="58" t="s">
        <v>19</v>
      </c>
      <c r="S191" s="28">
        <f>S155+S167+S179</f>
        <v>1356.8571428571427</v>
      </c>
      <c r="T191" s="28">
        <f t="shared" ref="T191:AB191" si="551">T155+T167+T179</f>
        <v>976.04081632653038</v>
      </c>
      <c r="U191" s="28">
        <f t="shared" si="551"/>
        <v>704.02915451895046</v>
      </c>
      <c r="V191" s="28">
        <f t="shared" si="551"/>
        <v>509.7351103706788</v>
      </c>
      <c r="W191" s="28">
        <f t="shared" si="551"/>
        <v>370.95365026477054</v>
      </c>
      <c r="X191" s="28">
        <f t="shared" si="551"/>
        <v>271.82403590340755</v>
      </c>
      <c r="Y191" s="28">
        <f t="shared" si="551"/>
        <v>201.01716850243403</v>
      </c>
      <c r="Z191" s="28">
        <f t="shared" si="551"/>
        <v>150.44083464459578</v>
      </c>
      <c r="AA191" s="28">
        <f t="shared" si="551"/>
        <v>114.31488188899685</v>
      </c>
      <c r="AB191" s="28">
        <f t="shared" si="551"/>
        <v>88.510629920711992</v>
      </c>
      <c r="AD191" s="163" t="s">
        <v>18</v>
      </c>
      <c r="AE191" s="162">
        <v>20000</v>
      </c>
      <c r="AF191" s="58" t="s">
        <v>19</v>
      </c>
      <c r="AG191" s="28">
        <f>AG155+AG167+AG179</f>
        <v>1356.8571428571427</v>
      </c>
      <c r="AH191" s="28">
        <f t="shared" ref="AH191:AP191" si="552">AH155+AH167+AH179</f>
        <v>976.04081632653038</v>
      </c>
      <c r="AI191" s="28">
        <f t="shared" si="552"/>
        <v>704.02915451895046</v>
      </c>
      <c r="AJ191" s="28">
        <f t="shared" si="552"/>
        <v>509.7351103706788</v>
      </c>
      <c r="AK191" s="28">
        <f t="shared" si="552"/>
        <v>370.95365026477054</v>
      </c>
      <c r="AL191" s="28">
        <f t="shared" si="552"/>
        <v>271.82403590340755</v>
      </c>
      <c r="AM191" s="28">
        <f t="shared" si="552"/>
        <v>201.01716850243403</v>
      </c>
      <c r="AN191" s="28">
        <f t="shared" si="552"/>
        <v>150.44083464459578</v>
      </c>
      <c r="AO191" s="28">
        <f t="shared" si="552"/>
        <v>114.31488188899685</v>
      </c>
      <c r="AP191" s="28">
        <f t="shared" si="552"/>
        <v>88.510629920711992</v>
      </c>
      <c r="AR191" s="163" t="s">
        <v>18</v>
      </c>
      <c r="AS191" s="162">
        <v>20000</v>
      </c>
      <c r="AT191" s="58" t="s">
        <v>19</v>
      </c>
      <c r="AU191" s="28">
        <f>AU155+AU167+AU179</f>
        <v>1356.8571428571427</v>
      </c>
      <c r="AV191" s="28">
        <f t="shared" ref="AV191:BD191" si="553">AV155+AV167+AV179</f>
        <v>976.04081632653038</v>
      </c>
      <c r="AW191" s="28">
        <f t="shared" si="553"/>
        <v>704.02915451895046</v>
      </c>
      <c r="AX191" s="28">
        <f t="shared" si="553"/>
        <v>509.7351103706788</v>
      </c>
      <c r="AY191" s="28">
        <f t="shared" si="553"/>
        <v>370.95365026477054</v>
      </c>
      <c r="AZ191" s="28">
        <f t="shared" si="553"/>
        <v>271.82403590340755</v>
      </c>
      <c r="BA191" s="28">
        <f t="shared" si="553"/>
        <v>201.01716850243403</v>
      </c>
      <c r="BB191" s="28">
        <f t="shared" si="553"/>
        <v>150.44083464459578</v>
      </c>
      <c r="BC191" s="28">
        <f t="shared" si="553"/>
        <v>114.31488188899685</v>
      </c>
      <c r="BD191" s="28">
        <f t="shared" si="553"/>
        <v>88.510629920711992</v>
      </c>
      <c r="BF191" s="163" t="s">
        <v>18</v>
      </c>
      <c r="BG191" s="162">
        <v>20000</v>
      </c>
      <c r="BH191" s="58" t="s">
        <v>19</v>
      </c>
      <c r="BI191" s="28">
        <f>BI155+BI167+BI179</f>
        <v>1356.8571428571427</v>
      </c>
      <c r="BJ191" s="28">
        <f t="shared" ref="BJ191:BR191" si="554">BJ155+BJ167+BJ179</f>
        <v>976.04081632653038</v>
      </c>
      <c r="BK191" s="28">
        <f t="shared" si="554"/>
        <v>704.02915451895046</v>
      </c>
      <c r="BL191" s="28">
        <f t="shared" si="554"/>
        <v>509.7351103706788</v>
      </c>
      <c r="BM191" s="28">
        <f t="shared" si="554"/>
        <v>370.95365026477054</v>
      </c>
      <c r="BN191" s="28">
        <f t="shared" si="554"/>
        <v>271.82403590340755</v>
      </c>
      <c r="BO191" s="28">
        <f t="shared" si="554"/>
        <v>201.01716850243403</v>
      </c>
      <c r="BP191" s="28">
        <f t="shared" si="554"/>
        <v>150.44083464459578</v>
      </c>
      <c r="BQ191" s="28">
        <f t="shared" si="554"/>
        <v>114.31488188899685</v>
      </c>
      <c r="BR191" s="28">
        <f t="shared" si="554"/>
        <v>88.510629920711992</v>
      </c>
    </row>
    <row r="192" spans="2:70" s="5" customFormat="1" ht="15" customHeight="1" x14ac:dyDescent="0.45">
      <c r="B192" s="163"/>
      <c r="C192" s="162"/>
      <c r="D192" s="20" t="s">
        <v>22</v>
      </c>
      <c r="E192" s="28"/>
      <c r="F192" s="28"/>
      <c r="G192" s="28"/>
      <c r="H192" s="28"/>
      <c r="I192" s="29">
        <f>SUM(E191:I191)/5</f>
        <v>783.52317486761456</v>
      </c>
      <c r="J192" s="28"/>
      <c r="K192" s="28"/>
      <c r="L192" s="28"/>
      <c r="M192" s="28"/>
      <c r="N192" s="28">
        <f>SUM(E191:N191)/10</f>
        <v>474.37234251982198</v>
      </c>
      <c r="P192" s="163"/>
      <c r="Q192" s="162"/>
      <c r="R192" s="20" t="s">
        <v>22</v>
      </c>
      <c r="S192" s="28"/>
      <c r="T192" s="28"/>
      <c r="U192" s="28"/>
      <c r="V192" s="28"/>
      <c r="W192" s="29">
        <f>SUM(S191:W191)/5</f>
        <v>783.52317486761456</v>
      </c>
      <c r="X192" s="28"/>
      <c r="Y192" s="28"/>
      <c r="Z192" s="28"/>
      <c r="AA192" s="28"/>
      <c r="AB192" s="28">
        <f>SUM(S191:AB191)/10</f>
        <v>474.37234251982198</v>
      </c>
      <c r="AD192" s="163"/>
      <c r="AE192" s="162"/>
      <c r="AF192" s="20" t="s">
        <v>22</v>
      </c>
      <c r="AG192" s="28"/>
      <c r="AH192" s="28"/>
      <c r="AI192" s="28"/>
      <c r="AJ192" s="28"/>
      <c r="AK192" s="29">
        <f>SUM(AG191:AK191)/5</f>
        <v>783.52317486761456</v>
      </c>
      <c r="AL192" s="28"/>
      <c r="AM192" s="28"/>
      <c r="AN192" s="28"/>
      <c r="AO192" s="28"/>
      <c r="AP192" s="28">
        <f>SUM(AG191:AP191)/10</f>
        <v>474.37234251982198</v>
      </c>
      <c r="AR192" s="163"/>
      <c r="AS192" s="162"/>
      <c r="AT192" s="20" t="s">
        <v>22</v>
      </c>
      <c r="AU192" s="28"/>
      <c r="AV192" s="28"/>
      <c r="AW192" s="28"/>
      <c r="AX192" s="28"/>
      <c r="AY192" s="29">
        <f>SUM(AU191:AY191)/5</f>
        <v>783.52317486761456</v>
      </c>
      <c r="AZ192" s="28"/>
      <c r="BA192" s="28"/>
      <c r="BB192" s="28"/>
      <c r="BC192" s="28"/>
      <c r="BD192" s="28">
        <f>SUM(AU191:BD191)/10</f>
        <v>474.37234251982198</v>
      </c>
      <c r="BF192" s="163"/>
      <c r="BG192" s="162"/>
      <c r="BH192" s="20" t="s">
        <v>22</v>
      </c>
      <c r="BI192" s="28"/>
      <c r="BJ192" s="28"/>
      <c r="BK192" s="28"/>
      <c r="BL192" s="28"/>
      <c r="BM192" s="29">
        <f>SUM(BI191:BM191)/5</f>
        <v>783.52317486761456</v>
      </c>
      <c r="BN192" s="28"/>
      <c r="BO192" s="28"/>
      <c r="BP192" s="28"/>
      <c r="BQ192" s="28"/>
      <c r="BR192" s="28">
        <f>SUM(BI191:BR191)/10</f>
        <v>474.37234251982198</v>
      </c>
    </row>
    <row r="193" spans="2:70" s="5" customFormat="1" ht="15" customHeight="1" x14ac:dyDescent="0.45">
      <c r="B193" s="163"/>
      <c r="C193" s="162"/>
      <c r="D193" s="20" t="s">
        <v>52</v>
      </c>
      <c r="E193" s="28">
        <f>E157+E169+E181</f>
        <v>1356.8571428571427</v>
      </c>
      <c r="F193" s="28">
        <f t="shared" ref="F193:N194" si="555">F157+F169+F181</f>
        <v>2332.8979591836733</v>
      </c>
      <c r="G193" s="28">
        <f t="shared" si="555"/>
        <v>3036.927113702623</v>
      </c>
      <c r="H193" s="28">
        <f t="shared" si="555"/>
        <v>3546.6622240733032</v>
      </c>
      <c r="I193" s="29">
        <f t="shared" si="555"/>
        <v>3917.6158743380734</v>
      </c>
      <c r="J193" s="28">
        <f t="shared" si="555"/>
        <v>4189.4399102414809</v>
      </c>
      <c r="K193" s="28">
        <f t="shared" si="555"/>
        <v>4390.4570787439134</v>
      </c>
      <c r="L193" s="28">
        <f t="shared" si="555"/>
        <v>4540.8979133885068</v>
      </c>
      <c r="M193" s="28">
        <f t="shared" si="555"/>
        <v>4655.2127952775099</v>
      </c>
      <c r="N193" s="28">
        <f t="shared" si="555"/>
        <v>4743.7234251982245</v>
      </c>
      <c r="P193" s="163"/>
      <c r="Q193" s="162"/>
      <c r="R193" s="20" t="s">
        <v>52</v>
      </c>
      <c r="S193" s="28">
        <f>S157+S169+S181</f>
        <v>1356.8571428571427</v>
      </c>
      <c r="T193" s="28">
        <f t="shared" ref="T193:AB194" si="556">T157+T169+T181</f>
        <v>2332.8979591836733</v>
      </c>
      <c r="U193" s="28">
        <f t="shared" si="556"/>
        <v>3036.927113702623</v>
      </c>
      <c r="V193" s="28">
        <f t="shared" si="556"/>
        <v>3546.6622240733032</v>
      </c>
      <c r="W193" s="29">
        <f t="shared" si="556"/>
        <v>3917.6158743380734</v>
      </c>
      <c r="X193" s="28">
        <f t="shared" si="556"/>
        <v>4189.4399102414809</v>
      </c>
      <c r="Y193" s="28">
        <f t="shared" si="556"/>
        <v>4390.4570787439134</v>
      </c>
      <c r="Z193" s="28">
        <f t="shared" si="556"/>
        <v>4540.8979133885068</v>
      </c>
      <c r="AA193" s="28">
        <f t="shared" si="556"/>
        <v>4655.2127952775099</v>
      </c>
      <c r="AB193" s="28">
        <f t="shared" si="556"/>
        <v>4743.7234251982245</v>
      </c>
      <c r="AD193" s="163"/>
      <c r="AE193" s="162"/>
      <c r="AF193" s="20" t="s">
        <v>52</v>
      </c>
      <c r="AG193" s="28">
        <f>AG157+AG169+AG181</f>
        <v>1356.8571428571427</v>
      </c>
      <c r="AH193" s="28">
        <f t="shared" ref="AH193:AP194" si="557">AH157+AH169+AH181</f>
        <v>2332.8979591836733</v>
      </c>
      <c r="AI193" s="28">
        <f t="shared" si="557"/>
        <v>3036.927113702623</v>
      </c>
      <c r="AJ193" s="28">
        <f t="shared" si="557"/>
        <v>3546.6622240733032</v>
      </c>
      <c r="AK193" s="29">
        <f t="shared" si="557"/>
        <v>3917.6158743380734</v>
      </c>
      <c r="AL193" s="28">
        <f t="shared" si="557"/>
        <v>4189.4399102414809</v>
      </c>
      <c r="AM193" s="28">
        <f t="shared" si="557"/>
        <v>4390.4570787439134</v>
      </c>
      <c r="AN193" s="28">
        <f t="shared" si="557"/>
        <v>4540.8979133885068</v>
      </c>
      <c r="AO193" s="28">
        <f t="shared" si="557"/>
        <v>4655.2127952775099</v>
      </c>
      <c r="AP193" s="28">
        <f t="shared" si="557"/>
        <v>4743.7234251982245</v>
      </c>
      <c r="AR193" s="163"/>
      <c r="AS193" s="162"/>
      <c r="AT193" s="20" t="s">
        <v>52</v>
      </c>
      <c r="AU193" s="28">
        <f>AU157+AU169+AU181</f>
        <v>1356.8571428571427</v>
      </c>
      <c r="AV193" s="28">
        <f t="shared" ref="AV193:BD194" si="558">AV157+AV169+AV181</f>
        <v>2332.8979591836733</v>
      </c>
      <c r="AW193" s="28">
        <f t="shared" si="558"/>
        <v>3036.927113702623</v>
      </c>
      <c r="AX193" s="28">
        <f t="shared" si="558"/>
        <v>3546.6622240733032</v>
      </c>
      <c r="AY193" s="29">
        <f t="shared" si="558"/>
        <v>3917.6158743380734</v>
      </c>
      <c r="AZ193" s="28">
        <f t="shared" si="558"/>
        <v>4189.4399102414809</v>
      </c>
      <c r="BA193" s="28">
        <f t="shared" si="558"/>
        <v>4390.4570787439134</v>
      </c>
      <c r="BB193" s="28">
        <f t="shared" si="558"/>
        <v>4540.8979133885068</v>
      </c>
      <c r="BC193" s="28">
        <f t="shared" si="558"/>
        <v>4655.2127952775099</v>
      </c>
      <c r="BD193" s="28">
        <f t="shared" si="558"/>
        <v>4743.7234251982245</v>
      </c>
      <c r="BF193" s="163"/>
      <c r="BG193" s="162"/>
      <c r="BH193" s="20" t="s">
        <v>52</v>
      </c>
      <c r="BI193" s="28">
        <f>BI157+BI169+BI181</f>
        <v>1356.8571428571427</v>
      </c>
      <c r="BJ193" s="28">
        <f t="shared" ref="BJ193:BR194" si="559">BJ157+BJ169+BJ181</f>
        <v>2332.8979591836733</v>
      </c>
      <c r="BK193" s="28">
        <f t="shared" si="559"/>
        <v>3036.927113702623</v>
      </c>
      <c r="BL193" s="28">
        <f t="shared" si="559"/>
        <v>3546.6622240733032</v>
      </c>
      <c r="BM193" s="29">
        <f t="shared" si="559"/>
        <v>3917.6158743380734</v>
      </c>
      <c r="BN193" s="28">
        <f t="shared" si="559"/>
        <v>4189.4399102414809</v>
      </c>
      <c r="BO193" s="28">
        <f t="shared" si="559"/>
        <v>4390.4570787439134</v>
      </c>
      <c r="BP193" s="28">
        <f t="shared" si="559"/>
        <v>4540.8979133885068</v>
      </c>
      <c r="BQ193" s="28">
        <f t="shared" si="559"/>
        <v>4655.2127952775099</v>
      </c>
      <c r="BR193" s="28">
        <f t="shared" si="559"/>
        <v>4743.7234251982245</v>
      </c>
    </row>
    <row r="194" spans="2:70" s="5" customFormat="1" ht="15" customHeight="1" x14ac:dyDescent="0.45">
      <c r="B194" s="163"/>
      <c r="C194" s="162">
        <v>400000</v>
      </c>
      <c r="D194" s="58" t="s">
        <v>19</v>
      </c>
      <c r="E194" s="28">
        <f>E158+E170+E182</f>
        <v>27137.142857142855</v>
      </c>
      <c r="F194" s="28">
        <f t="shared" si="555"/>
        <v>19520.816326530607</v>
      </c>
      <c r="G194" s="28">
        <f t="shared" si="555"/>
        <v>14080.583090379008</v>
      </c>
      <c r="H194" s="28">
        <f t="shared" si="555"/>
        <v>10194.702207413575</v>
      </c>
      <c r="I194" s="28">
        <f t="shared" si="555"/>
        <v>7419.0730052954123</v>
      </c>
      <c r="J194" s="28">
        <f t="shared" si="555"/>
        <v>5436.480718068151</v>
      </c>
      <c r="K194" s="28">
        <f t="shared" si="555"/>
        <v>4020.3433700486803</v>
      </c>
      <c r="L194" s="28">
        <f t="shared" si="555"/>
        <v>3008.8166928919163</v>
      </c>
      <c r="M194" s="28">
        <f t="shared" si="555"/>
        <v>2286.2976377799368</v>
      </c>
      <c r="N194" s="28">
        <f t="shared" si="555"/>
        <v>1770.2125984142399</v>
      </c>
      <c r="P194" s="163"/>
      <c r="Q194" s="162">
        <v>400000</v>
      </c>
      <c r="R194" s="58" t="s">
        <v>19</v>
      </c>
      <c r="S194" s="28">
        <f>S158+S170+S182</f>
        <v>27137.142857142855</v>
      </c>
      <c r="T194" s="28">
        <f t="shared" si="556"/>
        <v>19520.816326530607</v>
      </c>
      <c r="U194" s="28">
        <f t="shared" si="556"/>
        <v>14080.583090379008</v>
      </c>
      <c r="V194" s="28">
        <f t="shared" si="556"/>
        <v>10194.702207413575</v>
      </c>
      <c r="W194" s="28">
        <f t="shared" si="556"/>
        <v>7419.0730052954123</v>
      </c>
      <c r="X194" s="28">
        <f t="shared" si="556"/>
        <v>5436.480718068151</v>
      </c>
      <c r="Y194" s="28">
        <f t="shared" si="556"/>
        <v>4020.3433700486803</v>
      </c>
      <c r="Z194" s="28">
        <f t="shared" si="556"/>
        <v>3008.8166928919163</v>
      </c>
      <c r="AA194" s="28">
        <f t="shared" si="556"/>
        <v>2286.2976377799368</v>
      </c>
      <c r="AB194" s="28">
        <f t="shared" si="556"/>
        <v>1770.2125984142399</v>
      </c>
      <c r="AD194" s="163"/>
      <c r="AE194" s="162">
        <v>400000</v>
      </c>
      <c r="AF194" s="58" t="s">
        <v>19</v>
      </c>
      <c r="AG194" s="28">
        <f>AG158+AG170+AG182</f>
        <v>27137.142857142855</v>
      </c>
      <c r="AH194" s="28">
        <f t="shared" si="557"/>
        <v>19520.816326530607</v>
      </c>
      <c r="AI194" s="28">
        <f t="shared" si="557"/>
        <v>14080.583090379008</v>
      </c>
      <c r="AJ194" s="28">
        <f t="shared" si="557"/>
        <v>10194.702207413575</v>
      </c>
      <c r="AK194" s="28">
        <f t="shared" si="557"/>
        <v>7419.0730052954123</v>
      </c>
      <c r="AL194" s="28">
        <f t="shared" si="557"/>
        <v>5436.480718068151</v>
      </c>
      <c r="AM194" s="28">
        <f t="shared" si="557"/>
        <v>4020.3433700486803</v>
      </c>
      <c r="AN194" s="28">
        <f t="shared" si="557"/>
        <v>3008.8166928919163</v>
      </c>
      <c r="AO194" s="28">
        <f t="shared" si="557"/>
        <v>2286.2976377799368</v>
      </c>
      <c r="AP194" s="28">
        <f t="shared" si="557"/>
        <v>1770.2125984142399</v>
      </c>
      <c r="AR194" s="163"/>
      <c r="AS194" s="162">
        <v>400000</v>
      </c>
      <c r="AT194" s="58" t="s">
        <v>19</v>
      </c>
      <c r="AU194" s="28">
        <f>AU158+AU170+AU182</f>
        <v>27137.142857142855</v>
      </c>
      <c r="AV194" s="28">
        <f t="shared" si="558"/>
        <v>19520.816326530607</v>
      </c>
      <c r="AW194" s="28">
        <f t="shared" si="558"/>
        <v>14080.583090379008</v>
      </c>
      <c r="AX194" s="28">
        <f t="shared" si="558"/>
        <v>10194.702207413575</v>
      </c>
      <c r="AY194" s="28">
        <f t="shared" si="558"/>
        <v>7419.0730052954123</v>
      </c>
      <c r="AZ194" s="28">
        <f t="shared" si="558"/>
        <v>5436.480718068151</v>
      </c>
      <c r="BA194" s="28">
        <f t="shared" si="558"/>
        <v>4020.3433700486803</v>
      </c>
      <c r="BB194" s="28">
        <f t="shared" si="558"/>
        <v>3008.8166928919163</v>
      </c>
      <c r="BC194" s="28">
        <f t="shared" si="558"/>
        <v>2286.2976377799368</v>
      </c>
      <c r="BD194" s="28">
        <f t="shared" si="558"/>
        <v>1770.2125984142399</v>
      </c>
      <c r="BF194" s="163"/>
      <c r="BG194" s="162">
        <v>400000</v>
      </c>
      <c r="BH194" s="58" t="s">
        <v>19</v>
      </c>
      <c r="BI194" s="28">
        <f>BI158+BI170+BI182</f>
        <v>27137.142857142855</v>
      </c>
      <c r="BJ194" s="28">
        <f t="shared" si="559"/>
        <v>19520.816326530607</v>
      </c>
      <c r="BK194" s="28">
        <f t="shared" si="559"/>
        <v>14080.583090379008</v>
      </c>
      <c r="BL194" s="28">
        <f t="shared" si="559"/>
        <v>10194.702207413575</v>
      </c>
      <c r="BM194" s="28">
        <f t="shared" si="559"/>
        <v>7419.0730052954123</v>
      </c>
      <c r="BN194" s="28">
        <f t="shared" si="559"/>
        <v>5436.480718068151</v>
      </c>
      <c r="BO194" s="28">
        <f t="shared" si="559"/>
        <v>4020.3433700486803</v>
      </c>
      <c r="BP194" s="28">
        <f t="shared" si="559"/>
        <v>3008.8166928919163</v>
      </c>
      <c r="BQ194" s="28">
        <f t="shared" si="559"/>
        <v>2286.2976377799368</v>
      </c>
      <c r="BR194" s="28">
        <f t="shared" si="559"/>
        <v>1770.2125984142399</v>
      </c>
    </row>
    <row r="195" spans="2:70" s="5" customFormat="1" ht="15" customHeight="1" x14ac:dyDescent="0.45">
      <c r="B195" s="163"/>
      <c r="C195" s="162"/>
      <c r="D195" s="20" t="s">
        <v>22</v>
      </c>
      <c r="E195" s="28"/>
      <c r="F195" s="28"/>
      <c r="G195" s="28"/>
      <c r="H195" s="28"/>
      <c r="I195" s="29">
        <f>SUM(E194:I194)/5</f>
        <v>15670.463497352292</v>
      </c>
      <c r="J195" s="28"/>
      <c r="K195" s="28"/>
      <c r="L195" s="28"/>
      <c r="M195" s="28"/>
      <c r="N195" s="28">
        <f>SUM(E194:N194)/10</f>
        <v>9487.4468503964381</v>
      </c>
      <c r="P195" s="163"/>
      <c r="Q195" s="162"/>
      <c r="R195" s="20" t="s">
        <v>22</v>
      </c>
      <c r="S195" s="28"/>
      <c r="T195" s="28"/>
      <c r="U195" s="28"/>
      <c r="V195" s="28"/>
      <c r="W195" s="29">
        <f>SUM(S194:W194)/5</f>
        <v>15670.463497352292</v>
      </c>
      <c r="X195" s="28"/>
      <c r="Y195" s="28"/>
      <c r="Z195" s="28"/>
      <c r="AA195" s="28"/>
      <c r="AB195" s="28">
        <f>SUM(S194:AB194)/10</f>
        <v>9487.4468503964381</v>
      </c>
      <c r="AD195" s="163"/>
      <c r="AE195" s="162"/>
      <c r="AF195" s="20" t="s">
        <v>22</v>
      </c>
      <c r="AG195" s="28"/>
      <c r="AH195" s="28"/>
      <c r="AI195" s="28"/>
      <c r="AJ195" s="28"/>
      <c r="AK195" s="29">
        <f>SUM(AG194:AK194)/5</f>
        <v>15670.463497352292</v>
      </c>
      <c r="AL195" s="28"/>
      <c r="AM195" s="28"/>
      <c r="AN195" s="28"/>
      <c r="AO195" s="28"/>
      <c r="AP195" s="28">
        <f>SUM(AG194:AP194)/10</f>
        <v>9487.4468503964381</v>
      </c>
      <c r="AR195" s="163"/>
      <c r="AS195" s="162"/>
      <c r="AT195" s="20" t="s">
        <v>22</v>
      </c>
      <c r="AU195" s="28"/>
      <c r="AV195" s="28"/>
      <c r="AW195" s="28"/>
      <c r="AX195" s="28"/>
      <c r="AY195" s="29">
        <f>SUM(AU194:AY194)/5</f>
        <v>15670.463497352292</v>
      </c>
      <c r="AZ195" s="28"/>
      <c r="BA195" s="28"/>
      <c r="BB195" s="28"/>
      <c r="BC195" s="28"/>
      <c r="BD195" s="28">
        <f>SUM(AU194:BD194)/10</f>
        <v>9487.4468503964381</v>
      </c>
      <c r="BF195" s="163"/>
      <c r="BG195" s="162"/>
      <c r="BH195" s="20" t="s">
        <v>22</v>
      </c>
      <c r="BI195" s="28"/>
      <c r="BJ195" s="28"/>
      <c r="BK195" s="28"/>
      <c r="BL195" s="28"/>
      <c r="BM195" s="29">
        <f>SUM(BI194:BM194)/5</f>
        <v>15670.463497352292</v>
      </c>
      <c r="BN195" s="28"/>
      <c r="BO195" s="28"/>
      <c r="BP195" s="28"/>
      <c r="BQ195" s="28"/>
      <c r="BR195" s="28">
        <f>SUM(BI194:BR194)/10</f>
        <v>9487.4468503964381</v>
      </c>
    </row>
    <row r="196" spans="2:70" s="5" customFormat="1" ht="15" customHeight="1" x14ac:dyDescent="0.45">
      <c r="B196" s="163"/>
      <c r="C196" s="162"/>
      <c r="D196" s="20" t="s">
        <v>52</v>
      </c>
      <c r="E196" s="28">
        <f>E160+E172+E184</f>
        <v>27137.142857142855</v>
      </c>
      <c r="F196" s="28">
        <f>F160+F172+F184</f>
        <v>46657.959183673462</v>
      </c>
      <c r="G196" s="28">
        <f t="shared" ref="F196:N197" si="560">G160+G172+G184</f>
        <v>60738.542274052466</v>
      </c>
      <c r="H196" s="28">
        <f t="shared" si="560"/>
        <v>70933.24448146607</v>
      </c>
      <c r="I196" s="29">
        <f t="shared" si="560"/>
        <v>78352.317486761458</v>
      </c>
      <c r="J196" s="28">
        <f t="shared" si="560"/>
        <v>83788.798204829625</v>
      </c>
      <c r="K196" s="28">
        <f t="shared" si="560"/>
        <v>87809.141574878275</v>
      </c>
      <c r="L196" s="28">
        <f t="shared" si="560"/>
        <v>90817.95826777014</v>
      </c>
      <c r="M196" s="28">
        <f t="shared" si="560"/>
        <v>93104.255905550206</v>
      </c>
      <c r="N196" s="28">
        <f t="shared" si="560"/>
        <v>94874.468503964483</v>
      </c>
      <c r="P196" s="163"/>
      <c r="Q196" s="162"/>
      <c r="R196" s="20" t="s">
        <v>52</v>
      </c>
      <c r="S196" s="28">
        <f>S160+S172+S184</f>
        <v>27137.142857142855</v>
      </c>
      <c r="T196" s="28">
        <f t="shared" ref="T196:AB197" si="561">T160+T172+T184</f>
        <v>46657.959183673462</v>
      </c>
      <c r="U196" s="28">
        <f t="shared" si="561"/>
        <v>60738.542274052466</v>
      </c>
      <c r="V196" s="28">
        <f t="shared" si="561"/>
        <v>70933.24448146607</v>
      </c>
      <c r="W196" s="29">
        <f t="shared" si="561"/>
        <v>78352.317486761458</v>
      </c>
      <c r="X196" s="28">
        <f t="shared" si="561"/>
        <v>83788.798204829625</v>
      </c>
      <c r="Y196" s="28">
        <f t="shared" si="561"/>
        <v>87809.141574878275</v>
      </c>
      <c r="Z196" s="28">
        <f t="shared" si="561"/>
        <v>90817.95826777014</v>
      </c>
      <c r="AA196" s="28">
        <f t="shared" si="561"/>
        <v>93104.255905550206</v>
      </c>
      <c r="AB196" s="28">
        <f t="shared" si="561"/>
        <v>94874.468503964483</v>
      </c>
      <c r="AD196" s="163"/>
      <c r="AE196" s="162"/>
      <c r="AF196" s="20" t="s">
        <v>52</v>
      </c>
      <c r="AG196" s="28">
        <f>AG160+AG172+AG184</f>
        <v>27137.142857142855</v>
      </c>
      <c r="AH196" s="28">
        <f t="shared" ref="AH196:AP197" si="562">AH160+AH172+AH184</f>
        <v>46657.959183673462</v>
      </c>
      <c r="AI196" s="28">
        <f t="shared" si="562"/>
        <v>60738.542274052466</v>
      </c>
      <c r="AJ196" s="28">
        <f t="shared" si="562"/>
        <v>70933.24448146607</v>
      </c>
      <c r="AK196" s="29">
        <f t="shared" si="562"/>
        <v>78352.317486761458</v>
      </c>
      <c r="AL196" s="28">
        <f t="shared" si="562"/>
        <v>83788.798204829625</v>
      </c>
      <c r="AM196" s="28">
        <f t="shared" si="562"/>
        <v>87809.141574878275</v>
      </c>
      <c r="AN196" s="28">
        <f t="shared" si="562"/>
        <v>90817.95826777014</v>
      </c>
      <c r="AO196" s="28">
        <f t="shared" si="562"/>
        <v>93104.255905550206</v>
      </c>
      <c r="AP196" s="28">
        <f t="shared" si="562"/>
        <v>94874.468503964483</v>
      </c>
      <c r="AR196" s="163"/>
      <c r="AS196" s="162"/>
      <c r="AT196" s="20" t="s">
        <v>52</v>
      </c>
      <c r="AU196" s="28">
        <f>AU160+AU172+AU184</f>
        <v>27137.142857142855</v>
      </c>
      <c r="AV196" s="28">
        <f t="shared" ref="AV196:BD197" si="563">AV160+AV172+AV184</f>
        <v>46657.959183673462</v>
      </c>
      <c r="AW196" s="28">
        <f t="shared" si="563"/>
        <v>60738.542274052466</v>
      </c>
      <c r="AX196" s="28">
        <f t="shared" si="563"/>
        <v>70933.24448146607</v>
      </c>
      <c r="AY196" s="29">
        <f t="shared" si="563"/>
        <v>78352.317486761458</v>
      </c>
      <c r="AZ196" s="28">
        <f t="shared" si="563"/>
        <v>83788.798204829625</v>
      </c>
      <c r="BA196" s="28">
        <f t="shared" si="563"/>
        <v>87809.141574878275</v>
      </c>
      <c r="BB196" s="28">
        <f t="shared" si="563"/>
        <v>90817.95826777014</v>
      </c>
      <c r="BC196" s="28">
        <f t="shared" si="563"/>
        <v>93104.255905550206</v>
      </c>
      <c r="BD196" s="28">
        <f t="shared" si="563"/>
        <v>94874.468503964483</v>
      </c>
      <c r="BF196" s="163"/>
      <c r="BG196" s="162"/>
      <c r="BH196" s="20" t="s">
        <v>52</v>
      </c>
      <c r="BI196" s="28">
        <f>BI160+BI172+BI184</f>
        <v>27137.142857142855</v>
      </c>
      <c r="BJ196" s="28">
        <f t="shared" ref="BJ196:BR197" si="564">BJ160+BJ172+BJ184</f>
        <v>46657.959183673462</v>
      </c>
      <c r="BK196" s="28">
        <f t="shared" si="564"/>
        <v>60738.542274052466</v>
      </c>
      <c r="BL196" s="28">
        <f t="shared" si="564"/>
        <v>70933.24448146607</v>
      </c>
      <c r="BM196" s="29">
        <f t="shared" si="564"/>
        <v>78352.317486761458</v>
      </c>
      <c r="BN196" s="28">
        <f t="shared" si="564"/>
        <v>83788.798204829625</v>
      </c>
      <c r="BO196" s="28">
        <f t="shared" si="564"/>
        <v>87809.141574878275</v>
      </c>
      <c r="BP196" s="28">
        <f t="shared" si="564"/>
        <v>90817.95826777014</v>
      </c>
      <c r="BQ196" s="28">
        <f t="shared" si="564"/>
        <v>93104.255905550206</v>
      </c>
      <c r="BR196" s="28">
        <f t="shared" si="564"/>
        <v>94874.468503964483</v>
      </c>
    </row>
    <row r="197" spans="2:70" s="5" customFormat="1" ht="15" customHeight="1" x14ac:dyDescent="0.45">
      <c r="B197" s="163"/>
      <c r="C197" s="161">
        <v>1000000</v>
      </c>
      <c r="D197" s="16" t="s">
        <v>19</v>
      </c>
      <c r="E197" s="30">
        <f>E161+E173+E185</f>
        <v>67842.85714285713</v>
      </c>
      <c r="F197" s="30">
        <f t="shared" si="560"/>
        <v>48802.040816326524</v>
      </c>
      <c r="G197" s="30">
        <f t="shared" si="560"/>
        <v>35201.457725947526</v>
      </c>
      <c r="H197" s="30">
        <f t="shared" si="560"/>
        <v>25486.755518533937</v>
      </c>
      <c r="I197" s="30">
        <f t="shared" si="560"/>
        <v>18547.682513238531</v>
      </c>
      <c r="J197" s="30">
        <f t="shared" si="560"/>
        <v>13591.201795170378</v>
      </c>
      <c r="K197" s="30">
        <f t="shared" si="560"/>
        <v>10050.8584251217</v>
      </c>
      <c r="L197" s="30">
        <f t="shared" si="560"/>
        <v>7522.0417322297899</v>
      </c>
      <c r="M197" s="30">
        <f t="shared" si="560"/>
        <v>5715.744094449843</v>
      </c>
      <c r="N197" s="30">
        <f t="shared" si="560"/>
        <v>4425.5314960356</v>
      </c>
      <c r="P197" s="163"/>
      <c r="Q197" s="161">
        <v>1000000</v>
      </c>
      <c r="R197" s="16" t="s">
        <v>19</v>
      </c>
      <c r="S197" s="30">
        <f>S161+S173+S185</f>
        <v>67842.85714285713</v>
      </c>
      <c r="T197" s="30">
        <f t="shared" si="561"/>
        <v>48802.040816326524</v>
      </c>
      <c r="U197" s="30">
        <f t="shared" si="561"/>
        <v>35201.457725947526</v>
      </c>
      <c r="V197" s="30">
        <f t="shared" si="561"/>
        <v>25486.755518533937</v>
      </c>
      <c r="W197" s="30">
        <f t="shared" si="561"/>
        <v>18547.682513238531</v>
      </c>
      <c r="X197" s="30">
        <f t="shared" si="561"/>
        <v>13591.201795170378</v>
      </c>
      <c r="Y197" s="30">
        <f t="shared" si="561"/>
        <v>10050.8584251217</v>
      </c>
      <c r="Z197" s="30">
        <f t="shared" si="561"/>
        <v>7522.0417322297899</v>
      </c>
      <c r="AA197" s="30">
        <f t="shared" si="561"/>
        <v>5715.744094449843</v>
      </c>
      <c r="AB197" s="30">
        <f t="shared" si="561"/>
        <v>4425.5314960356</v>
      </c>
      <c r="AD197" s="163"/>
      <c r="AE197" s="161">
        <v>1000000</v>
      </c>
      <c r="AF197" s="16" t="s">
        <v>19</v>
      </c>
      <c r="AG197" s="30">
        <f>AG161+AG173+AG185</f>
        <v>67842.85714285713</v>
      </c>
      <c r="AH197" s="30">
        <f t="shared" si="562"/>
        <v>48802.040816326524</v>
      </c>
      <c r="AI197" s="30">
        <f t="shared" si="562"/>
        <v>35201.457725947526</v>
      </c>
      <c r="AJ197" s="30">
        <f t="shared" si="562"/>
        <v>25486.755518533937</v>
      </c>
      <c r="AK197" s="30">
        <f t="shared" si="562"/>
        <v>18547.682513238531</v>
      </c>
      <c r="AL197" s="30">
        <f t="shared" si="562"/>
        <v>13591.201795170378</v>
      </c>
      <c r="AM197" s="30">
        <f t="shared" si="562"/>
        <v>10050.8584251217</v>
      </c>
      <c r="AN197" s="30">
        <f t="shared" si="562"/>
        <v>7522.0417322297899</v>
      </c>
      <c r="AO197" s="30">
        <f t="shared" si="562"/>
        <v>5715.744094449843</v>
      </c>
      <c r="AP197" s="30">
        <f t="shared" si="562"/>
        <v>4425.5314960356</v>
      </c>
      <c r="AR197" s="163"/>
      <c r="AS197" s="161">
        <v>1000000</v>
      </c>
      <c r="AT197" s="16" t="s">
        <v>19</v>
      </c>
      <c r="AU197" s="30">
        <f>AU161+AU173+AU185</f>
        <v>67842.85714285713</v>
      </c>
      <c r="AV197" s="30">
        <f t="shared" si="563"/>
        <v>48802.040816326524</v>
      </c>
      <c r="AW197" s="30">
        <f t="shared" si="563"/>
        <v>35201.457725947526</v>
      </c>
      <c r="AX197" s="30">
        <f t="shared" si="563"/>
        <v>25486.755518533937</v>
      </c>
      <c r="AY197" s="30">
        <f t="shared" si="563"/>
        <v>18547.682513238531</v>
      </c>
      <c r="AZ197" s="30">
        <f t="shared" si="563"/>
        <v>13591.201795170378</v>
      </c>
      <c r="BA197" s="30">
        <f t="shared" si="563"/>
        <v>10050.8584251217</v>
      </c>
      <c r="BB197" s="30">
        <f t="shared" si="563"/>
        <v>7522.0417322297899</v>
      </c>
      <c r="BC197" s="30">
        <f t="shared" si="563"/>
        <v>5715.744094449843</v>
      </c>
      <c r="BD197" s="30">
        <f t="shared" si="563"/>
        <v>4425.5314960356</v>
      </c>
      <c r="BF197" s="163"/>
      <c r="BG197" s="161">
        <v>1000000</v>
      </c>
      <c r="BH197" s="16" t="s">
        <v>19</v>
      </c>
      <c r="BI197" s="30">
        <f>BI161+BI173+BI185</f>
        <v>67842.85714285713</v>
      </c>
      <c r="BJ197" s="30">
        <f t="shared" si="564"/>
        <v>48802.040816326524</v>
      </c>
      <c r="BK197" s="30">
        <f t="shared" si="564"/>
        <v>35201.457725947526</v>
      </c>
      <c r="BL197" s="30">
        <f t="shared" si="564"/>
        <v>25486.755518533937</v>
      </c>
      <c r="BM197" s="30">
        <f t="shared" si="564"/>
        <v>18547.682513238531</v>
      </c>
      <c r="BN197" s="30">
        <f t="shared" si="564"/>
        <v>13591.201795170378</v>
      </c>
      <c r="BO197" s="30">
        <f t="shared" si="564"/>
        <v>10050.8584251217</v>
      </c>
      <c r="BP197" s="30">
        <f t="shared" si="564"/>
        <v>7522.0417322297899</v>
      </c>
      <c r="BQ197" s="30">
        <f t="shared" si="564"/>
        <v>5715.744094449843</v>
      </c>
      <c r="BR197" s="30">
        <f t="shared" si="564"/>
        <v>4425.5314960356</v>
      </c>
    </row>
    <row r="198" spans="2:70" s="5" customFormat="1" ht="15" customHeight="1" x14ac:dyDescent="0.45">
      <c r="B198" s="163"/>
      <c r="C198" s="161"/>
      <c r="D198" s="16" t="s">
        <v>22</v>
      </c>
      <c r="E198" s="30"/>
      <c r="F198" s="30"/>
      <c r="G198" s="30"/>
      <c r="H198" s="30"/>
      <c r="I198" s="31">
        <f>SUM(E197:I197)/5</f>
        <v>39176.158743380729</v>
      </c>
      <c r="J198" s="30"/>
      <c r="K198" s="30"/>
      <c r="L198" s="30"/>
      <c r="M198" s="30"/>
      <c r="N198" s="30">
        <f>SUM(E197:N197)/10</f>
        <v>23718.617125991099</v>
      </c>
      <c r="P198" s="163"/>
      <c r="Q198" s="161"/>
      <c r="R198" s="16" t="s">
        <v>22</v>
      </c>
      <c r="S198" s="30"/>
      <c r="T198" s="30"/>
      <c r="U198" s="30"/>
      <c r="V198" s="30"/>
      <c r="W198" s="31">
        <f>SUM(S197:W197)/5</f>
        <v>39176.158743380729</v>
      </c>
      <c r="X198" s="30"/>
      <c r="Y198" s="30"/>
      <c r="Z198" s="30"/>
      <c r="AA198" s="30"/>
      <c r="AB198" s="30">
        <f>SUM(S197:AB197)/10</f>
        <v>23718.617125991099</v>
      </c>
      <c r="AD198" s="163"/>
      <c r="AE198" s="161"/>
      <c r="AF198" s="16" t="s">
        <v>22</v>
      </c>
      <c r="AG198" s="30"/>
      <c r="AH198" s="30"/>
      <c r="AI198" s="30"/>
      <c r="AJ198" s="30"/>
      <c r="AK198" s="31">
        <f>SUM(AG197:AK197)/5</f>
        <v>39176.158743380729</v>
      </c>
      <c r="AL198" s="30"/>
      <c r="AM198" s="30"/>
      <c r="AN198" s="30"/>
      <c r="AO198" s="30"/>
      <c r="AP198" s="30">
        <f>SUM(AG197:AP197)/10</f>
        <v>23718.617125991099</v>
      </c>
      <c r="AR198" s="163"/>
      <c r="AS198" s="161"/>
      <c r="AT198" s="16" t="s">
        <v>22</v>
      </c>
      <c r="AU198" s="30"/>
      <c r="AV198" s="30"/>
      <c r="AW198" s="30"/>
      <c r="AX198" s="30"/>
      <c r="AY198" s="31">
        <f>SUM(AU197:AY197)/5</f>
        <v>39176.158743380729</v>
      </c>
      <c r="AZ198" s="30"/>
      <c r="BA198" s="30"/>
      <c r="BB198" s="30"/>
      <c r="BC198" s="30"/>
      <c r="BD198" s="30">
        <f>SUM(AU197:BD197)/10</f>
        <v>23718.617125991099</v>
      </c>
      <c r="BF198" s="163"/>
      <c r="BG198" s="161"/>
      <c r="BH198" s="16" t="s">
        <v>22</v>
      </c>
      <c r="BI198" s="30"/>
      <c r="BJ198" s="30"/>
      <c r="BK198" s="30"/>
      <c r="BL198" s="30"/>
      <c r="BM198" s="31">
        <f>SUM(BI197:BM197)/5</f>
        <v>39176.158743380729</v>
      </c>
      <c r="BN198" s="30"/>
      <c r="BO198" s="30"/>
      <c r="BP198" s="30"/>
      <c r="BQ198" s="30"/>
      <c r="BR198" s="30">
        <f>SUM(BI197:BR197)/10</f>
        <v>23718.617125991099</v>
      </c>
    </row>
    <row r="199" spans="2:70" s="5" customFormat="1" ht="15" customHeight="1" x14ac:dyDescent="0.45">
      <c r="B199" s="163"/>
      <c r="C199" s="161"/>
      <c r="D199" s="16" t="s">
        <v>52</v>
      </c>
      <c r="E199" s="30">
        <f>E163+E175+E187</f>
        <v>67842.85714285713</v>
      </c>
      <c r="F199" s="30">
        <f t="shared" ref="F199:N200" si="565">F163+F175+F187</f>
        <v>116644.89795918364</v>
      </c>
      <c r="G199" s="30">
        <f t="shared" si="565"/>
        <v>151846.35568513116</v>
      </c>
      <c r="H199" s="30">
        <f t="shared" si="565"/>
        <v>177333.11120366515</v>
      </c>
      <c r="I199" s="31">
        <f t="shared" si="565"/>
        <v>195880.79371690366</v>
      </c>
      <c r="J199" s="30">
        <f t="shared" si="565"/>
        <v>209471.99551207403</v>
      </c>
      <c r="K199" s="30">
        <f t="shared" si="565"/>
        <v>219522.85393719567</v>
      </c>
      <c r="L199" s="30">
        <f t="shared" si="565"/>
        <v>227044.89566942537</v>
      </c>
      <c r="M199" s="30">
        <f t="shared" si="565"/>
        <v>232760.63976387552</v>
      </c>
      <c r="N199" s="30">
        <f t="shared" si="565"/>
        <v>237186.17125991121</v>
      </c>
      <c r="P199" s="163"/>
      <c r="Q199" s="161"/>
      <c r="R199" s="16" t="s">
        <v>52</v>
      </c>
      <c r="S199" s="30">
        <f>S163+S175+S187</f>
        <v>67842.85714285713</v>
      </c>
      <c r="T199" s="30">
        <f t="shared" ref="T199:AB200" si="566">T163+T175+T187</f>
        <v>116644.89795918364</v>
      </c>
      <c r="U199" s="30">
        <f t="shared" si="566"/>
        <v>151846.35568513116</v>
      </c>
      <c r="V199" s="30">
        <f t="shared" si="566"/>
        <v>177333.11120366515</v>
      </c>
      <c r="W199" s="31">
        <f t="shared" si="566"/>
        <v>195880.79371690366</v>
      </c>
      <c r="X199" s="30">
        <f t="shared" si="566"/>
        <v>209471.99551207403</v>
      </c>
      <c r="Y199" s="30">
        <f t="shared" si="566"/>
        <v>219522.85393719567</v>
      </c>
      <c r="Z199" s="30">
        <f t="shared" si="566"/>
        <v>227044.89566942537</v>
      </c>
      <c r="AA199" s="30">
        <f t="shared" si="566"/>
        <v>232760.63976387552</v>
      </c>
      <c r="AB199" s="30">
        <f t="shared" si="566"/>
        <v>237186.17125991121</v>
      </c>
      <c r="AD199" s="163"/>
      <c r="AE199" s="161"/>
      <c r="AF199" s="16" t="s">
        <v>52</v>
      </c>
      <c r="AG199" s="30">
        <f>AG163+AG175+AG187</f>
        <v>67842.85714285713</v>
      </c>
      <c r="AH199" s="30">
        <f t="shared" ref="AH199:AP200" si="567">AH163+AH175+AH187</f>
        <v>116644.89795918364</v>
      </c>
      <c r="AI199" s="30">
        <f t="shared" si="567"/>
        <v>151846.35568513116</v>
      </c>
      <c r="AJ199" s="30">
        <f t="shared" si="567"/>
        <v>177333.11120366515</v>
      </c>
      <c r="AK199" s="31">
        <f t="shared" si="567"/>
        <v>195880.79371690366</v>
      </c>
      <c r="AL199" s="30">
        <f t="shared" si="567"/>
        <v>209471.99551207403</v>
      </c>
      <c r="AM199" s="30">
        <f t="shared" si="567"/>
        <v>219522.85393719567</v>
      </c>
      <c r="AN199" s="30">
        <f t="shared" si="567"/>
        <v>227044.89566942537</v>
      </c>
      <c r="AO199" s="30">
        <f t="shared" si="567"/>
        <v>232760.63976387552</v>
      </c>
      <c r="AP199" s="30">
        <f t="shared" si="567"/>
        <v>237186.17125991121</v>
      </c>
      <c r="AR199" s="163"/>
      <c r="AS199" s="161"/>
      <c r="AT199" s="16" t="s">
        <v>52</v>
      </c>
      <c r="AU199" s="30">
        <f>AU163+AU175+AU187</f>
        <v>67842.85714285713</v>
      </c>
      <c r="AV199" s="30">
        <f t="shared" ref="AV199:BD200" si="568">AV163+AV175+AV187</f>
        <v>116644.89795918364</v>
      </c>
      <c r="AW199" s="30">
        <f t="shared" si="568"/>
        <v>151846.35568513116</v>
      </c>
      <c r="AX199" s="30">
        <f t="shared" si="568"/>
        <v>177333.11120366515</v>
      </c>
      <c r="AY199" s="31">
        <f t="shared" si="568"/>
        <v>195880.79371690366</v>
      </c>
      <c r="AZ199" s="30">
        <f t="shared" si="568"/>
        <v>209471.99551207403</v>
      </c>
      <c r="BA199" s="30">
        <f t="shared" si="568"/>
        <v>219522.85393719567</v>
      </c>
      <c r="BB199" s="30">
        <f t="shared" si="568"/>
        <v>227044.89566942537</v>
      </c>
      <c r="BC199" s="30">
        <f t="shared" si="568"/>
        <v>232760.63976387552</v>
      </c>
      <c r="BD199" s="30">
        <f t="shared" si="568"/>
        <v>237186.17125991121</v>
      </c>
      <c r="BF199" s="163"/>
      <c r="BG199" s="161"/>
      <c r="BH199" s="16" t="s">
        <v>52</v>
      </c>
      <c r="BI199" s="30">
        <f>BI163+BI175+BI187</f>
        <v>67842.85714285713</v>
      </c>
      <c r="BJ199" s="30">
        <f t="shared" ref="BJ199:BR200" si="569">BJ163+BJ175+BJ187</f>
        <v>116644.89795918364</v>
      </c>
      <c r="BK199" s="30">
        <f t="shared" si="569"/>
        <v>151846.35568513116</v>
      </c>
      <c r="BL199" s="30">
        <f t="shared" si="569"/>
        <v>177333.11120366515</v>
      </c>
      <c r="BM199" s="31">
        <f t="shared" si="569"/>
        <v>195880.79371690366</v>
      </c>
      <c r="BN199" s="30">
        <f t="shared" si="569"/>
        <v>209471.99551207403</v>
      </c>
      <c r="BO199" s="30">
        <f t="shared" si="569"/>
        <v>219522.85393719567</v>
      </c>
      <c r="BP199" s="30">
        <f t="shared" si="569"/>
        <v>227044.89566942537</v>
      </c>
      <c r="BQ199" s="30">
        <f t="shared" si="569"/>
        <v>232760.63976387552</v>
      </c>
      <c r="BR199" s="30">
        <f t="shared" si="569"/>
        <v>237186.17125991121</v>
      </c>
    </row>
    <row r="200" spans="2:70" s="5" customFormat="1" ht="15" customHeight="1" x14ac:dyDescent="0.45">
      <c r="B200" s="163"/>
      <c r="C200" s="161">
        <v>2100000</v>
      </c>
      <c r="D200" s="16" t="s">
        <v>19</v>
      </c>
      <c r="E200" s="30">
        <f>E164+E176+E188</f>
        <v>142469.99999999997</v>
      </c>
      <c r="F200" s="30">
        <f t="shared" si="565"/>
        <v>102484.2857142857</v>
      </c>
      <c r="G200" s="30">
        <f t="shared" si="565"/>
        <v>73923.061224489793</v>
      </c>
      <c r="H200" s="30">
        <f t="shared" si="565"/>
        <v>53522.186588921264</v>
      </c>
      <c r="I200" s="30">
        <f t="shared" si="565"/>
        <v>38950.133277800916</v>
      </c>
      <c r="J200" s="30">
        <f t="shared" si="565"/>
        <v>28541.523769857798</v>
      </c>
      <c r="K200" s="30">
        <f t="shared" si="565"/>
        <v>21106.802692755573</v>
      </c>
      <c r="L200" s="30">
        <f t="shared" si="565"/>
        <v>15796.287637682559</v>
      </c>
      <c r="M200" s="30">
        <f t="shared" si="565"/>
        <v>12003.06259834467</v>
      </c>
      <c r="N200" s="30">
        <f t="shared" si="565"/>
        <v>9293.61614167476</v>
      </c>
      <c r="P200" s="163"/>
      <c r="Q200" s="161">
        <v>2100000</v>
      </c>
      <c r="R200" s="16" t="s">
        <v>19</v>
      </c>
      <c r="S200" s="30">
        <f>S164+S176+S188</f>
        <v>142469.99999999997</v>
      </c>
      <c r="T200" s="30">
        <f t="shared" si="566"/>
        <v>102484.2857142857</v>
      </c>
      <c r="U200" s="30">
        <f t="shared" si="566"/>
        <v>73923.061224489793</v>
      </c>
      <c r="V200" s="30">
        <f t="shared" si="566"/>
        <v>53522.186588921264</v>
      </c>
      <c r="W200" s="30">
        <f t="shared" si="566"/>
        <v>38950.133277800916</v>
      </c>
      <c r="X200" s="30">
        <f t="shared" si="566"/>
        <v>28541.523769857798</v>
      </c>
      <c r="Y200" s="30">
        <f t="shared" si="566"/>
        <v>21106.802692755573</v>
      </c>
      <c r="Z200" s="30">
        <f t="shared" si="566"/>
        <v>15796.287637682559</v>
      </c>
      <c r="AA200" s="30">
        <f t="shared" si="566"/>
        <v>12003.06259834467</v>
      </c>
      <c r="AB200" s="30">
        <f t="shared" si="566"/>
        <v>9293.61614167476</v>
      </c>
      <c r="AD200" s="163"/>
      <c r="AE200" s="161">
        <v>2100000</v>
      </c>
      <c r="AF200" s="16" t="s">
        <v>19</v>
      </c>
      <c r="AG200" s="30">
        <f>AG164+AG176+AG188</f>
        <v>142469.99999999997</v>
      </c>
      <c r="AH200" s="30">
        <f t="shared" si="567"/>
        <v>102484.2857142857</v>
      </c>
      <c r="AI200" s="30">
        <f t="shared" si="567"/>
        <v>73923.061224489793</v>
      </c>
      <c r="AJ200" s="30">
        <f t="shared" si="567"/>
        <v>53522.186588921264</v>
      </c>
      <c r="AK200" s="30">
        <f t="shared" si="567"/>
        <v>38950.133277800916</v>
      </c>
      <c r="AL200" s="30">
        <f t="shared" si="567"/>
        <v>28541.523769857798</v>
      </c>
      <c r="AM200" s="30">
        <f t="shared" si="567"/>
        <v>21106.802692755573</v>
      </c>
      <c r="AN200" s="30">
        <f t="shared" si="567"/>
        <v>15796.287637682559</v>
      </c>
      <c r="AO200" s="30">
        <f t="shared" si="567"/>
        <v>12003.06259834467</v>
      </c>
      <c r="AP200" s="30">
        <f t="shared" si="567"/>
        <v>9293.61614167476</v>
      </c>
      <c r="AR200" s="163"/>
      <c r="AS200" s="161">
        <v>2100000</v>
      </c>
      <c r="AT200" s="16" t="s">
        <v>19</v>
      </c>
      <c r="AU200" s="30">
        <f>AU164+AU176+AU188</f>
        <v>142469.99999999997</v>
      </c>
      <c r="AV200" s="30">
        <f t="shared" si="568"/>
        <v>102484.2857142857</v>
      </c>
      <c r="AW200" s="30">
        <f t="shared" si="568"/>
        <v>73923.061224489793</v>
      </c>
      <c r="AX200" s="30">
        <f t="shared" si="568"/>
        <v>53522.186588921264</v>
      </c>
      <c r="AY200" s="30">
        <f t="shared" si="568"/>
        <v>38950.133277800916</v>
      </c>
      <c r="AZ200" s="30">
        <f t="shared" si="568"/>
        <v>28541.523769857798</v>
      </c>
      <c r="BA200" s="30">
        <f t="shared" si="568"/>
        <v>21106.802692755573</v>
      </c>
      <c r="BB200" s="30">
        <f t="shared" si="568"/>
        <v>15796.287637682559</v>
      </c>
      <c r="BC200" s="30">
        <f t="shared" si="568"/>
        <v>12003.06259834467</v>
      </c>
      <c r="BD200" s="30">
        <f t="shared" si="568"/>
        <v>9293.61614167476</v>
      </c>
      <c r="BF200" s="163"/>
      <c r="BG200" s="161">
        <v>2100000</v>
      </c>
      <c r="BH200" s="16" t="s">
        <v>19</v>
      </c>
      <c r="BI200" s="30">
        <f>BI164+BI176+BI188</f>
        <v>142469.99999999997</v>
      </c>
      <c r="BJ200" s="30">
        <f t="shared" si="569"/>
        <v>102484.2857142857</v>
      </c>
      <c r="BK200" s="30">
        <f t="shared" si="569"/>
        <v>73923.061224489793</v>
      </c>
      <c r="BL200" s="30">
        <f t="shared" si="569"/>
        <v>53522.186588921264</v>
      </c>
      <c r="BM200" s="30">
        <f t="shared" si="569"/>
        <v>38950.133277800916</v>
      </c>
      <c r="BN200" s="30">
        <f t="shared" si="569"/>
        <v>28541.523769857798</v>
      </c>
      <c r="BO200" s="30">
        <f t="shared" si="569"/>
        <v>21106.802692755573</v>
      </c>
      <c r="BP200" s="30">
        <f t="shared" si="569"/>
        <v>15796.287637682559</v>
      </c>
      <c r="BQ200" s="30">
        <f t="shared" si="569"/>
        <v>12003.06259834467</v>
      </c>
      <c r="BR200" s="30">
        <f t="shared" si="569"/>
        <v>9293.61614167476</v>
      </c>
    </row>
    <row r="201" spans="2:70" s="5" customFormat="1" ht="15" customHeight="1" x14ac:dyDescent="0.45">
      <c r="B201" s="163"/>
      <c r="C201" s="161"/>
      <c r="D201" s="16" t="s">
        <v>22</v>
      </c>
      <c r="E201" s="30"/>
      <c r="F201" s="30"/>
      <c r="G201" s="30"/>
      <c r="H201" s="30"/>
      <c r="I201" s="31">
        <f>SUM(E200:I200)/5</f>
        <v>82269.933361099538</v>
      </c>
      <c r="J201" s="30"/>
      <c r="K201" s="30"/>
      <c r="L201" s="30"/>
      <c r="M201" s="30"/>
      <c r="N201" s="30">
        <f>SUM(E200:N200)/10</f>
        <v>49809.095964581305</v>
      </c>
      <c r="P201" s="163"/>
      <c r="Q201" s="161"/>
      <c r="R201" s="16" t="s">
        <v>22</v>
      </c>
      <c r="S201" s="30"/>
      <c r="T201" s="30"/>
      <c r="U201" s="30"/>
      <c r="V201" s="30"/>
      <c r="W201" s="31">
        <f>SUM(S200:W200)/5</f>
        <v>82269.933361099538</v>
      </c>
      <c r="X201" s="30"/>
      <c r="Y201" s="30"/>
      <c r="Z201" s="30"/>
      <c r="AA201" s="30"/>
      <c r="AB201" s="30">
        <f>SUM(S200:AB200)/10</f>
        <v>49809.095964581305</v>
      </c>
      <c r="AD201" s="163"/>
      <c r="AE201" s="161"/>
      <c r="AF201" s="16" t="s">
        <v>22</v>
      </c>
      <c r="AG201" s="30"/>
      <c r="AH201" s="30"/>
      <c r="AI201" s="30"/>
      <c r="AJ201" s="30"/>
      <c r="AK201" s="31">
        <f>SUM(AG200:AK200)/5</f>
        <v>82269.933361099538</v>
      </c>
      <c r="AL201" s="30"/>
      <c r="AM201" s="30"/>
      <c r="AN201" s="30"/>
      <c r="AO201" s="30"/>
      <c r="AP201" s="30">
        <f>SUM(AG200:AP200)/10</f>
        <v>49809.095964581305</v>
      </c>
      <c r="AR201" s="163"/>
      <c r="AS201" s="161"/>
      <c r="AT201" s="16" t="s">
        <v>22</v>
      </c>
      <c r="AU201" s="30"/>
      <c r="AV201" s="30"/>
      <c r="AW201" s="30"/>
      <c r="AX201" s="30"/>
      <c r="AY201" s="31">
        <f>SUM(AU200:AY200)/5</f>
        <v>82269.933361099538</v>
      </c>
      <c r="AZ201" s="30"/>
      <c r="BA201" s="30"/>
      <c r="BB201" s="30"/>
      <c r="BC201" s="30"/>
      <c r="BD201" s="30">
        <f>SUM(AU200:BD200)/10</f>
        <v>49809.095964581305</v>
      </c>
      <c r="BF201" s="163"/>
      <c r="BG201" s="161"/>
      <c r="BH201" s="16" t="s">
        <v>22</v>
      </c>
      <c r="BI201" s="30"/>
      <c r="BJ201" s="30"/>
      <c r="BK201" s="30"/>
      <c r="BL201" s="30"/>
      <c r="BM201" s="31">
        <f>SUM(BI200:BM200)/5</f>
        <v>82269.933361099538</v>
      </c>
      <c r="BN201" s="30"/>
      <c r="BO201" s="30"/>
      <c r="BP201" s="30"/>
      <c r="BQ201" s="30"/>
      <c r="BR201" s="30">
        <f>SUM(BI200:BR200)/10</f>
        <v>49809.095964581305</v>
      </c>
    </row>
    <row r="202" spans="2:70" s="5" customFormat="1" ht="15" customHeight="1" x14ac:dyDescent="0.45">
      <c r="B202" s="163"/>
      <c r="C202" s="161"/>
      <c r="D202" s="16" t="s">
        <v>52</v>
      </c>
      <c r="E202" s="30">
        <f>E166+E178+E190</f>
        <v>142469.99999999997</v>
      </c>
      <c r="F202" s="30">
        <f t="shared" ref="F202:N202" si="570">F166+F178+F190</f>
        <v>244954.28571428565</v>
      </c>
      <c r="G202" s="30">
        <f t="shared" si="570"/>
        <v>318877.34693877539</v>
      </c>
      <c r="H202" s="30">
        <f t="shared" si="570"/>
        <v>372399.5335276968</v>
      </c>
      <c r="I202" s="31">
        <f t="shared" si="570"/>
        <v>411349.66680549772</v>
      </c>
      <c r="J202" s="30">
        <f t="shared" si="570"/>
        <v>439891.19057535543</v>
      </c>
      <c r="K202" s="30">
        <f t="shared" si="570"/>
        <v>460997.99326811096</v>
      </c>
      <c r="L202" s="30">
        <f t="shared" si="570"/>
        <v>476794.28090579325</v>
      </c>
      <c r="M202" s="30">
        <f t="shared" si="570"/>
        <v>488797.34350413858</v>
      </c>
      <c r="N202" s="30">
        <f t="shared" si="570"/>
        <v>498090.95964581351</v>
      </c>
      <c r="P202" s="163"/>
      <c r="Q202" s="161"/>
      <c r="R202" s="16" t="s">
        <v>52</v>
      </c>
      <c r="S202" s="30">
        <f>S166+S178+S190</f>
        <v>142469.99999999997</v>
      </c>
      <c r="T202" s="30">
        <f t="shared" ref="T202:AB202" si="571">T166+T178+T190</f>
        <v>244954.28571428565</v>
      </c>
      <c r="U202" s="30">
        <f t="shared" si="571"/>
        <v>318877.34693877539</v>
      </c>
      <c r="V202" s="30">
        <f t="shared" si="571"/>
        <v>372399.5335276968</v>
      </c>
      <c r="W202" s="31">
        <f t="shared" si="571"/>
        <v>411349.66680549772</v>
      </c>
      <c r="X202" s="30">
        <f t="shared" si="571"/>
        <v>439891.19057535543</v>
      </c>
      <c r="Y202" s="30">
        <f t="shared" si="571"/>
        <v>460997.99326811096</v>
      </c>
      <c r="Z202" s="30">
        <f t="shared" si="571"/>
        <v>476794.28090579325</v>
      </c>
      <c r="AA202" s="30">
        <f t="shared" si="571"/>
        <v>488797.34350413858</v>
      </c>
      <c r="AB202" s="30">
        <f t="shared" si="571"/>
        <v>498090.95964581351</v>
      </c>
      <c r="AD202" s="163"/>
      <c r="AE202" s="161"/>
      <c r="AF202" s="16" t="s">
        <v>52</v>
      </c>
      <c r="AG202" s="30">
        <f>AG166+AG178+AG190</f>
        <v>142469.99999999997</v>
      </c>
      <c r="AH202" s="30">
        <f t="shared" ref="AH202:AP202" si="572">AH166+AH178+AH190</f>
        <v>244954.28571428565</v>
      </c>
      <c r="AI202" s="30">
        <f t="shared" si="572"/>
        <v>318877.34693877539</v>
      </c>
      <c r="AJ202" s="30">
        <f t="shared" si="572"/>
        <v>372399.5335276968</v>
      </c>
      <c r="AK202" s="31">
        <f t="shared" si="572"/>
        <v>411349.66680549772</v>
      </c>
      <c r="AL202" s="30">
        <f t="shared" si="572"/>
        <v>439891.19057535543</v>
      </c>
      <c r="AM202" s="30">
        <f t="shared" si="572"/>
        <v>460997.99326811096</v>
      </c>
      <c r="AN202" s="30">
        <f t="shared" si="572"/>
        <v>476794.28090579325</v>
      </c>
      <c r="AO202" s="30">
        <f t="shared" si="572"/>
        <v>488797.34350413858</v>
      </c>
      <c r="AP202" s="30">
        <f t="shared" si="572"/>
        <v>498090.95964581351</v>
      </c>
      <c r="AR202" s="163"/>
      <c r="AS202" s="161"/>
      <c r="AT202" s="16" t="s">
        <v>52</v>
      </c>
      <c r="AU202" s="30">
        <f>AU166+AU178+AU190</f>
        <v>142469.99999999997</v>
      </c>
      <c r="AV202" s="30">
        <f t="shared" ref="AV202:BD202" si="573">AV166+AV178+AV190</f>
        <v>244954.28571428565</v>
      </c>
      <c r="AW202" s="30">
        <f t="shared" si="573"/>
        <v>318877.34693877539</v>
      </c>
      <c r="AX202" s="30">
        <f t="shared" si="573"/>
        <v>372399.5335276968</v>
      </c>
      <c r="AY202" s="31">
        <f t="shared" si="573"/>
        <v>411349.66680549772</v>
      </c>
      <c r="AZ202" s="30">
        <f t="shared" si="573"/>
        <v>439891.19057535543</v>
      </c>
      <c r="BA202" s="30">
        <f t="shared" si="573"/>
        <v>460997.99326811096</v>
      </c>
      <c r="BB202" s="30">
        <f t="shared" si="573"/>
        <v>476794.28090579325</v>
      </c>
      <c r="BC202" s="30">
        <f t="shared" si="573"/>
        <v>488797.34350413858</v>
      </c>
      <c r="BD202" s="30">
        <f t="shared" si="573"/>
        <v>498090.95964581351</v>
      </c>
      <c r="BF202" s="163"/>
      <c r="BG202" s="161"/>
      <c r="BH202" s="16" t="s">
        <v>52</v>
      </c>
      <c r="BI202" s="30">
        <f>BI166+BI178+BI190</f>
        <v>142469.99999999997</v>
      </c>
      <c r="BJ202" s="30">
        <f t="shared" ref="BJ202:BR202" si="574">BJ166+BJ178+BJ190</f>
        <v>244954.28571428565</v>
      </c>
      <c r="BK202" s="30">
        <f t="shared" si="574"/>
        <v>318877.34693877539</v>
      </c>
      <c r="BL202" s="30">
        <f t="shared" si="574"/>
        <v>372399.5335276968</v>
      </c>
      <c r="BM202" s="31">
        <f t="shared" si="574"/>
        <v>411349.66680549772</v>
      </c>
      <c r="BN202" s="30">
        <f t="shared" si="574"/>
        <v>439891.19057535543</v>
      </c>
      <c r="BO202" s="30">
        <f t="shared" si="574"/>
        <v>460997.99326811096</v>
      </c>
      <c r="BP202" s="30">
        <f t="shared" si="574"/>
        <v>476794.28090579325</v>
      </c>
      <c r="BQ202" s="30">
        <f t="shared" si="574"/>
        <v>488797.34350413858</v>
      </c>
      <c r="BR202" s="30">
        <f t="shared" si="574"/>
        <v>498090.95964581351</v>
      </c>
    </row>
    <row r="203" spans="2:70" s="5" customFormat="1" ht="15" customHeight="1" x14ac:dyDescent="0.45">
      <c r="B203" s="4"/>
      <c r="C203" s="1"/>
      <c r="D203" s="47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P203" s="4"/>
      <c r="Q203" s="1"/>
      <c r="R203" s="47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D203" s="4"/>
      <c r="AE203" s="1"/>
      <c r="AF203" s="47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R203" s="4"/>
      <c r="AS203" s="1"/>
      <c r="AT203" s="47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F203" s="4"/>
      <c r="BG203" s="1"/>
      <c r="BH203" s="47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spans="2:70" s="5" customFormat="1" ht="15" customHeight="1" x14ac:dyDescent="0.45">
      <c r="B204" s="2"/>
      <c r="C204" s="2"/>
      <c r="D204" s="15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P204" s="2"/>
      <c r="Q204" s="2"/>
    </row>
    <row r="205" spans="2:70" ht="15" customHeight="1" x14ac:dyDescent="0.45">
      <c r="G205" s="13"/>
    </row>
  </sheetData>
  <mergeCells count="605">
    <mergeCell ref="AD2:AE12"/>
    <mergeCell ref="AF2:AG3"/>
    <mergeCell ref="AI2:AK3"/>
    <mergeCell ref="AM2:AP2"/>
    <mergeCell ref="B2:C12"/>
    <mergeCell ref="D2:E3"/>
    <mergeCell ref="G2:I3"/>
    <mergeCell ref="K2:N2"/>
    <mergeCell ref="P2:Q12"/>
    <mergeCell ref="R2:S3"/>
    <mergeCell ref="J14:J15"/>
    <mergeCell ref="K14:K15"/>
    <mergeCell ref="L14:L15"/>
    <mergeCell ref="M14:M15"/>
    <mergeCell ref="N14:N15"/>
    <mergeCell ref="P14:P15"/>
    <mergeCell ref="BK2:BM3"/>
    <mergeCell ref="BO2:BR2"/>
    <mergeCell ref="B14:B15"/>
    <mergeCell ref="C14:C15"/>
    <mergeCell ref="D14:D15"/>
    <mergeCell ref="E14:E15"/>
    <mergeCell ref="F14:F15"/>
    <mergeCell ref="G14:G15"/>
    <mergeCell ref="H14:H15"/>
    <mergeCell ref="I14:I15"/>
    <mergeCell ref="AR2:AS12"/>
    <mergeCell ref="AT2:AU3"/>
    <mergeCell ref="AW2:AY3"/>
    <mergeCell ref="BA2:BD2"/>
    <mergeCell ref="BF2:BG12"/>
    <mergeCell ref="BH2:BI3"/>
    <mergeCell ref="U2:W3"/>
    <mergeCell ref="Y2:AB2"/>
    <mergeCell ref="W14:W15"/>
    <mergeCell ref="X14:X15"/>
    <mergeCell ref="Y14:Y15"/>
    <mergeCell ref="Z14:Z15"/>
    <mergeCell ref="AA14:AA15"/>
    <mergeCell ref="AB14:AB15"/>
    <mergeCell ref="Q14:Q15"/>
    <mergeCell ref="R14:R15"/>
    <mergeCell ref="S14:S15"/>
    <mergeCell ref="T14:T15"/>
    <mergeCell ref="U14:U15"/>
    <mergeCell ref="V14:V15"/>
    <mergeCell ref="AJ14:AJ15"/>
    <mergeCell ref="AK14:AK15"/>
    <mergeCell ref="AL14:AL15"/>
    <mergeCell ref="AM14:AM15"/>
    <mergeCell ref="AN14:AN15"/>
    <mergeCell ref="AO14:AO15"/>
    <mergeCell ref="AD14:AD15"/>
    <mergeCell ref="AE14:AE15"/>
    <mergeCell ref="AF14:AF15"/>
    <mergeCell ref="AG14:AG15"/>
    <mergeCell ref="AH14:AH15"/>
    <mergeCell ref="AI14:AI15"/>
    <mergeCell ref="AY14:AY15"/>
    <mergeCell ref="AZ14:AZ15"/>
    <mergeCell ref="BA14:BA15"/>
    <mergeCell ref="BB14:BB15"/>
    <mergeCell ref="AP14:AP15"/>
    <mergeCell ref="AR14:AR15"/>
    <mergeCell ref="AS14:AS15"/>
    <mergeCell ref="AT14:AT15"/>
    <mergeCell ref="AU14:AU15"/>
    <mergeCell ref="AV14:AV15"/>
    <mergeCell ref="BP14:BP15"/>
    <mergeCell ref="BQ14:BQ15"/>
    <mergeCell ref="BR14:BR15"/>
    <mergeCell ref="B16:B17"/>
    <mergeCell ref="C16:C17"/>
    <mergeCell ref="P16:P17"/>
    <mergeCell ref="Q16:Q17"/>
    <mergeCell ref="AD16:AD17"/>
    <mergeCell ref="AE16:AE17"/>
    <mergeCell ref="AR16:AR17"/>
    <mergeCell ref="BJ14:BJ15"/>
    <mergeCell ref="BK14:BK15"/>
    <mergeCell ref="BL14:BL15"/>
    <mergeCell ref="BM14:BM15"/>
    <mergeCell ref="BN14:BN15"/>
    <mergeCell ref="BO14:BO15"/>
    <mergeCell ref="BC14:BC15"/>
    <mergeCell ref="BD14:BD15"/>
    <mergeCell ref="BF14:BF15"/>
    <mergeCell ref="BG14:BG15"/>
    <mergeCell ref="BH14:BH15"/>
    <mergeCell ref="BI14:BI15"/>
    <mergeCell ref="AW14:AW15"/>
    <mergeCell ref="AX14:AX15"/>
    <mergeCell ref="AS16:AS17"/>
    <mergeCell ref="BF16:BF17"/>
    <mergeCell ref="BG16:BG17"/>
    <mergeCell ref="B18:B25"/>
    <mergeCell ref="C18:C25"/>
    <mergeCell ref="P18:P25"/>
    <mergeCell ref="Q18:Q25"/>
    <mergeCell ref="AD18:AD25"/>
    <mergeCell ref="AE18:AE25"/>
    <mergeCell ref="AR18:AR25"/>
    <mergeCell ref="AS18:AS25"/>
    <mergeCell ref="BF18:BF25"/>
    <mergeCell ref="BG18:BG25"/>
    <mergeCell ref="B26:B30"/>
    <mergeCell ref="C26:C30"/>
    <mergeCell ref="P26:P30"/>
    <mergeCell ref="Q26:Q30"/>
    <mergeCell ref="AD26:AD30"/>
    <mergeCell ref="AE26:AE30"/>
    <mergeCell ref="AR26:AR30"/>
    <mergeCell ref="AS26:AS30"/>
    <mergeCell ref="BF26:BF30"/>
    <mergeCell ref="BG26:BG30"/>
    <mergeCell ref="B32:B33"/>
    <mergeCell ref="E32:E33"/>
    <mergeCell ref="F32:F33"/>
    <mergeCell ref="G32:G33"/>
    <mergeCell ref="H32:H33"/>
    <mergeCell ref="I32:I33"/>
    <mergeCell ref="J32:J33"/>
    <mergeCell ref="T32:T33"/>
    <mergeCell ref="U32:U33"/>
    <mergeCell ref="V32:V33"/>
    <mergeCell ref="W32:W33"/>
    <mergeCell ref="X32:X33"/>
    <mergeCell ref="Y32:Y33"/>
    <mergeCell ref="K32:K33"/>
    <mergeCell ref="L32:L33"/>
    <mergeCell ref="M32:M33"/>
    <mergeCell ref="N32:N33"/>
    <mergeCell ref="P32:P33"/>
    <mergeCell ref="S32:S33"/>
    <mergeCell ref="AI32:AI33"/>
    <mergeCell ref="AJ32:AJ33"/>
    <mergeCell ref="AK32:AK33"/>
    <mergeCell ref="AL32:AL33"/>
    <mergeCell ref="AM32:AM33"/>
    <mergeCell ref="AN32:AN33"/>
    <mergeCell ref="Z32:Z33"/>
    <mergeCell ref="AA32:AA33"/>
    <mergeCell ref="AB32:AB33"/>
    <mergeCell ref="AD32:AD33"/>
    <mergeCell ref="AG32:AG33"/>
    <mergeCell ref="AH32:AH33"/>
    <mergeCell ref="AX32:AX33"/>
    <mergeCell ref="AY32:AY33"/>
    <mergeCell ref="AZ32:AZ33"/>
    <mergeCell ref="BA32:BA33"/>
    <mergeCell ref="BB32:BB33"/>
    <mergeCell ref="BC32:BC33"/>
    <mergeCell ref="AO32:AO33"/>
    <mergeCell ref="AP32:AP33"/>
    <mergeCell ref="AR32:AR33"/>
    <mergeCell ref="AU32:AU33"/>
    <mergeCell ref="AV32:AV33"/>
    <mergeCell ref="AW32:AW33"/>
    <mergeCell ref="BM32:BM33"/>
    <mergeCell ref="BN32:BN33"/>
    <mergeCell ref="BO32:BO33"/>
    <mergeCell ref="BP32:BP33"/>
    <mergeCell ref="BQ32:BQ33"/>
    <mergeCell ref="BR32:BR33"/>
    <mergeCell ref="BD32:BD33"/>
    <mergeCell ref="BF32:BF33"/>
    <mergeCell ref="BI32:BI33"/>
    <mergeCell ref="BJ32:BJ33"/>
    <mergeCell ref="BK32:BK33"/>
    <mergeCell ref="BL32:BL33"/>
    <mergeCell ref="BG39:BG41"/>
    <mergeCell ref="C42:C46"/>
    <mergeCell ref="B34:B46"/>
    <mergeCell ref="C34:C38"/>
    <mergeCell ref="P34:P46"/>
    <mergeCell ref="Q34:Q38"/>
    <mergeCell ref="AD34:AD46"/>
    <mergeCell ref="AE34:AE38"/>
    <mergeCell ref="Q42:Q46"/>
    <mergeCell ref="AE42:AE46"/>
    <mergeCell ref="L48:L49"/>
    <mergeCell ref="M48:M49"/>
    <mergeCell ref="N48:N49"/>
    <mergeCell ref="P48:P49"/>
    <mergeCell ref="S48:S49"/>
    <mergeCell ref="T48:T49"/>
    <mergeCell ref="AS42:AS46"/>
    <mergeCell ref="BG42:BG46"/>
    <mergeCell ref="B48:B49"/>
    <mergeCell ref="E48:E49"/>
    <mergeCell ref="F48:F49"/>
    <mergeCell ref="G48:G49"/>
    <mergeCell ref="H48:H49"/>
    <mergeCell ref="I48:I49"/>
    <mergeCell ref="J48:J49"/>
    <mergeCell ref="K48:K49"/>
    <mergeCell ref="AR34:AR46"/>
    <mergeCell ref="AS34:AS38"/>
    <mergeCell ref="BF34:BF46"/>
    <mergeCell ref="BG34:BG38"/>
    <mergeCell ref="C39:C41"/>
    <mergeCell ref="Q39:Q41"/>
    <mergeCell ref="AE39:AE41"/>
    <mergeCell ref="AS39:AS41"/>
    <mergeCell ref="AA48:AA49"/>
    <mergeCell ref="AB48:AB49"/>
    <mergeCell ref="AD48:AD49"/>
    <mergeCell ref="AG48:AG49"/>
    <mergeCell ref="AH48:AH49"/>
    <mergeCell ref="AI48:AI49"/>
    <mergeCell ref="U48:U49"/>
    <mergeCell ref="V48:V49"/>
    <mergeCell ref="W48:W49"/>
    <mergeCell ref="X48:X49"/>
    <mergeCell ref="Y48:Y49"/>
    <mergeCell ref="Z48:Z49"/>
    <mergeCell ref="AU48:AU49"/>
    <mergeCell ref="AV48:AV49"/>
    <mergeCell ref="AW48:AW49"/>
    <mergeCell ref="AX48:AX49"/>
    <mergeCell ref="AJ48:AJ49"/>
    <mergeCell ref="AK48:AK49"/>
    <mergeCell ref="AL48:AL49"/>
    <mergeCell ref="AM48:AM49"/>
    <mergeCell ref="AN48:AN49"/>
    <mergeCell ref="AO48:AO49"/>
    <mergeCell ref="BN48:BN49"/>
    <mergeCell ref="BO48:BO49"/>
    <mergeCell ref="BP48:BP49"/>
    <mergeCell ref="BQ48:BQ49"/>
    <mergeCell ref="BR48:BR49"/>
    <mergeCell ref="B50:B62"/>
    <mergeCell ref="C50:C54"/>
    <mergeCell ref="P50:P62"/>
    <mergeCell ref="Q50:Q54"/>
    <mergeCell ref="AD50:AD62"/>
    <mergeCell ref="BF48:BF49"/>
    <mergeCell ref="BI48:BI49"/>
    <mergeCell ref="BJ48:BJ49"/>
    <mergeCell ref="BK48:BK49"/>
    <mergeCell ref="BL48:BL49"/>
    <mergeCell ref="BM48:BM49"/>
    <mergeCell ref="AY48:AY49"/>
    <mergeCell ref="AZ48:AZ49"/>
    <mergeCell ref="BA48:BA49"/>
    <mergeCell ref="BB48:BB49"/>
    <mergeCell ref="BC48:BC49"/>
    <mergeCell ref="BD48:BD49"/>
    <mergeCell ref="AP48:AP49"/>
    <mergeCell ref="AR48:AR49"/>
    <mergeCell ref="AE50:AE54"/>
    <mergeCell ref="AR50:AR62"/>
    <mergeCell ref="AS50:AS54"/>
    <mergeCell ref="BF50:BF62"/>
    <mergeCell ref="BG50:BG54"/>
    <mergeCell ref="C55:C57"/>
    <mergeCell ref="Q55:Q57"/>
    <mergeCell ref="AE55:AE57"/>
    <mergeCell ref="AS55:AS57"/>
    <mergeCell ref="BG55:BG57"/>
    <mergeCell ref="C58:C62"/>
    <mergeCell ref="Q58:Q62"/>
    <mergeCell ref="AE58:AE62"/>
    <mergeCell ref="AS58:AS62"/>
    <mergeCell ref="BG58:BG62"/>
    <mergeCell ref="B63:B77"/>
    <mergeCell ref="C63:C67"/>
    <mergeCell ref="P63:P77"/>
    <mergeCell ref="Q63:Q67"/>
    <mergeCell ref="AD63:AD77"/>
    <mergeCell ref="AE63:AE67"/>
    <mergeCell ref="AR63:AR77"/>
    <mergeCell ref="AS63:AS67"/>
    <mergeCell ref="BF63:BF77"/>
    <mergeCell ref="BG63:BG67"/>
    <mergeCell ref="C68:C72"/>
    <mergeCell ref="Q68:Q72"/>
    <mergeCell ref="AE68:AE72"/>
    <mergeCell ref="AS68:AS72"/>
    <mergeCell ref="BG68:BG72"/>
    <mergeCell ref="C73:C77"/>
    <mergeCell ref="Q73:Q77"/>
    <mergeCell ref="AE73:AE77"/>
    <mergeCell ref="AS73:AS77"/>
    <mergeCell ref="BG73:BG77"/>
    <mergeCell ref="B78:B92"/>
    <mergeCell ref="C78:C82"/>
    <mergeCell ref="P78:P92"/>
    <mergeCell ref="Q78:Q82"/>
    <mergeCell ref="AD78:AD92"/>
    <mergeCell ref="AE78:AE82"/>
    <mergeCell ref="AR78:AR92"/>
    <mergeCell ref="AS78:AS82"/>
    <mergeCell ref="BF78:BF92"/>
    <mergeCell ref="BG78:BG82"/>
    <mergeCell ref="C83:C87"/>
    <mergeCell ref="Q83:Q87"/>
    <mergeCell ref="AE83:AE87"/>
    <mergeCell ref="AS83:AS87"/>
    <mergeCell ref="BG83:BG87"/>
    <mergeCell ref="C88:C92"/>
    <mergeCell ref="Q88:Q92"/>
    <mergeCell ref="AE88:AE92"/>
    <mergeCell ref="AS88:AS92"/>
    <mergeCell ref="BG88:BG92"/>
    <mergeCell ref="B94:B95"/>
    <mergeCell ref="E94:E95"/>
    <mergeCell ref="F94:F95"/>
    <mergeCell ref="G94:G95"/>
    <mergeCell ref="H94:H95"/>
    <mergeCell ref="P94:P95"/>
    <mergeCell ref="S94:S95"/>
    <mergeCell ref="T94:T95"/>
    <mergeCell ref="U94:U95"/>
    <mergeCell ref="V94:V95"/>
    <mergeCell ref="W94:W95"/>
    <mergeCell ref="I94:I95"/>
    <mergeCell ref="J94:J95"/>
    <mergeCell ref="K94:K95"/>
    <mergeCell ref="L94:L95"/>
    <mergeCell ref="M94:M95"/>
    <mergeCell ref="N94:N95"/>
    <mergeCell ref="AG94:AG95"/>
    <mergeCell ref="AH94:AH95"/>
    <mergeCell ref="AI94:AI95"/>
    <mergeCell ref="AJ94:AJ95"/>
    <mergeCell ref="AK94:AK95"/>
    <mergeCell ref="AL94:AL95"/>
    <mergeCell ref="X94:X95"/>
    <mergeCell ref="Y94:Y95"/>
    <mergeCell ref="Z94:Z95"/>
    <mergeCell ref="AA94:AA95"/>
    <mergeCell ref="AB94:AB95"/>
    <mergeCell ref="AD94:AD95"/>
    <mergeCell ref="AX94:AX95"/>
    <mergeCell ref="AY94:AY95"/>
    <mergeCell ref="AZ94:AZ95"/>
    <mergeCell ref="BA94:BA95"/>
    <mergeCell ref="AM94:AM95"/>
    <mergeCell ref="AN94:AN95"/>
    <mergeCell ref="AO94:AO95"/>
    <mergeCell ref="AP94:AP95"/>
    <mergeCell ref="AR94:AR95"/>
    <mergeCell ref="AU94:AU95"/>
    <mergeCell ref="BQ94:BQ95"/>
    <mergeCell ref="BR94:BR95"/>
    <mergeCell ref="B96:B108"/>
    <mergeCell ref="C96:C100"/>
    <mergeCell ref="P96:P108"/>
    <mergeCell ref="Q96:Q100"/>
    <mergeCell ref="AD96:AD108"/>
    <mergeCell ref="AE96:AE100"/>
    <mergeCell ref="AR96:AR108"/>
    <mergeCell ref="AS96:AS100"/>
    <mergeCell ref="BK94:BK95"/>
    <mergeCell ref="BL94:BL95"/>
    <mergeCell ref="BM94:BM95"/>
    <mergeCell ref="BN94:BN95"/>
    <mergeCell ref="BO94:BO95"/>
    <mergeCell ref="BP94:BP95"/>
    <mergeCell ref="BB94:BB95"/>
    <mergeCell ref="BC94:BC95"/>
    <mergeCell ref="BD94:BD95"/>
    <mergeCell ref="BF94:BF95"/>
    <mergeCell ref="BI94:BI95"/>
    <mergeCell ref="BJ94:BJ95"/>
    <mergeCell ref="AV94:AV95"/>
    <mergeCell ref="AW94:AW95"/>
    <mergeCell ref="AS104:AS108"/>
    <mergeCell ref="BG104:BG108"/>
    <mergeCell ref="B109:B123"/>
    <mergeCell ref="C109:C113"/>
    <mergeCell ref="P109:P123"/>
    <mergeCell ref="Q109:Q113"/>
    <mergeCell ref="AD109:AD123"/>
    <mergeCell ref="AE109:AE113"/>
    <mergeCell ref="AR109:AR123"/>
    <mergeCell ref="AS109:AS113"/>
    <mergeCell ref="BF96:BF108"/>
    <mergeCell ref="BG96:BG100"/>
    <mergeCell ref="C101:C103"/>
    <mergeCell ref="Q101:Q103"/>
    <mergeCell ref="AE101:AE103"/>
    <mergeCell ref="AS101:AS103"/>
    <mergeCell ref="BG101:BG103"/>
    <mergeCell ref="C104:C108"/>
    <mergeCell ref="Q104:Q108"/>
    <mergeCell ref="AE104:AE108"/>
    <mergeCell ref="AS119:AS123"/>
    <mergeCell ref="BG119:BG123"/>
    <mergeCell ref="BG109:BG113"/>
    <mergeCell ref="BG114:BG118"/>
    <mergeCell ref="P124:P136"/>
    <mergeCell ref="Q124:Q128"/>
    <mergeCell ref="AD124:AD136"/>
    <mergeCell ref="AE124:AE128"/>
    <mergeCell ref="AR124:AR136"/>
    <mergeCell ref="AS124:AS128"/>
    <mergeCell ref="BF109:BF123"/>
    <mergeCell ref="C114:C118"/>
    <mergeCell ref="Q114:Q118"/>
    <mergeCell ref="AE114:AE118"/>
    <mergeCell ref="AS114:AS118"/>
    <mergeCell ref="C119:C123"/>
    <mergeCell ref="Q119:Q123"/>
    <mergeCell ref="AE119:AE123"/>
    <mergeCell ref="Q147:Q151"/>
    <mergeCell ref="AE147:AE151"/>
    <mergeCell ref="AS132:AS136"/>
    <mergeCell ref="BG132:BG136"/>
    <mergeCell ref="B137:B151"/>
    <mergeCell ref="C137:C141"/>
    <mergeCell ref="P137:P151"/>
    <mergeCell ref="Q137:Q141"/>
    <mergeCell ref="AD137:AD151"/>
    <mergeCell ref="AE137:AE141"/>
    <mergeCell ref="AR137:AR151"/>
    <mergeCell ref="AS137:AS141"/>
    <mergeCell ref="BF124:BF136"/>
    <mergeCell ref="BG124:BG128"/>
    <mergeCell ref="C129:C131"/>
    <mergeCell ref="Q129:Q131"/>
    <mergeCell ref="AE129:AE131"/>
    <mergeCell ref="AS129:AS131"/>
    <mergeCell ref="BG129:BG131"/>
    <mergeCell ref="C132:C136"/>
    <mergeCell ref="Q132:Q136"/>
    <mergeCell ref="AE132:AE136"/>
    <mergeCell ref="B124:B136"/>
    <mergeCell ref="C124:C128"/>
    <mergeCell ref="J153:J154"/>
    <mergeCell ref="K153:K154"/>
    <mergeCell ref="L153:L154"/>
    <mergeCell ref="M153:M154"/>
    <mergeCell ref="N153:N154"/>
    <mergeCell ref="P153:P154"/>
    <mergeCell ref="AS147:AS151"/>
    <mergeCell ref="BG147:BG151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BF137:BF151"/>
    <mergeCell ref="BG137:BG141"/>
    <mergeCell ref="C142:C146"/>
    <mergeCell ref="Q142:Q146"/>
    <mergeCell ref="AE142:AE146"/>
    <mergeCell ref="AS142:AS146"/>
    <mergeCell ref="BG142:BG146"/>
    <mergeCell ref="C147:C151"/>
    <mergeCell ref="W153:W154"/>
    <mergeCell ref="X153:X154"/>
    <mergeCell ref="Y153:Y154"/>
    <mergeCell ref="Z153:Z154"/>
    <mergeCell ref="AA153:AA154"/>
    <mergeCell ref="AB153:AB154"/>
    <mergeCell ref="Q153:Q154"/>
    <mergeCell ref="R153:R154"/>
    <mergeCell ref="S153:S154"/>
    <mergeCell ref="T153:T154"/>
    <mergeCell ref="U153:U154"/>
    <mergeCell ref="V153:V154"/>
    <mergeCell ref="AJ153:AJ154"/>
    <mergeCell ref="AK153:AK154"/>
    <mergeCell ref="AL153:AL154"/>
    <mergeCell ref="AM153:AM154"/>
    <mergeCell ref="AN153:AN154"/>
    <mergeCell ref="AO153:AO154"/>
    <mergeCell ref="AD153:AD154"/>
    <mergeCell ref="AE153:AE154"/>
    <mergeCell ref="AF153:AF154"/>
    <mergeCell ref="AG153:AG154"/>
    <mergeCell ref="AH153:AH154"/>
    <mergeCell ref="AI153:AI154"/>
    <mergeCell ref="AY153:AY154"/>
    <mergeCell ref="AZ153:AZ154"/>
    <mergeCell ref="BA153:BA154"/>
    <mergeCell ref="BB153:BB154"/>
    <mergeCell ref="AP153:AP154"/>
    <mergeCell ref="AR153:AR154"/>
    <mergeCell ref="AS153:AS154"/>
    <mergeCell ref="AT153:AT154"/>
    <mergeCell ref="AU153:AU154"/>
    <mergeCell ref="AV153:AV154"/>
    <mergeCell ref="BP153:BP154"/>
    <mergeCell ref="BQ153:BQ154"/>
    <mergeCell ref="BR153:BR154"/>
    <mergeCell ref="B155:B166"/>
    <mergeCell ref="C155:C157"/>
    <mergeCell ref="P155:P166"/>
    <mergeCell ref="Q155:Q157"/>
    <mergeCell ref="AD155:AD166"/>
    <mergeCell ref="AE155:AE157"/>
    <mergeCell ref="AR155:AR166"/>
    <mergeCell ref="BJ153:BJ154"/>
    <mergeCell ref="BK153:BK154"/>
    <mergeCell ref="BL153:BL154"/>
    <mergeCell ref="BM153:BM154"/>
    <mergeCell ref="BN153:BN154"/>
    <mergeCell ref="BO153:BO154"/>
    <mergeCell ref="BC153:BC154"/>
    <mergeCell ref="BD153:BD154"/>
    <mergeCell ref="BF153:BF154"/>
    <mergeCell ref="BG153:BG154"/>
    <mergeCell ref="BH153:BH154"/>
    <mergeCell ref="BI153:BI154"/>
    <mergeCell ref="AW153:AW154"/>
    <mergeCell ref="AX153:AX154"/>
    <mergeCell ref="AS161:AS163"/>
    <mergeCell ref="BG161:BG163"/>
    <mergeCell ref="C164:C166"/>
    <mergeCell ref="Q164:Q166"/>
    <mergeCell ref="AE164:AE166"/>
    <mergeCell ref="AS164:AS166"/>
    <mergeCell ref="BG164:BG166"/>
    <mergeCell ref="AS155:AS157"/>
    <mergeCell ref="BF155:BF166"/>
    <mergeCell ref="BG155:BG157"/>
    <mergeCell ref="C158:C160"/>
    <mergeCell ref="Q158:Q160"/>
    <mergeCell ref="AE158:AE160"/>
    <mergeCell ref="AS158:AS160"/>
    <mergeCell ref="BG158:BG160"/>
    <mergeCell ref="C161:C163"/>
    <mergeCell ref="Q161:Q163"/>
    <mergeCell ref="B167:B178"/>
    <mergeCell ref="C167:C169"/>
    <mergeCell ref="P167:P178"/>
    <mergeCell ref="Q167:Q169"/>
    <mergeCell ref="AD167:AD178"/>
    <mergeCell ref="AE167:AE169"/>
    <mergeCell ref="Q173:Q175"/>
    <mergeCell ref="AE173:AE175"/>
    <mergeCell ref="AE161:AE163"/>
    <mergeCell ref="AS173:AS175"/>
    <mergeCell ref="BG173:BG175"/>
    <mergeCell ref="C176:C178"/>
    <mergeCell ref="Q176:Q178"/>
    <mergeCell ref="AE176:AE178"/>
    <mergeCell ref="AS176:AS178"/>
    <mergeCell ref="BG176:BG178"/>
    <mergeCell ref="AR167:AR178"/>
    <mergeCell ref="AS167:AS169"/>
    <mergeCell ref="BF167:BF178"/>
    <mergeCell ref="BG167:BG169"/>
    <mergeCell ref="C170:C172"/>
    <mergeCell ref="Q170:Q172"/>
    <mergeCell ref="AE170:AE172"/>
    <mergeCell ref="AS170:AS172"/>
    <mergeCell ref="BG170:BG172"/>
    <mergeCell ref="C173:C175"/>
    <mergeCell ref="BG185:BG187"/>
    <mergeCell ref="C188:C190"/>
    <mergeCell ref="Q188:Q190"/>
    <mergeCell ref="AE188:AE190"/>
    <mergeCell ref="AS188:AS190"/>
    <mergeCell ref="BG188:BG190"/>
    <mergeCell ref="AR179:AR190"/>
    <mergeCell ref="AS179:AS181"/>
    <mergeCell ref="BF179:BF190"/>
    <mergeCell ref="BG179:BG181"/>
    <mergeCell ref="C182:C184"/>
    <mergeCell ref="Q182:Q184"/>
    <mergeCell ref="AE182:AE184"/>
    <mergeCell ref="AS182:AS184"/>
    <mergeCell ref="BG182:BG184"/>
    <mergeCell ref="C185:C187"/>
    <mergeCell ref="C179:C181"/>
    <mergeCell ref="P179:P190"/>
    <mergeCell ref="Q179:Q181"/>
    <mergeCell ref="AD179:AD190"/>
    <mergeCell ref="AE179:AE181"/>
    <mergeCell ref="Q185:Q187"/>
    <mergeCell ref="AE185:AE187"/>
    <mergeCell ref="B191:B202"/>
    <mergeCell ref="C191:C193"/>
    <mergeCell ref="P191:P202"/>
    <mergeCell ref="Q191:Q193"/>
    <mergeCell ref="AD191:AD202"/>
    <mergeCell ref="AE191:AE193"/>
    <mergeCell ref="Q197:Q199"/>
    <mergeCell ref="AE197:AE199"/>
    <mergeCell ref="AS185:AS187"/>
    <mergeCell ref="B179:B190"/>
    <mergeCell ref="AS197:AS199"/>
    <mergeCell ref="BG197:BG199"/>
    <mergeCell ref="C200:C202"/>
    <mergeCell ref="Q200:Q202"/>
    <mergeCell ref="AE200:AE202"/>
    <mergeCell ref="AS200:AS202"/>
    <mergeCell ref="BG200:BG202"/>
    <mergeCell ref="AR191:AR202"/>
    <mergeCell ref="AS191:AS193"/>
    <mergeCell ref="BF191:BF202"/>
    <mergeCell ref="BG191:BG193"/>
    <mergeCell ref="C194:C196"/>
    <mergeCell ref="Q194:Q196"/>
    <mergeCell ref="AE194:AE196"/>
    <mergeCell ref="AS194:AS196"/>
    <mergeCell ref="BG194:BG196"/>
    <mergeCell ref="C197:C199"/>
  </mergeCells>
  <conditionalFormatting sqref="E10">
    <cfRule type="cellIs" dxfId="14" priority="13" operator="lessThan">
      <formula>1</formula>
    </cfRule>
    <cfRule type="cellIs" dxfId="13" priority="14" operator="greaterThan">
      <formula>1</formula>
    </cfRule>
    <cfRule type="cellIs" dxfId="12" priority="15" operator="equal">
      <formula>1</formula>
    </cfRule>
  </conditionalFormatting>
  <conditionalFormatting sqref="S10">
    <cfRule type="cellIs" dxfId="11" priority="10" operator="lessThan">
      <formula>1</formula>
    </cfRule>
    <cfRule type="cellIs" dxfId="10" priority="11" operator="greaterThan">
      <formula>1</formula>
    </cfRule>
    <cfRule type="cellIs" dxfId="9" priority="12" operator="equal">
      <formula>1</formula>
    </cfRule>
  </conditionalFormatting>
  <conditionalFormatting sqref="AG10">
    <cfRule type="cellIs" dxfId="8" priority="7" operator="lessThan">
      <formula>1</formula>
    </cfRule>
    <cfRule type="cellIs" dxfId="7" priority="8" operator="greaterThan">
      <formula>1</formula>
    </cfRule>
    <cfRule type="cellIs" dxfId="6" priority="9" operator="equal">
      <formula>1</formula>
    </cfRule>
  </conditionalFormatting>
  <conditionalFormatting sqref="AU10">
    <cfRule type="cellIs" dxfId="5" priority="4" operator="lessThan">
      <formula>1</formula>
    </cfRule>
    <cfRule type="cellIs" dxfId="4" priority="5" operator="greaterThan">
      <formula>1</formula>
    </cfRule>
    <cfRule type="cellIs" dxfId="3" priority="6" operator="equal">
      <formula>1</formula>
    </cfRule>
  </conditionalFormatting>
  <conditionalFormatting sqref="BI10">
    <cfRule type="cellIs" dxfId="2" priority="1" operator="lessThan">
      <formula>1</formula>
    </cfRule>
    <cfRule type="cellIs" dxfId="1" priority="2" operator="greaterThan">
      <formula>1</formula>
    </cfRule>
    <cfRule type="cellIs" dxfId="0" priority="3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Yield Calculator</vt:lpstr>
      <vt:lpstr>Burndown</vt:lpstr>
      <vt:lpstr>Mortgage</vt:lpstr>
      <vt:lpstr>Summary</vt:lpstr>
      <vt:lpstr>2X20</vt:lpstr>
      <vt:lpstr>2X40</vt:lpstr>
      <vt:lpstr>2.5X20</vt:lpstr>
      <vt:lpstr>2.5X40</vt:lpstr>
      <vt:lpstr>3X20</vt:lpstr>
      <vt:lpstr>3X40</vt:lpstr>
      <vt:lpstr>3.5X20</vt:lpstr>
      <vt:lpstr>3.5X40</vt:lpstr>
      <vt:lpstr>4X20</vt:lpstr>
      <vt:lpstr>4X40</vt:lpstr>
      <vt:lpstr>4.5X20</vt:lpstr>
      <vt:lpstr>4.5X40</vt:lpstr>
      <vt:lpstr>5X20</vt:lpstr>
      <vt:lpstr>5X40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Hutchinson</dc:creator>
  <cp:lastModifiedBy>Kyle Hutchinson</cp:lastModifiedBy>
  <dcterms:created xsi:type="dcterms:W3CDTF">2025-08-18T00:15:32Z</dcterms:created>
  <dcterms:modified xsi:type="dcterms:W3CDTF">2025-11-21T15:53:23Z</dcterms:modified>
</cp:coreProperties>
</file>